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codeName="Ta_delovni_zveze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ad.sigov.si\USR\A-E\BregarT26\Desktop\Priloge Uredba 2025\"/>
    </mc:Choice>
  </mc:AlternateContent>
  <xr:revisionPtr revIDLastSave="0" documentId="8_{847180A5-8354-486A-AA1D-AACCE1B72009}" xr6:coauthVersionLast="47" xr6:coauthVersionMax="47" xr10:uidLastSave="{00000000-0000-0000-0000-000000000000}"/>
  <bookViews>
    <workbookView xWindow="28680" yWindow="3060" windowWidth="29040" windowHeight="17640" firstSheet="4" activeTab="4" xr2:uid="{0FFC9800-30F4-45AB-BEED-68334C9E4593}"/>
  </bookViews>
  <sheets>
    <sheet name="Priloga I-seznam" sheetId="27" state="hidden" r:id="rId1"/>
    <sheet name="Priloga Ia-seznam" sheetId="35" state="hidden" r:id="rId2"/>
    <sheet name="prazna" sheetId="68" state="hidden" r:id="rId3"/>
    <sheet name="Kazalo" sheetId="74" state="hidden" r:id="rId4"/>
    <sheet name="P I" sheetId="49" r:id="rId5"/>
  </sheets>
  <definedNames>
    <definedName name="_xlnm._FilterDatabase" localSheetId="4" hidden="1">'P I'!$A$6:$O$2002</definedName>
    <definedName name="_xlnm._FilterDatabase" localSheetId="1" hidden="1">'Priloga Ia-seznam'!#REF!</definedName>
    <definedName name="_xlnm._FilterDatabase" localSheetId="0" hidden="1">'Priloga I-seznam'!$P$1:$P$725</definedName>
    <definedName name="aa_PRIL_Ia">'P I'!$A$1904</definedName>
    <definedName name="aa_Pril_Ib">'P I'!$A$2031</definedName>
    <definedName name="aa_SAD">'P I'!$B$304</definedName>
    <definedName name="aa_SPLOŠNA">'P I'!$B$957</definedName>
    <definedName name="aa_ZOB">'P I'!$B$1456</definedName>
    <definedName name="ab_DRUGE">'P I'!$B$1546</definedName>
    <definedName name="ab_PREVOZI">'P I'!$B$1572</definedName>
    <definedName name="ab_SVZ">'P I'!$A$1583</definedName>
    <definedName name="ABO">'P I'!$D$10</definedName>
    <definedName name="Alergolog">'P I'!$D$484</definedName>
    <definedName name="Antikoag">'P I'!$D$1118</definedName>
    <definedName name="bol_psih">'P I'!$D$184</definedName>
    <definedName name="CDZ">'P I'!#REF!</definedName>
    <definedName name="Center_droge">'P I'!$D$1090</definedName>
    <definedName name="Cepljenje">'P I'!$D$3034</definedName>
    <definedName name="CKZ">'P I'!#REF!</definedName>
    <definedName name="CT">'P I'!#REF!</definedName>
    <definedName name="Delavnice">'P I'!$D$1313</definedName>
    <definedName name="Dermat_stor">'P I'!$D$2123</definedName>
    <definedName name="Dermatol_stor">'P I'!$D$2123</definedName>
    <definedName name="Dermatološke_stor">'P I'!$D$2123</definedName>
    <definedName name="Diabet">'P I'!$D$927</definedName>
    <definedName name="Dializa">'P I'!$D$537</definedName>
    <definedName name="DMZ">'P I'!#REF!</definedName>
    <definedName name="Doj_matere">'P I'!$D$1873</definedName>
    <definedName name="DORA">'P I'!$D$1560</definedName>
    <definedName name="DRUGE">'P I'!$A$1546</definedName>
    <definedName name="DŽ">'P I'!#REF!</definedName>
    <definedName name="Fiziatrija">'P I'!$D$361</definedName>
    <definedName name="FTH">'P I'!$D$1554</definedName>
    <definedName name="Gastro">'P I'!$D$373</definedName>
    <definedName name="Ginek">'P I'!$D$381</definedName>
    <definedName name="HCV">'P I'!$D$2191</definedName>
    <definedName name="Hematol_stor">'P I'!$D$2152</definedName>
    <definedName name="HIV">'P I'!$D$2185</definedName>
    <definedName name="Infekt">'P I'!$D$439</definedName>
    <definedName name="Intern">'P I'!$D$454</definedName>
    <definedName name="Inval_mlad">'P I'!$D$152</definedName>
    <definedName name="Izhodišča">'P I'!$D$2020</definedName>
    <definedName name="Izrez">'P I'!$D$317</definedName>
    <definedName name="Kardio">'P I'!$D$500</definedName>
    <definedName name="Kirurg">'P I'!$D$736</definedName>
    <definedName name="Klin_psih">'P I'!#REF!</definedName>
    <definedName name="Lekarn_dej">'P I'!$D$1890</definedName>
    <definedName name="Maksilo">'P I'!$D$529</definedName>
    <definedName name="Mamogr">'P I'!$D$711</definedName>
    <definedName name="Molekul_gen">'P I'!$D$2203</definedName>
    <definedName name="Možg_pošk">'P I'!$D$1583</definedName>
    <definedName name="MR">'P I'!#REF!</definedName>
    <definedName name="NBO">'P I'!$D$268</definedName>
    <definedName name="Nega_na_domu">'P I'!$D$3115</definedName>
    <definedName name="Nevro">'P I'!#REF!</definedName>
    <definedName name="Nevromod_prog">'P I'!#REF!</definedName>
    <definedName name="NMP">'P I'!$D$1219</definedName>
    <definedName name="OD_ŠD">'P I'!$D$1147</definedName>
    <definedName name="Okulist">'P I'!$D$565</definedName>
    <definedName name="Onko">'P I'!$D$491</definedName>
    <definedName name="ORL">'P I'!#REF!</definedName>
    <definedName name="Ortop_op_rame">'P I'!$D$787</definedName>
    <definedName name="Ortoped">'P I'!$D$612</definedName>
    <definedName name="Patronaža">'P I'!$D$3065</definedName>
    <definedName name="Pediatr">'P I'!$D$650</definedName>
    <definedName name="Pedopsih">'P I'!$D$618</definedName>
    <definedName name="_xlnm.Print_Area" localSheetId="3">Kazalo!$F$1:$H$436</definedName>
    <definedName name="_xlnm.Print_Area" localSheetId="4">'P I'!$A$4:$O$3163</definedName>
    <definedName name="_xlnm.Print_Area" localSheetId="2">prazna!#REF!</definedName>
    <definedName name="_xlnm.Print_Area" localSheetId="1">'Priloga Ia-seznam'!$E$1:$J$48</definedName>
    <definedName name="_xlnm.Print_Area" localSheetId="0">'Priloga I-seznam'!$E$2:$J$236</definedName>
    <definedName name="Prip_apl_zdr">'P I'!#REF!</definedName>
    <definedName name="Pripr_apl_zdr">'P I'!$D$3010</definedName>
    <definedName name="Psih_bol">'P I'!$D$184</definedName>
    <definedName name="Psih_spec">'P I'!$D$678</definedName>
    <definedName name="Pulmolog">'P I'!#REF!</definedName>
    <definedName name="Radioterap_stor">'P I'!$D$2446</definedName>
    <definedName name="Razvojna">'P I'!#REF!</definedName>
    <definedName name="Reš_prev">'P I'!$A$1572</definedName>
    <definedName name="Revmatol_stor">'P I'!$D$2925</definedName>
    <definedName name="SA">'P I'!$D$965</definedName>
    <definedName name="SAD">'P I'!$A$304</definedName>
    <definedName name="Spec_fth_obr">'P I'!#REF!</definedName>
    <definedName name="SPLOŠNA">'P I'!$A$957</definedName>
    <definedName name="SVIT">'P I'!$D$3052</definedName>
    <definedName name="ThisPage" localSheetId="4">IF(ISNA(MATCH(ROW(),RowAfterPgbrk,1)),1,MATCH(ROW(),RowAfterPgbrk,1))</definedName>
    <definedName name="ThisPage" localSheetId="2">IF(ISNA(MATCH(ROW(),RowAfterPgbrk,1)),1,MATCH(ROW(),RowAfterPgbrk,1))</definedName>
    <definedName name="ThisPagePI">IF(ISNA(MATCH(ROW(),aa,1)),1,MATCH(ROW(),aa,1))</definedName>
    <definedName name="_xlnm.Print_Titles" localSheetId="3">Kazalo!$3:$3</definedName>
    <definedName name="_xlnm.Print_Titles" localSheetId="4">'P I'!$6:$6</definedName>
    <definedName name="_xlnm.Print_Titles" localSheetId="1">'Priloga Ia-seznam'!#REF!</definedName>
    <definedName name="_xlnm.Print_Titles" localSheetId="0">'Priloga I-seznam'!$4:$5</definedName>
    <definedName name="Transpl">'P I'!$D$46</definedName>
    <definedName name="UA">'P I'!$D$805</definedName>
    <definedName name="UC">'P I'!$D$843</definedName>
    <definedName name="URI_Soča">'P I'!$D$65</definedName>
    <definedName name="URI_spec">'P I'!$D$344</definedName>
    <definedName name="Urolog">'P I'!$D$907</definedName>
    <definedName name="UZ">'P I'!$D$716</definedName>
    <definedName name="Vitreo">'P I'!$D$596</definedName>
    <definedName name="Zdr_nega">'P I'!$D$1606</definedName>
    <definedName name="Zdr_vzgoja">'P I'!$D$1274</definedName>
    <definedName name="Zdrav_zdrav">'P I'!$D$77</definedName>
    <definedName name="ZOBOZDR">'P I'!$A$1456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9" i="68" l="1"/>
  <c r="G49" i="68"/>
  <c r="F49" i="68"/>
  <c r="O48" i="68"/>
  <c r="N48" i="68"/>
  <c r="K48" i="68"/>
  <c r="H48" i="68"/>
  <c r="G48" i="68"/>
  <c r="F48" i="68"/>
  <c r="AB47" i="68"/>
  <c r="AA47" i="68"/>
  <c r="Z47" i="68"/>
  <c r="Y47" i="68"/>
  <c r="X47" i="68"/>
  <c r="W47" i="68"/>
  <c r="V47" i="68"/>
  <c r="U47" i="68"/>
  <c r="T47" i="68"/>
  <c r="S47" i="68"/>
  <c r="R47" i="68"/>
  <c r="P47" i="68"/>
  <c r="K47" i="68"/>
  <c r="H47" i="68"/>
  <c r="G47" i="68"/>
  <c r="F47" i="68"/>
  <c r="AB46" i="68"/>
  <c r="AA46" i="68"/>
  <c r="Z46" i="68"/>
  <c r="Y46" i="68"/>
  <c r="X46" i="68"/>
  <c r="W46" i="68"/>
  <c r="V46" i="68"/>
  <c r="U46" i="68"/>
  <c r="T46" i="68"/>
  <c r="S46" i="68"/>
  <c r="R46" i="68"/>
  <c r="P46" i="68"/>
  <c r="O46" i="68"/>
  <c r="K46" i="68"/>
  <c r="H46" i="68"/>
  <c r="G46" i="68"/>
  <c r="F46" i="68"/>
  <c r="AB45" i="68"/>
  <c r="AA45" i="68"/>
  <c r="Z45" i="68"/>
  <c r="Y45" i="68"/>
  <c r="X45" i="68"/>
  <c r="W45" i="68"/>
  <c r="V45" i="68"/>
  <c r="U45" i="68"/>
  <c r="T45" i="68"/>
  <c r="S45" i="68"/>
  <c r="R45" i="68"/>
  <c r="P45" i="68"/>
  <c r="O45" i="68"/>
  <c r="K45" i="68"/>
  <c r="H45" i="68"/>
  <c r="G45" i="68"/>
  <c r="F45" i="68"/>
  <c r="AB44" i="68"/>
  <c r="AA44" i="68"/>
  <c r="Z44" i="68"/>
  <c r="Y44" i="68"/>
  <c r="X44" i="68"/>
  <c r="W44" i="68"/>
  <c r="V44" i="68"/>
  <c r="U44" i="68"/>
  <c r="T44" i="68"/>
  <c r="S44" i="68"/>
  <c r="R44" i="68"/>
  <c r="Q44" i="68"/>
  <c r="Q46" i="68" s="1"/>
  <c r="P44" i="68"/>
  <c r="O44" i="68"/>
  <c r="K44" i="68"/>
  <c r="H44" i="68"/>
  <c r="G44" i="68"/>
  <c r="F44" i="68"/>
  <c r="AQ43" i="68"/>
  <c r="AP43" i="68"/>
  <c r="AG43" i="68"/>
  <c r="AF43" i="68"/>
  <c r="L43" i="68"/>
  <c r="AJ43" i="68" s="1"/>
  <c r="AO43" i="68" s="1"/>
  <c r="A43" i="68"/>
  <c r="H38" i="68"/>
  <c r="G38" i="68"/>
  <c r="F38" i="68"/>
  <c r="H37" i="68"/>
  <c r="G37" i="68"/>
  <c r="F37" i="68"/>
  <c r="Q36" i="68"/>
  <c r="O36" i="68"/>
  <c r="N36" i="68"/>
  <c r="Z36" i="68" s="1"/>
  <c r="K36" i="68"/>
  <c r="H36" i="68"/>
  <c r="G36" i="68"/>
  <c r="F36" i="68"/>
  <c r="AB35" i="68"/>
  <c r="AA35" i="68"/>
  <c r="Z35" i="68"/>
  <c r="Y35" i="68"/>
  <c r="X35" i="68"/>
  <c r="W35" i="68"/>
  <c r="V35" i="68"/>
  <c r="U35" i="68"/>
  <c r="T35" i="68"/>
  <c r="S35" i="68"/>
  <c r="R35" i="68"/>
  <c r="Q35" i="68"/>
  <c r="P35" i="68"/>
  <c r="O35" i="68"/>
  <c r="K35" i="68"/>
  <c r="H35" i="68"/>
  <c r="G35" i="68"/>
  <c r="F35" i="68"/>
  <c r="Q34" i="68"/>
  <c r="O34" i="68"/>
  <c r="N34" i="68"/>
  <c r="K34" i="68"/>
  <c r="H34" i="68"/>
  <c r="G34" i="68"/>
  <c r="F34" i="68"/>
  <c r="AB33" i="68"/>
  <c r="AA33" i="68"/>
  <c r="Z33" i="68"/>
  <c r="Y33" i="68"/>
  <c r="X33" i="68"/>
  <c r="W33" i="68"/>
  <c r="V33" i="68"/>
  <c r="U33" i="68"/>
  <c r="T33" i="68"/>
  <c r="S33" i="68"/>
  <c r="R33" i="68"/>
  <c r="P33" i="68"/>
  <c r="K33" i="68"/>
  <c r="H33" i="68"/>
  <c r="G33" i="68"/>
  <c r="F33" i="68"/>
  <c r="AB32" i="68"/>
  <c r="AA32" i="68"/>
  <c r="Z32" i="68"/>
  <c r="Y32" i="68"/>
  <c r="X32" i="68"/>
  <c r="W32" i="68"/>
  <c r="V32" i="68"/>
  <c r="U32" i="68"/>
  <c r="T32" i="68"/>
  <c r="S32" i="68"/>
  <c r="R32" i="68"/>
  <c r="P32" i="68"/>
  <c r="K32" i="68"/>
  <c r="H32" i="68"/>
  <c r="G32" i="68"/>
  <c r="F32" i="68"/>
  <c r="AB31" i="68"/>
  <c r="AA31" i="68"/>
  <c r="Z31" i="68"/>
  <c r="Y31" i="68"/>
  <c r="X31" i="68"/>
  <c r="W31" i="68"/>
  <c r="V31" i="68"/>
  <c r="U31" i="68"/>
  <c r="T31" i="68"/>
  <c r="S31" i="68"/>
  <c r="R31" i="68"/>
  <c r="Q31" i="68"/>
  <c r="Q33" i="68" s="1"/>
  <c r="P31" i="68"/>
  <c r="K31" i="68"/>
  <c r="H31" i="68"/>
  <c r="G31" i="68"/>
  <c r="F31" i="68"/>
  <c r="AB30" i="68"/>
  <c r="AA30" i="68"/>
  <c r="Z30" i="68"/>
  <c r="Y30" i="68"/>
  <c r="X30" i="68"/>
  <c r="W30" i="68"/>
  <c r="V30" i="68"/>
  <c r="U30" i="68"/>
  <c r="T30" i="68"/>
  <c r="S30" i="68"/>
  <c r="R30" i="68"/>
  <c r="Q30" i="68"/>
  <c r="Q32" i="68" s="1"/>
  <c r="P30" i="68"/>
  <c r="K30" i="68"/>
  <c r="H30" i="68"/>
  <c r="G30" i="68"/>
  <c r="F30" i="68"/>
  <c r="AB29" i="68"/>
  <c r="AA29" i="68"/>
  <c r="Z29" i="68"/>
  <c r="Y29" i="68"/>
  <c r="X29" i="68"/>
  <c r="W29" i="68"/>
  <c r="V29" i="68"/>
  <c r="U29" i="68"/>
  <c r="T29" i="68"/>
  <c r="S29" i="68"/>
  <c r="R29" i="68"/>
  <c r="Q29" i="68"/>
  <c r="P29" i="68"/>
  <c r="K29" i="68"/>
  <c r="H29" i="68"/>
  <c r="G29" i="68"/>
  <c r="F29" i="68"/>
  <c r="AB28" i="68"/>
  <c r="AA28" i="68"/>
  <c r="Z28" i="68"/>
  <c r="Y28" i="68"/>
  <c r="X28" i="68"/>
  <c r="W28" i="68"/>
  <c r="V28" i="68"/>
  <c r="U28" i="68"/>
  <c r="T28" i="68"/>
  <c r="S28" i="68"/>
  <c r="R28" i="68"/>
  <c r="P28" i="68"/>
  <c r="O28" i="68"/>
  <c r="K28" i="68"/>
  <c r="H28" i="68"/>
  <c r="G28" i="68"/>
  <c r="F28" i="68"/>
  <c r="AS27" i="68"/>
  <c r="AQ27" i="68"/>
  <c r="AP27" i="68"/>
  <c r="AD27" i="68"/>
  <c r="AC27" i="68"/>
  <c r="L27" i="68"/>
  <c r="AJ27" i="68" s="1"/>
  <c r="AO27" i="68" s="1"/>
  <c r="A27" i="68"/>
  <c r="H22" i="68"/>
  <c r="G22" i="68"/>
  <c r="F22" i="68"/>
  <c r="H21" i="68"/>
  <c r="G21" i="68"/>
  <c r="F21" i="68"/>
  <c r="Q20" i="68"/>
  <c r="O20" i="68"/>
  <c r="N20" i="68"/>
  <c r="AB20" i="68" s="1"/>
  <c r="K20" i="68"/>
  <c r="H20" i="68"/>
  <c r="G20" i="68"/>
  <c r="F20" i="68"/>
  <c r="AB19" i="68"/>
  <c r="AA19" i="68"/>
  <c r="Z19" i="68"/>
  <c r="Y19" i="68"/>
  <c r="X19" i="68"/>
  <c r="W19" i="68"/>
  <c r="V19" i="68"/>
  <c r="U19" i="68"/>
  <c r="T19" i="68"/>
  <c r="S19" i="68"/>
  <c r="R19" i="68"/>
  <c r="Q19" i="68"/>
  <c r="P19" i="68"/>
  <c r="K19" i="68"/>
  <c r="H19" i="68"/>
  <c r="G19" i="68"/>
  <c r="F19" i="68"/>
  <c r="AB18" i="68"/>
  <c r="AA18" i="68"/>
  <c r="Z18" i="68"/>
  <c r="Y18" i="68"/>
  <c r="X18" i="68"/>
  <c r="W18" i="68"/>
  <c r="V18" i="68"/>
  <c r="U18" i="68"/>
  <c r="T18" i="68"/>
  <c r="S18" i="68"/>
  <c r="R18" i="68"/>
  <c r="Q18" i="68"/>
  <c r="P18" i="68"/>
  <c r="K18" i="68"/>
  <c r="H18" i="68"/>
  <c r="G18" i="68"/>
  <c r="F18" i="68"/>
  <c r="AB17" i="68"/>
  <c r="AA17" i="68"/>
  <c r="Z17" i="68"/>
  <c r="Y17" i="68"/>
  <c r="X17" i="68"/>
  <c r="W17" i="68"/>
  <c r="V17" i="68"/>
  <c r="U17" i="68"/>
  <c r="T17" i="68"/>
  <c r="S17" i="68"/>
  <c r="R17" i="68"/>
  <c r="Q17" i="68"/>
  <c r="P17" i="68"/>
  <c r="K17" i="68"/>
  <c r="H17" i="68"/>
  <c r="G17" i="68"/>
  <c r="F17" i="68"/>
  <c r="AB16" i="68"/>
  <c r="AA16" i="68"/>
  <c r="Z16" i="68"/>
  <c r="Y16" i="68"/>
  <c r="X16" i="68"/>
  <c r="W16" i="68"/>
  <c r="V16" i="68"/>
  <c r="U16" i="68"/>
  <c r="T16" i="68"/>
  <c r="S16" i="68"/>
  <c r="R16" i="68"/>
  <c r="Q16" i="68"/>
  <c r="P16" i="68"/>
  <c r="K16" i="68"/>
  <c r="H16" i="68"/>
  <c r="G16" i="68"/>
  <c r="F16" i="68"/>
  <c r="AB15" i="68"/>
  <c r="AA15" i="68"/>
  <c r="Z15" i="68"/>
  <c r="Y15" i="68"/>
  <c r="X15" i="68"/>
  <c r="W15" i="68"/>
  <c r="V15" i="68"/>
  <c r="U15" i="68"/>
  <c r="T15" i="68"/>
  <c r="S15" i="68"/>
  <c r="R15" i="68"/>
  <c r="Q15" i="68"/>
  <c r="P15" i="68"/>
  <c r="K15" i="68"/>
  <c r="H15" i="68"/>
  <c r="G15" i="68"/>
  <c r="F15" i="68"/>
  <c r="AB14" i="68"/>
  <c r="AA14" i="68"/>
  <c r="Z14" i="68"/>
  <c r="Y14" i="68"/>
  <c r="X14" i="68"/>
  <c r="W14" i="68"/>
  <c r="V14" i="68"/>
  <c r="U14" i="68"/>
  <c r="T14" i="68"/>
  <c r="S14" i="68"/>
  <c r="R14" i="68"/>
  <c r="Q14" i="68"/>
  <c r="P14" i="68"/>
  <c r="K14" i="68"/>
  <c r="H14" i="68"/>
  <c r="G14" i="68"/>
  <c r="F14" i="68"/>
  <c r="AB13" i="68"/>
  <c r="AA13" i="68"/>
  <c r="Z13" i="68"/>
  <c r="Y13" i="68"/>
  <c r="X13" i="68"/>
  <c r="W13" i="68"/>
  <c r="V13" i="68"/>
  <c r="U13" i="68"/>
  <c r="T13" i="68"/>
  <c r="S13" i="68"/>
  <c r="R13" i="68"/>
  <c r="Q13" i="68"/>
  <c r="P13" i="68"/>
  <c r="K13" i="68"/>
  <c r="H13" i="68"/>
  <c r="G13" i="68"/>
  <c r="F13" i="68"/>
  <c r="AB12" i="68"/>
  <c r="AA12" i="68"/>
  <c r="Z12" i="68"/>
  <c r="Y12" i="68"/>
  <c r="X12" i="68"/>
  <c r="W12" i="68"/>
  <c r="V12" i="68"/>
  <c r="U12" i="68"/>
  <c r="T12" i="68"/>
  <c r="S12" i="68"/>
  <c r="R12" i="68"/>
  <c r="P12" i="68"/>
  <c r="O12" i="68"/>
  <c r="K12" i="68"/>
  <c r="H12" i="68"/>
  <c r="G12" i="68"/>
  <c r="F12" i="68"/>
  <c r="AS11" i="68"/>
  <c r="AQ11" i="68"/>
  <c r="AP11" i="68"/>
  <c r="AJ11" i="68"/>
  <c r="AO11" i="68" s="1"/>
  <c r="AG11" i="68"/>
  <c r="AF11" i="68"/>
  <c r="A11" i="68"/>
  <c r="AH7" i="68"/>
  <c r="AG7" i="68"/>
  <c r="AG36" i="68" s="1"/>
  <c r="AF7" i="68"/>
  <c r="AF34" i="68" s="1"/>
  <c r="V7" i="68"/>
  <c r="T7" i="68"/>
  <c r="S7" i="68"/>
  <c r="Q48" i="35"/>
  <c r="Q47" i="35"/>
  <c r="Q46" i="35"/>
  <c r="Q45" i="35"/>
  <c r="C45" i="35"/>
  <c r="C46" i="35" s="1"/>
  <c r="C47" i="35" s="1"/>
  <c r="C48" i="35" s="1"/>
  <c r="Q44" i="35"/>
  <c r="N44" i="35"/>
  <c r="M44" i="35"/>
  <c r="L44" i="35"/>
  <c r="K44" i="35"/>
  <c r="J44" i="35"/>
  <c r="C44" i="35"/>
  <c r="Q43" i="35"/>
  <c r="J43" i="35"/>
  <c r="Q42" i="35"/>
  <c r="J42" i="35"/>
  <c r="Q41" i="35"/>
  <c r="J41" i="35"/>
  <c r="Q40" i="35"/>
  <c r="N40" i="35"/>
  <c r="M40" i="35"/>
  <c r="L40" i="35"/>
  <c r="K40" i="35"/>
  <c r="J40" i="35"/>
  <c r="C40" i="35"/>
  <c r="C41" i="35" s="1"/>
  <c r="C42" i="35" s="1"/>
  <c r="C43" i="35" s="1"/>
  <c r="Q39" i="35"/>
  <c r="J39" i="35"/>
  <c r="Q38" i="35"/>
  <c r="J38" i="35"/>
  <c r="Q37" i="35"/>
  <c r="J37" i="35"/>
  <c r="Q36" i="35"/>
  <c r="J36" i="35"/>
  <c r="C36" i="35"/>
  <c r="C37" i="35" s="1"/>
  <c r="C38" i="35" s="1"/>
  <c r="C39" i="35" s="1"/>
  <c r="Q35" i="35"/>
  <c r="N35" i="35"/>
  <c r="M35" i="35"/>
  <c r="L35" i="35"/>
  <c r="K35" i="35"/>
  <c r="J35" i="35"/>
  <c r="C35" i="35"/>
  <c r="Q34" i="35"/>
  <c r="N34" i="35"/>
  <c r="M34" i="35"/>
  <c r="L34" i="35"/>
  <c r="K34" i="35"/>
  <c r="J34" i="35"/>
  <c r="C34" i="35"/>
  <c r="Q33" i="35"/>
  <c r="N33" i="35"/>
  <c r="M33" i="35"/>
  <c r="L33" i="35"/>
  <c r="K33" i="35"/>
  <c r="J33" i="35"/>
  <c r="C33" i="35"/>
  <c r="Q32" i="35"/>
  <c r="N32" i="35"/>
  <c r="M32" i="35"/>
  <c r="L32" i="35"/>
  <c r="K32" i="35"/>
  <c r="J32" i="35"/>
  <c r="C32" i="35"/>
  <c r="Q31" i="35"/>
  <c r="N31" i="35"/>
  <c r="M31" i="35"/>
  <c r="L31" i="35"/>
  <c r="K31" i="35"/>
  <c r="J31" i="35"/>
  <c r="C31" i="35"/>
  <c r="Q30" i="35"/>
  <c r="N30" i="35"/>
  <c r="M30" i="35"/>
  <c r="L30" i="35"/>
  <c r="K30" i="35"/>
  <c r="J30" i="35"/>
  <c r="C30" i="35"/>
  <c r="Q29" i="35"/>
  <c r="J29" i="35"/>
  <c r="Q28" i="35"/>
  <c r="J28" i="35"/>
  <c r="C28" i="35"/>
  <c r="C29" i="35" s="1"/>
  <c r="Q27" i="35"/>
  <c r="N27" i="35"/>
  <c r="M27" i="35"/>
  <c r="L27" i="35"/>
  <c r="K27" i="35"/>
  <c r="J27" i="35"/>
  <c r="C27" i="35"/>
  <c r="Q26" i="35"/>
  <c r="J26" i="35"/>
  <c r="C26" i="35"/>
  <c r="Q25" i="35"/>
  <c r="N25" i="35"/>
  <c r="M25" i="35"/>
  <c r="L25" i="35"/>
  <c r="K25" i="35"/>
  <c r="J25" i="35"/>
  <c r="C25" i="35"/>
  <c r="Q24" i="35"/>
  <c r="J24" i="35"/>
  <c r="Q23" i="35"/>
  <c r="J23" i="35"/>
  <c r="Q22" i="35"/>
  <c r="N22" i="35"/>
  <c r="M22" i="35"/>
  <c r="L22" i="35"/>
  <c r="K22" i="35"/>
  <c r="J22" i="35"/>
  <c r="C22" i="35"/>
  <c r="C23" i="35" s="1"/>
  <c r="C24" i="35" s="1"/>
  <c r="Q21" i="35"/>
  <c r="N21" i="35"/>
  <c r="M21" i="35"/>
  <c r="L21" i="35"/>
  <c r="K21" i="35"/>
  <c r="J21" i="35"/>
  <c r="C21" i="35"/>
  <c r="Q20" i="35"/>
  <c r="J20" i="35"/>
  <c r="C20" i="35"/>
  <c r="Q19" i="35"/>
  <c r="N19" i="35"/>
  <c r="M19" i="35"/>
  <c r="L19" i="35"/>
  <c r="K19" i="35"/>
  <c r="J19" i="35"/>
  <c r="C19" i="35"/>
  <c r="Q18" i="35"/>
  <c r="N18" i="35"/>
  <c r="M18" i="35"/>
  <c r="L18" i="35"/>
  <c r="K18" i="35"/>
  <c r="J18" i="35"/>
  <c r="C18" i="35"/>
  <c r="Q17" i="35"/>
  <c r="N17" i="35"/>
  <c r="M17" i="35"/>
  <c r="L17" i="35"/>
  <c r="K17" i="35"/>
  <c r="J17" i="35"/>
  <c r="C17" i="35"/>
  <c r="Q16" i="35"/>
  <c r="J16" i="35"/>
  <c r="C16" i="35"/>
  <c r="Q15" i="35"/>
  <c r="N15" i="35"/>
  <c r="M15" i="35"/>
  <c r="L15" i="35"/>
  <c r="K15" i="35"/>
  <c r="J15" i="35"/>
  <c r="C15" i="35"/>
  <c r="Q14" i="35"/>
  <c r="N14" i="35"/>
  <c r="M14" i="35"/>
  <c r="L14" i="35"/>
  <c r="K14" i="35"/>
  <c r="J14" i="35"/>
  <c r="C14" i="35"/>
  <c r="Q13" i="35"/>
  <c r="N13" i="35"/>
  <c r="M13" i="35"/>
  <c r="L13" i="35"/>
  <c r="K13" i="35"/>
  <c r="J13" i="35"/>
  <c r="C13" i="35"/>
  <c r="Q12" i="35"/>
  <c r="J12" i="35"/>
  <c r="C12" i="35"/>
  <c r="Q11" i="35"/>
  <c r="J11" i="35"/>
  <c r="C11" i="35"/>
  <c r="Q10" i="35"/>
  <c r="N10" i="35"/>
  <c r="M10" i="35"/>
  <c r="L10" i="35"/>
  <c r="K10" i="35"/>
  <c r="J10" i="35"/>
  <c r="C10" i="35"/>
  <c r="Y9" i="35"/>
  <c r="Q9" i="35"/>
  <c r="J9" i="35"/>
  <c r="C9" i="35"/>
  <c r="Q8" i="35"/>
  <c r="N8" i="35"/>
  <c r="M8" i="35"/>
  <c r="L8" i="35"/>
  <c r="K8" i="35"/>
  <c r="J8" i="35"/>
  <c r="C8" i="35"/>
  <c r="Q7" i="35"/>
  <c r="J7" i="35"/>
  <c r="C7" i="35"/>
  <c r="Q6" i="35"/>
  <c r="J6" i="35"/>
  <c r="C6" i="35"/>
  <c r="Q5" i="35"/>
  <c r="N5" i="35"/>
  <c r="M5" i="35"/>
  <c r="L5" i="35"/>
  <c r="K5" i="35"/>
  <c r="J5" i="35"/>
  <c r="C5" i="35"/>
  <c r="S236" i="27"/>
  <c r="Q236" i="27"/>
  <c r="N236" i="27"/>
  <c r="M236" i="27"/>
  <c r="L236" i="27"/>
  <c r="K236" i="27"/>
  <c r="J236" i="27"/>
  <c r="S235" i="27"/>
  <c r="Q235" i="27"/>
  <c r="N235" i="27"/>
  <c r="M235" i="27"/>
  <c r="L235" i="27"/>
  <c r="K235" i="27"/>
  <c r="J235" i="27"/>
  <c r="S234" i="27"/>
  <c r="Q234" i="27"/>
  <c r="N234" i="27"/>
  <c r="M234" i="27"/>
  <c r="L234" i="27"/>
  <c r="K234" i="27"/>
  <c r="J234" i="27"/>
  <c r="C234" i="27"/>
  <c r="B234" i="27"/>
  <c r="A234" i="27"/>
  <c r="S233" i="27"/>
  <c r="Q233" i="27"/>
  <c r="N233" i="27"/>
  <c r="M233" i="27"/>
  <c r="L233" i="27"/>
  <c r="K233" i="27"/>
  <c r="J233" i="27"/>
  <c r="S232" i="27"/>
  <c r="Q232" i="27"/>
  <c r="N232" i="27"/>
  <c r="M232" i="27"/>
  <c r="L232" i="27"/>
  <c r="K232" i="27"/>
  <c r="J232" i="27"/>
  <c r="C232" i="27"/>
  <c r="B232" i="27"/>
  <c r="A232" i="27"/>
  <c r="S231" i="27"/>
  <c r="Q231" i="27"/>
  <c r="N231" i="27"/>
  <c r="M231" i="27"/>
  <c r="L231" i="27"/>
  <c r="K231" i="27"/>
  <c r="J231" i="27"/>
  <c r="C231" i="27"/>
  <c r="B231" i="27"/>
  <c r="A231" i="27"/>
  <c r="S230" i="27"/>
  <c r="Q230" i="27"/>
  <c r="N230" i="27"/>
  <c r="M230" i="27"/>
  <c r="L230" i="27"/>
  <c r="K230" i="27"/>
  <c r="J230" i="27"/>
  <c r="C230" i="27"/>
  <c r="B230" i="27"/>
  <c r="A230" i="27"/>
  <c r="S229" i="27"/>
  <c r="Q229" i="27"/>
  <c r="N229" i="27"/>
  <c r="M229" i="27"/>
  <c r="L229" i="27"/>
  <c r="K229" i="27"/>
  <c r="J229" i="27"/>
  <c r="C229" i="27"/>
  <c r="B229" i="27"/>
  <c r="A229" i="27"/>
  <c r="S228" i="27"/>
  <c r="Q228" i="27"/>
  <c r="N228" i="27"/>
  <c r="M228" i="27"/>
  <c r="L228" i="27"/>
  <c r="K228" i="27"/>
  <c r="J228" i="27"/>
  <c r="C228" i="27"/>
  <c r="B228" i="27"/>
  <c r="A228" i="27"/>
  <c r="S227" i="27"/>
  <c r="Q227" i="27"/>
  <c r="N227" i="27"/>
  <c r="M227" i="27"/>
  <c r="L227" i="27"/>
  <c r="K227" i="27"/>
  <c r="J227" i="27"/>
  <c r="S226" i="27"/>
  <c r="Q226" i="27"/>
  <c r="N226" i="27"/>
  <c r="M226" i="27"/>
  <c r="L226" i="27"/>
  <c r="K226" i="27"/>
  <c r="J226" i="27"/>
  <c r="S225" i="27"/>
  <c r="Q225" i="27"/>
  <c r="N225" i="27"/>
  <c r="M225" i="27"/>
  <c r="L225" i="27"/>
  <c r="K225" i="27"/>
  <c r="J225" i="27"/>
  <c r="S224" i="27"/>
  <c r="Q224" i="27"/>
  <c r="N224" i="27"/>
  <c r="M224" i="27"/>
  <c r="L224" i="27"/>
  <c r="K224" i="27"/>
  <c r="J224" i="27"/>
  <c r="S223" i="27"/>
  <c r="Q223" i="27"/>
  <c r="N223" i="27"/>
  <c r="M223" i="27"/>
  <c r="L223" i="27"/>
  <c r="K223" i="27"/>
  <c r="J223" i="27"/>
  <c r="S222" i="27"/>
  <c r="Q222" i="27"/>
  <c r="N222" i="27"/>
  <c r="M222" i="27"/>
  <c r="L222" i="27"/>
  <c r="K222" i="27"/>
  <c r="J222" i="27"/>
  <c r="S221" i="27"/>
  <c r="Q221" i="27"/>
  <c r="N221" i="27"/>
  <c r="M221" i="27"/>
  <c r="L221" i="27"/>
  <c r="K221" i="27"/>
  <c r="J221" i="27"/>
  <c r="S220" i="27"/>
  <c r="Q220" i="27"/>
  <c r="N220" i="27"/>
  <c r="M220" i="27"/>
  <c r="L220" i="27"/>
  <c r="K220" i="27"/>
  <c r="J220" i="27"/>
  <c r="S219" i="27"/>
  <c r="Q219" i="27"/>
  <c r="N219" i="27"/>
  <c r="M219" i="27"/>
  <c r="L219" i="27"/>
  <c r="K219" i="27"/>
  <c r="J219" i="27"/>
  <c r="C219" i="27"/>
  <c r="B219" i="27"/>
  <c r="A219" i="27"/>
  <c r="S218" i="27"/>
  <c r="Q218" i="27"/>
  <c r="N218" i="27"/>
  <c r="M218" i="27"/>
  <c r="L218" i="27"/>
  <c r="K218" i="27"/>
  <c r="J218" i="27"/>
  <c r="C218" i="27"/>
  <c r="A218" i="27"/>
  <c r="S217" i="27"/>
  <c r="Q217" i="27"/>
  <c r="N217" i="27"/>
  <c r="M217" i="27"/>
  <c r="L217" i="27"/>
  <c r="K217" i="27"/>
  <c r="J217" i="27"/>
  <c r="C217" i="27"/>
  <c r="A217" i="27"/>
  <c r="S216" i="27"/>
  <c r="Q216" i="27"/>
  <c r="N216" i="27"/>
  <c r="M216" i="27"/>
  <c r="L216" i="27"/>
  <c r="K216" i="27"/>
  <c r="J216" i="27"/>
  <c r="C216" i="27"/>
  <c r="A216" i="27"/>
  <c r="S215" i="27"/>
  <c r="Q215" i="27"/>
  <c r="N215" i="27"/>
  <c r="M215" i="27"/>
  <c r="L215" i="27"/>
  <c r="K215" i="27"/>
  <c r="J215" i="27"/>
  <c r="C215" i="27"/>
  <c r="A215" i="27"/>
  <c r="S214" i="27"/>
  <c r="Q214" i="27"/>
  <c r="N214" i="27"/>
  <c r="M214" i="27"/>
  <c r="L214" i="27"/>
  <c r="K214" i="27"/>
  <c r="J214" i="27"/>
  <c r="S213" i="27"/>
  <c r="Q213" i="27"/>
  <c r="N213" i="27"/>
  <c r="M213" i="27"/>
  <c r="L213" i="27"/>
  <c r="K213" i="27"/>
  <c r="J213" i="27"/>
  <c r="C213" i="27"/>
  <c r="B213" i="27"/>
  <c r="B215" i="27" s="1"/>
  <c r="B216" i="27" s="1"/>
  <c r="B217" i="27" s="1"/>
  <c r="B218" i="27" s="1"/>
  <c r="A213" i="27"/>
  <c r="S212" i="27"/>
  <c r="Q212" i="27"/>
  <c r="N212" i="27"/>
  <c r="M212" i="27"/>
  <c r="L212" i="27"/>
  <c r="K212" i="27"/>
  <c r="J212" i="27"/>
  <c r="C212" i="27"/>
  <c r="A212" i="27"/>
  <c r="S211" i="27"/>
  <c r="Q211" i="27"/>
  <c r="N211" i="27"/>
  <c r="M211" i="27"/>
  <c r="L211" i="27"/>
  <c r="K211" i="27"/>
  <c r="J211" i="27"/>
  <c r="S210" i="27"/>
  <c r="Q210" i="27"/>
  <c r="N210" i="27"/>
  <c r="M210" i="27"/>
  <c r="L210" i="27"/>
  <c r="K210" i="27"/>
  <c r="J210" i="27"/>
  <c r="C210" i="27"/>
  <c r="B210" i="27"/>
  <c r="B212" i="27" s="1"/>
  <c r="A210" i="27"/>
  <c r="S209" i="27"/>
  <c r="Q209" i="27"/>
  <c r="N209" i="27"/>
  <c r="M209" i="27"/>
  <c r="L209" i="27"/>
  <c r="K209" i="27"/>
  <c r="J209" i="27"/>
  <c r="C209" i="27"/>
  <c r="B209" i="27"/>
  <c r="A209" i="27"/>
  <c r="S208" i="27"/>
  <c r="Q208" i="27"/>
  <c r="N208" i="27"/>
  <c r="M208" i="27"/>
  <c r="L208" i="27"/>
  <c r="K208" i="27"/>
  <c r="J208" i="27"/>
  <c r="C208" i="27"/>
  <c r="B208" i="27"/>
  <c r="A208" i="27"/>
  <c r="S207" i="27"/>
  <c r="Q207" i="27"/>
  <c r="N207" i="27"/>
  <c r="M207" i="27"/>
  <c r="L207" i="27"/>
  <c r="K207" i="27"/>
  <c r="J207" i="27"/>
  <c r="C207" i="27"/>
  <c r="B207" i="27"/>
  <c r="A207" i="27"/>
  <c r="S206" i="27"/>
  <c r="Q206" i="27"/>
  <c r="J206" i="27"/>
  <c r="C206" i="27"/>
  <c r="B206" i="27"/>
  <c r="A206" i="27"/>
  <c r="S205" i="27"/>
  <c r="Q205" i="27"/>
  <c r="N205" i="27"/>
  <c r="M205" i="27"/>
  <c r="L205" i="27"/>
  <c r="K205" i="27"/>
  <c r="J205" i="27"/>
  <c r="C205" i="27"/>
  <c r="A205" i="27"/>
  <c r="S204" i="27"/>
  <c r="Q204" i="27"/>
  <c r="N204" i="27"/>
  <c r="M204" i="27"/>
  <c r="L204" i="27"/>
  <c r="K204" i="27"/>
  <c r="J204" i="27"/>
  <c r="C204" i="27"/>
  <c r="A204" i="27"/>
  <c r="S203" i="27"/>
  <c r="Q203" i="27"/>
  <c r="N203" i="27"/>
  <c r="M203" i="27"/>
  <c r="L203" i="27"/>
  <c r="K203" i="27"/>
  <c r="J203" i="27"/>
  <c r="C203" i="27"/>
  <c r="A203" i="27"/>
  <c r="S202" i="27"/>
  <c r="Q202" i="27"/>
  <c r="N202" i="27"/>
  <c r="M202" i="27"/>
  <c r="L202" i="27"/>
  <c r="K202" i="27"/>
  <c r="J202" i="27"/>
  <c r="C202" i="27"/>
  <c r="A202" i="27"/>
  <c r="S201" i="27"/>
  <c r="Q201" i="27"/>
  <c r="N201" i="27"/>
  <c r="M201" i="27"/>
  <c r="L201" i="27"/>
  <c r="K201" i="27"/>
  <c r="J201" i="27"/>
  <c r="C201" i="27"/>
  <c r="A201" i="27"/>
  <c r="S200" i="27"/>
  <c r="Q200" i="27"/>
  <c r="N200" i="27"/>
  <c r="M200" i="27"/>
  <c r="L200" i="27"/>
  <c r="K200" i="27"/>
  <c r="J200" i="27"/>
  <c r="C200" i="27"/>
  <c r="A200" i="27"/>
  <c r="S199" i="27"/>
  <c r="Q199" i="27"/>
  <c r="N199" i="27"/>
  <c r="M199" i="27"/>
  <c r="L199" i="27"/>
  <c r="K199" i="27"/>
  <c r="J199" i="27"/>
  <c r="C199" i="27"/>
  <c r="A199" i="27"/>
  <c r="S198" i="27"/>
  <c r="Q198" i="27"/>
  <c r="N198" i="27"/>
  <c r="M198" i="27"/>
  <c r="L198" i="27"/>
  <c r="K198" i="27"/>
  <c r="J198" i="27"/>
  <c r="C198" i="27"/>
  <c r="A198" i="27"/>
  <c r="S197" i="27"/>
  <c r="Q197" i="27"/>
  <c r="N197" i="27"/>
  <c r="M197" i="27"/>
  <c r="L197" i="27"/>
  <c r="K197" i="27"/>
  <c r="J197" i="27"/>
  <c r="C197" i="27"/>
  <c r="A197" i="27"/>
  <c r="S196" i="27"/>
  <c r="Q196" i="27"/>
  <c r="N196" i="27"/>
  <c r="M196" i="27"/>
  <c r="L196" i="27"/>
  <c r="K196" i="27"/>
  <c r="J196" i="27"/>
  <c r="C196" i="27"/>
  <c r="A196" i="27"/>
  <c r="S195" i="27"/>
  <c r="Q195" i="27"/>
  <c r="N195" i="27"/>
  <c r="M195" i="27"/>
  <c r="L195" i="27"/>
  <c r="K195" i="27"/>
  <c r="J195" i="27"/>
  <c r="C195" i="27"/>
  <c r="B195" i="27"/>
  <c r="B196" i="27" s="1"/>
  <c r="B197" i="27" s="1"/>
  <c r="B198" i="27" s="1"/>
  <c r="B199" i="27" s="1"/>
  <c r="B200" i="27" s="1"/>
  <c r="B201" i="27" s="1"/>
  <c r="B202" i="27" s="1"/>
  <c r="B203" i="27" s="1"/>
  <c r="B204" i="27" s="1"/>
  <c r="B205" i="27" s="1"/>
  <c r="A195" i="27"/>
  <c r="S194" i="27"/>
  <c r="Q194" i="27"/>
  <c r="N194" i="27"/>
  <c r="M194" i="27"/>
  <c r="L194" i="27"/>
  <c r="K194" i="27"/>
  <c r="J194" i="27"/>
  <c r="C194" i="27"/>
  <c r="A194" i="27"/>
  <c r="S193" i="27"/>
  <c r="Q193" i="27"/>
  <c r="N193" i="27"/>
  <c r="M193" i="27"/>
  <c r="L193" i="27"/>
  <c r="K193" i="27"/>
  <c r="J193" i="27"/>
  <c r="C193" i="27"/>
  <c r="A193" i="27"/>
  <c r="S192" i="27"/>
  <c r="Q192" i="27"/>
  <c r="N192" i="27"/>
  <c r="M192" i="27"/>
  <c r="L192" i="27"/>
  <c r="K192" i="27"/>
  <c r="J192" i="27"/>
  <c r="S191" i="27"/>
  <c r="Q191" i="27"/>
  <c r="N191" i="27"/>
  <c r="M191" i="27"/>
  <c r="L191" i="27"/>
  <c r="K191" i="27"/>
  <c r="J191" i="27"/>
  <c r="S190" i="27"/>
  <c r="Q190" i="27"/>
  <c r="N190" i="27"/>
  <c r="M190" i="27"/>
  <c r="L190" i="27"/>
  <c r="K190" i="27"/>
  <c r="J190" i="27"/>
  <c r="C190" i="27"/>
  <c r="A190" i="27"/>
  <c r="S189" i="27"/>
  <c r="Q189" i="27"/>
  <c r="N189" i="27"/>
  <c r="M189" i="27"/>
  <c r="L189" i="27"/>
  <c r="K189" i="27"/>
  <c r="J189" i="27"/>
  <c r="C189" i="27"/>
  <c r="A189" i="27"/>
  <c r="S188" i="27"/>
  <c r="Q188" i="27"/>
  <c r="N188" i="27"/>
  <c r="M188" i="27"/>
  <c r="L188" i="27"/>
  <c r="K188" i="27"/>
  <c r="J188" i="27"/>
  <c r="C188" i="27"/>
  <c r="A188" i="27"/>
  <c r="S187" i="27"/>
  <c r="Q187" i="27"/>
  <c r="N187" i="27"/>
  <c r="M187" i="27"/>
  <c r="L187" i="27"/>
  <c r="K187" i="27"/>
  <c r="J187" i="27"/>
  <c r="C187" i="27"/>
  <c r="A187" i="27"/>
  <c r="S186" i="27"/>
  <c r="Q186" i="27"/>
  <c r="N186" i="27"/>
  <c r="M186" i="27"/>
  <c r="L186" i="27"/>
  <c r="K186" i="27"/>
  <c r="J186" i="27"/>
  <c r="C186" i="27"/>
  <c r="A186" i="27"/>
  <c r="S185" i="27"/>
  <c r="Q185" i="27"/>
  <c r="N185" i="27"/>
  <c r="M185" i="27"/>
  <c r="L185" i="27"/>
  <c r="K185" i="27"/>
  <c r="J185" i="27"/>
  <c r="C185" i="27"/>
  <c r="A185" i="27"/>
  <c r="S184" i="27"/>
  <c r="Q184" i="27"/>
  <c r="N184" i="27"/>
  <c r="M184" i="27"/>
  <c r="L184" i="27"/>
  <c r="K184" i="27"/>
  <c r="J184" i="27"/>
  <c r="C184" i="27"/>
  <c r="A184" i="27"/>
  <c r="S183" i="27"/>
  <c r="Q183" i="27"/>
  <c r="N183" i="27"/>
  <c r="M183" i="27"/>
  <c r="L183" i="27"/>
  <c r="K183" i="27"/>
  <c r="J183" i="27"/>
  <c r="C183" i="27"/>
  <c r="A183" i="27"/>
  <c r="S182" i="27"/>
  <c r="Q182" i="27"/>
  <c r="N182" i="27"/>
  <c r="M182" i="27"/>
  <c r="L182" i="27"/>
  <c r="K182" i="27"/>
  <c r="J182" i="27"/>
  <c r="C182" i="27"/>
  <c r="A182" i="27"/>
  <c r="S181" i="27"/>
  <c r="Q181" i="27"/>
  <c r="N181" i="27"/>
  <c r="M181" i="27"/>
  <c r="L181" i="27"/>
  <c r="K181" i="27"/>
  <c r="J181" i="27"/>
  <c r="C181" i="27"/>
  <c r="A181" i="27"/>
  <c r="S180" i="27"/>
  <c r="Q180" i="27"/>
  <c r="N180" i="27"/>
  <c r="M180" i="27"/>
  <c r="L180" i="27"/>
  <c r="K180" i="27"/>
  <c r="J180" i="27"/>
  <c r="C180" i="27"/>
  <c r="A180" i="27"/>
  <c r="S179" i="27"/>
  <c r="Q179" i="27"/>
  <c r="N179" i="27"/>
  <c r="M179" i="27"/>
  <c r="L179" i="27"/>
  <c r="K179" i="27"/>
  <c r="J179" i="27"/>
  <c r="C179" i="27"/>
  <c r="A179" i="27"/>
  <c r="S178" i="27"/>
  <c r="Q178" i="27"/>
  <c r="N178" i="27"/>
  <c r="M178" i="27"/>
  <c r="L178" i="27"/>
  <c r="K178" i="27"/>
  <c r="J178" i="27"/>
  <c r="C178" i="27"/>
  <c r="A178" i="27"/>
  <c r="S177" i="27"/>
  <c r="Q177" i="27"/>
  <c r="N177" i="27"/>
  <c r="M177" i="27"/>
  <c r="L177" i="27"/>
  <c r="K177" i="27"/>
  <c r="J177" i="27"/>
  <c r="S176" i="27"/>
  <c r="Q176" i="27"/>
  <c r="N176" i="27"/>
  <c r="M176" i="27"/>
  <c r="L176" i="27"/>
  <c r="K176" i="27"/>
  <c r="J176" i="27"/>
  <c r="C176" i="27"/>
  <c r="A176" i="27"/>
  <c r="S175" i="27"/>
  <c r="Q175" i="27"/>
  <c r="N175" i="27"/>
  <c r="M175" i="27"/>
  <c r="L175" i="27"/>
  <c r="K175" i="27"/>
  <c r="J175" i="27"/>
  <c r="C175" i="27"/>
  <c r="A175" i="27"/>
  <c r="S174" i="27"/>
  <c r="Q174" i="27"/>
  <c r="N174" i="27"/>
  <c r="M174" i="27"/>
  <c r="L174" i="27"/>
  <c r="K174" i="27"/>
  <c r="J174" i="27"/>
  <c r="C174" i="27"/>
  <c r="B174" i="27"/>
  <c r="B175" i="27" s="1"/>
  <c r="B176" i="27" s="1"/>
  <c r="B178" i="27" s="1"/>
  <c r="B179" i="27" s="1"/>
  <c r="B180" i="27" s="1"/>
  <c r="B181" i="27" s="1"/>
  <c r="B182" i="27" s="1"/>
  <c r="B183" i="27" s="1"/>
  <c r="B184" i="27" s="1"/>
  <c r="B185" i="27" s="1"/>
  <c r="B186" i="27" s="1"/>
  <c r="B187" i="27" s="1"/>
  <c r="B188" i="27" s="1"/>
  <c r="B189" i="27" s="1"/>
  <c r="B190" i="27" s="1"/>
  <c r="B193" i="27" s="1"/>
  <c r="B194" i="27" s="1"/>
  <c r="A174" i="27"/>
  <c r="S173" i="27"/>
  <c r="Q173" i="27"/>
  <c r="N173" i="27"/>
  <c r="M173" i="27"/>
  <c r="L173" i="27"/>
  <c r="K173" i="27"/>
  <c r="J173" i="27"/>
  <c r="C173" i="27"/>
  <c r="B173" i="27"/>
  <c r="A173" i="27"/>
  <c r="S172" i="27"/>
  <c r="Q172" i="27"/>
  <c r="N172" i="27"/>
  <c r="M172" i="27"/>
  <c r="L172" i="27"/>
  <c r="K172" i="27"/>
  <c r="J172" i="27"/>
  <c r="C172" i="27"/>
  <c r="A172" i="27"/>
  <c r="S171" i="27"/>
  <c r="Q171" i="27"/>
  <c r="N171" i="27"/>
  <c r="M171" i="27"/>
  <c r="L171" i="27"/>
  <c r="K171" i="27"/>
  <c r="J171" i="27"/>
  <c r="C171" i="27"/>
  <c r="A171" i="27"/>
  <c r="S170" i="27"/>
  <c r="Q170" i="27"/>
  <c r="N170" i="27"/>
  <c r="M170" i="27"/>
  <c r="L170" i="27"/>
  <c r="K170" i="27"/>
  <c r="J170" i="27"/>
  <c r="C170" i="27"/>
  <c r="A170" i="27"/>
  <c r="S169" i="27"/>
  <c r="Q169" i="27"/>
  <c r="N169" i="27"/>
  <c r="M169" i="27"/>
  <c r="L169" i="27"/>
  <c r="K169" i="27"/>
  <c r="J169" i="27"/>
  <c r="C169" i="27"/>
  <c r="A169" i="27"/>
  <c r="S168" i="27"/>
  <c r="Q168" i="27"/>
  <c r="N168" i="27"/>
  <c r="M168" i="27"/>
  <c r="L168" i="27"/>
  <c r="K168" i="27"/>
  <c r="J168" i="27"/>
  <c r="C168" i="27"/>
  <c r="A168" i="27"/>
  <c r="S167" i="27"/>
  <c r="Q167" i="27"/>
  <c r="N167" i="27"/>
  <c r="M167" i="27"/>
  <c r="L167" i="27"/>
  <c r="K167" i="27"/>
  <c r="J167" i="27"/>
  <c r="C167" i="27"/>
  <c r="A167" i="27"/>
  <c r="S166" i="27"/>
  <c r="Q166" i="27"/>
  <c r="N166" i="27"/>
  <c r="M166" i="27"/>
  <c r="L166" i="27"/>
  <c r="K166" i="27"/>
  <c r="J166" i="27"/>
  <c r="C166" i="27"/>
  <c r="A166" i="27"/>
  <c r="S165" i="27"/>
  <c r="Q165" i="27"/>
  <c r="N165" i="27"/>
  <c r="M165" i="27"/>
  <c r="L165" i="27"/>
  <c r="K165" i="27"/>
  <c r="J165" i="27"/>
  <c r="C165" i="27"/>
  <c r="A165" i="27"/>
  <c r="S164" i="27"/>
  <c r="Q164" i="27"/>
  <c r="N164" i="27"/>
  <c r="M164" i="27"/>
  <c r="L164" i="27"/>
  <c r="K164" i="27"/>
  <c r="J164" i="27"/>
  <c r="C164" i="27"/>
  <c r="A164" i="27"/>
  <c r="S163" i="27"/>
  <c r="Q163" i="27"/>
  <c r="N163" i="27"/>
  <c r="M163" i="27"/>
  <c r="L163" i="27"/>
  <c r="K163" i="27"/>
  <c r="J163" i="27"/>
  <c r="C163" i="27"/>
  <c r="A163" i="27"/>
  <c r="S162" i="27"/>
  <c r="Q162" i="27"/>
  <c r="N162" i="27"/>
  <c r="M162" i="27"/>
  <c r="L162" i="27"/>
  <c r="K162" i="27"/>
  <c r="J162" i="27"/>
  <c r="C162" i="27"/>
  <c r="B162" i="27"/>
  <c r="B163" i="27" s="1"/>
  <c r="B164" i="27" s="1"/>
  <c r="B165" i="27" s="1"/>
  <c r="B166" i="27" s="1"/>
  <c r="B167" i="27" s="1"/>
  <c r="B168" i="27" s="1"/>
  <c r="B169" i="27" s="1"/>
  <c r="B170" i="27" s="1"/>
  <c r="B171" i="27" s="1"/>
  <c r="B172" i="27" s="1"/>
  <c r="A162" i="27"/>
  <c r="S161" i="27"/>
  <c r="Q161" i="27"/>
  <c r="N161" i="27"/>
  <c r="M161" i="27"/>
  <c r="L161" i="27"/>
  <c r="K161" i="27"/>
  <c r="J161" i="27"/>
  <c r="S160" i="27"/>
  <c r="Q160" i="27"/>
  <c r="N160" i="27"/>
  <c r="M160" i="27"/>
  <c r="L160" i="27"/>
  <c r="K160" i="27"/>
  <c r="J160" i="27"/>
  <c r="S159" i="27"/>
  <c r="Q159" i="27"/>
  <c r="N159" i="27"/>
  <c r="M159" i="27"/>
  <c r="L159" i="27"/>
  <c r="K159" i="27"/>
  <c r="J159" i="27"/>
  <c r="C159" i="27"/>
  <c r="B159" i="27"/>
  <c r="A159" i="27"/>
  <c r="S158" i="27"/>
  <c r="Q158" i="27"/>
  <c r="N158" i="27"/>
  <c r="M158" i="27"/>
  <c r="L158" i="27"/>
  <c r="K158" i="27"/>
  <c r="J158" i="27"/>
  <c r="S157" i="27"/>
  <c r="Q157" i="27"/>
  <c r="N157" i="27"/>
  <c r="M157" i="27"/>
  <c r="L157" i="27"/>
  <c r="K157" i="27"/>
  <c r="J157" i="27"/>
  <c r="S156" i="27"/>
  <c r="Q156" i="27"/>
  <c r="N156" i="27"/>
  <c r="M156" i="27"/>
  <c r="L156" i="27"/>
  <c r="K156" i="27"/>
  <c r="J156" i="27"/>
  <c r="C156" i="27"/>
  <c r="B156" i="27"/>
  <c r="A156" i="27"/>
  <c r="S155" i="27"/>
  <c r="Q155" i="27"/>
  <c r="N155" i="27"/>
  <c r="M155" i="27"/>
  <c r="L155" i="27"/>
  <c r="K155" i="27"/>
  <c r="J155" i="27"/>
  <c r="C155" i="27"/>
  <c r="B155" i="27"/>
  <c r="A155" i="27"/>
  <c r="S154" i="27"/>
  <c r="Q154" i="27"/>
  <c r="N154" i="27"/>
  <c r="M154" i="27"/>
  <c r="L154" i="27"/>
  <c r="K154" i="27"/>
  <c r="J154" i="27"/>
  <c r="C154" i="27"/>
  <c r="B154" i="27"/>
  <c r="A154" i="27"/>
  <c r="S153" i="27"/>
  <c r="Q153" i="27"/>
  <c r="N153" i="27"/>
  <c r="M153" i="27"/>
  <c r="L153" i="27"/>
  <c r="K153" i="27"/>
  <c r="J153" i="27"/>
  <c r="C153" i="27"/>
  <c r="B153" i="27"/>
  <c r="A153" i="27"/>
  <c r="S152" i="27"/>
  <c r="Q152" i="27"/>
  <c r="N152" i="27"/>
  <c r="M152" i="27"/>
  <c r="L152" i="27"/>
  <c r="K152" i="27"/>
  <c r="J152" i="27"/>
  <c r="S151" i="27"/>
  <c r="Q151" i="27"/>
  <c r="N151" i="27"/>
  <c r="M151" i="27"/>
  <c r="L151" i="27"/>
  <c r="K151" i="27"/>
  <c r="J151" i="27"/>
  <c r="C151" i="27"/>
  <c r="B151" i="27"/>
  <c r="A151" i="27"/>
  <c r="S150" i="27"/>
  <c r="Q150" i="27"/>
  <c r="N150" i="27"/>
  <c r="M150" i="27"/>
  <c r="L150" i="27"/>
  <c r="K150" i="27"/>
  <c r="J150" i="27"/>
  <c r="S149" i="27"/>
  <c r="Q149" i="27"/>
  <c r="N149" i="27"/>
  <c r="M149" i="27"/>
  <c r="L149" i="27"/>
  <c r="K149" i="27"/>
  <c r="J149" i="27"/>
  <c r="S148" i="27"/>
  <c r="Q148" i="27"/>
  <c r="N148" i="27"/>
  <c r="M148" i="27"/>
  <c r="L148" i="27"/>
  <c r="K148" i="27"/>
  <c r="J148" i="27"/>
  <c r="C148" i="27"/>
  <c r="B148" i="27"/>
  <c r="A148" i="27"/>
  <c r="S147" i="27"/>
  <c r="Q147" i="27"/>
  <c r="J147" i="27"/>
  <c r="C147" i="27"/>
  <c r="B147" i="27"/>
  <c r="A147" i="27"/>
  <c r="S146" i="27"/>
  <c r="Q146" i="27"/>
  <c r="N146" i="27"/>
  <c r="M146" i="27"/>
  <c r="L146" i="27"/>
  <c r="K146" i="27"/>
  <c r="J146" i="27"/>
  <c r="C146" i="27"/>
  <c r="B146" i="27"/>
  <c r="A146" i="27"/>
  <c r="S145" i="27"/>
  <c r="Q145" i="27"/>
  <c r="N145" i="27"/>
  <c r="M145" i="27"/>
  <c r="L145" i="27"/>
  <c r="K145" i="27"/>
  <c r="J145" i="27"/>
  <c r="C145" i="27"/>
  <c r="B145" i="27"/>
  <c r="A145" i="27"/>
  <c r="S144" i="27"/>
  <c r="Q144" i="27"/>
  <c r="N144" i="27"/>
  <c r="M144" i="27"/>
  <c r="L144" i="27"/>
  <c r="K144" i="27"/>
  <c r="J144" i="27"/>
  <c r="C144" i="27"/>
  <c r="B144" i="27"/>
  <c r="A144" i="27"/>
  <c r="S143" i="27"/>
  <c r="Q143" i="27"/>
  <c r="N143" i="27"/>
  <c r="M143" i="27"/>
  <c r="L143" i="27"/>
  <c r="K143" i="27"/>
  <c r="J143" i="27"/>
  <c r="C143" i="27"/>
  <c r="B143" i="27"/>
  <c r="A143" i="27"/>
  <c r="S142" i="27"/>
  <c r="Q142" i="27"/>
  <c r="N142" i="27"/>
  <c r="M142" i="27"/>
  <c r="L142" i="27"/>
  <c r="K142" i="27"/>
  <c r="J142" i="27"/>
  <c r="C142" i="27"/>
  <c r="B142" i="27"/>
  <c r="A142" i="27"/>
  <c r="S141" i="27"/>
  <c r="Q141" i="27"/>
  <c r="N141" i="27"/>
  <c r="M141" i="27"/>
  <c r="L141" i="27"/>
  <c r="K141" i="27"/>
  <c r="J141" i="27"/>
  <c r="S140" i="27"/>
  <c r="Q140" i="27"/>
  <c r="N140" i="27"/>
  <c r="M140" i="27"/>
  <c r="L140" i="27"/>
  <c r="K140" i="27"/>
  <c r="J140" i="27"/>
  <c r="C140" i="27"/>
  <c r="A140" i="27"/>
  <c r="S139" i="27"/>
  <c r="Q139" i="27"/>
  <c r="N139" i="27"/>
  <c r="M139" i="27"/>
  <c r="L139" i="27"/>
  <c r="K139" i="27"/>
  <c r="J139" i="27"/>
  <c r="C139" i="27"/>
  <c r="A139" i="27"/>
  <c r="S138" i="27"/>
  <c r="Q138" i="27"/>
  <c r="N138" i="27"/>
  <c r="M138" i="27"/>
  <c r="L138" i="27"/>
  <c r="K138" i="27"/>
  <c r="J138" i="27"/>
  <c r="C138" i="27"/>
  <c r="A138" i="27"/>
  <c r="S137" i="27"/>
  <c r="Q137" i="27"/>
  <c r="N137" i="27"/>
  <c r="M137" i="27"/>
  <c r="L137" i="27"/>
  <c r="K137" i="27"/>
  <c r="J137" i="27"/>
  <c r="C137" i="27"/>
  <c r="A137" i="27"/>
  <c r="S136" i="27"/>
  <c r="Q136" i="27"/>
  <c r="N136" i="27"/>
  <c r="M136" i="27"/>
  <c r="L136" i="27"/>
  <c r="K136" i="27"/>
  <c r="J136" i="27"/>
  <c r="S135" i="27"/>
  <c r="Q135" i="27"/>
  <c r="N135" i="27"/>
  <c r="M135" i="27"/>
  <c r="L135" i="27"/>
  <c r="K135" i="27"/>
  <c r="J135" i="27"/>
  <c r="S134" i="27"/>
  <c r="Q134" i="27"/>
  <c r="N134" i="27"/>
  <c r="M134" i="27"/>
  <c r="L134" i="27"/>
  <c r="K134" i="27"/>
  <c r="J134" i="27"/>
  <c r="S133" i="27"/>
  <c r="Q133" i="27"/>
  <c r="N133" i="27"/>
  <c r="M133" i="27"/>
  <c r="L133" i="27"/>
  <c r="K133" i="27"/>
  <c r="J133" i="27"/>
  <c r="C133" i="27"/>
  <c r="A133" i="27"/>
  <c r="S132" i="27"/>
  <c r="Q132" i="27"/>
  <c r="N132" i="27"/>
  <c r="M132" i="27"/>
  <c r="L132" i="27"/>
  <c r="K132" i="27"/>
  <c r="J132" i="27"/>
  <c r="C132" i="27"/>
  <c r="A132" i="27"/>
  <c r="S131" i="27"/>
  <c r="Q131" i="27"/>
  <c r="N131" i="27"/>
  <c r="M131" i="27"/>
  <c r="L131" i="27"/>
  <c r="K131" i="27"/>
  <c r="J131" i="27"/>
  <c r="C131" i="27"/>
  <c r="B131" i="27"/>
  <c r="B132" i="27" s="1"/>
  <c r="B133" i="27" s="1"/>
  <c r="B137" i="27" s="1"/>
  <c r="B138" i="27" s="1"/>
  <c r="B139" i="27" s="1"/>
  <c r="B140" i="27" s="1"/>
  <c r="A131" i="27"/>
  <c r="S130" i="27"/>
  <c r="Q130" i="27"/>
  <c r="N130" i="27"/>
  <c r="M130" i="27"/>
  <c r="L130" i="27"/>
  <c r="K130" i="27"/>
  <c r="J130" i="27"/>
  <c r="C130" i="27"/>
  <c r="B130" i="27"/>
  <c r="A130" i="27"/>
  <c r="S129" i="27"/>
  <c r="Q129" i="27"/>
  <c r="N129" i="27"/>
  <c r="M129" i="27"/>
  <c r="L129" i="27"/>
  <c r="K129" i="27"/>
  <c r="J129" i="27"/>
  <c r="C129" i="27"/>
  <c r="B129" i="27"/>
  <c r="A129" i="27"/>
  <c r="S128" i="27"/>
  <c r="Q128" i="27"/>
  <c r="J128" i="27"/>
  <c r="C128" i="27"/>
  <c r="A128" i="27"/>
  <c r="S127" i="27"/>
  <c r="Q127" i="27"/>
  <c r="N127" i="27"/>
  <c r="M127" i="27"/>
  <c r="L127" i="27"/>
  <c r="K127" i="27"/>
  <c r="J127" i="27"/>
  <c r="C127" i="27"/>
  <c r="A127" i="27"/>
  <c r="S126" i="27"/>
  <c r="Q126" i="27"/>
  <c r="J126" i="27"/>
  <c r="A126" i="27"/>
  <c r="S125" i="27"/>
  <c r="Q125" i="27"/>
  <c r="N125" i="27"/>
  <c r="M125" i="27"/>
  <c r="L125" i="27"/>
  <c r="K125" i="27"/>
  <c r="J125" i="27"/>
  <c r="C125" i="27"/>
  <c r="C126" i="27" s="1"/>
  <c r="A125" i="27"/>
  <c r="S124" i="27"/>
  <c r="Q124" i="27"/>
  <c r="J124" i="27"/>
  <c r="C124" i="27"/>
  <c r="A124" i="27"/>
  <c r="S123" i="27"/>
  <c r="Q123" i="27"/>
  <c r="N123" i="27"/>
  <c r="M123" i="27"/>
  <c r="L123" i="27"/>
  <c r="K123" i="27"/>
  <c r="J123" i="27"/>
  <c r="C123" i="27"/>
  <c r="A123" i="27"/>
  <c r="S122" i="27"/>
  <c r="Q122" i="27"/>
  <c r="J122" i="27"/>
  <c r="C122" i="27"/>
  <c r="A122" i="27"/>
  <c r="S121" i="27"/>
  <c r="Q121" i="27"/>
  <c r="N121" i="27"/>
  <c r="M121" i="27"/>
  <c r="L121" i="27"/>
  <c r="K121" i="27"/>
  <c r="J121" i="27"/>
  <c r="C121" i="27"/>
  <c r="A121" i="27"/>
  <c r="S120" i="27"/>
  <c r="Q120" i="27"/>
  <c r="N120" i="27"/>
  <c r="M120" i="27"/>
  <c r="L120" i="27"/>
  <c r="K120" i="27"/>
  <c r="J120" i="27"/>
  <c r="C120" i="27"/>
  <c r="A120" i="27"/>
  <c r="S119" i="27"/>
  <c r="Q119" i="27"/>
  <c r="N119" i="27"/>
  <c r="M119" i="27"/>
  <c r="L119" i="27"/>
  <c r="K119" i="27"/>
  <c r="J119" i="27"/>
  <c r="C119" i="27"/>
  <c r="A119" i="27"/>
  <c r="S118" i="27"/>
  <c r="Q118" i="27"/>
  <c r="N118" i="27"/>
  <c r="M118" i="27"/>
  <c r="L118" i="27"/>
  <c r="K118" i="27"/>
  <c r="J118" i="27"/>
  <c r="C118" i="27"/>
  <c r="B118" i="27"/>
  <c r="B119" i="27" s="1"/>
  <c r="B120" i="27" s="1"/>
  <c r="B121" i="27" s="1"/>
  <c r="B122" i="27" s="1"/>
  <c r="B123" i="27" s="1"/>
  <c r="B124" i="27" s="1"/>
  <c r="B125" i="27" s="1"/>
  <c r="B126" i="27" s="1"/>
  <c r="B127" i="27" s="1"/>
  <c r="B128" i="27" s="1"/>
  <c r="A118" i="27"/>
  <c r="S117" i="27"/>
  <c r="Q117" i="27"/>
  <c r="N117" i="27"/>
  <c r="M117" i="27"/>
  <c r="L117" i="27"/>
  <c r="K117" i="27"/>
  <c r="J117" i="27"/>
  <c r="C117" i="27"/>
  <c r="B117" i="27"/>
  <c r="A117" i="27"/>
  <c r="S116" i="27"/>
  <c r="Q116" i="27"/>
  <c r="N116" i="27"/>
  <c r="M116" i="27"/>
  <c r="L116" i="27"/>
  <c r="K116" i="27"/>
  <c r="J116" i="27"/>
  <c r="C116" i="27"/>
  <c r="B116" i="27"/>
  <c r="A116" i="27"/>
  <c r="S115" i="27"/>
  <c r="Q115" i="27"/>
  <c r="N115" i="27"/>
  <c r="M115" i="27"/>
  <c r="L115" i="27"/>
  <c r="K115" i="27"/>
  <c r="J115" i="27"/>
  <c r="C115" i="27"/>
  <c r="A115" i="27"/>
  <c r="S114" i="27"/>
  <c r="Q114" i="27"/>
  <c r="N114" i="27"/>
  <c r="M114" i="27"/>
  <c r="L114" i="27"/>
  <c r="K114" i="27"/>
  <c r="J114" i="27"/>
  <c r="C114" i="27"/>
  <c r="A114" i="27"/>
  <c r="S113" i="27"/>
  <c r="Q113" i="27"/>
  <c r="N113" i="27"/>
  <c r="M113" i="27"/>
  <c r="L113" i="27"/>
  <c r="K113" i="27"/>
  <c r="J113" i="27"/>
  <c r="C113" i="27"/>
  <c r="A113" i="27"/>
  <c r="S112" i="27"/>
  <c r="Q112" i="27"/>
  <c r="N112" i="27"/>
  <c r="M112" i="27"/>
  <c r="L112" i="27"/>
  <c r="K112" i="27"/>
  <c r="J112" i="27"/>
  <c r="C112" i="27"/>
  <c r="B112" i="27"/>
  <c r="B113" i="27" s="1"/>
  <c r="B114" i="27" s="1"/>
  <c r="B115" i="27" s="1"/>
  <c r="A112" i="27"/>
  <c r="S111" i="27"/>
  <c r="Q111" i="27"/>
  <c r="N111" i="27"/>
  <c r="M111" i="27"/>
  <c r="L111" i="27"/>
  <c r="K111" i="27"/>
  <c r="J111" i="27"/>
  <c r="C111" i="27"/>
  <c r="B111" i="27"/>
  <c r="A111" i="27"/>
  <c r="S110" i="27"/>
  <c r="Q110" i="27"/>
  <c r="N110" i="27"/>
  <c r="M110" i="27"/>
  <c r="L110" i="27"/>
  <c r="K110" i="27"/>
  <c r="J110" i="27"/>
  <c r="C110" i="27"/>
  <c r="A110" i="27"/>
  <c r="S109" i="27"/>
  <c r="Q109" i="27"/>
  <c r="N109" i="27"/>
  <c r="M109" i="27"/>
  <c r="L109" i="27"/>
  <c r="K109" i="27"/>
  <c r="J109" i="27"/>
  <c r="C109" i="27"/>
  <c r="B109" i="27"/>
  <c r="B110" i="27" s="1"/>
  <c r="A109" i="27"/>
  <c r="S108" i="27"/>
  <c r="Q108" i="27"/>
  <c r="N108" i="27"/>
  <c r="M108" i="27"/>
  <c r="L108" i="27"/>
  <c r="K108" i="27"/>
  <c r="J108" i="27"/>
  <c r="C108" i="27"/>
  <c r="B108" i="27"/>
  <c r="A108" i="27"/>
  <c r="S107" i="27"/>
  <c r="Q107" i="27"/>
  <c r="N107" i="27"/>
  <c r="M107" i="27"/>
  <c r="L107" i="27"/>
  <c r="K107" i="27"/>
  <c r="J107" i="27"/>
  <c r="C107" i="27"/>
  <c r="B107" i="27"/>
  <c r="A107" i="27"/>
  <c r="S106" i="27"/>
  <c r="Q106" i="27"/>
  <c r="N106" i="27"/>
  <c r="M106" i="27"/>
  <c r="L106" i="27"/>
  <c r="K106" i="27"/>
  <c r="J106" i="27"/>
  <c r="C106" i="27"/>
  <c r="B106" i="27"/>
  <c r="A106" i="27"/>
  <c r="S105" i="27"/>
  <c r="Q105" i="27"/>
  <c r="N105" i="27"/>
  <c r="M105" i="27"/>
  <c r="L105" i="27"/>
  <c r="K105" i="27"/>
  <c r="J105" i="27"/>
  <c r="C105" i="27"/>
  <c r="B105" i="27"/>
  <c r="A105" i="27"/>
  <c r="S104" i="27"/>
  <c r="Q104" i="27"/>
  <c r="N104" i="27"/>
  <c r="M104" i="27"/>
  <c r="L104" i="27"/>
  <c r="K104" i="27"/>
  <c r="J104" i="27"/>
  <c r="C104" i="27"/>
  <c r="B104" i="27"/>
  <c r="A104" i="27"/>
  <c r="S103" i="27"/>
  <c r="Q103" i="27"/>
  <c r="N103" i="27"/>
  <c r="M103" i="27"/>
  <c r="L103" i="27"/>
  <c r="K103" i="27"/>
  <c r="J103" i="27"/>
  <c r="C103" i="27"/>
  <c r="B103" i="27"/>
  <c r="A103" i="27"/>
  <c r="S102" i="27"/>
  <c r="Q102" i="27"/>
  <c r="N102" i="27"/>
  <c r="M102" i="27"/>
  <c r="L102" i="27"/>
  <c r="K102" i="27"/>
  <c r="J102" i="27"/>
  <c r="C102" i="27"/>
  <c r="B102" i="27"/>
  <c r="A102" i="27"/>
  <c r="S101" i="27"/>
  <c r="Q101" i="27"/>
  <c r="N101" i="27"/>
  <c r="M101" i="27"/>
  <c r="L101" i="27"/>
  <c r="K101" i="27"/>
  <c r="J101" i="27"/>
  <c r="C101" i="27"/>
  <c r="B101" i="27"/>
  <c r="A101" i="27"/>
  <c r="S100" i="27"/>
  <c r="Q100" i="27"/>
  <c r="N100" i="27"/>
  <c r="M100" i="27"/>
  <c r="L100" i="27"/>
  <c r="K100" i="27"/>
  <c r="J100" i="27"/>
  <c r="C100" i="27"/>
  <c r="B100" i="27"/>
  <c r="A100" i="27"/>
  <c r="S99" i="27"/>
  <c r="Q99" i="27"/>
  <c r="J99" i="27"/>
  <c r="A99" i="27"/>
  <c r="S98" i="27"/>
  <c r="Q98" i="27"/>
  <c r="N98" i="27"/>
  <c r="M98" i="27"/>
  <c r="L98" i="27"/>
  <c r="K98" i="27"/>
  <c r="J98" i="27"/>
  <c r="C98" i="27"/>
  <c r="C99" i="27" s="1"/>
  <c r="A98" i="27"/>
  <c r="S97" i="27"/>
  <c r="Q97" i="27"/>
  <c r="J97" i="27"/>
  <c r="C97" i="27"/>
  <c r="A97" i="27"/>
  <c r="S96" i="27"/>
  <c r="Q96" i="27"/>
  <c r="N96" i="27"/>
  <c r="M96" i="27"/>
  <c r="L96" i="27"/>
  <c r="K96" i="27"/>
  <c r="J96" i="27"/>
  <c r="C96" i="27"/>
  <c r="A96" i="27"/>
  <c r="S95" i="27"/>
  <c r="Q95" i="27"/>
  <c r="N95" i="27"/>
  <c r="M95" i="27"/>
  <c r="L95" i="27"/>
  <c r="K95" i="27"/>
  <c r="J95" i="27"/>
  <c r="S94" i="27"/>
  <c r="Q94" i="27"/>
  <c r="N94" i="27"/>
  <c r="M94" i="27"/>
  <c r="L94" i="27"/>
  <c r="K94" i="27"/>
  <c r="J94" i="27"/>
  <c r="C94" i="27"/>
  <c r="A94" i="27"/>
  <c r="S93" i="27"/>
  <c r="Q93" i="27"/>
  <c r="N93" i="27"/>
  <c r="M93" i="27"/>
  <c r="L93" i="27"/>
  <c r="K93" i="27"/>
  <c r="J93" i="27"/>
  <c r="C93" i="27"/>
  <c r="A93" i="27"/>
  <c r="S92" i="27"/>
  <c r="Q92" i="27"/>
  <c r="N92" i="27"/>
  <c r="M92" i="27"/>
  <c r="L92" i="27"/>
  <c r="K92" i="27"/>
  <c r="J92" i="27"/>
  <c r="C92" i="27"/>
  <c r="B92" i="27"/>
  <c r="B93" i="27" s="1"/>
  <c r="B94" i="27" s="1"/>
  <c r="B96" i="27" s="1"/>
  <c r="B97" i="27" s="1"/>
  <c r="B98" i="27" s="1"/>
  <c r="B99" i="27" s="1"/>
  <c r="A92" i="27"/>
  <c r="S91" i="27"/>
  <c r="Q91" i="27"/>
  <c r="N91" i="27"/>
  <c r="M91" i="27"/>
  <c r="L91" i="27"/>
  <c r="K91" i="27"/>
  <c r="J91" i="27"/>
  <c r="C91" i="27"/>
  <c r="B91" i="27"/>
  <c r="A91" i="27"/>
  <c r="S90" i="27"/>
  <c r="Q90" i="27"/>
  <c r="N90" i="27"/>
  <c r="M90" i="27"/>
  <c r="L90" i="27"/>
  <c r="K90" i="27"/>
  <c r="J90" i="27"/>
  <c r="C90" i="27"/>
  <c r="B90" i="27"/>
  <c r="A90" i="27"/>
  <c r="S89" i="27"/>
  <c r="Q89" i="27"/>
  <c r="N89" i="27"/>
  <c r="M89" i="27"/>
  <c r="L89" i="27"/>
  <c r="K89" i="27"/>
  <c r="J89" i="27"/>
  <c r="C89" i="27"/>
  <c r="B89" i="27"/>
  <c r="A89" i="27"/>
  <c r="S88" i="27"/>
  <c r="Q88" i="27"/>
  <c r="N88" i="27"/>
  <c r="M88" i="27"/>
  <c r="L88" i="27"/>
  <c r="K88" i="27"/>
  <c r="J88" i="27"/>
  <c r="C88" i="27"/>
  <c r="B88" i="27"/>
  <c r="A88" i="27"/>
  <c r="S87" i="27"/>
  <c r="Q87" i="27"/>
  <c r="N87" i="27"/>
  <c r="M87" i="27"/>
  <c r="L87" i="27"/>
  <c r="K87" i="27"/>
  <c r="J87" i="27"/>
  <c r="C87" i="27"/>
  <c r="A87" i="27"/>
  <c r="S86" i="27"/>
  <c r="Q86" i="27"/>
  <c r="N86" i="27"/>
  <c r="M86" i="27"/>
  <c r="L86" i="27"/>
  <c r="K86" i="27"/>
  <c r="J86" i="27"/>
  <c r="C86" i="27"/>
  <c r="A86" i="27"/>
  <c r="S85" i="27"/>
  <c r="Q85" i="27"/>
  <c r="N85" i="27"/>
  <c r="M85" i="27"/>
  <c r="L85" i="27"/>
  <c r="K85" i="27"/>
  <c r="J85" i="27"/>
  <c r="C85" i="27"/>
  <c r="A85" i="27"/>
  <c r="S84" i="27"/>
  <c r="Q84" i="27"/>
  <c r="N84" i="27"/>
  <c r="M84" i="27"/>
  <c r="L84" i="27"/>
  <c r="K84" i="27"/>
  <c r="J84" i="27"/>
  <c r="C84" i="27"/>
  <c r="A84" i="27"/>
  <c r="S83" i="27"/>
  <c r="Q83" i="27"/>
  <c r="N83" i="27"/>
  <c r="M83" i="27"/>
  <c r="L83" i="27"/>
  <c r="K83" i="27"/>
  <c r="J83" i="27"/>
  <c r="C83" i="27"/>
  <c r="B83" i="27"/>
  <c r="B84" i="27" s="1"/>
  <c r="B85" i="27" s="1"/>
  <c r="B86" i="27" s="1"/>
  <c r="B87" i="27" s="1"/>
  <c r="A83" i="27"/>
  <c r="S82" i="27"/>
  <c r="Q82" i="27"/>
  <c r="N82" i="27"/>
  <c r="M82" i="27"/>
  <c r="L82" i="27"/>
  <c r="K82" i="27"/>
  <c r="J82" i="27"/>
  <c r="C82" i="27"/>
  <c r="B82" i="27"/>
  <c r="A82" i="27"/>
  <c r="S81" i="27"/>
  <c r="Q81" i="27"/>
  <c r="N81" i="27"/>
  <c r="M81" i="27"/>
  <c r="L81" i="27"/>
  <c r="K81" i="27"/>
  <c r="J81" i="27"/>
  <c r="C81" i="27"/>
  <c r="B81" i="27"/>
  <c r="A81" i="27"/>
  <c r="S80" i="27"/>
  <c r="Q80" i="27"/>
  <c r="N80" i="27"/>
  <c r="M80" i="27"/>
  <c r="L80" i="27"/>
  <c r="K80" i="27"/>
  <c r="J80" i="27"/>
  <c r="C80" i="27"/>
  <c r="B80" i="27"/>
  <c r="A80" i="27"/>
  <c r="S79" i="27"/>
  <c r="Q79" i="27"/>
  <c r="N79" i="27"/>
  <c r="M79" i="27"/>
  <c r="L79" i="27"/>
  <c r="K79" i="27"/>
  <c r="J79" i="27"/>
  <c r="S78" i="27"/>
  <c r="Q78" i="27"/>
  <c r="N78" i="27"/>
  <c r="M78" i="27"/>
  <c r="L78" i="27"/>
  <c r="K78" i="27"/>
  <c r="J78" i="27"/>
  <c r="C78" i="27"/>
  <c r="B78" i="27"/>
  <c r="A78" i="27"/>
  <c r="S77" i="27"/>
  <c r="Q77" i="27"/>
  <c r="N77" i="27"/>
  <c r="M77" i="27"/>
  <c r="L77" i="27"/>
  <c r="K77" i="27"/>
  <c r="J77" i="27"/>
  <c r="S76" i="27"/>
  <c r="Q76" i="27"/>
  <c r="N76" i="27"/>
  <c r="M76" i="27"/>
  <c r="L76" i="27"/>
  <c r="K76" i="27"/>
  <c r="J76" i="27"/>
  <c r="C76" i="27"/>
  <c r="B76" i="27"/>
  <c r="A76" i="27"/>
  <c r="S75" i="27"/>
  <c r="Q75" i="27"/>
  <c r="N75" i="27"/>
  <c r="M75" i="27"/>
  <c r="L75" i="27"/>
  <c r="K75" i="27"/>
  <c r="J75" i="27"/>
  <c r="C75" i="27"/>
  <c r="B75" i="27"/>
  <c r="A75" i="27"/>
  <c r="S74" i="27"/>
  <c r="Q74" i="27"/>
  <c r="J74" i="27"/>
  <c r="C74" i="27"/>
  <c r="A74" i="27"/>
  <c r="S73" i="27"/>
  <c r="Q73" i="27"/>
  <c r="N73" i="27"/>
  <c r="M73" i="27"/>
  <c r="L73" i="27"/>
  <c r="K73" i="27"/>
  <c r="J73" i="27"/>
  <c r="C73" i="27"/>
  <c r="A73" i="27"/>
  <c r="S72" i="27"/>
  <c r="Q72" i="27"/>
  <c r="J72" i="27"/>
  <c r="B72" i="27"/>
  <c r="B73" i="27" s="1"/>
  <c r="B74" i="27" s="1"/>
  <c r="A72" i="27"/>
  <c r="S71" i="27"/>
  <c r="Q71" i="27"/>
  <c r="N71" i="27"/>
  <c r="M71" i="27"/>
  <c r="L71" i="27"/>
  <c r="K71" i="27"/>
  <c r="J71" i="27"/>
  <c r="C71" i="27"/>
  <c r="C72" i="27" s="1"/>
  <c r="B71" i="27"/>
  <c r="A71" i="27"/>
  <c r="S70" i="27"/>
  <c r="Q70" i="27"/>
  <c r="N70" i="27"/>
  <c r="M70" i="27"/>
  <c r="L70" i="27"/>
  <c r="K70" i="27"/>
  <c r="J70" i="27"/>
  <c r="S69" i="27"/>
  <c r="Q69" i="27"/>
  <c r="N69" i="27"/>
  <c r="M69" i="27"/>
  <c r="L69" i="27"/>
  <c r="K69" i="27"/>
  <c r="J69" i="27"/>
  <c r="C69" i="27"/>
  <c r="B69" i="27"/>
  <c r="A69" i="27"/>
  <c r="S68" i="27"/>
  <c r="Q68" i="27"/>
  <c r="N68" i="27"/>
  <c r="M68" i="27"/>
  <c r="L68" i="27"/>
  <c r="K68" i="27"/>
  <c r="J68" i="27"/>
  <c r="C68" i="27"/>
  <c r="B68" i="27"/>
  <c r="A68" i="27"/>
  <c r="S67" i="27"/>
  <c r="Q67" i="27"/>
  <c r="N67" i="27"/>
  <c r="M67" i="27"/>
  <c r="L67" i="27"/>
  <c r="K67" i="27"/>
  <c r="J67" i="27"/>
  <c r="C67" i="27"/>
  <c r="A67" i="27"/>
  <c r="S66" i="27"/>
  <c r="Q66" i="27"/>
  <c r="N66" i="27"/>
  <c r="M66" i="27"/>
  <c r="L66" i="27"/>
  <c r="K66" i="27"/>
  <c r="J66" i="27"/>
  <c r="C66" i="27"/>
  <c r="A66" i="27"/>
  <c r="S65" i="27"/>
  <c r="Q65" i="27"/>
  <c r="N65" i="27"/>
  <c r="M65" i="27"/>
  <c r="L65" i="27"/>
  <c r="K65" i="27"/>
  <c r="J65" i="27"/>
  <c r="C65" i="27"/>
  <c r="A65" i="27"/>
  <c r="S64" i="27"/>
  <c r="Q64" i="27"/>
  <c r="N64" i="27"/>
  <c r="M64" i="27"/>
  <c r="L64" i="27"/>
  <c r="K64" i="27"/>
  <c r="J64" i="27"/>
  <c r="C64" i="27"/>
  <c r="A64" i="27"/>
  <c r="S63" i="27"/>
  <c r="Q63" i="27"/>
  <c r="N63" i="27"/>
  <c r="M63" i="27"/>
  <c r="L63" i="27"/>
  <c r="K63" i="27"/>
  <c r="J63" i="27"/>
  <c r="C63" i="27"/>
  <c r="A63" i="27"/>
  <c r="S62" i="27"/>
  <c r="Q62" i="27"/>
  <c r="N62" i="27"/>
  <c r="M62" i="27"/>
  <c r="L62" i="27"/>
  <c r="K62" i="27"/>
  <c r="J62" i="27"/>
  <c r="C62" i="27"/>
  <c r="A62" i="27"/>
  <c r="S61" i="27"/>
  <c r="Q61" i="27"/>
  <c r="N61" i="27"/>
  <c r="M61" i="27"/>
  <c r="L61" i="27"/>
  <c r="K61" i="27"/>
  <c r="J61" i="27"/>
  <c r="C61" i="27"/>
  <c r="A61" i="27"/>
  <c r="S60" i="27"/>
  <c r="Q60" i="27"/>
  <c r="N60" i="27"/>
  <c r="M60" i="27"/>
  <c r="L60" i="27"/>
  <c r="K60" i="27"/>
  <c r="J60" i="27"/>
  <c r="C60" i="27"/>
  <c r="B60" i="27"/>
  <c r="B61" i="27" s="1"/>
  <c r="B62" i="27" s="1"/>
  <c r="B63" i="27" s="1"/>
  <c r="B64" i="27" s="1"/>
  <c r="B65" i="27" s="1"/>
  <c r="B66" i="27" s="1"/>
  <c r="B67" i="27" s="1"/>
  <c r="A60" i="27"/>
  <c r="S59" i="27"/>
  <c r="Q59" i="27"/>
  <c r="N59" i="27"/>
  <c r="M59" i="27"/>
  <c r="L59" i="27"/>
  <c r="K59" i="27"/>
  <c r="J59" i="27"/>
  <c r="C59" i="27"/>
  <c r="B59" i="27"/>
  <c r="A59" i="27"/>
  <c r="S58" i="27"/>
  <c r="Q58" i="27"/>
  <c r="N58" i="27"/>
  <c r="M58" i="27"/>
  <c r="L58" i="27"/>
  <c r="K58" i="27"/>
  <c r="J58" i="27"/>
  <c r="C58" i="27"/>
  <c r="A58" i="27"/>
  <c r="S57" i="27"/>
  <c r="Q57" i="27"/>
  <c r="N57" i="27"/>
  <c r="M57" i="27"/>
  <c r="L57" i="27"/>
  <c r="K57" i="27"/>
  <c r="J57" i="27"/>
  <c r="C57" i="27"/>
  <c r="B57" i="27"/>
  <c r="B58" i="27" s="1"/>
  <c r="A57" i="27"/>
  <c r="S56" i="27"/>
  <c r="Q56" i="27"/>
  <c r="N56" i="27"/>
  <c r="M56" i="27"/>
  <c r="L56" i="27"/>
  <c r="K56" i="27"/>
  <c r="J56" i="27"/>
  <c r="C56" i="27"/>
  <c r="B56" i="27"/>
  <c r="A56" i="27"/>
  <c r="S55" i="27"/>
  <c r="Q55" i="27"/>
  <c r="N55" i="27"/>
  <c r="M55" i="27"/>
  <c r="L55" i="27"/>
  <c r="K55" i="27"/>
  <c r="J55" i="27"/>
  <c r="C55" i="27"/>
  <c r="B55" i="27"/>
  <c r="A55" i="27"/>
  <c r="S54" i="27"/>
  <c r="Q54" i="27"/>
  <c r="J54" i="27"/>
  <c r="A54" i="27"/>
  <c r="S53" i="27"/>
  <c r="Q53" i="27"/>
  <c r="J53" i="27"/>
  <c r="A53" i="27"/>
  <c r="S52" i="27"/>
  <c r="Q52" i="27"/>
  <c r="J52" i="27"/>
  <c r="A52" i="27"/>
  <c r="S51" i="27"/>
  <c r="Q51" i="27"/>
  <c r="J51" i="27"/>
  <c r="A51" i="27"/>
  <c r="S50" i="27"/>
  <c r="Q50" i="27"/>
  <c r="J50" i="27"/>
  <c r="C50" i="27"/>
  <c r="C51" i="27" s="1"/>
  <c r="C52" i="27" s="1"/>
  <c r="C53" i="27" s="1"/>
  <c r="C54" i="27" s="1"/>
  <c r="A50" i="27"/>
  <c r="S49" i="27"/>
  <c r="Q49" i="27"/>
  <c r="N49" i="27"/>
  <c r="M49" i="27"/>
  <c r="L49" i="27"/>
  <c r="K49" i="27"/>
  <c r="J49" i="27"/>
  <c r="C49" i="27"/>
  <c r="A49" i="27"/>
  <c r="S48" i="27"/>
  <c r="Q48" i="27"/>
  <c r="J48" i="27"/>
  <c r="A48" i="27"/>
  <c r="S47" i="27"/>
  <c r="Q47" i="27"/>
  <c r="J47" i="27"/>
  <c r="A47" i="27"/>
  <c r="S46" i="27"/>
  <c r="Q46" i="27"/>
  <c r="J46" i="27"/>
  <c r="A46" i="27"/>
  <c r="S45" i="27"/>
  <c r="Q45" i="27"/>
  <c r="J45" i="27"/>
  <c r="A45" i="27"/>
  <c r="S44" i="27"/>
  <c r="Q44" i="27"/>
  <c r="J44" i="27"/>
  <c r="B44" i="27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A44" i="27"/>
  <c r="S43" i="27"/>
  <c r="Q43" i="27"/>
  <c r="N43" i="27"/>
  <c r="M43" i="27"/>
  <c r="L43" i="27"/>
  <c r="K43" i="27"/>
  <c r="J43" i="27"/>
  <c r="C43" i="27"/>
  <c r="C44" i="27" s="1"/>
  <c r="C45" i="27" s="1"/>
  <c r="C46" i="27" s="1"/>
  <c r="C47" i="27" s="1"/>
  <c r="C48" i="27" s="1"/>
  <c r="B43" i="27"/>
  <c r="A43" i="27"/>
  <c r="S42" i="27"/>
  <c r="Q42" i="27"/>
  <c r="N42" i="27"/>
  <c r="M42" i="27"/>
  <c r="L42" i="27"/>
  <c r="K42" i="27"/>
  <c r="J42" i="27"/>
  <c r="C42" i="27"/>
  <c r="A42" i="27"/>
  <c r="S41" i="27"/>
  <c r="Q41" i="27"/>
  <c r="N41" i="27"/>
  <c r="M41" i="27"/>
  <c r="L41" i="27"/>
  <c r="K41" i="27"/>
  <c r="J41" i="27"/>
  <c r="C41" i="27"/>
  <c r="B41" i="27"/>
  <c r="B42" i="27" s="1"/>
  <c r="A41" i="27"/>
  <c r="S40" i="27"/>
  <c r="Q40" i="27"/>
  <c r="J40" i="27"/>
  <c r="C40" i="27"/>
  <c r="B40" i="27"/>
  <c r="A40" i="27"/>
  <c r="S39" i="27"/>
  <c r="Q39" i="27"/>
  <c r="N39" i="27"/>
  <c r="M39" i="27"/>
  <c r="L39" i="27"/>
  <c r="K39" i="27"/>
  <c r="J39" i="27"/>
  <c r="B39" i="27"/>
  <c r="A39" i="27"/>
  <c r="S38" i="27"/>
  <c r="Q38" i="27"/>
  <c r="N38" i="27"/>
  <c r="M38" i="27"/>
  <c r="L38" i="27"/>
  <c r="K38" i="27"/>
  <c r="J38" i="27"/>
  <c r="C38" i="27"/>
  <c r="B38" i="27"/>
  <c r="A38" i="27"/>
  <c r="S37" i="27"/>
  <c r="Q37" i="27"/>
  <c r="N37" i="27"/>
  <c r="M37" i="27"/>
  <c r="L37" i="27"/>
  <c r="K37" i="27"/>
  <c r="J37" i="27"/>
  <c r="C37" i="27"/>
  <c r="A37" i="27"/>
  <c r="S36" i="27"/>
  <c r="Q36" i="27"/>
  <c r="N36" i="27"/>
  <c r="M36" i="27"/>
  <c r="L36" i="27"/>
  <c r="K36" i="27"/>
  <c r="J36" i="27"/>
  <c r="C36" i="27"/>
  <c r="A36" i="27"/>
  <c r="S35" i="27"/>
  <c r="Q35" i="27"/>
  <c r="N35" i="27"/>
  <c r="M35" i="27"/>
  <c r="L35" i="27"/>
  <c r="K35" i="27"/>
  <c r="J35" i="27"/>
  <c r="C35" i="27"/>
  <c r="A35" i="27"/>
  <c r="S34" i="27"/>
  <c r="Q34" i="27"/>
  <c r="N34" i="27"/>
  <c r="M34" i="27"/>
  <c r="L34" i="27"/>
  <c r="K34" i="27"/>
  <c r="J34" i="27"/>
  <c r="C34" i="27"/>
  <c r="A34" i="27"/>
  <c r="S33" i="27"/>
  <c r="Q33" i="27"/>
  <c r="J33" i="27"/>
  <c r="A33" i="27"/>
  <c r="S32" i="27"/>
  <c r="Q32" i="27"/>
  <c r="N32" i="27"/>
  <c r="M32" i="27"/>
  <c r="L32" i="27"/>
  <c r="K32" i="27"/>
  <c r="J32" i="27"/>
  <c r="C32" i="27"/>
  <c r="B32" i="27"/>
  <c r="A32" i="27"/>
  <c r="S31" i="27"/>
  <c r="Q31" i="27"/>
  <c r="N31" i="27"/>
  <c r="M31" i="27"/>
  <c r="L31" i="27"/>
  <c r="K31" i="27"/>
  <c r="J31" i="27"/>
  <c r="C31" i="27"/>
  <c r="C33" i="27" s="1"/>
  <c r="A31" i="27"/>
  <c r="S30" i="27"/>
  <c r="Q30" i="27"/>
  <c r="N30" i="27"/>
  <c r="M30" i="27"/>
  <c r="L30" i="27"/>
  <c r="K30" i="27"/>
  <c r="J30" i="27"/>
  <c r="S29" i="27"/>
  <c r="Q29" i="27"/>
  <c r="N29" i="27"/>
  <c r="M29" i="27"/>
  <c r="L29" i="27"/>
  <c r="K29" i="27"/>
  <c r="J29" i="27"/>
  <c r="C29" i="27"/>
  <c r="B29" i="27"/>
  <c r="B31" i="27" s="1"/>
  <c r="A29" i="27"/>
  <c r="S28" i="27"/>
  <c r="Q28" i="27"/>
  <c r="N28" i="27"/>
  <c r="M28" i="27"/>
  <c r="L28" i="27"/>
  <c r="K28" i="27"/>
  <c r="J28" i="27"/>
  <c r="B28" i="27"/>
  <c r="B33" i="27" s="1"/>
  <c r="B34" i="27" s="1"/>
  <c r="B35" i="27" s="1"/>
  <c r="B36" i="27" s="1"/>
  <c r="B37" i="27" s="1"/>
  <c r="A28" i="27"/>
  <c r="S27" i="27"/>
  <c r="Q27" i="27"/>
  <c r="N27" i="27"/>
  <c r="M27" i="27"/>
  <c r="L27" i="27"/>
  <c r="K27" i="27"/>
  <c r="J27" i="27"/>
  <c r="S26" i="27"/>
  <c r="Q26" i="27"/>
  <c r="N26" i="27"/>
  <c r="M26" i="27"/>
  <c r="L26" i="27"/>
  <c r="K26" i="27"/>
  <c r="J26" i="27"/>
  <c r="C26" i="27"/>
  <c r="A26" i="27"/>
  <c r="S25" i="27"/>
  <c r="Q25" i="27"/>
  <c r="N25" i="27"/>
  <c r="M25" i="27"/>
  <c r="L25" i="27"/>
  <c r="K25" i="27"/>
  <c r="J25" i="27"/>
  <c r="C25" i="27"/>
  <c r="B25" i="27"/>
  <c r="B26" i="27" s="1"/>
  <c r="A25" i="27"/>
  <c r="S24" i="27"/>
  <c r="Q24" i="27"/>
  <c r="N24" i="27"/>
  <c r="M24" i="27"/>
  <c r="L24" i="27"/>
  <c r="K24" i="27"/>
  <c r="J24" i="27"/>
  <c r="C24" i="27"/>
  <c r="A24" i="27"/>
  <c r="S23" i="27"/>
  <c r="Q23" i="27"/>
  <c r="N23" i="27"/>
  <c r="M23" i="27"/>
  <c r="L23" i="27"/>
  <c r="K23" i="27"/>
  <c r="J23" i="27"/>
  <c r="C23" i="27"/>
  <c r="A23" i="27"/>
  <c r="S22" i="27"/>
  <c r="Q22" i="27"/>
  <c r="N22" i="27"/>
  <c r="M22" i="27"/>
  <c r="L22" i="27"/>
  <c r="K22" i="27"/>
  <c r="J22" i="27"/>
  <c r="C22" i="27"/>
  <c r="A22" i="27"/>
  <c r="S21" i="27"/>
  <c r="Q21" i="27"/>
  <c r="N21" i="27"/>
  <c r="M21" i="27"/>
  <c r="L21" i="27"/>
  <c r="K21" i="27"/>
  <c r="J21" i="27"/>
  <c r="C21" i="27"/>
  <c r="A21" i="27"/>
  <c r="S20" i="27"/>
  <c r="Q20" i="27"/>
  <c r="N20" i="27"/>
  <c r="M20" i="27"/>
  <c r="L20" i="27"/>
  <c r="K20" i="27"/>
  <c r="J20" i="27"/>
  <c r="C20" i="27"/>
  <c r="A20" i="27"/>
  <c r="S19" i="27"/>
  <c r="Q19" i="27"/>
  <c r="N19" i="27"/>
  <c r="M19" i="27"/>
  <c r="L19" i="27"/>
  <c r="K19" i="27"/>
  <c r="J19" i="27"/>
  <c r="C19" i="27"/>
  <c r="A19" i="27"/>
  <c r="S18" i="27"/>
  <c r="Q18" i="27"/>
  <c r="N18" i="27"/>
  <c r="M18" i="27"/>
  <c r="L18" i="27"/>
  <c r="K18" i="27"/>
  <c r="J18" i="27"/>
  <c r="C18" i="27"/>
  <c r="A18" i="27"/>
  <c r="S17" i="27"/>
  <c r="Q17" i="27"/>
  <c r="N17" i="27"/>
  <c r="M17" i="27"/>
  <c r="L17" i="27"/>
  <c r="K17" i="27"/>
  <c r="J17" i="27"/>
  <c r="C17" i="27"/>
  <c r="A17" i="27"/>
  <c r="S16" i="27"/>
  <c r="Q16" i="27"/>
  <c r="N16" i="27"/>
  <c r="M16" i="27"/>
  <c r="L16" i="27"/>
  <c r="K16" i="27"/>
  <c r="J16" i="27"/>
  <c r="C16" i="27"/>
  <c r="A16" i="27"/>
  <c r="S15" i="27"/>
  <c r="Q15" i="27"/>
  <c r="N15" i="27"/>
  <c r="M15" i="27"/>
  <c r="L15" i="27"/>
  <c r="K15" i="27"/>
  <c r="J15" i="27"/>
  <c r="C15" i="27"/>
  <c r="A15" i="27"/>
  <c r="S14" i="27"/>
  <c r="Q14" i="27"/>
  <c r="N14" i="27"/>
  <c r="M14" i="27"/>
  <c r="L14" i="27"/>
  <c r="K14" i="27"/>
  <c r="J14" i="27"/>
  <c r="C14" i="27"/>
  <c r="A14" i="27"/>
  <c r="S13" i="27"/>
  <c r="Q13" i="27"/>
  <c r="N13" i="27"/>
  <c r="M13" i="27"/>
  <c r="L13" i="27"/>
  <c r="K13" i="27"/>
  <c r="J13" i="27"/>
  <c r="C13" i="27"/>
  <c r="B13" i="27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A13" i="27"/>
  <c r="S12" i="27"/>
  <c r="Q12" i="27"/>
  <c r="J12" i="27"/>
  <c r="B12" i="27"/>
  <c r="A12" i="27"/>
  <c r="S11" i="27"/>
  <c r="Q11" i="27"/>
  <c r="N11" i="27"/>
  <c r="M11" i="27"/>
  <c r="L11" i="27"/>
  <c r="K11" i="27"/>
  <c r="J11" i="27"/>
  <c r="C11" i="27"/>
  <c r="C12" i="27" s="1"/>
  <c r="B11" i="27"/>
  <c r="A11" i="27"/>
  <c r="Y10" i="27"/>
  <c r="S10" i="27"/>
  <c r="Q10" i="27"/>
  <c r="N10" i="27"/>
  <c r="M10" i="27"/>
  <c r="L10" i="27"/>
  <c r="K10" i="27"/>
  <c r="J10" i="27"/>
  <c r="C10" i="27"/>
  <c r="B10" i="27"/>
  <c r="A10" i="27"/>
  <c r="S9" i="27"/>
  <c r="Q9" i="27"/>
  <c r="N9" i="27"/>
  <c r="M9" i="27"/>
  <c r="L9" i="27"/>
  <c r="K9" i="27"/>
  <c r="J9" i="27"/>
  <c r="S8" i="27"/>
  <c r="Q8" i="27"/>
  <c r="N8" i="27"/>
  <c r="M8" i="27"/>
  <c r="L8" i="27"/>
  <c r="K8" i="27"/>
  <c r="J8" i="27"/>
  <c r="S7" i="27"/>
  <c r="Q7" i="27"/>
  <c r="N7" i="27"/>
  <c r="M7" i="27"/>
  <c r="L7" i="27"/>
  <c r="K7" i="27"/>
  <c r="J7" i="27"/>
  <c r="C7" i="27"/>
  <c r="B7" i="27"/>
  <c r="A7" i="27"/>
  <c r="B6" i="27"/>
  <c r="A6" i="27"/>
  <c r="N27" i="68" l="1"/>
  <c r="N11" i="68"/>
  <c r="W20" i="68"/>
  <c r="W11" i="68" s="1"/>
  <c r="V36" i="68"/>
  <c r="X36" i="68"/>
  <c r="T34" i="68"/>
  <c r="R20" i="68"/>
  <c r="R11" i="68" s="1"/>
  <c r="P36" i="68"/>
  <c r="S20" i="68"/>
  <c r="S11" i="68" s="1"/>
  <c r="Y20" i="68"/>
  <c r="Y11" i="68" s="1"/>
  <c r="W36" i="68"/>
  <c r="AH11" i="68"/>
  <c r="Q48" i="68"/>
  <c r="X20" i="68"/>
  <c r="X11" i="68" s="1"/>
  <c r="R36" i="68"/>
  <c r="Y36" i="68"/>
  <c r="S36" i="68"/>
  <c r="AA36" i="68"/>
  <c r="U36" i="68"/>
  <c r="AB36" i="68"/>
  <c r="AH27" i="68"/>
  <c r="AH43" i="68"/>
  <c r="AR11" i="68"/>
  <c r="AR43" i="68"/>
  <c r="AB11" i="68"/>
  <c r="AR27" i="68"/>
  <c r="AB48" i="68"/>
  <c r="AB43" i="68" s="1"/>
  <c r="V48" i="68"/>
  <c r="V43" i="68" s="1"/>
  <c r="P48" i="68"/>
  <c r="P43" i="68" s="1"/>
  <c r="AA48" i="68"/>
  <c r="AA43" i="68" s="1"/>
  <c r="T48" i="68"/>
  <c r="T43" i="68" s="1"/>
  <c r="Z48" i="68"/>
  <c r="Z43" i="68" s="1"/>
  <c r="S48" i="68"/>
  <c r="S43" i="68" s="1"/>
  <c r="Y48" i="68"/>
  <c r="Y43" i="68" s="1"/>
  <c r="R48" i="68"/>
  <c r="R43" i="68" s="1"/>
  <c r="N43" i="68"/>
  <c r="X48" i="68"/>
  <c r="X43" i="68" s="1"/>
  <c r="W48" i="68"/>
  <c r="W43" i="68" s="1"/>
  <c r="U48" i="68"/>
  <c r="U43" i="68" s="1"/>
  <c r="W34" i="68"/>
  <c r="X34" i="68"/>
  <c r="V34" i="68"/>
  <c r="P34" i="68"/>
  <c r="AB34" i="68"/>
  <c r="U34" i="68"/>
  <c r="Y34" i="68"/>
  <c r="Z34" i="68"/>
  <c r="Z27" i="68" s="1"/>
  <c r="AA34" i="68"/>
  <c r="R34" i="68"/>
  <c r="S34" i="68"/>
  <c r="T20" i="68"/>
  <c r="T11" i="68" s="1"/>
  <c r="Z20" i="68"/>
  <c r="Z11" i="68" s="1"/>
  <c r="U20" i="68"/>
  <c r="U11" i="68" s="1"/>
  <c r="AA20" i="68"/>
  <c r="AA11" i="68" s="1"/>
  <c r="AG34" i="68"/>
  <c r="AG27" i="68" s="1"/>
  <c r="AF36" i="68"/>
  <c r="AF27" i="68" s="1"/>
  <c r="Q45" i="68"/>
  <c r="Q47" i="68" s="1"/>
  <c r="P20" i="68"/>
  <c r="P11" i="68" s="1"/>
  <c r="V20" i="68"/>
  <c r="V11" i="68" s="1"/>
  <c r="T36" i="68"/>
  <c r="V27" i="68" l="1"/>
  <c r="P27" i="68"/>
  <c r="X27" i="68"/>
  <c r="T27" i="68"/>
  <c r="W27" i="68"/>
  <c r="AB27" i="68"/>
  <c r="AI27" i="68" s="1"/>
  <c r="AN27" i="68" s="1"/>
  <c r="AI11" i="68"/>
  <c r="AN11" i="68" s="1"/>
  <c r="U27" i="68"/>
  <c r="S27" i="68"/>
  <c r="R27" i="68"/>
  <c r="Y27" i="68"/>
  <c r="AA27" i="68"/>
  <c r="AI43" i="68"/>
  <c r="AN43" i="68" s="1"/>
  <c r="AJ36" i="68" l="1"/>
</calcChain>
</file>

<file path=xl/sharedStrings.xml><?xml version="1.0" encoding="utf-8"?>
<sst xmlns="http://schemas.openxmlformats.org/spreadsheetml/2006/main" count="10721" uniqueCount="3832">
  <si>
    <t>VISOKA</t>
  </si>
  <si>
    <t>NIZKA</t>
  </si>
  <si>
    <t>CENA</t>
  </si>
  <si>
    <t>NOD</t>
  </si>
  <si>
    <t>- V ceni storitve je vključen ambulantni pregled pred in po operaciji.</t>
  </si>
  <si>
    <t>- Hospitalna obravnava je mogoča le, če izvajalec predloži Zavodu indikacije za obravnavo v akutni bolnišnični obravnavi.</t>
  </si>
  <si>
    <t>- V primeru, da dializa I, II ali III traja več kot 8 ur,  izvajalec po izteku 8 ur obračuna novo dializo.</t>
  </si>
  <si>
    <t>LEGENDA:</t>
  </si>
  <si>
    <t>Zdravnik spec./dipl.zdravstvenik/tehnik zdravstvene nege - voznik reševalnega vozila - redno delo 24 ur.</t>
  </si>
  <si>
    <t xml:space="preserve">Zdravnik spec./dipl.zdravstvenik 1 - med tednom redno delo od 7-20 ure. </t>
  </si>
  <si>
    <t>Zdravnik spec./dipl.zdravstvenik 2 - dežurstvo med tednom od 20-7 ure ter sobote, nedelje in prazniki.</t>
  </si>
  <si>
    <t xml:space="preserve">Zdravnik spec./dipl.zdravstvenik 3 - pripravljenost med tednom od 7-20 ure. </t>
  </si>
  <si>
    <t>Zdravnik spec./tehnik zdr.nege-voznik reševalnega vozila 4 - 24 urna pripravljenost.</t>
  </si>
  <si>
    <t>Zdravnik spec./dipl.zdravstvenik 5 - pripravljenost od 7-20 ure ob delavnikih, sobotah, nedeljah in praznikih.</t>
  </si>
  <si>
    <t>- Izvajalec v okviru cene za eno operacijo opravi ambulantna pregleda pred in po operaciji.</t>
  </si>
  <si>
    <t>- Kalkulacija velja za koncesionarje, ki te storitve lahko izvajajo izključno v okviru dnevne obravnave.</t>
  </si>
  <si>
    <t xml:space="preserve">transplantacija jetr  </t>
  </si>
  <si>
    <t>E0114</t>
  </si>
  <si>
    <t xml:space="preserve">transplantacija ledvice s trebušno slinavko  </t>
  </si>
  <si>
    <t>E0117</t>
  </si>
  <si>
    <t xml:space="preserve">transplantacija kostnega mozga - avtologna </t>
  </si>
  <si>
    <t>E0249</t>
  </si>
  <si>
    <t>E0423</t>
  </si>
  <si>
    <t>E0113</t>
  </si>
  <si>
    <t>E0116</t>
  </si>
  <si>
    <t>E0145</t>
  </si>
  <si>
    <t>E0130</t>
  </si>
  <si>
    <t>zdraviliško zdravljenje - nemedicinsko oskrbni dan</t>
  </si>
  <si>
    <t>Z0030</t>
  </si>
  <si>
    <t>zdraviliško zdravljenje - točke</t>
  </si>
  <si>
    <t xml:space="preserve">transplantacija kostnega mozga - alogenična (z dajalcem) </t>
  </si>
  <si>
    <t>vstavitev umetnega srca</t>
  </si>
  <si>
    <t xml:space="preserve">transplantacija srca  </t>
  </si>
  <si>
    <t xml:space="preserve">transplantacija roženice  </t>
  </si>
  <si>
    <t xml:space="preserve">transplantacija hondrocitov </t>
  </si>
  <si>
    <t xml:space="preserve">bol - invalidna mladina, CZBO Šentvid pri Stični </t>
  </si>
  <si>
    <t>E0146</t>
  </si>
  <si>
    <t xml:space="preserve">gojenje in presaditev kože  </t>
  </si>
  <si>
    <t>E0002</t>
  </si>
  <si>
    <t>E0051</t>
  </si>
  <si>
    <t>E0055</t>
  </si>
  <si>
    <t>E0424</t>
  </si>
  <si>
    <t>E0426</t>
  </si>
  <si>
    <t>E0056</t>
  </si>
  <si>
    <t>E0118</t>
  </si>
  <si>
    <t>E0250</t>
  </si>
  <si>
    <t>E0115</t>
  </si>
  <si>
    <t>E0261</t>
  </si>
  <si>
    <t xml:space="preserve">operacije kile </t>
  </si>
  <si>
    <t xml:space="preserve">bol - podaljšano bolnišnično zdravljenje </t>
  </si>
  <si>
    <t xml:space="preserve">bol - zdravstvena nega in paliativna oskrba </t>
  </si>
  <si>
    <t xml:space="preserve">bol - forenzična psihiatrija </t>
  </si>
  <si>
    <t xml:space="preserve">bol - psihiatrija, primer v bolnišnični dejavnosti </t>
  </si>
  <si>
    <t xml:space="preserve">bol - psihiatrija, primer v dnevni oskrbi </t>
  </si>
  <si>
    <t xml:space="preserve">bol - skupnostna psihiatrija </t>
  </si>
  <si>
    <t xml:space="preserve">bol - psihiatrija, nadzorovana obravnava </t>
  </si>
  <si>
    <t xml:space="preserve">bol - psihiatrija. primer v oskrbi v tuji družini </t>
  </si>
  <si>
    <t xml:space="preserve">transplantacija pljuč </t>
  </si>
  <si>
    <t xml:space="preserve">transplantacija ledvic </t>
  </si>
  <si>
    <t>SPECIALISTIČNA ZUNAJBOLNIŠNIČNA ZDRAVSTVENA DEJAVNOST</t>
  </si>
  <si>
    <t>BOLNIŠNIČNA ZDRAVSTVENA DEJAVNOST</t>
  </si>
  <si>
    <t>ABO</t>
  </si>
  <si>
    <t>psihiatrija</t>
  </si>
  <si>
    <t>transplantacije</t>
  </si>
  <si>
    <t>NBO</t>
  </si>
  <si>
    <t>dermatologija</t>
  </si>
  <si>
    <t>209 / 210</t>
  </si>
  <si>
    <t>E0434</t>
  </si>
  <si>
    <t>E0433</t>
  </si>
  <si>
    <t>E0301</t>
  </si>
  <si>
    <t>E0302</t>
  </si>
  <si>
    <t>E0303</t>
  </si>
  <si>
    <t xml:space="preserve">spec - fiziatrija </t>
  </si>
  <si>
    <t xml:space="preserve">spec - fizikalna medicina in rehabilitacija na področju predpisovanja in kontrole ortopedskih pripomočkov </t>
  </si>
  <si>
    <t xml:space="preserve">spec - gastroenterologija </t>
  </si>
  <si>
    <t xml:space="preserve">spec - ginekologija </t>
  </si>
  <si>
    <t xml:space="preserve">medikamentozni splav </t>
  </si>
  <si>
    <t xml:space="preserve">diagnostična histeroskopija </t>
  </si>
  <si>
    <t xml:space="preserve">histeroskopska operacija </t>
  </si>
  <si>
    <t>ginekologija</t>
  </si>
  <si>
    <t>gastro</t>
  </si>
  <si>
    <t xml:space="preserve">spec - bolezni dojk </t>
  </si>
  <si>
    <t xml:space="preserve">spec - zdravljenje neplodnosti </t>
  </si>
  <si>
    <t>E0299</t>
  </si>
  <si>
    <t xml:space="preserve">biopsija horionskih resic, kordocinteza </t>
  </si>
  <si>
    <t>E0300</t>
  </si>
  <si>
    <t xml:space="preserve">amniocenteza </t>
  </si>
  <si>
    <t>infektologija</t>
  </si>
  <si>
    <t>internistika</t>
  </si>
  <si>
    <t>invalid. mladina</t>
  </si>
  <si>
    <t>Š  I  F  R  A</t>
  </si>
  <si>
    <t xml:space="preserve">spec - infektologija  </t>
  </si>
  <si>
    <t xml:space="preserve">spec - internistika </t>
  </si>
  <si>
    <t>priprava in apl.
zdravila</t>
  </si>
  <si>
    <t>E0421</t>
  </si>
  <si>
    <t>priprava in aplikacija zdravil za ambulantno parenteralno sistemsko protitumorno zdravljenje karcinoma dojke</t>
  </si>
  <si>
    <t>E0422</t>
  </si>
  <si>
    <t xml:space="preserve">priprava in aplikacija zdravil za ambulantno parenteralno sistemsko protitumorno zdravljenje karcinoma debelega črevesa in danke </t>
  </si>
  <si>
    <t>alergologija</t>
  </si>
  <si>
    <t>onkologija</t>
  </si>
  <si>
    <t>kardiologija</t>
  </si>
  <si>
    <t>dialize</t>
  </si>
  <si>
    <t>maksilofac. kir.</t>
  </si>
  <si>
    <t>nevrologija</t>
  </si>
  <si>
    <t>okulistika</t>
  </si>
  <si>
    <t>ortopedija</t>
  </si>
  <si>
    <t>ORL</t>
  </si>
  <si>
    <t>pediatrija</t>
  </si>
  <si>
    <t>pulmologija</t>
  </si>
  <si>
    <t>mamografija</t>
  </si>
  <si>
    <t>revmatologija</t>
  </si>
  <si>
    <t>kirurgija</t>
  </si>
  <si>
    <t>urologija</t>
  </si>
  <si>
    <t>diabetologija</t>
  </si>
  <si>
    <t>tireologija</t>
  </si>
  <si>
    <t>op. na ožilju</t>
  </si>
  <si>
    <t>SPLOŠNA ZUNAJBOLNIŠNIČNA ZDRAVSTVENA DEJAVNOST</t>
  </si>
  <si>
    <t xml:space="preserve">spec - alergologija </t>
  </si>
  <si>
    <t xml:space="preserve">spec - onkologija </t>
  </si>
  <si>
    <t xml:space="preserve">spec - kardiologija </t>
  </si>
  <si>
    <t>E0220</t>
  </si>
  <si>
    <t xml:space="preserve">operacija na ožilju </t>
  </si>
  <si>
    <t xml:space="preserve">spec - klinična  genetika </t>
  </si>
  <si>
    <t xml:space="preserve">spec - maksilofacialna kirurgija </t>
  </si>
  <si>
    <t>E0154</t>
  </si>
  <si>
    <t>E0155</t>
  </si>
  <si>
    <t>E0156</t>
  </si>
  <si>
    <t>E0157</t>
  </si>
  <si>
    <t>E0158</t>
  </si>
  <si>
    <t>dializa I</t>
  </si>
  <si>
    <t>dializa II</t>
  </si>
  <si>
    <t>dializa III</t>
  </si>
  <si>
    <t xml:space="preserve">dializa IV (capd) </t>
  </si>
  <si>
    <t xml:space="preserve">dializa V (apd) </t>
  </si>
  <si>
    <t xml:space="preserve">spec - nevrologija </t>
  </si>
  <si>
    <t xml:space="preserve">spec - okulistika </t>
  </si>
  <si>
    <t>E0088</t>
  </si>
  <si>
    <t xml:space="preserve">operacija sive mrene </t>
  </si>
  <si>
    <t>E0304</t>
  </si>
  <si>
    <t>E0338</t>
  </si>
  <si>
    <t xml:space="preserve">vitreoretinalna kirurgija </t>
  </si>
  <si>
    <t xml:space="preserve">spec - ortopedija </t>
  </si>
  <si>
    <t xml:space="preserve">spec - otorinolaringologija </t>
  </si>
  <si>
    <t xml:space="preserve">spec - pedopsihiatrija </t>
  </si>
  <si>
    <t xml:space="preserve">spec - pediatrija </t>
  </si>
  <si>
    <t xml:space="preserve">spec - psihiatrija </t>
  </si>
  <si>
    <t xml:space="preserve">skupnostna psihiatrična obravnava na domu    </t>
  </si>
  <si>
    <t xml:space="preserve">spec - mamografija </t>
  </si>
  <si>
    <t xml:space="preserve">spec - ultrazvok </t>
  </si>
  <si>
    <t xml:space="preserve">spec - revmatologija </t>
  </si>
  <si>
    <t xml:space="preserve">spec - kirurgija z operativo </t>
  </si>
  <si>
    <t xml:space="preserve">spec - kirurgija </t>
  </si>
  <si>
    <t xml:space="preserve">spec - anesteziologija in bolečinske ambulante </t>
  </si>
  <si>
    <t>E0263</t>
  </si>
  <si>
    <t xml:space="preserve">operacija karpalnega kanala </t>
  </si>
  <si>
    <t>E0392</t>
  </si>
  <si>
    <t>E0396</t>
  </si>
  <si>
    <t>E0393</t>
  </si>
  <si>
    <t>E0397</t>
  </si>
  <si>
    <t>E0438</t>
  </si>
  <si>
    <t>E0439</t>
  </si>
  <si>
    <t xml:space="preserve">proktoskopija </t>
  </si>
  <si>
    <t xml:space="preserve">rektoskopija </t>
  </si>
  <si>
    <t xml:space="preserve">sklerozacija </t>
  </si>
  <si>
    <t xml:space="preserve">ligatura </t>
  </si>
  <si>
    <t>ortopedska operacija rame (ostali posegi na ramenu) - dnevna obravnava</t>
  </si>
  <si>
    <t xml:space="preserve">terapevtska  artroskopija (posegi na kolenu) - 
dnevna obravnava   </t>
  </si>
  <si>
    <t>E0010</t>
  </si>
  <si>
    <t xml:space="preserve">Fabry-jeva bolezen, SB Slovenj Gradec </t>
  </si>
  <si>
    <t xml:space="preserve">spec - tireologija </t>
  </si>
  <si>
    <t xml:space="preserve">spec - diabetologija </t>
  </si>
  <si>
    <t xml:space="preserve">spec - urologija </t>
  </si>
  <si>
    <t xml:space="preserve">spec - nevrologija, urgentna ambulanta </t>
  </si>
  <si>
    <t xml:space="preserve">spec - infektologija, urgentna ambulanta </t>
  </si>
  <si>
    <t xml:space="preserve">spec - kirurgija, urgentna ambulanta </t>
  </si>
  <si>
    <t xml:space="preserve">spec - internistika, urgentna ambulanta </t>
  </si>
  <si>
    <t xml:space="preserve">spec - medicina dela, prometa in športa </t>
  </si>
  <si>
    <t>medicina dela…</t>
  </si>
  <si>
    <t>SA</t>
  </si>
  <si>
    <t>DŽ</t>
  </si>
  <si>
    <t>OD, ŠD</t>
  </si>
  <si>
    <t>zobozdravstvo</t>
  </si>
  <si>
    <t>DRUGE ZDRAVSTVENE DEJAVNOSTI</t>
  </si>
  <si>
    <t>delovna terapija</t>
  </si>
  <si>
    <t>fizioterapija</t>
  </si>
  <si>
    <t>DORA</t>
  </si>
  <si>
    <t>prevozi</t>
  </si>
  <si>
    <t>distribucija cepiv</t>
  </si>
  <si>
    <t>001</t>
  </si>
  <si>
    <t>002</t>
  </si>
  <si>
    <t>003</t>
  </si>
  <si>
    <t>004</t>
  </si>
  <si>
    <t>007</t>
  </si>
  <si>
    <t>009</t>
  </si>
  <si>
    <t>011</t>
  </si>
  <si>
    <t>014</t>
  </si>
  <si>
    <t>038</t>
  </si>
  <si>
    <t>025</t>
  </si>
  <si>
    <t xml:space="preserve">splošna ambulanta    </t>
  </si>
  <si>
    <t>E0279</t>
  </si>
  <si>
    <t xml:space="preserve">dodatek za referenčno ambulanto - splošna ambulanta </t>
  </si>
  <si>
    <t xml:space="preserve">splošna ambulanta v socialnovarstvenem zavodu  </t>
  </si>
  <si>
    <t xml:space="preserve">center za preprečevanje in zdravljenje odvisnosti od drog </t>
  </si>
  <si>
    <t xml:space="preserve">antikoagulantna ambulanta </t>
  </si>
  <si>
    <t>dispanzer za ženske</t>
  </si>
  <si>
    <t>otroški in šolski dispanzer - kurativa</t>
  </si>
  <si>
    <t xml:space="preserve">otroški in šolski dispanzer - preventiva </t>
  </si>
  <si>
    <t>E0231</t>
  </si>
  <si>
    <t>E0233</t>
  </si>
  <si>
    <t>E0235</t>
  </si>
  <si>
    <t>E0254</t>
  </si>
  <si>
    <t>E0236</t>
  </si>
  <si>
    <t>E0237</t>
  </si>
  <si>
    <t>E0239</t>
  </si>
  <si>
    <t>E0522</t>
  </si>
  <si>
    <t>zdravstvena vzgoja</t>
  </si>
  <si>
    <t xml:space="preserve">delavnica 'zdravo hujšanje' </t>
  </si>
  <si>
    <t>delavnica 'zdrava prehrana'</t>
  </si>
  <si>
    <t xml:space="preserve">skupinsko svetovanje za opuščanje kajenja  </t>
  </si>
  <si>
    <t>individualno svetovanje za opuščanje kajenja</t>
  </si>
  <si>
    <t>individualno svetovanje za tveganje pitja alkohola</t>
  </si>
  <si>
    <t xml:space="preserve">delavnica 'življenski slog' </t>
  </si>
  <si>
    <t xml:space="preserve">delavnica 'dejavniki tveganja' </t>
  </si>
  <si>
    <t xml:space="preserve">šola za starše </t>
  </si>
  <si>
    <t>podpora pri spoprijemanju z depresijo</t>
  </si>
  <si>
    <t>101 / 102</t>
  </si>
  <si>
    <t>103 / 104</t>
  </si>
  <si>
    <t>105 / 106</t>
  </si>
  <si>
    <t xml:space="preserve">ortodontija </t>
  </si>
  <si>
    <t xml:space="preserve">pedontologija </t>
  </si>
  <si>
    <t xml:space="preserve">zobozdravstvo za odrasle </t>
  </si>
  <si>
    <t xml:space="preserve">zobozdravstvo za mladino  </t>
  </si>
  <si>
    <t xml:space="preserve">zobozdravstvo za študente </t>
  </si>
  <si>
    <t xml:space="preserve">zobozdravstvena oskrba varovancev s posebnimi potrebami </t>
  </si>
  <si>
    <t xml:space="preserve">stomatološko protetična dejavnost </t>
  </si>
  <si>
    <t xml:space="preserve">dežurna služba v zobozdravstvu </t>
  </si>
  <si>
    <t xml:space="preserve">oralna in maksilofacialna kirurgija </t>
  </si>
  <si>
    <t xml:space="preserve">zobozdravstvena vzgoja </t>
  </si>
  <si>
    <t>027</t>
  </si>
  <si>
    <t>028</t>
  </si>
  <si>
    <t>031</t>
  </si>
  <si>
    <t>032</t>
  </si>
  <si>
    <t>033</t>
  </si>
  <si>
    <t>E0436</t>
  </si>
  <si>
    <t>E0437</t>
  </si>
  <si>
    <t>E0011</t>
  </si>
  <si>
    <t>E0057</t>
  </si>
  <si>
    <t xml:space="preserve">bol - sobivanje starša ob hospitaliziranem otroku </t>
  </si>
  <si>
    <t>bol - spremljanje</t>
  </si>
  <si>
    <t xml:space="preserve">bol - doječe matere </t>
  </si>
  <si>
    <t xml:space="preserve">ostali sanitetni prevozi bolnikov </t>
  </si>
  <si>
    <t xml:space="preserve">sanitetni prevozi bolnikov na / z dialize </t>
  </si>
  <si>
    <t xml:space="preserve">nenujni reševalni prevozi s spremljevalcem </t>
  </si>
  <si>
    <t xml:space="preserve">klinična psihologija </t>
  </si>
  <si>
    <t xml:space="preserve">dispanzer za mentalno zdravje </t>
  </si>
  <si>
    <t xml:space="preserve">diagnostika DORA </t>
  </si>
  <si>
    <t>mamografsko slikanje DORA</t>
  </si>
  <si>
    <t xml:space="preserve">fizioterapija </t>
  </si>
  <si>
    <t xml:space="preserve">funkcionalna delovna terapija in izdelava opornic </t>
  </si>
  <si>
    <t>transplantacija pljuč  (priprava na transplantacijo in zdravljenje po transplantaciji, opravljeni v tujem zavodu)</t>
  </si>
  <si>
    <t>op. kile</t>
  </si>
  <si>
    <t>rehabilitacija in fiziatrija</t>
  </si>
  <si>
    <t xml:space="preserve">spec - rehabilitacija, Univerzitetni rehabilitacijski inštitut Republike Slovenije - SOČA </t>
  </si>
  <si>
    <t>spec - nevrofiziologija z EEG in EMG</t>
  </si>
  <si>
    <t>spec - pulmologija brez RTG</t>
  </si>
  <si>
    <t>spec - pulmologija z RTG</t>
  </si>
  <si>
    <t xml:space="preserve">spec - psihiatrija, Psihiatrična klinika Ljubljana </t>
  </si>
  <si>
    <t>spec - PET CT</t>
  </si>
  <si>
    <t>program NIJZ</t>
  </si>
  <si>
    <t>Fabry</t>
  </si>
  <si>
    <t>antikoag. amb.</t>
  </si>
  <si>
    <t>razvojna amb.</t>
  </si>
  <si>
    <t>cikloergometrija, spirometrija</t>
  </si>
  <si>
    <t>fototerapija</t>
  </si>
  <si>
    <t>denzitometrija</t>
  </si>
  <si>
    <t>nuklearna medicina</t>
  </si>
  <si>
    <t xml:space="preserve">abr, asg, seg </t>
  </si>
  <si>
    <t>eeg</t>
  </si>
  <si>
    <t>emg</t>
  </si>
  <si>
    <t>obravnava otrok z motnjami v razvoju</t>
  </si>
  <si>
    <t>citogenetski laboratorij</t>
  </si>
  <si>
    <t>kardiotokografija</t>
  </si>
  <si>
    <t>molekularna gen. diagnostika</t>
  </si>
  <si>
    <t>predimplantacijska gen. diagnostika</t>
  </si>
  <si>
    <t>mavčarna</t>
  </si>
  <si>
    <t>audiometrija</t>
  </si>
  <si>
    <t>foniatrija</t>
  </si>
  <si>
    <t>očesna diagnostika</t>
  </si>
  <si>
    <t>fundus kamera</t>
  </si>
  <si>
    <t>očesni laser</t>
  </si>
  <si>
    <t>klinični psihologi</t>
  </si>
  <si>
    <t>psihologi / logopedi / defektologi / socialni delavci</t>
  </si>
  <si>
    <t>klinični logopedi</t>
  </si>
  <si>
    <t>NIJZ</t>
  </si>
  <si>
    <t>UZ, RTG, PET CT</t>
  </si>
  <si>
    <t>bol - invalidna mladina, SB Nova Gorica</t>
  </si>
  <si>
    <t>spec - invalidna mladina, SB Nova Gorica</t>
  </si>
  <si>
    <t>zakonske obveznosti izvajalcev</t>
  </si>
  <si>
    <t>dodatek za delovno dobo</t>
  </si>
  <si>
    <t>dodatek za delovno uspešnost</t>
  </si>
  <si>
    <t>sredstva za regres</t>
  </si>
  <si>
    <t>letna premija za kolektivno dodatno 
pokojninsko zavarovanje</t>
  </si>
  <si>
    <t>ZOBOZDRAVSTVO</t>
  </si>
  <si>
    <t>REŠEVALNI PREVOZI</t>
  </si>
  <si>
    <t>Dejavnost</t>
  </si>
  <si>
    <t>Vrsta storitve</t>
  </si>
  <si>
    <t>Storitev</t>
  </si>
  <si>
    <t>Vrstni red star</t>
  </si>
  <si>
    <t>STRAN</t>
  </si>
  <si>
    <t>Enota mere</t>
  </si>
  <si>
    <t>Količina mere</t>
  </si>
  <si>
    <t>Skupaj EUR</t>
  </si>
  <si>
    <t>Cena EUR</t>
  </si>
  <si>
    <t>izrezanje benigne tvorbe kože in podkožnega tkiva / destrukcija benigne kožne tvorbe (brez kiretaže)</t>
  </si>
  <si>
    <t>spec - rentgen *</t>
  </si>
  <si>
    <t>Op</t>
  </si>
  <si>
    <t>Priloga Ia - Cenik storitev funkcionalne diagnostike v bolnišnicah</t>
  </si>
  <si>
    <t>Opomba: Kalkulacije za storitev iz te priloge partnerji objavijo na svojih spletnih straneh in so sestavni del Splošnega dogovora</t>
  </si>
  <si>
    <t>lekarniška dejavnost</t>
  </si>
  <si>
    <t>237 / 259</t>
  </si>
  <si>
    <t>rehabilitacija</t>
  </si>
  <si>
    <t>opombe</t>
  </si>
  <si>
    <t>Št.</t>
  </si>
  <si>
    <t>Pomožno ID</t>
  </si>
  <si>
    <t>Pomožno sklic</t>
  </si>
  <si>
    <t>NAZIV PROGRAMA</t>
  </si>
  <si>
    <t>Povezava na</t>
  </si>
  <si>
    <t>026</t>
  </si>
  <si>
    <t>Vrsta dejavnosti</t>
  </si>
  <si>
    <t>Podvrsta dejavnosti</t>
  </si>
  <si>
    <t>Evidenčne cene</t>
  </si>
  <si>
    <t>Laboratorijske točke evidenčno</t>
  </si>
  <si>
    <t>RTG točka evidenčno</t>
  </si>
  <si>
    <t>podpora pri spoprijemanju s tesnobo</t>
  </si>
  <si>
    <t>spoprijemanje s stresom</t>
  </si>
  <si>
    <t>tehnike sproščanja</t>
  </si>
  <si>
    <t>Zdravnik spec./dipl.zdravstvenik 6 - redno delo od 7-20 ure ob delavnikih, sobotah, nedeljah in praznikih.</t>
  </si>
  <si>
    <t>MS</t>
  </si>
  <si>
    <t>AM</t>
  </si>
  <si>
    <t>parodontologija / zobne bolezni in endodontija</t>
  </si>
  <si>
    <t xml:space="preserve">operacije obeh kil hkrati </t>
  </si>
  <si>
    <t>E0622</t>
  </si>
  <si>
    <t>cepilna mesta</t>
  </si>
  <si>
    <t>E0620</t>
  </si>
  <si>
    <t>UKC Ljubljana</t>
  </si>
  <si>
    <t>parenteralna prehrana</t>
  </si>
  <si>
    <t>046</t>
  </si>
  <si>
    <t>047</t>
  </si>
  <si>
    <t>048</t>
  </si>
  <si>
    <t>049</t>
  </si>
  <si>
    <t>024</t>
  </si>
  <si>
    <t>040</t>
  </si>
  <si>
    <t>041</t>
  </si>
  <si>
    <t>042</t>
  </si>
  <si>
    <t>043</t>
  </si>
  <si>
    <t>044</t>
  </si>
  <si>
    <t>045</t>
  </si>
  <si>
    <t>E0581</t>
  </si>
  <si>
    <t>E0582</t>
  </si>
  <si>
    <t>E0583</t>
  </si>
  <si>
    <t>Oblika SD</t>
  </si>
  <si>
    <t>NE</t>
  </si>
  <si>
    <t>urgentna 
medicina</t>
  </si>
  <si>
    <t>NAZIV STORITVE / PROGRAMA</t>
  </si>
  <si>
    <t/>
  </si>
  <si>
    <t>genetika</t>
  </si>
  <si>
    <t>zdraviliško zdravljenje</t>
  </si>
  <si>
    <t>bolničnična rehabilitacija za starejše zav. osebe v DSO Polde Eberl-Jamski Izlake</t>
  </si>
  <si>
    <t>411-413</t>
  </si>
  <si>
    <t>416-418</t>
  </si>
  <si>
    <t>Najzahtevnejša zdravstvena nega</t>
  </si>
  <si>
    <t>za rehabilitacijo</t>
  </si>
  <si>
    <t>nega v SVZ</t>
  </si>
  <si>
    <t xml:space="preserve">NMP z </t>
  </si>
  <si>
    <t>dežurno službo</t>
  </si>
  <si>
    <t>zdravljenje odvisnosti</t>
  </si>
  <si>
    <t>bol - obrav. motenj hranjenja in čustvovanja MKZ Rakitna</t>
  </si>
  <si>
    <t>bol - reintegracija in rehabilitacija MKZ Rakitna</t>
  </si>
  <si>
    <t>spec - onkologija - Onkološki inštitut Ljubljana</t>
  </si>
  <si>
    <t>E0211</t>
  </si>
  <si>
    <t>NIJZ - CINDI</t>
  </si>
  <si>
    <t>NIJZ - koordinacija in vodenje programa preventive</t>
  </si>
  <si>
    <t>E0212</t>
  </si>
  <si>
    <t>centralna upravljalska enota DORA</t>
  </si>
  <si>
    <t>ZORA</t>
  </si>
  <si>
    <t>centralna upravljalska enota ZORA</t>
  </si>
  <si>
    <t>039</t>
  </si>
  <si>
    <t>Priloga I  Cenik storitev - kazalo</t>
  </si>
  <si>
    <t>- Obračun je mogoč po pridobljenem izvidu patohistološke preiskave, ki dokazuje diagnozo pacienta skladno z vsebino storitve.</t>
  </si>
  <si>
    <t>- Pri obračunu se opravljeni obseg programa plača največ do planiranih sredstev po pogodbi.</t>
  </si>
  <si>
    <t>- Kalkulacijo uporabljata UKC Ljubljana in SB Ptuj.</t>
  </si>
  <si>
    <t>spec - kardiološka rehabilitacija</t>
  </si>
  <si>
    <t>051</t>
  </si>
  <si>
    <t xml:space="preserve">delavnica 'gibam se' </t>
  </si>
  <si>
    <t xml:space="preserve">delavnica 'ali sem fit' </t>
  </si>
  <si>
    <t>E0629</t>
  </si>
  <si>
    <t>E0687</t>
  </si>
  <si>
    <t>paliativa</t>
  </si>
  <si>
    <t>KONTROLA</t>
  </si>
  <si>
    <t>akutna bolnišnična obravnava-SPP</t>
  </si>
  <si>
    <t>akutna bolnišnična obravnava - rehabilitacija URI SOČA</t>
  </si>
  <si>
    <t>501 / 502 / 504 / 505</t>
  </si>
  <si>
    <t>E0428
E0425</t>
  </si>
  <si>
    <t>bol - psihiatrična obravnava otroka UPK Ljubljana</t>
  </si>
  <si>
    <t>E0700</t>
  </si>
  <si>
    <t>bol - psihiatrija, primer v bolnišnični dejavnosti UKC Ljubljana</t>
  </si>
  <si>
    <t>izrezanje bazalnoceličnega in skvamoznega karcinoma kože in malignega melanoma</t>
  </si>
  <si>
    <t>spec - medicinska rehabilitacija UKC Maribor, UKC Ljubljana, Center za medicinsko rehabilitacijo ZDM, Oddelek za medicinsko rehabilitacijo SB Celje</t>
  </si>
  <si>
    <t xml:space="preserve">spec - endoskopska diagnostika in terapija v gastoenterologiji in urologiji  </t>
  </si>
  <si>
    <t>zdravljenje starostne degenerativne makule, diabetičnega makularnega edema in zapore žil</t>
  </si>
  <si>
    <t>celovita rehabilitacija slepih in slabovidnih UKC Ljubljana</t>
  </si>
  <si>
    <t>spec - obravnava otrok in mladostnikov s kompleksnejšimi motnjami in kombiniranimi stanji</t>
  </si>
  <si>
    <t xml:space="preserve">spec - gerontopsihiatrična obravnava </t>
  </si>
  <si>
    <t>spec - rentgen  v bolnišnicah</t>
  </si>
  <si>
    <t>triaža in sprejem</t>
  </si>
  <si>
    <t>opazovalna enota</t>
  </si>
  <si>
    <t>dispečerska služba - dipl. medicinska sestra</t>
  </si>
  <si>
    <t>dispečerska služba - zdravstveni tehnik</t>
  </si>
  <si>
    <t>dispečerska služba -  zdravnik</t>
  </si>
  <si>
    <t>pediatrična urgenta ambulanta SB Celje</t>
  </si>
  <si>
    <t>urgentni center - enota za bolezni</t>
  </si>
  <si>
    <t>urgentni center - enota za poškodbe</t>
  </si>
  <si>
    <t>mobilni paliativni tim</t>
  </si>
  <si>
    <t>E0519</t>
  </si>
  <si>
    <t>razvojna ambulanta  (pomožen kader)</t>
  </si>
  <si>
    <t>razvojna ambulanta</t>
  </si>
  <si>
    <t>razvojna ambulanta z centrom za zgodnjo obravnavo</t>
  </si>
  <si>
    <t xml:space="preserve">nujna medicinska pomoč - helikopter </t>
  </si>
  <si>
    <t xml:space="preserve">dispečarska služba </t>
  </si>
  <si>
    <t>dežurna služba 1</t>
  </si>
  <si>
    <t>dežurna služba 2</t>
  </si>
  <si>
    <t>dežurna služba 3a</t>
  </si>
  <si>
    <t>dežurna služba 3b</t>
  </si>
  <si>
    <t>dežurna služba 4</t>
  </si>
  <si>
    <t>dežurna služba 5</t>
  </si>
  <si>
    <t>triaža satelitski urgentni center</t>
  </si>
  <si>
    <t>mobilna enota reanimobila</t>
  </si>
  <si>
    <t>mobilna enota nujnega reševalnega vozila</t>
  </si>
  <si>
    <t>motorno kolo</t>
  </si>
  <si>
    <t xml:space="preserve">enota za hitro pomoč v rednem delovnem času  </t>
  </si>
  <si>
    <t>preventivni programi</t>
  </si>
  <si>
    <t>e0686</t>
  </si>
  <si>
    <t>Center za krepitev zdravja - velik</t>
  </si>
  <si>
    <t>E0710</t>
  </si>
  <si>
    <t>Center za krepitev zdravja - srednji</t>
  </si>
  <si>
    <t>E0711</t>
  </si>
  <si>
    <t>Center za krepitev zdravja - majhen</t>
  </si>
  <si>
    <t>E0712</t>
  </si>
  <si>
    <t>vodenje strok. skupine - preventiva - velik CKZ</t>
  </si>
  <si>
    <t>E0713</t>
  </si>
  <si>
    <t>vodenje strok. skupine - preventiva - srednji, majhen CKZ</t>
  </si>
  <si>
    <t>E0714</t>
  </si>
  <si>
    <t>psihologija</t>
  </si>
  <si>
    <t>Center za duševno zdravje otrok in mladostnikov</t>
  </si>
  <si>
    <t>057</t>
  </si>
  <si>
    <t>amb. obravnava v centru za duševno zdravje odraslih</t>
  </si>
  <si>
    <t>058</t>
  </si>
  <si>
    <t>skup. psih. obrav. v centru za duševno zdravje odraslih</t>
  </si>
  <si>
    <t>059</t>
  </si>
  <si>
    <t>zdravstvena nega zavodov</t>
  </si>
  <si>
    <t>rehabilitacija po možganski poškodbi - CUDV Dolfke Boštjančič</t>
  </si>
  <si>
    <t xml:space="preserve">rehabilitacija po možganski poškodbi - Zavod Korak </t>
  </si>
  <si>
    <t>rehabilitacija po možganski poškodbi - Zavod Naprej</t>
  </si>
  <si>
    <t>rehabilitacija po možganski poškodbi  - CUDV Dornava</t>
  </si>
  <si>
    <t xml:space="preserve">zdravstvena </t>
  </si>
  <si>
    <t>splošni socialni zavodi - tip A</t>
  </si>
  <si>
    <t>splošni socialni zavodi - tip B</t>
  </si>
  <si>
    <t>splošni socialni zavodi - tip C</t>
  </si>
  <si>
    <t xml:space="preserve">spremljanje </t>
  </si>
  <si>
    <t>otroka</t>
  </si>
  <si>
    <t xml:space="preserve">Količina mere na </t>
  </si>
  <si>
    <t>tim/program/obračunsko enoto</t>
  </si>
  <si>
    <t>logoped</t>
  </si>
  <si>
    <t>defektolog</t>
  </si>
  <si>
    <t>kader</t>
  </si>
  <si>
    <t>PR</t>
  </si>
  <si>
    <t>osnovna plača</t>
  </si>
  <si>
    <t>delovna doba</t>
  </si>
  <si>
    <t>stim.</t>
  </si>
  <si>
    <t>obveznosti</t>
  </si>
  <si>
    <t>jubilejne</t>
  </si>
  <si>
    <t>regres</t>
  </si>
  <si>
    <t>PDPZ</t>
  </si>
  <si>
    <t>MS -1</t>
  </si>
  <si>
    <t>AM -1</t>
  </si>
  <si>
    <t>INF -1</t>
  </si>
  <si>
    <t>INF</t>
  </si>
  <si>
    <t>SKUPAJ
(v eur)</t>
  </si>
  <si>
    <t>E0428</t>
  </si>
  <si>
    <t>Zdraviliško zdravljenje - točke</t>
  </si>
  <si>
    <t xml:space="preserve">Transplantacija kostnega mozga - avtologna </t>
  </si>
  <si>
    <t>regres, jubilejne, PDPZ</t>
  </si>
  <si>
    <t xml:space="preserve">                       pogoji dela</t>
  </si>
  <si>
    <t>Z0034</t>
  </si>
  <si>
    <t>CP
stara P1</t>
  </si>
  <si>
    <t>CENA
stara P1</t>
  </si>
  <si>
    <t>RAZLIKA
CP</t>
  </si>
  <si>
    <t>RAZLIKA
CENA</t>
  </si>
  <si>
    <t>tran.</t>
  </si>
  <si>
    <t xml:space="preserve">Transplantacija jetr  </t>
  </si>
  <si>
    <t xml:space="preserve">bolničar  </t>
  </si>
  <si>
    <t xml:space="preserve">dipl. med. sestra - neg. enota  </t>
  </si>
  <si>
    <t xml:space="preserve">diplomirani zdravstvenik  </t>
  </si>
  <si>
    <t xml:space="preserve">diplomirani zdravstvenik 2  </t>
  </si>
  <si>
    <t xml:space="preserve">diplomirani zdravstvenik 6  </t>
  </si>
  <si>
    <t xml:space="preserve">farmacevt  </t>
  </si>
  <si>
    <t xml:space="preserve">farmacevt receptar  </t>
  </si>
  <si>
    <t xml:space="preserve">farmacevt specialist  </t>
  </si>
  <si>
    <t xml:space="preserve">farmacevt svetovalec  </t>
  </si>
  <si>
    <t xml:space="preserve">farmacevtski tehnik  </t>
  </si>
  <si>
    <t xml:space="preserve">fizioterapevt  </t>
  </si>
  <si>
    <t xml:space="preserve">fizioterapevt s specialnimi znanji  </t>
  </si>
  <si>
    <t xml:space="preserve">inženir radiologije  </t>
  </si>
  <si>
    <t xml:space="preserve">lekarniški delavec  </t>
  </si>
  <si>
    <t xml:space="preserve">logoped  </t>
  </si>
  <si>
    <t xml:space="preserve">mt, voznik  </t>
  </si>
  <si>
    <t xml:space="preserve">ortopedski tehnolog  </t>
  </si>
  <si>
    <t xml:space="preserve">ostali delavci iz ur  </t>
  </si>
  <si>
    <t xml:space="preserve">pedagog specialist - tiflopedagog  </t>
  </si>
  <si>
    <t xml:space="preserve">psiholog  </t>
  </si>
  <si>
    <t xml:space="preserve">reševalec  </t>
  </si>
  <si>
    <t xml:space="preserve">socialni delavec  </t>
  </si>
  <si>
    <t xml:space="preserve">specialni pedagog  </t>
  </si>
  <si>
    <t xml:space="preserve">strežnica  </t>
  </si>
  <si>
    <t xml:space="preserve">tehnik zdravstvene nege  </t>
  </si>
  <si>
    <t xml:space="preserve">voznik  </t>
  </si>
  <si>
    <t xml:space="preserve">zdravnik specialist  </t>
  </si>
  <si>
    <t xml:space="preserve">zdravnik specialist 1  </t>
  </si>
  <si>
    <t xml:space="preserve">zdravnik specialist 2  </t>
  </si>
  <si>
    <t xml:space="preserve">zdravnik specialist 5  </t>
  </si>
  <si>
    <t xml:space="preserve">zdravnik specialist 6  </t>
  </si>
  <si>
    <t xml:space="preserve">zobni tehnik  </t>
  </si>
  <si>
    <t xml:space="preserve">zobozdravnik  </t>
  </si>
  <si>
    <t xml:space="preserve">zobozdravnik specialist  </t>
  </si>
  <si>
    <t>dipl. med. sestra</t>
  </si>
  <si>
    <t xml:space="preserve">dipl. med. sestra / višja med. sestra  </t>
  </si>
  <si>
    <t xml:space="preserve">dipl. med. sestra / dipl. zdravstvenik  </t>
  </si>
  <si>
    <t xml:space="preserve">inženir zobne protetike  </t>
  </si>
  <si>
    <t xml:space="preserve">inženir ortopedske tehnike  </t>
  </si>
  <si>
    <t xml:space="preserve">psiholog / logoped / defektolog  </t>
  </si>
  <si>
    <t xml:space="preserve">psiholog / socialni delavec  </t>
  </si>
  <si>
    <t xml:space="preserve">psihologi / logopedi / defektologi / soc. delavci  </t>
  </si>
  <si>
    <t>Transplantacija ledvice s trebušno slinavko</t>
  </si>
  <si>
    <t>BOD</t>
  </si>
  <si>
    <t>Vstavitev umetnega srca</t>
  </si>
  <si>
    <t>Transplantacija srca</t>
  </si>
  <si>
    <t>Transplantacija roženice</t>
  </si>
  <si>
    <t>Transplantacija hondrocitov</t>
  </si>
  <si>
    <t>prim.</t>
  </si>
  <si>
    <t xml:space="preserve">Gojenje in presaditev kože  </t>
  </si>
  <si>
    <t xml:space="preserve">Transplantacija pljuč </t>
  </si>
  <si>
    <t>Štev.
kalk.</t>
  </si>
  <si>
    <t>točka</t>
  </si>
  <si>
    <t>utež</t>
  </si>
  <si>
    <t>vstav.</t>
  </si>
  <si>
    <t>Rea:</t>
  </si>
  <si>
    <t>Op:</t>
  </si>
  <si>
    <t xml:space="preserve">Transplantacija ledvic </t>
  </si>
  <si>
    <t xml:space="preserve">Operacije kile </t>
  </si>
  <si>
    <t>op.</t>
  </si>
  <si>
    <t>poseg</t>
  </si>
  <si>
    <t>Lab. točka</t>
  </si>
  <si>
    <t>evidenčno:</t>
  </si>
  <si>
    <t xml:space="preserve">Spec - Fiziatrija </t>
  </si>
  <si>
    <t xml:space="preserve">Spec - Gastroenterologija </t>
  </si>
  <si>
    <t xml:space="preserve">Spec - Ginekologija </t>
  </si>
  <si>
    <t xml:space="preserve">Medikamentozni splav </t>
  </si>
  <si>
    <t xml:space="preserve">Diagnostična histeroskopija </t>
  </si>
  <si>
    <t>- Izvajalec v okviru cene za en poseg opravi ambulantna pregleda pred in po posegu.</t>
  </si>
  <si>
    <t>- Bolnišnici Sežana se v ceni iz zgornje kalkulacije priznajo dodatna sredstva v višini 17% sredstev za materialne stroške.</t>
  </si>
  <si>
    <t>- Priprava na transplantacijo in zdravljenje po transplantaciji, opravljeni v tujem zavodu</t>
  </si>
  <si>
    <t>- Psihiatrični kliniki Ljubljana se na ceno iz zgornje kalkulacije prizna dodatek za terciar.</t>
  </si>
  <si>
    <t>- Kalkulacija se uporablja za vse izvajalce specialistične bolnišnične dejavnosti psihiatrije z izjemo MKZ Rakitne.</t>
  </si>
  <si>
    <t xml:space="preserve">Histeroskopska operacija </t>
  </si>
  <si>
    <t xml:space="preserve">Spec - Bolezni dojk </t>
  </si>
  <si>
    <t xml:space="preserve">Biopsija horionskih resic, kordocinteza </t>
  </si>
  <si>
    <t xml:space="preserve">Amniocenteza </t>
  </si>
  <si>
    <t xml:space="preserve">Spec - Infektologija  </t>
  </si>
  <si>
    <t xml:space="preserve">Spec - internistika </t>
  </si>
  <si>
    <t xml:space="preserve">  bolnikov na obravnavo, možnost pred in pooperativnega zdravljenja.</t>
  </si>
  <si>
    <t xml:space="preserve">Spec - Alergologija </t>
  </si>
  <si>
    <t xml:space="preserve">Spec - Onkologija </t>
  </si>
  <si>
    <t xml:space="preserve">Spec - Kardiologija </t>
  </si>
  <si>
    <t>Spec - Ambulantna kardiološka rehabilitacija</t>
  </si>
  <si>
    <t xml:space="preserve">Operacija na ožilju </t>
  </si>
  <si>
    <t>- Pri maksilofacialni kirurgiji je nosilec lahko zdravnik ali zobozdravnik specialist. Zdravnik specialist vključuje 0,5 anesteziologa.</t>
  </si>
  <si>
    <t>dan</t>
  </si>
  <si>
    <t xml:space="preserve">Spec - Nevrologija </t>
  </si>
  <si>
    <t xml:space="preserve">Spec - Okulistika </t>
  </si>
  <si>
    <t xml:space="preserve">Operacija sive mrene </t>
  </si>
  <si>
    <t xml:space="preserve">Vitreoretinalna kirurgija </t>
  </si>
  <si>
    <t xml:space="preserve">Spec - Ortopedija </t>
  </si>
  <si>
    <t xml:space="preserve">Spec - Otorinolaringologija </t>
  </si>
  <si>
    <t xml:space="preserve">Spec - Pedopsihiatrija </t>
  </si>
  <si>
    <t>pavšal</t>
  </si>
  <si>
    <t>- Če izvajalec ne pridobi vsega standarda kadra, se mu za manjkajoči kader zniža financiranje.</t>
  </si>
  <si>
    <t xml:space="preserve"> * specialist otroške in mladostniške psihiatrije (1/2)</t>
  </si>
  <si>
    <t xml:space="preserve"> * psiholog v procesu specializacije klinične psihologije (1)</t>
  </si>
  <si>
    <t xml:space="preserve"> * psiholog (1)</t>
  </si>
  <si>
    <t xml:space="preserve"> * specialni pedagog / delovni terapevt / logoped (1)</t>
  </si>
  <si>
    <t xml:space="preserve">Spec - Pediatrija </t>
  </si>
  <si>
    <t xml:space="preserve">Spec - Psihiatrija </t>
  </si>
  <si>
    <t>Skupnostna psihiatrična obravnava na domu</t>
  </si>
  <si>
    <t xml:space="preserve">Spec - Mamografija </t>
  </si>
  <si>
    <t>E0525</t>
  </si>
  <si>
    <t>Spec - PET CT</t>
  </si>
  <si>
    <t>preisk.</t>
  </si>
  <si>
    <t xml:space="preserve">Spec - Kirurgija </t>
  </si>
  <si>
    <t xml:space="preserve">Spec - Anesteziologija in bolečinske ambulante </t>
  </si>
  <si>
    <t xml:space="preserve">Operacija karpalnega kanala </t>
  </si>
  <si>
    <t>- Kalkulacija velja le za proktološke ambulantne posege.</t>
  </si>
  <si>
    <t>Proktoskopija</t>
  </si>
  <si>
    <t>Rektoskopija</t>
  </si>
  <si>
    <t>Sklerozacija</t>
  </si>
  <si>
    <t>Ligatura</t>
  </si>
  <si>
    <t>- Kalkulacijo uporabljajo UKC Ljubljana, Klinika Golnik, SB Ptuj in Bolnišnica Topolšica.</t>
  </si>
  <si>
    <t>- Zdravnik specialist vključuje 0,5 anesteziologa.</t>
  </si>
  <si>
    <t xml:space="preserve">Spec - Infektologija, urgentna ambulanta </t>
  </si>
  <si>
    <t>- Kalkulacijo uporablja UKC Ljubljana.</t>
  </si>
  <si>
    <t xml:space="preserve">Spec - Nevrologija, urgentna ambulanta </t>
  </si>
  <si>
    <t>- Standard je za 9 postelj.</t>
  </si>
  <si>
    <t xml:space="preserve">- Za dnevni turnus se predvidi 2 DMS in 1 ZT/SMS na 9 postelj in 2 DMS na 9 postelj v nočnem turnusu. </t>
  </si>
  <si>
    <t>- Poleg tega še 0,5 bolničarja za transport na 9 postelj in 0,25 administratorke na 9 postelj.</t>
  </si>
  <si>
    <t>Dispečerska služba - DMS</t>
  </si>
  <si>
    <t>Dispečerska služba - ZT</t>
  </si>
  <si>
    <t>Dispečerska služba - zdravnik</t>
  </si>
  <si>
    <t>- Pri izračunu cene za tujce se upošteva 75.100 točk na tim.</t>
  </si>
  <si>
    <t>UC - Enota za bolezni</t>
  </si>
  <si>
    <t>- Izvajalci opravljene storitve obračunavajo z naslednjimi šiframi storitev: 2003, 2004, 2005, 3004, 3005, 3006, 4003, 4004, 11004.</t>
  </si>
  <si>
    <t>- Zdravnik specialist vključuje 7,5 internista (urg. medicina), 1,85 nevrologa in 1 infektologa.</t>
  </si>
  <si>
    <t>Laboratorij</t>
  </si>
  <si>
    <t>UC - Enota za poškodbe</t>
  </si>
  <si>
    <t xml:space="preserve">Spec - Urologija </t>
  </si>
  <si>
    <t>Mobilni paliativni tim</t>
  </si>
  <si>
    <t xml:space="preserve">Program NIJZ </t>
  </si>
  <si>
    <t xml:space="preserve">Spec - Diabetologija </t>
  </si>
  <si>
    <t xml:space="preserve">Spec - Tireologija </t>
  </si>
  <si>
    <t xml:space="preserve">Fabry-jeva bolezen, 
SB Slovenj Gradec </t>
  </si>
  <si>
    <t>obiski</t>
  </si>
  <si>
    <t>količ.</t>
  </si>
  <si>
    <t>glav.</t>
  </si>
  <si>
    <t>- Materialni stroški vključujejo tudi sredstva SVIT za pripravo bolnikov na kolonoskopijo v višini 447,66 €.</t>
  </si>
  <si>
    <t xml:space="preserve"> </t>
  </si>
  <si>
    <t>storitev</t>
  </si>
  <si>
    <t xml:space="preserve">Farmacevt svetovalec </t>
  </si>
  <si>
    <t>K obiski</t>
  </si>
  <si>
    <t>- Materialni stroški vključujejo tudi sredstva SVIT  za pripravo bolnikov na kolonoskopijo v višini 447,66 €.</t>
  </si>
  <si>
    <t>nor-mativ / količina</t>
  </si>
  <si>
    <t>- Zdravnik specialist vključuje 0,3 psihiatra.</t>
  </si>
  <si>
    <t>- Materialni stroški vključujejo tudi teste oziroma testne lističe.</t>
  </si>
  <si>
    <t xml:space="preserve">Otroški in šolski dispanzer - preventiva </t>
  </si>
  <si>
    <t xml:space="preserve">Razvojna ambulanta  </t>
  </si>
  <si>
    <t xml:space="preserve">Dispečerska služba </t>
  </si>
  <si>
    <t xml:space="preserve">Dežurna služba 1 </t>
  </si>
  <si>
    <t>Dežurna služba 2</t>
  </si>
  <si>
    <t>Dežurnaslužba 3a</t>
  </si>
  <si>
    <t>Dežurnaslužba 3b</t>
  </si>
  <si>
    <t xml:space="preserve">Dežurna služba 4 </t>
  </si>
  <si>
    <t xml:space="preserve">Dežurna služba 5 </t>
  </si>
  <si>
    <t>Triaža satelitski urgentni center</t>
  </si>
  <si>
    <t>Motorno kolo</t>
  </si>
  <si>
    <t>061</t>
  </si>
  <si>
    <t>Zdravstvena vzgoja</t>
  </si>
  <si>
    <t>Vodenje strokovne skupine za preventivo - velik CKZ</t>
  </si>
  <si>
    <t>Vodenje strokovne skupine za preventivo - srednji in majhen CKZ</t>
  </si>
  <si>
    <t>E0731</t>
  </si>
  <si>
    <t>- Vrednost programa vključuje tudi zdravstveno vzgojne delavnice.</t>
  </si>
  <si>
    <t>E0732</t>
  </si>
  <si>
    <t>Integrirani center za krepitev zdravja - velik</t>
  </si>
  <si>
    <t>Integrirani center za krepitev zdravja - srednji</t>
  </si>
  <si>
    <t>E0734</t>
  </si>
  <si>
    <t>E0733</t>
  </si>
  <si>
    <t>Integrirani center za krepitev zdravja - majhen</t>
  </si>
  <si>
    <t>E0735</t>
  </si>
  <si>
    <t>Vodenje strok. skupine za preventivo in prev. timov posam. šol / vrtcev - zelo velik /velik /srednji / majhen</t>
  </si>
  <si>
    <t xml:space="preserve">Delavnica 'gibam se' </t>
  </si>
  <si>
    <t xml:space="preserve">Skupinsko svetovanje za opuščanje kajenja  </t>
  </si>
  <si>
    <t>- Delavnico izvajalec obračuna Zavodu, če je v delavnici 6 udeležencev.</t>
  </si>
  <si>
    <t>Individualno svetovanje za opuščanje kajenja</t>
  </si>
  <si>
    <t>Individualno svetovanje za tveganje pitja alkohola</t>
  </si>
  <si>
    <t xml:space="preserve">Delavnica 'življenski slog' </t>
  </si>
  <si>
    <t>E0686</t>
  </si>
  <si>
    <t xml:space="preserve">Delavnica 'ali sem fit' </t>
  </si>
  <si>
    <t xml:space="preserve">Šola za starše </t>
  </si>
  <si>
    <t>- Delavnico lahko izvajalec obračuna Zavodu, če je v delavnici 6 udeležencev.</t>
  </si>
  <si>
    <t xml:space="preserve">Spoprijemanje s stresom </t>
  </si>
  <si>
    <t>- Delavnico lahko izvajalec obračuna Zavodu, če je v delavnici 8 udeležencev.</t>
  </si>
  <si>
    <t>Tehnike sproščanja</t>
  </si>
  <si>
    <t>NIJZ - Cindi</t>
  </si>
  <si>
    <t>NIJZ - koordinacija in vodenje programa preventive srčno-žilnih in drugih kroničnih bolezni</t>
  </si>
  <si>
    <t>Ortodontija</t>
  </si>
  <si>
    <t xml:space="preserve">Pedontologija </t>
  </si>
  <si>
    <t xml:space="preserve">Zobozdravstvo za odrasle </t>
  </si>
  <si>
    <t xml:space="preserve">Zobozdravstvo za mladino  </t>
  </si>
  <si>
    <t xml:space="preserve">Zobozdravstvo za študente </t>
  </si>
  <si>
    <t xml:space="preserve">Zobozdravstvena oskrba varovancev s posebnimi potrebami </t>
  </si>
  <si>
    <t>- Kalkulacijo uporabljajo UKC Ljubljana, ZD Maribor in ZD Murska Sobota.</t>
  </si>
  <si>
    <t>- Zobozdravnik specialist vključuje 1 anesteziologa.</t>
  </si>
  <si>
    <t xml:space="preserve">Stomatološko protetična dejavnost </t>
  </si>
  <si>
    <t xml:space="preserve">Parodontologija / zobne bolezni in endodontija </t>
  </si>
  <si>
    <t xml:space="preserve">Dežurna služba v zobozdravstvu </t>
  </si>
  <si>
    <t xml:space="preserve">Oralna in maksilofacialna kirurgija </t>
  </si>
  <si>
    <t xml:space="preserve">Zobozdravstvena vzgoja </t>
  </si>
  <si>
    <t>Delovna terapija</t>
  </si>
  <si>
    <t xml:space="preserve">Mamografsko slikanje DORA </t>
  </si>
  <si>
    <t>pregled</t>
  </si>
  <si>
    <t xml:space="preserve">Dagnostika DORA </t>
  </si>
  <si>
    <t>Centralna upravljalska enota ZORA</t>
  </si>
  <si>
    <t>Skupnostna psihiatrična obravnava v okviru centrov za duševno zdravje odraslih</t>
  </si>
  <si>
    <t xml:space="preserve">Sanitetni prevozi bolnikov na / z dialize </t>
  </si>
  <si>
    <t xml:space="preserve">Ostali sanitetni prevozi bolnikov </t>
  </si>
  <si>
    <t xml:space="preserve">Klinična psihologija </t>
  </si>
  <si>
    <t>zdr. nega</t>
  </si>
  <si>
    <t>E0432</t>
  </si>
  <si>
    <t>E0690</t>
  </si>
  <si>
    <t>Splošni socialni zavodi  
tip A</t>
  </si>
  <si>
    <t xml:space="preserve">Bol - doječe matere </t>
  </si>
  <si>
    <t>- Izvajalec lahko obračuna samo storitve, ki so v skladu s 1. odstavkom 40. člena Pravil OZZ.</t>
  </si>
  <si>
    <t>Bol - spremljanje</t>
  </si>
  <si>
    <t>Distribucija cepiv - NIJZ</t>
  </si>
  <si>
    <t>NIJZ - cepilna mesta</t>
  </si>
  <si>
    <t xml:space="preserve">Lekarniška dejavnost </t>
  </si>
  <si>
    <t>Parenteralna prehrana, 
UKC Lj.</t>
  </si>
  <si>
    <t xml:space="preserve">Pod. program boln. rehab. za starejše  v DSO Polde Eberl-Jamski Izlake  </t>
  </si>
  <si>
    <t xml:space="preserve">Bol - Invalidna mladina,  CZBO Šentvid pri Stični </t>
  </si>
  <si>
    <t>Bol - Invalidna mladina,  
SB Nova Gorica</t>
  </si>
  <si>
    <t xml:space="preserve">Bol - Forenzična psihiatrija </t>
  </si>
  <si>
    <t>Reintegracija in rehab. v boln. dej. mlad. klim. zdravilišča Rakitna</t>
  </si>
  <si>
    <t xml:space="preserve">Bol - Skupnostna psihiatrija </t>
  </si>
  <si>
    <t xml:space="preserve">Bol - Psihiatrija, nadzorovana obravnava </t>
  </si>
  <si>
    <t xml:space="preserve">Bol - Psihiatrija, primer v oskrbi v tuji družini </t>
  </si>
  <si>
    <t>Priprava in aplikacija zdravil za ambul. parent. sistemsko protitumorno zdrav. karcinoma dojke</t>
  </si>
  <si>
    <t xml:space="preserve">Spec - 
Maksilofacialna kirurgija </t>
  </si>
  <si>
    <t>dializa</t>
  </si>
  <si>
    <t>- Cena dialize vključuje stroške eritropoetina.</t>
  </si>
  <si>
    <t xml:space="preserve">Spec - Invalidna mladina, 
SB Nova Gorica </t>
  </si>
  <si>
    <t xml:space="preserve">Spec - 
Pulmologija brez RTG </t>
  </si>
  <si>
    <t>- Kalkulacija velja za zdravstvene domove, zdravilišča in zasebnike.</t>
  </si>
  <si>
    <t>Spec - Rentgen</t>
  </si>
  <si>
    <t xml:space="preserve">Terapevtska  artroskopija (posegi na kolenu) - 
dnevna obravnava   </t>
  </si>
  <si>
    <t xml:space="preserve">Spec - Kirurgija, 
urgentna ambulanta </t>
  </si>
  <si>
    <t>obisk</t>
  </si>
  <si>
    <t>delav.</t>
  </si>
  <si>
    <t>Delavnica 
'zdrava prehrana'</t>
  </si>
  <si>
    <t xml:space="preserve">Delavnica 
'dejavniki tveganja' </t>
  </si>
  <si>
    <t>Splošni socialni zavodi  
tip C</t>
  </si>
  <si>
    <t>Najzahtevnejša 
zdravstvena nega</t>
  </si>
  <si>
    <t xml:space="preserve">             (funkcionalna diagnostika)</t>
  </si>
  <si>
    <t xml:space="preserve">Spec - Kirurgija z operativo </t>
  </si>
  <si>
    <t xml:space="preserve">Posodobljena delavnica 'zdravo hujšanje' </t>
  </si>
  <si>
    <t>Centralna upravljalska enota DORA</t>
  </si>
  <si>
    <t xml:space="preserve">Nenujni reševalni prevozi s spremljevalcem </t>
  </si>
  <si>
    <t>Bol - Akutna boln. obrav. rehabilitacija URI SOČA</t>
  </si>
  <si>
    <t xml:space="preserve">Transplantacija kostnega mozga - alogenična 
(z dajalcem) </t>
  </si>
  <si>
    <t>Bol - Zdrav. nega in paliativna oskrba - 
brez samost. odd.</t>
  </si>
  <si>
    <t xml:space="preserve">Spec - Rehabilitacija, 
URI SOČA </t>
  </si>
  <si>
    <t xml:space="preserve">Spec - Endoskopska diagnostika in endosk. terapija v gastro. in urologiji  </t>
  </si>
  <si>
    <t>Priprava in aplikacija zdravil za amb. parent. sist. protitum. zdrav. karcinoma deb. črevesa in danke</t>
  </si>
  <si>
    <t>Dializa I</t>
  </si>
  <si>
    <t xml:space="preserve">Dializa II </t>
  </si>
  <si>
    <t xml:space="preserve">Dializa III </t>
  </si>
  <si>
    <t xml:space="preserve">Dializa IV (CAPD) </t>
  </si>
  <si>
    <t>Dializa V (APD)</t>
  </si>
  <si>
    <t>Spec - Nevrofiziologija 
z EEG in EMG</t>
  </si>
  <si>
    <t>Spec - 
Pulmologija z RTG</t>
  </si>
  <si>
    <t>Subspecialni ambulantni gerontopsihiatrični tim</t>
  </si>
  <si>
    <t xml:space="preserve">Bol - Psihiatrija, 
primer v dnevni oskrbi </t>
  </si>
  <si>
    <r>
      <t xml:space="preserve">Spec Onkologija - Onkološki inštitut Lj. </t>
    </r>
    <r>
      <rPr>
        <b/>
        <sz val="10"/>
        <color theme="0"/>
        <rFont val="Arial CE"/>
        <charset val="238"/>
      </rPr>
      <t>OI</t>
    </r>
  </si>
  <si>
    <t>Spec - Psihiatrija, 
UPK Ljubljana</t>
  </si>
  <si>
    <r>
      <t xml:space="preserve">Spec - Ultrazvok </t>
    </r>
    <r>
      <rPr>
        <b/>
        <sz val="10"/>
        <color theme="0"/>
        <rFont val="Arial CE"/>
        <charset val="238"/>
      </rPr>
      <t>UZ</t>
    </r>
  </si>
  <si>
    <r>
      <t xml:space="preserve">Spec - Rentgen  </t>
    </r>
    <r>
      <rPr>
        <b/>
        <sz val="10"/>
        <color theme="0"/>
        <rFont val="Arial CE"/>
        <charset val="238"/>
      </rPr>
      <t>RTG</t>
    </r>
  </si>
  <si>
    <r>
      <t xml:space="preserve">Splošna ambulanta v socialnovarstvenem zavodu </t>
    </r>
    <r>
      <rPr>
        <b/>
        <sz val="10"/>
        <color theme="0"/>
        <rFont val="Arial CE"/>
        <charset val="238"/>
      </rPr>
      <t>SA SVZ</t>
    </r>
  </si>
  <si>
    <r>
      <t xml:space="preserve">Dispanzer za ženske </t>
    </r>
    <r>
      <rPr>
        <b/>
        <sz val="10"/>
        <color theme="0"/>
        <rFont val="Arial CE"/>
        <charset val="238"/>
      </rPr>
      <t>DŽ</t>
    </r>
  </si>
  <si>
    <r>
      <t xml:space="preserve">Integrirani center za krepitev zdravja - 
zelo velik </t>
    </r>
    <r>
      <rPr>
        <b/>
        <sz val="10"/>
        <color theme="0"/>
        <rFont val="Arial CE"/>
        <charset val="238"/>
      </rPr>
      <t>ICKZ</t>
    </r>
  </si>
  <si>
    <r>
      <t xml:space="preserve">Dispanzer za mentalno zdravje </t>
    </r>
    <r>
      <rPr>
        <b/>
        <sz val="10"/>
        <color theme="0"/>
        <rFont val="Arial CE"/>
        <charset val="238"/>
      </rPr>
      <t>DMZ</t>
    </r>
  </si>
  <si>
    <r>
      <t xml:space="preserve">Triaža in sprejem </t>
    </r>
    <r>
      <rPr>
        <b/>
        <sz val="10"/>
        <color theme="0"/>
        <rFont val="Arial CE"/>
        <charset val="238"/>
      </rPr>
      <t>UC</t>
    </r>
  </si>
  <si>
    <r>
      <t xml:space="preserve">Opazovalna enota </t>
    </r>
    <r>
      <rPr>
        <b/>
        <sz val="10"/>
        <color theme="0"/>
        <rFont val="Arial CE"/>
        <charset val="238"/>
      </rPr>
      <t>UC</t>
    </r>
  </si>
  <si>
    <t>razlika 
v %
 cena</t>
  </si>
  <si>
    <t>razlika v % 
cp</t>
  </si>
  <si>
    <t>števec:
AJ ali AK 
&lt;&gt; od 0,1%</t>
  </si>
  <si>
    <t xml:space="preserve">+ </t>
  </si>
  <si>
    <t xml:space="preserve">- </t>
  </si>
  <si>
    <t>PREDNASTAVLJENA OBLIKA S FORMULAMI ZA NOVE KALKULACIJE</t>
  </si>
  <si>
    <t>vnos:</t>
  </si>
  <si>
    <t>samo nasl. vrstica</t>
  </si>
  <si>
    <t>samo Rea:, Op:</t>
  </si>
  <si>
    <t xml:space="preserve">samo </t>
  </si>
  <si>
    <t>nasl. vr.</t>
  </si>
  <si>
    <t xml:space="preserve">      samo naslovna vrstica</t>
  </si>
  <si>
    <t>BREZ LABORATORIJA (1 tim inf = 945,28)</t>
  </si>
  <si>
    <t>LABORATORIJ (1 tim inf = 945,28)</t>
  </si>
  <si>
    <t>po potrebi popravi PR</t>
  </si>
  <si>
    <t xml:space="preserve">                             KONTROLA S STARO PRILOGO I</t>
  </si>
  <si>
    <r>
      <t xml:space="preserve">označi cele vrstice od </t>
    </r>
    <r>
      <rPr>
        <b/>
        <sz val="10"/>
        <color theme="9" tint="-0.249977111117893"/>
        <rFont val="Arial CE"/>
        <charset val="238"/>
      </rPr>
      <t>8 do 17</t>
    </r>
    <r>
      <rPr>
        <sz val="10"/>
        <rFont val="Arial CE"/>
        <charset val="238"/>
      </rPr>
      <t xml:space="preserve"> + copy + paste na stran P I</t>
    </r>
  </si>
  <si>
    <r>
      <t>označi cele vrstice od 22</t>
    </r>
    <r>
      <rPr>
        <b/>
        <sz val="10"/>
        <color theme="9" tint="-0.249977111117893"/>
        <rFont val="Arial CE"/>
        <charset val="238"/>
      </rPr>
      <t xml:space="preserve"> do 33</t>
    </r>
    <r>
      <rPr>
        <sz val="10"/>
        <rFont val="Arial CE"/>
        <charset val="238"/>
      </rPr>
      <t xml:space="preserve"> + copy + paste na stran P I</t>
    </r>
  </si>
  <si>
    <t>Popravi formulo, če je potrebno!</t>
  </si>
  <si>
    <t>(tam, kjer ni vezano na 1 tim: npr ABO)</t>
  </si>
  <si>
    <t>Pl:</t>
  </si>
  <si>
    <t>1 / a</t>
  </si>
  <si>
    <t xml:space="preserve">* </t>
  </si>
  <si>
    <t>Cikloergometrija, spirometrija</t>
  </si>
  <si>
    <t>Fototerapija</t>
  </si>
  <si>
    <t>Denzitometrija</t>
  </si>
  <si>
    <t>* Načrtovati v okviru dejavnosti 209 215 internistika in/ali 231 247 rentgen in/ali 204 207 fiziatrija.</t>
  </si>
  <si>
    <t>- Kalkulacijo morajo uporabljati tudi zasebni izvajalci s koncesijo, ki jim je Ministrstvo za zdravje dovolilo opravljati storitve denzitometrije.</t>
  </si>
  <si>
    <t>Nuklearna medicina</t>
  </si>
  <si>
    <t>* Načrtovati v okviru dejavnosti 249 217 tireologija.</t>
  </si>
  <si>
    <t>ABR, ASG, SEG</t>
  </si>
  <si>
    <t>EEG</t>
  </si>
  <si>
    <t>EMG</t>
  </si>
  <si>
    <t>Obravnava otrok z motnjami v razvoju</t>
  </si>
  <si>
    <t>* Načrtovati v okviru dejavnosti 227 237 pediatrija.</t>
  </si>
  <si>
    <t>Citogenetski laboratorij</t>
  </si>
  <si>
    <t>Kardiotokografija</t>
  </si>
  <si>
    <t>* Načrtovati v okviru dejavnosti 206 209 ginekologija.</t>
  </si>
  <si>
    <t>Molekularna gen. diagnostika</t>
  </si>
  <si>
    <t xml:space="preserve"> Predimplantacijska gen. diagnostika</t>
  </si>
  <si>
    <t>Mavčarna</t>
  </si>
  <si>
    <t>* Načrtovati v okviru dejavnosti 234 251 kirurgija in/ali 222 231 ortopedija in /ali 238 256  kirurgija – urgentna ambulanta.</t>
  </si>
  <si>
    <t>Audiometrija</t>
  </si>
  <si>
    <t>Foniatrija</t>
  </si>
  <si>
    <t>Očesna diagnostika</t>
  </si>
  <si>
    <t>* Načrtovati v okviru dejavnosti 220 229 okulistika.</t>
  </si>
  <si>
    <t>Fundus kamera</t>
  </si>
  <si>
    <t>Očesni laser</t>
  </si>
  <si>
    <t>Klinični psihologi</t>
  </si>
  <si>
    <t xml:space="preserve"> Klinični logopedi</t>
  </si>
  <si>
    <t xml:space="preserve"> Psihologi / logopedi / defektologi / 
socialni delavci </t>
  </si>
  <si>
    <t>Razno v bolnišnični dejavnosti</t>
  </si>
  <si>
    <t>E0631</t>
  </si>
  <si>
    <t>primer</t>
  </si>
  <si>
    <t>E0698</t>
  </si>
  <si>
    <t>Postopki oploditve z biomedicinsko pomočjo – stimulirani ciklus*</t>
  </si>
  <si>
    <t>E0699</t>
  </si>
  <si>
    <t>Dodatek za poseg TAVI</t>
  </si>
  <si>
    <t>E0708</t>
  </si>
  <si>
    <t xml:space="preserve">Stimulacija globokih možganskih jeder </t>
  </si>
  <si>
    <t>E0443</t>
  </si>
  <si>
    <t>Nevromodulacijski program v bolnišnični dejavnosti in specialistični zunajbolnšnični dejavnosti</t>
  </si>
  <si>
    <t xml:space="preserve">Nevrokirurška implantacija testne elektrode </t>
  </si>
  <si>
    <t>E0570</t>
  </si>
  <si>
    <t>Nevrokirurška implantacija dokončnega podkožnega stimulatorja</t>
  </si>
  <si>
    <t>E0571</t>
  </si>
  <si>
    <t>Nevrokirurška reimplantacija testne elektrode in dokončnega podkožnega stimulatorja</t>
  </si>
  <si>
    <t>E0572</t>
  </si>
  <si>
    <t>Izbor primernih kandidatov - pacientov</t>
  </si>
  <si>
    <t>E0565</t>
  </si>
  <si>
    <t xml:space="preserve">Material za implantacijo z eno testno elektrodo </t>
  </si>
  <si>
    <t>E0566</t>
  </si>
  <si>
    <t xml:space="preserve">Material za implantacijo z dvema testnima elektrodama </t>
  </si>
  <si>
    <t>E0567</t>
  </si>
  <si>
    <t>Rehabilitacija po vstavitvi podkožnega stimulatorja</t>
  </si>
  <si>
    <t>E0719</t>
  </si>
  <si>
    <t>Material- implantacija - podkožni stimulator klasični</t>
  </si>
  <si>
    <t>E0720</t>
  </si>
  <si>
    <t>Material- reimplantacija - podkožni stimulator s polnilno baterijo</t>
  </si>
  <si>
    <t>E0721</t>
  </si>
  <si>
    <t>Material- implantacija - podkožni stimulator s polnilno baterijo</t>
  </si>
  <si>
    <t>E0722</t>
  </si>
  <si>
    <t>Razno v specialistični zunajbolnišnični dejavnosti</t>
  </si>
  <si>
    <t>E0564</t>
  </si>
  <si>
    <t xml:space="preserve">Dihalni test </t>
  </si>
  <si>
    <t>E0339</t>
  </si>
  <si>
    <t>preiskava</t>
  </si>
  <si>
    <t>ESWL – zunaj telesno drobljenje kamnov</t>
  </si>
  <si>
    <t>E0389</t>
  </si>
  <si>
    <t>Dializa VI (kronična dializa CVVHDF za otroke pod 20 kg)</t>
  </si>
  <si>
    <t>E0619</t>
  </si>
  <si>
    <t>Presejanje diabetične retinopatije</t>
  </si>
  <si>
    <t>E0627</t>
  </si>
  <si>
    <t>Poligrafija spanja na domu</t>
  </si>
  <si>
    <t xml:space="preserve">Radiološka obravnava PET CT storitve </t>
  </si>
  <si>
    <t>E0624</t>
  </si>
  <si>
    <t xml:space="preserve">Scintigrafija dopaminskega prenašalca </t>
  </si>
  <si>
    <t>E0625</t>
  </si>
  <si>
    <t>Specialistične zunajbolnišnične dermatološke storitve</t>
  </si>
  <si>
    <t>Celotni pregled</t>
  </si>
  <si>
    <t>DER001</t>
  </si>
  <si>
    <t>Delni pregled</t>
  </si>
  <si>
    <t>DER002</t>
  </si>
  <si>
    <t>Kratki pregled in triaža</t>
  </si>
  <si>
    <t>DER003</t>
  </si>
  <si>
    <t>Dodatno zaračunljive storitve z visoko dodano vrednostjo 1</t>
  </si>
  <si>
    <t>DER004</t>
  </si>
  <si>
    <t>Dodatno zaračunljive storitve z visoko dodano vrednostjo 2</t>
  </si>
  <si>
    <t>DER005</t>
  </si>
  <si>
    <t>Dodatno zaračunljive storitve z visoko dodano vrednostjo 3</t>
  </si>
  <si>
    <t>DER006</t>
  </si>
  <si>
    <t>Dodatno zaračunljive storitve z nizko dodano vrednostjo</t>
  </si>
  <si>
    <t>DER007</t>
  </si>
  <si>
    <t>Ekscizija malignega tumorja kože (zdravljenje melanoma)</t>
  </si>
  <si>
    <t>DERR01</t>
  </si>
  <si>
    <t>Interdisciplinarni rehabilitacijski program obravnave oseb s sindromom kronično razširjene bolečine</t>
  </si>
  <si>
    <t xml:space="preserve">OTP -Ocenjevalno triažni postopek </t>
  </si>
  <si>
    <t>E0445</t>
  </si>
  <si>
    <t xml:space="preserve">Edukacija </t>
  </si>
  <si>
    <t>E0446</t>
  </si>
  <si>
    <t xml:space="preserve">PIRP - Prilagojen interdisciplinarni program </t>
  </si>
  <si>
    <t>E0447</t>
  </si>
  <si>
    <t>IPFO - Interdisciplinarni program funkc. obnove</t>
  </si>
  <si>
    <t>E0448</t>
  </si>
  <si>
    <t>Računalniško podprta vadba hoje</t>
  </si>
  <si>
    <t>E0449</t>
  </si>
  <si>
    <t>preiskave</t>
  </si>
  <si>
    <t>Anonimno brezplačno testiranje HIV, HBV in HCV ter svetovanje na nacionalni ravni</t>
  </si>
  <si>
    <t>E0524</t>
  </si>
  <si>
    <t>HIV - prvi pregled</t>
  </si>
  <si>
    <t>E0531</t>
  </si>
  <si>
    <t xml:space="preserve">HIV - redni pregled, ni na ART </t>
  </si>
  <si>
    <t>E0532</t>
  </si>
  <si>
    <t xml:space="preserve">HIV - pregled po uvedbi/menjavi ART  </t>
  </si>
  <si>
    <t>E0533</t>
  </si>
  <si>
    <t xml:space="preserve">HIV - redni pregled, na ART </t>
  </si>
  <si>
    <t>E0534</t>
  </si>
  <si>
    <t xml:space="preserve">K- HCV prvi pregled </t>
  </si>
  <si>
    <t>E0632</t>
  </si>
  <si>
    <t>K -HCV ponovni pregled brez zdravljenja</t>
  </si>
  <si>
    <t>E0633</t>
  </si>
  <si>
    <t>K-HCV pregled pred uvedbo zdravljenja</t>
  </si>
  <si>
    <t>E0634</t>
  </si>
  <si>
    <t>K-HCV spremljanje zdravljenja</t>
  </si>
  <si>
    <t>E0635</t>
  </si>
  <si>
    <t>K-HCV pregled po uspešnem zdravljenju</t>
  </si>
  <si>
    <t>E0636</t>
  </si>
  <si>
    <t xml:space="preserve">K-HCV pregled po neuspešnem zdravljenju </t>
  </si>
  <si>
    <t>E0637</t>
  </si>
  <si>
    <t xml:space="preserve">A- HCV prvi pregled </t>
  </si>
  <si>
    <t>E0638</t>
  </si>
  <si>
    <t>A -HCV ponovni pregled brez zdravljenja</t>
  </si>
  <si>
    <t>E0639</t>
  </si>
  <si>
    <t>A-HCV spremljanje zdravljenja</t>
  </si>
  <si>
    <t>E0640</t>
  </si>
  <si>
    <t>A-HCV pregled po uspešnem zdravljenju</t>
  </si>
  <si>
    <t>E0641</t>
  </si>
  <si>
    <t xml:space="preserve">A-HCV pregled po neuspešnem zdravljenju </t>
  </si>
  <si>
    <t>E0642</t>
  </si>
  <si>
    <t>Radioterapevtske storitve</t>
  </si>
  <si>
    <t>Z0040</t>
  </si>
  <si>
    <t>Paliativno zdravljenje z obsevanjem z RTG - priprava</t>
  </si>
  <si>
    <t>R0001</t>
  </si>
  <si>
    <t>Paliativno zdravljenje z obsevanjem z RTG - izvedba</t>
  </si>
  <si>
    <t>R0002</t>
  </si>
  <si>
    <t>Paliativno zdravljenje z obsevanjem z elektroni - priprava</t>
  </si>
  <si>
    <t>R0003</t>
  </si>
  <si>
    <t>Paliativno zdravljenje z obsevanjem z elektroni - izvedba</t>
  </si>
  <si>
    <t>R0004</t>
  </si>
  <si>
    <t>Paliativno zdravljenje z obsevanje s fotoni z 1d planiranjem - priprava</t>
  </si>
  <si>
    <t>R0005</t>
  </si>
  <si>
    <t>Paliativno zdravljenje z obsevanje s fotoni z 1d planiranjem - izvedba</t>
  </si>
  <si>
    <t>R0006</t>
  </si>
  <si>
    <t>Paliativno zdravljenje z obsevanje s fotoni z 2d planiranjem - priprava</t>
  </si>
  <si>
    <t>R0007</t>
  </si>
  <si>
    <t>Paliativno zdravljenje z obsevanje s fotoni z 2d planiranjem - izvedba</t>
  </si>
  <si>
    <t>R0008</t>
  </si>
  <si>
    <t>Paliativno zdravljenje z obsevanjem  s fotoni z 3d planiranjem - priprava</t>
  </si>
  <si>
    <t>R0009</t>
  </si>
  <si>
    <t>Paliativno zdravljenje z obsevanjem  s fotoni z 3d planiranjem - izvedba</t>
  </si>
  <si>
    <t>R0010</t>
  </si>
  <si>
    <t>Kurativno zdravljenje z obsevanjem z RTG - priprava</t>
  </si>
  <si>
    <t>R0011</t>
  </si>
  <si>
    <t>Kurativno zdravljenje z obsevanjem z RTG - izvedba</t>
  </si>
  <si>
    <t>R0012</t>
  </si>
  <si>
    <t>Kurativno zdravljenje z obsevanjem z elektroni - priprava</t>
  </si>
  <si>
    <t>R0013</t>
  </si>
  <si>
    <t>Kurativno zdravljenje z obsevanjem z elektroni - izvedba</t>
  </si>
  <si>
    <t>R0014</t>
  </si>
  <si>
    <t>Kurativno zdravljenje z obsevanjem s fotoni z 2d planir. in indiv. zašč. - priprava</t>
  </si>
  <si>
    <t>R0015</t>
  </si>
  <si>
    <t>Kurativno zdravljenje z obsevanjem s fotoni z 2d planir. in indiv. zašč. - izvedba</t>
  </si>
  <si>
    <t>R0016</t>
  </si>
  <si>
    <t>Kurativno zdravljenje z obsevanjem s fotoni s 3d planiranjem - priprava</t>
  </si>
  <si>
    <t>R0017</t>
  </si>
  <si>
    <t>Kurativno zdravljenje z obsevanjem s fotoni s 3d planiranjem - izvedba</t>
  </si>
  <si>
    <t>R0018</t>
  </si>
  <si>
    <t>Kurativno zdravlj. z obsev. s fotoni s 3d planiranjem s kontrastom - priprava</t>
  </si>
  <si>
    <t>R0019</t>
  </si>
  <si>
    <t>Kurativno zdravlj. z obsev. s fotoni s 3d planiranjem s kontrastom - izvedba</t>
  </si>
  <si>
    <t>R0020</t>
  </si>
  <si>
    <t>Intenzitetno modularno obsevanje - priprava</t>
  </si>
  <si>
    <t>R0021</t>
  </si>
  <si>
    <t>Intenzitetno modularno obsevanje - izvedba</t>
  </si>
  <si>
    <t>R0022</t>
  </si>
  <si>
    <t>Stereotaktična radiokirurgija (priprava in izvedba)</t>
  </si>
  <si>
    <t>R0023</t>
  </si>
  <si>
    <t>Stereotaktična radioterapija - priprava</t>
  </si>
  <si>
    <t>R0024</t>
  </si>
  <si>
    <t>Stereotaktična radioterapija - izvedba</t>
  </si>
  <si>
    <t>R0025</t>
  </si>
  <si>
    <t>Obsevanje bolnika v splošni anesteziji - priprava</t>
  </si>
  <si>
    <t>R0026</t>
  </si>
  <si>
    <t>Obsevanje bolnika v splošni anesteziji - izvedba</t>
  </si>
  <si>
    <t>R0027</t>
  </si>
  <si>
    <t>Elektronsko portalno slikanje - EPI</t>
  </si>
  <si>
    <t>R0028</t>
  </si>
  <si>
    <t>Slikovno vodena radioterapija - IGRT</t>
  </si>
  <si>
    <t>R0029</t>
  </si>
  <si>
    <t>In vivo dozimetrija</t>
  </si>
  <si>
    <t>R0030</t>
  </si>
  <si>
    <t>Izdelava bolusa</t>
  </si>
  <si>
    <t>R0031</t>
  </si>
  <si>
    <t>Izdelava individualnih zaščit</t>
  </si>
  <si>
    <t>R0032</t>
  </si>
  <si>
    <t>Izdelava kompenzatorjev manjkajočega tkiva</t>
  </si>
  <si>
    <t>R0033</t>
  </si>
  <si>
    <t>Priprava bolnika na obsevanje s pomočjo MR</t>
  </si>
  <si>
    <t>R0034</t>
  </si>
  <si>
    <t>Priprava bolnika na obsevanje s pomočjo MR s kontrastom</t>
  </si>
  <si>
    <t>R0035</t>
  </si>
  <si>
    <t>Paliativno zdravljenje z obsevanjem s  fotoni s 3D planiranjem s kontrastom - priprava</t>
  </si>
  <si>
    <t>R0036</t>
  </si>
  <si>
    <t>Paliativno zdravljenje z  obsevanjem s fotoni s 3D planiranjem na PET-CT - priprava</t>
  </si>
  <si>
    <t>R0037</t>
  </si>
  <si>
    <t>Paliativno zdravljenje  z obsevanjem s fotoni s 3D planiranjem na PET-CT s kontrastom - priprava</t>
  </si>
  <si>
    <t>R0038</t>
  </si>
  <si>
    <t>Kurativno zdravljenje z  obsevanjem s fotoni s 3D planiranjem na PET-CT - priprava</t>
  </si>
  <si>
    <t>R0039</t>
  </si>
  <si>
    <t>Kurativno zdravljenje z  obsevanjem s fotoni s 3D planiranjem na PET-CT s kontrastom - priprava</t>
  </si>
  <si>
    <t>R0040</t>
  </si>
  <si>
    <t>Zdravljenje s fotoni z intezitetno modulirano radioterapijo-IMRT ali volumetrično ločno radioterapijo-VMAT s pripravo na  PET CT - priprava</t>
  </si>
  <si>
    <t>R0041</t>
  </si>
  <si>
    <t>Zdravljenje s fotoni z intezitetno modulirano radioterapijo-IMRT ali volumetrično ločno radioterapijo-VMAT s pripravo na PET-CT s kontrastom - priprava</t>
  </si>
  <si>
    <t>R0042</t>
  </si>
  <si>
    <t>Zdravljenje s fotoni z intezitetno modulirano radioterapijo-IMRT ali volumetrično ločno radioterapijo VMAT s kontrastom - priprava</t>
  </si>
  <si>
    <t>R0043</t>
  </si>
  <si>
    <t>Ekstrakranialna stereotaktična radioterapija (SBRT) - priprava</t>
  </si>
  <si>
    <t>R0044</t>
  </si>
  <si>
    <t>Ekstrakranialna stereotaktična radioterapija (SBRT) (ena frakcija) - izvedba</t>
  </si>
  <si>
    <t>R0045</t>
  </si>
  <si>
    <t>Priprava bolnika za ABC (''active breathing control'')</t>
  </si>
  <si>
    <t>R0046</t>
  </si>
  <si>
    <t>Vaja z bolnikom za ABC (''active breathing control'')</t>
  </si>
  <si>
    <t>R0047</t>
  </si>
  <si>
    <t xml:space="preserve">Izvedba ABC (''active breathing control'') (ena frakcija) </t>
  </si>
  <si>
    <t>R0048</t>
  </si>
  <si>
    <t>MR - magnetna resonanca</t>
  </si>
  <si>
    <t>DRG</t>
  </si>
  <si>
    <t>Z0033</t>
  </si>
  <si>
    <t>MR glave in vratu</t>
  </si>
  <si>
    <t>MR10000</t>
  </si>
  <si>
    <t>SRDP</t>
  </si>
  <si>
    <t>MR glave brez kontrasta</t>
  </si>
  <si>
    <t>90901-00</t>
  </si>
  <si>
    <t>MR10001</t>
  </si>
  <si>
    <t>MR obraz in drugo brez ks</t>
  </si>
  <si>
    <t>MR10002</t>
  </si>
  <si>
    <t>MR vratu brez ks</t>
  </si>
  <si>
    <t>90901-02</t>
  </si>
  <si>
    <t>MR10003</t>
  </si>
  <si>
    <t>MR protokol epilepsija brez ks</t>
  </si>
  <si>
    <t>90901-01</t>
  </si>
  <si>
    <t>MR10004</t>
  </si>
  <si>
    <t>MR multipla skleroza brez ks</t>
  </si>
  <si>
    <t>MR10005</t>
  </si>
  <si>
    <t xml:space="preserve">MR glave s kontrastom </t>
  </si>
  <si>
    <t>MR11001</t>
  </si>
  <si>
    <t xml:space="preserve">MR obraz in drugo s ks </t>
  </si>
  <si>
    <t>MR11002</t>
  </si>
  <si>
    <t xml:space="preserve">MR vratu s ks </t>
  </si>
  <si>
    <t>MR11003</t>
  </si>
  <si>
    <t>MR protokol epilepsija s ks</t>
  </si>
  <si>
    <t>MR11004</t>
  </si>
  <si>
    <t>MR multipla skleroza s ks</t>
  </si>
  <si>
    <t>MR11005</t>
  </si>
  <si>
    <t>MR multipla skleroza s ks s 3d</t>
  </si>
  <si>
    <t>MR11007</t>
  </si>
  <si>
    <t>MR skeleta</t>
  </si>
  <si>
    <t>MR20000</t>
  </si>
  <si>
    <t xml:space="preserve">MR cervikalne hrbtenice </t>
  </si>
  <si>
    <t>90901-03</t>
  </si>
  <si>
    <t>MR20001</t>
  </si>
  <si>
    <t>MR preiskava ramena</t>
  </si>
  <si>
    <t>90901-07</t>
  </si>
  <si>
    <t>MR20002</t>
  </si>
  <si>
    <t xml:space="preserve">MR torakalne hrbtenice </t>
  </si>
  <si>
    <t>MR20003</t>
  </si>
  <si>
    <t>MR preiskava komolca</t>
  </si>
  <si>
    <t>MR20004</t>
  </si>
  <si>
    <t xml:space="preserve">MR LS hrbtenice </t>
  </si>
  <si>
    <t>MR20005</t>
  </si>
  <si>
    <t>MR preiskava zapestja</t>
  </si>
  <si>
    <t>MR20006</t>
  </si>
  <si>
    <t>MR preiskava roke</t>
  </si>
  <si>
    <t>MR20007</t>
  </si>
  <si>
    <t>MR preiskava kolka</t>
  </si>
  <si>
    <t>MR20008</t>
  </si>
  <si>
    <t>MR preiskava kolena</t>
  </si>
  <si>
    <t>MR20009</t>
  </si>
  <si>
    <t>MR preiskava gležnja</t>
  </si>
  <si>
    <t>MR20010</t>
  </si>
  <si>
    <t>MR preiskava stopala</t>
  </si>
  <si>
    <t>MR20011</t>
  </si>
  <si>
    <t>MR skeleta artrografija - vsak sklep</t>
  </si>
  <si>
    <t>MR20012</t>
  </si>
  <si>
    <t xml:space="preserve">MR skeleta brez ks - ostalo </t>
  </si>
  <si>
    <t>90901-08</t>
  </si>
  <si>
    <t>MR20013</t>
  </si>
  <si>
    <t>MR SIS brez ks</t>
  </si>
  <si>
    <t>MR20014</t>
  </si>
  <si>
    <t>MR celotne hrbtenice</t>
  </si>
  <si>
    <t>MR20015</t>
  </si>
  <si>
    <t>MR cervikalne hrbtenice s ks</t>
  </si>
  <si>
    <t>MR21001</t>
  </si>
  <si>
    <t>MR torakalne hrbtenice  s ks</t>
  </si>
  <si>
    <t>MR21003</t>
  </si>
  <si>
    <t>MR komolca s kontrastom</t>
  </si>
  <si>
    <t>MR21004</t>
  </si>
  <si>
    <t>MR LS hrbtenice  s ks</t>
  </si>
  <si>
    <t>MR21005</t>
  </si>
  <si>
    <t>MR preiskava ramena s ks</t>
  </si>
  <si>
    <t>MR21002</t>
  </si>
  <si>
    <t>MR preiskava zapestja s ks</t>
  </si>
  <si>
    <t>MR21006</t>
  </si>
  <si>
    <t>MR preiskava roke s ks</t>
  </si>
  <si>
    <t>MR21007</t>
  </si>
  <si>
    <t>MR preiskava kolka s ks</t>
  </si>
  <si>
    <t>MR21008</t>
  </si>
  <si>
    <t>MR preiskava kolena s ks</t>
  </si>
  <si>
    <t>MR21009</t>
  </si>
  <si>
    <t>MR preiskava gležnja s ks</t>
  </si>
  <si>
    <t>MR21010</t>
  </si>
  <si>
    <t>MR preiskava stopala s ks</t>
  </si>
  <si>
    <t>MR21011</t>
  </si>
  <si>
    <t xml:space="preserve">MR skeleta s ks - ostalo </t>
  </si>
  <si>
    <t>MR21013</t>
  </si>
  <si>
    <t>MR SIS s ks</t>
  </si>
  <si>
    <t>MR21014</t>
  </si>
  <si>
    <t>MR toraks in abdomen</t>
  </si>
  <si>
    <t>MR30000</t>
  </si>
  <si>
    <t>MR preiskava prsnega koša</t>
  </si>
  <si>
    <t>90901-04</t>
  </si>
  <si>
    <t>MR30001</t>
  </si>
  <si>
    <t>MR trebušnih organov</t>
  </si>
  <si>
    <t>90901-05</t>
  </si>
  <si>
    <t>MR30002</t>
  </si>
  <si>
    <t xml:space="preserve">MR abdomna- ostalo </t>
  </si>
  <si>
    <t>MR30003</t>
  </si>
  <si>
    <t xml:space="preserve">MR zgornjega abdomna </t>
  </si>
  <si>
    <t>MR30004</t>
  </si>
  <si>
    <t xml:space="preserve">MR medenice </t>
  </si>
  <si>
    <t>90901-06</t>
  </si>
  <si>
    <t>MR30005</t>
  </si>
  <si>
    <t xml:space="preserve">MR jeter </t>
  </si>
  <si>
    <t>MR30006</t>
  </si>
  <si>
    <t xml:space="preserve">MR dojke </t>
  </si>
  <si>
    <t>MR30007</t>
  </si>
  <si>
    <t>MRCP  (pregled žolčnega sistema)</t>
  </si>
  <si>
    <t>MR30008</t>
  </si>
  <si>
    <t>MR enterografija</t>
  </si>
  <si>
    <t>MR30009</t>
  </si>
  <si>
    <t>MR male medenice</t>
  </si>
  <si>
    <t>MR30010</t>
  </si>
  <si>
    <t>MR preiskava prsnega koša s ks</t>
  </si>
  <si>
    <t>MR31001</t>
  </si>
  <si>
    <t xml:space="preserve">MR trebušnih organov s ks </t>
  </si>
  <si>
    <t>MR31002</t>
  </si>
  <si>
    <t xml:space="preserve">MR abdomna s ks - ostalo </t>
  </si>
  <si>
    <t>MR31003</t>
  </si>
  <si>
    <t xml:space="preserve">MR zgornjega abdomna  s ks </t>
  </si>
  <si>
    <t>MR31004</t>
  </si>
  <si>
    <t xml:space="preserve">MR medenice  s ks </t>
  </si>
  <si>
    <t>MR31005</t>
  </si>
  <si>
    <t>MR jeter s ks</t>
  </si>
  <si>
    <t>MR31006</t>
  </si>
  <si>
    <t xml:space="preserve">MR dojke s ks </t>
  </si>
  <si>
    <t>MR31007</t>
  </si>
  <si>
    <t>MR enterografija s ks</t>
  </si>
  <si>
    <t>MR31009</t>
  </si>
  <si>
    <t>MR male medenice s ks</t>
  </si>
  <si>
    <t>MR31010</t>
  </si>
  <si>
    <t>MR angiografije</t>
  </si>
  <si>
    <t>MR40000</t>
  </si>
  <si>
    <t>MRA možganskega žilja - arterije TOF</t>
  </si>
  <si>
    <t>90902-00</t>
  </si>
  <si>
    <t>MR40001</t>
  </si>
  <si>
    <t>MRA možganskega žilja - vene TOF</t>
  </si>
  <si>
    <t>MR40002</t>
  </si>
  <si>
    <t>MRA aorto- cervikalna  TOF</t>
  </si>
  <si>
    <t>MR40003</t>
  </si>
  <si>
    <t>MRA torakalne aorte TOF</t>
  </si>
  <si>
    <t>90902-02</t>
  </si>
  <si>
    <t>MR40004</t>
  </si>
  <si>
    <t>MRA abdominalne aorte TOF</t>
  </si>
  <si>
    <t>90902-04</t>
  </si>
  <si>
    <t>MR40005</t>
  </si>
  <si>
    <t>MRA pljučnih arterij TOF</t>
  </si>
  <si>
    <t>MR40006</t>
  </si>
  <si>
    <t>MRA pelvično žilje TOF</t>
  </si>
  <si>
    <t>90902-05</t>
  </si>
  <si>
    <t>MR40007</t>
  </si>
  <si>
    <t>MRA ekstremiteti (vsak ud posebej) TOF</t>
  </si>
  <si>
    <t>90902-06</t>
  </si>
  <si>
    <t>MR40008</t>
  </si>
  <si>
    <t>MRA renalno žilje TOF</t>
  </si>
  <si>
    <t>MR40009</t>
  </si>
  <si>
    <t>MRA TOF - ostalo</t>
  </si>
  <si>
    <t>90902-07</t>
  </si>
  <si>
    <t>MR40010</t>
  </si>
  <si>
    <t xml:space="preserve">MRA možganskega žilja - arterije ks </t>
  </si>
  <si>
    <t>MR41001</t>
  </si>
  <si>
    <t xml:space="preserve">MRA možganskega žilja - vene ks </t>
  </si>
  <si>
    <t>MR41002</t>
  </si>
  <si>
    <t>MRA aorto- cervikalna ks</t>
  </si>
  <si>
    <t>MR41003</t>
  </si>
  <si>
    <t xml:space="preserve">MRA torakalne aorte ks </t>
  </si>
  <si>
    <t>MR41004</t>
  </si>
  <si>
    <t xml:space="preserve">MRA abdominalne aorte ks </t>
  </si>
  <si>
    <t>MR41005</t>
  </si>
  <si>
    <t xml:space="preserve">MRA pljučnih arterij ks </t>
  </si>
  <si>
    <t>MR41006</t>
  </si>
  <si>
    <t xml:space="preserve">MRA pelvično žilje ks </t>
  </si>
  <si>
    <t>MR41007</t>
  </si>
  <si>
    <t>MRA pelvičnih a. in arterij spodnjih udov</t>
  </si>
  <si>
    <t>MR41008</t>
  </si>
  <si>
    <t xml:space="preserve">MRA renalno žilje ks </t>
  </si>
  <si>
    <t>MR41009</t>
  </si>
  <si>
    <t>MRA zgornje okončine s ks</t>
  </si>
  <si>
    <t>90902-01</t>
  </si>
  <si>
    <t>MR41011</t>
  </si>
  <si>
    <t>MRA prsnega koša s ks</t>
  </si>
  <si>
    <t>MR41012</t>
  </si>
  <si>
    <t>MRA hrbtenice s ks</t>
  </si>
  <si>
    <t>90902-03</t>
  </si>
  <si>
    <t>MR41013</t>
  </si>
  <si>
    <t>MRA trebuha s ks</t>
  </si>
  <si>
    <t>MR41014</t>
  </si>
  <si>
    <t>MRA medenice s ks</t>
  </si>
  <si>
    <t>MR41015</t>
  </si>
  <si>
    <t>MRA  drugih področij s ks</t>
  </si>
  <si>
    <t>MR41010</t>
  </si>
  <si>
    <t>MRA pljučnih ven s ks</t>
  </si>
  <si>
    <t>MR41016</t>
  </si>
  <si>
    <t>MR srca</t>
  </si>
  <si>
    <t>MR50000</t>
  </si>
  <si>
    <t>MR srca - prikaz morfoloških struktur brez ks</t>
  </si>
  <si>
    <t>MR50001</t>
  </si>
  <si>
    <t>MR srca - prikaz funkcije brez ks</t>
  </si>
  <si>
    <t>MR50002</t>
  </si>
  <si>
    <t>MR srca in velikih žil brez ks</t>
  </si>
  <si>
    <t>MR50005</t>
  </si>
  <si>
    <t>MR srca - prikaz morfoloških struktur s ks</t>
  </si>
  <si>
    <t>MR51001</t>
  </si>
  <si>
    <t>MR srca - prikaz funkcije s ks</t>
  </si>
  <si>
    <t>MR51002</t>
  </si>
  <si>
    <t>MR koronarnih arterij s ks</t>
  </si>
  <si>
    <t>MR51003</t>
  </si>
  <si>
    <t>MRA srca in velikih žil - prikaz pretoka s ks</t>
  </si>
  <si>
    <t>MR51004</t>
  </si>
  <si>
    <t>Specialna MR slikanja</t>
  </si>
  <si>
    <t>MR60000</t>
  </si>
  <si>
    <t>MR vodeni posegi</t>
  </si>
  <si>
    <t>MR60001</t>
  </si>
  <si>
    <t>vdib (vakumska debeloigelna punkcija dojk) MRI</t>
  </si>
  <si>
    <t>MR60002</t>
  </si>
  <si>
    <t>punkcija organa pod MRI</t>
  </si>
  <si>
    <t>MR60003</t>
  </si>
  <si>
    <t>MR spektroskopija</t>
  </si>
  <si>
    <t>MR60004</t>
  </si>
  <si>
    <t>MR spektroskopija glave</t>
  </si>
  <si>
    <t>MR60005</t>
  </si>
  <si>
    <t>MR spektroskopija dojke</t>
  </si>
  <si>
    <t>MR60006</t>
  </si>
  <si>
    <t>MR spektroskopija prostate</t>
  </si>
  <si>
    <t>MR60007</t>
  </si>
  <si>
    <t>MR z endorektalno tuljavo</t>
  </si>
  <si>
    <t>MR60008</t>
  </si>
  <si>
    <t>DTR glave (difusion tensor imaging)</t>
  </si>
  <si>
    <t>MR60010</t>
  </si>
  <si>
    <t>MR funkcionalna preiskava</t>
  </si>
  <si>
    <t>MR60011</t>
  </si>
  <si>
    <t>MR druga specialna slikanja</t>
  </si>
  <si>
    <t>MR60012</t>
  </si>
  <si>
    <t>MR dinamično slikanje</t>
  </si>
  <si>
    <t>MR60013</t>
  </si>
  <si>
    <t>MR fetusa</t>
  </si>
  <si>
    <t>MR60014</t>
  </si>
  <si>
    <t>MR z anestezijo</t>
  </si>
  <si>
    <t>MR70000</t>
  </si>
  <si>
    <t>MR70001</t>
  </si>
  <si>
    <t>CT - računalniška tomografija</t>
  </si>
  <si>
    <t>CT glave in vratu</t>
  </si>
  <si>
    <t>CT10000</t>
  </si>
  <si>
    <t>CT glave brez ks</t>
  </si>
  <si>
    <t>56001-00</t>
  </si>
  <si>
    <t>CT10001</t>
  </si>
  <si>
    <t>CT orbit brez ks</t>
  </si>
  <si>
    <t>56013-00</t>
  </si>
  <si>
    <t>CT10002</t>
  </si>
  <si>
    <t xml:space="preserve">CT skeleta glave </t>
  </si>
  <si>
    <t>CT10003</t>
  </si>
  <si>
    <t>CT srednjega ušesa in temporalke</t>
  </si>
  <si>
    <t>56016-04</t>
  </si>
  <si>
    <t>CT10004</t>
  </si>
  <si>
    <t>CT obraznih kosti</t>
  </si>
  <si>
    <t>56022-00</t>
  </si>
  <si>
    <t>CT10005</t>
  </si>
  <si>
    <t>CT obnosnih votlin brez ks</t>
  </si>
  <si>
    <t>56022-02</t>
  </si>
  <si>
    <t>CT10006</t>
  </si>
  <si>
    <t>CT vratu brez ks</t>
  </si>
  <si>
    <t>56101-00</t>
  </si>
  <si>
    <t>CT10007</t>
  </si>
  <si>
    <t>CT glave s ks</t>
  </si>
  <si>
    <t>56007-00</t>
  </si>
  <si>
    <t>CT11001</t>
  </si>
  <si>
    <t>CT orbit s ks</t>
  </si>
  <si>
    <t>56013-01</t>
  </si>
  <si>
    <t>CT11002</t>
  </si>
  <si>
    <t>CT skeleta glave  s ks</t>
  </si>
  <si>
    <t>CT11003</t>
  </si>
  <si>
    <t>CT obnosnih votlin s ks</t>
  </si>
  <si>
    <t>56028-01</t>
  </si>
  <si>
    <t>CT11006</t>
  </si>
  <si>
    <t>CT vratu s ks</t>
  </si>
  <si>
    <t>56107-00</t>
  </si>
  <si>
    <t>CT11007</t>
  </si>
  <si>
    <t>CT skeleta</t>
  </si>
  <si>
    <t>CT20000</t>
  </si>
  <si>
    <t>CT skeleta okončin</t>
  </si>
  <si>
    <t>56619-00</t>
  </si>
  <si>
    <t>CT20001</t>
  </si>
  <si>
    <t xml:space="preserve">CT skeleta hrbtenice </t>
  </si>
  <si>
    <t>56233-00</t>
  </si>
  <si>
    <t>CT20002</t>
  </si>
  <si>
    <t>CT cervikalne hrbtenice</t>
  </si>
  <si>
    <t>56220-00</t>
  </si>
  <si>
    <t>CT20003</t>
  </si>
  <si>
    <t>CT torakalne hrbtenice</t>
  </si>
  <si>
    <t>56221-00</t>
  </si>
  <si>
    <t>CT20004</t>
  </si>
  <si>
    <t>CT lumbo-sakralne hrbtenice</t>
  </si>
  <si>
    <t>56223-00</t>
  </si>
  <si>
    <t>CT20005</t>
  </si>
  <si>
    <t>56219-00</t>
  </si>
  <si>
    <t>CT skeleta medenice</t>
  </si>
  <si>
    <t>56409-00</t>
  </si>
  <si>
    <t>CT20007</t>
  </si>
  <si>
    <t>CT kolkov</t>
  </si>
  <si>
    <t>CT20008</t>
  </si>
  <si>
    <t>CT SIS</t>
  </si>
  <si>
    <t>CT20009</t>
  </si>
  <si>
    <t>CT kolena</t>
  </si>
  <si>
    <t>CT20011</t>
  </si>
  <si>
    <t>CT ramena</t>
  </si>
  <si>
    <t>CT20012</t>
  </si>
  <si>
    <t>CT gležnja</t>
  </si>
  <si>
    <t>CT20013</t>
  </si>
  <si>
    <t>CT po LSR brez ks</t>
  </si>
  <si>
    <t>CT20015</t>
  </si>
  <si>
    <t>CT skeleta sklepov (vsak večji sklep)</t>
  </si>
  <si>
    <t>CT20016</t>
  </si>
  <si>
    <t>CT skeleta ostalo -  brez ks</t>
  </si>
  <si>
    <t>CT20017</t>
  </si>
  <si>
    <t xml:space="preserve">CT - dentalni </t>
  </si>
  <si>
    <t>CT20018</t>
  </si>
  <si>
    <t>CT pelvimetrija</t>
  </si>
  <si>
    <t>57201-00</t>
  </si>
  <si>
    <t>CT20019</t>
  </si>
  <si>
    <t>CT zapestja</t>
  </si>
  <si>
    <t>CT20020</t>
  </si>
  <si>
    <t>CT komolca</t>
  </si>
  <si>
    <t>CT20021</t>
  </si>
  <si>
    <t>CT skeleta okončin s ks</t>
  </si>
  <si>
    <t>56625-00</t>
  </si>
  <si>
    <t>CT21001</t>
  </si>
  <si>
    <t>CT skeleta hrbtenice s ks</t>
  </si>
  <si>
    <t>56234-00</t>
  </si>
  <si>
    <t>CT21002</t>
  </si>
  <si>
    <t>CT cervikalne hrbtenice s ks</t>
  </si>
  <si>
    <t>56224-00</t>
  </si>
  <si>
    <t>CT21003</t>
  </si>
  <si>
    <t>CT torakalne hrbtenice s ks</t>
  </si>
  <si>
    <t>56225-00</t>
  </si>
  <si>
    <t>CT21004</t>
  </si>
  <si>
    <t>CT lumbo-sakralne hrbtenice s ks</t>
  </si>
  <si>
    <t>56226-00</t>
  </si>
  <si>
    <t>CT21005</t>
  </si>
  <si>
    <t>CT po mielografiji s ks</t>
  </si>
  <si>
    <t>CT21006</t>
  </si>
  <si>
    <t>CT skeleta medenice s ks</t>
  </si>
  <si>
    <t>56412-00</t>
  </si>
  <si>
    <t>CT21007</t>
  </si>
  <si>
    <t>CT artrografija rame s ks</t>
  </si>
  <si>
    <t>CT21010</t>
  </si>
  <si>
    <t>CT artrografija - ostalo s ks</t>
  </si>
  <si>
    <t>CT21014</t>
  </si>
  <si>
    <t>CT po LSR s ks</t>
  </si>
  <si>
    <t>CT21015</t>
  </si>
  <si>
    <t>CT hrbtenice z intratekalno aplik. ks</t>
  </si>
  <si>
    <t>CT21020</t>
  </si>
  <si>
    <t>CT skeleta sklepov s ks</t>
  </si>
  <si>
    <t>CT21016</t>
  </si>
  <si>
    <t>CT skeleta ostalo  s ks</t>
  </si>
  <si>
    <t>CT21017</t>
  </si>
  <si>
    <t>CT toraks in abdomen</t>
  </si>
  <si>
    <t>CT30000</t>
  </si>
  <si>
    <t>CT prsnih organov brez ks</t>
  </si>
  <si>
    <t>56301-00</t>
  </si>
  <si>
    <t>CT30001</t>
  </si>
  <si>
    <t>CT prsnih organov brez ks - ostalo</t>
  </si>
  <si>
    <t>CT30002</t>
  </si>
  <si>
    <t>CT trebušnih organov brez ks</t>
  </si>
  <si>
    <t>56401-00</t>
  </si>
  <si>
    <t>CT30003</t>
  </si>
  <si>
    <t>CT zgornjega abdomna brez ks</t>
  </si>
  <si>
    <t>CT30004</t>
  </si>
  <si>
    <t>CT medeničnih organov brez ks</t>
  </si>
  <si>
    <t>CT30005</t>
  </si>
  <si>
    <t>CT prsnega koša - pljuč hrCT</t>
  </si>
  <si>
    <t>CT30006</t>
  </si>
  <si>
    <t>CT abdomna brez ks - ostalo</t>
  </si>
  <si>
    <t>CT30007</t>
  </si>
  <si>
    <t>CT pljuč protokol lungcare</t>
  </si>
  <si>
    <t>CT30008</t>
  </si>
  <si>
    <t>56407-00</t>
  </si>
  <si>
    <t>CT širokega črevesa brez ks</t>
  </si>
  <si>
    <t>CT30011</t>
  </si>
  <si>
    <t>CT ozkega črevesa brez ks</t>
  </si>
  <si>
    <t>CT30012</t>
  </si>
  <si>
    <t>CT prsnih organov s ks</t>
  </si>
  <si>
    <t>56307-00</t>
  </si>
  <si>
    <t>CT31001</t>
  </si>
  <si>
    <t>CT trebušnih organov s ks</t>
  </si>
  <si>
    <t>CT31003</t>
  </si>
  <si>
    <t>CT zgornjega abdomna  s ks</t>
  </si>
  <si>
    <t>CT31004</t>
  </si>
  <si>
    <t>CT medeničnih organov s ks</t>
  </si>
  <si>
    <t>CT31005</t>
  </si>
  <si>
    <t>CT jeter s portalnim ojačanjem</t>
  </si>
  <si>
    <t>CT31010</t>
  </si>
  <si>
    <t>CT urografija - kontrast</t>
  </si>
  <si>
    <t>CT31009</t>
  </si>
  <si>
    <t>CT širokega črevesa s ks</t>
  </si>
  <si>
    <t>CT31011</t>
  </si>
  <si>
    <t>CT ozkega črevesa s ks</t>
  </si>
  <si>
    <t>CT31012</t>
  </si>
  <si>
    <t>CT jeter s ks – 4 faze</t>
  </si>
  <si>
    <t>CT31013</t>
  </si>
  <si>
    <t>CT angiografije</t>
  </si>
  <si>
    <t>CT40000</t>
  </si>
  <si>
    <t>CTA torakalne aorte</t>
  </si>
  <si>
    <t>57350-00</t>
  </si>
  <si>
    <t>CT41001</t>
  </si>
  <si>
    <t>CTA abdominalne aorte</t>
  </si>
  <si>
    <t>CT41002</t>
  </si>
  <si>
    <t>CTA pelvičnih žil</t>
  </si>
  <si>
    <t>CT41003</t>
  </si>
  <si>
    <t>CTA zgornjih udov</t>
  </si>
  <si>
    <t>CT41004</t>
  </si>
  <si>
    <t>CTA pljučnih arterij</t>
  </si>
  <si>
    <t>CT41005</t>
  </si>
  <si>
    <t>CTA jeter</t>
  </si>
  <si>
    <t>CT41006</t>
  </si>
  <si>
    <t>CTA ledvic</t>
  </si>
  <si>
    <t>CT41007</t>
  </si>
  <si>
    <t>CTA selektivne angiografije</t>
  </si>
  <si>
    <t>CT41008</t>
  </si>
  <si>
    <t xml:space="preserve">CTA aorto- cervikalna </t>
  </si>
  <si>
    <t>CT41009</t>
  </si>
  <si>
    <t>CTA pelvičnih  a. in a. spodnjih udov</t>
  </si>
  <si>
    <t>CT41010</t>
  </si>
  <si>
    <t>CTA torakalne in abdominalne aorte</t>
  </si>
  <si>
    <t>CT41011</t>
  </si>
  <si>
    <t>CTA možganskih arterij</t>
  </si>
  <si>
    <t>CT41012</t>
  </si>
  <si>
    <t>CTA venografija možganov</t>
  </si>
  <si>
    <t>CT41013</t>
  </si>
  <si>
    <t>CTA venografija vrata</t>
  </si>
  <si>
    <t>CT41014</t>
  </si>
  <si>
    <t>CTA venografija ostalo</t>
  </si>
  <si>
    <t>CT41015</t>
  </si>
  <si>
    <t>CT srca</t>
  </si>
  <si>
    <t>CT50000</t>
  </si>
  <si>
    <t>CTA srca  - prikaz kalcinacij</t>
  </si>
  <si>
    <t>CT50001</t>
  </si>
  <si>
    <t>CT srca – prikaz kalcinacij</t>
  </si>
  <si>
    <t>CT50005</t>
  </si>
  <si>
    <t>CTA srca - prikaz morfoloških struktur</t>
  </si>
  <si>
    <t>CT51002</t>
  </si>
  <si>
    <t>CTA srca - prikaz funkcije</t>
  </si>
  <si>
    <t>CT51003</t>
  </si>
  <si>
    <t>CTA koronarnih arterij</t>
  </si>
  <si>
    <t>CT51004</t>
  </si>
  <si>
    <t>Specialna CT slikanja</t>
  </si>
  <si>
    <t>CT60000</t>
  </si>
  <si>
    <t>IGA (imaging guided ablation  pod CT)</t>
  </si>
  <si>
    <t>CT60001</t>
  </si>
  <si>
    <t>Punkcija organa pod CT</t>
  </si>
  <si>
    <t>CT60002</t>
  </si>
  <si>
    <t>CT perfuzija posameznega organa</t>
  </si>
  <si>
    <t>CT61003</t>
  </si>
  <si>
    <t>REV001</t>
  </si>
  <si>
    <t>REV002</t>
  </si>
  <si>
    <t>REV003</t>
  </si>
  <si>
    <t xml:space="preserve">Obravnava bolnika - DMS </t>
  </si>
  <si>
    <t>REV004</t>
  </si>
  <si>
    <t>Punkcija sklepa</t>
  </si>
  <si>
    <t>REV005</t>
  </si>
  <si>
    <t>REV006</t>
  </si>
  <si>
    <t>Vbrizganje zdravila v mišico</t>
  </si>
  <si>
    <t>REV007</t>
  </si>
  <si>
    <t>Kapilaroskopija</t>
  </si>
  <si>
    <t>REV008</t>
  </si>
  <si>
    <t>REV009</t>
  </si>
  <si>
    <t>Biopsija malih žlez slinavk v ustih</t>
  </si>
  <si>
    <t>REV010</t>
  </si>
  <si>
    <t>Biopsija kože in podkožja</t>
  </si>
  <si>
    <t>REV011</t>
  </si>
  <si>
    <t>Biopsija kože in/ali mišice</t>
  </si>
  <si>
    <t>REV012</t>
  </si>
  <si>
    <t>Biopsija temporalne arterije</t>
  </si>
  <si>
    <t>REV013</t>
  </si>
  <si>
    <t>REV014</t>
  </si>
  <si>
    <t>REV015</t>
  </si>
  <si>
    <t>UZ temporanih, facialnih in okcipitalnih arterij</t>
  </si>
  <si>
    <t>REV016</t>
  </si>
  <si>
    <t>UZ aksilarnih arterij</t>
  </si>
  <si>
    <t>REV017</t>
  </si>
  <si>
    <t>UZ velikih žlez slinavk</t>
  </si>
  <si>
    <t>REV018</t>
  </si>
  <si>
    <t>Triaža nenujnih napotnic</t>
  </si>
  <si>
    <t>REV019</t>
  </si>
  <si>
    <t>Konzultacija specialista</t>
  </si>
  <si>
    <t>REV020</t>
  </si>
  <si>
    <t>Izračun indeksov aktivnosti bolezni</t>
  </si>
  <si>
    <t>REV021</t>
  </si>
  <si>
    <t>APL001</t>
  </si>
  <si>
    <t>aplikacija</t>
  </si>
  <si>
    <t>APL002</t>
  </si>
  <si>
    <t>APL003</t>
  </si>
  <si>
    <t>APL004</t>
  </si>
  <si>
    <t>APL005</t>
  </si>
  <si>
    <t>APL006</t>
  </si>
  <si>
    <t>APL007</t>
  </si>
  <si>
    <t>APL008</t>
  </si>
  <si>
    <t>Zobozdravstvena dejavnost</t>
  </si>
  <si>
    <t>Dodatek za ortodontsko zdravlj.-alergija</t>
  </si>
  <si>
    <t>110</t>
  </si>
  <si>
    <t>E0727</t>
  </si>
  <si>
    <t>Cena po ceniku doplačil izvajalca</t>
  </si>
  <si>
    <t>Dodatek za vlito zalivko zaradi alergije</t>
  </si>
  <si>
    <t>111</t>
  </si>
  <si>
    <t>E0723</t>
  </si>
  <si>
    <t>102</t>
  </si>
  <si>
    <t>Dodatek za prevleko ali mostiček zaradi alergije</t>
  </si>
  <si>
    <t>104</t>
  </si>
  <si>
    <t>E0724</t>
  </si>
  <si>
    <t>106</t>
  </si>
  <si>
    <t>Dodatek za delno protezo zaradi alergije</t>
  </si>
  <si>
    <t>107</t>
  </si>
  <si>
    <t>E0725</t>
  </si>
  <si>
    <t>120</t>
  </si>
  <si>
    <t>Dodatek za totalno protezo zaradi alergije</t>
  </si>
  <si>
    <t>E0726</t>
  </si>
  <si>
    <t>F0005</t>
  </si>
  <si>
    <t>SVIT</t>
  </si>
  <si>
    <t>Vabljenje v program SVIT</t>
  </si>
  <si>
    <t>E0214</t>
  </si>
  <si>
    <t>Test na prikrito krvavitev v blatu SVIT</t>
  </si>
  <si>
    <t>E0215</t>
  </si>
  <si>
    <t>Presejalna kolonoskopija SVIT</t>
  </si>
  <si>
    <t>030</t>
  </si>
  <si>
    <t>E0332</t>
  </si>
  <si>
    <t>Presejalna terapevtska kolonoskopija SVIT</t>
  </si>
  <si>
    <t>E0333</t>
  </si>
  <si>
    <t>Delna kolonoskopija SVIT</t>
  </si>
  <si>
    <t>E0334</t>
  </si>
  <si>
    <t>Histopatološke preiskave SVIT</t>
  </si>
  <si>
    <t>E0335</t>
  </si>
  <si>
    <t>Operativna kolonoskopija z enim nožem SVIT</t>
  </si>
  <si>
    <t>E0684</t>
  </si>
  <si>
    <t>Operativna kolonoskopija z dvema nožema SVIT</t>
  </si>
  <si>
    <t>E0685</t>
  </si>
  <si>
    <t>Sedacija SVIT</t>
  </si>
  <si>
    <t>E0715</t>
  </si>
  <si>
    <t>Globoka sedacija SVIT</t>
  </si>
  <si>
    <t>E0716</t>
  </si>
  <si>
    <t>Globoka sedacija pri operativni kolonoskopiji</t>
  </si>
  <si>
    <t>E0717</t>
  </si>
  <si>
    <t>Obravnava nosečnice</t>
  </si>
  <si>
    <t>029</t>
  </si>
  <si>
    <t>PZN1101</t>
  </si>
  <si>
    <t>PZN1102</t>
  </si>
  <si>
    <t>PZN1103</t>
  </si>
  <si>
    <t xml:space="preserve">Obravnava otroka v 2. in 3. letu starosti </t>
  </si>
  <si>
    <t>PZN1104</t>
  </si>
  <si>
    <t>PZN1105</t>
  </si>
  <si>
    <t>PZN1106</t>
  </si>
  <si>
    <t xml:space="preserve">Obravnava pacienta zaradi sodelovanja v nacionalnih preventivnih programih (SVIT, ZORA, DORA) </t>
  </si>
  <si>
    <t>PZN1107</t>
  </si>
  <si>
    <t>Prva kurativna obravnava pacienta</t>
  </si>
  <si>
    <t>PZN1108</t>
  </si>
  <si>
    <t>Ponovna kurativna obravnava pacienta</t>
  </si>
  <si>
    <t>PZN1109</t>
  </si>
  <si>
    <t>Paliativna zdravstvena nega in oskrba pacienta – prva kurativna obravnava</t>
  </si>
  <si>
    <t>PZN1110</t>
  </si>
  <si>
    <t>Paliativna zdravstvena nega in oskrba pacienta – ponovna kurativna obravnava</t>
  </si>
  <si>
    <t>PZN1111</t>
  </si>
  <si>
    <t>Obravnava pacienta v zadnjem obdobju življenja – paliativna obravnava</t>
  </si>
  <si>
    <t>PZN1112</t>
  </si>
  <si>
    <t>Obravnava v oddaljenem kraju</t>
  </si>
  <si>
    <t>PZN1113</t>
  </si>
  <si>
    <t>Preventivna obravnava kroničnega pacienta – prva obravnava v oskrbovanem stanovanju</t>
  </si>
  <si>
    <t>PZN2105</t>
  </si>
  <si>
    <t>Preventivna obravnava kroničnega pacienta – ponovna  obravnava v oskrbovanem stanovanju</t>
  </si>
  <si>
    <t>PZN2106</t>
  </si>
  <si>
    <t>Obravnava pacienta zaradi sodelovanja v nacionalnih preventivnih programih (SVIT, ZORA, DORA)  v oskrbovanem stanovanju</t>
  </si>
  <si>
    <t>PZN2107</t>
  </si>
  <si>
    <t>Prva kurativna obravnava pacienta v oskrbovanem stanovanju</t>
  </si>
  <si>
    <t>PZN2108</t>
  </si>
  <si>
    <t>Ponovna kurativna obravnava pacienta v oskrbovanem stanovanju</t>
  </si>
  <si>
    <t>PZN2109</t>
  </si>
  <si>
    <t>Paliativna zdravstvena nega in oskrba pacienta - prva kurativna obravnava v oskrbovanem stanovanju</t>
  </si>
  <si>
    <t>PZN2110</t>
  </si>
  <si>
    <t>Paliativna zdravstvena nega in oskrba pacienta - ponovna kurativna obravnava v oskrbovanem stanovanju</t>
  </si>
  <si>
    <t>PZN2111</t>
  </si>
  <si>
    <t>Obravnava pacienta v zadnjem obdobju življenja - paliativna obravnava v oskrbovanem stanovanju</t>
  </si>
  <si>
    <t>PZN2112</t>
  </si>
  <si>
    <t>Kurativni patronažni obisk pri pacientu z APD-podaljšan obisk (zjutraj)</t>
  </si>
  <si>
    <t>PZN3101</t>
  </si>
  <si>
    <t>Kurativni patronažni obisk pri pacientu z APD (zvečer)</t>
  </si>
  <si>
    <t>PZN3102</t>
  </si>
  <si>
    <t>Kurativni patronažni obisk pri pacientu s CAPD</t>
  </si>
  <si>
    <t>PZN3103</t>
  </si>
  <si>
    <t>PZN4101</t>
  </si>
  <si>
    <t>PZN4102</t>
  </si>
  <si>
    <t>PZN4103</t>
  </si>
  <si>
    <t>034</t>
  </si>
  <si>
    <t>PZN1201</t>
  </si>
  <si>
    <t>Obravnava otročnice in novorojenčka ter dojenčka - prva obravnava</t>
  </si>
  <si>
    <t>PZN1202</t>
  </si>
  <si>
    <t>Obravnava otročnice in novorojenčka ter dojenčka - ponovna obravnava</t>
  </si>
  <si>
    <t>PZN1203</t>
  </si>
  <si>
    <t>PZN1204</t>
  </si>
  <si>
    <t>Preventivna obravnava kroničnega pacienta - prva obravnava</t>
  </si>
  <si>
    <t>PZN1205</t>
  </si>
  <si>
    <t>Preventivna obravnava kroničnega pacienta - ponovna  obravnava</t>
  </si>
  <si>
    <t>PZN1206</t>
  </si>
  <si>
    <t>PZN1207</t>
  </si>
  <si>
    <t>PZN1208</t>
  </si>
  <si>
    <t>PZN1209</t>
  </si>
  <si>
    <t>Paliativna zdravstvena nega in oskrba pacienta - prva kurativna obravnava</t>
  </si>
  <si>
    <t>PZN1210</t>
  </si>
  <si>
    <t>Paliativna zdravstvena nega in oskrba pacienta - ponovna kurativna obravnava</t>
  </si>
  <si>
    <t>PZN1211</t>
  </si>
  <si>
    <t>Obravnava pacienta v zadnjem obdobju življenja - paliativna obravnava</t>
  </si>
  <si>
    <t>PZN1212</t>
  </si>
  <si>
    <t>PZN1213</t>
  </si>
  <si>
    <t>Preventivna obravnava kroničnega pacienta - prva obravnava v oskrbovanem stanovanju</t>
  </si>
  <si>
    <t>PZN2205</t>
  </si>
  <si>
    <t>Preventivna obravnava kroničnega pacienta - ponovna  obravnava  v oskrbovanem stanovanju</t>
  </si>
  <si>
    <t>PZN2206</t>
  </si>
  <si>
    <t>PZN2207</t>
  </si>
  <si>
    <t>PZN2208</t>
  </si>
  <si>
    <t>PZN2209</t>
  </si>
  <si>
    <t>PZN2210</t>
  </si>
  <si>
    <t>PZN2211</t>
  </si>
  <si>
    <t>PZN2212</t>
  </si>
  <si>
    <t>Transfuzijska medicina</t>
  </si>
  <si>
    <t>E0709</t>
  </si>
  <si>
    <t xml:space="preserve">Odvzem organov pri posameznem donorju </t>
  </si>
  <si>
    <t>Zdravljenje s hiperbarično komoro</t>
  </si>
  <si>
    <t>Priprava in apliciranje zdravil s seznama A in B</t>
  </si>
  <si>
    <t>Patronažna služba na domu</t>
  </si>
  <si>
    <t>- Tehniki zdravstvene nege lahko izvajajo le storitev št. 9 PZN1209 Ponovna kurativna obravnava pacienta</t>
  </si>
  <si>
    <t>- Tehniki zdravstvene nege lahko izvajajo le storitev št. 2 PZN2209 Ponovna kurativna obravnava pacienta.</t>
  </si>
  <si>
    <t xml:space="preserve">Revmatološke storitve v spec. zunajb. dejavnosti </t>
  </si>
  <si>
    <t>- Dializa VI: v primeru, da dializa traja več kot 8 ur, izvajalec po izteku 8 ur obračuna novo dializo.</t>
  </si>
  <si>
    <t>sredstva za obvezno strok. izpopol. zdravnikov</t>
  </si>
  <si>
    <t>sredstva za jubilejne nagrade, odpravnine in solid. pomoči</t>
  </si>
  <si>
    <t>BOL - Psihiatrična obravnava otroka, 
UPK Lj, UKC Lj - Pediatrična klinika</t>
  </si>
  <si>
    <t>Zgod. obrav. motenj hranjenja in čustv. v boln. dej. Mlad. klim. zdraviliča Rakitna</t>
  </si>
  <si>
    <t xml:space="preserve">Bol - Psihiatrija, primer v boln. dejavnosti </t>
  </si>
  <si>
    <t>Bol - Podaljšano boln. zdrav. - brez samost. odd.</t>
  </si>
  <si>
    <t>Izrezanje benigne tvorbe kože in podk. tkiva / destrukcija benigne kožne tvorbe (brez kiretaže)</t>
  </si>
  <si>
    <t>Izrezanje bazalnoc. in skvam. karcinoma kože in malignega melanoma</t>
  </si>
  <si>
    <t>Spec - Medic. rehabilitacija UKC Mb, UKC Lj, Center za med. rehab. ZDM in odd. za med. reh. SB Celje</t>
  </si>
  <si>
    <t xml:space="preserve">Spec - Fizikalna medicina in rehab. na področju predp. in kontrole ortoped. pripomočkov </t>
  </si>
  <si>
    <t xml:space="preserve">Spec - Zdravljenje neplodnosti </t>
  </si>
  <si>
    <t xml:space="preserve">Zdravljenje starostne degen. makule, diab. makularnega edema in zapore žil </t>
  </si>
  <si>
    <t>Subspecialni amb. tim za obravnavo otrok in mladostnikov s kompleks. motnjami in kombiniranimi stanji</t>
  </si>
  <si>
    <t>Amb. za predn. obrav. otrok in mlad. s težavami v dušev. zdravju na terc. ravni, za UKC Lj, Sl. za otr. psih., UKC Mb in UPK Lj.</t>
  </si>
  <si>
    <t>PUC pediatrična urgentna ambulanta 
SB Celje</t>
  </si>
  <si>
    <t xml:space="preserve">Center za prepreč. in zdravljenje odvisnosti od drog </t>
  </si>
  <si>
    <t>Mobilna enota nujnega reševalnega vozila</t>
  </si>
  <si>
    <t xml:space="preserve">Enota za hitre preglede v rednem del. času  </t>
  </si>
  <si>
    <t>Podpora pri spopr. z depresijo</t>
  </si>
  <si>
    <t xml:space="preserve">Podpora pri spopr. s tesnobo </t>
  </si>
  <si>
    <t>Rehab. po pridobljeni možganski poškodbi - CUDV Dornava</t>
  </si>
  <si>
    <t>Splošni socialni zavodi tip A-zdravstvena nega I</t>
  </si>
  <si>
    <t>Splošni socialni zavodi tip C-zdravstvena nega I</t>
  </si>
  <si>
    <t>Spl. socialni zavodi tip A-zdravstvena nega II</t>
  </si>
  <si>
    <t>Spl. socialni zavodi tip A - zdravstvena nega III</t>
  </si>
  <si>
    <t>Spl. socialni zavodi tip B in varstveno delovni centri (domsko varstvo VDC)</t>
  </si>
  <si>
    <t>Spl. socialni zavodi tip C-zdravstvena nega II</t>
  </si>
  <si>
    <t>Spl. socialni zavodi tip C - zdravstvena nega III</t>
  </si>
  <si>
    <t xml:space="preserve">Bol - sobivanje starša ob hosp. otroku </t>
  </si>
  <si>
    <t>- A2 SD 2010: če izvajalec nima vzpostavljenega samost. oddelka je cena 30% nižja. A1 SD 2014: določba ne velja  v psih. bolnišnicah.</t>
  </si>
  <si>
    <t xml:space="preserve">- V primeru, da se operacija naredi na obeh kilah hkrati, lahko izvajalec obračuna storitev E0622, in sicer v višini 1,6 kratnika </t>
  </si>
  <si>
    <t xml:space="preserve">  cene storitve 201 203 E0261.</t>
  </si>
  <si>
    <t>- Poleg cene za storitev ni mogoče zaračunati nobene druge storitve iz Seznama storitev spec. zunajb. zdrav. dej. (šifrant 15.42).</t>
  </si>
  <si>
    <t xml:space="preserve">  storitev iz šifranta 15.68: Storitve spec. zunajb. zdrav. dejavnosti internistike (209 215) in imajo zagotovljene postelje za pripravo</t>
  </si>
  <si>
    <t xml:space="preserve">- Če se operacija naredi na obeh nogah hkrati, izvajalec obračuna storitev na dejavnosti 212 221 E0444, in sicer v višini </t>
  </si>
  <si>
    <t xml:space="preserve">  1,4 kratnika cene storitve E0220.</t>
  </si>
  <si>
    <t>- Storitev se lahko obračuna, če so bile opravljene in v medicinski dokumentaciji ustrezno zabeležene vse naslednje aktivnosti:</t>
  </si>
  <si>
    <t xml:space="preserve">  optična koherentna topografija, tonometrija nekontaktna, fotografija očesnega ozadja brez rdeče svetlobe (foto red free),</t>
  </si>
  <si>
    <t xml:space="preserve">   autofluorescenca, pregled na biomikroskopu, el. refraktometrija, slikanje očesnega ozadja, pregled vidne ostrine po ETDRS</t>
  </si>
  <si>
    <t xml:space="preserve">   (Early Treatment Diabetic Retinopathy Study), zadnja biomikroskopija.</t>
  </si>
  <si>
    <t xml:space="preserve">- Fluorescentna angiografija ali ICG (Infovyanine Green Chorioangiography) sta obvezni le pri prvi obravnavi (namesto </t>
  </si>
  <si>
    <t xml:space="preserve">  fluorescentne angiografije se lahko naredi ICG), pri nadaljnjih obravnavah pa se storitvi opravita po potrebi. </t>
  </si>
  <si>
    <t xml:space="preserve">- Poleg storitve E0304 se pri aplikaciji zdravila lahko obračuna tudi storitev APL004. Obe omenjeni storitvi se lahko obračunata, </t>
  </si>
  <si>
    <t xml:space="preserve">  če so bile opravljene in v medicinski dokumentaciji ustrezno zabeležene vse obvezne storitve za E0304 ter intravitrealna </t>
  </si>
  <si>
    <t xml:space="preserve">  aplikacija zdravila (APL004).</t>
  </si>
  <si>
    <t xml:space="preserve">- Občasno se po potrebi opravijo naslednje storitve: v 60% obravnav tonometrija nekontaktna, v 20% obravnav autofluorescenca, </t>
  </si>
  <si>
    <t xml:space="preserve">  v 5% obravnav foto red free, v 2% obravnav refraktometrija ali elektronska refraktometrija.</t>
  </si>
  <si>
    <t xml:space="preserve">- Kalkulacija se uporablja za tiste izvajalce, ki se na novo vključujejo v obravnavo otrok in mladostnikov s kompleksnejšimi </t>
  </si>
  <si>
    <t xml:space="preserve">  motnjami in komorbidnimi stanji.</t>
  </si>
  <si>
    <t xml:space="preserve">- Pogoj za pričetek financiranja programa je, da izvajalec zagotovi minimalno kadrovsko sestavo subspecialističnega </t>
  </si>
  <si>
    <t xml:space="preserve">  ambulantnega tima na področju otrok in mladostnikov na nacionalni oz. regijski ravni:</t>
  </si>
  <si>
    <t xml:space="preserve">   217 226  - Nevrokirurgija, 228 238 - Estetska kirurgija, 235 252 - Torakalna kirurgija, 237 254 Travmatologija, 501 703 - Akupuntktura</t>
  </si>
  <si>
    <t xml:space="preserve">- V primeru, da izvajalec ob istem pregledu hkrati opravi rektoskopijo in proktoskopijo, lahko izvajalec obračuna storitev v višini </t>
  </si>
  <si>
    <t xml:space="preserve">  1,6 kratnika cene storitve rektoskopije E0396, in sicer s šifro E0693.</t>
  </si>
  <si>
    <t>- Kalkulacija šola za starše se uporablja le v primeru izločitve tega programa iz zdrav. vzgoje, ko ta program izvaja drugi izvajalec.</t>
  </si>
  <si>
    <t xml:space="preserve">- Kalkulacija se uporablja za tiste izvajalce, ki so vključeni v mrežo centrov. Če izvajalec ne pridobi vsega kadra, se mu za </t>
  </si>
  <si>
    <t xml:space="preserve">   manjkajoči kader zniža financiranje.</t>
  </si>
  <si>
    <t xml:space="preserve">  manjkajoči kader zniža financiranje.</t>
  </si>
  <si>
    <t>- Kalkulacija se uporablja za tiste izvajalce, ki so vključeni v mrežo centrov. Če izvajalec ne pridobi vsega kadra, se mu za</t>
  </si>
  <si>
    <t xml:space="preserve">- Storitve (osnovna košarica) v okviru celotnega (DER001) in delnega (DER002) pregleda ter dodatno </t>
  </si>
  <si>
    <t xml:space="preserve">  zaračunljive storitve v okviru dodatno zaračunljivih storitev z visoko dod. vrednostjo (DER004, DER005 </t>
  </si>
  <si>
    <t xml:space="preserve">   in DER006) in dod. zaračunljivih storitev z nizko dod. vrednostjo (DER007) so opredeljene  v Sklepu o </t>
  </si>
  <si>
    <t xml:space="preserve">- Poleg cene za storitev ni mogoče zaračunati nobene druge storitve iz Seznama storitev spec. zunajb. </t>
  </si>
  <si>
    <t xml:space="preserve">  zdrav. dejavnosti (šifrant 15.42).</t>
  </si>
  <si>
    <t>- Hosp. obravnava je mogoča le, če izvajalec predloži Zavodu indikacije za obravnavo v akutni boln. obravnavi.</t>
  </si>
  <si>
    <t>- Obračun je mogoč po pridob. izvidu patoh. preiskave, ki dokazuje diagnozo pacienta skladno z vsebino storitve.</t>
  </si>
  <si>
    <t xml:space="preserve">- Storitev se lahko izvaja tudi v sklopu hospitalnega primera. Obračun je mogoč, če je k medicinski dokumentaciji </t>
  </si>
  <si>
    <t xml:space="preserve">  hospitalnega pacienta priložen izvid opravljene storitve.</t>
  </si>
  <si>
    <t xml:space="preserve">- V obravnavo bolnika, ki se mu aplicira zdravilo, so vključeni zdravnik specialist, dipl. medicinska sestra in </t>
  </si>
  <si>
    <t xml:space="preserve">  farmacevtski strokovnjaki (farmacevt, farmacevtski tehnik). </t>
  </si>
  <si>
    <t xml:space="preserve">- Celoten nabor storitev v tej klasifikaciji lahko izvajajo srednje medicinske sestre, ki so se vključile v srednješolsko </t>
  </si>
  <si>
    <t xml:space="preserve">  izobraževanje do šolskega leta 1980/81, </t>
  </si>
  <si>
    <t>- Celoten nabor storitev v tej klasifikaciji lahko izvajajo sred. med. sestre, ki so se vključile v srednješolsko</t>
  </si>
  <si>
    <t xml:space="preserve">  izobraževanje do šolskega leta 1980/81.</t>
  </si>
  <si>
    <t>Pregled, spremljanje in zdravljenja bolnikov s HIV okužbo v spec. zunajb. zdravstveni dejavnosti</t>
  </si>
  <si>
    <t>Pregled, spremljanje in zdravljenja bolnikov s HCV okužbo v spec. zunajb. zdravstveni dejavnosti</t>
  </si>
  <si>
    <t>- SRDP: skupina radioloških diagnostičnih postopkov</t>
  </si>
  <si>
    <t>(Op: omejitev obračunavanja v splošni in spec. ambulatni dejavnosti skladno z navodili Zavoda)</t>
  </si>
  <si>
    <t>Pres. testiranje pri krvodajalcu za vsako odvzeto enoto krvi in komp. krvi za aferezo na prisotnost virusa Z. Nila (Zavod RS za transfuzijsko medicino)</t>
  </si>
  <si>
    <t xml:space="preserve">   dejavnostih tudi za E0425.</t>
  </si>
  <si>
    <t>Z0031</t>
  </si>
  <si>
    <t>Z0045</t>
  </si>
  <si>
    <t>- Kalkulacija velja za bolnišnice.</t>
  </si>
  <si>
    <t>Razvojna ambulanta z vključenim centrom za zgodnjo obravnavo 
Od 1. 6. 2020</t>
  </si>
  <si>
    <t xml:space="preserve">  ustreznega dodatnega znanja. </t>
  </si>
  <si>
    <t>- Pri specialistu klinične logopedije/logopedu in kliničnem psihologu / psihologu se upošteva plačni razred glede na dejansko zaposlen kader.</t>
  </si>
  <si>
    <t>E0322</t>
  </si>
  <si>
    <t>Z0036</t>
  </si>
  <si>
    <t>E0730</t>
  </si>
  <si>
    <t>Register endoprotetike - OB Valdoltra</t>
  </si>
  <si>
    <t>strokovni sodelavec</t>
  </si>
  <si>
    <t>Klinični register raka dojke, debelega črevesa in danke ter prostate - Onkološki inštitut Lj</t>
  </si>
  <si>
    <t>Program zdravljenja in rehabilitacije oseb s komorbidnostjo - 
Od 1. 6. 2020</t>
  </si>
  <si>
    <t>- Kalkulacija velja za bolnišnice</t>
  </si>
  <si>
    <t>Aktivna registracija raka - Onkološki inštitut Lj</t>
  </si>
  <si>
    <t>Klinični register pljučnega raka - Onkološki inštitut Lj</t>
  </si>
  <si>
    <t>Klinični register za melanom - 
Onkološki inštitut Lj</t>
  </si>
  <si>
    <t>- Od 1.1.2021 se program planira in poroča na šifri 101 300 E0730.</t>
  </si>
  <si>
    <t>Očesna klinika, UKC Lj - celovita rehabilitacija slepih in slabovidnih (CRSS)</t>
  </si>
  <si>
    <t>Ortopedska operacija rame (posegi na kolenu) - dnevna obravnava</t>
  </si>
  <si>
    <t>Rehabilitacija po pridobljeni možganski poškodbi - Zavod Korak, Center Naprej, CUDV Dornava</t>
  </si>
  <si>
    <t>Rehabilitacija po pridob. možganski poškodbi - CUDV Dolfke Boštjančič</t>
  </si>
  <si>
    <t xml:space="preserve">admin. tehnični delavci  </t>
  </si>
  <si>
    <t>število delavcev</t>
  </si>
  <si>
    <t>Diagnostične storitve v specialistični zunajbolnišnični dejavnosti hematologije (UKC Ljubljana, od 1. 6. 2020 UKC Maribor)</t>
  </si>
  <si>
    <t>REV022</t>
  </si>
  <si>
    <t>REV023</t>
  </si>
  <si>
    <t>Material - implantacija z eno kirurško elektrodo in programatorjem</t>
  </si>
  <si>
    <t>E0738</t>
  </si>
  <si>
    <t>Material - implantacija z eno kirurško elektrodo brez programatorja</t>
  </si>
  <si>
    <t>E0739</t>
  </si>
  <si>
    <t>Dodatek za robotsko asistiran kirurški poseg (plan v okviru 101 300)</t>
  </si>
  <si>
    <t>Z0046</t>
  </si>
  <si>
    <t>Metastatski rak debelega črevesa in danke</t>
  </si>
  <si>
    <t>Metastatski rak dojk</t>
  </si>
  <si>
    <t>Metastatski rak želodca in gastrointestinalni stromalni tumorji (GIST)</t>
  </si>
  <si>
    <t>Metastatski rak jajčnikov in primarnega peritonealnega seroznega karcinoma (PPSC)</t>
  </si>
  <si>
    <t>Metastatski maligni melanom</t>
  </si>
  <si>
    <t>Maligni limfom - OIL (limfoidne proliferacije)</t>
  </si>
  <si>
    <t>Sarkomi in druge mehkotkivne tvorbe</t>
  </si>
  <si>
    <t>Rak materničnega telesa</t>
  </si>
  <si>
    <t>Rak ščitnice</t>
  </si>
  <si>
    <t>Rak prostate</t>
  </si>
  <si>
    <t>Rak ledvic,  nevroendokrini tumorji in raki nadledvične žleze</t>
  </si>
  <si>
    <t>Rak trebušne slinavke</t>
  </si>
  <si>
    <t>Maligne novotvorbe razno</t>
  </si>
  <si>
    <t>Maligne novotvorbe neznanega izvora</t>
  </si>
  <si>
    <t>Adenokarcinom pljuč in nedrobnocelični karcinom pljuč brez natančnejše opredelitve</t>
  </si>
  <si>
    <t>Nedrobnocelični karcinom pljuč</t>
  </si>
  <si>
    <t>Metastaski in napredovali nedrobnocelični karcinom pljuč zdravljen s tarčnimi zdravili ob napredovanju bolezni</t>
  </si>
  <si>
    <t>Genetski testi za opredelitev potrebe po dopolnilni sistemski kemoterapiji pri zgodnjem raku dojk*</t>
  </si>
  <si>
    <t>* Zavod plača storitve opravljene od 1. dne v mesecu po obravnavi in potrditvi vloge na Zdravstvenem svetu</t>
  </si>
  <si>
    <t>MDO001</t>
  </si>
  <si>
    <t>MDO002</t>
  </si>
  <si>
    <t>MDO003</t>
  </si>
  <si>
    <t>MDO004</t>
  </si>
  <si>
    <t>MDO005</t>
  </si>
  <si>
    <t>MDO006</t>
  </si>
  <si>
    <t>MDO007</t>
  </si>
  <si>
    <t>MDO008</t>
  </si>
  <si>
    <t>MDO009</t>
  </si>
  <si>
    <t>MDO010</t>
  </si>
  <si>
    <t>MDO011</t>
  </si>
  <si>
    <t>MDO012</t>
  </si>
  <si>
    <t>MDO013</t>
  </si>
  <si>
    <t>MDO014</t>
  </si>
  <si>
    <t>MDO015</t>
  </si>
  <si>
    <t>MDO016</t>
  </si>
  <si>
    <t>MDO017</t>
  </si>
  <si>
    <t>MDO018</t>
  </si>
  <si>
    <t>Z0032</t>
  </si>
  <si>
    <t>Cepljenje odraslega proti gripi starega do 64 let v NIJZ</t>
  </si>
  <si>
    <t>Cepljenje odraslega proti gripi od 65-74 let v NIJZ</t>
  </si>
  <si>
    <t>Cepljenje odraslega proti gripi starega 75 let in več v NIJZ</t>
  </si>
  <si>
    <t>Z0044</t>
  </si>
  <si>
    <t>101 300 Z0034 VK01</t>
  </si>
  <si>
    <t>101 303 E0114 VK01</t>
  </si>
  <si>
    <t>101 303 E0130 VK01</t>
  </si>
  <si>
    <t>104 305 E0002 VK01</t>
  </si>
  <si>
    <t>104 305 E0051 VK01</t>
  </si>
  <si>
    <t>104 501 E0428 VK01</t>
  </si>
  <si>
    <t>104 501 Z0030 VK01</t>
  </si>
  <si>
    <t>107 303 E0117 VK01</t>
  </si>
  <si>
    <t>107 303 E0249 VK01</t>
  </si>
  <si>
    <t>112 303 E0113 VK01</t>
  </si>
  <si>
    <t>120 303 E0116 VK01</t>
  </si>
  <si>
    <t>122 303 E0145 VK01</t>
  </si>
  <si>
    <t>124 341 E0700 VK01</t>
  </si>
  <si>
    <t>127 359 E0051 VK01</t>
  </si>
  <si>
    <t>127 359 E0002 VK01</t>
  </si>
  <si>
    <t>127 359 E0051 VK25</t>
  </si>
  <si>
    <t>128 303 E0146 VK01</t>
  </si>
  <si>
    <t>130 312 E0002 VK01</t>
  </si>
  <si>
    <t>130 341 E0051 VK25</t>
  </si>
  <si>
    <t>130 341 E0051 VK01</t>
  </si>
  <si>
    <t>130 341 E0055 VK01</t>
  </si>
  <si>
    <t>130 341 E0424 VK01</t>
  </si>
  <si>
    <t>130 341 E0426 VK01</t>
  </si>
  <si>
    <t>130 341 E0056 VK01</t>
  </si>
  <si>
    <t>130 341 E0478 VK01</t>
  </si>
  <si>
    <t>135 303 E0118 VK01</t>
  </si>
  <si>
    <t>139 303 E0115 VK01</t>
  </si>
  <si>
    <t>144 306 E0002 VK01</t>
  </si>
  <si>
    <t>147 307 E0002 VK01</t>
  </si>
  <si>
    <t>201 203 E0261 VK01</t>
  </si>
  <si>
    <t>206 209 E0433 VK01</t>
  </si>
  <si>
    <t>220 229 E0434 VK01</t>
  </si>
  <si>
    <t>204 205 Z0030 VK17</t>
  </si>
  <si>
    <t>204 205 Z0030 VK15</t>
  </si>
  <si>
    <t>204 207 Z0030 VK01</t>
  </si>
  <si>
    <t>204 207 Z0030 VK16</t>
  </si>
  <si>
    <t>205 208 Z0030 VK01</t>
  </si>
  <si>
    <t>206 209 Z0030 VK01</t>
  </si>
  <si>
    <t>206 209 E0301 VK01</t>
  </si>
  <si>
    <t>206 209 E0302 VK01</t>
  </si>
  <si>
    <t>206 209 E0303 VK01</t>
  </si>
  <si>
    <t>206 210 Z0030 VK01</t>
  </si>
  <si>
    <t>206 212 Z0030 VK01</t>
  </si>
  <si>
    <t>206 263 E0299 VK01</t>
  </si>
  <si>
    <t>206 263 E0300 VK01</t>
  </si>
  <si>
    <t>208 214 Z0030 VK01</t>
  </si>
  <si>
    <t>209 215 Z0030 VK01</t>
  </si>
  <si>
    <t>209 215 Z0030 VK22</t>
  </si>
  <si>
    <t>209 215 E0421 VK01</t>
  </si>
  <si>
    <t>209 215 E0422 VK01</t>
  </si>
  <si>
    <t>209 240 Z0030 VK01</t>
  </si>
  <si>
    <t>210 219 Z0030 VK01</t>
  </si>
  <si>
    <t>211 220 Z0030 VK01</t>
  </si>
  <si>
    <t>211 276 Z0030 VK01</t>
  </si>
  <si>
    <t>212 221 E0220 VK01</t>
  </si>
  <si>
    <t>215 224 Z0030 VK01</t>
  </si>
  <si>
    <t>216 225 E0154 VK01</t>
  </si>
  <si>
    <t>216 225 E0155 VK01</t>
  </si>
  <si>
    <t>216 225 E0156 VK01</t>
  </si>
  <si>
    <t>216 225 E0157 VK01</t>
  </si>
  <si>
    <t>216 225 E0158 VK01</t>
  </si>
  <si>
    <t>218 227 Z0030 VK01</t>
  </si>
  <si>
    <t>218 227 Z0030 VK02</t>
  </si>
  <si>
    <t>220 229 Z0030 VK01</t>
  </si>
  <si>
    <t>220 229 E0088 VK01</t>
  </si>
  <si>
    <t>220 229 E0304 VK01</t>
  </si>
  <si>
    <t>220 229 E0338 VK01</t>
  </si>
  <si>
    <t>222 231 Z0030 VK01</t>
  </si>
  <si>
    <t>223 232 Z0030 VK01</t>
  </si>
  <si>
    <t>224 242 Z0030 VK01</t>
  </si>
  <si>
    <t>224 282 E0010 VK01</t>
  </si>
  <si>
    <t>224 288 E0010 VK01</t>
  </si>
  <si>
    <t>227 237 Z0030 VK01</t>
  </si>
  <si>
    <t>227 259 Z0030 VK024</t>
  </si>
  <si>
    <t>229 239  VK01</t>
  </si>
  <si>
    <t>229 239 Z0030 VK03</t>
  </si>
  <si>
    <t>230 241 Z0030 VK05</t>
  </si>
  <si>
    <t>230 241 Z0030 VK01</t>
  </si>
  <si>
    <t>230 269 Z0030 VK01</t>
  </si>
  <si>
    <t>230 283 E0010 VK01</t>
  </si>
  <si>
    <t>231 211 Z0030 VK01</t>
  </si>
  <si>
    <t>231 246 Z0030 VK01</t>
  </si>
  <si>
    <t>231 247 Z0030 VK06</t>
  </si>
  <si>
    <t>231 247 Z0030 VK07</t>
  </si>
  <si>
    <t>231 248 E0525 VK01</t>
  </si>
  <si>
    <t>234 251 Z0030 VK08</t>
  </si>
  <si>
    <t>234 251 Z0030 VK01</t>
  </si>
  <si>
    <t>234 251 Z0030 VK09</t>
  </si>
  <si>
    <t>234 251 E0263 VK01</t>
  </si>
  <si>
    <t>234 251 E0392 VK01</t>
  </si>
  <si>
    <t>234 251 E0393 VK01</t>
  </si>
  <si>
    <t>234 251 E0438 VK01</t>
  </si>
  <si>
    <t>234 251 E0439 VK01</t>
  </si>
  <si>
    <t>238 255 Z0030 VK01</t>
  </si>
  <si>
    <t>238 256 Z0030 VK01</t>
  </si>
  <si>
    <t>238 261 Z0030 VK01</t>
  </si>
  <si>
    <t>238 262 Z0030 VK01</t>
  </si>
  <si>
    <t>238 271 E0010 VK01</t>
  </si>
  <si>
    <t>238 272 E0010 VK01</t>
  </si>
  <si>
    <t>238 273 E0010 VK01</t>
  </si>
  <si>
    <t>238 274 E0010 VK01</t>
  </si>
  <si>
    <t>238 275 E0010 VK01</t>
  </si>
  <si>
    <t>238 277 E0010 VK01</t>
  </si>
  <si>
    <t>238 280 Z0030 VK01</t>
  </si>
  <si>
    <t>238 281 Z0030 VK01</t>
  </si>
  <si>
    <t>239 257 Z0030 VK01</t>
  </si>
  <si>
    <t>241 279 Z0030 VK01</t>
  </si>
  <si>
    <t>246 820 E0519 VK01</t>
  </si>
  <si>
    <t>249 216 Z0030 VK01</t>
  </si>
  <si>
    <t>249 217 Z0030 VK01</t>
  </si>
  <si>
    <t>249 218 E0010 VK01</t>
  </si>
  <si>
    <t>301 258 Z0030 VK01</t>
  </si>
  <si>
    <t>302 001 Z0031 VK01</t>
  </si>
  <si>
    <t>302 001 E0279 VK01</t>
  </si>
  <si>
    <t>302 001 Z0045 VK01</t>
  </si>
  <si>
    <t>302 001 E0618 VK01</t>
  </si>
  <si>
    <t>302 002 Z0031 VK01</t>
  </si>
  <si>
    <t>302 003 E0010 VK01</t>
  </si>
  <si>
    <t>302 004 Z0030 VK01</t>
  </si>
  <si>
    <t>306 007 Z0031 VK01</t>
  </si>
  <si>
    <t>327 009 Z0031 VK01</t>
  </si>
  <si>
    <t>327 011 Z0031 VK01</t>
  </si>
  <si>
    <t>327 014 E0010 VK28</t>
  </si>
  <si>
    <t xml:space="preserve">327 061 E0010 </t>
  </si>
  <si>
    <t>338 024 E0010 VK01</t>
  </si>
  <si>
    <t>338 038 E0010 VK01</t>
  </si>
  <si>
    <t>338 040 E0010 VK01</t>
  </si>
  <si>
    <t>338 041 E0010 VK01</t>
  </si>
  <si>
    <t>338 042 E0010 VK01</t>
  </si>
  <si>
    <t>338 043 E0010 VK01</t>
  </si>
  <si>
    <t>338 044 E0010 VK01</t>
  </si>
  <si>
    <t>338 045 E0010 VK01</t>
  </si>
  <si>
    <t>338 046 E0010 VK01</t>
  </si>
  <si>
    <t>338 047 E0010 VK01</t>
  </si>
  <si>
    <t>338 048 E0010 VK01</t>
  </si>
  <si>
    <t>338 049 E0010 VK01</t>
  </si>
  <si>
    <t>338 051 Z0031 VK01</t>
  </si>
  <si>
    <t>346 025 E0010 VK01</t>
  </si>
  <si>
    <t>346 025 E0710 VK01</t>
  </si>
  <si>
    <t>346 025 E0711 VK01</t>
  </si>
  <si>
    <t>346 025 E0712 VK01</t>
  </si>
  <si>
    <t>346 025 E0713 VK01</t>
  </si>
  <si>
    <t>346 025 E0714 VK01</t>
  </si>
  <si>
    <t>346 025 E0731 VK01</t>
  </si>
  <si>
    <t>346 025 E0732 VK01</t>
  </si>
  <si>
    <t>346 025 E0733 VK01</t>
  </si>
  <si>
    <t>346 025 E0734 VK01</t>
  </si>
  <si>
    <t>346 025 E0735 VK01</t>
  </si>
  <si>
    <t>346 025 E0629 VK01</t>
  </si>
  <si>
    <t>346 025 E0231 VK01</t>
  </si>
  <si>
    <t>346 025 E0687 VK01</t>
  </si>
  <si>
    <t>346 025 E0233 VK01</t>
  </si>
  <si>
    <t>346 025 E0235 VK01</t>
  </si>
  <si>
    <t>346 025 E0236 VK01</t>
  </si>
  <si>
    <t>346 025 E0237 VK01</t>
  </si>
  <si>
    <t>346 025 E0686 VK01</t>
  </si>
  <si>
    <t>346 025 E0239 VK01</t>
  </si>
  <si>
    <t>346 025 E0254 VK01</t>
  </si>
  <si>
    <t>346 025 E0522 VK01</t>
  </si>
  <si>
    <t>346 025 E0581 VK01</t>
  </si>
  <si>
    <t>346 025 E0582 VK01</t>
  </si>
  <si>
    <t>346 025 E0583 VK01</t>
  </si>
  <si>
    <t>346 026 E0211 VK01</t>
  </si>
  <si>
    <t>346 026 E0212 VK01</t>
  </si>
  <si>
    <t>401 110 Z0030 VK01</t>
  </si>
  <si>
    <t>402 111 Z0030 VK01</t>
  </si>
  <si>
    <t>404 101 Z0030 VK01</t>
  </si>
  <si>
    <t>404 103 Z0030 VK01</t>
  </si>
  <si>
    <t>404 105 Z0030 VK01</t>
  </si>
  <si>
    <t>404 107 E0010 VK01</t>
  </si>
  <si>
    <t>405 113 Z0030 VK01</t>
  </si>
  <si>
    <t>406 114 Z0030 VK01</t>
  </si>
  <si>
    <t>438 115 E0010 VK01</t>
  </si>
  <si>
    <t>442 116 Z0030 VK01</t>
  </si>
  <si>
    <t>446 125 E0010 VK01</t>
  </si>
  <si>
    <t>506 027 Z0030 VK01</t>
  </si>
  <si>
    <t>506 027 Z0030 VK11</t>
  </si>
  <si>
    <t>507 028 Z0034 VK01</t>
  </si>
  <si>
    <t>511 031 E0010 VK01</t>
  </si>
  <si>
    <t>511 031 E0436 VK01</t>
  </si>
  <si>
    <t>511 031 E0437 VK01</t>
  </si>
  <si>
    <t>511 039 E0010 VK01</t>
  </si>
  <si>
    <t>512 032 Z0030 VK01</t>
  </si>
  <si>
    <t>512 057 Z0030 VK28</t>
  </si>
  <si>
    <t>512 058 Z0030 VK28</t>
  </si>
  <si>
    <t>512 059 Z0030 VK28</t>
  </si>
  <si>
    <t>513 150 E0322 VK01</t>
  </si>
  <si>
    <t>513 151 E0322 VK01</t>
  </si>
  <si>
    <t>513 153 E0322 VK01</t>
  </si>
  <si>
    <t>549 033 Z0030 VK01</t>
  </si>
  <si>
    <t>644 405 E0432 VK14</t>
  </si>
  <si>
    <t>644 405 E0432 VK19</t>
  </si>
  <si>
    <t>644 405 E0690 VK21</t>
  </si>
  <si>
    <t>644 410 E0002 VK01</t>
  </si>
  <si>
    <t>701 308 E0011 VK01</t>
  </si>
  <si>
    <t>701 309 E0051 VK01</t>
  </si>
  <si>
    <t>701 310 E0011 VK01</t>
  </si>
  <si>
    <t>705 822 E0010 VK01</t>
  </si>
  <si>
    <t>705 822 E0620 VK01</t>
  </si>
  <si>
    <t>743 601 Z0036 VK01</t>
  </si>
  <si>
    <t>743 606 E0057 VK01</t>
  </si>
  <si>
    <t>209 215 Z0030 FD03</t>
  </si>
  <si>
    <t>209 215 Z0030 FD09</t>
  </si>
  <si>
    <t>209 215 Z0030 FD05</t>
  </si>
  <si>
    <t>249 217 Z0030 FD16</t>
  </si>
  <si>
    <t>218 227 Z0030 FD01</t>
  </si>
  <si>
    <t>218 227 Z0030 FD06</t>
  </si>
  <si>
    <t>218 227 Z0030 FD07</t>
  </si>
  <si>
    <t>227 237 Z0030 FD17</t>
  </si>
  <si>
    <t>206 209 Z0030 FD04</t>
  </si>
  <si>
    <t>206 209 Z0030 FD11</t>
  </si>
  <si>
    <t>206 209 Z0030 FD15</t>
  </si>
  <si>
    <t>206 209 Z0030 FD20</t>
  </si>
  <si>
    <t>234 251 Z0030 FD14</t>
  </si>
  <si>
    <t>223 232 Z0030 FD02</t>
  </si>
  <si>
    <t>223 232 Z0030 FD08</t>
  </si>
  <si>
    <t>220 229 Z0030 FD18</t>
  </si>
  <si>
    <t>220 229 Z0030 FD10</t>
  </si>
  <si>
    <t>220 229 Z0030 FD19</t>
  </si>
  <si>
    <t>218 227 Z0030 FD13</t>
  </si>
  <si>
    <t>218 227 Z0030 FD12</t>
  </si>
  <si>
    <t>218 227 Z0030 FD21</t>
  </si>
  <si>
    <t>220 278 Z0030 VK01</t>
  </si>
  <si>
    <t>- UKC Ljubljana se dodatno priznajo materialni stroški za heliport v višini 273.960 evrov.</t>
  </si>
  <si>
    <t>- Za OZG Kranj se sredstva delijo po ključu HNMP 89,8%, gorska reševalna služba 10,2%.</t>
  </si>
  <si>
    <t>Vrsta</t>
  </si>
  <si>
    <t>Podv</t>
  </si>
  <si>
    <t>4. nivo</t>
  </si>
  <si>
    <t>Šifra</t>
  </si>
  <si>
    <t>Dej.</t>
  </si>
  <si>
    <t>Priloga</t>
  </si>
  <si>
    <t>Nor-mativ / kol.</t>
  </si>
  <si>
    <t>Kader</t>
  </si>
  <si>
    <t>Regres, jubilejne, PDPZ</t>
  </si>
  <si>
    <t>Bruto 
plača I</t>
  </si>
  <si>
    <t>Bruto 
plača II</t>
  </si>
  <si>
    <t>Bruto 
plača III</t>
  </si>
  <si>
    <t>Visoka
cena</t>
  </si>
  <si>
    <t>D10</t>
  </si>
  <si>
    <t>P40</t>
  </si>
  <si>
    <t>644 D10 E0002</t>
  </si>
  <si>
    <t>644 P40 E0002</t>
  </si>
  <si>
    <t>Splošni socialni zavodi tip A-dnevno varstvo</t>
  </si>
  <si>
    <t>Dermatologija</t>
  </si>
  <si>
    <t>Revmatologija</t>
  </si>
  <si>
    <r>
      <t xml:space="preserve">od tega </t>
    </r>
    <r>
      <rPr>
        <sz val="10"/>
        <rFont val="Arial CE"/>
        <charset val="238"/>
      </rPr>
      <t>2.400</t>
    </r>
    <r>
      <rPr>
        <sz val="8"/>
        <rFont val="Arial CE"/>
        <charset val="238"/>
      </rPr>
      <t xml:space="preserve"> celotnih pregledov = </t>
    </r>
    <r>
      <rPr>
        <sz val="10"/>
        <rFont val="Arial CE"/>
        <charset val="238"/>
      </rPr>
      <t>1 tim</t>
    </r>
  </si>
  <si>
    <t>storitev,</t>
  </si>
  <si>
    <r>
      <t xml:space="preserve">od tega </t>
    </r>
    <r>
      <rPr>
        <sz val="10"/>
        <rFont val="Arial CE"/>
        <charset val="238"/>
      </rPr>
      <t>1.000</t>
    </r>
    <r>
      <rPr>
        <sz val="8"/>
        <rFont val="Arial CE"/>
        <charset val="238"/>
      </rPr>
      <t xml:space="preserve"> celotnih pregledov = </t>
    </r>
    <r>
      <rPr>
        <sz val="10"/>
        <rFont val="Arial CE"/>
        <charset val="238"/>
      </rPr>
      <t>1 tim</t>
    </r>
  </si>
  <si>
    <t>Specialna fizioterapevtska obravnava pacienta ob 1 obisku</t>
  </si>
  <si>
    <r>
      <t>Patronažna služba na domu</t>
    </r>
    <r>
      <rPr>
        <b/>
        <sz val="9"/>
        <color rgb="FF7030A0"/>
        <rFont val="Arial CE"/>
        <charset val="238"/>
      </rPr>
      <t xml:space="preserve"> </t>
    </r>
    <r>
      <rPr>
        <b/>
        <sz val="10"/>
        <rFont val="Arial CE"/>
        <charset val="238"/>
      </rPr>
      <t>(nosilec: diplomirana medicinska sestra)</t>
    </r>
  </si>
  <si>
    <t>Nega na domu</t>
  </si>
  <si>
    <r>
      <t xml:space="preserve">Nega na domu </t>
    </r>
    <r>
      <rPr>
        <b/>
        <sz val="10"/>
        <rFont val="Arial CE"/>
        <charset val="238"/>
      </rPr>
      <t>(nosilec: tehnik zdravstvene nege)</t>
    </r>
  </si>
  <si>
    <r>
      <t xml:space="preserve">Asistirana peritonealna dializa v oskrbnih stanovanjih </t>
    </r>
    <r>
      <rPr>
        <b/>
        <sz val="10"/>
        <rFont val="Arial CE"/>
        <charset val="238"/>
      </rPr>
      <t>(nosilec: diplomirana medicinska sestra)</t>
    </r>
  </si>
  <si>
    <r>
      <t xml:space="preserve">Asistirana peritonealna dializa na domu </t>
    </r>
    <r>
      <rPr>
        <b/>
        <sz val="10"/>
        <rFont val="Arial CE"/>
        <charset val="238"/>
      </rPr>
      <t>(nosilec: diplomirana medicinska sestra)</t>
    </r>
  </si>
  <si>
    <r>
      <t xml:space="preserve">Patronažna služba v oskrbnih stanovanjih  </t>
    </r>
    <r>
      <rPr>
        <b/>
        <sz val="10"/>
        <rFont val="Arial CE"/>
        <charset val="238"/>
      </rPr>
      <t>(nosilec: diplomirana medicinska sestra)</t>
    </r>
  </si>
  <si>
    <r>
      <t xml:space="preserve">Nega na domu v oskrbnih stanovanjih </t>
    </r>
    <r>
      <rPr>
        <b/>
        <sz val="10"/>
        <rFont val="Arial CE"/>
        <charset val="238"/>
      </rPr>
      <t>(nosilec: tehnik zdravstvene nege)</t>
    </r>
  </si>
  <si>
    <t>207 213 Z0046 PD</t>
  </si>
  <si>
    <t>210 219 Z0046 PD</t>
  </si>
  <si>
    <t>231 244 Z0033 PD</t>
  </si>
  <si>
    <t>231 245 Z0033 PD</t>
  </si>
  <si>
    <t>232 249 Z0045 PD</t>
  </si>
  <si>
    <t>510 029 Z0040 PD</t>
  </si>
  <si>
    <t>510 029 Z0044 PD</t>
  </si>
  <si>
    <t>544 034 Z0040 PD</t>
  </si>
  <si>
    <t>101 301 E0631 PD</t>
  </si>
  <si>
    <t>105 301 E0631 PD</t>
  </si>
  <si>
    <t>106 301 E0631 PD</t>
  </si>
  <si>
    <t>139 301 E0631 PD</t>
  </si>
  <si>
    <t>106 313 E0698 PD</t>
  </si>
  <si>
    <t>106 313 E0699 PD</t>
  </si>
  <si>
    <t>111 301 E0708 PD</t>
  </si>
  <si>
    <t>117 313 E0443 PD</t>
  </si>
  <si>
    <t>117 313 E0570 PD</t>
  </si>
  <si>
    <t>117 313 E0571 PD</t>
  </si>
  <si>
    <t>117 313 E0572 PD</t>
  </si>
  <si>
    <t>204 205 E0565 PD</t>
  </si>
  <si>
    <t>204 205 E0566 PD</t>
  </si>
  <si>
    <t>204 205 E0567 PD</t>
  </si>
  <si>
    <t>204 205 E0719 PD</t>
  </si>
  <si>
    <t>204 205 E0720 PD</t>
  </si>
  <si>
    <t>204 205 E0721 PD</t>
  </si>
  <si>
    <t>204 205 E0722 PD</t>
  </si>
  <si>
    <t>204 205 E0738 PD</t>
  </si>
  <si>
    <t>204 205 E0739 PD</t>
  </si>
  <si>
    <t>204 270 E0564 PD</t>
  </si>
  <si>
    <t>205 208 E0339 PD</t>
  </si>
  <si>
    <t>209 215 E0389 PD</t>
  </si>
  <si>
    <t>216 225 E0619 PD</t>
  </si>
  <si>
    <t>220 229 E0627 PD</t>
  </si>
  <si>
    <t>229 239 E0450 PD</t>
  </si>
  <si>
    <t>231 248 E0624 PD</t>
  </si>
  <si>
    <t>249 217 E0625 PD</t>
  </si>
  <si>
    <t>203 206 Z0045 PD</t>
  </si>
  <si>
    <t>203 206 DERR01 PD</t>
  </si>
  <si>
    <t>204 205 E0445 PD</t>
  </si>
  <si>
    <t>204 205 E0446 PD</t>
  </si>
  <si>
    <t>204 205 E0447 PD</t>
  </si>
  <si>
    <t>204 205 E0448 PD</t>
  </si>
  <si>
    <t>204 205 E0449 PD</t>
  </si>
  <si>
    <t>208 214 E0524 PD</t>
  </si>
  <si>
    <t>208 214 E0531 PD</t>
  </si>
  <si>
    <t>208 214 E0532 PD</t>
  </si>
  <si>
    <t>208 214 E0533 PD</t>
  </si>
  <si>
    <t>208 214 E0534 PD</t>
  </si>
  <si>
    <t>208 214 E0632 PD</t>
  </si>
  <si>
    <t>208 214 E0633 PD</t>
  </si>
  <si>
    <t>208 214 E0634 PD</t>
  </si>
  <si>
    <t>208 214 E0635 PD</t>
  </si>
  <si>
    <t>208 214 E0636 PD</t>
  </si>
  <si>
    <t>208 214 E0637 PD</t>
  </si>
  <si>
    <t>208 214 E0638 PD</t>
  </si>
  <si>
    <t>208 214 E0639 PD</t>
  </si>
  <si>
    <t>208 214 E0640 PD</t>
  </si>
  <si>
    <t>208 214 E0641 PD</t>
  </si>
  <si>
    <t>208 214 E0642 PD</t>
  </si>
  <si>
    <t>221 230 Z0040 PD</t>
  </si>
  <si>
    <t>705 822 E0740 PD</t>
  </si>
  <si>
    <t>705 822 E0741 PD</t>
  </si>
  <si>
    <t>705 822 E0742 PD</t>
  </si>
  <si>
    <t>401 110 E0727 PD</t>
  </si>
  <si>
    <t>402 111 E0723 PD</t>
  </si>
  <si>
    <t>404 102 E0723 PD</t>
  </si>
  <si>
    <t>404 104 E0724 PD</t>
  </si>
  <si>
    <t>404 106 E0724 PD</t>
  </si>
  <si>
    <t>404 107 E0725 PD</t>
  </si>
  <si>
    <t>404 120 E0725 PD</t>
  </si>
  <si>
    <t>405 113 E0726 PD</t>
  </si>
  <si>
    <t>507 028 F0005 PD</t>
  </si>
  <si>
    <t>346 030 E0214 PD</t>
  </si>
  <si>
    <t>346 030 E0215 PD</t>
  </si>
  <si>
    <t>511 030 E0332 PD</t>
  </si>
  <si>
    <t>511 030 E0333 PD</t>
  </si>
  <si>
    <t>511 030 E0334 PD</t>
  </si>
  <si>
    <t>511 030 E0335 PD</t>
  </si>
  <si>
    <t>511 030 E0684 PD</t>
  </si>
  <si>
    <t>511 030 E0685 PD</t>
  </si>
  <si>
    <t>511 030 E0715 PD</t>
  </si>
  <si>
    <t>511 030 E0716 PD</t>
  </si>
  <si>
    <t>511 030 E0717 PD</t>
  </si>
  <si>
    <t>703 801 E0709 PD</t>
  </si>
  <si>
    <t>Spec - Medicina dela, prometa in športa</t>
  </si>
  <si>
    <t xml:space="preserve">Nujna medicinska pomoč - helikopter </t>
  </si>
  <si>
    <t>213 222 Z0043 PD</t>
  </si>
  <si>
    <t>Storitve v specialistični zunajbolnišnični dejavnosti klinične genetike</t>
  </si>
  <si>
    <t>KG0001</t>
  </si>
  <si>
    <t>Kratek genetski posvet</t>
  </si>
  <si>
    <t>KG0002</t>
  </si>
  <si>
    <t>Mali genetski posvet</t>
  </si>
  <si>
    <t>KG0003</t>
  </si>
  <si>
    <t>Srednji genetski posvet</t>
  </si>
  <si>
    <t>KG0004</t>
  </si>
  <si>
    <t>Veliki genetski posvet</t>
  </si>
  <si>
    <t>KG0005</t>
  </si>
  <si>
    <t>Anevploidije 13,18,21,X,Y-QF-PCR</t>
  </si>
  <si>
    <t>KG0006</t>
  </si>
  <si>
    <t>Določitev pogostih različic gena CFTR</t>
  </si>
  <si>
    <t>KG0007</t>
  </si>
  <si>
    <t>Fragilni X-A sindrom</t>
  </si>
  <si>
    <t>KG0008</t>
  </si>
  <si>
    <t>Diagnostika 3-/4-nukleotidnih ponovitev</t>
  </si>
  <si>
    <t>KG0009</t>
  </si>
  <si>
    <t>Diagnostika z alelno diskriminacijo</t>
  </si>
  <si>
    <t>KG0010</t>
  </si>
  <si>
    <t>Genetska diagnostika z metodo PCR</t>
  </si>
  <si>
    <t>KG0011</t>
  </si>
  <si>
    <t>Test kontaminacije prenatalnega vzorca</t>
  </si>
  <si>
    <t>KG0012</t>
  </si>
  <si>
    <t>Izolacija DNA</t>
  </si>
  <si>
    <t>KG0013</t>
  </si>
  <si>
    <t>Mikrodelecije kromosoma Y</t>
  </si>
  <si>
    <t>KG0014</t>
  </si>
  <si>
    <t>MLPA I</t>
  </si>
  <si>
    <t>KG0015</t>
  </si>
  <si>
    <t>MLPA II</t>
  </si>
  <si>
    <t>KG0016</t>
  </si>
  <si>
    <t>Sekvenčna analiza genetske različice</t>
  </si>
  <si>
    <t>KG0017</t>
  </si>
  <si>
    <t>UPD15</t>
  </si>
  <si>
    <t>KG0018</t>
  </si>
  <si>
    <t>Priprava vzorcev za molekularni PGD</t>
  </si>
  <si>
    <t>KG0019</t>
  </si>
  <si>
    <t>Priprava vzorcev za pošiljanje v tujino</t>
  </si>
  <si>
    <t>KG0020</t>
  </si>
  <si>
    <t>Kariotip - amnijska tekočina</t>
  </si>
  <si>
    <t>KG0021</t>
  </si>
  <si>
    <t>Kariotip - kri</t>
  </si>
  <si>
    <t>KG0022</t>
  </si>
  <si>
    <t>KG0023</t>
  </si>
  <si>
    <t>Pregled biološkega materiala</t>
  </si>
  <si>
    <t>KG0024</t>
  </si>
  <si>
    <t>Proganje kromosomov</t>
  </si>
  <si>
    <t>KG0025</t>
  </si>
  <si>
    <t>Obravnava ploda</t>
  </si>
  <si>
    <t>KG0026</t>
  </si>
  <si>
    <t>Molekularni kariotip - nizka ločljivost</t>
  </si>
  <si>
    <t>KG0027</t>
  </si>
  <si>
    <t>Molekularni kariotip - visoka ločljivost</t>
  </si>
  <si>
    <t>KG0028</t>
  </si>
  <si>
    <t>PGD-PGT-SR/PGT-A</t>
  </si>
  <si>
    <t>KG0029</t>
  </si>
  <si>
    <t>PGD-M</t>
  </si>
  <si>
    <t>KG0030</t>
  </si>
  <si>
    <t>FISH diagnostika I  (1 - 2 sondi)</t>
  </si>
  <si>
    <t>KG0031</t>
  </si>
  <si>
    <t>FISH diagnostika II (več kot 2 sondi)</t>
  </si>
  <si>
    <t>KG0032</t>
  </si>
  <si>
    <t>Izolacija RNA</t>
  </si>
  <si>
    <t>KG0033</t>
  </si>
  <si>
    <t>Sinteza cDNA</t>
  </si>
  <si>
    <t>KG0034</t>
  </si>
  <si>
    <t>Prisotnost alelov HLA-DQ2, HLA-DQ8 pri celiak.</t>
  </si>
  <si>
    <t>KG0035</t>
  </si>
  <si>
    <t>Sekvenčna analiza petih amplikonov</t>
  </si>
  <si>
    <t>KG0036</t>
  </si>
  <si>
    <t>Sekvenčna analiza desetih amplikonov</t>
  </si>
  <si>
    <t>KG0037</t>
  </si>
  <si>
    <t>Sekvenčna analiza petnajstih amplikonov</t>
  </si>
  <si>
    <t>KG0038</t>
  </si>
  <si>
    <t>NGS analiza tarčnega panela genov</t>
  </si>
  <si>
    <t>KG0039</t>
  </si>
  <si>
    <t>AAT DNA analiza, S in Z (AAT)</t>
  </si>
  <si>
    <t>KG0040</t>
  </si>
  <si>
    <t>Filagrin DNA analiza (FLG )</t>
  </si>
  <si>
    <t>KG0041</t>
  </si>
  <si>
    <t>SERPING1 DNA analiza (SERP1)</t>
  </si>
  <si>
    <t>KG0042</t>
  </si>
  <si>
    <t>F12 (Ekson 9) DNA analiza (F12)</t>
  </si>
  <si>
    <t>KG0043</t>
  </si>
  <si>
    <t>PLG (Ekson 9) DNA analiza (PLG)</t>
  </si>
  <si>
    <t>KG0044</t>
  </si>
  <si>
    <t>Eksomsko dosekvenciranje (WESDOS)</t>
  </si>
  <si>
    <t>KG0046</t>
  </si>
  <si>
    <t>Deparafinizacija</t>
  </si>
  <si>
    <t>KG0048</t>
  </si>
  <si>
    <t>Simultana ciljana sekvenčna analiza</t>
  </si>
  <si>
    <t>KG0049</t>
  </si>
  <si>
    <t>Sekvenciranje kliničnega eksoma</t>
  </si>
  <si>
    <t>KG0050</t>
  </si>
  <si>
    <t>Sekvenciranje kliničnega eksoma - urg. st.</t>
  </si>
  <si>
    <t>KG0051</t>
  </si>
  <si>
    <t>Sekvenciranje kliničnega eksoma - duo</t>
  </si>
  <si>
    <t>KG0052</t>
  </si>
  <si>
    <t>Sekvenciranje kliničnega eksoma - trio</t>
  </si>
  <si>
    <t>KG0053</t>
  </si>
  <si>
    <t>Sekvenciranje celotnega eksoma</t>
  </si>
  <si>
    <t>KG0054</t>
  </si>
  <si>
    <t>Sekvenciranje celotnega eksoma - urg.st.</t>
  </si>
  <si>
    <t>KG0055</t>
  </si>
  <si>
    <t>Sekvenciranje celotnega eksoma - duo</t>
  </si>
  <si>
    <t>KG0056</t>
  </si>
  <si>
    <t>Sekvenciranje celotnega eksoma - trio</t>
  </si>
  <si>
    <t>KG0057</t>
  </si>
  <si>
    <t>Sekvenciranje celotnega genoma</t>
  </si>
  <si>
    <t>KG0058</t>
  </si>
  <si>
    <t>Usmerjeno eksomsko sekv. - dod. druž. čl.</t>
  </si>
  <si>
    <t>KG0059</t>
  </si>
  <si>
    <t>Sekvenciranje mitohondrijskega genoma</t>
  </si>
  <si>
    <t>KG0060</t>
  </si>
  <si>
    <t>Reinterpretacija podatkov NGS</t>
  </si>
  <si>
    <t>Diagnostične storitve molekularne genetike</t>
  </si>
  <si>
    <t>101 300 E0730 REG01</t>
  </si>
  <si>
    <t>101 300 E0730 REG02</t>
  </si>
  <si>
    <t>101 300 E0730 REG03</t>
  </si>
  <si>
    <t>101 300 E0730 REG04</t>
  </si>
  <si>
    <t>101 300 E0730 REG05</t>
  </si>
  <si>
    <t xml:space="preserve">Specialna fizioterapevtska obravnava (nosilec: dipl. fiziot. s spec. znanji)
</t>
  </si>
  <si>
    <t>Bolnišnična dejavnost</t>
  </si>
  <si>
    <t>Bolnišnična in spec. zunaj. bol. dejavnost</t>
  </si>
  <si>
    <t>Spec. zunaj bolnišnična dejavnost</t>
  </si>
  <si>
    <t xml:space="preserve">Spec. in spl. zunaj. bol. dejavnost
</t>
  </si>
  <si>
    <t>Ostale zdravstvene dejavnosti</t>
  </si>
  <si>
    <t>Patronažna služba na domu (nosilec: diplomirana medicinska sestra)</t>
  </si>
  <si>
    <t>Asistirana peritonealna dializa na domu (nosilec: diplomirana medicinska sestra)</t>
  </si>
  <si>
    <t>Nega na domu (nosilec: tehnik zdravstvene nege)</t>
  </si>
  <si>
    <t>Program</t>
  </si>
  <si>
    <t>register</t>
  </si>
  <si>
    <t>neakutna bolnišnična obravnava</t>
  </si>
  <si>
    <t>otorinolaringologija</t>
  </si>
  <si>
    <t>maksilofac. kirurgija</t>
  </si>
  <si>
    <t>kirurgija razno</t>
  </si>
  <si>
    <t>slikovna diagnostika</t>
  </si>
  <si>
    <t>Splošna zunaj bolnišnična dejavnost</t>
  </si>
  <si>
    <t>splošna ambulanta</t>
  </si>
  <si>
    <t>Otroški/šolski dispanzer</t>
  </si>
  <si>
    <t>Nujna medicinska pomoč</t>
  </si>
  <si>
    <t>Druge dejavnosti za zdravje</t>
  </si>
  <si>
    <t>delovna terapija in fizioterapija</t>
  </si>
  <si>
    <t>Preventivni program</t>
  </si>
  <si>
    <t>Dejavnost nastanitvenih ustanov za bolniško nego</t>
  </si>
  <si>
    <t>spremljanje otroka</t>
  </si>
  <si>
    <t>Bol - Akutna bolnišnična obravnava SPP</t>
  </si>
  <si>
    <t>zdrav. nega v SVZ</t>
  </si>
  <si>
    <t>zdrav. nega zavodov za rehabilitacijo</t>
  </si>
  <si>
    <t>Diagnostične storitve hematologije</t>
  </si>
  <si>
    <t>Naziv</t>
  </si>
  <si>
    <t>Oznake vrstic</t>
  </si>
  <si>
    <t>Bol - Podaljšano boln. zdrav. - samost. odd. P</t>
  </si>
  <si>
    <t>Bol - Zdrav. nega in paliativna oskrba - NBO
samost. odd.</t>
  </si>
  <si>
    <t>Zdraviliško zdravljenje - nemed. oskrbni danD</t>
  </si>
  <si>
    <t>Fizioterapija FTH</t>
  </si>
  <si>
    <t>Ambulantna obravnava v okviru centrov za duševno zdravje odraslih CDZO</t>
  </si>
  <si>
    <t>Center za duševno zdravje otrok in mladostnikov DCZOM CDZ</t>
  </si>
  <si>
    <t>Dispanzer za mentalno zdravje DMZ</t>
  </si>
  <si>
    <t>Spec - Rentgen  RTG</t>
  </si>
  <si>
    <t>Spec - Ultrazvok UZ</t>
  </si>
  <si>
    <t>Opazovalna enota UC</t>
  </si>
  <si>
    <t>Spec - internistika, urgentna ambulanta UA</t>
  </si>
  <si>
    <t>Triaža in sprejem UC</t>
  </si>
  <si>
    <t>Antikoagulantna ambulanta AA</t>
  </si>
  <si>
    <t>Dispanzer za ženske DŽ</t>
  </si>
  <si>
    <t>Mobilna enota reanimobila Morea</t>
  </si>
  <si>
    <t>Otroški in šolski dispanzer - kurativa OD ŠD</t>
  </si>
  <si>
    <t>Center za krepitev zdravja - velik CKZ</t>
  </si>
  <si>
    <t>Integrirani center za krepitev zdravja - 
zelo velik ICKZ</t>
  </si>
  <si>
    <t>Amb. druž. medicine (dodatek za referenčno ambulanto - storitve in laboratorij skupaj -pavšal) RA</t>
  </si>
  <si>
    <t>Amb. druž. medicine (dodatek za referenčno ambulanto) - storitve RA</t>
  </si>
  <si>
    <t>Ambulanta družinske medicine / 
Splošna ambulantaSA</t>
  </si>
  <si>
    <t>Splošna ambulanta v socialnovarstvenem zavodu SA SVZ</t>
  </si>
  <si>
    <t>akutna bolnišnična obravnava</t>
  </si>
  <si>
    <t>Priloga I</t>
  </si>
  <si>
    <t>Stran</t>
  </si>
  <si>
    <t xml:space="preserve"> Stran</t>
  </si>
  <si>
    <t>Postopki oploditve z biomedicinsko pomočjo – spontani ciklus* OBMP</t>
  </si>
  <si>
    <t>Priloga Ia</t>
  </si>
  <si>
    <t>Priloga Ic</t>
  </si>
  <si>
    <t>Podvrsta</t>
  </si>
  <si>
    <t>Funkci. delovna terapija in izdelava opornic</t>
  </si>
  <si>
    <t>Transplantacija pljuč - tuj zavod</t>
  </si>
  <si>
    <t>da</t>
  </si>
  <si>
    <t>Prikaz v kazalu</t>
  </si>
  <si>
    <t>Priloga / Dejavnost / Program / Storitev</t>
  </si>
  <si>
    <t>Kazalo storitev Priloge I, Ia in I c</t>
  </si>
  <si>
    <t>gastroenterologija</t>
  </si>
  <si>
    <t>admin. tehnični delavci lab/RTG</t>
  </si>
  <si>
    <t>E0750</t>
  </si>
  <si>
    <t>Psihiatrija, primer v bolnišnični dejavnosti - psihogeriatrija</t>
  </si>
  <si>
    <t>- Zdravnik specialist vključuje 1 psihiatra, 0,5 internista in 0,4 nevrologa.</t>
  </si>
  <si>
    <t>- Do programa so upravičene psihiatrične bolnišnice, ki imajo organizirane ločene geriatrične oddelke.</t>
  </si>
  <si>
    <t>- Standard je za 17 postelj.</t>
  </si>
  <si>
    <t>MR51006</t>
  </si>
  <si>
    <t>MR srca s perfuzijo ob obremenitvi s ks</t>
  </si>
  <si>
    <t>MR61009</t>
  </si>
  <si>
    <t>MR difuzijsko perfuzijsko slikanje s ks</t>
  </si>
  <si>
    <t>MR21015</t>
  </si>
  <si>
    <t>MR celotne hrbtenice s ks</t>
  </si>
  <si>
    <t>E0743</t>
  </si>
  <si>
    <t>Menjava PEG</t>
  </si>
  <si>
    <t>Razno v splošni zunajbolnišnični dejavnosti</t>
  </si>
  <si>
    <t>E0756</t>
  </si>
  <si>
    <t>* Načrtovati v okviru dejavnosti 206 209 ginekologija ter 227 237 pediatrija.</t>
  </si>
  <si>
    <t>Bol - podaljšano boln. zdrav. - CZBO Šentvid</t>
  </si>
  <si>
    <t>PZN5101</t>
  </si>
  <si>
    <t>PZN5102</t>
  </si>
  <si>
    <t>Posvet na daljavo - krajši</t>
  </si>
  <si>
    <t>Posvet na daljavo - daljši</t>
  </si>
  <si>
    <t>PZN3201</t>
  </si>
  <si>
    <t>PZN3202</t>
  </si>
  <si>
    <t>Preventivna obravnava starejše osebe</t>
  </si>
  <si>
    <t>Preventivna obravnava na domu – daljša (Integrirano presejanje za KNB</t>
  </si>
  <si>
    <t>Preventivna obravnava na domu – krajša (odkrit DT)</t>
  </si>
  <si>
    <t>Obravnava v lokalni skupnosti- posvetovalnica</t>
  </si>
  <si>
    <t>Analiza terenskega območja</t>
  </si>
  <si>
    <t>PZN1114</t>
  </si>
  <si>
    <t>PZN1115</t>
  </si>
  <si>
    <t>PZN1116</t>
  </si>
  <si>
    <t>PZN1117</t>
  </si>
  <si>
    <t>PZN1118</t>
  </si>
  <si>
    <t>KG0061</t>
  </si>
  <si>
    <t>KG0062</t>
  </si>
  <si>
    <t>KG0063</t>
  </si>
  <si>
    <t>KG0064</t>
  </si>
  <si>
    <t>KG0065</t>
  </si>
  <si>
    <t>013</t>
  </si>
  <si>
    <t>Menjava nizkoprofilne perkutane gastrostome (PEG) se vključi v pogodbo o izvajanju zdravstvenih storitev na poziv izvajalca.</t>
  </si>
  <si>
    <t>Reinterpretacija molek. Kariotipizacije</t>
  </si>
  <si>
    <t xml:space="preserve">Kratek genetski posvet na daljavo </t>
  </si>
  <si>
    <t xml:space="preserve">Mali genetski posvet na daljavo </t>
  </si>
  <si>
    <t>Srednji genetski posvet na daljavo</t>
  </si>
  <si>
    <t xml:space="preserve">Veliki genetski posvet na daljavo </t>
  </si>
  <si>
    <t>Obravnava oseb, ki se ne odzovejo na preventivne programe</t>
  </si>
  <si>
    <t>Preventivna obravnava kroničenega pacienta - krajša</t>
  </si>
  <si>
    <t>Preventivna obravnava kroničenega pacienta - daljša</t>
  </si>
  <si>
    <t>Obrav.otročnice, novorojenčka in dojenčka - daljša</t>
  </si>
  <si>
    <t>Obrav.otročnice, novorojenčka in dojenčka - krajša</t>
  </si>
  <si>
    <t>- Delavnico izvajalec obračuna Zavodu, če je v delavnici 8 udeležencev.</t>
  </si>
  <si>
    <t>PZN1119</t>
  </si>
  <si>
    <t>PZN1120</t>
  </si>
  <si>
    <t>Cepljenje v oskrbovanem stanovanju</t>
  </si>
  <si>
    <t>PZN2119</t>
  </si>
  <si>
    <t>PZN2120</t>
  </si>
  <si>
    <t>Kurativna obravnava - obsežna v oskrbovanem stanovanju</t>
  </si>
  <si>
    <t>P 10</t>
  </si>
  <si>
    <t>CUDV DORNAVA celodnevno varstvo</t>
  </si>
  <si>
    <t>zdr. nega II</t>
  </si>
  <si>
    <t>P 30</t>
  </si>
  <si>
    <t>CUDV DORNAVA dnevno varstvo</t>
  </si>
  <si>
    <t>CUDV DOBRNA celodnevno varstvo</t>
  </si>
  <si>
    <t>CUDV DOBRNA dnevno varstvo</t>
  </si>
  <si>
    <t>CUDV M.L. RADOVLJICA celodnevno varstvo</t>
  </si>
  <si>
    <t>CUDV M.L. RADOVLJICA dnevno varstvo</t>
  </si>
  <si>
    <t>CUDV DRAGA celodnevno varstvo</t>
  </si>
  <si>
    <t>CUDV DRAGA dnevno varstvo</t>
  </si>
  <si>
    <t>CUDV ČRNA celodnevno varstvo</t>
  </si>
  <si>
    <t>CUDV ČRNA dnevno varstvo</t>
  </si>
  <si>
    <t>ZAVOD HRASTOVEC</t>
  </si>
  <si>
    <t>CIRIUS KAMNIK</t>
  </si>
  <si>
    <t>bazenski vzdrževalec</t>
  </si>
  <si>
    <t>CIRIUS VIPAVA celodnevno varstvo</t>
  </si>
  <si>
    <t>CIRIUS VIPAVA dnevno varstvo</t>
  </si>
  <si>
    <t>062</t>
  </si>
  <si>
    <t>Mobilna enota vozila urgentnega zdravnika</t>
  </si>
  <si>
    <t>063</t>
  </si>
  <si>
    <t xml:space="preserve">VDC NOVA GORICA </t>
  </si>
  <si>
    <t>E0748</t>
  </si>
  <si>
    <t>VDC (domsko varstvo VDC) - zdravstvena nega I</t>
  </si>
  <si>
    <t>Spl. socialni zavodi tip B - zdravstvena nega I</t>
  </si>
  <si>
    <t>Spl. socialni zavodi tip B - zdravstvena nega II</t>
  </si>
  <si>
    <t>VDC (domsko varstvo VDC) - zdravstvena nega II</t>
  </si>
  <si>
    <t>Spl. socialni zavodi tip B - zdravstvena nega III</t>
  </si>
  <si>
    <t>VDC (domsko varstvo VDC) - zdravstvena nega III</t>
  </si>
  <si>
    <t xml:space="preserve">Vpis v nacionalni register </t>
  </si>
  <si>
    <t>E0763</t>
  </si>
  <si>
    <t>Bol - sobivanje starša ob hosp. otroku ali invalidu (od 1.4.2021)</t>
  </si>
  <si>
    <t>PZN3203</t>
  </si>
  <si>
    <t>PZN3204</t>
  </si>
  <si>
    <t>Posvet na daljavo - preventiva, daljši</t>
  </si>
  <si>
    <t>Posvet na daljavo - preventiva, krajši</t>
  </si>
  <si>
    <t>PZN5103</t>
  </si>
  <si>
    <t>PZN5104</t>
  </si>
  <si>
    <t>E0777</t>
  </si>
  <si>
    <t>E0772</t>
  </si>
  <si>
    <t>Operativna kolonoskopija brez noža SVIT</t>
  </si>
  <si>
    <t>E0773</t>
  </si>
  <si>
    <t>E0774</t>
  </si>
  <si>
    <t>E0775</t>
  </si>
  <si>
    <t>E0776</t>
  </si>
  <si>
    <t xml:space="preserve">Dodatek k zdravljenju, pri katerem je bolezen COVID 19 glavna ali spremljajoča bolezen** </t>
  </si>
  <si>
    <t>- Celotni prihodek akutne obravnave brez LZM in dodatkov se planira po tej kalkulaciji.</t>
  </si>
  <si>
    <t>- Terciarnim izvajalcem akutne bolnišnične obravnave se na ceno iz zgornje kalkulacije prizna dodatek za terciar.</t>
  </si>
  <si>
    <t>E0773, E0774, E0775, E0776</t>
  </si>
  <si>
    <t>ORL001</t>
  </si>
  <si>
    <t>ORL002</t>
  </si>
  <si>
    <t>ORL003</t>
  </si>
  <si>
    <t>ORL004</t>
  </si>
  <si>
    <t>ORL005</t>
  </si>
  <si>
    <t>ORL006</t>
  </si>
  <si>
    <t>ORL007</t>
  </si>
  <si>
    <t>ORL008</t>
  </si>
  <si>
    <t>ORL009</t>
  </si>
  <si>
    <t>ORL010</t>
  </si>
  <si>
    <t>ORL011</t>
  </si>
  <si>
    <t>ORL012</t>
  </si>
  <si>
    <t>ORL013</t>
  </si>
  <si>
    <t>ORL014</t>
  </si>
  <si>
    <t>ORL015</t>
  </si>
  <si>
    <t>ORL016</t>
  </si>
  <si>
    <t>ORL017</t>
  </si>
  <si>
    <t>ORL018</t>
  </si>
  <si>
    <t>ORL019</t>
  </si>
  <si>
    <t>ORL020</t>
  </si>
  <si>
    <t>ORL021</t>
  </si>
  <si>
    <t>ORL022</t>
  </si>
  <si>
    <t>ORL023</t>
  </si>
  <si>
    <t>ORL024</t>
  </si>
  <si>
    <t>ORL025</t>
  </si>
  <si>
    <t>ORL026</t>
  </si>
  <si>
    <t>ORL027</t>
  </si>
  <si>
    <t>ORL028</t>
  </si>
  <si>
    <t>ORL029</t>
  </si>
  <si>
    <t>ORL030</t>
  </si>
  <si>
    <t>ORL031</t>
  </si>
  <si>
    <t>ORL032</t>
  </si>
  <si>
    <t>ORL033</t>
  </si>
  <si>
    <t>ORL034</t>
  </si>
  <si>
    <t>ORL035</t>
  </si>
  <si>
    <t>ORL036</t>
  </si>
  <si>
    <t>ORL037</t>
  </si>
  <si>
    <t>ORLSPEC001</t>
  </si>
  <si>
    <t>ORLSPEC002</t>
  </si>
  <si>
    <t>ORLSPEC003</t>
  </si>
  <si>
    <t>ORLSPEC004</t>
  </si>
  <si>
    <t>ORLSPEC005</t>
  </si>
  <si>
    <t>ORLSPEC006</t>
  </si>
  <si>
    <t>ORLSPEC007</t>
  </si>
  <si>
    <t>ORLSPEC008</t>
  </si>
  <si>
    <t>ORLSPEC009</t>
  </si>
  <si>
    <t>ORLSPEC010</t>
  </si>
  <si>
    <t>ORLSPEC011</t>
  </si>
  <si>
    <t>ORLSPEC012</t>
  </si>
  <si>
    <t>ORLSPEC013</t>
  </si>
  <si>
    <t>ORLSPEC014</t>
  </si>
  <si>
    <t>ORLSPEC015</t>
  </si>
  <si>
    <t>ORLSPEC016</t>
  </si>
  <si>
    <t>ORLSPEC017</t>
  </si>
  <si>
    <t>ORLSPEC018</t>
  </si>
  <si>
    <t>ORLSPEC019</t>
  </si>
  <si>
    <t>ORLSPEC020</t>
  </si>
  <si>
    <t>ORLSPEC021</t>
  </si>
  <si>
    <t>ORLSPEC022</t>
  </si>
  <si>
    <t>ORLSPEC023</t>
  </si>
  <si>
    <t>ORLSPEC024</t>
  </si>
  <si>
    <t>ORLSPEC025</t>
  </si>
  <si>
    <t>ORLSPEC026</t>
  </si>
  <si>
    <t>ORLSPEC027</t>
  </si>
  <si>
    <t>ORLSPEC028</t>
  </si>
  <si>
    <t>ORLSPEC029</t>
  </si>
  <si>
    <t>ORLSPEC030</t>
  </si>
  <si>
    <t>ORLSPEC031</t>
  </si>
  <si>
    <t>ORLSPEC032</t>
  </si>
  <si>
    <t>ORLSPEC033</t>
  </si>
  <si>
    <t>ORLSPEC034</t>
  </si>
  <si>
    <t>ORLSPEC035</t>
  </si>
  <si>
    <t>ORLSPEC036</t>
  </si>
  <si>
    <t>ORLSPEC037</t>
  </si>
  <si>
    <t>ORLSPEC038</t>
  </si>
  <si>
    <t>ORLSPEC039</t>
  </si>
  <si>
    <t>ORLSPEC040</t>
  </si>
  <si>
    <t>ORLSPEC041</t>
  </si>
  <si>
    <t>ORLSPEC042</t>
  </si>
  <si>
    <t>ORLSPEC043</t>
  </si>
  <si>
    <t>ORLSPEC044</t>
  </si>
  <si>
    <t>ORLSPEC045</t>
  </si>
  <si>
    <t>ORLSPEC046</t>
  </si>
  <si>
    <t>ORLSPEC047</t>
  </si>
  <si>
    <t>ORLSPEC048</t>
  </si>
  <si>
    <t>ORLSPEC049</t>
  </si>
  <si>
    <t>ORLKIR001</t>
  </si>
  <si>
    <t>ORLKIR002</t>
  </si>
  <si>
    <t>ORLKIR003</t>
  </si>
  <si>
    <t>ORLKIR004</t>
  </si>
  <si>
    <t>ORLKIR005</t>
  </si>
  <si>
    <t>ORLKIR006</t>
  </si>
  <si>
    <t>ORLKIR007</t>
  </si>
  <si>
    <t>ORLKIR008</t>
  </si>
  <si>
    <t>ORLKIR009</t>
  </si>
  <si>
    <t>ORLKIR010</t>
  </si>
  <si>
    <t>ORLKIR011</t>
  </si>
  <si>
    <t>ORLKIR012</t>
  </si>
  <si>
    <t>ORLKIR013</t>
  </si>
  <si>
    <t>ORLKIR014</t>
  </si>
  <si>
    <t>ORLKIR015</t>
  </si>
  <si>
    <t>ORLKIR016</t>
  </si>
  <si>
    <t>ORLKIR017</t>
  </si>
  <si>
    <t>ORLKIR018</t>
  </si>
  <si>
    <t>ORLKIR019</t>
  </si>
  <si>
    <t>ORLKIR020</t>
  </si>
  <si>
    <t>ORLKIR021</t>
  </si>
  <si>
    <t>ORLKIR022</t>
  </si>
  <si>
    <t>ORLKIR023</t>
  </si>
  <si>
    <t>ORLKIR024</t>
  </si>
  <si>
    <t>ORLKIR025</t>
  </si>
  <si>
    <t>ORLKIR026</t>
  </si>
  <si>
    <t>ORLKIR027</t>
  </si>
  <si>
    <t>ORLKIR028</t>
  </si>
  <si>
    <t>ORLKIR029</t>
  </si>
  <si>
    <t>ORLKIR030</t>
  </si>
  <si>
    <t>ORLKIR031</t>
  </si>
  <si>
    <t>ORLKIR032</t>
  </si>
  <si>
    <t>ORLKIR033</t>
  </si>
  <si>
    <t>ORLKIR034</t>
  </si>
  <si>
    <t>ORLKIR035</t>
  </si>
  <si>
    <t>ORLKIR036</t>
  </si>
  <si>
    <t>ORLKIR037</t>
  </si>
  <si>
    <t>ORLKIR038</t>
  </si>
  <si>
    <t>ORLKIR039</t>
  </si>
  <si>
    <t>ORLKIR040</t>
  </si>
  <si>
    <t>ORLUZ001</t>
  </si>
  <si>
    <t>ORLUZ002</t>
  </si>
  <si>
    <t>ORLUZ003</t>
  </si>
  <si>
    <t>ORLUZ004</t>
  </si>
  <si>
    <t>Kratek pregled</t>
  </si>
  <si>
    <t>Otomikroskopija</t>
  </si>
  <si>
    <t>Toaleta sluhovoda</t>
  </si>
  <si>
    <t>Prepihovanje eustahijeve tube (Politzerjev balon)</t>
  </si>
  <si>
    <t>Toaleta operativne votline v temporalni kosti</t>
  </si>
  <si>
    <t>Pražna tonalna avdiometrija</t>
  </si>
  <si>
    <t>Nadpražna tonalna avdiometrija</t>
  </si>
  <si>
    <t>Timpanogram in/ali stapedius refleks</t>
  </si>
  <si>
    <t>Testi delovanja Evstahijeve tube s timpanometrijo</t>
  </si>
  <si>
    <t>Kvalitativno in/ali kvantitativno ocenjevanje sluha</t>
  </si>
  <si>
    <t>Agravacijski in simulacijski slušni testi</t>
  </si>
  <si>
    <t>Klasični bitermalni kalorični test po Halpike - Fitzgeraldu</t>
  </si>
  <si>
    <t>Monotermalni kalorični test (Barany)</t>
  </si>
  <si>
    <t>Rotatorna preiskava ravnotežnega aparata po Baranyju</t>
  </si>
  <si>
    <t>Drugi testi ravnotežja (DixHallpike, statični in dinamični testi ravnotežja)</t>
  </si>
  <si>
    <t>Repozicijski manever</t>
  </si>
  <si>
    <t>Svetovanje pri izgubi sluha ali kroničnem šumenju v ušesih</t>
  </si>
  <si>
    <t>Diagnostika in svetovanje pri predpisu slušnega aparata</t>
  </si>
  <si>
    <t>Preiskave voha</t>
  </si>
  <si>
    <t>Merjenje prehodnosti nosu - rinometrija</t>
  </si>
  <si>
    <t>Ustavljanje nosne krvavitve</t>
  </si>
  <si>
    <t>Tamponada nosu po Bellocq-u</t>
  </si>
  <si>
    <t>Odstranitev tujka iz nosne votline</t>
  </si>
  <si>
    <t>Odstranitev splinta, tamponade ali opornice iz nosu</t>
  </si>
  <si>
    <t>Epimukozna anestezija za pregled zgornjega aerodigestivnega trakta</t>
  </si>
  <si>
    <t>Irigacija nosu in obnosnih votlin (tudi operativne votline)</t>
  </si>
  <si>
    <t>Zdravilni aerosol</t>
  </si>
  <si>
    <t>Nasoepifaringoskopija</t>
  </si>
  <si>
    <t>Sinuskopija</t>
  </si>
  <si>
    <t>Telefaringo - laringoskopija</t>
  </si>
  <si>
    <t>Endoskopija zg. ADT z upogljivim endoskopom</t>
  </si>
  <si>
    <t>Odstranitev površinsko ležečih tujkov s kože ali sluznice</t>
  </si>
  <si>
    <t>Prevez rane</t>
  </si>
  <si>
    <t>Subspecialistični pregled</t>
  </si>
  <si>
    <t>Pražna tonalna avdiometrija - alaliki</t>
  </si>
  <si>
    <t>Govorni avdiogram</t>
  </si>
  <si>
    <t>Govorni avdiogram s implantabilnim slušnim pripomočkom</t>
  </si>
  <si>
    <t>Drugi govorni testi (v hrupu, besede brez pomena, stavki)</t>
  </si>
  <si>
    <t>Centralni slušni testi (binavralna integracija, diskriminacija zvokov…)</t>
  </si>
  <si>
    <t>Določitev tinitusa, prekrivanje tinitusa</t>
  </si>
  <si>
    <t>Otoakustične emisije- izzvane (TEOAE)</t>
  </si>
  <si>
    <t>Otoakustične emisije - distorzijski produkti (DPOAE)</t>
  </si>
  <si>
    <t>Merjenje slušnih odzivov možganskega debla (APMD)</t>
  </si>
  <si>
    <t>Avdiometrija s slušnimi odzivi možganskega debla ali avdiometrija s frekvenčno in intenzitetno moduliranimi toni (Auditory steady state response - ASSR)</t>
  </si>
  <si>
    <t>Elektronistagmografija (ENG) ali videonistagmografija (VNG)</t>
  </si>
  <si>
    <t>Vestibulookularni testi beleženi z elektro ali videonistagmografom</t>
  </si>
  <si>
    <t>Test na fistulo labirinta beležen z elektro ali videonistagmografom</t>
  </si>
  <si>
    <t>Vestibularno vzdraženi miogeni potenciali</t>
  </si>
  <si>
    <t>HIT test</t>
  </si>
  <si>
    <t xml:space="preserve">Test subjektivne ocene navpičnosti </t>
  </si>
  <si>
    <t>Vestibularne vaje (najmanj 8 oseb)</t>
  </si>
  <si>
    <t>Statokineziometrija z računalniško analizo</t>
  </si>
  <si>
    <t>Prvo prilagajanje govornega procesorja implantabilnih slušnih pripomočkov (odrasli)</t>
  </si>
  <si>
    <t>Prvo prilagajanje govornega procesorja implantabilnih slušnih pripomočkov (otroci)</t>
  </si>
  <si>
    <t>Kontrolna nastavitev govornega procesorja implantabilnih slušnih pripomočkov</t>
  </si>
  <si>
    <t>Skupinska obravnava oseb s šumenjem v ušesih (skupina najmanj 8 oseb)</t>
  </si>
  <si>
    <t>Stroboskopija z rigidnim inštrumentom</t>
  </si>
  <si>
    <t>Merjenje fonacijskega časa</t>
  </si>
  <si>
    <t>Fonospirometrija</t>
  </si>
  <si>
    <t>Akustična analiza temeljne frekvence glasu</t>
  </si>
  <si>
    <t>Spektralna analiza glasu in govora</t>
  </si>
  <si>
    <t>Meritev nosne komponente v govoru</t>
  </si>
  <si>
    <t>Spirometrija pri laringektomiranem ali traheomiranem bolniku</t>
  </si>
  <si>
    <t>Spirometrija</t>
  </si>
  <si>
    <t>Meritev subglotisnega tlaka med fonacijo</t>
  </si>
  <si>
    <t>Endoskopska analiza akta požiranja</t>
  </si>
  <si>
    <t>Senzorično testiranje grla in spodnjega dela žrela</t>
  </si>
  <si>
    <t>EMG analiza akta požiranja</t>
  </si>
  <si>
    <t>Meritve tlakov med aktom požiranja</t>
  </si>
  <si>
    <t>Stroboskopija z upogljivim nazolaringoskopom</t>
  </si>
  <si>
    <t>Skupinska terapija za laringektomirane bolnike in njihove svojce</t>
  </si>
  <si>
    <t>Injiciranje druge snovi v glasilke</t>
  </si>
  <si>
    <t>Laringoskopija z rigidnim instrumentom z ali brez optike</t>
  </si>
  <si>
    <t>Endoskopska ekstrakcija tujka iz zgornjega prebavnega trakta in zgornjih dihal</t>
  </si>
  <si>
    <t>Odstranjevanje tujka z rigidno bronhoskopijo skozi traheostomo</t>
  </si>
  <si>
    <t>Odstranitev tujka z upogljiv. bronhoskopom</t>
  </si>
  <si>
    <t>Lavaža sapnikov in bronhijev pri laringektomiranih bolnikih</t>
  </si>
  <si>
    <t>Prebrizganje solznih poti, sondiranje</t>
  </si>
  <si>
    <t>Multidisciplinarni konzilij</t>
  </si>
  <si>
    <t>Pooperativna toaleta nosu brez ali z endoskopom</t>
  </si>
  <si>
    <t>Zdravljenje s kisikom</t>
  </si>
  <si>
    <t>Menjava trahealne kanile</t>
  </si>
  <si>
    <t>Incizija in drenaža abscesa na obrazu in vratu</t>
  </si>
  <si>
    <t>Incizija abscesa v področju ustne votline in žrela</t>
  </si>
  <si>
    <t>Repozicija mandibule, zaprta</t>
  </si>
  <si>
    <t>Blokada možganskih živcev v ORL področju</t>
  </si>
  <si>
    <t>Kirurška ekstirpacija salivarnega kalkulusa</t>
  </si>
  <si>
    <t xml:space="preserve">Zaustavitev krvavitve po ekstrakciji zoba </t>
  </si>
  <si>
    <t>Odstranitev šivov ali sponk</t>
  </si>
  <si>
    <t>Kirurška oskrba manjših ran</t>
  </si>
  <si>
    <t>Lokalna infiltracijska oziroma prevodna anestezija</t>
  </si>
  <si>
    <t>Intramuskularna, podkožna injekcija</t>
  </si>
  <si>
    <t>Biopsija -  t.i. "punch" biopsija</t>
  </si>
  <si>
    <t>Punkcija bezgavke</t>
  </si>
  <si>
    <t>Druge izpraznitvene punkcije</t>
  </si>
  <si>
    <t>Repozicija raztrganine bobniča</t>
  </si>
  <si>
    <t>Miringotomija</t>
  </si>
  <si>
    <t>Oskrba poškodbe zunanjega ušesa</t>
  </si>
  <si>
    <t>Ekscizija patoloških aberacij v zunanjem ušesu</t>
  </si>
  <si>
    <t>Incizija v področju zunanjega ušesa</t>
  </si>
  <si>
    <t>Punkcija čelj.ustne votline z izpiranjem</t>
  </si>
  <si>
    <t>Incizija hematoma ali abscesa nosnega pretina</t>
  </si>
  <si>
    <t>Ustavljanje zadnje ali ponavjlajoče se nosne krvavitve z endoskopom (elektrokoagulacija, tamponada)</t>
  </si>
  <si>
    <t>Incizija nosu</t>
  </si>
  <si>
    <t>Repozicija zloma nosnih kosti</t>
  </si>
  <si>
    <t>Biopsija ali ekscizija spremembe v nosnem organu z endoskopom ali brez</t>
  </si>
  <si>
    <t>Razrešitev sinehij v nosni votlini</t>
  </si>
  <si>
    <t>Redukcija nosnih školjk enostransko</t>
  </si>
  <si>
    <t>Redukcija nosnih školjk dvostransko</t>
  </si>
  <si>
    <t>Frenulotomija podjezične vezi ali v ustnem vestibulumu</t>
  </si>
  <si>
    <t>Ekscizija tumorja ali ciste vratu</t>
  </si>
  <si>
    <t>Incizija kože in podkožja</t>
  </si>
  <si>
    <t>Oskrba velike kožne rane (brez preloma kosti)</t>
  </si>
  <si>
    <t>Lokalna ekscizija kože in podkožja</t>
  </si>
  <si>
    <t>Radikalna ekscizija kožne lezije</t>
  </si>
  <si>
    <t>Radikalna ekscizija kožne lezije, uporaba lokalnega drsnega rotacijskega ali drugega kožnega podkožnega režnja</t>
  </si>
  <si>
    <t>Dermoepidermalni transplan. do 10 cm2</t>
  </si>
  <si>
    <t>Klinasta resekcija ustnice zaradi tumorja z direktnim zapiranjem</t>
  </si>
  <si>
    <t>Elektrokoagulacija ekskohleacija</t>
  </si>
  <si>
    <t>Imobilizacija zob/čeljusti s kambo</t>
  </si>
  <si>
    <t xml:space="preserve">Odstranitev zobne ligature, kambe... </t>
  </si>
  <si>
    <t xml:space="preserve">Orientacijski UZ vratu, pregled prizadetega področja </t>
  </si>
  <si>
    <t>Orientacijski UZ vratu, pregled prizadetega področja in citološka punkcija ali drenaža abscesa</t>
  </si>
  <si>
    <t>Celotni UZ vratu</t>
  </si>
  <si>
    <t>Celotni UZ vratu in citološka punkcija ali drenaža abscesa</t>
  </si>
  <si>
    <t>Otorinolaringologija</t>
  </si>
  <si>
    <r>
      <t xml:space="preserve">od tega </t>
    </r>
    <r>
      <rPr>
        <sz val="10"/>
        <rFont val="Arial CE"/>
        <charset val="238"/>
      </rPr>
      <t>1.600</t>
    </r>
    <r>
      <rPr>
        <sz val="8"/>
        <rFont val="Arial CE"/>
        <charset val="238"/>
      </rPr>
      <t xml:space="preserve"> celotnih pregledov = </t>
    </r>
    <r>
      <rPr>
        <sz val="10"/>
        <rFont val="Arial CE"/>
        <charset val="238"/>
      </rPr>
      <t>1 tim</t>
    </r>
  </si>
  <si>
    <t xml:space="preserve">- Kalkulacija velja tudi za dejavnost 205 208 E0011 v Zdravilišču Rogaška, dejavnost 209 215 E0011 v Diagn. centru Vila Bogatin ter dejavnost </t>
  </si>
  <si>
    <t>701 310 E0778 pri izvajalcih zdraviliškega zdravljenja.</t>
  </si>
  <si>
    <t>Vodenje kliničnih registrov raka dojke, debelega črevesa, danke, prostate, pljuč in melanoma in aktivna registracija raka - Onkološki inštitut Lj</t>
  </si>
  <si>
    <t>E0778</t>
  </si>
  <si>
    <t>015</t>
  </si>
  <si>
    <t>006</t>
  </si>
  <si>
    <t>050</t>
  </si>
  <si>
    <t>036</t>
  </si>
  <si>
    <r>
      <t xml:space="preserve">Dispanzer za mentalno zdravje </t>
    </r>
    <r>
      <rPr>
        <b/>
        <sz val="10"/>
        <color theme="0"/>
        <rFont val="Arial CE"/>
        <charset val="238"/>
      </rPr>
      <t>DMZ</t>
    </r>
    <r>
      <rPr>
        <b/>
        <sz val="10"/>
        <color rgb="FF000099"/>
        <rFont val="Arial CE"/>
        <charset val="238"/>
      </rPr>
      <t xml:space="preserve"> - pavšal</t>
    </r>
  </si>
  <si>
    <t xml:space="preserve">- Izvajalci bodo opravljene storitve od 1. januarja 2019 obračunavali z naslednjimi šiframi storitev: 00002, 1003, 1004, 1010, 2003, </t>
  </si>
  <si>
    <t xml:space="preserve">  2004, 2005, 3004, 3005, 3006, 4003, 4004, 11003.</t>
  </si>
  <si>
    <t>Obravnava pacienta zaradi sodelovanja v nacion. prev. programih (SVIT, ZORA, DORA)  v oskrb. stanovanju</t>
  </si>
  <si>
    <t xml:space="preserve"> Psihologi / logopedi / defektologi / soc. delavci </t>
  </si>
  <si>
    <t xml:space="preserve">  </t>
  </si>
  <si>
    <r>
      <t xml:space="preserve">Zdraviliško zdravljenje - nemed. oskrbni dan </t>
    </r>
    <r>
      <rPr>
        <b/>
        <sz val="10"/>
        <color theme="0"/>
        <rFont val="Arial CE"/>
        <charset val="238"/>
      </rPr>
      <t>NOD</t>
    </r>
  </si>
  <si>
    <r>
      <t xml:space="preserve">Bol - Podaljšano boln. zdrav. - samost. odd. </t>
    </r>
    <r>
      <rPr>
        <b/>
        <sz val="10"/>
        <color theme="0"/>
        <rFont val="Arial CE"/>
        <charset val="238"/>
      </rPr>
      <t>PBZ</t>
    </r>
  </si>
  <si>
    <r>
      <t xml:space="preserve">Nujna medicinska pomoč - helikopter </t>
    </r>
    <r>
      <rPr>
        <b/>
        <sz val="10"/>
        <color theme="0"/>
        <rFont val="Arial CE"/>
        <charset val="238"/>
      </rPr>
      <t>NMP</t>
    </r>
  </si>
  <si>
    <r>
      <t xml:space="preserve">Splošni socialni zavodi  
tip A </t>
    </r>
    <r>
      <rPr>
        <b/>
        <sz val="10"/>
        <color theme="0"/>
        <rFont val="Arial CE"/>
        <charset val="238"/>
      </rPr>
      <t>SVZ nege</t>
    </r>
  </si>
  <si>
    <r>
      <t xml:space="preserve">Program zdravljenja in rehabilitacije oseb s komorbidnostjo </t>
    </r>
    <r>
      <rPr>
        <b/>
        <sz val="10"/>
        <color theme="0"/>
        <rFont val="Arial CE"/>
        <charset val="238"/>
      </rPr>
      <t>Razori</t>
    </r>
  </si>
  <si>
    <t>Ortopedska operacija rame - dnevna obravnava</t>
  </si>
  <si>
    <t>Z0042</t>
  </si>
  <si>
    <t>enota</t>
  </si>
  <si>
    <t xml:space="preserve">Delavnica 'zdravo hujšanje temeljnji del' </t>
  </si>
  <si>
    <t>E0790</t>
  </si>
  <si>
    <t>E0791</t>
  </si>
  <si>
    <t xml:space="preserve">Delavnica 'zdravo hujšanje vzdrževalni del' </t>
  </si>
  <si>
    <t>- Delavnico izvajalec obračuna Zavodu, če je v delavnici vsaj 6 udeležencev. Pogoj za udeležbo je predhodna</t>
  </si>
  <si>
    <t>- udeležba na delavnici 346 025 E0790 "Zdravo hujšanje - temeljni del".</t>
  </si>
  <si>
    <t>E0783</t>
  </si>
  <si>
    <t>Delavnica "s sladkorno boleznijo skozi življenje"</t>
  </si>
  <si>
    <t>Delavnica "sladkorna bolezen tip 2"</t>
  </si>
  <si>
    <t>E0784</t>
  </si>
  <si>
    <t>E0787</t>
  </si>
  <si>
    <t>Delavnica "zdravi odnosi"</t>
  </si>
  <si>
    <t>E0788</t>
  </si>
  <si>
    <t>E0789</t>
  </si>
  <si>
    <t xml:space="preserve">Bol - Invalidna mladina,  BOŠ Šentvid pri Stični </t>
  </si>
  <si>
    <t>Zgod. obrav. motenj hranjenja in čustv. v boln. dej. Mlad. klim. zdravilišča Rakitna</t>
  </si>
  <si>
    <t>bolničar negovalec</t>
  </si>
  <si>
    <t xml:space="preserve">strežnica </t>
  </si>
  <si>
    <t>mladinski zobozdravstveni tim - delavci iz ur</t>
  </si>
  <si>
    <t xml:space="preserve">**Cene dodatkov vključujejo povečanje stroškov materiala in dela zaradi prilagojene obravnave bolnika (izolacija, dodatna varovalna oprema, ipd). </t>
  </si>
  <si>
    <t xml:space="preserve">V akutni bolnišnični obravnavi SPP se dodatek obračuna za obravnavo z nočitvijo, ki traja več kot 24 ur, v psihiatričnih bolnišnicah pa za </t>
  </si>
  <si>
    <t xml:space="preserve">obravnavo zaradi bolezni COVID-19, ki traja 5 ali več dni. Poleg tega dodatka je v sklopu hospitalizacije mogoče obračunati tudi druge  </t>
  </si>
  <si>
    <t>storitve v skladu s pravili za obračun storitev (Zdravila iz Seznama B, neakutna bolnišnična obravnava, LZM, ...)</t>
  </si>
  <si>
    <t xml:space="preserve">Dodatek za postopek triažiranja pacienta za uvrstitev na čakalni seznam Eurotransplanta </t>
  </si>
  <si>
    <t>Dodatek k se lahko zaračuna samo ob opravljenih transplantacijah 101 303 E0114, 101 303 E0130, 112 303 E0113, 135 303 E0118</t>
  </si>
  <si>
    <t>Gastroenterologija NOD</t>
  </si>
  <si>
    <t>Internistika NOD</t>
  </si>
  <si>
    <t>Sobivanje ob stacionarno zdraviliško zdravljenem otroku ali invalidu</t>
  </si>
  <si>
    <t>Spec - Psihiatrija - obsojenci in priporniki</t>
  </si>
  <si>
    <t>Z0048</t>
  </si>
  <si>
    <t>Spec - Medicina dela, prometa in športa - preventivni pregledi otrok športnikov</t>
  </si>
  <si>
    <t>Ambulanta družinske medicine / 
Splošna ambulanta - obsojenci in priporniki</t>
  </si>
  <si>
    <t>064</t>
  </si>
  <si>
    <t>NMP - Turistična ambulanta</t>
  </si>
  <si>
    <t>Dispanzer za ženske - obsojenci in priporniki</t>
  </si>
  <si>
    <t>Otroški in šolski dispanzer - kurativa  - obsojenci in priporniki</t>
  </si>
  <si>
    <t>065</t>
  </si>
  <si>
    <t>Zobozdravstvo za odrasle - obsojenci in priporniki</t>
  </si>
  <si>
    <t>Zobozdravstvo za mladino  - obsojenci in priporniki</t>
  </si>
  <si>
    <t>Klinična psihologija - obsojenci in priporniki</t>
  </si>
  <si>
    <t>Center za prepreč. in zdravljenje odvisnosti od drog - obsojenci in priporniki</t>
  </si>
  <si>
    <t>Družinska obravnava za zdrav življenjski slog</t>
  </si>
  <si>
    <t>Skupaj za odgovoren odnos do pitja alkohola - individualno svetovanje (temeljni del)</t>
  </si>
  <si>
    <t>Skupaj za odgovoren odnos do pitja alkohola - individualno svetovanje  (vzdrževalni del)</t>
  </si>
  <si>
    <t xml:space="preserve"> - Pavšal predstavlja opravljanje storitev od ponedeljka do petka od 15.00 do 21.00 ter sobota, nedelja in prazniki od 7.00 do 19.00.</t>
  </si>
  <si>
    <t xml:space="preserve"> - SB Novo mesto zagotavlja vse iz standarda, razen zdravnikov.</t>
  </si>
  <si>
    <t xml:space="preserve"> - ZD Metlika 6 %, kar predstavlja 172 ur letno v PUC</t>
  </si>
  <si>
    <t xml:space="preserve"> - ZD Trebnje 13 %, kar predstavlja 374 ure letno v PUC</t>
  </si>
  <si>
    <t xml:space="preserve"> - ZD Črnomelj 13 %, kar predstavlja 374 ure letno v PUC</t>
  </si>
  <si>
    <t xml:space="preserve"> - ZD Novo mesto 68 %, kar predstavlja 1.960 ur letno v PUC</t>
  </si>
  <si>
    <t xml:space="preserve">PUC pediatrična urgentna ambulanta
SB Novo mesto </t>
  </si>
  <si>
    <t>Materialni stroški funkcionalne delovne terapije in izdelave opornic vključujejo stroške za 827 opornic na tim.</t>
  </si>
  <si>
    <t xml:space="preserve">delovni terapevt  </t>
  </si>
  <si>
    <t xml:space="preserve">fizioterapevt, delovni terapevt  </t>
  </si>
  <si>
    <t>Bol - Geriatrični rehabilitacijski program za Bolnišnico Sežana</t>
  </si>
  <si>
    <t>- Zdravnik specialist vključuje 2,6 specialista fiziatra ter 0,39 specialista psihiatra / specialista fizikalne in rehabilitacijske medicine.</t>
  </si>
  <si>
    <t>Center za prepreč. in zdravljenje odvisnosti od drog - mobilna enota</t>
  </si>
  <si>
    <t>E0804</t>
  </si>
  <si>
    <t>E0808</t>
  </si>
  <si>
    <t>Vrednost pavšala se izračuna kot zmnožek cene za utež (5,37 eur) in načrtovanega celotnega števila uteži.</t>
  </si>
  <si>
    <t>Vrednost pavšala se izračuna vsako leto enkrat, ob sklepanju pogodb za novo pogodbeno leto in se med letom ne spreminja.</t>
  </si>
  <si>
    <t>E0809</t>
  </si>
  <si>
    <t>Dodatek za poseg katetrske ablacije aritmij</t>
  </si>
  <si>
    <t xml:space="preserve">Dodatek pri bilateralni kohlearni implantaciji </t>
  </si>
  <si>
    <t>E0827</t>
  </si>
  <si>
    <t>Analiza donorskega mleka v humani mlečni banki</t>
  </si>
  <si>
    <t>E0814</t>
  </si>
  <si>
    <t>E0812</t>
  </si>
  <si>
    <t>E0813</t>
  </si>
  <si>
    <t>E0815</t>
  </si>
  <si>
    <t>Genetsko presejanje otrok in mladostnikov z družinsko hiperholesterolemijo</t>
  </si>
  <si>
    <t>Nadaljnja celostna obravnava otrok in mladostnikov z družinsko hiperholesterolemijo</t>
  </si>
  <si>
    <t>E0832</t>
  </si>
  <si>
    <t>E0807</t>
  </si>
  <si>
    <t>E0810</t>
  </si>
  <si>
    <t>Dodatek za zdravljenje bolnikov s težko astmo (BT)</t>
  </si>
  <si>
    <t>Dodatek za poseg CAR-T</t>
  </si>
  <si>
    <t>Beleženje stroškov po pacientih in poročanje Zavodu</t>
  </si>
  <si>
    <t>E0811</t>
  </si>
  <si>
    <t>Dodatek za brezšivno skrb v bolnišnični obravnavi</t>
  </si>
  <si>
    <t>E0002, E0051, E0055, E0700, E0750.</t>
  </si>
  <si>
    <t>zdravljenju z zdravili pri prehodu med različnimi ravnmi zdravstvene dejavnosti, ki vključuje: triažo bolnika v skladu z nacionalnim dokumentom, usklajevanje</t>
  </si>
  <si>
    <t>zdravil ob sprejemu bolnika (zgodovina zdravljenja z zdravili, pogovor z bolnikom / svojci), usklajevanje zdravil ob odpustu bolnika (svetovanje bolniku / svojcem</t>
  </si>
  <si>
    <t>o zdravljenju z zdravili), izdelava in vročitev OKZ - osebne kartice zdravil bolniku in prenos v CRPP.</t>
  </si>
  <si>
    <t xml:space="preserve">- Bolnišnice lahko pošljejo realizacijo v okviru plana  101 300 na vseh podvrstah 301 Akutna bolnišnična obravnava - SPP, v okviru plana 130 341 pa za storitve </t>
  </si>
  <si>
    <t>- Brezšivna skrb v okviru bolnišnične obravnave predstavlja izvajanje neprekinjene oskrbe bolnika z zdravili in neprekinjenega prenosa informacij o bolnikovem</t>
  </si>
  <si>
    <t>- Pogoj za plačilo je prenos dokumenta OKZ v CRPP.</t>
  </si>
  <si>
    <t>- Zdravnik specialist vključuje 1 anesteziologa.</t>
  </si>
  <si>
    <t>laboratorijski delavec</t>
  </si>
  <si>
    <t>zdravstveni administrativni sodelavec</t>
  </si>
  <si>
    <t>Bol - Zdrav. nega in paliativna oskrba-NBO samost. odd.</t>
  </si>
  <si>
    <t>Postopki zamrzovanja zarodkov</t>
  </si>
  <si>
    <t>Postopki odmrzovanja zarodkov</t>
  </si>
  <si>
    <t>E0766</t>
  </si>
  <si>
    <t>TMO bolnikov s COVID 19 - center*</t>
  </si>
  <si>
    <t>TMO bolnikov s COVID 19 - center</t>
  </si>
  <si>
    <t>E0767</t>
  </si>
  <si>
    <t>TMO bolnikov s COVID 19 - matična enota*</t>
  </si>
  <si>
    <t>TMO bolnikov s COVID 19 - matična enota</t>
  </si>
  <si>
    <t>E0766, E0767</t>
  </si>
  <si>
    <t>* Realizacijo (v okviru plana 209 215) lahko izvajalec pošlje tudi na dejavnost 208 214 Infektologija, 210 219 Onkologija</t>
  </si>
  <si>
    <t xml:space="preserve">211 220	 Kardiologija in vaskularna medicina, 218 227 Nevrologija, 219 228 Nuklearna medicina, 227 237 Pediatrija, </t>
  </si>
  <si>
    <t>238 280 UC - Enota za bolezni, 249 216 Diabetologija, 249 217 Tireologija in 338 051 Enota za hitre preglede v rednem delovnem času</t>
  </si>
  <si>
    <t>V telemedicinsko spremljanje pacientov, obolelih za COVID-19, se lahko vključi:</t>
  </si>
  <si>
    <r>
      <t>-</t>
    </r>
    <r>
      <rPr>
        <sz val="7"/>
        <color theme="0" tint="-0.499984740745262"/>
        <rFont val="Times New Roman"/>
        <family val="1"/>
        <charset val="238"/>
      </rPr>
      <t> </t>
    </r>
    <r>
      <rPr>
        <sz val="11"/>
        <color theme="0" tint="-0.499984740745262"/>
        <rFont val="Arial Narrow"/>
        <family val="2"/>
        <charset val="238"/>
      </rPr>
      <t>ambulantne paciente ali paciente po odpustu iz bolnišničnega okolja, obolelih za COVID-19, pa okužba še ni izzvenela;</t>
    </r>
  </si>
  <si>
    <r>
      <t>-</t>
    </r>
    <r>
      <rPr>
        <sz val="7"/>
        <color theme="0" tint="-0.499984740745262"/>
        <rFont val="Times New Roman"/>
        <family val="1"/>
        <charset val="238"/>
      </rPr>
      <t> </t>
    </r>
    <r>
      <rPr>
        <sz val="11"/>
        <color theme="0" tint="-0.499984740745262"/>
        <rFont val="Arial Narrow"/>
        <family val="2"/>
        <charset val="238"/>
      </rPr>
      <t>paciente, pri katerih klinična slika ne zahteva hospitalizacije;</t>
    </r>
  </si>
  <si>
    <r>
      <t>-</t>
    </r>
    <r>
      <rPr>
        <sz val="7"/>
        <color theme="0" tint="-0.499984740745262"/>
        <rFont val="Times New Roman"/>
        <family val="1"/>
        <charset val="238"/>
      </rPr>
      <t> </t>
    </r>
    <r>
      <rPr>
        <sz val="11"/>
        <color theme="0" tint="-0.499984740745262"/>
        <rFont val="Arial Narrow"/>
        <family val="2"/>
        <charset val="238"/>
      </rPr>
      <t>paciente, ki imajo prisotne dejavnike tveganja, kot so pridružene kronične bolezni, imunska pomanjkljivost, starost oz. so prisotne določene</t>
    </r>
  </si>
  <si>
    <r>
      <t xml:space="preserve">  </t>
    </r>
    <r>
      <rPr>
        <sz val="11"/>
        <color theme="0" tint="-0.499984740745262"/>
        <rFont val="Arial Narrow"/>
        <family val="2"/>
        <charset val="238"/>
      </rPr>
      <t>druge okoliščine, ki lahko privedejo k poslabšanju zdravstvenega stanja</t>
    </r>
  </si>
  <si>
    <t xml:space="preserve">Preiskave s tega seznama se plačajo le izvajalcem – laboratorijem z veljavnim dovoljenjem MZ za izvajanje preiskav s področja Laboratorijske </t>
  </si>
  <si>
    <t>medicinske genetike in so vključeni v zunanje sheme zagotavljanja kakovosti.</t>
  </si>
  <si>
    <t>HEM0001</t>
  </si>
  <si>
    <t>Citološka ocena punktata tkiva</t>
  </si>
  <si>
    <t>HEM0002</t>
  </si>
  <si>
    <t>Določitev minimalne preostale bolezni</t>
  </si>
  <si>
    <t>HEM0003</t>
  </si>
  <si>
    <t>Imunofenotipizacija maligne bolezni</t>
  </si>
  <si>
    <t>HEM0004</t>
  </si>
  <si>
    <t>Kariotipizacija celic rakavih tkiv</t>
  </si>
  <si>
    <t>HEM0005</t>
  </si>
  <si>
    <t>Ocena deleža malignih celic</t>
  </si>
  <si>
    <t>HEM0006</t>
  </si>
  <si>
    <t>Preiskava za potrditev PNH</t>
  </si>
  <si>
    <t>HEM0007</t>
  </si>
  <si>
    <t>Multipleks RT-PCR, potrditveni</t>
  </si>
  <si>
    <t>HEM0008</t>
  </si>
  <si>
    <t>Multipleks RT-PCR, presejalni</t>
  </si>
  <si>
    <t>HEM0009</t>
  </si>
  <si>
    <t>HEM0010</t>
  </si>
  <si>
    <t>HEM0011</t>
  </si>
  <si>
    <t>Spektralna kariotipizacija</t>
  </si>
  <si>
    <t>HEM0012</t>
  </si>
  <si>
    <t>HEM0013</t>
  </si>
  <si>
    <t>Določitev izražanja genov</t>
  </si>
  <si>
    <t>HEM0014</t>
  </si>
  <si>
    <t>CD20-pozitivni limfociti B</t>
  </si>
  <si>
    <t>HEM0015</t>
  </si>
  <si>
    <t>HEM0016</t>
  </si>
  <si>
    <t>HEM0017</t>
  </si>
  <si>
    <t>Imunoselekcija celic Izolacija plazmatk</t>
  </si>
  <si>
    <t>HEM0018</t>
  </si>
  <si>
    <t>NGS analiza z visokim pokritjem</t>
  </si>
  <si>
    <t>HEM0019</t>
  </si>
  <si>
    <t>Imunski status</t>
  </si>
  <si>
    <t>HEM0021</t>
  </si>
  <si>
    <t>HEM0022</t>
  </si>
  <si>
    <t>Kultura celic Kratkotrajno gojenje celic</t>
  </si>
  <si>
    <t>HEM0024</t>
  </si>
  <si>
    <t>HEM0027</t>
  </si>
  <si>
    <t>HEM0030</t>
  </si>
  <si>
    <t>HEM0031</t>
  </si>
  <si>
    <t>HEM0032</t>
  </si>
  <si>
    <t>HEM0033</t>
  </si>
  <si>
    <t>HEM0035</t>
  </si>
  <si>
    <t>HEM0036</t>
  </si>
  <si>
    <t>HEM0037</t>
  </si>
  <si>
    <t>KG0066</t>
  </si>
  <si>
    <t>ALS/FTD</t>
  </si>
  <si>
    <t>KG0067</t>
  </si>
  <si>
    <t>KG0068</t>
  </si>
  <si>
    <t>X-inaktivacija</t>
  </si>
  <si>
    <t>KG0069</t>
  </si>
  <si>
    <t>Optično genomsko mapiranje - tarčno</t>
  </si>
  <si>
    <t>KG0070</t>
  </si>
  <si>
    <t>Optično genomsko mapiranje - FSHD</t>
  </si>
  <si>
    <t>KG0071</t>
  </si>
  <si>
    <t>Optično genomsko mapiranje - trio</t>
  </si>
  <si>
    <t>MPT001</t>
  </si>
  <si>
    <t>MPT002</t>
  </si>
  <si>
    <t>MPT003</t>
  </si>
  <si>
    <t>Triaža napotnic</t>
  </si>
  <si>
    <t>MPT004</t>
  </si>
  <si>
    <t>Obravnava bolnika - DMS</t>
  </si>
  <si>
    <t>MPT005</t>
  </si>
  <si>
    <t>Telefonski paliativni posvet - krajši</t>
  </si>
  <si>
    <t>MPT006</t>
  </si>
  <si>
    <t>Telefonski paliativni posvet - daljši</t>
  </si>
  <si>
    <t>MPT007</t>
  </si>
  <si>
    <t>Obravnava v oddaljenem kraju zdravnika specialista</t>
  </si>
  <si>
    <t>MPT008</t>
  </si>
  <si>
    <t>Obravnava v soboto, nedeljo, na praznik ali ponoči</t>
  </si>
  <si>
    <t>MPT009</t>
  </si>
  <si>
    <t>Konziliarni paliativni pregled</t>
  </si>
  <si>
    <t>MPT010</t>
  </si>
  <si>
    <t>Timska konzultacija - člani mobilnega paliativnega tima</t>
  </si>
  <si>
    <t>MPT011</t>
  </si>
  <si>
    <t>Timski posvet v ustanovi - razširjeni konzilij zdravnikov in negovalnega osebja</t>
  </si>
  <si>
    <t>MPT012</t>
  </si>
  <si>
    <t>Timski posvet izven ustanove</t>
  </si>
  <si>
    <t>MPT013</t>
  </si>
  <si>
    <t>Družinski sestanek</t>
  </si>
  <si>
    <t>MPT014</t>
  </si>
  <si>
    <t>Predpisovanje zdravila ali medicinskega pripomočka</t>
  </si>
  <si>
    <t>MPT015</t>
  </si>
  <si>
    <t>Aplikacija nerazvrščenega zdravila, transfuzija krvi</t>
  </si>
  <si>
    <t>MPT016</t>
  </si>
  <si>
    <t>Odvzem krvi za preiskave</t>
  </si>
  <si>
    <t>MPT017</t>
  </si>
  <si>
    <t>Svetovanje ob žalovanju</t>
  </si>
  <si>
    <t>MPT018</t>
  </si>
  <si>
    <t>Zahtevna ustna nega</t>
  </si>
  <si>
    <t>MPT019</t>
  </si>
  <si>
    <t>Nega traheostome</t>
  </si>
  <si>
    <t>MPT020</t>
  </si>
  <si>
    <t xml:space="preserve">Nadzor nad umetnim predihavanjem </t>
  </si>
  <si>
    <t>MPT021</t>
  </si>
  <si>
    <t>Vstavljanje/menjava nasogastrične sonde</t>
  </si>
  <si>
    <t>MPT022</t>
  </si>
  <si>
    <t>Parenteralno dohranjevanje</t>
  </si>
  <si>
    <t>MPT023</t>
  </si>
  <si>
    <t>Priprava infuzijskih raztopin</t>
  </si>
  <si>
    <t>MPT024</t>
  </si>
  <si>
    <t>Vstavitev intravenskega ali podkožnega kanala</t>
  </si>
  <si>
    <t>MPT025</t>
  </si>
  <si>
    <t>Priklopi podkožne črpalke, nadzor nad iztekanjem</t>
  </si>
  <si>
    <t>MPT026</t>
  </si>
  <si>
    <t>Podkožna ali iv injekcija zdravila</t>
  </si>
  <si>
    <t>MPT027</t>
  </si>
  <si>
    <t>Klistiranje</t>
  </si>
  <si>
    <t>MPT028</t>
  </si>
  <si>
    <t>Ročno odstranjevanje blata</t>
  </si>
  <si>
    <t>MPT029</t>
  </si>
  <si>
    <t>Klistiranje preko stomalnih odprtin</t>
  </si>
  <si>
    <t>MPT030</t>
  </si>
  <si>
    <t>Nega stomalne odprtine</t>
  </si>
  <si>
    <t>MPT031</t>
  </si>
  <si>
    <t>Vstavitev stalnega sečnega katetra</t>
  </si>
  <si>
    <t>MPT032</t>
  </si>
  <si>
    <t>Prebrizgavanje stalnega sečnega katetra</t>
  </si>
  <si>
    <t>MPT033</t>
  </si>
  <si>
    <t>Prebrizgavanje nefrostom</t>
  </si>
  <si>
    <t>MPT034</t>
  </si>
  <si>
    <t>Oskrba preležanin</t>
  </si>
  <si>
    <t>MPT035</t>
  </si>
  <si>
    <t>Ehoskopija</t>
  </si>
  <si>
    <t>MPT036</t>
  </si>
  <si>
    <t>Aspiracija peritonealne votline</t>
  </si>
  <si>
    <t>MPT037</t>
  </si>
  <si>
    <t>Aspiracija plevralne votline</t>
  </si>
  <si>
    <t>MPT038</t>
  </si>
  <si>
    <t xml:space="preserve"> Vstavitev cistostome</t>
  </si>
  <si>
    <t>MPT039</t>
  </si>
  <si>
    <t>Epiduralna blokada z vstavitvijo katetra /material/</t>
  </si>
  <si>
    <t>MPT040</t>
  </si>
  <si>
    <t>Druge infiltracije perifernih živcev : prevodna anestezija</t>
  </si>
  <si>
    <t>MPT041</t>
  </si>
  <si>
    <t>Infiltracije živčnih pletežev /vključno z vstavitvijo katetra/</t>
  </si>
  <si>
    <t>MPT042</t>
  </si>
  <si>
    <t>Blokade malih sklepov pod kontrolo UZ / vedno sočasno obračunati ehoskopijo/</t>
  </si>
  <si>
    <t>MPT043</t>
  </si>
  <si>
    <t>Predpis mešanice za samokrčljivo balonsko črpalko</t>
  </si>
  <si>
    <t>MPT044</t>
  </si>
  <si>
    <t>Odstranitev vstavljene gripper igle</t>
  </si>
  <si>
    <t>MPT045</t>
  </si>
  <si>
    <t>Prebrizgavanje venske valvule</t>
  </si>
  <si>
    <t xml:space="preserve">specialist klinične psihologije  </t>
  </si>
  <si>
    <t xml:space="preserve">specialist klinične logopedije / logoped  </t>
  </si>
  <si>
    <t>5.900 storitev = 1 tim</t>
  </si>
  <si>
    <t>- Pri izračunu se upošteva dogovorjeno št. točk 12.466.954 in produktivnost 18.152.</t>
  </si>
  <si>
    <t>specialist klinične psihologije /psiholog</t>
  </si>
  <si>
    <t>športni pedagog/kineziolog</t>
  </si>
  <si>
    <t>- Predvideno trajanje programa: 3 tedne, z možnostjo podaljšanja.</t>
  </si>
  <si>
    <t>- V materialnih stroških je vključenih 1000 evrov na osebo iz tima letno, za izobraževanja in usposabljanja.</t>
  </si>
  <si>
    <t>- V program se vključijo osebe pred dopolnjenim 19. letom.</t>
  </si>
  <si>
    <t>- Velja za psihiatrične bolnišnice, ki imajo organizirane ločene oddelke/enote za zasvojenost.</t>
  </si>
  <si>
    <t>- V obravnavo se vključujejo osebe od starosti 19 let naprej.</t>
  </si>
  <si>
    <t xml:space="preserve">Pnevmološke storitve v spec. zunajbol. dejavnosti </t>
  </si>
  <si>
    <t>Pnevmologija</t>
  </si>
  <si>
    <r>
      <t xml:space="preserve">od tega </t>
    </r>
    <r>
      <rPr>
        <sz val="10"/>
        <rFont val="Arial CE"/>
        <charset val="238"/>
      </rPr>
      <t>1.200</t>
    </r>
    <r>
      <rPr>
        <sz val="8"/>
        <rFont val="Arial CE"/>
        <charset val="238"/>
      </rPr>
      <t xml:space="preserve"> celotnih ali subspecial. pregledov = </t>
    </r>
    <r>
      <rPr>
        <sz val="10"/>
        <rFont val="Arial CE"/>
        <charset val="238"/>
      </rPr>
      <t>1 tim</t>
    </r>
  </si>
  <si>
    <t>PUL001</t>
  </si>
  <si>
    <t>PUL002</t>
  </si>
  <si>
    <t>PUL003</t>
  </si>
  <si>
    <t>PUL004</t>
  </si>
  <si>
    <t>PUL005</t>
  </si>
  <si>
    <t>PUL006</t>
  </si>
  <si>
    <t>PUL007</t>
  </si>
  <si>
    <t>PUL008</t>
  </si>
  <si>
    <t>Obravnava bolnika na domu</t>
  </si>
  <si>
    <t>PUL009</t>
  </si>
  <si>
    <t xml:space="preserve">Triaža nenujnih napotnic
</t>
  </si>
  <si>
    <t>PUL010</t>
  </si>
  <si>
    <t>Nespecifični bronhialni provokacijski test</t>
  </si>
  <si>
    <t>PUL011</t>
  </si>
  <si>
    <t xml:space="preserve">Specifični bronhialni provokacijski test </t>
  </si>
  <si>
    <t>PUL012</t>
  </si>
  <si>
    <t>Bronhodilatacijski test</t>
  </si>
  <si>
    <t>PUL013</t>
  </si>
  <si>
    <t>Kožni vbodni ali intradermalni testi alergije</t>
  </si>
  <si>
    <t>PUL014</t>
  </si>
  <si>
    <t>Krivulja pretok/volumen</t>
  </si>
  <si>
    <t>PUL015</t>
  </si>
  <si>
    <t>Rezidualni volumen</t>
  </si>
  <si>
    <t>PUL016</t>
  </si>
  <si>
    <t>Telesna pletizmografija</t>
  </si>
  <si>
    <t>PUL017</t>
  </si>
  <si>
    <t>Titracija nadtlaka v zgornjih dihalnih poteh</t>
  </si>
  <si>
    <t>PUL018</t>
  </si>
  <si>
    <t>Difuzijska kapaciteta pljuč</t>
  </si>
  <si>
    <t>PUL019</t>
  </si>
  <si>
    <t>Ergospirometrija</t>
  </si>
  <si>
    <t>PUL020</t>
  </si>
  <si>
    <t>Cikloergometrija</t>
  </si>
  <si>
    <t>PUL021</t>
  </si>
  <si>
    <t>Endoskopija zgornjih dihal</t>
  </si>
  <si>
    <t>Test 6 minutne hoje</t>
  </si>
  <si>
    <t>Test vstajanja s stola</t>
  </si>
  <si>
    <t>UZ prsnega koša</t>
  </si>
  <si>
    <t>Obposteljni UZ srca</t>
  </si>
  <si>
    <t>UZ srca</t>
  </si>
  <si>
    <t>Doppler ven</t>
  </si>
  <si>
    <t>Cepljenje - posamična aplik. vakcine</t>
  </si>
  <si>
    <t>Krpični testi</t>
  </si>
  <si>
    <t>Ambulantna rehabilitacija kroničnih pljučnih bolnikov</t>
  </si>
  <si>
    <t>Meritev NO v izdihanem zraku</t>
  </si>
  <si>
    <t>E0828</t>
  </si>
  <si>
    <t>Diagnostična obravnava težavnega poteka bolezni dihal</t>
  </si>
  <si>
    <t>E0829</t>
  </si>
  <si>
    <t>Obravnava bolnikov po presaditvi pljuč</t>
  </si>
  <si>
    <t>E0830</t>
  </si>
  <si>
    <t>Letni pregled bolnika s cistično fibrozo</t>
  </si>
  <si>
    <t>E0831</t>
  </si>
  <si>
    <t>Kontrolni pregled bolnika s cistično fibrozo</t>
  </si>
  <si>
    <t>kineziolog</t>
  </si>
  <si>
    <t>Antikoagulantni program</t>
  </si>
  <si>
    <t xml:space="preserve"> - SB Slovenj Gradec vodi klinični register za bolnike s Fabriyevo boleznijo</t>
  </si>
  <si>
    <t>E0833</t>
  </si>
  <si>
    <t>E0834</t>
  </si>
  <si>
    <t>E0826</t>
  </si>
  <si>
    <t>- Glej opombo zapisano pri dejavnosti 346 025 E0790.</t>
  </si>
  <si>
    <t>Izvajalci Zavodu lahko obračunavajo delavnice ter individualna svetovanja, če</t>
  </si>
  <si>
    <t xml:space="preserve"> - so bila izvedena skladno s strokovnimi usmeritvami NIJZ,</t>
  </si>
  <si>
    <t xml:space="preserve"> - so jih izvedli ustrezno izobraženi in dodatno strokovno usposobljeni izvajalci,</t>
  </si>
  <si>
    <t xml:space="preserve"> - je bilo vanje vključenih predpisano število oseb,</t>
  </si>
  <si>
    <t xml:space="preserve"> - imajo evidentirane podpise udeležencev vsakega srečanja posameznih skupinskih delavnic in individulanih svetovanj, skupaj</t>
  </si>
  <si>
    <t xml:space="preserve">    z datumi posameznih srečanj, navedbo izvajalcev in lokacijo izvedbe,</t>
  </si>
  <si>
    <t xml:space="preserve"> - so na NIJZ poslali izpolnjen obrazec za evalvacijo o uspešnosti izvedenih dolgih zdravstvenovzgojnih delavnic/individualnih </t>
  </si>
  <si>
    <t xml:space="preserve">   svetovanj (na predpisanem obrazcu NIJZ, ki je del "Navodil - ZVC").</t>
  </si>
  <si>
    <t>- Če je namesto diplomirane medicinske sestra zaposlen tehnik zdravstvene nege, se upošteva plačni razred tehnika zdravstvene nege (30).</t>
  </si>
  <si>
    <t>Amb. za predn. obrav. otrok in mlad. s težavami v dušev. zdravju na terc. ravni, za UKC Lj, Sl. za otr. psih. in UKC Mb</t>
  </si>
  <si>
    <t>Amb. za predn. obrav. otrok in mlad. s težavami v dušev. zdravju na terc. ravni, za UPK Lj.</t>
  </si>
  <si>
    <t>- Vstop v program je mogoč z napotnico specialista pediatra.</t>
  </si>
  <si>
    <t>- Nosilec dejavnosti je specialist psihiater ali klinični psiholog.</t>
  </si>
  <si>
    <t>- Predvideno trajanje programa: 4 tedne, z možnostjo podaljšanja.</t>
  </si>
  <si>
    <t>- Vstop v program je mogoč z napotnico specialista psihiatra.</t>
  </si>
  <si>
    <t>- Predvideno trajanje programa: 10 tednov.</t>
  </si>
  <si>
    <t>- 1 primer vključje 10 individualnih obravnav in 10 skupinskih obravnav; trajanje posamezne obravnave 75 minut</t>
  </si>
  <si>
    <t>Vzgoja za ustno zdravje</t>
  </si>
  <si>
    <t>* Načrtovati v okviru dejavnosti 209 215 internistika in/ali 211 220 kardiologija.</t>
  </si>
  <si>
    <t>Z0051</t>
  </si>
  <si>
    <t>P10</t>
  </si>
  <si>
    <t>CUDV DORNAVA celodnevno varstvo - nega 2</t>
  </si>
  <si>
    <t>CUDV DORNAVA celodnevno varstvo - nega 3</t>
  </si>
  <si>
    <t>P30</t>
  </si>
  <si>
    <t>CUDV DORNAVA dnevno varstvo - nega 2</t>
  </si>
  <si>
    <t>CUDV DORNAVA dnevno varstvo - nega 3</t>
  </si>
  <si>
    <t>CUDV DOBRNA celodnevno varstvo - nega 2</t>
  </si>
  <si>
    <t>CUDV DOBRNA celodnevno varstvo - nega 3</t>
  </si>
  <si>
    <t>CUDV DOBRNA dnevno varstvo - nega 2</t>
  </si>
  <si>
    <t>CUDV DOBRNA dnevno varstvo - nega 3</t>
  </si>
  <si>
    <t>CUDV M.L. RADOVLJICA celodnevno varstvo - nega 1</t>
  </si>
  <si>
    <t>CUDV M.L. RADOVLJICA celodnevno varstvo - nega 2</t>
  </si>
  <si>
    <t>CUDV M.L. RADOVLJICA celodnevno varstvo - nega 3</t>
  </si>
  <si>
    <t>CUDV M.L. RADOVLJICA dnevno varstvo - nega 2</t>
  </si>
  <si>
    <t>CUDV M.L. RADOVLJICA dnevno varstvo - nega 3</t>
  </si>
  <si>
    <t>CUDV DRAGA celodnevno varstvo - nega 1</t>
  </si>
  <si>
    <t>CUDV DRAGA celodnevno varstvo - nega 2</t>
  </si>
  <si>
    <t>CUDV DRAGA celodnevno varstvo - nega 3</t>
  </si>
  <si>
    <t>CUDV DRAGA dnevno varstvo - nega 1</t>
  </si>
  <si>
    <t>CUDV DRAGA dnevno varstvo - nega 2</t>
  </si>
  <si>
    <t>CUDV DRAGA dnevno varstvo - nega 3</t>
  </si>
  <si>
    <t>CUDV ČRNA celodnevno varstvo - nega 1</t>
  </si>
  <si>
    <t>CUDV ČRNA celodnevno varstvo - nega 2</t>
  </si>
  <si>
    <t>CUDV ČRNA celodnevno varstvo - nega 3</t>
  </si>
  <si>
    <t>CUDV ČRNA dnevno varstvo - nega 1</t>
  </si>
  <si>
    <t>CUDV ČRNA dnevno varstvo - nega 2</t>
  </si>
  <si>
    <t>CUDV ČRNA dnevno varstvo - nega 3</t>
  </si>
  <si>
    <t>ZAVOD HRASTOVEC nega 1</t>
  </si>
  <si>
    <t>ZAVOD HRASTOVEC nega 2</t>
  </si>
  <si>
    <t>ZAVOD HRASTOVEC nega 3</t>
  </si>
  <si>
    <t>socialni delavec</t>
  </si>
  <si>
    <t>- Cena storitve velja tudi za dejavnost 143 367 Z0036 za izvajalce akutne bolnišnične obravnave, za program brezšivne skrbi.</t>
  </si>
  <si>
    <t>- Od 1.2.2023 dalje cena storitve velja tudi za dejavnost 743 608 Z0036 za lekarne na primarni ravni, za program brezšivne skrbi.</t>
  </si>
  <si>
    <t>066</t>
  </si>
  <si>
    <t>E0836</t>
  </si>
  <si>
    <t>Državni program obvladovanja raka</t>
  </si>
  <si>
    <t>067</t>
  </si>
  <si>
    <t>- Za tujce velja visoka cena količnika za glavarino iz ambulante družinske medicine (302 001 Z0031).</t>
  </si>
  <si>
    <t>Presejanje diabetične retinopatije**</t>
  </si>
  <si>
    <t>ura</t>
  </si>
  <si>
    <t>E0839</t>
  </si>
  <si>
    <t>Kratkotrajno gojenje celic</t>
  </si>
  <si>
    <t>- Pri specialistu klinične logopedije/logopedu je v kalkulaciji upoštevan točkovni normativ specialista klinične logopedije. V kolikor se zaposli logoped, se zanj</t>
  </si>
  <si>
    <t xml:space="preserve">  upošteva točkovni normativ 15.300. Pri specialistu klinične psihologije/psihologu je upoštevan točkovni normativ specialista klinične psihologije. V kolikor se</t>
  </si>
  <si>
    <t xml:space="preserve">  zaposli psiholog se zanj upošteva točkovni normativ 15.300.</t>
  </si>
  <si>
    <t>E0842</t>
  </si>
  <si>
    <t>E0843</t>
  </si>
  <si>
    <t>E0844</t>
  </si>
  <si>
    <t>E0840</t>
  </si>
  <si>
    <t>E0841</t>
  </si>
  <si>
    <t>Obravnava otrok z motnjami v duš.razvoju ter vedenjskimi in čustvenimi težavami-CUDV Dornava in CUDV Draga</t>
  </si>
  <si>
    <t>290</t>
  </si>
  <si>
    <t>Antikoagulantna ambulanta</t>
  </si>
  <si>
    <t>005</t>
  </si>
  <si>
    <t>008</t>
  </si>
  <si>
    <t>PUL022</t>
  </si>
  <si>
    <t>PUL023</t>
  </si>
  <si>
    <t>PUL024</t>
  </si>
  <si>
    <t>PUL025</t>
  </si>
  <si>
    <t>PUL026</t>
  </si>
  <si>
    <t>PUL027</t>
  </si>
  <si>
    <t>PUL028</t>
  </si>
  <si>
    <t>PUL029</t>
  </si>
  <si>
    <t>PUL030</t>
  </si>
  <si>
    <t>PUL031</t>
  </si>
  <si>
    <t>PUL032</t>
  </si>
  <si>
    <t>PUL033</t>
  </si>
  <si>
    <t>PUL034</t>
  </si>
  <si>
    <t>E0845</t>
  </si>
  <si>
    <t xml:space="preserve">Dodatek k zdravljenju bolezni COVID 19 brez zapletov** </t>
  </si>
  <si>
    <t xml:space="preserve">Dodatek k zdravljenju bolezni COVID 19 z zapleti: ** </t>
  </si>
  <si>
    <t xml:space="preserve">Dodatek k zdravljenju bolezni COVID 19 s katastrofalnimi posledicami** </t>
  </si>
  <si>
    <t>Postopki oploditve z biomedicinsko pomočjo – spontani ciklus</t>
  </si>
  <si>
    <t>Postopki oploditve z biomedicinsko pomočjo – stimulirani ciklus</t>
  </si>
  <si>
    <t xml:space="preserve">Diagnostične storitve v specialistični zunajbolnišnični dejavnosti hematologije (UKC Ljubljana, UKC Maribor) </t>
  </si>
  <si>
    <t xml:space="preserve">Otorinolaringološke storitve v spec. zunajb. dejavnosti  </t>
  </si>
  <si>
    <t xml:space="preserve">Storitve Mobilnega paliativnega tima v specialistični zunajbolnišnični dejavnosti </t>
  </si>
  <si>
    <t>IZHODIŠČA ZA PRIPRAVO POGODB 2024</t>
  </si>
  <si>
    <t>Dežurna služba 3a</t>
  </si>
  <si>
    <t>Pri izračunu osnovnih plač načrtovanih delavcev v zavodih za izobraževanje otrok in mladostnikov s posebnimi potrebami, svetovalnih centrih in centrih za korekcijo sluha in govora, se zaradi njihove specifičnosti in napredovanja v nazive upoštevajo naslednji plačni razredi:</t>
  </si>
  <si>
    <t xml:space="preserve">- Preostali kader iz te kalkulacije izvaja program celostne rehabilitacijske obravnave. Plačni razredi za ta program se načrtujejo </t>
  </si>
  <si>
    <t xml:space="preserve">  v skladu s sedmim odstavkom Priloge 5.</t>
  </si>
  <si>
    <t>- Zaposleni logopedi in psihologi v specializacijo vstopajo postopno.</t>
  </si>
  <si>
    <t>- Zaposleni v CDZOM opravijo izobraževanje in usposabljanje za delo na področju duševnega zdravja in v skladu s programom, ki ga pripravi NIJZ. Povečani stroški</t>
  </si>
  <si>
    <t xml:space="preserve"> izobraževanja so vključeni v materialne stroške delovanja CDZOM.</t>
  </si>
  <si>
    <t>- Zaposleni v CDZO opravijo izobraževanje in usposabljanje za delo na področju duševnega zdravja in v skladu s programom, ki ga pripravi NIJZ. Povečani stroški</t>
  </si>
  <si>
    <t xml:space="preserve"> izobraževanja so vključeni v materialne stroške delovanja CDZO.</t>
  </si>
  <si>
    <t>EBP - celotni pregled</t>
  </si>
  <si>
    <t>EBP - kontrolni pregled</t>
  </si>
  <si>
    <t>Priloga I     -     Kalkulacije in cene zdravstvenih storitev</t>
  </si>
  <si>
    <t xml:space="preserve">Fizioterapija </t>
  </si>
  <si>
    <t>Kalkulacije za diagnostične, terapevtske in rehabilitacijske postopke v bolnišnicah</t>
  </si>
  <si>
    <t>Cenik storitev</t>
  </si>
  <si>
    <t>DERR02</t>
  </si>
  <si>
    <t>* Načrtovati v okviru 227 237 pediatrija ali 301 258 medicina dela, prometa in športa</t>
  </si>
  <si>
    <t>NEV001</t>
  </si>
  <si>
    <t>NEV002</t>
  </si>
  <si>
    <t>NEV003</t>
  </si>
  <si>
    <t>NEV004</t>
  </si>
  <si>
    <t>NEV005</t>
  </si>
  <si>
    <t>NEV006</t>
  </si>
  <si>
    <t>NEV007</t>
  </si>
  <si>
    <t>NEV008</t>
  </si>
  <si>
    <t>NEV009</t>
  </si>
  <si>
    <t>NEV010</t>
  </si>
  <si>
    <t>NEV011</t>
  </si>
  <si>
    <t>NEV012</t>
  </si>
  <si>
    <t xml:space="preserve">Kratki pregled </t>
  </si>
  <si>
    <t>Posvet specialista na daljavo - krajši</t>
  </si>
  <si>
    <t>Posvet specialista na daljavo - daljši</t>
  </si>
  <si>
    <t>NEV013</t>
  </si>
  <si>
    <t>NEV014</t>
  </si>
  <si>
    <t>NEV015</t>
  </si>
  <si>
    <t>NEV016</t>
  </si>
  <si>
    <t>NEV017</t>
  </si>
  <si>
    <t>NEV018</t>
  </si>
  <si>
    <t>NEV019</t>
  </si>
  <si>
    <t>NEV020</t>
  </si>
  <si>
    <t>NEV021</t>
  </si>
  <si>
    <t>NEV022</t>
  </si>
  <si>
    <t>NEV023</t>
  </si>
  <si>
    <t>NEV024</t>
  </si>
  <si>
    <t>NEV025</t>
  </si>
  <si>
    <t>NEV026</t>
  </si>
  <si>
    <t>NEV027</t>
  </si>
  <si>
    <t>NEV028</t>
  </si>
  <si>
    <t>NEV029</t>
  </si>
  <si>
    <t>NEV030</t>
  </si>
  <si>
    <t>NEV031</t>
  </si>
  <si>
    <t>NEV032</t>
  </si>
  <si>
    <t>NEV033</t>
  </si>
  <si>
    <t>NEV034</t>
  </si>
  <si>
    <t>NEV035</t>
  </si>
  <si>
    <t>NEV036</t>
  </si>
  <si>
    <t>NEV037</t>
  </si>
  <si>
    <t>NEV038</t>
  </si>
  <si>
    <t>NEV039</t>
  </si>
  <si>
    <t>NEV040</t>
  </si>
  <si>
    <t>NEV041</t>
  </si>
  <si>
    <t>NEV042</t>
  </si>
  <si>
    <t>NEV043</t>
  </si>
  <si>
    <t>NEV044</t>
  </si>
  <si>
    <t>NEV045</t>
  </si>
  <si>
    <t>NEV046</t>
  </si>
  <si>
    <t>NEV047</t>
  </si>
  <si>
    <t>NEV048</t>
  </si>
  <si>
    <t>NEV049</t>
  </si>
  <si>
    <t>Priprava in pošiljanje vzorcev v zunanji laboratorij</t>
  </si>
  <si>
    <t>Posvet na daljavo (DMS, RFT) - daljši</t>
  </si>
  <si>
    <t>Posvet na daljavo (DMS, RFT) - krajši</t>
  </si>
  <si>
    <t>Obravnava respiratornega fizioterapevta</t>
  </si>
  <si>
    <t>Neinvazivna mehanska ventilacija z odvzemom krvi za PAAK</t>
  </si>
  <si>
    <t>Timska obravnava bolnika z ŽMB ali ALS (bolnik ali svojci)</t>
  </si>
  <si>
    <t>Nadzor nad umetnim predihavanjem - neinvazivno predihavanje</t>
  </si>
  <si>
    <t>Obravnava DMS</t>
  </si>
  <si>
    <t>Lumbalna punkcija</t>
  </si>
  <si>
    <t>Biopsija kože</t>
  </si>
  <si>
    <t>Mišična biopsija</t>
  </si>
  <si>
    <t>Preiskava voha 40 vonjev</t>
  </si>
  <si>
    <t>Določitev internističnega statusa</t>
  </si>
  <si>
    <t>Farmakološko testiranje</t>
  </si>
  <si>
    <t>Kratka EMG</t>
  </si>
  <si>
    <t>Srednja EMG</t>
  </si>
  <si>
    <t>Dolga EMG</t>
  </si>
  <si>
    <t>EMG vodeno injiciranje zdravila</t>
  </si>
  <si>
    <t>Evocirani potenciali SEP, VEP, ERG, APMD</t>
  </si>
  <si>
    <t>Avdiometrija z akustičnimi potenciali možganskega debla (APMD)</t>
  </si>
  <si>
    <t>EEG standardna v budnosti</t>
  </si>
  <si>
    <t>Podaljšana EEG z video snemanjem</t>
  </si>
  <si>
    <t>Celodnevna EEG z video snemanjem</t>
  </si>
  <si>
    <t>Celonočna video polisomnografija (PSG)</t>
  </si>
  <si>
    <t>Celonočno video PSG snemanje in merjenje respiracije</t>
  </si>
  <si>
    <t>Pohodno celonočno PSG snemanje in merjenje respiracije</t>
  </si>
  <si>
    <t>Poligrafija - celonočna</t>
  </si>
  <si>
    <t>Pohodna (24 urna) polisomnografija</t>
  </si>
  <si>
    <t>Test srednje latence uspavanja ali budnosti</t>
  </si>
  <si>
    <t>Aktimetrija (14 dni)</t>
  </si>
  <si>
    <t>UZ preiskava živcev in mišic</t>
  </si>
  <si>
    <t>UZ preiskava živcev in mišic za vodeno injiciranje botulina ali kortikosteroida</t>
  </si>
  <si>
    <t>Dvojno barvna ultrazvočna preiskava vratnih arterij</t>
  </si>
  <si>
    <t>Dvojno barvna ultrazvočna preiskava vratnih arterij s kontrastom</t>
  </si>
  <si>
    <t>Dvojna barvna transkranialna doplerska preiskava (TCCD)</t>
  </si>
  <si>
    <t>Dvojna barvna transkranialna doplerska preiskava (TCCD) z uporabo UZ kontrasta</t>
  </si>
  <si>
    <t>Transkranialna doplerska preiskava (TCD) s kontrastom med Valsalvinim manevrom</t>
  </si>
  <si>
    <t>Transkranialna doplerska preiskava (TCD) z detekcijo mikroembolusov</t>
  </si>
  <si>
    <t>Testiranje srčnožilne avtonomne funkcije</t>
  </si>
  <si>
    <t>Test z nagibno mizo</t>
  </si>
  <si>
    <t>UZ merjenje zastojnega urina</t>
  </si>
  <si>
    <t>Urodinamska preiskava</t>
  </si>
  <si>
    <t>od tega 600 celotnih ali subspecialističnih pregledov = 1 tim</t>
  </si>
  <si>
    <t>Ekscizija benig. pat. sprememb v žrelu in v ustni votlini</t>
  </si>
  <si>
    <t>PUL035</t>
  </si>
  <si>
    <t>PUL036</t>
  </si>
  <si>
    <t>PUL037</t>
  </si>
  <si>
    <t>PUL038</t>
  </si>
  <si>
    <t>PUL039</t>
  </si>
  <si>
    <t>PUL040</t>
  </si>
  <si>
    <t>PUL041</t>
  </si>
  <si>
    <t>PUL042</t>
  </si>
  <si>
    <t>PUL043</t>
  </si>
  <si>
    <t>REV024</t>
  </si>
  <si>
    <t>REV025</t>
  </si>
  <si>
    <t>Diagnostika SjS (brez biopsije in UZ)</t>
  </si>
  <si>
    <t>E0858</t>
  </si>
  <si>
    <t>Storitve v specialistični zunajbolnišnični dejavnosti nefrologije</t>
  </si>
  <si>
    <t>NEFRO001</t>
  </si>
  <si>
    <t>NEFRO002</t>
  </si>
  <si>
    <t>NEFRO003</t>
  </si>
  <si>
    <t>NEFRO004</t>
  </si>
  <si>
    <t>NEFRO005</t>
  </si>
  <si>
    <t>NEFRO006</t>
  </si>
  <si>
    <t>NEFRO007</t>
  </si>
  <si>
    <t>NEFRO008</t>
  </si>
  <si>
    <t>NEFRO009</t>
  </si>
  <si>
    <t>NEFRO010</t>
  </si>
  <si>
    <t>NEFRO011</t>
  </si>
  <si>
    <t>NEFRO012</t>
  </si>
  <si>
    <t>NEFRO013</t>
  </si>
  <si>
    <t>NEFRO014</t>
  </si>
  <si>
    <t>NEFRO015</t>
  </si>
  <si>
    <t>NEFRO016</t>
  </si>
  <si>
    <t>NEFRO017</t>
  </si>
  <si>
    <t>NEFRO018</t>
  </si>
  <si>
    <t>NEFRO019</t>
  </si>
  <si>
    <t>NEFRO020</t>
  </si>
  <si>
    <t>NEFRO021</t>
  </si>
  <si>
    <t>NEFRO022</t>
  </si>
  <si>
    <t>NEFRO023</t>
  </si>
  <si>
    <t>NEFRO024</t>
  </si>
  <si>
    <t>NEFRO025</t>
  </si>
  <si>
    <t>NEFRO026</t>
  </si>
  <si>
    <t>NEFRO027</t>
  </si>
  <si>
    <t>NEFRO028</t>
  </si>
  <si>
    <t>NEFRO029</t>
  </si>
  <si>
    <t>NEFRO030</t>
  </si>
  <si>
    <t>NEFRO031</t>
  </si>
  <si>
    <t>NEFRO032</t>
  </si>
  <si>
    <t>NEFUZ001</t>
  </si>
  <si>
    <t>NEFUZ002</t>
  </si>
  <si>
    <t>NEFUZ003</t>
  </si>
  <si>
    <t>NEFUZ004</t>
  </si>
  <si>
    <t>NEFUZ005</t>
  </si>
  <si>
    <t>NEFUZ006</t>
  </si>
  <si>
    <t>NEFUZ007</t>
  </si>
  <si>
    <t>NEFUZ008</t>
  </si>
  <si>
    <t>NEFUZ009</t>
  </si>
  <si>
    <t>NEFUZ010</t>
  </si>
  <si>
    <t>NEFUZ011</t>
  </si>
  <si>
    <t>NEFUZ012</t>
  </si>
  <si>
    <t>NEFUZ013</t>
  </si>
  <si>
    <t>NEFUZ014</t>
  </si>
  <si>
    <t>NEFUZ015</t>
  </si>
  <si>
    <t>E0848</t>
  </si>
  <si>
    <t>E0849</t>
  </si>
  <si>
    <t>E0850</t>
  </si>
  <si>
    <t>E0851</t>
  </si>
  <si>
    <t>E0852</t>
  </si>
  <si>
    <t>E0853</t>
  </si>
  <si>
    <t>E0854</t>
  </si>
  <si>
    <t>E0855</t>
  </si>
  <si>
    <t>E0856</t>
  </si>
  <si>
    <t>E0857</t>
  </si>
  <si>
    <t>Prvi ali celotni pregled</t>
  </si>
  <si>
    <t>Kontrolni ali srednji pregled</t>
  </si>
  <si>
    <t>Kratki pregled</t>
  </si>
  <si>
    <t>Subspecialistični nefrološki pregled</t>
  </si>
  <si>
    <t>Prijava na ledvično biopsijo</t>
  </si>
  <si>
    <t>Prijava v register</t>
  </si>
  <si>
    <t>Monitoring</t>
  </si>
  <si>
    <t>Intravenska infuzija</t>
  </si>
  <si>
    <t>24 urno merjenje krvnega tlaka</t>
  </si>
  <si>
    <t>Hitri ACTH test</t>
  </si>
  <si>
    <t>Konzultacija med specialisti</t>
  </si>
  <si>
    <t>Posvet na daljavo DMS</t>
  </si>
  <si>
    <t>Predpisovanje zdravila na recept</t>
  </si>
  <si>
    <t>Prva nefrološka klinična prehrana</t>
  </si>
  <si>
    <t>Bioimpedančna analiza</t>
  </si>
  <si>
    <t>Nadaljnja nefrološka klinična prehrana</t>
  </si>
  <si>
    <t>Test zmogljivosti</t>
  </si>
  <si>
    <t>Zdravniško svetovanje pri KLB - srednje</t>
  </si>
  <si>
    <t>Zdravniško svetovanje pri KLB - dolgo</t>
  </si>
  <si>
    <t>Nefrološka edukacija DMS - srednja</t>
  </si>
  <si>
    <t>Nefrološka edukacija DMS - dolga</t>
  </si>
  <si>
    <t>Zdravniško svetovanje pri KLB: 2-4 osebe</t>
  </si>
  <si>
    <t>Zdravniško svetovanje pri KLB: &gt;4 osebe</t>
  </si>
  <si>
    <t>Nefrološka edukacija DMS: 2-4 osebe</t>
  </si>
  <si>
    <t>Nefrološka edukacija DMS: &gt;4 osebe</t>
  </si>
  <si>
    <t>Edukacija samoaplikacije zdravil</t>
  </si>
  <si>
    <t>UZ ledvic in sečil</t>
  </si>
  <si>
    <t>UZ - doppler ledvic in ledvičnih arterij</t>
  </si>
  <si>
    <t>UZ - doppler ledvic</t>
  </si>
  <si>
    <t>UZ - doppler presajene ledvice</t>
  </si>
  <si>
    <t>UZ - doppler presajene ledvice in žilja</t>
  </si>
  <si>
    <t>UZ sečnega mehurja (pred in po mikciji)</t>
  </si>
  <si>
    <t>UZ ocena volumskega stanja</t>
  </si>
  <si>
    <t>UZ vene kave inferior</t>
  </si>
  <si>
    <t>UZ - doppler žilja pred konst. AV fistule</t>
  </si>
  <si>
    <t>UZ - doppler AV fistule</t>
  </si>
  <si>
    <t>UZ ocena trebušne stene</t>
  </si>
  <si>
    <t>UZ peritonealnega katetra</t>
  </si>
  <si>
    <t>UZ perkutana igelna biopsija nativne ledvice</t>
  </si>
  <si>
    <t>UZ perkutana igelna biopsija presajene ledvice</t>
  </si>
  <si>
    <t>Vstavitev OVK za HD ali aferezo</t>
  </si>
  <si>
    <t>Odstranitev OVK za hemodializo/aferezo</t>
  </si>
  <si>
    <t>Rekonstrukcija/repozicija trajnega OVK</t>
  </si>
  <si>
    <t>Operativna konstrukcija AV fistule</t>
  </si>
  <si>
    <t>Operativna konstrukcija AV grafta</t>
  </si>
  <si>
    <t>Trombektomija AV fistule z reanastomozo</t>
  </si>
  <si>
    <t>Trombektomija in konstrukcija AV fistule</t>
  </si>
  <si>
    <t>Ligatura/bandaža AV fistule</t>
  </si>
  <si>
    <t>UZ vodena enostavna angioplastika AVF</t>
  </si>
  <si>
    <t>Naročilo/zaključek lab. preiskav</t>
  </si>
  <si>
    <t>Merjenje cent. tlaka in pulznega vala</t>
  </si>
  <si>
    <t>Analiza sedimenta urina z eksp. mnenjem</t>
  </si>
  <si>
    <t>Op. vstavitev tuneliziranega OVK/porta</t>
  </si>
  <si>
    <t>K obisk DMS</t>
  </si>
  <si>
    <t>K skupaj (obiski in glavarina)</t>
  </si>
  <si>
    <t>- Materialni stroški že vključujejo sredstva za patohistološke in citološke preiskave iz 90. člena tega Dogovora.</t>
  </si>
  <si>
    <t>- Izvajalec lahko pošlje realizacijo (v okviru plana 101 300) na vseh podvrstah 301 Akutna bolnišnična obravnava SPP</t>
  </si>
  <si>
    <t xml:space="preserve"> zasvojenosti in komorbidna stanja otrok in mladostnikov". </t>
  </si>
  <si>
    <t>- Izvajalec lahko pošlje realizacijo (v okviru plana 130 341) tudi na dejavnosti 124 341</t>
  </si>
  <si>
    <t>- Izvajalec lahko pošlje realizacijo (v okviru plana 130 341 E0055) tudi na dejavnosti 124 341</t>
  </si>
  <si>
    <t xml:space="preserve"> na geriatrični oddelek" in ima pacient hkrati pridružene somatske ali kronične degenerativne bolezni, ki so prizadele več</t>
  </si>
  <si>
    <t xml:space="preserve"> organskih sistemov in jih je potrebno v času hospitalizacije zdraviti. Izvajalec je dolžan pripraviti načrt obravnave s strani </t>
  </si>
  <si>
    <t xml:space="preserve"> posameznih strokovnih sodelavcev, vključenih v kalkulacijo po dnevih ter spremljati opravljene aktivnosti posameznih terapevtov</t>
  </si>
  <si>
    <t xml:space="preserve"> po dnevih v času hospitalizacije bolnika.</t>
  </si>
  <si>
    <t xml:space="preserve"> na oddelek za nekemične zasvojenosti in komorbidna stanja odraslih".</t>
  </si>
  <si>
    <t>- Izvajalec lahko pošlje realizacijo (v okviru plana 139 303) tudi na dejavnosti 101 303 Abdominalna kirurgija</t>
  </si>
  <si>
    <t>- Izvajalec lahko pošlje realizacijo (v okviru plana 144 306) tudi na dejavnosti 141 304.</t>
  </si>
  <si>
    <t>- Izvajalec lahko pošlje realizacijo (v okviru plana 201 203 E0261) tudi na dejavnost 201 203 E0622 Operacija obeh kil hkrati.</t>
  </si>
  <si>
    <t>- Izvajalec lahko pošlje realizacijo (v okviru plana 234 251) tudi na dejavnosti 228 238 Estetska kirurgija</t>
  </si>
  <si>
    <t>- Izvajalec lahko pošlje realizacijo (v okviru plana 205 208) tudi na dejavnosti 205 267 Endoskopija</t>
  </si>
  <si>
    <t>- Izvajalec lahko pošlje realizacijo (v okviru plana 206 209) tudi na dejavnosti 206 263 Porodništvo</t>
  </si>
  <si>
    <t>Spec - Infektologija</t>
  </si>
  <si>
    <t>Spec - internistika</t>
  </si>
  <si>
    <t>- Kalkulacijo lahko uporabijo izvajalci, ki za bolnišnično obravnavo bolnikov Zavodu storitev ne obračunajo na podlagi SPP, temveč na podlagi</t>
  </si>
  <si>
    <t>- Zdravnik specialist vključuje 1 internista-gastroenterologa in 1,5 anesteziologa, radiologa.</t>
  </si>
  <si>
    <t>- Izvajalec lahko pošlje realizacijo (v okviru plana 209 240) tudi na dejavnosti 227 240 Alergologija v pediatriji</t>
  </si>
  <si>
    <t>- Izvajalec lahko pošlje realizacijo (v okviru plana 212 221 E0220) tudi na dejavnost 212 221 E0444 Op. na ožilju na obeh nogah hkrati.</t>
  </si>
  <si>
    <t>- Zdravnik specialist vključuje 0,1 anesteziologa.</t>
  </si>
  <si>
    <t>- Izvajalec lahko pošlje realizacijo (v okviru plana 215 224) tudi na dejavnosti 242 233 Oralna kirurgija</t>
  </si>
  <si>
    <t>- V kalkulaciji 220 229 Okulistika-operativa opraviti tudi ambulantni pregled pred in po operaciji.</t>
  </si>
  <si>
    <t>- Izvajalec lahko pošlje realizacijo (v okviru plana 227 237) tudi na dejavnosti 225 234 Otroška nevrologija</t>
  </si>
  <si>
    <t>- Izvajalec lahko pošlje realizacijo (v okviru plana 234 251) tudi na dej. 201 203 Abdominalna kirurgija, 212 221 - Kardiovask. kirurgija,</t>
  </si>
  <si>
    <t>- Izvajalec pošlje realizacijo (v okviru plana 234 251) tudi  na dejavnosti 202 204 Anesteziologija in 202 268 Protibolečinska ambulanta</t>
  </si>
  <si>
    <t>- Izvajalec lahko pošlje realizacijo (v okviru plana 234 251) tudi na dejavnostih 201 203 Abdominalna kirurgija, 237 254 Travmatologija</t>
  </si>
  <si>
    <t xml:space="preserve">- Pavšal predstavlja 24 urno urgentno obravnavo otrok od 0 do 18 let v okviru novih urgentnih centrov za najmanj 10.000 obravnav letno. </t>
  </si>
  <si>
    <t xml:space="preserve"> delež ostaja nespremenjen):</t>
  </si>
  <si>
    <t xml:space="preserve"> - Zdravnike zagotavljajo navedeni zdravstveni domovi, v obsegu naslednjih deležev (količina ur se lahko razlikuje glede na število dni in praznikov v letu, </t>
  </si>
  <si>
    <t>Spec - Urologija</t>
  </si>
  <si>
    <t>- Izvajalec lahko pošlje realizacijo (v okviru plana 249 216) tudi na dejavnosti 249 265 Endokrinologija</t>
  </si>
  <si>
    <t>- Izvajalec lahko pošlje realizacijo (v okviru plana 249 217) tudi na dejavnosti 219 228 Nuklearna medicina, če je le-ta planirana</t>
  </si>
  <si>
    <t>- Zdravnik specialist vključuje 0,1 pediatra.</t>
  </si>
  <si>
    <t>- Izvajalec lahko pošlje realizacijo (v okviru plana 406 114) tudi na dejavnosti 403 112 Paradontologija</t>
  </si>
  <si>
    <t xml:space="preserve"> Omejitev obračunavanja: glej 92. člen tega Dogovora </t>
  </si>
  <si>
    <t>- Dodatki se upoštevajo od 1. 1. 2021 za bolnišnice, ki v skladu s strategijo MZ obravnavajo paciente z boleznijo COVID-19.</t>
  </si>
  <si>
    <t>- Omejitev obračunavanja: glej Prilogo 13 tega Dogovora</t>
  </si>
  <si>
    <t>- V primeru, da izvajalec isti osebi istočasno izvaja dve storitvi iz klasifikacije, se evidentira in obračuna samo dražja storitev.</t>
  </si>
  <si>
    <t>- Poleg teh storitev ni mogoče evidentirati in obračunati nobene druge storitve v zvezi s specifično obravnavo - aplikacijo.</t>
  </si>
  <si>
    <t xml:space="preserve">- Izvajalec lahko pošlje realizacijo (v okviru plana 104 501) tudi na dejavnosti 104 502, 104 504, 104 505, ter v vseh naštetih </t>
  </si>
  <si>
    <t>- Izvajalec lahko pošlje realizacijo (v okviru plana 104 501) tudi na dejavnosti 104 502, 104 504, 104 505</t>
  </si>
  <si>
    <t>- Izvajalec lahko pošlje realizacijo (v okviru plana 512 032) tudi na dejavnosti 509 035 Logoterapija</t>
  </si>
  <si>
    <t>E0860</t>
  </si>
  <si>
    <t>E0861</t>
  </si>
  <si>
    <t>E0862</t>
  </si>
  <si>
    <t>- Primer se lahko obračuna, če je bila indikacija za sprejem vsaj ena od diagnoz iz Priloge 12 "Strokovne indikacije za sprejem na oddelek za nekemične</t>
  </si>
  <si>
    <t>- 	Primer se lahko obračuna, če je bila indikacija za sprejem vsaj ena od diagnoz iz Priloge 12 "Strokovne indikacije za sprejem</t>
  </si>
  <si>
    <t xml:space="preserve">- Primer se lahko obračuna, če je bila indikacija za sprejem vsaj ena od diagnoz iz Priloge 12 " Strokovne indikacije za sprejem </t>
  </si>
  <si>
    <t>- Primer se lahko obračuna, če je bila indikacija za sprejem vsaj ena od diagnoz iz Priloge 12 "Strokovne indikacije za sprejem</t>
  </si>
  <si>
    <t>Pregled in cepljenje proti gripi (bolnišnice in NIJZ)</t>
  </si>
  <si>
    <t>E0864</t>
  </si>
  <si>
    <t xml:space="preserve">psiholog idr.  </t>
  </si>
  <si>
    <t xml:space="preserve">psiholog / dipl. med. sestra / višja med. sestra  </t>
  </si>
  <si>
    <t xml:space="preserve">psiholog / dipl. med. sestra  </t>
  </si>
  <si>
    <t>dietetik</t>
  </si>
  <si>
    <t>biolog</t>
  </si>
  <si>
    <t>sanitarni inženir</t>
  </si>
  <si>
    <t xml:space="preserve">inženir računalništva  </t>
  </si>
  <si>
    <t>dipl. med. sestra / višja med. sestra / psiholog</t>
  </si>
  <si>
    <t xml:space="preserve">fizioterapevt - inštruktor  </t>
  </si>
  <si>
    <t xml:space="preserve">delovni terapevt / fizioterapevt  </t>
  </si>
  <si>
    <t xml:space="preserve">specialist klinične logopedije  </t>
  </si>
  <si>
    <t xml:space="preserve">specialist pedagog / delovni terapevt / logoped  </t>
  </si>
  <si>
    <t xml:space="preserve">socialni delavec, specialist pedagog  </t>
  </si>
  <si>
    <t>E0846</t>
  </si>
  <si>
    <t>- Zobozdravnik specialist vključuje 0,33 anesteziologa.</t>
  </si>
  <si>
    <t>- Zdravnik specialist vključuje 0,40 internista.</t>
  </si>
  <si>
    <t>- Dodatek se obračuna za paciente, ki so hospitalizirani najmanj 24 ur ali dolgotrajno dnevno obravnavani najmanj trikrat.</t>
  </si>
  <si>
    <t>Načrtovana sredstva ZTM za program preskrbe s krvnimi komponentami in storitvami preskrbe s krvjo</t>
  </si>
  <si>
    <t>diplomirana medicinska sestra</t>
  </si>
  <si>
    <t>tehnik zdravstvene nege</t>
  </si>
  <si>
    <t>fizioterapevt, dipl. zdravstvenik</t>
  </si>
  <si>
    <t>delavni terapevt</t>
  </si>
  <si>
    <t>defektolog, elektroakustik, ortopedagog, avdiolog</t>
  </si>
  <si>
    <t>zdravnik specialist</t>
  </si>
  <si>
    <t>psiholog, logoped</t>
  </si>
  <si>
    <t>specialist klinične logopedije, specialist klinične psihologije</t>
  </si>
  <si>
    <t>administrativno tehnični delavec, bazenski vzdrževalec</t>
  </si>
  <si>
    <t xml:space="preserve">- Zdravnik specialist vključje 8,34 kirurga (urg. medicina), 1,85 specialista  orl, 0,29 urologa, 0,13 ortopeda, 0,13 ginekologa in 1,85 anestez. </t>
  </si>
  <si>
    <t>- Na mesto fizioterapevta s specialnimi znanji se lahko izjemoma zaposli tudi fizioterapevt, ki potem dela pod mentorstvom do pridobitve</t>
  </si>
  <si>
    <t>- V izračunu vkalkuliranih sredstev regresa, jubil. nagrade in premij za dod. pokoj. zavarovanje se ne upošteva zdravnik specialist 2.</t>
  </si>
  <si>
    <t>-  V izračunu vkalkuliranih sredstev regresa, jubil. nagrade in premij za dod. pokoj. zavarovanje je upoštevan samo administrativno tehnični kader.</t>
  </si>
  <si>
    <t>v skladu s 3. odst. 85. člena</t>
  </si>
  <si>
    <t>APL009</t>
  </si>
  <si>
    <t>APL010</t>
  </si>
  <si>
    <t>- Storitvi Priprava in aplikacija zdravila - onkologija 1 in 2 se lahko obračunata, če izvajalec opravi laboratorijske preiskave</t>
  </si>
  <si>
    <t>Splošni socialni zavodi tip C</t>
  </si>
  <si>
    <t>MR brahialnega pleteža s KS</t>
  </si>
  <si>
    <t>MR hipofize s KS</t>
  </si>
  <si>
    <t>MR demenca brez KS</t>
  </si>
  <si>
    <t>MR temporomandibularnega sklepa brez KS</t>
  </si>
  <si>
    <t>MR20016</t>
  </si>
  <si>
    <t>MR20017</t>
  </si>
  <si>
    <t>MR20018</t>
  </si>
  <si>
    <t>MR mišic (ena regija) brez KS</t>
  </si>
  <si>
    <t>MR mišic pri miopatiji brez KS</t>
  </si>
  <si>
    <t>MR trtice brez KS</t>
  </si>
  <si>
    <t>MR trtice s KS</t>
  </si>
  <si>
    <t>MR31014</t>
  </si>
  <si>
    <t>MR30012</t>
  </si>
  <si>
    <t>MR31015</t>
  </si>
  <si>
    <t>MR31016</t>
  </si>
  <si>
    <t>MR prostate brez KS</t>
  </si>
  <si>
    <t>MR prostate funkcionalna slikanja s KS</t>
  </si>
  <si>
    <t>MR urografija s KS</t>
  </si>
  <si>
    <t>MR penisa s KS</t>
  </si>
  <si>
    <t>MR sečnega mehurja brez KS</t>
  </si>
  <si>
    <t>MR sečnega mehurja funkcionalna slikanja s KS</t>
  </si>
  <si>
    <t>MR karcinoza peritoneja s KS</t>
  </si>
  <si>
    <t>MR41017</t>
  </si>
  <si>
    <t>MR41018</t>
  </si>
  <si>
    <t>MR41019</t>
  </si>
  <si>
    <t>MR41020</t>
  </si>
  <si>
    <t>MR41021</t>
  </si>
  <si>
    <t>MR41022</t>
  </si>
  <si>
    <t>MRV pelvičnih ven s KS</t>
  </si>
  <si>
    <t>MRV pelvičnih ven in ven sp. okončin s KS</t>
  </si>
  <si>
    <t>MRV zgornje vene kave s KS</t>
  </si>
  <si>
    <t>MRV spodnje vene kave in pelvičnih ven s KS</t>
  </si>
  <si>
    <t>MRV s KS ostalo</t>
  </si>
  <si>
    <t>MRA prikaz žilnih anomalij s KS</t>
  </si>
  <si>
    <t>MR51007</t>
  </si>
  <si>
    <t>MR50006</t>
  </si>
  <si>
    <t>MR srca s perfuzijo ob obremenitvi brez ks</t>
  </si>
  <si>
    <t>MR srca - funkc. in morfol. prikaz s ks</t>
  </si>
  <si>
    <t>MR60015</t>
  </si>
  <si>
    <t>MR elastografija brez ks</t>
  </si>
  <si>
    <t>MR dinamično slikanje hipofize s ks</t>
  </si>
  <si>
    <t>MR mehkotkivnih tumorjev s ks</t>
  </si>
  <si>
    <t>CT31014</t>
  </si>
  <si>
    <t>CT31015</t>
  </si>
  <si>
    <t>CT31016</t>
  </si>
  <si>
    <t>CT kolonografija s ks</t>
  </si>
  <si>
    <t>CT enterografija s ks</t>
  </si>
  <si>
    <t>CT ABD s ks dual source</t>
  </si>
  <si>
    <t>CT za oceno ledvičnih kamnov - DS bres ks</t>
  </si>
  <si>
    <t>CT41016</t>
  </si>
  <si>
    <t>CT41017</t>
  </si>
  <si>
    <t>CT41018</t>
  </si>
  <si>
    <t>CTA / CTV s subtrakcijo s ks</t>
  </si>
  <si>
    <t>CTV pelvični kongestivni sindrom s ks</t>
  </si>
  <si>
    <t>CT61004</t>
  </si>
  <si>
    <t>CT60004</t>
  </si>
  <si>
    <t>CT drenaža brez ks</t>
  </si>
  <si>
    <t>CT drenaža s ks</t>
  </si>
  <si>
    <t>CT blokada/infiltracija brez ks</t>
  </si>
  <si>
    <t>CT70000</t>
  </si>
  <si>
    <t>CT z anestezijo</t>
  </si>
  <si>
    <t>CT70001</t>
  </si>
  <si>
    <t>Presejanje za SMA</t>
  </si>
  <si>
    <t>MR11010</t>
  </si>
  <si>
    <t>MR11011</t>
  </si>
  <si>
    <t>MR10008</t>
  </si>
  <si>
    <t>MR10009</t>
  </si>
  <si>
    <t>MR21018</t>
  </si>
  <si>
    <t>MR31017</t>
  </si>
  <si>
    <t>MR31018</t>
  </si>
  <si>
    <t>MR30013</t>
  </si>
  <si>
    <t>MR61016</t>
  </si>
  <si>
    <t>MR61017</t>
  </si>
  <si>
    <t>CT30017</t>
  </si>
  <si>
    <t>CT60005</t>
  </si>
  <si>
    <t xml:space="preserve"> 068</t>
  </si>
  <si>
    <t xml:space="preserve">Cepljenje v ambulantah NIJZ in v bolnišnicah </t>
  </si>
  <si>
    <t xml:space="preserve">   načrtovanju in obračunavanju zdravstvenih storitev … (Priročnik št. 3, Priloga 4).</t>
  </si>
  <si>
    <t xml:space="preserve">- Če so namesto spec. klinične psihologije zaposleni psihologi, se upošteva plačni razred in število točk psihologa. </t>
  </si>
  <si>
    <t xml:space="preserve">- Če so namesto spec. klinične logopedije zaposleni logopedi, se upošteva plačni razred in število točk logopeda. </t>
  </si>
  <si>
    <t xml:space="preserve">- Če je namesto spec. klinične psihologije zaposlen psiholog, se upošteva plačni razred in število točk psihologa. </t>
  </si>
  <si>
    <t>- Če je namesto diplomirane medicinske sestra zaposlen tehnik zdravstvene nege, se upošteva plačni razred tehnika zdravstvene nege (30) in obseg točk 12.726.</t>
  </si>
  <si>
    <t xml:space="preserve">BOL - Subspecialistični tim za obravnavo otrok in mladostnikov z nekemičnimi oblikami zasvojenosti in komorbidnimi stanji, MKZ Rakitna </t>
  </si>
  <si>
    <t>Bol - Bolnišnična obravnava otrok in mladostnikov s kemičnimi oblikami zasvojenosti (PAS) in komorbidnimi stanji UPK LJ</t>
  </si>
  <si>
    <t xml:space="preserve">BOL - Subspecialistični tim za obravnavo odraslih z nekemičnimi oblikami zasvojenosti in komorbidnimi stanji </t>
  </si>
  <si>
    <t>Subspecialni tim za obravnavo odraslih z nekemičnimi oblikami zasvojenosti in komorbidnimi stanji</t>
  </si>
  <si>
    <t xml:space="preserve">Triaža satelitski urgentni center </t>
  </si>
  <si>
    <t>Razvojna ambulanta z vključenim centrom za zgodnjo obravnavo</t>
  </si>
  <si>
    <t xml:space="preserve">Nujna medicinska pomoč - helikopter - pavšal za zdravnika GRS </t>
  </si>
  <si>
    <t>Dežurna služba 1</t>
  </si>
  <si>
    <t xml:space="preserve">Motorno kolo </t>
  </si>
  <si>
    <t xml:space="preserve">Mobilna enota dežurnega zdravnika za neodložljive hišne obiske </t>
  </si>
  <si>
    <t xml:space="preserve">Fizioterapija - specialna fizioterapevtska obravnava </t>
  </si>
  <si>
    <t xml:space="preserve">Center za duševno zdravje otrok in mladostnikov </t>
  </si>
  <si>
    <t>Ambulantna obravnava v okviru centrov za duševno zdravje odraslih</t>
  </si>
  <si>
    <t>* Načrtovati v okviru 227 237 pediatrija.</t>
  </si>
  <si>
    <t xml:space="preserve">  ali 230 241 psihiatrija ali 206 209 ginekologija</t>
  </si>
  <si>
    <t>* Načrtovati v okviru 227 237 pediatrija ali 230 241 psihiatrija</t>
  </si>
  <si>
    <t xml:space="preserve">  ali 230 241 psihiatrija</t>
  </si>
  <si>
    <t>valorizacija mat. stroškov na izhodiščne cene 2024</t>
  </si>
  <si>
    <t>valorizacija amortizacije na izhodiščne cene 2024</t>
  </si>
  <si>
    <t xml:space="preserve">Prvi pregled otroka in mladostnika s cistično fibrozo </t>
  </si>
  <si>
    <t xml:space="preserve">Kontrolni pregled otroka in mladostnika s cistično fibrozo </t>
  </si>
  <si>
    <t xml:space="preserve">Letni pregled otroka in mladostnika s cistično fibrozo </t>
  </si>
  <si>
    <t>Izrezanje benigne tvorbe kože in podkožnega tkiva / destrukcija benigne kožne tvorbe (brez kiretaže)</t>
  </si>
  <si>
    <t xml:space="preserve">Storitve v specialistični zunajbolnišnični dejavnosti nevrologije </t>
  </si>
  <si>
    <t xml:space="preserve">Slikanje prsnih organov v dveh smereh </t>
  </si>
  <si>
    <t xml:space="preserve">Slikanje prsnih organov v eni smeri </t>
  </si>
  <si>
    <t>Induciran izmeček na eozinofilce</t>
  </si>
  <si>
    <t xml:space="preserve">Induciran izmeček na TB </t>
  </si>
  <si>
    <t>Test evkapnične hiperventilacije</t>
  </si>
  <si>
    <t>Mesečna meritev el. PEF na domu</t>
  </si>
  <si>
    <t xml:space="preserve">Impulzna oscilometrija (IOS) </t>
  </si>
  <si>
    <t>Impulzna oscilometrija pri disfunkciji glasilk</t>
  </si>
  <si>
    <t>MVV - maksimalna ventilacija</t>
  </si>
  <si>
    <t>Spirometrija preko traheostome</t>
  </si>
  <si>
    <t>Mišična moč dihalnih mišic: MIP, MEP</t>
  </si>
  <si>
    <t xml:space="preserve">MR - magnetna resonanca </t>
  </si>
  <si>
    <t xml:space="preserve">CT - računalniška tomografija </t>
  </si>
  <si>
    <t>Aplikacija citostatikov</t>
  </si>
  <si>
    <t xml:space="preserve">Punkcija sklepa z znotrajsklepnim vbrizgavanjem zdravila </t>
  </si>
  <si>
    <t xml:space="preserve">Mikroskopski pregled sklepne tekočine za kristale </t>
  </si>
  <si>
    <t xml:space="preserve">UZ sklepov </t>
  </si>
  <si>
    <t>UZ po protokolu za revm. Polimialgijo</t>
  </si>
  <si>
    <t>Meritev mineralne kostne gostote</t>
  </si>
  <si>
    <t xml:space="preserve">Presejalna terapevtska kolonoskopija SVIT </t>
  </si>
  <si>
    <t xml:space="preserve">Delna kolonoskopija SVIT </t>
  </si>
  <si>
    <t xml:space="preserve">Patronažna služba - sredstva za sodobne obloge kroničnih ran (sredstva na 1 tim = 5.000 eur) </t>
  </si>
  <si>
    <t xml:space="preserve">Nega na domu - sredstva za sodobne obloge kroničnih ran (sredstva na 1 tim = 5.000 eur) </t>
  </si>
  <si>
    <t>Dializa VII (hemodiafiltracija na domu)</t>
  </si>
  <si>
    <t>E0870</t>
  </si>
  <si>
    <t>CTV medeničnih ven in ven spodnjih okončin s ks</t>
  </si>
  <si>
    <t>- Sredstva niso vključena v finančni načrt ZTM in tudi ne v pogodbo med ZTM in ZZZS.</t>
  </si>
  <si>
    <t>PUL044</t>
  </si>
  <si>
    <t>Snemanje 12 kanalnega EKG s komentarjem</t>
  </si>
  <si>
    <t>Pregled in cepljenje nosečnic proti oslovskemu kašlju (NIJZ)</t>
  </si>
  <si>
    <t xml:space="preserve">Cepljenje nosečnic proti respiratornemu sincicijskemu virusu (RSV) v ambulantah NIJZ </t>
  </si>
  <si>
    <t>(storitev velja od vključitve NIJZ kot izvajalca tega cepljenja v Program cepljenja in zaščite z zdravili)</t>
  </si>
  <si>
    <t>zdravil in drugih podatkov po pacientih skladno z Navodilom o zbiranju in posredovanju podatkov za izračun uteži SPP ter za poročanje podatkov Zavodu.</t>
  </si>
  <si>
    <t>Velja za izvajalce, ki so vključeni v stroškovno analizo SPP. Sredstva so namenjena vzpostavitvi in vzdrževanju sistema za evidentiranje materialnih stroškov,</t>
  </si>
  <si>
    <t>135 303 E0250, 139 303 E0115)</t>
  </si>
  <si>
    <t>Vodenje in vzdrževanje delovanja Slovenskega registra bolezni srca in ožilja - UKC Ljubljana</t>
  </si>
  <si>
    <t>XXX</t>
  </si>
  <si>
    <r>
      <t xml:space="preserve">Farmacevt svetovalec </t>
    </r>
    <r>
      <rPr>
        <b/>
        <sz val="10"/>
        <color rgb="FFFF0000"/>
        <rFont val="Arial CE"/>
        <charset val="238"/>
      </rPr>
      <t>od 1.7. 2025</t>
    </r>
  </si>
  <si>
    <r>
      <t xml:space="preserve">Farmacevt svetovalec </t>
    </r>
    <r>
      <rPr>
        <b/>
        <sz val="10"/>
        <color rgb="FFFF0000"/>
        <rFont val="Arial CE"/>
        <charset val="238"/>
      </rPr>
      <t>od 1.7.2025</t>
    </r>
  </si>
  <si>
    <r>
      <t xml:space="preserve">Farmacevt svetovalec </t>
    </r>
    <r>
      <rPr>
        <b/>
        <sz val="10"/>
        <color rgb="FFFF0000"/>
        <rFont val="Arial CE"/>
        <charset val="238"/>
      </rPr>
      <t>do 30.6.2025</t>
    </r>
  </si>
  <si>
    <t>E0882</t>
  </si>
  <si>
    <t>E0801</t>
  </si>
  <si>
    <r>
      <t xml:space="preserve">Dodatek za presejanje novorojencev SICK ter NEOTSH </t>
    </r>
    <r>
      <rPr>
        <sz val="10"/>
        <color rgb="FFFF0000"/>
        <rFont val="Arial CE"/>
        <charset val="238"/>
      </rPr>
      <t>od 1.4.2025</t>
    </r>
  </si>
  <si>
    <t>E0879</t>
  </si>
  <si>
    <r>
      <t xml:space="preserve">Dodatek za lastno CAR-T celično terapijo </t>
    </r>
    <r>
      <rPr>
        <sz val="10"/>
        <color rgb="FFFF0000"/>
        <rFont val="Arial CE"/>
        <charset val="238"/>
      </rPr>
      <t>od 1.1.2025</t>
    </r>
  </si>
  <si>
    <r>
      <t>Spec - Kardiologija</t>
    </r>
    <r>
      <rPr>
        <b/>
        <sz val="10"/>
        <color rgb="FFFF0000"/>
        <rFont val="Arial CE"/>
        <charset val="238"/>
      </rPr>
      <t xml:space="preserve"> (do 30.6.2025)</t>
    </r>
  </si>
  <si>
    <t>Spec - internistika, urgentna ambulanta (sprememba s 1.1.25)</t>
  </si>
  <si>
    <t xml:space="preserve">Spec - Kirurgija, 
urgentna ambulanta (sprememba s 1.1.25) </t>
  </si>
  <si>
    <t>Spec - Infektologija, urgentna ambulanta (sprememba s 1.1.25)</t>
  </si>
  <si>
    <t>Spec - Nevrologija, urgentna ambulanta (sprememba s 1.1.25)</t>
  </si>
  <si>
    <t>UC - Enota za bolezni (sprememba s 1.1.25)</t>
  </si>
  <si>
    <t>UC - Enota za poškodbe (sprememba s 1.1.25)</t>
  </si>
  <si>
    <r>
      <t xml:space="preserve">Ambulanta družinske medicine / 
Splošna ambulanta </t>
    </r>
    <r>
      <rPr>
        <b/>
        <sz val="10"/>
        <color rgb="FFFF0000"/>
        <rFont val="Arial CE"/>
        <charset val="238"/>
      </rPr>
      <t>(do 31.1.2025)</t>
    </r>
  </si>
  <si>
    <t>Z0052</t>
  </si>
  <si>
    <t>E0013</t>
  </si>
  <si>
    <r>
      <t xml:space="preserve">Ambulanta družinske medicine / 
Splošna ambulanta  kurativa </t>
    </r>
    <r>
      <rPr>
        <b/>
        <sz val="10"/>
        <rFont val="Arial CE"/>
        <charset val="238"/>
      </rPr>
      <t>-</t>
    </r>
    <r>
      <rPr>
        <b/>
        <sz val="10"/>
        <color rgb="FFFF0000"/>
        <rFont val="Arial CE"/>
        <charset val="238"/>
      </rPr>
      <t xml:space="preserve"> od 1.2.2025</t>
    </r>
  </si>
  <si>
    <t>količniki</t>
  </si>
  <si>
    <t xml:space="preserve">obiski </t>
  </si>
  <si>
    <t>glavarina</t>
  </si>
  <si>
    <t>količniki - obiski</t>
  </si>
  <si>
    <r>
      <t xml:space="preserve">Ambulanta družinske medicine / 
Splošna ambulanta - dodatno 0,5 DMS </t>
    </r>
    <r>
      <rPr>
        <b/>
        <sz val="10"/>
        <color rgb="FFFF0000"/>
        <rFont val="Arial CE"/>
        <charset val="238"/>
      </rPr>
      <t>(od 1.7.2024 do 31.1.2025)</t>
    </r>
  </si>
  <si>
    <t>070</t>
  </si>
  <si>
    <r>
      <t>Ambulanta družinske medicine / 
Splošna ambulanta - dodatno 0,5 DMS  - kurativa</t>
    </r>
    <r>
      <rPr>
        <b/>
        <sz val="10"/>
        <color rgb="FFFF0000"/>
        <rFont val="Arial CE"/>
        <charset val="238"/>
      </rPr>
      <t xml:space="preserve"> od 1.2.2025</t>
    </r>
  </si>
  <si>
    <r>
      <t xml:space="preserve">Ambulanta družinske medicine / 
Splošna ambulanta - dodatno 0,5 DMS  - kurativa </t>
    </r>
    <r>
      <rPr>
        <b/>
        <sz val="10"/>
        <color rgb="FFFF0000"/>
        <rFont val="Arial CE"/>
        <charset val="238"/>
      </rPr>
      <t>od 1.2.2025</t>
    </r>
  </si>
  <si>
    <r>
      <t>Ambulatna specializanta družinske medicine</t>
    </r>
    <r>
      <rPr>
        <b/>
        <sz val="10"/>
        <color rgb="FFFF0000"/>
        <rFont val="Arial CE"/>
        <charset val="238"/>
      </rPr>
      <t xml:space="preserve"> (od 1.7.2024 do 31.1.2025)</t>
    </r>
  </si>
  <si>
    <t>Ambulatna specializanta družinske medicine</t>
  </si>
  <si>
    <t>količniiki</t>
  </si>
  <si>
    <t xml:space="preserve"> 069</t>
  </si>
  <si>
    <t>V kalkulaciji ni upoštevan zdravnik; ATK je enak kot, če bi bil upoštevan 1 zdravnik.</t>
  </si>
  <si>
    <r>
      <t>Ambulanta družinske medicine / 
Splošna ambulanta  - pavšal za dodatne time</t>
    </r>
    <r>
      <rPr>
        <b/>
        <sz val="10"/>
        <color rgb="FFFF0000"/>
        <rFont val="Arial CE"/>
        <charset val="238"/>
      </rPr>
      <t xml:space="preserve"> do 31.1.2025</t>
    </r>
  </si>
  <si>
    <r>
      <t xml:space="preserve">Ambulanta družinske medicine / 
Splošna ambulanta  - pavšal za dodatne time </t>
    </r>
    <r>
      <rPr>
        <b/>
        <sz val="10"/>
        <color rgb="FFFF0000"/>
        <rFont val="Arial CE"/>
        <charset val="238"/>
      </rPr>
      <t>od 1.2.2025</t>
    </r>
  </si>
  <si>
    <t>E0014</t>
  </si>
  <si>
    <t>069</t>
  </si>
  <si>
    <r>
      <t xml:space="preserve">Ambulanta družinske medicine </t>
    </r>
    <r>
      <rPr>
        <b/>
        <sz val="10"/>
        <color rgb="FFFF0000"/>
        <rFont val="Arial CE"/>
        <charset val="238"/>
      </rPr>
      <t>/Splošna ambulanta - dodatna ambulanta od 1.1.2025</t>
    </r>
  </si>
  <si>
    <t>ure</t>
  </si>
  <si>
    <t>Dodatne ambulante se organizirajo v JZ in so namenjene ZO brez IOZ</t>
  </si>
  <si>
    <r>
      <t>Otroški in šolski dispanzer - v drugih zavodih</t>
    </r>
    <r>
      <rPr>
        <b/>
        <sz val="10"/>
        <color rgb="FFFF0000"/>
        <rFont val="Arial CE"/>
        <charset val="238"/>
      </rPr>
      <t xml:space="preserve"> od 1.2.2025</t>
    </r>
  </si>
  <si>
    <r>
      <t xml:space="preserve">Ambulanta družinske medicine / 
Splošna ambulanta - za boljšo dostopnost IOZ </t>
    </r>
    <r>
      <rPr>
        <b/>
        <sz val="10"/>
        <color rgb="FFFF0000"/>
        <rFont val="Arial CE"/>
        <charset val="238"/>
      </rPr>
      <t>do 31.1.2025</t>
    </r>
  </si>
  <si>
    <r>
      <t xml:space="preserve">Ambulanta družinske medicine /Ambulanta za neopredeljene </t>
    </r>
    <r>
      <rPr>
        <b/>
        <sz val="10"/>
        <color rgb="FFFF0000"/>
        <rFont val="Arial CE"/>
        <charset val="238"/>
      </rPr>
      <t>do 31.1.2025</t>
    </r>
  </si>
  <si>
    <r>
      <t>Otroški in šolski dispanzer - v drugih zavodih</t>
    </r>
    <r>
      <rPr>
        <b/>
        <sz val="10"/>
        <color rgb="FFFF0000"/>
        <rFont val="Arial CE"/>
        <charset val="238"/>
      </rPr>
      <t xml:space="preserve"> do 31.1.2025</t>
    </r>
  </si>
  <si>
    <r>
      <t xml:space="preserve">Otroški in šolski dispanzer - kurativa </t>
    </r>
    <r>
      <rPr>
        <b/>
        <sz val="10"/>
        <color rgb="FFFF0000"/>
        <rFont val="Arial CE"/>
        <charset val="238"/>
      </rPr>
      <t>do 31.1.2025</t>
    </r>
  </si>
  <si>
    <r>
      <t xml:space="preserve">Otroški in šolski dispanzer - kurativa </t>
    </r>
    <r>
      <rPr>
        <b/>
        <sz val="10"/>
        <color rgb="FFFF0000"/>
        <rFont val="Arial CE"/>
        <charset val="238"/>
      </rPr>
      <t>od 1.2.2025</t>
    </r>
  </si>
  <si>
    <r>
      <t xml:space="preserve">Otroški in šolski dispanzer - kurativa - pavšal za dodatne time </t>
    </r>
    <r>
      <rPr>
        <b/>
        <sz val="10"/>
        <color rgb="FFFF0000"/>
        <rFont val="Arial CE"/>
        <charset val="238"/>
      </rPr>
      <t>do 31.1.2025</t>
    </r>
  </si>
  <si>
    <r>
      <t xml:space="preserve">Otroški in šolski dispanzer - kurativa - pavšal za dodatne time </t>
    </r>
    <r>
      <rPr>
        <b/>
        <sz val="10"/>
        <color rgb="FFFF0000"/>
        <rFont val="Arial CE"/>
        <charset val="238"/>
      </rPr>
      <t>od 1.2.2025</t>
    </r>
  </si>
  <si>
    <t>Storitve v specialistični zunajbolnišnični dejavnosti kardiologije (od 1.7.2025 dalje)</t>
  </si>
  <si>
    <t xml:space="preserve"> = 1 tim</t>
  </si>
  <si>
    <t>KAR001</t>
  </si>
  <si>
    <t>KAR002</t>
  </si>
  <si>
    <t>KAR003</t>
  </si>
  <si>
    <t>KAR004</t>
  </si>
  <si>
    <t>KAR005</t>
  </si>
  <si>
    <t>KAR006</t>
  </si>
  <si>
    <t>Priprava dokumentacije pacienta za predstavitev na multidisciplinarnem konziliju</t>
  </si>
  <si>
    <t>KAR007</t>
  </si>
  <si>
    <t>KAR008</t>
  </si>
  <si>
    <t>Posvet na daljavo  - daljši</t>
  </si>
  <si>
    <t>KAR009</t>
  </si>
  <si>
    <t>KAR010</t>
  </si>
  <si>
    <t>24-72 urni EKG/ HOLTER EKG</t>
  </si>
  <si>
    <t>KAR011</t>
  </si>
  <si>
    <t>Dolgotrajno spremljanje EKG dogodkov/ 14-30 dnevno, loop snemalnik</t>
  </si>
  <si>
    <t>KAR012</t>
  </si>
  <si>
    <t>Nastavitve in meritve funkcij PM</t>
  </si>
  <si>
    <t>KAR013</t>
  </si>
  <si>
    <t>Nastavitve in meritve funkcij ICD, CRT</t>
  </si>
  <si>
    <t>KAR014</t>
  </si>
  <si>
    <t>Nastavitve in meritve funkcij LVAD</t>
  </si>
  <si>
    <t>KAR015</t>
  </si>
  <si>
    <t>KAR016</t>
  </si>
  <si>
    <t>Medikamentozni provokacijski testi za ugotavljanje genetsko pogojenih motenj srčnega ritma</t>
  </si>
  <si>
    <t>KAR017</t>
  </si>
  <si>
    <t>Test na nagibni mizi</t>
  </si>
  <si>
    <t>KAR018</t>
  </si>
  <si>
    <t>Arterijska pletizmografija</t>
  </si>
  <si>
    <t>KAR019</t>
  </si>
  <si>
    <t>Merjenje segmentnih tlakov spodnjih okončin</t>
  </si>
  <si>
    <t>KAR020</t>
  </si>
  <si>
    <t xml:space="preserve">Krivulja pretok/volumen </t>
  </si>
  <si>
    <t>KAR021</t>
  </si>
  <si>
    <t>EKG obremenitveno testiranje</t>
  </si>
  <si>
    <t>KAR022</t>
  </si>
  <si>
    <t>Kardiopulmonalno obremenitveno testiranje</t>
  </si>
  <si>
    <t>KAR023</t>
  </si>
  <si>
    <t xml:space="preserve">6 minutni test hoje </t>
  </si>
  <si>
    <t>KAR024</t>
  </si>
  <si>
    <t>UZ vratnega ožilja</t>
  </si>
  <si>
    <t>KAR025</t>
  </si>
  <si>
    <t>UZ vej aortnega loka</t>
  </si>
  <si>
    <t>KAR026</t>
  </si>
  <si>
    <t>UZ arterij ali ven spodnje ali zgornje okončine</t>
  </si>
  <si>
    <t>KAR027</t>
  </si>
  <si>
    <t>Usmerjen UZ arterij ali ven spodnje ali zgornje okončine</t>
  </si>
  <si>
    <t>KAR028</t>
  </si>
  <si>
    <t>Transtorakalni UZ srca</t>
  </si>
  <si>
    <t>KAR029</t>
  </si>
  <si>
    <t>Transtorakalni UZ srca z meritvami 3D, mehanične deformacije.</t>
  </si>
  <si>
    <t>KAR030</t>
  </si>
  <si>
    <t>Intravenska injekcija kontrastnega sredstva ob UZ preiskavi srca</t>
  </si>
  <si>
    <t>KAR031</t>
  </si>
  <si>
    <t>Obremenitveni UZ srca s farmakološkimi sredstvi</t>
  </si>
  <si>
    <t>KAR032</t>
  </si>
  <si>
    <t>Obremenitveni UZ srca na cikloergometru</t>
  </si>
  <si>
    <t>KAR033</t>
  </si>
  <si>
    <t>Usmerjen transezofagealni UZ srca</t>
  </si>
  <si>
    <t>KAR034</t>
  </si>
  <si>
    <t>Transezofagealni UZ srca</t>
  </si>
  <si>
    <t>KAR035</t>
  </si>
  <si>
    <t xml:space="preserve">Transezofagealni UZ srca s 3D prikazom </t>
  </si>
  <si>
    <t>KAR036</t>
  </si>
  <si>
    <t>Kardioverzija z zdravili ali elektriko</t>
  </si>
  <si>
    <t>KAR037</t>
  </si>
  <si>
    <t>Vstavitev intraarterijske kanile</t>
  </si>
  <si>
    <t>KAR038</t>
  </si>
  <si>
    <t>Rehabilitacija koronarnih pacientov z monitorsko kontrolo</t>
  </si>
  <si>
    <t>KAR039</t>
  </si>
  <si>
    <t>Rehabilitacija ambulantnih koronarnih pacientov brez monitorske kontrole</t>
  </si>
  <si>
    <t>KAR040</t>
  </si>
  <si>
    <t>Edukacija bolnika - DMS</t>
  </si>
  <si>
    <t>Paliativna oskrba otrok (od 1.1.2024)</t>
  </si>
  <si>
    <t>40 otrok (1.400 storitev)</t>
  </si>
  <si>
    <t>POO001</t>
  </si>
  <si>
    <t xml:space="preserve">Prvi pristop k bolniku in staršem oz. svojcem </t>
  </si>
  <si>
    <t>POO002</t>
  </si>
  <si>
    <t>Prvi multidisciplinarni sestanek o paliativni oskrbi bolnika</t>
  </si>
  <si>
    <t>POO003</t>
  </si>
  <si>
    <t xml:space="preserve">Dodatni multidisciplinarni sestanek o paliativni oskrbi bolnika </t>
  </si>
  <si>
    <t>POO004</t>
  </si>
  <si>
    <t xml:space="preserve">Družinski sestanek o paliativni oskrbi bolnika </t>
  </si>
  <si>
    <t>POO005</t>
  </si>
  <si>
    <t>Paliativni posvet z bolnikom in starši oz. svojci - krajši</t>
  </si>
  <si>
    <t>POO006</t>
  </si>
  <si>
    <t>Paliativni posvet z bolnikom in starši oz. svojci - daljši</t>
  </si>
  <si>
    <t>POO007</t>
  </si>
  <si>
    <t xml:space="preserve">Osebni paliativni posvet z bolnikom in starši oz. svojci </t>
  </si>
  <si>
    <t>POO008</t>
  </si>
  <si>
    <t xml:space="preserve">Telefonska konzultacija o bolniku v paliativni oskrbi med zdravstvenimi delavci </t>
  </si>
  <si>
    <t>POO009</t>
  </si>
  <si>
    <t xml:space="preserve">Obisk bolnika s strani tima za paliativno oskrbo otrok na domu </t>
  </si>
  <si>
    <t>POO010</t>
  </si>
  <si>
    <t xml:space="preserve">Psihološka podpora bolniku, staršem oz. svojcem, vključno s sorojenci </t>
  </si>
  <si>
    <t>Cepljenje na domu</t>
  </si>
  <si>
    <t>Kurativna obravnava - obsežna</t>
  </si>
  <si>
    <t>Cena dnevnega varstva je 80 % cene celodnevnega varstva</t>
  </si>
  <si>
    <t>Cena dnevnega varstva je 95 % cene celodnevnega varstva</t>
  </si>
  <si>
    <t>Od 1.2.2025 se program vključi v 302 001</t>
  </si>
  <si>
    <t>Od 1.2.2025 se program vključi v 327 009</t>
  </si>
  <si>
    <r>
      <t>Ambulanta družinske medicine / 
Splošna ambulanta  -</t>
    </r>
    <r>
      <rPr>
        <b/>
        <sz val="10"/>
        <color rgb="FFFF0000"/>
        <rFont val="Arial CE"/>
        <charset val="238"/>
      </rPr>
      <t xml:space="preserve"> obravnava DMS - od 1.2.2025</t>
    </r>
  </si>
  <si>
    <r>
      <t>Ambulanta družinske medicine / 
Splošna ambulanta  -</t>
    </r>
    <r>
      <rPr>
        <b/>
        <sz val="10"/>
        <color rgb="FFFF0000"/>
        <rFont val="Arial CE"/>
        <charset val="238"/>
      </rPr>
      <t xml:space="preserve"> obravnava DMS pavšal - od 1.2.2025</t>
    </r>
  </si>
  <si>
    <r>
      <t>Ambulanta družinske medicine / 
Splošna ambulanta in obravnava DMS -</t>
    </r>
    <r>
      <rPr>
        <b/>
        <sz val="10"/>
        <color rgb="FFFF0000"/>
        <rFont val="Arial CE"/>
        <charset val="238"/>
      </rPr>
      <t xml:space="preserve"> od 1.2.2025</t>
    </r>
  </si>
  <si>
    <r>
      <t>Ambulanta družinske medicine / 
Splošna ambulanta z dodatno 0,5 DMS in obravnavo DMS</t>
    </r>
    <r>
      <rPr>
        <b/>
        <sz val="10"/>
        <color rgb="FFFF0000"/>
        <rFont val="Arial CE"/>
        <charset val="238"/>
      </rPr>
      <t xml:space="preserve"> od 1.2.2025</t>
    </r>
  </si>
  <si>
    <r>
      <t xml:space="preserve">Ambulanta družinske medicine / 
Splošna ambulanta - dodatno 0,5 DMS  - obravnava DMS </t>
    </r>
    <r>
      <rPr>
        <b/>
        <sz val="10"/>
        <color rgb="FFFF0000"/>
        <rFont val="Arial CE"/>
        <charset val="238"/>
      </rPr>
      <t>od 1.2.2025</t>
    </r>
  </si>
  <si>
    <r>
      <t>Ambulanta družinske medicine / 
Splošna ambulanta - dodatno 0,5 DMS  - obravnava DMS - pavšal</t>
    </r>
    <r>
      <rPr>
        <b/>
        <sz val="10"/>
        <color rgb="FFFF0000"/>
        <rFont val="Arial CE"/>
        <charset val="238"/>
      </rPr>
      <t xml:space="preserve"> od 1.2.2025</t>
    </r>
  </si>
  <si>
    <r>
      <t>Ambulatna specializanta družinske medicine in obravnava DMS</t>
    </r>
    <r>
      <rPr>
        <b/>
        <sz val="10"/>
        <color rgb="FFFF0000"/>
        <rFont val="Arial CE"/>
        <charset val="238"/>
      </rPr>
      <t xml:space="preserve"> od 1.2.2025</t>
    </r>
  </si>
  <si>
    <r>
      <t xml:space="preserve">Ambulatna specializanta družinske medicine -obravnava DMS </t>
    </r>
    <r>
      <rPr>
        <b/>
        <sz val="10"/>
        <color rgb="FFFF0000"/>
        <rFont val="Arial CE"/>
        <charset val="238"/>
      </rPr>
      <t>od 1.2.2025</t>
    </r>
  </si>
  <si>
    <r>
      <t xml:space="preserve">Ambulatna specializanta družinske medicine -obravnava DMS - pavšal </t>
    </r>
    <r>
      <rPr>
        <b/>
        <sz val="10"/>
        <color rgb="FFFF0000"/>
        <rFont val="Arial CE"/>
        <charset val="238"/>
      </rPr>
      <t>od 1.2.2025</t>
    </r>
  </si>
  <si>
    <r>
      <t>Ambulanta družinske medicine / 
Splošna ambulanta  - pavšal za dodatne time in obravnava DMS</t>
    </r>
    <r>
      <rPr>
        <b/>
        <sz val="10"/>
        <color rgb="FFFF0000"/>
        <rFont val="Arial CE"/>
        <charset val="238"/>
      </rPr>
      <t xml:space="preserve"> od 1.2.2025</t>
    </r>
  </si>
  <si>
    <r>
      <t xml:space="preserve">Ambulanta družinske medicine / 
Splošna ambulanta </t>
    </r>
    <r>
      <rPr>
        <b/>
        <sz val="11"/>
        <color rgb="FF000099"/>
        <rFont val="Arial CE"/>
        <charset val="238"/>
      </rPr>
      <t xml:space="preserve"> </t>
    </r>
    <r>
      <rPr>
        <sz val="10"/>
        <color rgb="FF000099"/>
        <rFont val="Arial CE"/>
        <charset val="238"/>
      </rPr>
      <t>-</t>
    </r>
    <r>
      <rPr>
        <b/>
        <sz val="10"/>
        <color rgb="FF000099"/>
        <rFont val="Arial CE"/>
        <charset val="238"/>
      </rPr>
      <t xml:space="preserve"> pavšal za dodatne time</t>
    </r>
    <r>
      <rPr>
        <b/>
        <sz val="10"/>
        <color theme="3"/>
        <rFont val="Arial CE"/>
        <charset val="238"/>
      </rPr>
      <t xml:space="preserve"> </t>
    </r>
    <r>
      <rPr>
        <b/>
        <sz val="10"/>
        <color rgb="FF000099"/>
        <rFont val="Arial CE"/>
        <charset val="238"/>
      </rPr>
      <t xml:space="preserve">- pavšal obravnava DMS </t>
    </r>
    <r>
      <rPr>
        <b/>
        <sz val="10"/>
        <color rgb="FFFF0000"/>
        <rFont val="Arial CE"/>
        <charset val="238"/>
      </rPr>
      <t>od 1.2.2025</t>
    </r>
  </si>
  <si>
    <t>E0880</t>
  </si>
  <si>
    <t xml:space="preserve">Uredba 2025 </t>
  </si>
  <si>
    <t xml:space="preserve">- Izvajalec lahko pošlje realizacijo (v okviru plana 209 215) tudi na dejavnosti 207 213 Hematologija in na dejavnosti 216 264 Nefrologija (ne velja za izvajalce, ki imajo pogodbeno </t>
  </si>
  <si>
    <t>dogovorjeno dejavnost 216 264 Z0045)</t>
  </si>
  <si>
    <r>
      <t xml:space="preserve">Presejanje novoroj. za spinalno miš. atrofijo, težke prirojene okvare imunosti, cist. Fibr. in kongen. Adern. hiperplazijo (SICK) ter NEOTSH </t>
    </r>
    <r>
      <rPr>
        <sz val="10"/>
        <color rgb="FFFF0000"/>
        <rFont val="Arial CE"/>
        <charset val="238"/>
      </rPr>
      <t>do 31.3.25</t>
    </r>
  </si>
  <si>
    <t>Presejanje novoroj. za spinalno miš. atrofijo, težke prirojene okvare imunosti, cist. Fibr. in kongen. Adern. hiperplazijo (SICK) ter NEOTSH po osebi od 1.4.25</t>
  </si>
  <si>
    <r>
      <t xml:space="preserve">Otroški in šolski dispanzer - kurativa  - za boljšo dostopnost do IOZ </t>
    </r>
    <r>
      <rPr>
        <b/>
        <sz val="10"/>
        <color rgb="FFFF0000"/>
        <rFont val="Arial CE"/>
        <charset val="238"/>
      </rPr>
      <t>do 31.1.2025</t>
    </r>
  </si>
  <si>
    <t>Pregled in cepljenje proti Covidu-19 (bolnišnice in NIJZ)</t>
  </si>
  <si>
    <t>E0xxx</t>
  </si>
  <si>
    <r>
      <t xml:space="preserve">Priprava in aplikacija zdravila 1* </t>
    </r>
    <r>
      <rPr>
        <sz val="10"/>
        <rFont val="Arial CE"/>
        <charset val="238"/>
      </rPr>
      <t>(do 30.4.2025)</t>
    </r>
  </si>
  <si>
    <r>
      <t xml:space="preserve">Priprava in aplikacija zdravila 1* </t>
    </r>
    <r>
      <rPr>
        <sz val="10"/>
        <rFont val="Arial CE"/>
        <charset val="238"/>
      </rPr>
      <t>(od 1.5.2025)</t>
    </r>
  </si>
  <si>
    <r>
      <t xml:space="preserve">Priprava in aplikacija zdravila 2* </t>
    </r>
    <r>
      <rPr>
        <sz val="10"/>
        <rFont val="Arial CE"/>
        <charset val="238"/>
      </rPr>
      <t>(do 30.4.2025)</t>
    </r>
  </si>
  <si>
    <r>
      <t xml:space="preserve">Priprava in aplikacija zdravila 2* </t>
    </r>
    <r>
      <rPr>
        <sz val="10"/>
        <rFont val="Arial CE"/>
        <charset val="238"/>
      </rPr>
      <t>(od 1.5.2025)</t>
    </r>
  </si>
  <si>
    <r>
      <t>Priprava in aplikacija zdravila 3*</t>
    </r>
    <r>
      <rPr>
        <sz val="10"/>
        <rFont val="Arial CE"/>
        <charset val="238"/>
      </rPr>
      <t xml:space="preserve"> (do 30.4.2025)</t>
    </r>
  </si>
  <si>
    <r>
      <t xml:space="preserve">Priprava in aplikacija zdravila 3* </t>
    </r>
    <r>
      <rPr>
        <sz val="10"/>
        <rFont val="Arial CE"/>
        <charset val="238"/>
      </rPr>
      <t>(od 1.5.2025)</t>
    </r>
  </si>
  <si>
    <r>
      <t xml:space="preserve">Priprava in aplikacija zdravila 4* </t>
    </r>
    <r>
      <rPr>
        <sz val="10"/>
        <rFont val="Arial CE"/>
        <charset val="238"/>
      </rPr>
      <t>(do 30.4.2025)</t>
    </r>
  </si>
  <si>
    <r>
      <t xml:space="preserve">Priprava in aplikacija zdravila 4* </t>
    </r>
    <r>
      <rPr>
        <sz val="10"/>
        <rFont val="Arial CE"/>
        <charset val="238"/>
      </rPr>
      <t>(od 1.5.2025)</t>
    </r>
  </si>
  <si>
    <r>
      <t xml:space="preserve">Priprava in aplikacija zdravila 5* </t>
    </r>
    <r>
      <rPr>
        <sz val="10"/>
        <rFont val="Arial CE"/>
        <charset val="238"/>
      </rPr>
      <t>(do 30.4.2025)</t>
    </r>
  </si>
  <si>
    <r>
      <t>Priprava in aplikacija zdravila 5*</t>
    </r>
    <r>
      <rPr>
        <sz val="10"/>
        <rFont val="Arial CE"/>
        <charset val="238"/>
      </rPr>
      <t xml:space="preserve"> (od 1.5.2025)</t>
    </r>
  </si>
  <si>
    <r>
      <t>Priprava in aplikacija zdravila 6*</t>
    </r>
    <r>
      <rPr>
        <sz val="10"/>
        <rFont val="Arial CE"/>
        <charset val="238"/>
      </rPr>
      <t xml:space="preserve"> (do 30.4.2025)</t>
    </r>
  </si>
  <si>
    <r>
      <t xml:space="preserve">Priprava in aplikacija zdravila 6* </t>
    </r>
    <r>
      <rPr>
        <sz val="10"/>
        <rFont val="Arial CE"/>
        <charset val="238"/>
      </rPr>
      <t>(od 1.5.2025)</t>
    </r>
  </si>
  <si>
    <r>
      <t xml:space="preserve">Priprava in aplikacija zdravila 7* </t>
    </r>
    <r>
      <rPr>
        <sz val="10"/>
        <rFont val="Arial CE"/>
        <charset val="238"/>
      </rPr>
      <t>(do 30.4.2025)</t>
    </r>
  </si>
  <si>
    <r>
      <t>Priprava in aplikacija zdravila 7*</t>
    </r>
    <r>
      <rPr>
        <sz val="10"/>
        <rFont val="Arial CE"/>
        <charset val="238"/>
      </rPr>
      <t xml:space="preserve"> (od 1.5.2025)</t>
    </r>
  </si>
  <si>
    <r>
      <t xml:space="preserve">Priprava in aplikacija zdravila 8* </t>
    </r>
    <r>
      <rPr>
        <sz val="10"/>
        <rFont val="Arial CE"/>
        <charset val="238"/>
      </rPr>
      <t>(do 30.4.2025)</t>
    </r>
  </si>
  <si>
    <r>
      <t xml:space="preserve">Priprava in aplikacija zdravila - onkologija 1* </t>
    </r>
    <r>
      <rPr>
        <sz val="10"/>
        <rFont val="Arial CE"/>
        <charset val="238"/>
      </rPr>
      <t>(do 30.4.2025)</t>
    </r>
  </si>
  <si>
    <r>
      <t xml:space="preserve">Priprava in aplikacija zdravila - onkologija 2* </t>
    </r>
    <r>
      <rPr>
        <sz val="10"/>
        <rFont val="Arial CE"/>
        <charset val="238"/>
      </rPr>
      <t>(do 30.4.2025)</t>
    </r>
  </si>
  <si>
    <r>
      <t xml:space="preserve">Menjava PEG </t>
    </r>
    <r>
      <rPr>
        <sz val="10"/>
        <rFont val="Arial CE"/>
        <charset val="238"/>
      </rPr>
      <t>(od 1.2.2025)</t>
    </r>
  </si>
  <si>
    <t>- Izvajalec lahko obračuna Zavodu samo storitve, ki so v skladu s Pravili pravica iz OZZ. Kalkulacijo uporabljajo UKC Ljubljana, ZD Celje, ZD Koper, ZD Ljubljana in UKC Maribor.</t>
  </si>
  <si>
    <t>E0878</t>
  </si>
  <si>
    <t>Obravnava otrok in mladostnikov z vedenjskimi in čustvenimi težavami- dnevno varstvo CUDV Draga</t>
  </si>
  <si>
    <t>- Izvajalci program obračunavajo skladno z navodili Zavoda, pri čemer lahko storitvi 02003 in 11004 zaračunajo ob začetku obravnave,</t>
  </si>
  <si>
    <t xml:space="preserve">   ob koncu obravnave pa storitvi 02003 in 11303.</t>
  </si>
  <si>
    <t>preiskav = 1 tim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</si>
</sst>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* #,##0.00\ _€_-;\-* #,##0.00\ _€_-;_-* &quot;-&quot;??\ _€_-;_-@_-"/>
    <numFmt numFmtId="165" formatCode="_-* #,##0.00\ _S_I_T_-;\-* #,##0.00\ _S_I_T_-;_-* &quot;-&quot;??\ _S_I_T_-;_-@_-"/>
    <numFmt numFmtId="166" formatCode="0.00000"/>
    <numFmt numFmtId="167" formatCode="#,##0.000"/>
    <numFmt numFmtId="168" formatCode="#,##0.0000"/>
    <numFmt numFmtId="169" formatCode="#,##0.00000"/>
    <numFmt numFmtId="170" formatCode="&quot;00&quot;0"/>
    <numFmt numFmtId="171" formatCode="&quot;0&quot;0"/>
    <numFmt numFmtId="172" formatCode="#,##0.00\ &quot;eur&quot;"/>
  </numFmts>
  <fonts count="114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i/>
      <sz val="10"/>
      <name val="Arial CE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b/>
      <sz val="10"/>
      <color indexed="10"/>
      <name val="Arial CE"/>
      <charset val="238"/>
    </font>
    <font>
      <sz val="8"/>
      <name val="Arial CE"/>
      <charset val="238"/>
    </font>
    <font>
      <b/>
      <sz val="10"/>
      <color rgb="FFFF0000"/>
      <name val="Arial CE"/>
      <charset val="238"/>
    </font>
    <font>
      <sz val="9"/>
      <name val="Arial CE"/>
      <charset val="238"/>
    </font>
    <font>
      <sz val="10"/>
      <color theme="5" tint="-0.249977111117893"/>
      <name val="Arial CE"/>
      <charset val="238"/>
    </font>
    <font>
      <b/>
      <sz val="12"/>
      <color theme="5" tint="-0.249977111117893"/>
      <name val="Arial CE"/>
      <charset val="238"/>
    </font>
    <font>
      <sz val="10"/>
      <color rgb="FF4B4B4B"/>
      <name val="Arial CE"/>
      <charset val="238"/>
    </font>
    <font>
      <i/>
      <sz val="10"/>
      <color theme="0" tint="-0.499984740745262"/>
      <name val="Arial CE"/>
      <charset val="238"/>
    </font>
    <font>
      <b/>
      <sz val="10"/>
      <color rgb="FF7030A0"/>
      <name val="Arial CE"/>
      <charset val="238"/>
    </font>
    <font>
      <b/>
      <i/>
      <sz val="7"/>
      <color theme="5" tint="-0.249977111117893"/>
      <name val="Arial CE"/>
      <charset val="238"/>
    </font>
    <font>
      <b/>
      <i/>
      <sz val="7"/>
      <color rgb="FF0000FF"/>
      <name val="Arial CE"/>
      <charset val="238"/>
    </font>
    <font>
      <b/>
      <sz val="7"/>
      <name val="Arial CE"/>
      <charset val="238"/>
    </font>
    <font>
      <b/>
      <sz val="7"/>
      <color rgb="FF5F5F5F"/>
      <name val="Arial CE"/>
      <charset val="238"/>
    </font>
    <font>
      <i/>
      <sz val="7"/>
      <color rgb="FF5F5F5F"/>
      <name val="Arial CE"/>
      <charset val="238"/>
    </font>
    <font>
      <sz val="7"/>
      <color rgb="FF5F5F5F"/>
      <name val="Arial CE"/>
      <charset val="238"/>
    </font>
    <font>
      <b/>
      <sz val="7"/>
      <color rgb="FF0000FF"/>
      <name val="Arial CE"/>
      <charset val="238"/>
    </font>
    <font>
      <sz val="7"/>
      <color rgb="FF4B4B4B"/>
      <name val="Arial CE"/>
      <charset val="238"/>
    </font>
    <font>
      <i/>
      <sz val="7"/>
      <color theme="0" tint="-0.499984740745262"/>
      <name val="Arial CE"/>
      <charset val="238"/>
    </font>
    <font>
      <sz val="7"/>
      <name val="Arial CE"/>
      <charset val="238"/>
    </font>
    <font>
      <b/>
      <sz val="8"/>
      <color rgb="FF3F3FFF"/>
      <name val="Arial CE"/>
      <charset val="238"/>
    </font>
    <font>
      <b/>
      <sz val="7"/>
      <color rgb="FF3F3FFF"/>
      <name val="Arial CE"/>
      <charset val="238"/>
    </font>
    <font>
      <i/>
      <sz val="7"/>
      <color rgb="FF3F3FFF"/>
      <name val="Arial CE"/>
      <charset val="238"/>
    </font>
    <font>
      <sz val="7"/>
      <color rgb="FF3F3FFF"/>
      <name val="Arial CE"/>
      <charset val="238"/>
    </font>
    <font>
      <u/>
      <sz val="10"/>
      <color theme="10"/>
      <name val="Arial CE"/>
      <charset val="238"/>
    </font>
    <font>
      <sz val="8"/>
      <color rgb="FF0000FF"/>
      <name val="Arial CE"/>
      <charset val="238"/>
    </font>
    <font>
      <b/>
      <i/>
      <sz val="5"/>
      <color rgb="FF0000FF"/>
      <name val="Arial CE"/>
      <charset val="238"/>
    </font>
    <font>
      <b/>
      <i/>
      <sz val="5"/>
      <color rgb="FF3F3FFF"/>
      <name val="Arial CE"/>
      <charset val="238"/>
    </font>
    <font>
      <b/>
      <i/>
      <sz val="7"/>
      <color rgb="FF3F3FFF"/>
      <name val="Arial CE"/>
      <charset val="238"/>
    </font>
    <font>
      <sz val="8"/>
      <color rgb="FF3F3FFF"/>
      <name val="Arial CE"/>
      <charset val="238"/>
    </font>
    <font>
      <b/>
      <i/>
      <sz val="6"/>
      <color theme="5" tint="-0.249977111117893"/>
      <name val="Arial CE"/>
      <charset val="238"/>
    </font>
    <font>
      <sz val="10"/>
      <color rgb="FFFF0000"/>
      <name val="Arial CE"/>
      <charset val="238"/>
    </font>
    <font>
      <b/>
      <sz val="14"/>
      <name val="Arial CE"/>
      <charset val="238"/>
    </font>
    <font>
      <sz val="10"/>
      <name val="Arial"/>
      <family val="2"/>
      <charset val="238"/>
    </font>
    <font>
      <sz val="10"/>
      <color rgb="FF0000FF"/>
      <name val="Arial CE"/>
      <charset val="238"/>
    </font>
    <font>
      <b/>
      <sz val="7.5"/>
      <color theme="5" tint="-0.249977111117893"/>
      <name val="Arial CE"/>
      <charset val="238"/>
    </font>
    <font>
      <b/>
      <sz val="8"/>
      <color rgb="FF0000FF"/>
      <name val="Arial CE"/>
      <charset val="238"/>
    </font>
    <font>
      <b/>
      <sz val="8"/>
      <color rgb="FF5F5F5F"/>
      <name val="Arial CE"/>
      <charset val="238"/>
    </font>
    <font>
      <i/>
      <sz val="8"/>
      <color rgb="FF5F5F5F"/>
      <name val="Arial CE"/>
      <charset val="238"/>
    </font>
    <font>
      <b/>
      <i/>
      <sz val="7.5"/>
      <color theme="5" tint="-0.249977111117893"/>
      <name val="Arial CE"/>
      <charset val="238"/>
    </font>
    <font>
      <b/>
      <sz val="10"/>
      <color rgb="FF00B050"/>
      <name val="Arial CE"/>
      <charset val="238"/>
    </font>
    <font>
      <b/>
      <sz val="12"/>
      <name val="Arial CE"/>
      <charset val="238"/>
    </font>
    <font>
      <b/>
      <i/>
      <sz val="7"/>
      <name val="Arial CE"/>
      <charset val="238"/>
    </font>
    <font>
      <b/>
      <sz val="7.5"/>
      <name val="Arial CE"/>
      <charset val="238"/>
    </font>
    <font>
      <b/>
      <sz val="8"/>
      <name val="Arial CE"/>
      <charset val="238"/>
    </font>
    <font>
      <b/>
      <i/>
      <sz val="6"/>
      <color rgb="FF0000FF"/>
      <name val="Arial CE"/>
      <charset val="238"/>
    </font>
    <font>
      <i/>
      <sz val="8"/>
      <name val="Arial CE"/>
      <charset val="238"/>
    </font>
    <font>
      <b/>
      <sz val="10"/>
      <color rgb="FF0000FF"/>
      <name val="Arial CE"/>
      <charset val="238"/>
    </font>
    <font>
      <b/>
      <sz val="10"/>
      <color rgb="FF000099"/>
      <name val="Arial CE"/>
      <charset val="238"/>
    </font>
    <font>
      <b/>
      <sz val="10"/>
      <color theme="0" tint="-0.249977111117893"/>
      <name val="Arial CE"/>
      <charset val="238"/>
    </font>
    <font>
      <sz val="10"/>
      <color rgb="FF7030A0"/>
      <name val="Arial CE"/>
      <charset val="238"/>
    </font>
    <font>
      <b/>
      <sz val="10"/>
      <color theme="6" tint="0.39997558519241921"/>
      <name val="Arial CE"/>
      <charset val="238"/>
    </font>
    <font>
      <sz val="10"/>
      <color theme="6" tint="-0.499984740745262"/>
      <name val="Arial CE"/>
      <charset val="238"/>
    </font>
    <font>
      <b/>
      <sz val="9"/>
      <color rgb="FF000099"/>
      <name val="Arial CE"/>
      <charset val="238"/>
    </font>
    <font>
      <b/>
      <sz val="10"/>
      <color rgb="FFFF00FF"/>
      <name val="Arial CE"/>
      <charset val="238"/>
    </font>
    <font>
      <sz val="10"/>
      <color theme="7" tint="0.39997558519241921"/>
      <name val="Arial CE"/>
      <charset val="238"/>
    </font>
    <font>
      <sz val="10"/>
      <color theme="8" tint="-0.499984740745262"/>
      <name val="Arial CE"/>
      <charset val="238"/>
    </font>
    <font>
      <sz val="10"/>
      <color theme="8" tint="0.39997558519241921"/>
      <name val="Arial CE"/>
      <charset val="238"/>
    </font>
    <font>
      <b/>
      <sz val="8"/>
      <color rgb="FF000099"/>
      <name val="Arial CE"/>
      <charset val="238"/>
    </font>
    <font>
      <sz val="11"/>
      <name val="Arial CE"/>
      <charset val="238"/>
    </font>
    <font>
      <b/>
      <sz val="10"/>
      <color rgb="FFB917A6"/>
      <name val="Arial CE"/>
      <charset val="238"/>
    </font>
    <font>
      <b/>
      <sz val="10"/>
      <color theme="3" tint="0.39997558519241921"/>
      <name val="Arial CE"/>
      <charset val="238"/>
    </font>
    <font>
      <sz val="10"/>
      <color theme="0" tint="-0.499984740745262"/>
      <name val="Arial CE"/>
      <charset val="238"/>
    </font>
    <font>
      <b/>
      <sz val="10"/>
      <color theme="8" tint="-0.249977111117893"/>
      <name val="Arial CE"/>
      <charset val="238"/>
    </font>
    <font>
      <sz val="10"/>
      <color theme="7" tint="-0.249977111117893"/>
      <name val="Arial CE"/>
      <charset val="238"/>
    </font>
    <font>
      <b/>
      <sz val="14"/>
      <color rgb="FFB917A6"/>
      <name val="Arial CE"/>
      <charset val="238"/>
    </font>
    <font>
      <sz val="10"/>
      <color rgb="FFB917A6"/>
      <name val="Arial CE"/>
      <charset val="238"/>
    </font>
    <font>
      <b/>
      <sz val="10"/>
      <color theme="0"/>
      <name val="Arial CE"/>
      <charset val="238"/>
    </font>
    <font>
      <b/>
      <sz val="12"/>
      <color rgb="FFB917A6"/>
      <name val="Arial CE"/>
      <charset val="238"/>
    </font>
    <font>
      <sz val="10"/>
      <color theme="0" tint="-0.34998626667073579"/>
      <name val="Arial CE"/>
      <charset val="238"/>
    </font>
    <font>
      <sz val="8"/>
      <color theme="0" tint="-0.34998626667073579"/>
      <name val="Arial CE"/>
      <charset val="238"/>
    </font>
    <font>
      <b/>
      <sz val="10"/>
      <color theme="9" tint="-0.249977111117893"/>
      <name val="Arial CE"/>
      <charset val="238"/>
    </font>
    <font>
      <sz val="10"/>
      <color rgb="FF008000"/>
      <name val="Arial CE"/>
      <charset val="238"/>
    </font>
    <font>
      <b/>
      <sz val="10"/>
      <color rgb="FF008000"/>
      <name val="Arial CE"/>
      <charset val="238"/>
    </font>
    <font>
      <sz val="10"/>
      <color theme="6" tint="-0.249977111117893"/>
      <name val="Arial CE"/>
      <charset val="238"/>
    </font>
    <font>
      <b/>
      <sz val="11"/>
      <color rgb="FF7030A0"/>
      <name val="Arial CE"/>
      <charset val="238"/>
    </font>
    <font>
      <sz val="10"/>
      <color theme="0" tint="-0.249977111117893"/>
      <name val="Arial CE"/>
      <charset val="238"/>
    </font>
    <font>
      <b/>
      <sz val="8"/>
      <color rgb="FF7030A0"/>
      <name val="Arial CE"/>
      <charset val="238"/>
    </font>
    <font>
      <b/>
      <sz val="8"/>
      <color rgb="FF008000"/>
      <name val="Arial CE"/>
      <charset val="238"/>
    </font>
    <font>
      <sz val="8"/>
      <color theme="0" tint="-0.499984740745262"/>
      <name val="Arial CE"/>
      <charset val="238"/>
    </font>
    <font>
      <b/>
      <sz val="6"/>
      <color rgb="FF000099"/>
      <name val="Arial CE"/>
      <charset val="238"/>
    </font>
    <font>
      <b/>
      <sz val="14"/>
      <color theme="6" tint="-0.499984740745262"/>
      <name val="Arial CE"/>
      <charset val="238"/>
    </font>
    <font>
      <b/>
      <sz val="9"/>
      <color rgb="FF7030A0"/>
      <name val="Arial CE"/>
      <charset val="238"/>
    </font>
    <font>
      <b/>
      <sz val="11"/>
      <name val="Arial CE"/>
      <charset val="238"/>
    </font>
    <font>
      <b/>
      <i/>
      <sz val="14"/>
      <color rgb="FF7030A0"/>
      <name val="Arial CE"/>
      <charset val="238"/>
    </font>
    <font>
      <b/>
      <sz val="12"/>
      <color rgb="FF7030A0"/>
      <name val="Arial CE"/>
      <charset val="238"/>
    </font>
    <font>
      <sz val="11"/>
      <name val="Arial Narrow"/>
      <family val="2"/>
      <charset val="238"/>
    </font>
    <font>
      <sz val="10"/>
      <color theme="0" tint="-0.499984740745262"/>
      <name val="Arial"/>
      <family val="2"/>
      <charset val="238"/>
    </font>
    <font>
      <sz val="6"/>
      <color theme="0" tint="-0.499984740745262"/>
      <name val="Arial CE"/>
      <charset val="238"/>
    </font>
    <font>
      <sz val="10"/>
      <color rgb="FF00B050"/>
      <name val="Arial"/>
      <family val="2"/>
      <charset val="238"/>
    </font>
    <font>
      <sz val="7"/>
      <color theme="0" tint="-0.499984740745262"/>
      <name val="Times New Roman"/>
      <family val="1"/>
      <charset val="238"/>
    </font>
    <font>
      <sz val="11"/>
      <color theme="0" tint="-0.499984740745262"/>
      <name val="Arial Narrow"/>
      <family val="2"/>
      <charset val="238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0"/>
      <color theme="3" tint="-0.249977111117893"/>
      <name val="Arial CE"/>
      <charset val="238"/>
    </font>
    <font>
      <sz val="8"/>
      <color rgb="FFFF0000"/>
      <name val="Arial CE"/>
      <charset val="238"/>
    </font>
    <font>
      <b/>
      <sz val="8"/>
      <color rgb="FFFF0000"/>
      <name val="Arial CE"/>
      <charset val="238"/>
    </font>
    <font>
      <b/>
      <sz val="10"/>
      <color theme="3"/>
      <name val="Arial CE"/>
      <charset val="238"/>
    </font>
    <font>
      <b/>
      <sz val="8"/>
      <color theme="3"/>
      <name val="Arial CE"/>
      <charset val="238"/>
    </font>
    <font>
      <sz val="10"/>
      <color rgb="FF000000"/>
      <name val="Arial"/>
      <family val="2"/>
      <charset val="238"/>
    </font>
    <font>
      <b/>
      <sz val="11"/>
      <color rgb="FF000099"/>
      <name val="Arial CE"/>
      <charset val="238"/>
    </font>
    <font>
      <sz val="10"/>
      <color rgb="FF000099"/>
      <name val="Arial CE"/>
      <charset val="238"/>
    </font>
    <font>
      <sz val="10"/>
      <color theme="1"/>
      <name val="Arial CE"/>
      <charset val="238"/>
    </font>
    <font>
      <sz val="8"/>
      <color theme="1"/>
      <name val="Arial CE"/>
      <charset val="238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BC69B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5FFE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rgb="FF000000"/>
      </patternFill>
    </fill>
  </fills>
  <borders count="2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499984740745262"/>
      </right>
      <top/>
      <bottom style="thin">
        <color theme="0" tint="-0.34998626667073579"/>
      </bottom>
      <diagonal/>
    </border>
    <border>
      <left/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/>
      <right style="medium">
        <color theme="0" tint="-0.499984740745262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medium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medium">
        <color theme="0" tint="-0.499984740745262"/>
      </left>
      <right/>
      <top style="thin">
        <color indexed="64"/>
      </top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499984740745262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indexed="64"/>
      </top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499984740745262"/>
      </right>
      <top/>
      <bottom style="medium">
        <color indexed="64"/>
      </bottom>
      <diagonal/>
    </border>
    <border>
      <left style="medium">
        <color theme="0" tint="-0.499984740745262"/>
      </left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medium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0" tint="-0.34998626667073579"/>
      </top>
      <bottom style="thin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34998626667073579"/>
      </right>
      <top/>
      <bottom style="medium">
        <color theme="0" tint="-0.499984740745262"/>
      </bottom>
      <diagonal/>
    </border>
    <border>
      <left/>
      <right style="thin">
        <color theme="0" tint="-0.34998626667073579"/>
      </right>
      <top/>
      <bottom style="medium">
        <color theme="0" tint="-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 style="medium">
        <color theme="0" tint="-0.499984740745262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medium">
        <color rgb="FFB917A6"/>
      </top>
      <bottom style="medium">
        <color rgb="FFB917A6"/>
      </bottom>
      <diagonal/>
    </border>
    <border>
      <left/>
      <right style="medium">
        <color rgb="FFB917A6"/>
      </right>
      <top style="medium">
        <color rgb="FFB917A6"/>
      </top>
      <bottom style="medium">
        <color rgb="FFB917A6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indexed="64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auto="1"/>
      </bottom>
      <diagonal/>
    </border>
    <border>
      <left style="medium">
        <color rgb="FFB917A6"/>
      </left>
      <right/>
      <top/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auto="1"/>
      </right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auto="1"/>
      </bottom>
      <diagonal/>
    </border>
    <border>
      <left/>
      <right/>
      <top style="thin">
        <color theme="0" tint="-0.14993743705557422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14993743705557422"/>
      </left>
      <right style="thin">
        <color indexed="64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theme="0" tint="-0.14993743705557422"/>
      </bottom>
      <diagonal/>
    </border>
    <border>
      <left style="medium">
        <color rgb="FFB917A6"/>
      </left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auto="1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auto="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/>
      <top/>
      <bottom/>
      <diagonal/>
    </border>
    <border>
      <left style="thin">
        <color indexed="64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14993743705557422"/>
      </left>
      <right/>
      <top style="thin">
        <color auto="1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auto="1"/>
      </bottom>
      <diagonal/>
    </border>
    <border>
      <left style="thin">
        <color theme="0" tint="-0.14993743705557422"/>
      </left>
      <right/>
      <top/>
      <bottom style="thin">
        <color theme="0" tint="-0.1499374370555742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theme="0" tint="-0.14996795556505021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0691854609822"/>
      </bottom>
      <diagonal/>
    </border>
    <border>
      <left/>
      <right style="thin">
        <color theme="0" tint="-0.14996795556505021"/>
      </right>
      <top style="thin">
        <color theme="0" tint="-0.1499069185460982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0691854609822"/>
      </top>
      <bottom style="thin">
        <color theme="0" tint="-0.14996795556505021"/>
      </bottom>
      <diagonal/>
    </border>
    <border>
      <left/>
      <right/>
      <top style="thin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auto="1"/>
      </top>
      <bottom style="thin">
        <color theme="0" tint="-0.14993743705557422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2499465926084170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2499465926084170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auto="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thin">
        <color theme="0" tint="-0.14993743705557422"/>
      </left>
      <right/>
      <top style="thin">
        <color auto="1"/>
      </top>
      <bottom style="thin">
        <color indexed="64"/>
      </bottom>
      <diagonal/>
    </border>
    <border>
      <left/>
      <right/>
      <top/>
      <bottom style="medium">
        <color rgb="FFB917A6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rgb="FFB917A6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rgb="FFB917A6"/>
      </bottom>
      <diagonal/>
    </border>
    <border>
      <left/>
      <right style="medium">
        <color rgb="FFB917A6"/>
      </right>
      <top style="thin">
        <color indexed="64"/>
      </top>
      <bottom style="medium">
        <color rgb="FFB917A6"/>
      </bottom>
      <diagonal/>
    </border>
    <border>
      <left style="thin">
        <color rgb="FFD9D9D9"/>
      </left>
      <right style="thin">
        <color rgb="FFD9D9D9"/>
      </right>
      <top style="thin">
        <color auto="1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 style="thin">
        <color auto="1"/>
      </top>
      <bottom style="thin">
        <color rgb="FFD9D9D9"/>
      </bottom>
      <diagonal/>
    </border>
  </borders>
  <cellStyleXfs count="16">
    <xf numFmtId="0" fontId="0" fillId="0" borderId="0"/>
    <xf numFmtId="0" fontId="9" fillId="0" borderId="0"/>
    <xf numFmtId="0" fontId="9" fillId="6" borderId="25" applyNumberFormat="0" applyFont="0" applyAlignment="0" applyProtection="0"/>
    <xf numFmtId="165" fontId="9" fillId="0" borderId="0" applyFont="0" applyFill="0" applyBorder="0" applyAlignment="0" applyProtection="0"/>
    <xf numFmtId="0" fontId="6" fillId="0" borderId="0"/>
    <xf numFmtId="0" fontId="34" fillId="0" borderId="0" applyNumberFormat="0" applyFill="0" applyBorder="0" applyAlignment="0" applyProtection="0"/>
    <xf numFmtId="0" fontId="5" fillId="0" borderId="0"/>
    <xf numFmtId="0" fontId="4" fillId="0" borderId="0"/>
    <xf numFmtId="164" fontId="3" fillId="0" borderId="0" applyFont="0" applyFill="0" applyBorder="0" applyAlignment="0" applyProtection="0"/>
    <xf numFmtId="0" fontId="3" fillId="0" borderId="0"/>
    <xf numFmtId="9" fontId="9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468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Fill="1"/>
    <xf numFmtId="0" fontId="0" fillId="0" borderId="0" xfId="0" applyBorder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11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/>
    <xf numFmtId="0" fontId="14" fillId="3" borderId="0" xfId="0" applyFont="1" applyFill="1"/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15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17" fillId="0" borderId="0" xfId="0" applyFont="1" applyBorder="1"/>
    <xf numFmtId="0" fontId="8" fillId="0" borderId="0" xfId="0" applyFont="1" applyAlignment="1">
      <alignment horizontal="left"/>
    </xf>
    <xf numFmtId="0" fontId="8" fillId="0" borderId="0" xfId="0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4" fontId="0" fillId="0" borderId="0" xfId="0" applyNumberFormat="1"/>
    <xf numFmtId="0" fontId="7" fillId="3" borderId="0" xfId="0" applyFont="1" applyFill="1"/>
    <xf numFmtId="0" fontId="12" fillId="2" borderId="0" xfId="0" applyFont="1" applyFill="1" applyAlignment="1">
      <alignment horizontal="right"/>
    </xf>
    <xf numFmtId="0" fontId="14" fillId="3" borderId="0" xfId="0" applyFont="1" applyFill="1" applyAlignment="1">
      <alignment vertical="top"/>
    </xf>
    <xf numFmtId="0" fontId="12" fillId="2" borderId="0" xfId="0" applyFont="1" applyFill="1"/>
    <xf numFmtId="1" fontId="0" fillId="2" borderId="0" xfId="0" applyNumberFormat="1" applyFill="1"/>
    <xf numFmtId="0" fontId="20" fillId="4" borderId="27" xfId="0" applyFont="1" applyFill="1" applyBorder="1" applyAlignment="1">
      <alignment horizontal="center" vertical="center" wrapText="1"/>
    </xf>
    <xf numFmtId="0" fontId="20" fillId="4" borderId="28" xfId="0" applyFont="1" applyFill="1" applyBorder="1" applyAlignment="1">
      <alignment horizontal="center" vertical="center" wrapText="1"/>
    </xf>
    <xf numFmtId="0" fontId="20" fillId="4" borderId="12" xfId="0" applyFont="1" applyFill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/>
    </xf>
    <xf numFmtId="1" fontId="20" fillId="4" borderId="32" xfId="0" applyNumberFormat="1" applyFont="1" applyFill="1" applyBorder="1" applyAlignment="1">
      <alignment horizontal="center" vertical="center"/>
    </xf>
    <xf numFmtId="3" fontId="25" fillId="2" borderId="13" xfId="0" applyNumberFormat="1" applyFont="1" applyFill="1" applyBorder="1" applyAlignment="1">
      <alignment horizontal="right" vertical="top"/>
    </xf>
    <xf numFmtId="4" fontId="25" fillId="2" borderId="34" xfId="0" applyNumberFormat="1" applyFont="1" applyFill="1" applyBorder="1" applyAlignment="1">
      <alignment horizontal="right" vertical="top"/>
    </xf>
    <xf numFmtId="1" fontId="25" fillId="2" borderId="34" xfId="0" applyNumberFormat="1" applyFont="1" applyFill="1" applyBorder="1" applyAlignment="1">
      <alignment horizontal="right" vertical="top"/>
    </xf>
    <xf numFmtId="3" fontId="25" fillId="2" borderId="14" xfId="0" applyNumberFormat="1" applyFont="1" applyFill="1" applyBorder="1" applyAlignment="1">
      <alignment horizontal="right" vertical="top"/>
    </xf>
    <xf numFmtId="3" fontId="25" fillId="2" borderId="55" xfId="0" applyNumberFormat="1" applyFont="1" applyFill="1" applyBorder="1" applyAlignment="1">
      <alignment horizontal="right" vertical="top"/>
    </xf>
    <xf numFmtId="3" fontId="25" fillId="2" borderId="40" xfId="0" applyNumberFormat="1" applyFont="1" applyFill="1" applyBorder="1" applyAlignment="1">
      <alignment horizontal="right" vertical="top"/>
    </xf>
    <xf numFmtId="3" fontId="25" fillId="2" borderId="41" xfId="0" applyNumberFormat="1" applyFont="1" applyFill="1" applyBorder="1" applyAlignment="1">
      <alignment horizontal="right" vertical="top"/>
    </xf>
    <xf numFmtId="4" fontId="25" fillId="2" borderId="42" xfId="0" applyNumberFormat="1" applyFont="1" applyFill="1" applyBorder="1" applyAlignment="1">
      <alignment horizontal="right" vertical="top"/>
    </xf>
    <xf numFmtId="1" fontId="25" fillId="2" borderId="42" xfId="0" applyNumberFormat="1" applyFont="1" applyFill="1" applyBorder="1" applyAlignment="1">
      <alignment horizontal="right" vertical="top"/>
    </xf>
    <xf numFmtId="0" fontId="23" fillId="0" borderId="1" xfId="0" applyFont="1" applyFill="1" applyBorder="1" applyAlignment="1">
      <alignment horizontal="left" vertical="top"/>
    </xf>
    <xf numFmtId="3" fontId="25" fillId="2" borderId="0" xfId="0" applyNumberFormat="1" applyFont="1" applyFill="1" applyBorder="1" applyAlignment="1">
      <alignment horizontal="right" vertical="top"/>
    </xf>
    <xf numFmtId="0" fontId="27" fillId="0" borderId="0" xfId="0" applyFont="1" applyBorder="1" applyAlignment="1">
      <alignment horizontal="left"/>
    </xf>
    <xf numFmtId="0" fontId="27" fillId="0" borderId="0" xfId="0" applyFont="1" applyBorder="1"/>
    <xf numFmtId="0" fontId="28" fillId="0" borderId="0" xfId="0" applyFont="1" applyBorder="1" applyAlignment="1">
      <alignment horizontal="left"/>
    </xf>
    <xf numFmtId="0" fontId="29" fillId="2" borderId="0" xfId="0" applyFont="1" applyFill="1"/>
    <xf numFmtId="1" fontId="29" fillId="2" borderId="0" xfId="0" applyNumberFormat="1" applyFont="1" applyFill="1"/>
    <xf numFmtId="0" fontId="30" fillId="7" borderId="33" xfId="0" applyFont="1" applyFill="1" applyBorder="1" applyAlignment="1">
      <alignment horizontal="left" vertical="center"/>
    </xf>
    <xf numFmtId="3" fontId="33" fillId="7" borderId="13" xfId="0" applyNumberFormat="1" applyFont="1" applyFill="1" applyBorder="1" applyAlignment="1">
      <alignment horizontal="right" vertical="center"/>
    </xf>
    <xf numFmtId="3" fontId="33" fillId="7" borderId="34" xfId="0" applyNumberFormat="1" applyFont="1" applyFill="1" applyBorder="1" applyAlignment="1">
      <alignment horizontal="right" vertical="center"/>
    </xf>
    <xf numFmtId="1" fontId="33" fillId="7" borderId="34" xfId="0" applyNumberFormat="1" applyFont="1" applyFill="1" applyBorder="1" applyAlignment="1">
      <alignment horizontal="right" vertical="center"/>
    </xf>
    <xf numFmtId="3" fontId="25" fillId="2" borderId="58" xfId="0" applyNumberFormat="1" applyFont="1" applyFill="1" applyBorder="1" applyAlignment="1">
      <alignment horizontal="right" vertical="top"/>
    </xf>
    <xf numFmtId="3" fontId="25" fillId="2" borderId="59" xfId="0" applyNumberFormat="1" applyFont="1" applyFill="1" applyBorder="1" applyAlignment="1">
      <alignment horizontal="right" vertical="top"/>
    </xf>
    <xf numFmtId="4" fontId="25" fillId="2" borderId="60" xfId="0" applyNumberFormat="1" applyFont="1" applyFill="1" applyBorder="1" applyAlignment="1">
      <alignment horizontal="right" vertical="top"/>
    </xf>
    <xf numFmtId="3" fontId="25" fillId="2" borderId="61" xfId="0" applyNumberFormat="1" applyFont="1" applyFill="1" applyBorder="1" applyAlignment="1">
      <alignment horizontal="right" vertical="top"/>
    </xf>
    <xf numFmtId="4" fontId="25" fillId="2" borderId="62" xfId="0" applyNumberFormat="1" applyFont="1" applyFill="1" applyBorder="1" applyAlignment="1">
      <alignment horizontal="right" vertical="top"/>
    </xf>
    <xf numFmtId="0" fontId="23" fillId="5" borderId="1" xfId="0" applyFont="1" applyFill="1" applyBorder="1" applyAlignment="1">
      <alignment horizontal="left" vertical="top"/>
    </xf>
    <xf numFmtId="0" fontId="22" fillId="8" borderId="12" xfId="0" applyFont="1" applyFill="1" applyBorder="1" applyAlignment="1">
      <alignment horizontal="right"/>
    </xf>
    <xf numFmtId="0" fontId="12" fillId="8" borderId="0" xfId="0" applyFont="1" applyFill="1"/>
    <xf numFmtId="0" fontId="32" fillId="8" borderId="14" xfId="0" applyFont="1" applyFill="1" applyBorder="1" applyAlignment="1">
      <alignment horizontal="left" vertical="center"/>
    </xf>
    <xf numFmtId="3" fontId="25" fillId="8" borderId="16" xfId="0" applyNumberFormat="1" applyFont="1" applyFill="1" applyBorder="1" applyAlignment="1">
      <alignment horizontal="right" vertical="top"/>
    </xf>
    <xf numFmtId="3" fontId="25" fillId="8" borderId="14" xfId="0" applyNumberFormat="1" applyFont="1" applyFill="1" applyBorder="1" applyAlignment="1">
      <alignment horizontal="right" vertical="top"/>
    </xf>
    <xf numFmtId="3" fontId="25" fillId="8" borderId="55" xfId="0" applyNumberFormat="1" applyFont="1" applyFill="1" applyBorder="1" applyAlignment="1">
      <alignment horizontal="right" vertical="top"/>
    </xf>
    <xf numFmtId="3" fontId="25" fillId="8" borderId="40" xfId="0" applyNumberFormat="1" applyFont="1" applyFill="1" applyBorder="1" applyAlignment="1">
      <alignment horizontal="right" vertical="top"/>
    </xf>
    <xf numFmtId="3" fontId="25" fillId="8" borderId="0" xfId="0" applyNumberFormat="1" applyFont="1" applyFill="1" applyBorder="1" applyAlignment="1">
      <alignment horizontal="right" vertical="top"/>
    </xf>
    <xf numFmtId="3" fontId="25" fillId="8" borderId="48" xfId="0" applyNumberFormat="1" applyFont="1" applyFill="1" applyBorder="1" applyAlignment="1">
      <alignment horizontal="right" vertical="top"/>
    </xf>
    <xf numFmtId="3" fontId="25" fillId="8" borderId="24" xfId="0" applyNumberFormat="1" applyFont="1" applyFill="1" applyBorder="1" applyAlignment="1">
      <alignment horizontal="right" vertical="top"/>
    </xf>
    <xf numFmtId="3" fontId="25" fillId="8" borderId="39" xfId="0" applyNumberFormat="1" applyFont="1" applyFill="1" applyBorder="1" applyAlignment="1">
      <alignment horizontal="right" vertical="top"/>
    </xf>
    <xf numFmtId="0" fontId="34" fillId="2" borderId="0" xfId="5" applyFill="1" applyAlignment="1">
      <alignment vertical="top"/>
    </xf>
    <xf numFmtId="0" fontId="34" fillId="3" borderId="0" xfId="5" applyFill="1" applyAlignment="1">
      <alignment vertical="top"/>
    </xf>
    <xf numFmtId="0" fontId="34" fillId="3" borderId="0" xfId="5" quotePrefix="1" applyFill="1"/>
    <xf numFmtId="3" fontId="34" fillId="0" borderId="0" xfId="5" applyNumberFormat="1" applyAlignment="1">
      <alignment vertical="top"/>
    </xf>
    <xf numFmtId="0" fontId="26" fillId="8" borderId="0" xfId="0" applyFont="1" applyFill="1" applyBorder="1" applyAlignment="1">
      <alignment horizontal="right" wrapText="1"/>
    </xf>
    <xf numFmtId="0" fontId="12" fillId="8" borderId="0" xfId="0" applyFont="1" applyFill="1" applyAlignment="1">
      <alignment horizontal="right"/>
    </xf>
    <xf numFmtId="0" fontId="32" fillId="8" borderId="14" xfId="0" applyFont="1" applyFill="1" applyBorder="1" applyAlignment="1">
      <alignment horizontal="right" vertical="center"/>
    </xf>
    <xf numFmtId="0" fontId="35" fillId="2" borderId="0" xfId="0" applyFont="1" applyFill="1" applyAlignment="1">
      <alignment horizontal="right"/>
    </xf>
    <xf numFmtId="3" fontId="36" fillId="4" borderId="53" xfId="0" applyNumberFormat="1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>
      <alignment horizontal="right" vertical="top"/>
    </xf>
    <xf numFmtId="3" fontId="37" fillId="4" borderId="53" xfId="0" applyNumberFormat="1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0" fontId="39" fillId="2" borderId="0" xfId="0" applyFont="1" applyFill="1" applyAlignment="1">
      <alignment horizontal="right"/>
    </xf>
    <xf numFmtId="0" fontId="30" fillId="7" borderId="37" xfId="0" applyFont="1" applyFill="1" applyBorder="1" applyAlignment="1">
      <alignment horizontal="left" vertical="center"/>
    </xf>
    <xf numFmtId="3" fontId="33" fillId="7" borderId="15" xfId="0" applyNumberFormat="1" applyFont="1" applyFill="1" applyBorder="1" applyAlignment="1">
      <alignment horizontal="right" vertical="center"/>
    </xf>
    <xf numFmtId="3" fontId="33" fillId="7" borderId="63" xfId="0" applyNumberFormat="1" applyFont="1" applyFill="1" applyBorder="1" applyAlignment="1">
      <alignment horizontal="right" vertical="center"/>
    </xf>
    <xf numFmtId="1" fontId="33" fillId="7" borderId="63" xfId="0" applyNumberFormat="1" applyFont="1" applyFill="1" applyBorder="1" applyAlignment="1">
      <alignment horizontal="right" vertical="center"/>
    </xf>
    <xf numFmtId="1" fontId="20" fillId="4" borderId="71" xfId="0" applyNumberFormat="1" applyFont="1" applyFill="1" applyBorder="1" applyAlignment="1">
      <alignment horizontal="center" vertical="center" wrapText="1"/>
    </xf>
    <xf numFmtId="0" fontId="0" fillId="0" borderId="7" xfId="0" applyBorder="1"/>
    <xf numFmtId="2" fontId="0" fillId="0" borderId="0" xfId="0" applyNumberFormat="1"/>
    <xf numFmtId="3" fontId="25" fillId="8" borderId="58" xfId="0" applyNumberFormat="1" applyFont="1" applyFill="1" applyBorder="1" applyAlignment="1">
      <alignment horizontal="right" vertical="top"/>
    </xf>
    <xf numFmtId="0" fontId="35" fillId="2" borderId="0" xfId="0" applyFont="1" applyFill="1" applyBorder="1" applyAlignment="1">
      <alignment horizontal="right"/>
    </xf>
    <xf numFmtId="0" fontId="0" fillId="2" borderId="0" xfId="0" applyFill="1" applyBorder="1"/>
    <xf numFmtId="0" fontId="16" fillId="2" borderId="0" xfId="0" applyFont="1" applyFill="1" applyBorder="1" applyAlignment="1">
      <alignment horizontal="left"/>
    </xf>
    <xf numFmtId="0" fontId="26" fillId="2" borderId="0" xfId="0" applyFont="1" applyFill="1" applyBorder="1" applyAlignment="1">
      <alignment horizontal="left" vertical="center"/>
    </xf>
    <xf numFmtId="0" fontId="21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 wrapText="1"/>
    </xf>
    <xf numFmtId="1" fontId="21" fillId="2" borderId="6" xfId="0" applyNumberFormat="1" applyFont="1" applyFill="1" applyBorder="1" applyAlignment="1">
      <alignment horizontal="center" vertical="center" wrapText="1"/>
    </xf>
    <xf numFmtId="3" fontId="26" fillId="5" borderId="54" xfId="0" applyNumberFormat="1" applyFont="1" applyFill="1" applyBorder="1" applyAlignment="1">
      <alignment horizontal="center" vertical="top"/>
    </xf>
    <xf numFmtId="3" fontId="26" fillId="5" borderId="72" xfId="0" applyNumberFormat="1" applyFont="1" applyFill="1" applyBorder="1" applyAlignment="1">
      <alignment horizontal="center" vertical="top"/>
    </xf>
    <xf numFmtId="0" fontId="31" fillId="2" borderId="0" xfId="0" applyFont="1" applyFill="1" applyAlignment="1">
      <alignment horizontal="center"/>
    </xf>
    <xf numFmtId="0" fontId="8" fillId="0" borderId="0" xfId="0" applyFont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24" fillId="2" borderId="51" xfId="0" applyFont="1" applyFill="1" applyBorder="1" applyAlignment="1">
      <alignment horizontal="center" vertical="top"/>
    </xf>
    <xf numFmtId="0" fontId="24" fillId="2" borderId="52" xfId="0" applyFont="1" applyFill="1" applyBorder="1" applyAlignment="1">
      <alignment horizontal="center" vertical="top"/>
    </xf>
    <xf numFmtId="0" fontId="8" fillId="0" borderId="0" xfId="0" applyFont="1" applyAlignment="1">
      <alignment horizontal="center"/>
    </xf>
    <xf numFmtId="0" fontId="40" fillId="4" borderId="27" xfId="0" applyFont="1" applyFill="1" applyBorder="1" applyAlignment="1">
      <alignment horizontal="center" vertical="center" wrapText="1"/>
    </xf>
    <xf numFmtId="0" fontId="40" fillId="4" borderId="32" xfId="0" applyFont="1" applyFill="1" applyBorder="1" applyAlignment="1">
      <alignment horizontal="center" vertical="center"/>
    </xf>
    <xf numFmtId="0" fontId="40" fillId="4" borderId="67" xfId="0" applyFont="1" applyFill="1" applyBorder="1" applyAlignment="1">
      <alignment horizontal="right" vertical="center" wrapText="1"/>
    </xf>
    <xf numFmtId="0" fontId="40" fillId="4" borderId="70" xfId="0" applyFont="1" applyFill="1" applyBorder="1" applyAlignment="1">
      <alignment horizontal="right" vertical="top" wrapText="1"/>
    </xf>
    <xf numFmtId="0" fontId="40" fillId="4" borderId="71" xfId="0" applyFont="1" applyFill="1" applyBorder="1" applyAlignment="1">
      <alignment horizontal="right" vertical="center"/>
    </xf>
    <xf numFmtId="0" fontId="40" fillId="4" borderId="28" xfId="0" applyFont="1" applyFill="1" applyBorder="1" applyAlignment="1">
      <alignment horizontal="right" vertical="center" wrapText="1"/>
    </xf>
    <xf numFmtId="0" fontId="40" fillId="4" borderId="73" xfId="0" applyFont="1" applyFill="1" applyBorder="1" applyAlignment="1">
      <alignment horizontal="center" vertical="center" wrapText="1"/>
    </xf>
    <xf numFmtId="3" fontId="38" fillId="4" borderId="78" xfId="0" applyNumberFormat="1" applyFont="1" applyFill="1" applyBorder="1" applyAlignment="1">
      <alignment horizontal="center" vertical="center"/>
    </xf>
    <xf numFmtId="0" fontId="40" fillId="4" borderId="77" xfId="0" applyFont="1" applyFill="1" applyBorder="1" applyAlignment="1">
      <alignment horizontal="right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40" fillId="4" borderId="80" xfId="0" applyFont="1" applyFill="1" applyBorder="1" applyAlignment="1">
      <alignment horizontal="center" vertical="center"/>
    </xf>
    <xf numFmtId="1" fontId="40" fillId="4" borderId="80" xfId="0" applyNumberFormat="1" applyFont="1" applyFill="1" applyBorder="1" applyAlignment="1">
      <alignment horizontal="center" vertical="center" wrapText="1"/>
    </xf>
    <xf numFmtId="0" fontId="30" fillId="7" borderId="21" xfId="0" applyFont="1" applyFill="1" applyBorder="1" applyAlignment="1">
      <alignment horizontal="left" vertical="center"/>
    </xf>
    <xf numFmtId="3" fontId="46" fillId="7" borderId="54" xfId="0" applyNumberFormat="1" applyFont="1" applyFill="1" applyBorder="1" applyAlignment="1">
      <alignment horizontal="right" vertical="center"/>
    </xf>
    <xf numFmtId="0" fontId="48" fillId="2" borderId="44" xfId="0" applyNumberFormat="1" applyFont="1" applyFill="1" applyBorder="1" applyAlignment="1">
      <alignment horizontal="left" vertical="top"/>
    </xf>
    <xf numFmtId="0" fontId="48" fillId="2" borderId="49" xfId="0" applyFont="1" applyFill="1" applyBorder="1" applyAlignment="1">
      <alignment horizontal="center" vertical="top"/>
    </xf>
    <xf numFmtId="0" fontId="48" fillId="2" borderId="13" xfId="0" applyFont="1" applyFill="1" applyBorder="1" applyAlignment="1">
      <alignment horizontal="left" vertical="top"/>
    </xf>
    <xf numFmtId="0" fontId="47" fillId="5" borderId="18" xfId="0" applyFont="1" applyFill="1" applyBorder="1" applyAlignment="1">
      <alignment vertical="top" wrapText="1"/>
    </xf>
    <xf numFmtId="3" fontId="46" fillId="5" borderId="54" xfId="0" applyNumberFormat="1" applyFont="1" applyFill="1" applyBorder="1" applyAlignment="1">
      <alignment horizontal="center" vertical="top"/>
    </xf>
    <xf numFmtId="0" fontId="30" fillId="7" borderId="19" xfId="0" applyFont="1" applyFill="1" applyBorder="1" applyAlignment="1">
      <alignment horizontal="left" vertical="center"/>
    </xf>
    <xf numFmtId="0" fontId="47" fillId="5" borderId="22" xfId="0" applyFont="1" applyFill="1" applyBorder="1" applyAlignment="1">
      <alignment vertical="top" wrapText="1"/>
    </xf>
    <xf numFmtId="0" fontId="45" fillId="4" borderId="2" xfId="0" applyFont="1" applyFill="1" applyBorder="1" applyAlignment="1">
      <alignment vertical="center"/>
    </xf>
    <xf numFmtId="0" fontId="45" fillId="4" borderId="29" xfId="0" applyFont="1" applyFill="1" applyBorder="1" applyAlignment="1">
      <alignment vertical="center"/>
    </xf>
    <xf numFmtId="0" fontId="45" fillId="4" borderId="74" xfId="0" applyFont="1" applyFill="1" applyBorder="1" applyAlignment="1">
      <alignment horizontal="center" vertical="center"/>
    </xf>
    <xf numFmtId="0" fontId="45" fillId="4" borderId="75" xfId="0" applyFont="1" applyFill="1" applyBorder="1" applyAlignment="1">
      <alignment horizontal="left" vertical="center"/>
    </xf>
    <xf numFmtId="0" fontId="20" fillId="4" borderId="76" xfId="0" applyFont="1" applyFill="1" applyBorder="1" applyAlignment="1">
      <alignment horizontal="center" vertical="center" wrapText="1"/>
    </xf>
    <xf numFmtId="0" fontId="20" fillId="4" borderId="77" xfId="0" applyFont="1" applyFill="1" applyBorder="1" applyAlignment="1">
      <alignment horizontal="center" vertical="center" wrapText="1"/>
    </xf>
    <xf numFmtId="0" fontId="20" fillId="4" borderId="73" xfId="0" applyFont="1" applyFill="1" applyBorder="1" applyAlignment="1">
      <alignment horizontal="center" vertical="center" wrapText="1"/>
    </xf>
    <xf numFmtId="0" fontId="23" fillId="5" borderId="81" xfId="0" applyFont="1" applyFill="1" applyBorder="1" applyAlignment="1">
      <alignment horizontal="left" vertical="top"/>
    </xf>
    <xf numFmtId="0" fontId="47" fillId="5" borderId="82" xfId="0" applyFont="1" applyFill="1" applyBorder="1" applyAlignment="1">
      <alignment vertical="top" wrapText="1"/>
    </xf>
    <xf numFmtId="0" fontId="47" fillId="5" borderId="31" xfId="0" applyFont="1" applyFill="1" applyBorder="1" applyAlignment="1">
      <alignment vertical="top" wrapText="1"/>
    </xf>
    <xf numFmtId="0" fontId="23" fillId="5" borderId="83" xfId="0" applyFont="1" applyFill="1" applyBorder="1" applyAlignment="1">
      <alignment horizontal="left" vertical="top"/>
    </xf>
    <xf numFmtId="0" fontId="23" fillId="5" borderId="84" xfId="0" applyFont="1" applyFill="1" applyBorder="1" applyAlignment="1">
      <alignment horizontal="left" vertical="top"/>
    </xf>
    <xf numFmtId="0" fontId="47" fillId="5" borderId="85" xfId="0" applyFont="1" applyFill="1" applyBorder="1" applyAlignment="1">
      <alignment vertical="top" wrapText="1"/>
    </xf>
    <xf numFmtId="0" fontId="23" fillId="5" borderId="38" xfId="0" applyFont="1" applyFill="1" applyBorder="1" applyAlignment="1">
      <alignment horizontal="left" vertical="top"/>
    </xf>
    <xf numFmtId="0" fontId="0" fillId="0" borderId="0" xfId="0" applyFont="1" applyFill="1" applyBorder="1"/>
    <xf numFmtId="4" fontId="0" fillId="8" borderId="0" xfId="0" applyNumberFormat="1" applyFill="1"/>
    <xf numFmtId="0" fontId="12" fillId="0" borderId="0" xfId="0" applyFont="1"/>
    <xf numFmtId="0" fontId="51" fillId="2" borderId="0" xfId="0" applyFont="1" applyFill="1" applyBorder="1" applyAlignment="1">
      <alignment horizontal="left"/>
    </xf>
    <xf numFmtId="0" fontId="42" fillId="2" borderId="0" xfId="0" applyFont="1" applyFill="1" applyBorder="1" applyAlignment="1" applyProtection="1"/>
    <xf numFmtId="0" fontId="0" fillId="2" borderId="0" xfId="0" applyFont="1" applyFill="1" applyBorder="1" applyAlignment="1">
      <alignment horizontal="left"/>
    </xf>
    <xf numFmtId="0" fontId="22" fillId="4" borderId="2" xfId="0" applyFont="1" applyFill="1" applyBorder="1" applyAlignment="1">
      <alignment vertical="center"/>
    </xf>
    <xf numFmtId="0" fontId="22" fillId="4" borderId="56" xfId="0" applyFont="1" applyFill="1" applyBorder="1" applyAlignment="1">
      <alignment vertical="center"/>
    </xf>
    <xf numFmtId="0" fontId="53" fillId="4" borderId="64" xfId="0" applyFont="1" applyFill="1" applyBorder="1" applyAlignment="1">
      <alignment horizontal="left" vertical="center" wrapText="1"/>
    </xf>
    <xf numFmtId="0" fontId="53" fillId="4" borderId="65" xfId="0" applyFont="1" applyFill="1" applyBorder="1" applyAlignment="1">
      <alignment horizontal="left" vertical="center"/>
    </xf>
    <xf numFmtId="0" fontId="52" fillId="4" borderId="66" xfId="0" applyFont="1" applyFill="1" applyBorder="1" applyAlignment="1">
      <alignment horizontal="center" vertical="center" wrapText="1"/>
    </xf>
    <xf numFmtId="0" fontId="52" fillId="4" borderId="67" xfId="0" applyFont="1" applyFill="1" applyBorder="1" applyAlignment="1">
      <alignment horizontal="center" vertical="center" wrapText="1"/>
    </xf>
    <xf numFmtId="0" fontId="52" fillId="4" borderId="68" xfId="0" applyFont="1" applyFill="1" applyBorder="1" applyAlignment="1">
      <alignment horizontal="center" vertical="center"/>
    </xf>
    <xf numFmtId="0" fontId="54" fillId="2" borderId="35" xfId="0" applyFont="1" applyFill="1" applyBorder="1" applyAlignment="1">
      <alignment horizontal="left" vertical="top" wrapText="1"/>
    </xf>
    <xf numFmtId="0" fontId="12" fillId="0" borderId="18" xfId="0" applyFont="1" applyFill="1" applyBorder="1" applyAlignment="1">
      <alignment vertical="top" wrapText="1"/>
    </xf>
    <xf numFmtId="0" fontId="54" fillId="2" borderId="37" xfId="0" applyFont="1" applyFill="1" applyBorder="1" applyAlignment="1">
      <alignment horizontal="left" vertical="top" wrapText="1"/>
    </xf>
    <xf numFmtId="0" fontId="12" fillId="0" borderId="19" xfId="0" applyFont="1" applyFill="1" applyBorder="1" applyAlignment="1">
      <alignment vertical="top" wrapText="1"/>
    </xf>
    <xf numFmtId="0" fontId="54" fillId="2" borderId="36" xfId="0" applyFont="1" applyFill="1" applyBorder="1" applyAlignment="1">
      <alignment horizontal="left" vertical="top" wrapText="1"/>
    </xf>
    <xf numFmtId="0" fontId="12" fillId="0" borderId="20" xfId="0" applyFont="1" applyFill="1" applyBorder="1" applyAlignment="1">
      <alignment vertical="top"/>
    </xf>
    <xf numFmtId="0" fontId="12" fillId="0" borderId="21" xfId="0" applyFont="1" applyFill="1" applyBorder="1" applyAlignment="1">
      <alignment vertical="top"/>
    </xf>
    <xf numFmtId="0" fontId="54" fillId="2" borderId="35" xfId="0" applyFont="1" applyFill="1" applyBorder="1" applyAlignment="1">
      <alignment horizontal="left" vertical="top"/>
    </xf>
    <xf numFmtId="0" fontId="54" fillId="2" borderId="37" xfId="0" applyFont="1" applyFill="1" applyBorder="1" applyAlignment="1">
      <alignment horizontal="left" vertical="top"/>
    </xf>
    <xf numFmtId="0" fontId="54" fillId="2" borderId="35" xfId="0" applyFont="1" applyFill="1" applyBorder="1" applyAlignment="1">
      <alignment vertical="top"/>
    </xf>
    <xf numFmtId="0" fontId="12" fillId="0" borderId="20" xfId="0" applyFont="1" applyFill="1" applyBorder="1" applyAlignment="1">
      <alignment vertical="top" wrapText="1"/>
    </xf>
    <xf numFmtId="0" fontId="54" fillId="2" borderId="36" xfId="0" applyFont="1" applyFill="1" applyBorder="1" applyAlignment="1">
      <alignment vertical="top"/>
    </xf>
    <xf numFmtId="0" fontId="12" fillId="0" borderId="23" xfId="0" applyFont="1" applyFill="1" applyBorder="1" applyAlignment="1">
      <alignment vertical="top" wrapText="1"/>
    </xf>
    <xf numFmtId="0" fontId="12" fillId="0" borderId="21" xfId="0" applyFont="1" applyFill="1" applyBorder="1" applyAlignment="1">
      <alignment vertical="top" wrapText="1"/>
    </xf>
    <xf numFmtId="0" fontId="54" fillId="2" borderId="37" xfId="0" applyFont="1" applyFill="1" applyBorder="1" applyAlignment="1">
      <alignment vertical="top"/>
    </xf>
    <xf numFmtId="0" fontId="54" fillId="2" borderId="35" xfId="0" applyFont="1" applyFill="1" applyBorder="1" applyAlignment="1">
      <alignment vertical="top" wrapText="1"/>
    </xf>
    <xf numFmtId="0" fontId="54" fillId="2" borderId="33" xfId="0" applyFont="1" applyFill="1" applyBorder="1" applyAlignment="1">
      <alignment horizontal="left" vertical="top"/>
    </xf>
    <xf numFmtId="0" fontId="54" fillId="2" borderId="36" xfId="0" applyFont="1" applyFill="1" applyBorder="1" applyAlignment="1">
      <alignment horizontal="left" vertical="top"/>
    </xf>
    <xf numFmtId="0" fontId="54" fillId="2" borderId="38" xfId="0" applyFont="1" applyFill="1" applyBorder="1" applyAlignment="1">
      <alignment horizontal="left" vertical="top"/>
    </xf>
    <xf numFmtId="0" fontId="12" fillId="0" borderId="22" xfId="0" applyFont="1" applyFill="1" applyBorder="1" applyAlignment="1">
      <alignment vertical="top" wrapText="1"/>
    </xf>
    <xf numFmtId="0" fontId="39" fillId="7" borderId="19" xfId="0" applyFont="1" applyFill="1" applyBorder="1" applyAlignment="1">
      <alignment horizontal="left" vertical="center"/>
    </xf>
    <xf numFmtId="0" fontId="54" fillId="2" borderId="36" xfId="0" applyFont="1" applyFill="1" applyBorder="1" applyAlignment="1">
      <alignment vertical="top" wrapText="1"/>
    </xf>
    <xf numFmtId="0" fontId="54" fillId="2" borderId="33" xfId="0" applyFont="1" applyFill="1" applyBorder="1" applyAlignment="1">
      <alignment vertical="top"/>
    </xf>
    <xf numFmtId="0" fontId="54" fillId="2" borderId="86" xfId="0" applyFont="1" applyFill="1" applyBorder="1" applyAlignment="1">
      <alignment vertical="top" wrapText="1"/>
    </xf>
    <xf numFmtId="0" fontId="54" fillId="2" borderId="33" xfId="0" applyFont="1" applyFill="1" applyBorder="1" applyAlignment="1">
      <alignment horizontal="left" vertical="top" wrapText="1"/>
    </xf>
    <xf numFmtId="0" fontId="24" fillId="2" borderId="46" xfId="0" applyNumberFormat="1" applyFont="1" applyFill="1" applyBorder="1" applyAlignment="1">
      <alignment horizontal="center" vertical="top"/>
    </xf>
    <xf numFmtId="0" fontId="24" fillId="2" borderId="17" xfId="0" applyFont="1" applyFill="1" applyBorder="1" applyAlignment="1">
      <alignment horizontal="center" vertical="top"/>
    </xf>
    <xf numFmtId="0" fontId="23" fillId="0" borderId="57" xfId="0" applyFont="1" applyFill="1" applyBorder="1" applyAlignment="1">
      <alignment horizontal="left" vertical="top"/>
    </xf>
    <xf numFmtId="0" fontId="24" fillId="2" borderId="47" xfId="0" applyNumberFormat="1" applyFont="1" applyFill="1" applyBorder="1" applyAlignment="1">
      <alignment horizontal="center" vertical="top"/>
    </xf>
    <xf numFmtId="0" fontId="24" fillId="2" borderId="41" xfId="0" applyFont="1" applyFill="1" applyBorder="1" applyAlignment="1">
      <alignment horizontal="center" vertical="top"/>
    </xf>
    <xf numFmtId="3" fontId="55" fillId="4" borderId="69" xfId="0" applyNumberFormat="1" applyFont="1" applyFill="1" applyBorder="1" applyAlignment="1">
      <alignment horizontal="center" vertical="center" wrapText="1"/>
    </xf>
    <xf numFmtId="3" fontId="46" fillId="2" borderId="54" xfId="0" applyNumberFormat="1" applyFont="1" applyFill="1" applyBorder="1" applyAlignment="1">
      <alignment horizontal="center" vertical="top"/>
    </xf>
    <xf numFmtId="3" fontId="46" fillId="7" borderId="54" xfId="0" applyNumberFormat="1" applyFont="1" applyFill="1" applyBorder="1" applyAlignment="1">
      <alignment horizontal="center" vertical="top"/>
    </xf>
    <xf numFmtId="0" fontId="12" fillId="3" borderId="0" xfId="0" applyFont="1" applyFill="1"/>
    <xf numFmtId="0" fontId="56" fillId="7" borderId="45" xfId="0" applyFont="1" applyFill="1" applyBorder="1" applyAlignment="1">
      <alignment horizontal="center" vertical="center"/>
    </xf>
    <xf numFmtId="0" fontId="56" fillId="7" borderId="15" xfId="0" applyFont="1" applyFill="1" applyBorder="1" applyAlignment="1">
      <alignment horizontal="center" vertical="center"/>
    </xf>
    <xf numFmtId="0" fontId="56" fillId="7" borderId="50" xfId="0" applyFont="1" applyFill="1" applyBorder="1" applyAlignment="1">
      <alignment horizontal="center" vertical="center"/>
    </xf>
    <xf numFmtId="0" fontId="56" fillId="2" borderId="45" xfId="0" applyNumberFormat="1" applyFont="1" applyFill="1" applyBorder="1" applyAlignment="1">
      <alignment horizontal="center" vertical="top"/>
    </xf>
    <xf numFmtId="0" fontId="56" fillId="2" borderId="15" xfId="0" applyFont="1" applyFill="1" applyBorder="1" applyAlignment="1">
      <alignment horizontal="center" vertical="top"/>
    </xf>
    <xf numFmtId="0" fontId="56" fillId="2" borderId="50" xfId="0" applyFont="1" applyFill="1" applyBorder="1" applyAlignment="1">
      <alignment horizontal="center" vertical="top"/>
    </xf>
    <xf numFmtId="0" fontId="56" fillId="2" borderId="44" xfId="0" applyNumberFormat="1" applyFont="1" applyFill="1" applyBorder="1" applyAlignment="1">
      <alignment horizontal="center" vertical="top"/>
    </xf>
    <xf numFmtId="0" fontId="56" fillId="2" borderId="13" xfId="0" applyFont="1" applyFill="1" applyBorder="1" applyAlignment="1">
      <alignment horizontal="center" vertical="top" wrapText="1"/>
    </xf>
    <xf numFmtId="0" fontId="56" fillId="2" borderId="49" xfId="0" applyFont="1" applyFill="1" applyBorder="1" applyAlignment="1">
      <alignment horizontal="center" vertical="top" wrapText="1"/>
    </xf>
    <xf numFmtId="0" fontId="56" fillId="2" borderId="49" xfId="0" applyFont="1" applyFill="1" applyBorder="1" applyAlignment="1">
      <alignment horizontal="center" vertical="top"/>
    </xf>
    <xf numFmtId="0" fontId="56" fillId="2" borderId="13" xfId="0" applyFont="1" applyFill="1" applyBorder="1" applyAlignment="1">
      <alignment horizontal="center" vertical="top"/>
    </xf>
    <xf numFmtId="0" fontId="56" fillId="7" borderId="44" xfId="0" applyFont="1" applyFill="1" applyBorder="1" applyAlignment="1">
      <alignment horizontal="center" vertical="center"/>
    </xf>
    <xf numFmtId="0" fontId="56" fillId="7" borderId="13" xfId="0" applyFont="1" applyFill="1" applyBorder="1" applyAlignment="1">
      <alignment horizontal="center" vertical="center"/>
    </xf>
    <xf numFmtId="0" fontId="56" fillId="7" borderId="49" xfId="0" applyFont="1" applyFill="1" applyBorder="1" applyAlignment="1">
      <alignment horizontal="center" vertical="center"/>
    </xf>
    <xf numFmtId="0" fontId="56" fillId="2" borderId="13" xfId="0" quotePrefix="1" applyFont="1" applyFill="1" applyBorder="1" applyAlignment="1">
      <alignment horizontal="center" vertical="top"/>
    </xf>
    <xf numFmtId="49" fontId="56" fillId="2" borderId="13" xfId="0" applyNumberFormat="1" applyFont="1" applyFill="1" applyBorder="1" applyAlignment="1">
      <alignment horizontal="center" vertical="top"/>
    </xf>
    <xf numFmtId="0" fontId="56" fillId="2" borderId="46" xfId="0" applyNumberFormat="1" applyFont="1" applyFill="1" applyBorder="1" applyAlignment="1">
      <alignment horizontal="center" vertical="top"/>
    </xf>
    <xf numFmtId="0" fontId="56" fillId="2" borderId="17" xfId="0" applyFont="1" applyFill="1" applyBorder="1" applyAlignment="1">
      <alignment horizontal="center" vertical="top"/>
    </xf>
    <xf numFmtId="0" fontId="56" fillId="2" borderId="51" xfId="0" applyFont="1" applyFill="1" applyBorder="1" applyAlignment="1">
      <alignment horizontal="center" vertical="top"/>
    </xf>
    <xf numFmtId="0" fontId="0" fillId="0" borderId="0" xfId="0" applyFont="1" applyBorder="1"/>
    <xf numFmtId="4" fontId="0" fillId="0" borderId="0" xfId="0" applyNumberFormat="1" applyFill="1"/>
    <xf numFmtId="0" fontId="0" fillId="9" borderId="0" xfId="0" applyFill="1"/>
    <xf numFmtId="0" fontId="0" fillId="9" borderId="88" xfId="0" applyFill="1" applyBorder="1"/>
    <xf numFmtId="0" fontId="0" fillId="9" borderId="26" xfId="0" applyFill="1" applyBorder="1"/>
    <xf numFmtId="0" fontId="0" fillId="2" borderId="89" xfId="0" applyFill="1" applyBorder="1" applyAlignment="1">
      <alignment horizontal="right"/>
    </xf>
    <xf numFmtId="0" fontId="0" fillId="2" borderId="89" xfId="0" applyFill="1" applyBorder="1"/>
    <xf numFmtId="0" fontId="0" fillId="2" borderId="89" xfId="0" applyFill="1" applyBorder="1" applyAlignment="1">
      <alignment wrapText="1"/>
    </xf>
    <xf numFmtId="0" fontId="57" fillId="2" borderId="89" xfId="0" applyFont="1" applyFill="1" applyBorder="1"/>
    <xf numFmtId="2" fontId="57" fillId="2" borderId="89" xfId="0" applyNumberFormat="1" applyFont="1" applyFill="1" applyBorder="1"/>
    <xf numFmtId="0" fontId="44" fillId="2" borderId="89" xfId="0" applyFont="1" applyFill="1" applyBorder="1"/>
    <xf numFmtId="0" fontId="58" fillId="0" borderId="0" xfId="0" applyFont="1"/>
    <xf numFmtId="0" fontId="0" fillId="9" borderId="0" xfId="0" applyFill="1" applyProtection="1"/>
    <xf numFmtId="0" fontId="59" fillId="2" borderId="0" xfId="0" applyFont="1" applyFill="1" applyBorder="1" applyAlignment="1" applyProtection="1">
      <alignment horizontal="right"/>
    </xf>
    <xf numFmtId="0" fontId="0" fillId="2" borderId="0" xfId="0" applyFill="1" applyBorder="1" applyAlignment="1" applyProtection="1">
      <alignment horizontal="right"/>
    </xf>
    <xf numFmtId="0" fontId="0" fillId="2" borderId="0" xfId="0" applyFill="1" applyBorder="1" applyProtection="1"/>
    <xf numFmtId="0" fontId="0" fillId="8" borderId="0" xfId="0" applyFill="1" applyBorder="1" applyAlignment="1" applyProtection="1">
      <alignment horizontal="right"/>
    </xf>
    <xf numFmtId="4" fontId="0" fillId="8" borderId="0" xfId="0" applyNumberFormat="1" applyFill="1" applyBorder="1" applyProtection="1">
      <protection locked="0"/>
    </xf>
    <xf numFmtId="4" fontId="0" fillId="8" borderId="0" xfId="0" applyNumberFormat="1" applyFill="1" applyBorder="1" applyProtection="1"/>
    <xf numFmtId="0" fontId="0" fillId="9" borderId="26" xfId="0" applyFill="1" applyBorder="1" applyProtection="1"/>
    <xf numFmtId="0" fontId="0" fillId="11" borderId="0" xfId="0" applyFill="1"/>
    <xf numFmtId="0" fontId="0" fillId="2" borderId="0" xfId="0" applyFill="1" applyBorder="1" applyProtection="1">
      <protection locked="0"/>
    </xf>
    <xf numFmtId="0" fontId="0" fillId="9" borderId="26" xfId="0" applyFill="1" applyBorder="1" applyAlignment="1">
      <alignment horizontal="right"/>
    </xf>
    <xf numFmtId="0" fontId="19" fillId="9" borderId="26" xfId="0" applyFont="1" applyFill="1" applyBorder="1" applyAlignment="1">
      <alignment horizontal="center" wrapText="1"/>
    </xf>
    <xf numFmtId="0" fontId="19" fillId="9" borderId="26" xfId="0" applyFont="1" applyFill="1" applyBorder="1" applyAlignment="1">
      <alignment horizontal="center"/>
    </xf>
    <xf numFmtId="0" fontId="0" fillId="9" borderId="88" xfId="0" applyFill="1" applyBorder="1" applyAlignment="1">
      <alignment horizontal="right"/>
    </xf>
    <xf numFmtId="0" fontId="0" fillId="9" borderId="88" xfId="0" applyFill="1" applyBorder="1" applyAlignment="1">
      <alignment wrapText="1"/>
    </xf>
    <xf numFmtId="0" fontId="57" fillId="9" borderId="88" xfId="0" applyFont="1" applyFill="1" applyBorder="1"/>
    <xf numFmtId="2" fontId="57" fillId="9" borderId="88" xfId="0" applyNumberFormat="1" applyFont="1" applyFill="1" applyBorder="1"/>
    <xf numFmtId="4" fontId="0" fillId="2" borderId="91" xfId="0" applyNumberFormat="1" applyFill="1" applyBorder="1" applyProtection="1"/>
    <xf numFmtId="0" fontId="0" fillId="9" borderId="0" xfId="0" applyFill="1" applyBorder="1" applyProtection="1"/>
    <xf numFmtId="0" fontId="0" fillId="2" borderId="0" xfId="0" applyFont="1" applyFill="1" applyBorder="1" applyAlignment="1" applyProtection="1">
      <alignment horizontal="right"/>
    </xf>
    <xf numFmtId="4" fontId="0" fillId="2" borderId="0" xfId="0" applyNumberFormat="1" applyFont="1" applyFill="1" applyBorder="1" applyProtection="1"/>
    <xf numFmtId="0" fontId="0" fillId="2" borderId="0" xfId="0" applyFont="1" applyFill="1" applyBorder="1" applyProtection="1"/>
    <xf numFmtId="2" fontId="0" fillId="2" borderId="0" xfId="0" applyNumberFormat="1" applyFont="1" applyFill="1" applyBorder="1" applyProtection="1"/>
    <xf numFmtId="4" fontId="0" fillId="2" borderId="0" xfId="0" applyNumberFormat="1" applyFill="1" applyBorder="1" applyProtection="1"/>
    <xf numFmtId="2" fontId="0" fillId="2" borderId="0" xfId="0" applyNumberFormat="1" applyFill="1" applyBorder="1" applyProtection="1"/>
    <xf numFmtId="0" fontId="0" fillId="2" borderId="97" xfId="0" applyFill="1" applyBorder="1"/>
    <xf numFmtId="0" fontId="0" fillId="2" borderId="98" xfId="0" applyFill="1" applyBorder="1"/>
    <xf numFmtId="171" fontId="59" fillId="2" borderId="97" xfId="0" applyNumberFormat="1" applyFont="1" applyFill="1" applyBorder="1" applyAlignment="1" applyProtection="1">
      <alignment horizontal="right"/>
    </xf>
    <xf numFmtId="0" fontId="59" fillId="2" borderId="97" xfId="0" applyFont="1" applyFill="1" applyBorder="1" applyAlignment="1" applyProtection="1">
      <alignment horizontal="right"/>
    </xf>
    <xf numFmtId="0" fontId="0" fillId="2" borderId="98" xfId="0" applyFill="1" applyBorder="1" applyProtection="1"/>
    <xf numFmtId="0" fontId="0" fillId="9" borderId="7" xfId="0" applyFill="1" applyBorder="1" applyProtection="1"/>
    <xf numFmtId="0" fontId="0" fillId="2" borderId="7" xfId="0" applyFill="1" applyBorder="1" applyAlignment="1" applyProtection="1">
      <alignment horizontal="right"/>
    </xf>
    <xf numFmtId="4" fontId="0" fillId="2" borderId="7" xfId="0" applyNumberFormat="1" applyFill="1" applyBorder="1" applyProtection="1"/>
    <xf numFmtId="0" fontId="0" fillId="2" borderId="7" xfId="0" applyFill="1" applyBorder="1" applyProtection="1"/>
    <xf numFmtId="2" fontId="0" fillId="2" borderId="7" xfId="0" applyNumberFormat="1" applyFill="1" applyBorder="1" applyProtection="1"/>
    <xf numFmtId="0" fontId="58" fillId="2" borderId="100" xfId="0" applyFont="1" applyFill="1" applyBorder="1" applyAlignment="1" applyProtection="1">
      <alignment horizontal="right"/>
      <protection locked="0"/>
    </xf>
    <xf numFmtId="0" fontId="58" fillId="2" borderId="100" xfId="0" applyFont="1" applyFill="1" applyBorder="1" applyProtection="1"/>
    <xf numFmtId="0" fontId="73" fillId="2" borderId="100" xfId="0" applyFont="1" applyFill="1" applyBorder="1" applyAlignment="1" applyProtection="1">
      <alignment wrapText="1"/>
      <protection locked="0"/>
    </xf>
    <xf numFmtId="3" fontId="58" fillId="2" borderId="100" xfId="0" applyNumberFormat="1" applyFont="1" applyFill="1" applyBorder="1" applyProtection="1">
      <protection locked="0"/>
    </xf>
    <xf numFmtId="4" fontId="58" fillId="2" borderId="100" xfId="0" applyNumberFormat="1" applyFont="1" applyFill="1" applyBorder="1" applyProtection="1"/>
    <xf numFmtId="4" fontId="58" fillId="13" borderId="100" xfId="0" applyNumberFormat="1" applyFont="1" applyFill="1" applyBorder="1" applyProtection="1"/>
    <xf numFmtId="4" fontId="58" fillId="7" borderId="100" xfId="0" applyNumberFormat="1" applyFont="1" applyFill="1" applyBorder="1" applyProtection="1"/>
    <xf numFmtId="4" fontId="58" fillId="10" borderId="100" xfId="0" applyNumberFormat="1" applyFont="1" applyFill="1" applyBorder="1" applyProtection="1"/>
    <xf numFmtId="0" fontId="59" fillId="2" borderId="101" xfId="0" applyFont="1" applyFill="1" applyBorder="1" applyAlignment="1" applyProtection="1">
      <alignment horizontal="right"/>
    </xf>
    <xf numFmtId="0" fontId="0" fillId="2" borderId="101" xfId="0" applyFill="1" applyBorder="1" applyAlignment="1" applyProtection="1">
      <alignment horizontal="right"/>
    </xf>
    <xf numFmtId="0" fontId="61" fillId="2" borderId="101" xfId="0" applyFont="1" applyFill="1" applyBorder="1" applyAlignment="1" applyProtection="1">
      <alignment horizontal="right"/>
      <protection locked="0"/>
    </xf>
    <xf numFmtId="0" fontId="0" fillId="2" borderId="101" xfId="0" applyFill="1" applyBorder="1" applyProtection="1"/>
    <xf numFmtId="0" fontId="58" fillId="2" borderId="101" xfId="0" applyFont="1" applyFill="1" applyBorder="1" applyAlignment="1" applyProtection="1">
      <alignment horizontal="right"/>
    </xf>
    <xf numFmtId="4" fontId="0" fillId="2" borderId="101" xfId="0" applyNumberFormat="1" applyFill="1" applyBorder="1" applyProtection="1">
      <protection locked="0"/>
    </xf>
    <xf numFmtId="0" fontId="0" fillId="2" borderId="101" xfId="0" applyFill="1" applyBorder="1" applyProtection="1">
      <protection locked="0"/>
    </xf>
    <xf numFmtId="4" fontId="0" fillId="13" borderId="101" xfId="0" applyNumberFormat="1" applyFill="1" applyBorder="1" applyProtection="1"/>
    <xf numFmtId="2" fontId="0" fillId="15" borderId="101" xfId="0" applyNumberFormat="1" applyFill="1" applyBorder="1" applyProtection="1">
      <protection locked="0"/>
    </xf>
    <xf numFmtId="4" fontId="0" fillId="7" borderId="101" xfId="0" applyNumberFormat="1" applyFill="1" applyBorder="1" applyProtection="1"/>
    <xf numFmtId="4" fontId="0" fillId="2" borderId="101" xfId="0" applyNumberFormat="1" applyFill="1" applyBorder="1" applyProtection="1"/>
    <xf numFmtId="4" fontId="0" fillId="10" borderId="101" xfId="0" applyNumberFormat="1" applyFill="1" applyBorder="1" applyProtection="1"/>
    <xf numFmtId="0" fontId="72" fillId="2" borderId="102" xfId="0" quotePrefix="1" applyFont="1" applyFill="1" applyBorder="1" applyAlignment="1" applyProtection="1">
      <alignment horizontal="left" indent="3"/>
      <protection locked="0"/>
    </xf>
    <xf numFmtId="0" fontId="59" fillId="2" borderId="103" xfId="0" applyFont="1" applyFill="1" applyBorder="1" applyAlignment="1" applyProtection="1">
      <alignment horizontal="right"/>
    </xf>
    <xf numFmtId="0" fontId="0" fillId="2" borderId="103" xfId="0" applyFill="1" applyBorder="1" applyAlignment="1" applyProtection="1">
      <alignment horizontal="right"/>
    </xf>
    <xf numFmtId="0" fontId="65" fillId="2" borderId="103" xfId="0" applyFont="1" applyFill="1" applyBorder="1" applyAlignment="1" applyProtection="1">
      <alignment horizontal="right"/>
      <protection locked="0"/>
    </xf>
    <xf numFmtId="0" fontId="0" fillId="2" borderId="103" xfId="0" applyFill="1" applyBorder="1" applyProtection="1"/>
    <xf numFmtId="0" fontId="58" fillId="2" borderId="103" xfId="0" applyFont="1" applyFill="1" applyBorder="1" applyAlignment="1" applyProtection="1">
      <alignment horizontal="right"/>
    </xf>
    <xf numFmtId="4" fontId="0" fillId="2" borderId="103" xfId="0" applyNumberFormat="1" applyFill="1" applyBorder="1" applyProtection="1">
      <protection locked="0"/>
    </xf>
    <xf numFmtId="0" fontId="0" fillId="2" borderId="103" xfId="0" applyFill="1" applyBorder="1" applyProtection="1">
      <protection locked="0"/>
    </xf>
    <xf numFmtId="4" fontId="0" fillId="2" borderId="103" xfId="0" applyNumberFormat="1" applyFill="1" applyBorder="1" applyProtection="1"/>
    <xf numFmtId="0" fontId="58" fillId="2" borderId="100" xfId="0" applyFont="1" applyFill="1" applyBorder="1" applyAlignment="1" applyProtection="1">
      <alignment horizontal="right"/>
    </xf>
    <xf numFmtId="0" fontId="58" fillId="2" borderId="100" xfId="0" applyFont="1" applyFill="1" applyBorder="1" applyAlignment="1" applyProtection="1">
      <alignment wrapText="1"/>
      <protection locked="0"/>
    </xf>
    <xf numFmtId="0" fontId="58" fillId="2" borderId="106" xfId="0" applyFont="1" applyFill="1" applyBorder="1" applyAlignment="1" applyProtection="1">
      <alignment horizontal="right"/>
      <protection locked="0"/>
    </xf>
    <xf numFmtId="3" fontId="58" fillId="2" borderId="106" xfId="0" applyNumberFormat="1" applyFont="1" applyFill="1" applyBorder="1" applyProtection="1">
      <protection locked="0"/>
    </xf>
    <xf numFmtId="4" fontId="58" fillId="2" borderId="106" xfId="0" applyNumberFormat="1" applyFont="1" applyFill="1" applyBorder="1" applyProtection="1"/>
    <xf numFmtId="0" fontId="58" fillId="2" borderId="104" xfId="0" applyFont="1" applyFill="1" applyBorder="1" applyAlignment="1" applyProtection="1">
      <alignment horizontal="right"/>
      <protection locked="0"/>
    </xf>
    <xf numFmtId="0" fontId="59" fillId="2" borderId="107" xfId="0" applyFont="1" applyFill="1" applyBorder="1" applyAlignment="1" applyProtection="1">
      <alignment horizontal="right"/>
    </xf>
    <xf numFmtId="0" fontId="0" fillId="2" borderId="103" xfId="0" applyFont="1" applyFill="1" applyBorder="1" applyAlignment="1" applyProtection="1">
      <alignment horizontal="right"/>
    </xf>
    <xf numFmtId="4" fontId="0" fillId="2" borderId="103" xfId="0" applyNumberFormat="1" applyFont="1" applyFill="1" applyBorder="1" applyProtection="1"/>
    <xf numFmtId="4" fontId="0" fillId="2" borderId="108" xfId="0" applyNumberFormat="1" applyFill="1" applyBorder="1" applyProtection="1"/>
    <xf numFmtId="4" fontId="0" fillId="2" borderId="109" xfId="0" applyNumberFormat="1" applyFill="1" applyBorder="1" applyProtection="1"/>
    <xf numFmtId="3" fontId="0" fillId="2" borderId="101" xfId="0" applyNumberFormat="1" applyFill="1" applyBorder="1" applyAlignment="1" applyProtection="1">
      <alignment horizontal="right"/>
    </xf>
    <xf numFmtId="3" fontId="0" fillId="2" borderId="103" xfId="0" applyNumberFormat="1" applyFill="1" applyBorder="1" applyAlignment="1" applyProtection="1">
      <alignment horizontal="right"/>
    </xf>
    <xf numFmtId="0" fontId="68" fillId="2" borderId="101" xfId="0" applyFont="1" applyFill="1" applyBorder="1" applyAlignment="1" applyProtection="1">
      <alignment horizontal="right"/>
    </xf>
    <xf numFmtId="0" fontId="12" fillId="2" borderId="101" xfId="0" applyFont="1" applyFill="1" applyBorder="1" applyAlignment="1" applyProtection="1">
      <alignment horizontal="right"/>
    </xf>
    <xf numFmtId="170" fontId="59" fillId="2" borderId="101" xfId="0" applyNumberFormat="1" applyFont="1" applyFill="1" applyBorder="1" applyAlignment="1" applyProtection="1">
      <alignment horizontal="right"/>
    </xf>
    <xf numFmtId="170" fontId="59" fillId="2" borderId="103" xfId="0" applyNumberFormat="1" applyFont="1" applyFill="1" applyBorder="1" applyAlignment="1" applyProtection="1">
      <alignment horizontal="right"/>
    </xf>
    <xf numFmtId="170" fontId="58" fillId="2" borderId="100" xfId="0" quotePrefix="1" applyNumberFormat="1" applyFont="1" applyFill="1" applyBorder="1" applyAlignment="1" applyProtection="1">
      <alignment horizontal="right"/>
      <protection locked="0"/>
    </xf>
    <xf numFmtId="3" fontId="68" fillId="2" borderId="100" xfId="0" applyNumberFormat="1" applyFont="1" applyFill="1" applyBorder="1" applyProtection="1">
      <protection locked="0"/>
    </xf>
    <xf numFmtId="3" fontId="58" fillId="2" borderId="101" xfId="0" applyNumberFormat="1" applyFont="1" applyFill="1" applyBorder="1" applyProtection="1">
      <protection locked="0"/>
    </xf>
    <xf numFmtId="171" fontId="58" fillId="2" borderId="100" xfId="0" quotePrefix="1" applyNumberFormat="1" applyFont="1" applyFill="1" applyBorder="1" applyAlignment="1" applyProtection="1">
      <alignment horizontal="right"/>
      <protection locked="0"/>
    </xf>
    <xf numFmtId="171" fontId="59" fillId="2" borderId="101" xfId="0" applyNumberFormat="1" applyFont="1" applyFill="1" applyBorder="1" applyAlignment="1" applyProtection="1">
      <alignment horizontal="right"/>
    </xf>
    <xf numFmtId="171" fontId="59" fillId="2" borderId="103" xfId="0" applyNumberFormat="1" applyFont="1" applyFill="1" applyBorder="1" applyAlignment="1" applyProtection="1">
      <alignment horizontal="right"/>
    </xf>
    <xf numFmtId="0" fontId="58" fillId="2" borderId="100" xfId="0" quotePrefix="1" applyFont="1" applyFill="1" applyBorder="1" applyAlignment="1" applyProtection="1">
      <alignment horizontal="right"/>
      <protection locked="0"/>
    </xf>
    <xf numFmtId="3" fontId="68" fillId="2" borderId="100" xfId="0" applyNumberFormat="1" applyFont="1" applyFill="1" applyBorder="1" applyAlignment="1" applyProtection="1">
      <alignment wrapText="1"/>
      <protection locked="0"/>
    </xf>
    <xf numFmtId="4" fontId="58" fillId="5" borderId="111" xfId="0" applyNumberFormat="1" applyFont="1" applyFill="1" applyBorder="1" applyProtection="1">
      <protection locked="0"/>
    </xf>
    <xf numFmtId="4" fontId="58" fillId="5" borderId="112" xfId="0" applyNumberFormat="1" applyFont="1" applyFill="1" applyBorder="1" applyProtection="1">
      <protection locked="0"/>
    </xf>
    <xf numFmtId="4" fontId="58" fillId="2" borderId="112" xfId="0" applyNumberFormat="1" applyFont="1" applyFill="1" applyBorder="1" applyProtection="1"/>
    <xf numFmtId="4" fontId="58" fillId="2" borderId="113" xfId="0" applyNumberFormat="1" applyFont="1" applyFill="1" applyBorder="1" applyProtection="1"/>
    <xf numFmtId="4" fontId="0" fillId="2" borderId="114" xfId="0" applyNumberFormat="1" applyFill="1" applyBorder="1" applyProtection="1"/>
    <xf numFmtId="4" fontId="0" fillId="2" borderId="115" xfId="0" applyNumberFormat="1" applyFill="1" applyBorder="1" applyProtection="1"/>
    <xf numFmtId="4" fontId="58" fillId="2" borderId="116" xfId="0" applyNumberFormat="1" applyFont="1" applyFill="1" applyBorder="1" applyProtection="1"/>
    <xf numFmtId="4" fontId="0" fillId="2" borderId="117" xfId="0" applyNumberFormat="1" applyFill="1" applyBorder="1" applyProtection="1"/>
    <xf numFmtId="4" fontId="0" fillId="2" borderId="118" xfId="0" applyNumberFormat="1" applyFill="1" applyBorder="1" applyProtection="1"/>
    <xf numFmtId="4" fontId="0" fillId="2" borderId="120" xfId="0" applyNumberFormat="1" applyFill="1" applyBorder="1" applyProtection="1"/>
    <xf numFmtId="4" fontId="0" fillId="2" borderId="0" xfId="0" applyNumberFormat="1" applyFill="1" applyBorder="1" applyProtection="1">
      <protection locked="0"/>
    </xf>
    <xf numFmtId="0" fontId="0" fillId="2" borderId="6" xfId="0" applyFill="1" applyBorder="1" applyProtection="1">
      <protection locked="0"/>
    </xf>
    <xf numFmtId="4" fontId="0" fillId="2" borderId="7" xfId="0" applyNumberFormat="1" applyFill="1" applyBorder="1" applyProtection="1">
      <protection locked="0"/>
    </xf>
    <xf numFmtId="4" fontId="0" fillId="2" borderId="8" xfId="0" applyNumberFormat="1" applyFill="1" applyBorder="1" applyProtection="1">
      <protection locked="0"/>
    </xf>
    <xf numFmtId="4" fontId="58" fillId="2" borderId="0" xfId="0" applyNumberFormat="1" applyFont="1" applyFill="1" applyBorder="1" applyProtection="1"/>
    <xf numFmtId="4" fontId="0" fillId="2" borderId="122" xfId="0" applyNumberFormat="1" applyFill="1" applyBorder="1" applyProtection="1"/>
    <xf numFmtId="0" fontId="58" fillId="2" borderId="124" xfId="0" applyFont="1" applyFill="1" applyBorder="1" applyAlignment="1" applyProtection="1">
      <alignment horizontal="right"/>
      <protection locked="0"/>
    </xf>
    <xf numFmtId="0" fontId="58" fillId="2" borderId="124" xfId="0" applyFont="1" applyFill="1" applyBorder="1" applyAlignment="1" applyProtection="1">
      <alignment wrapText="1"/>
      <protection locked="0"/>
    </xf>
    <xf numFmtId="3" fontId="58" fillId="2" borderId="124" xfId="0" applyNumberFormat="1" applyFont="1" applyFill="1" applyBorder="1" applyProtection="1">
      <protection locked="0"/>
    </xf>
    <xf numFmtId="3" fontId="68" fillId="2" borderId="124" xfId="0" applyNumberFormat="1" applyFont="1" applyFill="1" applyBorder="1" applyAlignment="1" applyProtection="1">
      <alignment wrapText="1"/>
      <protection locked="0"/>
    </xf>
    <xf numFmtId="4" fontId="58" fillId="2" borderId="124" xfId="0" applyNumberFormat="1" applyFont="1" applyFill="1" applyBorder="1" applyProtection="1"/>
    <xf numFmtId="0" fontId="59" fillId="2" borderId="105" xfId="0" applyFont="1" applyFill="1" applyBorder="1" applyAlignment="1" applyProtection="1">
      <alignment horizontal="right"/>
    </xf>
    <xf numFmtId="0" fontId="0" fillId="2" borderId="105" xfId="0" applyFill="1" applyBorder="1" applyAlignment="1" applyProtection="1">
      <alignment horizontal="right"/>
    </xf>
    <xf numFmtId="0" fontId="0" fillId="2" borderId="105" xfId="0" applyFill="1" applyBorder="1" applyProtection="1"/>
    <xf numFmtId="0" fontId="58" fillId="2" borderId="105" xfId="0" applyFont="1" applyFill="1" applyBorder="1" applyAlignment="1" applyProtection="1">
      <alignment horizontal="right"/>
    </xf>
    <xf numFmtId="4" fontId="0" fillId="2" borderId="105" xfId="0" applyNumberFormat="1" applyFill="1" applyBorder="1" applyProtection="1"/>
    <xf numFmtId="4" fontId="58" fillId="2" borderId="128" xfId="0" applyNumberFormat="1" applyFont="1" applyFill="1" applyBorder="1" applyProtection="1"/>
    <xf numFmtId="0" fontId="73" fillId="2" borderId="124" xfId="0" applyFont="1" applyFill="1" applyBorder="1" applyAlignment="1" applyProtection="1">
      <alignment wrapText="1"/>
      <protection locked="0"/>
    </xf>
    <xf numFmtId="0" fontId="0" fillId="2" borderId="97" xfId="0" applyFill="1" applyBorder="1" applyAlignment="1">
      <alignment horizontal="right" vertical="center"/>
    </xf>
    <xf numFmtId="0" fontId="0" fillId="2" borderId="97" xfId="0" applyFill="1" applyBorder="1" applyAlignment="1">
      <alignment horizontal="right"/>
    </xf>
    <xf numFmtId="171" fontId="59" fillId="2" borderId="105" xfId="0" applyNumberFormat="1" applyFont="1" applyFill="1" applyBorder="1" applyAlignment="1" applyProtection="1">
      <alignment horizontal="right"/>
    </xf>
    <xf numFmtId="0" fontId="58" fillId="2" borderId="124" xfId="0" quotePrefix="1" applyFont="1" applyFill="1" applyBorder="1" applyAlignment="1" applyProtection="1">
      <alignment horizontal="right"/>
      <protection locked="0"/>
    </xf>
    <xf numFmtId="0" fontId="0" fillId="2" borderId="130" xfId="0" applyFill="1" applyBorder="1"/>
    <xf numFmtId="0" fontId="0" fillId="2" borderId="95" xfId="0" applyFill="1" applyBorder="1"/>
    <xf numFmtId="0" fontId="0" fillId="2" borderId="95" xfId="0" applyFill="1" applyBorder="1" applyAlignment="1">
      <alignment wrapText="1"/>
    </xf>
    <xf numFmtId="0" fontId="57" fillId="2" borderId="95" xfId="0" applyFont="1" applyFill="1" applyBorder="1"/>
    <xf numFmtId="2" fontId="57" fillId="2" borderId="95" xfId="0" applyNumberFormat="1" applyFont="1" applyFill="1" applyBorder="1"/>
    <xf numFmtId="0" fontId="44" fillId="2" borderId="95" xfId="0" applyFont="1" applyFill="1" applyBorder="1"/>
    <xf numFmtId="0" fontId="57" fillId="2" borderId="0" xfId="0" applyFont="1" applyFill="1" applyBorder="1"/>
    <xf numFmtId="4" fontId="57" fillId="2" borderId="0" xfId="0" applyNumberFormat="1" applyFont="1" applyFill="1" applyBorder="1"/>
    <xf numFmtId="2" fontId="57" fillId="2" borderId="0" xfId="0" applyNumberFormat="1" applyFont="1" applyFill="1" applyBorder="1"/>
    <xf numFmtId="0" fontId="58" fillId="2" borderId="0" xfId="0" applyFont="1" applyFill="1" applyBorder="1" applyAlignment="1" applyProtection="1">
      <alignment horizontal="right"/>
    </xf>
    <xf numFmtId="0" fontId="0" fillId="2" borderId="110" xfId="0" applyFill="1" applyBorder="1" applyAlignment="1" applyProtection="1">
      <alignment horizontal="right"/>
    </xf>
    <xf numFmtId="4" fontId="50" fillId="9" borderId="12" xfId="0" applyNumberFormat="1" applyFont="1" applyFill="1" applyBorder="1" applyProtection="1"/>
    <xf numFmtId="4" fontId="7" fillId="9" borderId="2" xfId="0" applyNumberFormat="1" applyFont="1" applyFill="1" applyBorder="1" applyProtection="1">
      <protection locked="0"/>
    </xf>
    <xf numFmtId="4" fontId="7" fillId="9" borderId="12" xfId="0" applyNumberFormat="1" applyFont="1" applyFill="1" applyBorder="1" applyProtection="1">
      <protection locked="0"/>
    </xf>
    <xf numFmtId="0" fontId="0" fillId="9" borderId="1" xfId="0" applyFont="1" applyFill="1" applyBorder="1" applyProtection="1"/>
    <xf numFmtId="0" fontId="0" fillId="9" borderId="5" xfId="0" applyFont="1" applyFill="1" applyBorder="1" applyProtection="1"/>
    <xf numFmtId="0" fontId="0" fillId="9" borderId="0" xfId="0" applyFont="1" applyFill="1" applyBorder="1" applyProtection="1"/>
    <xf numFmtId="0" fontId="0" fillId="9" borderId="90" xfId="0" applyFont="1" applyFill="1" applyBorder="1" applyAlignment="1">
      <alignment horizontal="center" wrapText="1"/>
    </xf>
    <xf numFmtId="0" fontId="0" fillId="9" borderId="7" xfId="0" applyFont="1" applyFill="1" applyBorder="1" applyProtection="1"/>
    <xf numFmtId="0" fontId="0" fillId="9" borderId="26" xfId="0" applyFont="1" applyFill="1" applyBorder="1" applyAlignment="1">
      <alignment horizontal="center" wrapText="1"/>
    </xf>
    <xf numFmtId="4" fontId="0" fillId="2" borderId="133" xfId="0" applyNumberFormat="1" applyFill="1" applyBorder="1" applyProtection="1"/>
    <xf numFmtId="0" fontId="0" fillId="2" borderId="102" xfId="0" applyFont="1" applyFill="1" applyBorder="1" applyAlignment="1" applyProtection="1">
      <alignment horizontal="right"/>
    </xf>
    <xf numFmtId="4" fontId="0" fillId="2" borderId="102" xfId="0" applyNumberFormat="1" applyFont="1" applyFill="1" applyBorder="1" applyProtection="1"/>
    <xf numFmtId="4" fontId="0" fillId="2" borderId="102" xfId="0" applyNumberFormat="1" applyFill="1" applyBorder="1" applyProtection="1"/>
    <xf numFmtId="0" fontId="74" fillId="2" borderId="121" xfId="0" quotePrefix="1" applyFont="1" applyFill="1" applyBorder="1" applyAlignment="1" applyProtection="1">
      <alignment horizontal="left" indent="3"/>
      <protection locked="0"/>
    </xf>
    <xf numFmtId="0" fontId="0" fillId="2" borderId="133" xfId="0" applyFont="1" applyFill="1" applyBorder="1" applyAlignment="1" applyProtection="1">
      <alignment horizontal="right"/>
    </xf>
    <xf numFmtId="4" fontId="0" fillId="2" borderId="133" xfId="0" applyNumberFormat="1" applyFont="1" applyFill="1" applyBorder="1" applyProtection="1"/>
    <xf numFmtId="0" fontId="74" fillId="2" borderId="120" xfId="0" quotePrefix="1" applyFont="1" applyFill="1" applyBorder="1" applyAlignment="1" applyProtection="1">
      <alignment horizontal="left" indent="3"/>
      <protection locked="0"/>
    </xf>
    <xf numFmtId="0" fontId="74" fillId="2" borderId="115" xfId="0" quotePrefix="1" applyFont="1" applyFill="1" applyBorder="1" applyAlignment="1" applyProtection="1">
      <alignment horizontal="left" indent="3"/>
      <protection locked="0"/>
    </xf>
    <xf numFmtId="0" fontId="0" fillId="2" borderId="133" xfId="0" applyFill="1" applyBorder="1" applyAlignment="1" applyProtection="1">
      <alignment horizontal="right"/>
    </xf>
    <xf numFmtId="0" fontId="74" fillId="2" borderId="135" xfId="0" quotePrefix="1" applyFont="1" applyFill="1" applyBorder="1" applyAlignment="1" applyProtection="1">
      <alignment horizontal="left" indent="3"/>
      <protection locked="0"/>
    </xf>
    <xf numFmtId="0" fontId="0" fillId="2" borderId="102" xfId="0" applyFill="1" applyBorder="1" applyAlignment="1" applyProtection="1">
      <alignment horizontal="right"/>
    </xf>
    <xf numFmtId="0" fontId="0" fillId="2" borderId="102" xfId="0" applyFill="1" applyBorder="1" applyProtection="1"/>
    <xf numFmtId="0" fontId="66" fillId="2" borderId="102" xfId="0" applyFont="1" applyFill="1" applyBorder="1" applyAlignment="1" applyProtection="1"/>
    <xf numFmtId="0" fontId="12" fillId="2" borderId="133" xfId="0" applyFont="1" applyFill="1" applyBorder="1" applyAlignment="1" applyProtection="1">
      <alignment horizontal="right"/>
    </xf>
    <xf numFmtId="0" fontId="74" fillId="2" borderId="120" xfId="0" quotePrefix="1" applyFont="1" applyFill="1" applyBorder="1" applyAlignment="1" applyProtection="1">
      <alignment horizontal="left" indent="7"/>
      <protection locked="0"/>
    </xf>
    <xf numFmtId="0" fontId="74" fillId="2" borderId="0" xfId="0" quotePrefix="1" applyFont="1" applyFill="1" applyBorder="1" applyAlignment="1" applyProtection="1">
      <alignment horizontal="left" indent="3"/>
      <protection locked="0"/>
    </xf>
    <xf numFmtId="0" fontId="74" fillId="2" borderId="121" xfId="0" quotePrefix="1" applyFont="1" applyFill="1" applyBorder="1" applyAlignment="1" applyProtection="1">
      <alignment horizontal="left" indent="7"/>
      <protection locked="0"/>
    </xf>
    <xf numFmtId="0" fontId="72" fillId="2" borderId="120" xfId="0" quotePrefix="1" applyFont="1" applyFill="1" applyBorder="1" applyAlignment="1" applyProtection="1">
      <alignment horizontal="left" indent="3"/>
      <protection locked="0"/>
    </xf>
    <xf numFmtId="0" fontId="0" fillId="2" borderId="7" xfId="0" applyFont="1" applyFill="1" applyBorder="1" applyAlignment="1" applyProtection="1">
      <alignment horizontal="right"/>
    </xf>
    <xf numFmtId="4" fontId="0" fillId="2" borderId="7" xfId="0" applyNumberFormat="1" applyFont="1" applyFill="1" applyBorder="1" applyProtection="1"/>
    <xf numFmtId="0" fontId="0" fillId="2" borderId="7" xfId="0" applyFont="1" applyFill="1" applyBorder="1" applyProtection="1"/>
    <xf numFmtId="2" fontId="0" fillId="2" borderId="7" xfId="0" applyNumberFormat="1" applyFont="1" applyFill="1" applyBorder="1" applyProtection="1"/>
    <xf numFmtId="0" fontId="60" fillId="2" borderId="121" xfId="0" quotePrefix="1" applyFont="1" applyFill="1" applyBorder="1" applyAlignment="1" applyProtection="1">
      <alignment horizontal="left" indent="3"/>
      <protection locked="0"/>
    </xf>
    <xf numFmtId="0" fontId="75" fillId="0" borderId="0" xfId="0" applyFont="1"/>
    <xf numFmtId="0" fontId="0" fillId="2" borderId="98" xfId="0" applyFill="1" applyBorder="1" applyAlignment="1">
      <alignment wrapText="1"/>
    </xf>
    <xf numFmtId="0" fontId="76" fillId="0" borderId="0" xfId="0" applyFont="1"/>
    <xf numFmtId="0" fontId="58" fillId="2" borderId="100" xfId="0" applyFont="1" applyFill="1" applyBorder="1" applyAlignment="1" applyProtection="1">
      <alignment horizontal="left" wrapText="1"/>
      <protection locked="0"/>
    </xf>
    <xf numFmtId="0" fontId="0" fillId="0" borderId="0" xfId="0" applyAlignment="1">
      <alignment horizontal="right"/>
    </xf>
    <xf numFmtId="167" fontId="50" fillId="9" borderId="132" xfId="0" applyNumberFormat="1" applyFont="1" applyFill="1" applyBorder="1" applyProtection="1"/>
    <xf numFmtId="0" fontId="0" fillId="9" borderId="127" xfId="0" applyFont="1" applyFill="1" applyBorder="1" applyAlignment="1">
      <alignment horizontal="center" wrapText="1"/>
    </xf>
    <xf numFmtId="167" fontId="50" fillId="9" borderId="137" xfId="0" applyNumberFormat="1" applyFont="1" applyFill="1" applyBorder="1" applyProtection="1"/>
    <xf numFmtId="0" fontId="0" fillId="9" borderId="6" xfId="0" applyFont="1" applyFill="1" applyBorder="1" applyProtection="1"/>
    <xf numFmtId="0" fontId="0" fillId="9" borderId="8" xfId="0" applyFont="1" applyFill="1" applyBorder="1" applyProtection="1"/>
    <xf numFmtId="0" fontId="0" fillId="9" borderId="24" xfId="0" applyFont="1" applyFill="1" applyBorder="1" applyAlignment="1">
      <alignment horizontal="center" wrapText="1"/>
    </xf>
    <xf numFmtId="0" fontId="0" fillId="16" borderId="0" xfId="0" applyFill="1"/>
    <xf numFmtId="0" fontId="0" fillId="9" borderId="93" xfId="0" applyFill="1" applyBorder="1"/>
    <xf numFmtId="0" fontId="0" fillId="9" borderId="93" xfId="0" applyFill="1" applyBorder="1" applyAlignment="1">
      <alignment horizontal="right"/>
    </xf>
    <xf numFmtId="0" fontId="0" fillId="9" borderId="93" xfId="0" applyFill="1" applyBorder="1" applyAlignment="1">
      <alignment wrapText="1"/>
    </xf>
    <xf numFmtId="0" fontId="57" fillId="9" borderId="93" xfId="0" applyFont="1" applyFill="1" applyBorder="1"/>
    <xf numFmtId="4" fontId="57" fillId="9" borderId="93" xfId="0" applyNumberFormat="1" applyFont="1" applyFill="1" applyBorder="1"/>
    <xf numFmtId="2" fontId="57" fillId="9" borderId="93" xfId="0" applyNumberFormat="1" applyFont="1" applyFill="1" applyBorder="1"/>
    <xf numFmtId="0" fontId="59" fillId="2" borderId="124" xfId="0" applyFont="1" applyFill="1" applyBorder="1" applyAlignment="1" applyProtection="1">
      <alignment horizontal="right"/>
    </xf>
    <xf numFmtId="0" fontId="0" fillId="2" borderId="124" xfId="0" applyFill="1" applyBorder="1" applyAlignment="1" applyProtection="1">
      <alignment horizontal="right"/>
    </xf>
    <xf numFmtId="0" fontId="67" fillId="2" borderId="124" xfId="0" applyFont="1" applyFill="1" applyBorder="1" applyAlignment="1" applyProtection="1">
      <alignment horizontal="right"/>
      <protection locked="0"/>
    </xf>
    <xf numFmtId="0" fontId="78" fillId="0" borderId="0" xfId="0" applyFont="1"/>
    <xf numFmtId="0" fontId="79" fillId="0" borderId="0" xfId="0" applyFont="1"/>
    <xf numFmtId="0" fontId="79" fillId="0" borderId="0" xfId="0" applyFont="1" applyAlignment="1">
      <alignment horizontal="right"/>
    </xf>
    <xf numFmtId="0" fontId="0" fillId="11" borderId="96" xfId="0" applyFill="1" applyBorder="1"/>
    <xf numFmtId="0" fontId="0" fillId="11" borderId="92" xfId="0" applyFill="1" applyBorder="1"/>
    <xf numFmtId="0" fontId="79" fillId="11" borderId="96" xfId="0" applyFont="1" applyFill="1" applyBorder="1"/>
    <xf numFmtId="0" fontId="79" fillId="11" borderId="91" xfId="0" applyFont="1" applyFill="1" applyBorder="1"/>
    <xf numFmtId="0" fontId="79" fillId="11" borderId="92" xfId="0" applyFont="1" applyFill="1" applyBorder="1"/>
    <xf numFmtId="0" fontId="79" fillId="11" borderId="87" xfId="0" applyFont="1" applyFill="1" applyBorder="1" applyAlignment="1">
      <alignment horizontal="center"/>
    </xf>
    <xf numFmtId="0" fontId="80" fillId="11" borderId="89" xfId="0" applyFont="1" applyFill="1" applyBorder="1"/>
    <xf numFmtId="0" fontId="80" fillId="11" borderId="87" xfId="0" applyFont="1" applyFill="1" applyBorder="1"/>
    <xf numFmtId="0" fontId="79" fillId="11" borderId="91" xfId="0" applyFont="1" applyFill="1" applyBorder="1" applyAlignment="1">
      <alignment horizontal="center"/>
    </xf>
    <xf numFmtId="0" fontId="79" fillId="11" borderId="96" xfId="0" applyFont="1" applyFill="1" applyBorder="1" applyAlignment="1">
      <alignment horizontal="left"/>
    </xf>
    <xf numFmtId="0" fontId="7" fillId="9" borderId="138" xfId="0" applyFont="1" applyFill="1" applyBorder="1"/>
    <xf numFmtId="0" fontId="7" fillId="9" borderId="39" xfId="0" applyFont="1" applyFill="1" applyBorder="1"/>
    <xf numFmtId="0" fontId="7" fillId="9" borderId="139" xfId="0" applyFont="1" applyFill="1" applyBorder="1"/>
    <xf numFmtId="0" fontId="0" fillId="9" borderId="138" xfId="0" applyFont="1" applyFill="1" applyBorder="1"/>
    <xf numFmtId="4" fontId="0" fillId="5" borderId="140" xfId="0" applyNumberFormat="1" applyFont="1" applyFill="1" applyBorder="1" applyProtection="1"/>
    <xf numFmtId="4" fontId="0" fillId="5" borderId="120" xfId="0" applyNumberFormat="1" applyFont="1" applyFill="1" applyBorder="1" applyProtection="1"/>
    <xf numFmtId="4" fontId="0" fillId="5" borderId="0" xfId="0" applyNumberFormat="1" applyFont="1" applyFill="1" applyBorder="1" applyProtection="1"/>
    <xf numFmtId="4" fontId="0" fillId="2" borderId="141" xfId="0" applyNumberFormat="1" applyFill="1" applyBorder="1" applyProtection="1"/>
    <xf numFmtId="4" fontId="0" fillId="2" borderId="143" xfId="0" applyNumberFormat="1" applyFill="1" applyBorder="1" applyProtection="1"/>
    <xf numFmtId="0" fontId="0" fillId="2" borderId="0" xfId="0" applyFill="1" applyBorder="1" applyAlignment="1">
      <alignment horizontal="right"/>
    </xf>
    <xf numFmtId="0" fontId="0" fillId="2" borderId="0" xfId="0" applyFill="1" applyBorder="1" applyAlignment="1">
      <alignment wrapText="1"/>
    </xf>
    <xf numFmtId="0" fontId="71" fillId="2" borderId="0" xfId="0" applyFont="1" applyFill="1" applyBorder="1"/>
    <xf numFmtId="0" fontId="0" fillId="2" borderId="6" xfId="0" applyFill="1" applyBorder="1"/>
    <xf numFmtId="0" fontId="0" fillId="2" borderId="1" xfId="0" applyFont="1" applyFill="1" applyBorder="1"/>
    <xf numFmtId="0" fontId="7" fillId="2" borderId="0" xfId="0" applyFont="1" applyFill="1" applyBorder="1"/>
    <xf numFmtId="0" fontId="7" fillId="2" borderId="6" xfId="0" applyFont="1" applyFill="1" applyBorder="1"/>
    <xf numFmtId="3" fontId="64" fillId="2" borderId="0" xfId="0" applyNumberFormat="1" applyFont="1" applyFill="1" applyBorder="1" applyAlignment="1">
      <alignment horizontal="center"/>
    </xf>
    <xf numFmtId="4" fontId="0" fillId="5" borderId="117" xfId="0" applyNumberFormat="1" applyFont="1" applyFill="1" applyBorder="1" applyProtection="1"/>
    <xf numFmtId="4" fontId="0" fillId="5" borderId="118" xfId="0" applyNumberFormat="1" applyFont="1" applyFill="1" applyBorder="1" applyProtection="1"/>
    <xf numFmtId="4" fontId="0" fillId="5" borderId="142" xfId="0" applyNumberFormat="1" applyFont="1" applyFill="1" applyBorder="1" applyProtection="1"/>
    <xf numFmtId="0" fontId="83" fillId="2" borderId="104" xfId="0" applyFont="1" applyFill="1" applyBorder="1" applyAlignment="1" applyProtection="1">
      <alignment horizontal="right"/>
      <protection locked="0"/>
    </xf>
    <xf numFmtId="0" fontId="83" fillId="2" borderId="100" xfId="0" applyFont="1" applyFill="1" applyBorder="1" applyAlignment="1" applyProtection="1">
      <alignment horizontal="right"/>
      <protection locked="0"/>
    </xf>
    <xf numFmtId="0" fontId="83" fillId="2" borderId="100" xfId="0" applyFont="1" applyFill="1" applyBorder="1" applyAlignment="1" applyProtection="1">
      <alignment wrapText="1"/>
      <protection locked="0"/>
    </xf>
    <xf numFmtId="3" fontId="83" fillId="2" borderId="100" xfId="0" applyNumberFormat="1" applyFont="1" applyFill="1" applyBorder="1" applyProtection="1">
      <protection locked="0"/>
    </xf>
    <xf numFmtId="4" fontId="83" fillId="2" borderId="100" xfId="0" applyNumberFormat="1" applyFont="1" applyFill="1" applyBorder="1" applyProtection="1"/>
    <xf numFmtId="0" fontId="83" fillId="2" borderId="100" xfId="0" applyFont="1" applyFill="1" applyBorder="1" applyProtection="1"/>
    <xf numFmtId="4" fontId="83" fillId="13" borderId="100" xfId="0" applyNumberFormat="1" applyFont="1" applyFill="1" applyBorder="1" applyProtection="1"/>
    <xf numFmtId="4" fontId="83" fillId="7" borderId="100" xfId="0" applyNumberFormat="1" applyFont="1" applyFill="1" applyBorder="1" applyProtection="1"/>
    <xf numFmtId="4" fontId="83" fillId="10" borderId="100" xfId="0" applyNumberFormat="1" applyFont="1" applyFill="1" applyBorder="1" applyProtection="1"/>
    <xf numFmtId="4" fontId="83" fillId="5" borderId="111" xfId="0" applyNumberFormat="1" applyFont="1" applyFill="1" applyBorder="1" applyProtection="1">
      <protection locked="0"/>
    </xf>
    <xf numFmtId="4" fontId="83" fillId="5" borderId="112" xfId="0" applyNumberFormat="1" applyFont="1" applyFill="1" applyBorder="1" applyProtection="1">
      <protection locked="0"/>
    </xf>
    <xf numFmtId="4" fontId="83" fillId="2" borderId="112" xfId="0" applyNumberFormat="1" applyFont="1" applyFill="1" applyBorder="1" applyProtection="1"/>
    <xf numFmtId="4" fontId="83" fillId="9" borderId="12" xfId="0" applyNumberFormat="1" applyFont="1" applyFill="1" applyBorder="1" applyProtection="1"/>
    <xf numFmtId="167" fontId="83" fillId="9" borderId="132" xfId="0" applyNumberFormat="1" applyFont="1" applyFill="1" applyBorder="1" applyProtection="1"/>
    <xf numFmtId="167" fontId="83" fillId="9" borderId="137" xfId="0" applyNumberFormat="1" applyFont="1" applyFill="1" applyBorder="1" applyProtection="1"/>
    <xf numFmtId="0" fontId="82" fillId="0" borderId="0" xfId="0" applyFont="1"/>
    <xf numFmtId="0" fontId="59" fillId="2" borderId="144" xfId="0" applyFont="1" applyFill="1" applyBorder="1" applyAlignment="1" applyProtection="1">
      <alignment horizontal="right"/>
    </xf>
    <xf numFmtId="0" fontId="59" fillId="2" borderId="145" xfId="0" applyFont="1" applyFill="1" applyBorder="1" applyAlignment="1" applyProtection="1">
      <alignment horizontal="right"/>
    </xf>
    <xf numFmtId="0" fontId="0" fillId="2" borderId="145" xfId="0" applyFill="1" applyBorder="1" applyAlignment="1" applyProtection="1">
      <alignment horizontal="right"/>
    </xf>
    <xf numFmtId="0" fontId="67" fillId="2" borderId="145" xfId="0" applyFont="1" applyFill="1" applyBorder="1" applyAlignment="1" applyProtection="1">
      <alignment horizontal="right"/>
      <protection locked="0"/>
    </xf>
    <xf numFmtId="0" fontId="59" fillId="2" borderId="125" xfId="0" applyFont="1" applyFill="1" applyBorder="1" applyAlignment="1" applyProtection="1">
      <alignment horizontal="right"/>
    </xf>
    <xf numFmtId="0" fontId="0" fillId="2" borderId="125" xfId="0" applyFill="1" applyBorder="1" applyAlignment="1" applyProtection="1">
      <alignment horizontal="right"/>
    </xf>
    <xf numFmtId="3" fontId="64" fillId="15" borderId="11" xfId="0" applyNumberFormat="1" applyFont="1" applyFill="1" applyBorder="1" applyAlignment="1" applyProtection="1">
      <alignment horizontal="center"/>
      <protection locked="0"/>
    </xf>
    <xf numFmtId="3" fontId="64" fillId="15" borderId="3" xfId="0" applyNumberFormat="1" applyFont="1" applyFill="1" applyBorder="1" applyAlignment="1" applyProtection="1">
      <alignment horizontal="center"/>
    </xf>
    <xf numFmtId="3" fontId="64" fillId="15" borderId="4" xfId="0" applyNumberFormat="1" applyFont="1" applyFill="1" applyBorder="1" applyAlignment="1" applyProtection="1">
      <alignment horizontal="center"/>
    </xf>
    <xf numFmtId="3" fontId="64" fillId="15" borderId="147" xfId="0" applyNumberFormat="1" applyFont="1" applyFill="1" applyBorder="1" applyAlignment="1">
      <alignment horizontal="center" wrapText="1"/>
    </xf>
    <xf numFmtId="3" fontId="64" fillId="15" borderId="146" xfId="0" applyNumberFormat="1" applyFont="1" applyFill="1" applyBorder="1" applyAlignment="1">
      <alignment horizontal="center"/>
    </xf>
    <xf numFmtId="0" fontId="59" fillId="2" borderId="108" xfId="0" applyFont="1" applyFill="1" applyBorder="1" applyAlignment="1" applyProtection="1">
      <alignment horizontal="right"/>
    </xf>
    <xf numFmtId="0" fontId="84" fillId="2" borderId="121" xfId="0" quotePrefix="1" applyFont="1" applyFill="1" applyBorder="1" applyAlignment="1" applyProtection="1">
      <alignment horizontal="left" indent="3"/>
      <protection locked="0"/>
    </xf>
    <xf numFmtId="0" fontId="0" fillId="0" borderId="136" xfId="0" applyBorder="1"/>
    <xf numFmtId="0" fontId="0" fillId="0" borderId="136" xfId="0" applyBorder="1" applyAlignment="1">
      <alignment horizontal="right"/>
    </xf>
    <xf numFmtId="0" fontId="0" fillId="0" borderId="133" xfId="0" applyBorder="1"/>
    <xf numFmtId="0" fontId="0" fillId="0" borderId="101" xfId="0" applyBorder="1"/>
    <xf numFmtId="0" fontId="75" fillId="0" borderId="0" xfId="0" applyFont="1" applyAlignment="1">
      <alignment vertical="center"/>
    </xf>
    <xf numFmtId="0" fontId="0" fillId="0" borderId="114" xfId="0" applyBorder="1"/>
    <xf numFmtId="0" fontId="0" fillId="0" borderId="153" xfId="0" applyBorder="1"/>
    <xf numFmtId="0" fontId="0" fillId="0" borderId="136" xfId="0" applyBorder="1" applyAlignment="1">
      <alignment horizontal="left" indent="1"/>
    </xf>
    <xf numFmtId="0" fontId="72" fillId="0" borderId="114" xfId="0" applyFont="1" applyBorder="1"/>
    <xf numFmtId="0" fontId="86" fillId="0" borderId="101" xfId="0" applyFont="1" applyBorder="1"/>
    <xf numFmtId="0" fontId="0" fillId="0" borderId="114" xfId="0" applyFont="1" applyBorder="1"/>
    <xf numFmtId="0" fontId="0" fillId="0" borderId="124" xfId="0" applyBorder="1"/>
    <xf numFmtId="0" fontId="0" fillId="0" borderId="154" xfId="0" applyBorder="1"/>
    <xf numFmtId="0" fontId="0" fillId="0" borderId="155" xfId="0" applyBorder="1"/>
    <xf numFmtId="0" fontId="0" fillId="0" borderId="156" xfId="0" applyBorder="1"/>
    <xf numFmtId="0" fontId="0" fillId="0" borderId="103" xfId="0" applyBorder="1"/>
    <xf numFmtId="0" fontId="0" fillId="0" borderId="134" xfId="0" applyBorder="1"/>
    <xf numFmtId="0" fontId="0" fillId="0" borderId="12" xfId="0" applyBorder="1"/>
    <xf numFmtId="0" fontId="0" fillId="0" borderId="115" xfId="0" applyBorder="1"/>
    <xf numFmtId="0" fontId="85" fillId="0" borderId="159" xfId="0" applyFont="1" applyBorder="1"/>
    <xf numFmtId="0" fontId="72" fillId="0" borderId="101" xfId="0" applyFont="1" applyBorder="1"/>
    <xf numFmtId="0" fontId="72" fillId="0" borderId="103" xfId="0" applyFont="1" applyBorder="1"/>
    <xf numFmtId="0" fontId="72" fillId="0" borderId="133" xfId="0" applyFont="1" applyBorder="1"/>
    <xf numFmtId="0" fontId="72" fillId="0" borderId="114" xfId="0" quotePrefix="1" applyFont="1" applyBorder="1"/>
    <xf numFmtId="0" fontId="85" fillId="0" borderId="12" xfId="0" applyFont="1" applyBorder="1"/>
    <xf numFmtId="4" fontId="0" fillId="0" borderId="148" xfId="0" applyNumberFormat="1" applyBorder="1"/>
    <xf numFmtId="4" fontId="0" fillId="0" borderId="6" xfId="0" applyNumberFormat="1" applyBorder="1"/>
    <xf numFmtId="4" fontId="0" fillId="0" borderId="162" xfId="0" applyNumberFormat="1" applyBorder="1"/>
    <xf numFmtId="0" fontId="86" fillId="0" borderId="12" xfId="0" applyFont="1" applyBorder="1"/>
    <xf numFmtId="0" fontId="58" fillId="0" borderId="154" xfId="0" applyFont="1" applyBorder="1"/>
    <xf numFmtId="0" fontId="58" fillId="0" borderId="155" xfId="0" applyFont="1" applyBorder="1"/>
    <xf numFmtId="0" fontId="58" fillId="0" borderId="124" xfId="0" applyFont="1" applyBorder="1"/>
    <xf numFmtId="0" fontId="72" fillId="0" borderId="115" xfId="0" quotePrefix="1" applyFont="1" applyBorder="1"/>
    <xf numFmtId="0" fontId="86" fillId="0" borderId="0" xfId="0" applyFont="1" applyBorder="1"/>
    <xf numFmtId="0" fontId="0" fillId="0" borderId="133" xfId="0" applyBorder="1" applyAlignment="1">
      <alignment horizontal="right"/>
    </xf>
    <xf numFmtId="0" fontId="0" fillId="0" borderId="145" xfId="0" applyBorder="1"/>
    <xf numFmtId="0" fontId="0" fillId="0" borderId="121" xfId="0" applyBorder="1"/>
    <xf numFmtId="0" fontId="0" fillId="0" borderId="163" xfId="0" applyBorder="1"/>
    <xf numFmtId="4" fontId="0" fillId="0" borderId="10" xfId="0" applyNumberFormat="1" applyBorder="1"/>
    <xf numFmtId="0" fontId="0" fillId="0" borderId="155" xfId="0" applyBorder="1" applyAlignment="1">
      <alignment horizontal="right"/>
    </xf>
    <xf numFmtId="4" fontId="0" fillId="0" borderId="162" xfId="0" applyNumberFormat="1" applyBorder="1" applyAlignment="1">
      <alignment horizontal="right"/>
    </xf>
    <xf numFmtId="0" fontId="58" fillId="0" borderId="12" xfId="0" applyFont="1" applyBorder="1"/>
    <xf numFmtId="0" fontId="58" fillId="0" borderId="12" xfId="0" applyFont="1" applyBorder="1" applyAlignment="1">
      <alignment horizontal="left" indent="3"/>
    </xf>
    <xf numFmtId="0" fontId="72" fillId="0" borderId="136" xfId="0" applyFont="1" applyBorder="1"/>
    <xf numFmtId="0" fontId="58" fillId="0" borderId="12" xfId="0" applyFont="1" applyBorder="1" applyAlignment="1">
      <alignment horizontal="left"/>
    </xf>
    <xf numFmtId="0" fontId="72" fillId="0" borderId="0" xfId="0" applyFont="1"/>
    <xf numFmtId="0" fontId="72" fillId="0" borderId="153" xfId="0" applyFont="1" applyBorder="1"/>
    <xf numFmtId="0" fontId="72" fillId="0" borderId="134" xfId="0" applyFont="1" applyBorder="1"/>
    <xf numFmtId="0" fontId="72" fillId="0" borderId="114" xfId="0" quotePrefix="1" applyFont="1" applyBorder="1" applyAlignment="1">
      <alignment horizontal="left" indent="2"/>
    </xf>
    <xf numFmtId="0" fontId="72" fillId="0" borderId="114" xfId="0" applyFont="1" applyBorder="1" applyAlignment="1">
      <alignment horizontal="left" indent="2"/>
    </xf>
    <xf numFmtId="0" fontId="69" fillId="15" borderId="131" xfId="0" applyFont="1" applyFill="1" applyBorder="1" applyAlignment="1"/>
    <xf numFmtId="0" fontId="0" fillId="15" borderId="132" xfId="0" applyFill="1" applyBorder="1"/>
    <xf numFmtId="0" fontId="69" fillId="15" borderId="149" xfId="0" applyFont="1" applyFill="1" applyBorder="1" applyAlignment="1"/>
    <xf numFmtId="0" fontId="0" fillId="15" borderId="136" xfId="0" applyFill="1" applyBorder="1"/>
    <xf numFmtId="10" fontId="0" fillId="15" borderId="150" xfId="10" applyNumberFormat="1" applyFont="1" applyFill="1" applyBorder="1"/>
    <xf numFmtId="0" fontId="0" fillId="15" borderId="150" xfId="0" applyFill="1" applyBorder="1" applyAlignment="1">
      <alignment horizontal="right"/>
    </xf>
    <xf numFmtId="0" fontId="69" fillId="15" borderId="149" xfId="0" applyFont="1" applyFill="1" applyBorder="1" applyAlignment="1">
      <alignment vertical="top"/>
    </xf>
    <xf numFmtId="0" fontId="69" fillId="15" borderId="151" xfId="0" applyFont="1" applyFill="1" applyBorder="1" applyAlignment="1"/>
    <xf numFmtId="0" fontId="0" fillId="15" borderId="133" xfId="0" applyFill="1" applyBorder="1"/>
    <xf numFmtId="0" fontId="85" fillId="0" borderId="0" xfId="0" applyFont="1" applyAlignment="1">
      <alignment vertical="center"/>
    </xf>
    <xf numFmtId="4" fontId="68" fillId="2" borderId="100" xfId="0" applyNumberFormat="1" applyFont="1" applyFill="1" applyBorder="1" applyProtection="1"/>
    <xf numFmtId="4" fontId="12" fillId="2" borderId="101" xfId="0" applyNumberFormat="1" applyFont="1" applyFill="1" applyBorder="1" applyProtection="1"/>
    <xf numFmtId="4" fontId="54" fillId="2" borderId="100" xfId="0" applyNumberFormat="1" applyFont="1" applyFill="1" applyBorder="1" applyProtection="1"/>
    <xf numFmtId="4" fontId="12" fillId="2" borderId="103" xfId="0" applyNumberFormat="1" applyFont="1" applyFill="1" applyBorder="1" applyProtection="1"/>
    <xf numFmtId="168" fontId="68" fillId="2" borderId="100" xfId="0" applyNumberFormat="1" applyFont="1" applyFill="1" applyBorder="1" applyProtection="1"/>
    <xf numFmtId="168" fontId="12" fillId="2" borderId="101" xfId="0" applyNumberFormat="1" applyFont="1" applyFill="1" applyBorder="1" applyProtection="1">
      <protection locked="0"/>
    </xf>
    <xf numFmtId="0" fontId="12" fillId="2" borderId="0" xfId="0" applyFont="1" applyFill="1" applyBorder="1" applyAlignment="1" applyProtection="1">
      <alignment horizontal="right"/>
    </xf>
    <xf numFmtId="0" fontId="12" fillId="16" borderId="0" xfId="0" applyFont="1" applyFill="1"/>
    <xf numFmtId="0" fontId="87" fillId="9" borderId="26" xfId="0" applyFont="1" applyFill="1" applyBorder="1" applyAlignment="1">
      <alignment horizontal="center" wrapText="1"/>
    </xf>
    <xf numFmtId="0" fontId="12" fillId="9" borderId="88" xfId="0" applyFont="1" applyFill="1" applyBorder="1"/>
    <xf numFmtId="0" fontId="12" fillId="2" borderId="89" xfId="0" applyFont="1" applyFill="1" applyBorder="1"/>
    <xf numFmtId="0" fontId="12" fillId="2" borderId="95" xfId="0" applyFont="1" applyFill="1" applyBorder="1"/>
    <xf numFmtId="0" fontId="68" fillId="2" borderId="103" xfId="0" applyFont="1" applyFill="1" applyBorder="1" applyAlignment="1" applyProtection="1">
      <alignment horizontal="right"/>
    </xf>
    <xf numFmtId="0" fontId="12" fillId="2" borderId="103" xfId="0" applyFont="1" applyFill="1" applyBorder="1" applyAlignment="1" applyProtection="1">
      <alignment horizontal="right"/>
    </xf>
    <xf numFmtId="0" fontId="12" fillId="2" borderId="102" xfId="0" applyFont="1" applyFill="1" applyBorder="1" applyAlignment="1" applyProtection="1">
      <alignment horizontal="right"/>
    </xf>
    <xf numFmtId="0" fontId="12" fillId="2" borderId="7" xfId="0" applyFont="1" applyFill="1" applyBorder="1" applyAlignment="1" applyProtection="1">
      <alignment horizontal="right"/>
    </xf>
    <xf numFmtId="0" fontId="12" fillId="2" borderId="97" xfId="0" applyFont="1" applyFill="1" applyBorder="1"/>
    <xf numFmtId="3" fontId="68" fillId="2" borderId="124" xfId="0" applyNumberFormat="1" applyFont="1" applyFill="1" applyBorder="1" applyProtection="1">
      <protection locked="0"/>
    </xf>
    <xf numFmtId="3" fontId="68" fillId="2" borderId="100" xfId="0" applyNumberFormat="1" applyFont="1" applyFill="1" applyBorder="1" applyProtection="1"/>
    <xf numFmtId="0" fontId="12" fillId="2" borderId="105" xfId="0" applyFont="1" applyFill="1" applyBorder="1" applyAlignment="1" applyProtection="1">
      <alignment horizontal="right"/>
    </xf>
    <xf numFmtId="0" fontId="12" fillId="2" borderId="101" xfId="0" applyFont="1" applyFill="1" applyBorder="1" applyAlignment="1" applyProtection="1">
      <alignment horizontal="left"/>
    </xf>
    <xf numFmtId="3" fontId="68" fillId="2" borderId="103" xfId="0" applyNumberFormat="1" applyFont="1" applyFill="1" applyBorder="1" applyProtection="1">
      <protection locked="0"/>
    </xf>
    <xf numFmtId="3" fontId="68" fillId="2" borderId="101" xfId="0" applyNumberFormat="1" applyFont="1" applyFill="1" applyBorder="1" applyProtection="1">
      <protection locked="0"/>
    </xf>
    <xf numFmtId="0" fontId="68" fillId="2" borderId="0" xfId="0" applyFont="1" applyFill="1" applyBorder="1" applyAlignment="1" applyProtection="1">
      <alignment horizontal="right"/>
    </xf>
    <xf numFmtId="0" fontId="68" fillId="2" borderId="105" xfId="0" applyFont="1" applyFill="1" applyBorder="1" applyAlignment="1" applyProtection="1">
      <alignment horizontal="right"/>
    </xf>
    <xf numFmtId="3" fontId="88" fillId="2" borderId="100" xfId="0" applyNumberFormat="1" applyFont="1" applyFill="1" applyBorder="1" applyProtection="1">
      <protection locked="0"/>
    </xf>
    <xf numFmtId="0" fontId="12" fillId="0" borderId="0" xfId="0" applyFont="1" applyAlignment="1">
      <alignment vertical="center"/>
    </xf>
    <xf numFmtId="0" fontId="12" fillId="15" borderId="132" xfId="0" applyFont="1" applyFill="1" applyBorder="1"/>
    <xf numFmtId="0" fontId="12" fillId="15" borderId="136" xfId="0" applyFont="1" applyFill="1" applyBorder="1"/>
    <xf numFmtId="0" fontId="12" fillId="15" borderId="133" xfId="0" applyFont="1" applyFill="1" applyBorder="1"/>
    <xf numFmtId="0" fontId="12" fillId="0" borderId="12" xfId="0" applyFont="1" applyBorder="1"/>
    <xf numFmtId="0" fontId="12" fillId="0" borderId="155" xfId="0" applyFont="1" applyBorder="1"/>
    <xf numFmtId="0" fontId="12" fillId="0" borderId="136" xfId="0" applyFont="1" applyBorder="1"/>
    <xf numFmtId="0" fontId="12" fillId="0" borderId="133" xfId="0" applyFont="1" applyBorder="1"/>
    <xf numFmtId="0" fontId="68" fillId="0" borderId="155" xfId="0" applyFont="1" applyBorder="1"/>
    <xf numFmtId="0" fontId="12" fillId="0" borderId="0" xfId="0" applyFont="1" applyBorder="1"/>
    <xf numFmtId="0" fontId="12" fillId="0" borderId="7" xfId="0" applyFont="1" applyBorder="1"/>
    <xf numFmtId="0" fontId="89" fillId="0" borderId="136" xfId="0" applyFont="1" applyBorder="1"/>
    <xf numFmtId="0" fontId="89" fillId="0" borderId="133" xfId="0" applyFont="1" applyBorder="1"/>
    <xf numFmtId="4" fontId="12" fillId="2" borderId="101" xfId="0" applyNumberFormat="1" applyFont="1" applyFill="1" applyBorder="1" applyProtection="1">
      <protection locked="0"/>
    </xf>
    <xf numFmtId="3" fontId="12" fillId="2" borderId="101" xfId="0" applyNumberFormat="1" applyFont="1" applyFill="1" applyBorder="1" applyAlignment="1" applyProtection="1">
      <alignment horizontal="right"/>
    </xf>
    <xf numFmtId="0" fontId="73" fillId="2" borderId="100" xfId="0" applyFont="1" applyFill="1" applyBorder="1" applyAlignment="1" applyProtection="1">
      <alignment vertical="top" wrapText="1"/>
      <protection locked="0"/>
    </xf>
    <xf numFmtId="0" fontId="58" fillId="2" borderId="100" xfId="0" applyFont="1" applyFill="1" applyBorder="1" applyAlignment="1" applyProtection="1">
      <alignment vertical="top" wrapText="1"/>
      <protection locked="0"/>
    </xf>
    <xf numFmtId="169" fontId="12" fillId="2" borderId="103" xfId="0" applyNumberFormat="1" applyFont="1" applyFill="1" applyBorder="1" applyProtection="1">
      <protection locked="0"/>
    </xf>
    <xf numFmtId="169" fontId="68" fillId="2" borderId="100" xfId="0" applyNumberFormat="1" applyFont="1" applyFill="1" applyBorder="1" applyProtection="1"/>
    <xf numFmtId="0" fontId="0" fillId="0" borderId="105" xfId="0" applyBorder="1"/>
    <xf numFmtId="0" fontId="72" fillId="0" borderId="135" xfId="0" quotePrefix="1" applyFont="1" applyBorder="1"/>
    <xf numFmtId="0" fontId="0" fillId="0" borderId="102" xfId="0" applyBorder="1"/>
    <xf numFmtId="0" fontId="12" fillId="0" borderId="102" xfId="0" applyFont="1" applyBorder="1"/>
    <xf numFmtId="0" fontId="0" fillId="0" borderId="126" xfId="0" applyBorder="1"/>
    <xf numFmtId="0" fontId="72" fillId="0" borderId="102" xfId="0" applyFont="1" applyBorder="1"/>
    <xf numFmtId="0" fontId="72" fillId="0" borderId="105" xfId="0" applyFont="1" applyBorder="1"/>
    <xf numFmtId="0" fontId="89" fillId="0" borderId="102" xfId="0" applyFont="1" applyBorder="1"/>
    <xf numFmtId="0" fontId="72" fillId="0" borderId="126" xfId="0" applyFont="1" applyBorder="1"/>
    <xf numFmtId="0" fontId="0" fillId="0" borderId="120" xfId="0" applyFont="1" applyBorder="1" applyAlignment="1">
      <alignment vertical="top"/>
    </xf>
    <xf numFmtId="0" fontId="58" fillId="0" borderId="0" xfId="0" applyFont="1" applyBorder="1" applyAlignment="1">
      <alignment horizontal="left"/>
    </xf>
    <xf numFmtId="4" fontId="0" fillId="0" borderId="8" xfId="0" applyNumberFormat="1" applyBorder="1"/>
    <xf numFmtId="0" fontId="0" fillId="0" borderId="103" xfId="0" quotePrefix="1" applyBorder="1"/>
    <xf numFmtId="0" fontId="0" fillId="0" borderId="101" xfId="0" quotePrefix="1" applyBorder="1"/>
    <xf numFmtId="0" fontId="0" fillId="0" borderId="124" xfId="0" quotePrefix="1" applyBorder="1"/>
    <xf numFmtId="3" fontId="68" fillId="2" borderId="106" xfId="0" applyNumberFormat="1" applyFont="1" applyFill="1" applyBorder="1" applyProtection="1">
      <protection locked="0"/>
    </xf>
    <xf numFmtId="4" fontId="0" fillId="2" borderId="124" xfId="0" applyNumberFormat="1" applyFill="1" applyBorder="1" applyProtection="1">
      <protection locked="0"/>
    </xf>
    <xf numFmtId="3" fontId="68" fillId="2" borderId="111" xfId="0" applyNumberFormat="1" applyFont="1" applyFill="1" applyBorder="1" applyProtection="1">
      <protection locked="0"/>
    </xf>
    <xf numFmtId="0" fontId="68" fillId="2" borderId="161" xfId="0" applyFont="1" applyFill="1" applyBorder="1" applyAlignment="1" applyProtection="1">
      <alignment horizontal="right"/>
    </xf>
    <xf numFmtId="4" fontId="0" fillId="2" borderId="161" xfId="0" applyNumberFormat="1" applyFill="1" applyBorder="1" applyProtection="1">
      <protection locked="0"/>
    </xf>
    <xf numFmtId="4" fontId="0" fillId="2" borderId="161" xfId="0" applyNumberFormat="1" applyFill="1" applyBorder="1" applyProtection="1"/>
    <xf numFmtId="4" fontId="0" fillId="2" borderId="164" xfId="0" applyNumberFormat="1" applyFill="1" applyBorder="1" applyProtection="1"/>
    <xf numFmtId="0" fontId="73" fillId="2" borderId="106" xfId="0" applyFont="1" applyFill="1" applyBorder="1" applyAlignment="1" applyProtection="1">
      <alignment wrapText="1"/>
      <protection locked="0"/>
    </xf>
    <xf numFmtId="4" fontId="68" fillId="2" borderId="106" xfId="0" applyNumberFormat="1" applyFont="1" applyFill="1" applyBorder="1" applyProtection="1"/>
    <xf numFmtId="0" fontId="58" fillId="2" borderId="123" xfId="0" applyFont="1" applyFill="1" applyBorder="1" applyAlignment="1" applyProtection="1">
      <alignment wrapText="1"/>
      <protection locked="0"/>
    </xf>
    <xf numFmtId="0" fontId="90" fillId="2" borderId="101" xfId="0" applyFont="1" applyFill="1" applyBorder="1" applyAlignment="1" applyProtection="1">
      <alignment horizontal="right" wrapText="1"/>
    </xf>
    <xf numFmtId="0" fontId="69" fillId="2" borderId="0" xfId="0" applyFont="1" applyFill="1" applyBorder="1" applyAlignment="1"/>
    <xf numFmtId="0" fontId="12" fillId="2" borderId="0" xfId="0" applyFont="1" applyFill="1" applyBorder="1"/>
    <xf numFmtId="172" fontId="12" fillId="2" borderId="0" xfId="0" applyNumberFormat="1" applyFont="1" applyFill="1" applyBorder="1"/>
    <xf numFmtId="0" fontId="91" fillId="0" borderId="0" xfId="0" applyFont="1"/>
    <xf numFmtId="167" fontId="0" fillId="2" borderId="101" xfId="0" applyNumberFormat="1" applyFill="1" applyBorder="1" applyProtection="1">
      <protection locked="0"/>
    </xf>
    <xf numFmtId="170" fontId="58" fillId="2" borderId="100" xfId="0" applyNumberFormat="1" applyFont="1" applyFill="1" applyBorder="1" applyAlignment="1" applyProtection="1">
      <alignment horizontal="right" wrapText="1"/>
      <protection locked="0"/>
    </xf>
    <xf numFmtId="3" fontId="0" fillId="2" borderId="101" xfId="0" applyNumberFormat="1" applyFont="1" applyFill="1" applyBorder="1" applyAlignment="1" applyProtection="1">
      <alignment horizontal="right"/>
    </xf>
    <xf numFmtId="0" fontId="83" fillId="2" borderId="124" xfId="0" applyFont="1" applyFill="1" applyBorder="1" applyAlignment="1" applyProtection="1">
      <alignment horizontal="right"/>
      <protection locked="0"/>
    </xf>
    <xf numFmtId="0" fontId="83" fillId="2" borderId="124" xfId="0" applyFont="1" applyFill="1" applyBorder="1" applyAlignment="1" applyProtection="1">
      <alignment wrapText="1"/>
      <protection locked="0"/>
    </xf>
    <xf numFmtId="3" fontId="83" fillId="2" borderId="124" xfId="0" applyNumberFormat="1" applyFont="1" applyFill="1" applyBorder="1" applyProtection="1">
      <protection locked="0"/>
    </xf>
    <xf numFmtId="3" fontId="88" fillId="2" borderId="124" xfId="0" applyNumberFormat="1" applyFont="1" applyFill="1" applyBorder="1" applyProtection="1">
      <protection locked="0"/>
    </xf>
    <xf numFmtId="4" fontId="83" fillId="2" borderId="124" xfId="0" applyNumberFormat="1" applyFont="1" applyFill="1" applyBorder="1" applyProtection="1"/>
    <xf numFmtId="0" fontId="83" fillId="2" borderId="166" xfId="0" applyFont="1" applyFill="1" applyBorder="1" applyAlignment="1" applyProtection="1">
      <alignment wrapText="1"/>
      <protection locked="0"/>
    </xf>
    <xf numFmtId="0" fontId="83" fillId="2" borderId="161" xfId="0" applyFont="1" applyFill="1" applyBorder="1" applyAlignment="1" applyProtection="1">
      <alignment wrapText="1"/>
      <protection locked="0"/>
    </xf>
    <xf numFmtId="0" fontId="0" fillId="2" borderId="122" xfId="0" applyFill="1" applyBorder="1" applyProtection="1"/>
    <xf numFmtId="4" fontId="0" fillId="2" borderId="101" xfId="0" applyNumberFormat="1" applyFont="1" applyFill="1" applyBorder="1" applyProtection="1">
      <protection locked="0"/>
    </xf>
    <xf numFmtId="4" fontId="0" fillId="2" borderId="101" xfId="0" applyNumberFormat="1" applyFont="1" applyFill="1" applyBorder="1" applyProtection="1"/>
    <xf numFmtId="4" fontId="0" fillId="2" borderId="114" xfId="0" applyNumberFormat="1" applyFont="1" applyFill="1" applyBorder="1" applyProtection="1"/>
    <xf numFmtId="172" fontId="0" fillId="15" borderId="150" xfId="0" applyNumberFormat="1" applyFont="1" applyFill="1" applyBorder="1"/>
    <xf numFmtId="172" fontId="0" fillId="15" borderId="152" xfId="0" applyNumberFormat="1" applyFont="1" applyFill="1" applyBorder="1"/>
    <xf numFmtId="4" fontId="0" fillId="2" borderId="167" xfId="0" applyNumberFormat="1" applyFill="1" applyBorder="1" applyProtection="1">
      <protection locked="0"/>
    </xf>
    <xf numFmtId="0" fontId="0" fillId="2" borderId="101" xfId="0" applyFill="1" applyBorder="1"/>
    <xf numFmtId="0" fontId="0" fillId="2" borderId="94" xfId="0" applyFill="1" applyBorder="1" applyAlignment="1">
      <alignment horizontal="right"/>
    </xf>
    <xf numFmtId="0" fontId="70" fillId="0" borderId="97" xfId="2" applyFont="1" applyFill="1" applyBorder="1" applyAlignment="1">
      <alignment horizontal="left" vertical="center"/>
    </xf>
    <xf numFmtId="0" fontId="58" fillId="2" borderId="156" xfId="0" applyFont="1" applyFill="1" applyBorder="1" applyAlignment="1" applyProtection="1">
      <alignment horizontal="right"/>
      <protection locked="0"/>
    </xf>
    <xf numFmtId="0" fontId="59" fillId="2" borderId="153" xfId="0" applyFont="1" applyFill="1" applyBorder="1" applyAlignment="1" applyProtection="1">
      <alignment horizontal="right"/>
    </xf>
    <xf numFmtId="0" fontId="59" fillId="2" borderId="134" xfId="0" applyFont="1" applyFill="1" applyBorder="1" applyAlignment="1" applyProtection="1">
      <alignment horizontal="right"/>
    </xf>
    <xf numFmtId="0" fontId="58" fillId="2" borderId="168" xfId="0" applyFont="1" applyFill="1" applyBorder="1" applyAlignment="1" applyProtection="1">
      <alignment horizontal="right"/>
      <protection locked="0"/>
    </xf>
    <xf numFmtId="0" fontId="58" fillId="2" borderId="165" xfId="0" applyFont="1" applyFill="1" applyBorder="1" applyAlignment="1" applyProtection="1">
      <alignment horizontal="right"/>
      <protection locked="0"/>
    </xf>
    <xf numFmtId="0" fontId="59" fillId="2" borderId="126" xfId="0" applyFont="1" applyFill="1" applyBorder="1" applyAlignment="1" applyProtection="1">
      <alignment horizontal="right"/>
    </xf>
    <xf numFmtId="0" fontId="70" fillId="2" borderId="97" xfId="2" applyFont="1" applyFill="1" applyBorder="1" applyAlignment="1">
      <alignment horizontal="left" vertical="center"/>
    </xf>
    <xf numFmtId="0" fontId="59" fillId="2" borderId="156" xfId="0" applyFont="1" applyFill="1" applyBorder="1" applyAlignment="1" applyProtection="1">
      <alignment horizontal="right"/>
    </xf>
    <xf numFmtId="0" fontId="59" fillId="2" borderId="163" xfId="0" applyFont="1" applyFill="1" applyBorder="1" applyAlignment="1" applyProtection="1">
      <alignment horizontal="right"/>
    </xf>
    <xf numFmtId="0" fontId="83" fillId="2" borderId="168" xfId="0" applyFont="1" applyFill="1" applyBorder="1" applyAlignment="1" applyProtection="1">
      <alignment horizontal="right"/>
      <protection locked="0"/>
    </xf>
    <xf numFmtId="0" fontId="83" fillId="2" borderId="156" xfId="0" applyFont="1" applyFill="1" applyBorder="1" applyAlignment="1" applyProtection="1">
      <alignment horizontal="right"/>
      <protection locked="0"/>
    </xf>
    <xf numFmtId="0" fontId="59" fillId="2" borderId="157" xfId="0" applyFont="1" applyFill="1" applyBorder="1" applyAlignment="1" applyProtection="1">
      <alignment horizontal="right"/>
    </xf>
    <xf numFmtId="0" fontId="86" fillId="0" borderId="153" xfId="0" applyFont="1" applyBorder="1"/>
    <xf numFmtId="0" fontId="0" fillId="2" borderId="153" xfId="0" applyFill="1" applyBorder="1"/>
    <xf numFmtId="0" fontId="0" fillId="9" borderId="169" xfId="0" applyFill="1" applyBorder="1" applyProtection="1"/>
    <xf numFmtId="0" fontId="0" fillId="9" borderId="170" xfId="0" applyFill="1" applyBorder="1" applyProtection="1"/>
    <xf numFmtId="0" fontId="92" fillId="9" borderId="90" xfId="0" applyFont="1" applyFill="1" applyBorder="1" applyAlignment="1">
      <alignment horizontal="left"/>
    </xf>
    <xf numFmtId="0" fontId="92" fillId="9" borderId="26" xfId="0" applyFont="1" applyFill="1" applyBorder="1" applyAlignment="1">
      <alignment horizontal="left"/>
    </xf>
    <xf numFmtId="0" fontId="92" fillId="9" borderId="92" xfId="0" applyFont="1" applyFill="1" applyBorder="1"/>
    <xf numFmtId="0" fontId="19" fillId="9" borderId="26" xfId="0" applyFont="1" applyFill="1" applyBorder="1" applyAlignment="1">
      <alignment horizontal="left"/>
    </xf>
    <xf numFmtId="0" fontId="0" fillId="9" borderId="171" xfId="0" applyFill="1" applyBorder="1" applyProtection="1"/>
    <xf numFmtId="0" fontId="0" fillId="9" borderId="172" xfId="0" applyFill="1" applyBorder="1" applyProtection="1"/>
    <xf numFmtId="4" fontId="0" fillId="2" borderId="0" xfId="0" applyNumberFormat="1" applyFill="1"/>
    <xf numFmtId="4" fontId="58" fillId="2" borderId="112" xfId="0" applyNumberFormat="1" applyFont="1" applyFill="1" applyBorder="1"/>
    <xf numFmtId="4" fontId="0" fillId="2" borderId="118" xfId="0" applyNumberFormat="1" applyFill="1" applyBorder="1"/>
    <xf numFmtId="4" fontId="0" fillId="2" borderId="7" xfId="0" applyNumberFormat="1" applyFill="1" applyBorder="1"/>
    <xf numFmtId="4" fontId="0" fillId="2" borderId="0" xfId="0" applyNumberFormat="1" applyFill="1" applyProtection="1">
      <protection locked="0"/>
    </xf>
    <xf numFmtId="4" fontId="58" fillId="2" borderId="7" xfId="0" applyNumberFormat="1" applyFont="1" applyFill="1" applyBorder="1"/>
    <xf numFmtId="4" fontId="83" fillId="2" borderId="0" xfId="0" applyNumberFormat="1" applyFont="1" applyFill="1"/>
    <xf numFmtId="0" fontId="0" fillId="2" borderId="91" xfId="0" applyFill="1" applyBorder="1" applyProtection="1"/>
    <xf numFmtId="4" fontId="58" fillId="14" borderId="0" xfId="0" applyNumberFormat="1" applyFont="1" applyFill="1" applyBorder="1" applyProtection="1"/>
    <xf numFmtId="0" fontId="58" fillId="14" borderId="0" xfId="0" applyFont="1" applyFill="1" applyBorder="1" applyAlignment="1" applyProtection="1">
      <alignment horizontal="right"/>
    </xf>
    <xf numFmtId="0" fontId="0" fillId="2" borderId="7" xfId="0" quotePrefix="1" applyFill="1" applyBorder="1" applyProtection="1"/>
    <xf numFmtId="4" fontId="58" fillId="2" borderId="173" xfId="0" applyNumberFormat="1" applyFont="1" applyFill="1" applyBorder="1" applyProtection="1"/>
    <xf numFmtId="0" fontId="0" fillId="2" borderId="118" xfId="0" applyFill="1" applyBorder="1" applyProtection="1"/>
    <xf numFmtId="4" fontId="68" fillId="2" borderId="173" xfId="0" applyNumberFormat="1" applyFont="1" applyFill="1" applyBorder="1" applyProtection="1"/>
    <xf numFmtId="4" fontId="58" fillId="2" borderId="174" xfId="0" applyNumberFormat="1" applyFont="1" applyFill="1" applyBorder="1" applyProtection="1"/>
    <xf numFmtId="4" fontId="58" fillId="2" borderId="175" xfId="0" applyNumberFormat="1" applyFont="1" applyFill="1" applyBorder="1" applyProtection="1"/>
    <xf numFmtId="0" fontId="58" fillId="2" borderId="118" xfId="0" applyFont="1" applyFill="1" applyBorder="1" applyAlignment="1" applyProtection="1">
      <alignment horizontal="right"/>
    </xf>
    <xf numFmtId="4" fontId="58" fillId="2" borderId="122" xfId="0" applyNumberFormat="1" applyFont="1" applyFill="1" applyBorder="1" applyProtection="1"/>
    <xf numFmtId="4" fontId="83" fillId="2" borderId="173" xfId="0" applyNumberFormat="1" applyFont="1" applyFill="1" applyBorder="1" applyProtection="1"/>
    <xf numFmtId="0" fontId="19" fillId="9" borderId="176" xfId="0" applyFont="1" applyFill="1" applyBorder="1" applyAlignment="1">
      <alignment horizontal="center"/>
    </xf>
    <xf numFmtId="0" fontId="0" fillId="9" borderId="177" xfId="0" applyFill="1" applyBorder="1"/>
    <xf numFmtId="0" fontId="0" fillId="2" borderId="96" xfId="0" applyFill="1" applyBorder="1"/>
    <xf numFmtId="0" fontId="44" fillId="2" borderId="0" xfId="0" applyFont="1" applyFill="1" applyBorder="1"/>
    <xf numFmtId="0" fontId="19" fillId="2" borderId="160" xfId="0" applyFont="1" applyFill="1" applyBorder="1" applyAlignment="1" applyProtection="1">
      <alignment horizontal="right"/>
      <protection locked="0"/>
    </xf>
    <xf numFmtId="0" fontId="19" fillId="2" borderId="123" xfId="0" applyFont="1" applyFill="1" applyBorder="1" applyAlignment="1" applyProtection="1">
      <alignment horizontal="right"/>
      <protection locked="0"/>
    </xf>
    <xf numFmtId="0" fontId="19" fillId="2" borderId="123" xfId="0" applyFont="1" applyFill="1" applyBorder="1" applyAlignment="1" applyProtection="1">
      <alignment wrapText="1"/>
      <protection locked="0"/>
    </xf>
    <xf numFmtId="3" fontId="19" fillId="2" borderId="123" xfId="0" applyNumberFormat="1" applyFont="1" applyFill="1" applyBorder="1" applyProtection="1">
      <protection locked="0"/>
    </xf>
    <xf numFmtId="4" fontId="19" fillId="2" borderId="123" xfId="0" applyNumberFormat="1" applyFont="1" applyFill="1" applyBorder="1" applyProtection="1"/>
    <xf numFmtId="4" fontId="19" fillId="2" borderId="159" xfId="0" applyNumberFormat="1" applyFont="1" applyFill="1" applyBorder="1" applyProtection="1"/>
    <xf numFmtId="169" fontId="87" fillId="2" borderId="123" xfId="0" applyNumberFormat="1" applyFont="1" applyFill="1" applyBorder="1" applyProtection="1"/>
    <xf numFmtId="0" fontId="57" fillId="9" borderId="99" xfId="0" applyFont="1" applyFill="1" applyBorder="1" applyAlignment="1">
      <alignment horizontal="left"/>
    </xf>
    <xf numFmtId="4" fontId="63" fillId="2" borderId="112" xfId="0" applyNumberFormat="1" applyFont="1" applyFill="1" applyBorder="1" applyProtection="1"/>
    <xf numFmtId="0" fontId="14" fillId="0" borderId="0" xfId="0" applyFont="1"/>
    <xf numFmtId="0" fontId="14" fillId="0" borderId="101" xfId="0" applyFont="1" applyBorder="1" applyAlignment="1">
      <alignment horizontal="right"/>
    </xf>
    <xf numFmtId="166" fontId="57" fillId="9" borderId="88" xfId="0" applyNumberFormat="1" applyFont="1" applyFill="1" applyBorder="1"/>
    <xf numFmtId="3" fontId="0" fillId="0" borderId="0" xfId="0" applyNumberFormat="1" applyFont="1" applyBorder="1"/>
    <xf numFmtId="0" fontId="0" fillId="0" borderId="155" xfId="0" applyBorder="1" applyAlignment="1">
      <alignment horizontal="left"/>
    </xf>
    <xf numFmtId="0" fontId="0" fillId="0" borderId="136" xfId="0" applyBorder="1" applyAlignment="1">
      <alignment horizontal="left"/>
    </xf>
    <xf numFmtId="0" fontId="0" fillId="0" borderId="133" xfId="0" applyBorder="1" applyAlignment="1">
      <alignment horizontal="left"/>
    </xf>
    <xf numFmtId="0" fontId="0" fillId="0" borderId="162" xfId="0" applyBorder="1" applyAlignment="1">
      <alignment horizontal="right"/>
    </xf>
    <xf numFmtId="0" fontId="0" fillId="0" borderId="12" xfId="0" applyFont="1" applyBorder="1"/>
    <xf numFmtId="0" fontId="0" fillId="0" borderId="125" xfId="0" applyFont="1" applyFill="1" applyBorder="1"/>
    <xf numFmtId="3" fontId="0" fillId="0" borderId="0" xfId="0" applyNumberFormat="1" applyBorder="1"/>
    <xf numFmtId="0" fontId="0" fillId="0" borderId="12" xfId="0" quotePrefix="1" applyFont="1" applyBorder="1"/>
    <xf numFmtId="0" fontId="0" fillId="0" borderId="0" xfId="0" quotePrefix="1" applyFont="1" applyBorder="1"/>
    <xf numFmtId="0" fontId="0" fillId="0" borderId="100" xfId="0" applyBorder="1"/>
    <xf numFmtId="0" fontId="0" fillId="0" borderId="101" xfId="0" applyFill="1" applyBorder="1"/>
    <xf numFmtId="0" fontId="0" fillId="0" borderId="103" xfId="0" applyFill="1" applyBorder="1"/>
    <xf numFmtId="0" fontId="0" fillId="0" borderId="124" xfId="0" applyFill="1" applyBorder="1"/>
    <xf numFmtId="4" fontId="0" fillId="2" borderId="101" xfId="0" applyNumberFormat="1" applyFill="1" applyBorder="1"/>
    <xf numFmtId="166" fontId="57" fillId="9" borderId="93" xfId="0" applyNumberFormat="1" applyFont="1" applyFill="1" applyBorder="1"/>
    <xf numFmtId="0" fontId="0" fillId="9" borderId="87" xfId="0" applyFill="1" applyBorder="1"/>
    <xf numFmtId="0" fontId="0" fillId="9" borderId="26" xfId="0" applyFill="1" applyBorder="1" applyAlignment="1">
      <alignment horizontal="center"/>
    </xf>
    <xf numFmtId="0" fontId="0" fillId="9" borderId="26" xfId="0" applyFill="1" applyBorder="1" applyAlignment="1">
      <alignment horizontal="left"/>
    </xf>
    <xf numFmtId="0" fontId="93" fillId="0" borderId="0" xfId="0" applyFont="1"/>
    <xf numFmtId="0" fontId="92" fillId="9" borderId="26" xfId="0" applyFont="1" applyFill="1" applyBorder="1" applyAlignment="1">
      <alignment horizontal="left" textRotation="90"/>
    </xf>
    <xf numFmtId="0" fontId="0" fillId="0" borderId="180" xfId="0" pivotButton="1" applyBorder="1"/>
    <xf numFmtId="0" fontId="7" fillId="0" borderId="180" xfId="0" applyFont="1" applyBorder="1"/>
    <xf numFmtId="0" fontId="0" fillId="0" borderId="180" xfId="0" applyBorder="1" applyAlignment="1">
      <alignment horizontal="left"/>
    </xf>
    <xf numFmtId="0" fontId="94" fillId="0" borderId="0" xfId="0" applyFont="1" applyAlignment="1">
      <alignment horizontal="right"/>
    </xf>
    <xf numFmtId="0" fontId="0" fillId="0" borderId="180" xfId="0" applyBorder="1"/>
    <xf numFmtId="0" fontId="0" fillId="0" borderId="180" xfId="0" applyBorder="1" applyAlignment="1">
      <alignment horizontal="right"/>
    </xf>
    <xf numFmtId="0" fontId="93" fillId="0" borderId="180" xfId="0" applyFont="1" applyBorder="1" applyAlignment="1">
      <alignment vertical="center"/>
    </xf>
    <xf numFmtId="0" fontId="93" fillId="0" borderId="180" xfId="0" applyFont="1" applyBorder="1" applyAlignment="1">
      <alignment horizontal="right" vertical="center"/>
    </xf>
    <xf numFmtId="0" fontId="0" fillId="0" borderId="180" xfId="0" applyFont="1" applyBorder="1" applyAlignment="1">
      <alignment horizontal="right"/>
    </xf>
    <xf numFmtId="0" fontId="95" fillId="0" borderId="180" xfId="0" applyFont="1" applyFill="1" applyBorder="1" applyAlignment="1">
      <alignment horizontal="left" vertical="center"/>
    </xf>
    <xf numFmtId="0" fontId="95" fillId="0" borderId="180" xfId="0" applyFont="1" applyFill="1" applyBorder="1" applyAlignment="1">
      <alignment vertical="center"/>
    </xf>
    <xf numFmtId="0" fontId="0" fillId="0" borderId="180" xfId="0" applyNumberFormat="1" applyFont="1" applyFill="1" applyBorder="1" applyAlignment="1">
      <alignment horizontal="right"/>
    </xf>
    <xf numFmtId="0" fontId="93" fillId="7" borderId="180" xfId="0" applyFont="1" applyFill="1" applyBorder="1" applyAlignment="1">
      <alignment horizontal="left" vertical="center"/>
    </xf>
    <xf numFmtId="0" fontId="93" fillId="7" borderId="180" xfId="0" applyFont="1" applyFill="1" applyBorder="1" applyAlignment="1">
      <alignment vertical="center"/>
    </xf>
    <xf numFmtId="0" fontId="7" fillId="0" borderId="180" xfId="0" applyFont="1" applyBorder="1" applyAlignment="1">
      <alignment horizontal="left" indent="2"/>
    </xf>
    <xf numFmtId="0" fontId="0" fillId="0" borderId="180" xfId="0" applyBorder="1" applyAlignment="1">
      <alignment horizontal="left" indent="3"/>
    </xf>
    <xf numFmtId="0" fontId="93" fillId="7" borderId="180" xfId="0" applyFont="1" applyFill="1" applyBorder="1" applyAlignment="1">
      <alignment horizontal="center" vertical="center"/>
    </xf>
    <xf numFmtId="0" fontId="7" fillId="0" borderId="180" xfId="0" applyFont="1" applyBorder="1" applyAlignment="1">
      <alignment horizontal="center"/>
    </xf>
    <xf numFmtId="0" fontId="0" fillId="0" borderId="180" xfId="0" applyBorder="1" applyAlignment="1">
      <alignment horizontal="center"/>
    </xf>
    <xf numFmtId="0" fontId="95" fillId="0" borderId="180" xfId="0" applyFont="1" applyFill="1" applyBorder="1" applyAlignment="1">
      <alignment horizontal="center" vertical="center"/>
    </xf>
    <xf numFmtId="0" fontId="0" fillId="0" borderId="180" xfId="0" applyBorder="1" applyAlignment="1">
      <alignment horizontal="left" wrapText="1"/>
    </xf>
    <xf numFmtId="4" fontId="58" fillId="2" borderId="12" xfId="0" applyNumberFormat="1" applyFont="1" applyFill="1" applyBorder="1" applyProtection="1"/>
    <xf numFmtId="0" fontId="0" fillId="9" borderId="95" xfId="0" applyFill="1" applyBorder="1"/>
    <xf numFmtId="4" fontId="83" fillId="2" borderId="12" xfId="0" applyNumberFormat="1" applyFont="1" applyFill="1" applyBorder="1" applyProtection="1"/>
    <xf numFmtId="0" fontId="19" fillId="9" borderId="181" xfId="0" applyFont="1" applyFill="1" applyBorder="1" applyAlignment="1">
      <alignment horizontal="center" wrapText="1"/>
    </xf>
    <xf numFmtId="0" fontId="0" fillId="9" borderId="182" xfId="0" applyFill="1" applyBorder="1"/>
    <xf numFmtId="0" fontId="74" fillId="0" borderId="0" xfId="0" quotePrefix="1" applyFont="1" applyFill="1" applyBorder="1" applyAlignment="1" applyProtection="1">
      <alignment horizontal="left" indent="3"/>
      <protection locked="0"/>
    </xf>
    <xf numFmtId="10" fontId="0" fillId="15" borderId="137" xfId="10" applyNumberFormat="1" applyFont="1" applyFill="1" applyBorder="1"/>
    <xf numFmtId="4" fontId="0" fillId="2" borderId="0" xfId="0" applyNumberFormat="1" applyFill="1" applyBorder="1"/>
    <xf numFmtId="0" fontId="0" fillId="2" borderId="183" xfId="0" applyFill="1" applyBorder="1" applyProtection="1">
      <protection locked="0"/>
    </xf>
    <xf numFmtId="4" fontId="58" fillId="2" borderId="100" xfId="0" applyNumberFormat="1" applyFont="1" applyFill="1" applyBorder="1"/>
    <xf numFmtId="0" fontId="19" fillId="2" borderId="106" xfId="0" applyFont="1" applyFill="1" applyBorder="1" applyAlignment="1" applyProtection="1">
      <alignment horizontal="right"/>
      <protection locked="0"/>
    </xf>
    <xf numFmtId="0" fontId="19" fillId="2" borderId="174" xfId="0" applyFont="1" applyFill="1" applyBorder="1" applyAlignment="1" applyProtection="1">
      <alignment horizontal="right"/>
      <protection locked="0"/>
    </xf>
    <xf numFmtId="4" fontId="58" fillId="2" borderId="124" xfId="0" applyNumberFormat="1" applyFont="1" applyFill="1" applyBorder="1"/>
    <xf numFmtId="3" fontId="0" fillId="2" borderId="101" xfId="0" applyNumberFormat="1" applyFill="1" applyBorder="1" applyAlignment="1">
      <alignment horizontal="right"/>
    </xf>
    <xf numFmtId="0" fontId="58" fillId="2" borderId="101" xfId="0" applyFont="1" applyFill="1" applyBorder="1" applyAlignment="1">
      <alignment horizontal="right"/>
    </xf>
    <xf numFmtId="4" fontId="0" fillId="0" borderId="105" xfId="0" applyNumberFormat="1" applyBorder="1" applyProtection="1">
      <protection locked="0"/>
    </xf>
    <xf numFmtId="0" fontId="58" fillId="0" borderId="100" xfId="0" applyFont="1" applyFill="1" applyBorder="1" applyAlignment="1" applyProtection="1">
      <alignment wrapText="1"/>
      <protection locked="0"/>
    </xf>
    <xf numFmtId="4" fontId="58" fillId="0" borderId="106" xfId="0" applyNumberFormat="1" applyFont="1" applyFill="1" applyBorder="1" applyProtection="1"/>
    <xf numFmtId="167" fontId="0" fillId="2" borderId="0" xfId="0" applyNumberFormat="1" applyFill="1" applyBorder="1" applyProtection="1"/>
    <xf numFmtId="4" fontId="0" fillId="0" borderId="0" xfId="0" applyNumberFormat="1" applyFill="1" applyBorder="1" applyProtection="1"/>
    <xf numFmtId="0" fontId="0" fillId="0" borderId="89" xfId="0" applyFill="1" applyBorder="1"/>
    <xf numFmtId="0" fontId="0" fillId="0" borderId="95" xfId="0" applyFill="1" applyBorder="1"/>
    <xf numFmtId="4" fontId="58" fillId="0" borderId="100" xfId="0" applyNumberFormat="1" applyFont="1" applyFill="1" applyBorder="1" applyProtection="1"/>
    <xf numFmtId="4" fontId="0" fillId="0" borderId="101" xfId="0" applyNumberFormat="1" applyFill="1" applyBorder="1" applyProtection="1"/>
    <xf numFmtId="4" fontId="0" fillId="0" borderId="0" xfId="0" applyNumberFormat="1" applyFont="1" applyFill="1" applyBorder="1" applyProtection="1"/>
    <xf numFmtId="4" fontId="0" fillId="0" borderId="103" xfId="0" applyNumberFormat="1" applyFill="1" applyBorder="1" applyProtection="1"/>
    <xf numFmtId="4" fontId="0" fillId="0" borderId="7" xfId="0" applyNumberFormat="1" applyFill="1" applyBorder="1" applyProtection="1"/>
    <xf numFmtId="4" fontId="58" fillId="0" borderId="112" xfId="0" applyNumberFormat="1" applyFont="1" applyFill="1" applyBorder="1" applyProtection="1"/>
    <xf numFmtId="4" fontId="58" fillId="0" borderId="124" xfId="0" applyNumberFormat="1" applyFont="1" applyFill="1" applyBorder="1" applyProtection="1"/>
    <xf numFmtId="4" fontId="0" fillId="0" borderId="7" xfId="0" applyNumberFormat="1" applyFont="1" applyFill="1" applyBorder="1" applyProtection="1"/>
    <xf numFmtId="4" fontId="83" fillId="0" borderId="100" xfId="0" applyNumberFormat="1" applyFont="1" applyFill="1" applyBorder="1" applyProtection="1"/>
    <xf numFmtId="4" fontId="83" fillId="0" borderId="124" xfId="0" applyNumberFormat="1" applyFont="1" applyFill="1" applyBorder="1" applyProtection="1"/>
    <xf numFmtId="0" fontId="0" fillId="0" borderId="0" xfId="0" applyFill="1" applyAlignment="1">
      <alignment vertical="center"/>
    </xf>
    <xf numFmtId="0" fontId="0" fillId="0" borderId="132" xfId="0" applyFill="1" applyBorder="1"/>
    <xf numFmtId="0" fontId="0" fillId="0" borderId="136" xfId="0" applyFill="1" applyBorder="1"/>
    <xf numFmtId="0" fontId="0" fillId="0" borderId="133" xfId="0" applyFill="1" applyBorder="1"/>
    <xf numFmtId="0" fontId="0" fillId="0" borderId="12" xfId="0" applyFill="1" applyBorder="1"/>
    <xf numFmtId="0" fontId="0" fillId="0" borderId="155" xfId="0" applyFill="1" applyBorder="1"/>
    <xf numFmtId="0" fontId="0" fillId="0" borderId="102" xfId="0" applyFill="1" applyBorder="1"/>
    <xf numFmtId="0" fontId="0" fillId="0" borderId="7" xfId="0" applyFill="1" applyBorder="1"/>
    <xf numFmtId="0" fontId="58" fillId="0" borderId="155" xfId="0" applyFont="1" applyFill="1" applyBorder="1"/>
    <xf numFmtId="0" fontId="72" fillId="0" borderId="136" xfId="0" applyFont="1" applyFill="1" applyBorder="1"/>
    <xf numFmtId="0" fontId="72" fillId="0" borderId="102" xfId="0" applyFont="1" applyFill="1" applyBorder="1"/>
    <xf numFmtId="0" fontId="72" fillId="0" borderId="133" xfId="0" applyFont="1" applyFill="1" applyBorder="1"/>
    <xf numFmtId="4" fontId="0" fillId="2" borderId="101" xfId="0" applyNumberFormat="1" applyFill="1" applyBorder="1" applyAlignment="1" applyProtection="1">
      <alignment horizontal="right"/>
    </xf>
    <xf numFmtId="3" fontId="58" fillId="0" borderId="100" xfId="0" applyNumberFormat="1" applyFont="1" applyFill="1" applyBorder="1" applyProtection="1">
      <protection locked="0"/>
    </xf>
    <xf numFmtId="168" fontId="0" fillId="2" borderId="101" xfId="0" applyNumberFormat="1" applyFill="1" applyBorder="1" applyProtection="1">
      <protection locked="0"/>
    </xf>
    <xf numFmtId="0" fontId="58" fillId="0" borderId="168" xfId="0" applyFont="1" applyFill="1" applyBorder="1" applyAlignment="1" applyProtection="1">
      <alignment horizontal="right"/>
      <protection locked="0"/>
    </xf>
    <xf numFmtId="0" fontId="58" fillId="0" borderId="100" xfId="0" applyFont="1" applyFill="1" applyBorder="1" applyAlignment="1" applyProtection="1">
      <alignment horizontal="right"/>
      <protection locked="0"/>
    </xf>
    <xf numFmtId="3" fontId="68" fillId="0" borderId="100" xfId="0" applyNumberFormat="1" applyFont="1" applyFill="1" applyBorder="1" applyProtection="1">
      <protection locked="0"/>
    </xf>
    <xf numFmtId="0" fontId="58" fillId="0" borderId="100" xfId="0" applyFont="1" applyFill="1" applyBorder="1" applyProtection="1"/>
    <xf numFmtId="4" fontId="58" fillId="0" borderId="173" xfId="0" applyNumberFormat="1" applyFont="1" applyFill="1" applyBorder="1" applyProtection="1"/>
    <xf numFmtId="0" fontId="0" fillId="0" borderId="114" xfId="0" applyFill="1" applyBorder="1"/>
    <xf numFmtId="0" fontId="0" fillId="0" borderId="135" xfId="0" applyFill="1" applyBorder="1"/>
    <xf numFmtId="0" fontId="0" fillId="0" borderId="120" xfId="0" applyFill="1" applyBorder="1"/>
    <xf numFmtId="0" fontId="0" fillId="2" borderId="134" xfId="0" applyFill="1" applyBorder="1"/>
    <xf numFmtId="0" fontId="86" fillId="0" borderId="132" xfId="0" applyFont="1" applyBorder="1"/>
    <xf numFmtId="170" fontId="0" fillId="2" borderId="101" xfId="0" quotePrefix="1" applyNumberFormat="1" applyFont="1" applyFill="1" applyBorder="1" applyAlignment="1" applyProtection="1">
      <alignment horizontal="right"/>
      <protection locked="0"/>
    </xf>
    <xf numFmtId="170" fontId="0" fillId="2" borderId="133" xfId="0" quotePrefix="1" applyNumberFormat="1" applyFont="1" applyFill="1" applyBorder="1" applyAlignment="1" applyProtection="1">
      <alignment horizontal="right"/>
      <protection locked="0"/>
    </xf>
    <xf numFmtId="0" fontId="85" fillId="0" borderId="0" xfId="0" applyFont="1" applyBorder="1"/>
    <xf numFmtId="0" fontId="0" fillId="0" borderId="187" xfId="0" applyBorder="1"/>
    <xf numFmtId="0" fontId="0" fillId="0" borderId="188" xfId="0" applyBorder="1"/>
    <xf numFmtId="0" fontId="58" fillId="0" borderId="187" xfId="0" applyFont="1" applyBorder="1" applyAlignment="1">
      <alignment horizontal="left" indent="3"/>
    </xf>
    <xf numFmtId="0" fontId="58" fillId="2" borderId="189" xfId="0" applyFont="1" applyFill="1" applyBorder="1" applyAlignment="1" applyProtection="1">
      <alignment horizontal="right"/>
      <protection locked="0"/>
    </xf>
    <xf numFmtId="0" fontId="58" fillId="2" borderId="166" xfId="0" applyFont="1" applyFill="1" applyBorder="1" applyAlignment="1" applyProtection="1">
      <alignment horizontal="right"/>
      <protection locked="0"/>
    </xf>
    <xf numFmtId="0" fontId="58" fillId="2" borderId="166" xfId="0" applyFont="1" applyFill="1" applyBorder="1" applyAlignment="1" applyProtection="1">
      <alignment wrapText="1"/>
      <protection locked="0"/>
    </xf>
    <xf numFmtId="3" fontId="58" fillId="2" borderId="166" xfId="0" applyNumberFormat="1" applyFont="1" applyFill="1" applyBorder="1" applyProtection="1">
      <protection locked="0"/>
    </xf>
    <xf numFmtId="3" fontId="68" fillId="2" borderId="166" xfId="0" applyNumberFormat="1" applyFont="1" applyFill="1" applyBorder="1" applyProtection="1">
      <protection locked="0"/>
    </xf>
    <xf numFmtId="4" fontId="58" fillId="2" borderId="166" xfId="0" applyNumberFormat="1" applyFont="1" applyFill="1" applyBorder="1" applyProtection="1"/>
    <xf numFmtId="0" fontId="58" fillId="2" borderId="190" xfId="0" applyFont="1" applyFill="1" applyBorder="1" applyAlignment="1" applyProtection="1">
      <alignment horizontal="right"/>
      <protection locked="0"/>
    </xf>
    <xf numFmtId="0" fontId="58" fillId="2" borderId="161" xfId="0" applyFont="1" applyFill="1" applyBorder="1" applyAlignment="1" applyProtection="1">
      <alignment horizontal="right"/>
      <protection locked="0"/>
    </xf>
    <xf numFmtId="0" fontId="58" fillId="2" borderId="161" xfId="0" applyFont="1" applyFill="1" applyBorder="1" applyAlignment="1" applyProtection="1">
      <alignment wrapText="1"/>
      <protection locked="0"/>
    </xf>
    <xf numFmtId="3" fontId="58" fillId="2" borderId="161" xfId="0" applyNumberFormat="1" applyFont="1" applyFill="1" applyBorder="1" applyProtection="1">
      <protection locked="0"/>
    </xf>
    <xf numFmtId="3" fontId="68" fillId="2" borderId="161" xfId="0" applyNumberFormat="1" applyFont="1" applyFill="1" applyBorder="1" applyProtection="1">
      <protection locked="0"/>
    </xf>
    <xf numFmtId="4" fontId="58" fillId="2" borderId="161" xfId="0" applyNumberFormat="1" applyFont="1" applyFill="1" applyBorder="1" applyProtection="1"/>
    <xf numFmtId="4" fontId="58" fillId="2" borderId="164" xfId="0" applyNumberFormat="1" applyFont="1" applyFill="1" applyBorder="1" applyProtection="1"/>
    <xf numFmtId="4" fontId="58" fillId="2" borderId="140" xfId="0" applyNumberFormat="1" applyFont="1" applyFill="1" applyBorder="1" applyProtection="1"/>
    <xf numFmtId="4" fontId="58" fillId="2" borderId="142" xfId="0" applyNumberFormat="1" applyFont="1" applyFill="1" applyBorder="1" applyProtection="1"/>
    <xf numFmtId="4" fontId="68" fillId="2" borderId="142" xfId="0" applyNumberFormat="1" applyFont="1" applyFill="1" applyBorder="1" applyProtection="1"/>
    <xf numFmtId="4" fontId="68" fillId="2" borderId="166" xfId="0" applyNumberFormat="1" applyFont="1" applyFill="1" applyBorder="1" applyProtection="1"/>
    <xf numFmtId="0" fontId="58" fillId="2" borderId="191" xfId="0" applyFont="1" applyFill="1" applyBorder="1" applyAlignment="1" applyProtection="1">
      <alignment horizontal="right"/>
      <protection locked="0"/>
    </xf>
    <xf numFmtId="0" fontId="58" fillId="2" borderId="192" xfId="0" applyFont="1" applyFill="1" applyBorder="1" applyAlignment="1" applyProtection="1">
      <alignment horizontal="right"/>
      <protection locked="0"/>
    </xf>
    <xf numFmtId="0" fontId="58" fillId="2" borderId="192" xfId="0" applyFont="1" applyFill="1" applyBorder="1" applyAlignment="1" applyProtection="1">
      <alignment wrapText="1"/>
      <protection locked="0"/>
    </xf>
    <xf numFmtId="3" fontId="58" fillId="2" borderId="192" xfId="0" applyNumberFormat="1" applyFont="1" applyFill="1" applyBorder="1" applyAlignment="1" applyProtection="1">
      <alignment horizontal="right" wrapText="1"/>
      <protection locked="0"/>
    </xf>
    <xf numFmtId="3" fontId="68" fillId="2" borderId="192" xfId="0" applyNumberFormat="1" applyFont="1" applyFill="1" applyBorder="1" applyProtection="1">
      <protection locked="0"/>
    </xf>
    <xf numFmtId="4" fontId="58" fillId="2" borderId="192" xfId="0" applyNumberFormat="1" applyFont="1" applyFill="1" applyBorder="1" applyProtection="1"/>
    <xf numFmtId="4" fontId="68" fillId="2" borderId="192" xfId="0" applyNumberFormat="1" applyFont="1" applyFill="1" applyBorder="1" applyProtection="1"/>
    <xf numFmtId="3" fontId="58" fillId="2" borderId="161" xfId="0" applyNumberFormat="1" applyFont="1" applyFill="1" applyBorder="1" applyAlignment="1" applyProtection="1">
      <alignment horizontal="right" wrapText="1"/>
      <protection locked="0"/>
    </xf>
    <xf numFmtId="4" fontId="68" fillId="2" borderId="161" xfId="0" applyNumberFormat="1" applyFont="1" applyFill="1" applyBorder="1" applyProtection="1"/>
    <xf numFmtId="0" fontId="58" fillId="2" borderId="193" xfId="0" applyFont="1" applyFill="1" applyBorder="1" applyAlignment="1" applyProtection="1">
      <alignment horizontal="right"/>
      <protection locked="0"/>
    </xf>
    <xf numFmtId="0" fontId="58" fillId="2" borderId="194" xfId="0" applyFont="1" applyFill="1" applyBorder="1" applyAlignment="1" applyProtection="1">
      <alignment horizontal="right"/>
      <protection locked="0"/>
    </xf>
    <xf numFmtId="0" fontId="58" fillId="2" borderId="194" xfId="0" applyFont="1" applyFill="1" applyBorder="1" applyAlignment="1" applyProtection="1">
      <alignment wrapText="1"/>
      <protection locked="0"/>
    </xf>
    <xf numFmtId="3" fontId="58" fillId="2" borderId="194" xfId="0" applyNumberFormat="1" applyFont="1" applyFill="1" applyBorder="1" applyProtection="1">
      <protection locked="0"/>
    </xf>
    <xf numFmtId="3" fontId="68" fillId="2" borderId="194" xfId="0" applyNumberFormat="1" applyFont="1" applyFill="1" applyBorder="1" applyProtection="1">
      <protection locked="0"/>
    </xf>
    <xf numFmtId="4" fontId="58" fillId="2" borderId="194" xfId="0" applyNumberFormat="1" applyFont="1" applyFill="1" applyBorder="1" applyProtection="1"/>
    <xf numFmtId="4" fontId="68" fillId="2" borderId="194" xfId="0" applyNumberFormat="1" applyFont="1" applyFill="1" applyBorder="1" applyProtection="1"/>
    <xf numFmtId="4" fontId="58" fillId="2" borderId="195" xfId="0" applyNumberFormat="1" applyFont="1" applyFill="1" applyBorder="1" applyProtection="1"/>
    <xf numFmtId="0" fontId="59" fillId="2" borderId="196" xfId="0" applyFont="1" applyFill="1" applyBorder="1" applyAlignment="1" applyProtection="1">
      <alignment horizontal="right"/>
    </xf>
    <xf numFmtId="0" fontId="59" fillId="2" borderId="197" xfId="0" applyFont="1" applyFill="1" applyBorder="1" applyAlignment="1" applyProtection="1">
      <alignment horizontal="right"/>
    </xf>
    <xf numFmtId="0" fontId="0" fillId="2" borderId="197" xfId="0" applyFill="1" applyBorder="1" applyProtection="1"/>
    <xf numFmtId="0" fontId="58" fillId="2" borderId="197" xfId="0" applyFont="1" applyFill="1" applyBorder="1" applyAlignment="1" applyProtection="1">
      <alignment horizontal="right"/>
    </xf>
    <xf numFmtId="0" fontId="68" fillId="2" borderId="197" xfId="0" applyFont="1" applyFill="1" applyBorder="1" applyAlignment="1" applyProtection="1">
      <alignment horizontal="right"/>
    </xf>
    <xf numFmtId="4" fontId="0" fillId="2" borderId="197" xfId="0" applyNumberFormat="1" applyFill="1" applyBorder="1" applyProtection="1">
      <protection locked="0"/>
    </xf>
    <xf numFmtId="4" fontId="0" fillId="2" borderId="197" xfId="0" applyNumberFormat="1" applyFill="1" applyBorder="1" applyProtection="1"/>
    <xf numFmtId="0" fontId="0" fillId="2" borderId="198" xfId="0" applyFill="1" applyBorder="1" applyProtection="1"/>
    <xf numFmtId="0" fontId="58" fillId="2" borderId="101" xfId="0" applyFont="1" applyFill="1" applyBorder="1" applyAlignment="1" applyProtection="1">
      <alignment horizontal="right"/>
      <protection locked="0"/>
    </xf>
    <xf numFmtId="0" fontId="58" fillId="2" borderId="101" xfId="0" applyFont="1" applyFill="1" applyBorder="1" applyAlignment="1" applyProtection="1">
      <alignment wrapText="1"/>
      <protection locked="0"/>
    </xf>
    <xf numFmtId="4" fontId="58" fillId="2" borderId="101" xfId="0" applyNumberFormat="1" applyFont="1" applyFill="1" applyBorder="1" applyProtection="1"/>
    <xf numFmtId="4" fontId="58" fillId="2" borderId="199" xfId="0" applyNumberFormat="1" applyFont="1" applyFill="1" applyBorder="1" applyProtection="1"/>
    <xf numFmtId="4" fontId="58" fillId="2" borderId="200" xfId="0" applyNumberFormat="1" applyFont="1" applyFill="1" applyBorder="1" applyProtection="1"/>
    <xf numFmtId="0" fontId="58" fillId="2" borderId="201" xfId="0" applyFont="1" applyFill="1" applyBorder="1" applyAlignment="1" applyProtection="1">
      <alignment horizontal="right"/>
      <protection locked="0"/>
    </xf>
    <xf numFmtId="0" fontId="58" fillId="2" borderId="202" xfId="0" applyFont="1" applyFill="1" applyBorder="1" applyAlignment="1" applyProtection="1">
      <alignment horizontal="right"/>
      <protection locked="0"/>
    </xf>
    <xf numFmtId="0" fontId="73" fillId="2" borderId="203" xfId="0" applyFont="1" applyFill="1" applyBorder="1" applyAlignment="1" applyProtection="1">
      <alignment wrapText="1"/>
      <protection locked="0"/>
    </xf>
    <xf numFmtId="3" fontId="58" fillId="2" borderId="192" xfId="0" applyNumberFormat="1" applyFont="1" applyFill="1" applyBorder="1" applyProtection="1">
      <protection locked="0"/>
    </xf>
    <xf numFmtId="3" fontId="68" fillId="2" borderId="184" xfId="0" applyNumberFormat="1" applyFont="1" applyFill="1" applyBorder="1" applyProtection="1">
      <protection locked="0"/>
    </xf>
    <xf numFmtId="0" fontId="58" fillId="2" borderId="204" xfId="0" applyFont="1" applyFill="1" applyBorder="1" applyAlignment="1" applyProtection="1">
      <alignment horizontal="right"/>
      <protection locked="0"/>
    </xf>
    <xf numFmtId="4" fontId="58" fillId="2" borderId="205" xfId="0" applyNumberFormat="1" applyFont="1" applyFill="1" applyBorder="1" applyProtection="1"/>
    <xf numFmtId="4" fontId="58" fillId="2" borderId="206" xfId="0" applyNumberFormat="1" applyFont="1" applyFill="1" applyBorder="1" applyProtection="1"/>
    <xf numFmtId="4" fontId="58" fillId="2" borderId="207" xfId="0" applyNumberFormat="1" applyFont="1" applyFill="1" applyBorder="1" applyProtection="1"/>
    <xf numFmtId="4" fontId="58" fillId="2" borderId="208" xfId="0" applyNumberFormat="1" applyFont="1" applyFill="1" applyBorder="1" applyProtection="1"/>
    <xf numFmtId="0" fontId="58" fillId="2" borderId="209" xfId="0" applyFont="1" applyFill="1" applyBorder="1" applyAlignment="1" applyProtection="1">
      <alignment horizontal="right"/>
      <protection locked="0"/>
    </xf>
    <xf numFmtId="4" fontId="58" fillId="2" borderId="210" xfId="0" applyNumberFormat="1" applyFont="1" applyFill="1" applyBorder="1" applyProtection="1"/>
    <xf numFmtId="4" fontId="58" fillId="2" borderId="211" xfId="0" applyNumberFormat="1" applyFont="1" applyFill="1" applyBorder="1" applyProtection="1"/>
    <xf numFmtId="3" fontId="68" fillId="2" borderId="205" xfId="0" applyNumberFormat="1" applyFont="1" applyFill="1" applyBorder="1" applyProtection="1">
      <protection locked="0"/>
    </xf>
    <xf numFmtId="3" fontId="68" fillId="2" borderId="108" xfId="0" applyNumberFormat="1" applyFont="1" applyFill="1" applyBorder="1" applyProtection="1">
      <protection locked="0"/>
    </xf>
    <xf numFmtId="3" fontId="68" fillId="2" borderId="212" xfId="0" applyNumberFormat="1" applyFont="1" applyFill="1" applyBorder="1" applyProtection="1">
      <protection locked="0"/>
    </xf>
    <xf numFmtId="4" fontId="58" fillId="0" borderId="210" xfId="0" applyNumberFormat="1" applyFont="1" applyFill="1" applyBorder="1" applyProtection="1"/>
    <xf numFmtId="0" fontId="59" fillId="2" borderId="209" xfId="0" applyFont="1" applyFill="1" applyBorder="1" applyAlignment="1" applyProtection="1">
      <alignment horizontal="right"/>
    </xf>
    <xf numFmtId="3" fontId="58" fillId="2" borderId="213" xfId="0" applyNumberFormat="1" applyFont="1" applyFill="1" applyBorder="1" applyProtection="1">
      <protection locked="0"/>
    </xf>
    <xf numFmtId="3" fontId="68" fillId="2" borderId="214" xfId="0" applyNumberFormat="1" applyFont="1" applyFill="1" applyBorder="1" applyProtection="1">
      <protection locked="0"/>
    </xf>
    <xf numFmtId="4" fontId="58" fillId="2" borderId="214" xfId="0" applyNumberFormat="1" applyFont="1" applyFill="1" applyBorder="1" applyProtection="1"/>
    <xf numFmtId="4" fontId="58" fillId="2" borderId="215" xfId="0" applyNumberFormat="1" applyFont="1" applyFill="1" applyBorder="1" applyProtection="1"/>
    <xf numFmtId="3" fontId="68" fillId="2" borderId="216" xfId="0" applyNumberFormat="1" applyFont="1" applyFill="1" applyBorder="1" applyProtection="1">
      <protection locked="0"/>
    </xf>
    <xf numFmtId="0" fontId="59" fillId="2" borderId="217" xfId="0" applyFont="1" applyFill="1" applyBorder="1" applyAlignment="1" applyProtection="1">
      <alignment horizontal="right"/>
    </xf>
    <xf numFmtId="0" fontId="58" fillId="2" borderId="218" xfId="0" applyFont="1" applyFill="1" applyBorder="1" applyAlignment="1" applyProtection="1">
      <alignment horizontal="right"/>
      <protection locked="0"/>
    </xf>
    <xf numFmtId="0" fontId="58" fillId="2" borderId="215" xfId="0" applyFont="1" applyFill="1" applyBorder="1" applyAlignment="1" applyProtection="1">
      <alignment horizontal="right"/>
      <protection locked="0"/>
    </xf>
    <xf numFmtId="3" fontId="68" fillId="2" borderId="101" xfId="0" applyNumberFormat="1" applyFont="1" applyFill="1" applyBorder="1" applyAlignment="1" applyProtection="1">
      <alignment wrapText="1"/>
      <protection locked="0"/>
    </xf>
    <xf numFmtId="169" fontId="68" fillId="2" borderId="101" xfId="0" applyNumberFormat="1" applyFont="1" applyFill="1" applyBorder="1" applyProtection="1"/>
    <xf numFmtId="0" fontId="58" fillId="2" borderId="219" xfId="0" applyFont="1" applyFill="1" applyBorder="1" applyAlignment="1" applyProtection="1">
      <alignment horizontal="right"/>
      <protection locked="0"/>
    </xf>
    <xf numFmtId="0" fontId="58" fillId="2" borderId="123" xfId="0" applyFont="1" applyFill="1" applyBorder="1" applyAlignment="1" applyProtection="1">
      <alignment horizontal="right"/>
      <protection locked="0"/>
    </xf>
    <xf numFmtId="4" fontId="58" fillId="2" borderId="114" xfId="0" applyNumberFormat="1" applyFont="1" applyFill="1" applyBorder="1" applyProtection="1"/>
    <xf numFmtId="4" fontId="0" fillId="0" borderId="150" xfId="0" applyNumberFormat="1" applyBorder="1"/>
    <xf numFmtId="4" fontId="0" fillId="0" borderId="136" xfId="0" applyNumberFormat="1" applyBorder="1"/>
    <xf numFmtId="4" fontId="0" fillId="0" borderId="150" xfId="0" applyNumberFormat="1" applyFont="1" applyBorder="1"/>
    <xf numFmtId="4" fontId="0" fillId="0" borderId="152" xfId="0" applyNumberFormat="1" applyBorder="1"/>
    <xf numFmtId="4" fontId="0" fillId="0" borderId="10" xfId="0" applyNumberFormat="1" applyFill="1" applyBorder="1"/>
    <xf numFmtId="0" fontId="0" fillId="0" borderId="150" xfId="0" applyBorder="1" applyAlignment="1">
      <alignment horizontal="right"/>
    </xf>
    <xf numFmtId="0" fontId="0" fillId="0" borderId="152" xfId="0" applyBorder="1" applyAlignment="1">
      <alignment horizontal="right"/>
    </xf>
    <xf numFmtId="4" fontId="72" fillId="0" borderId="148" xfId="0" applyNumberFormat="1" applyFont="1" applyBorder="1"/>
    <xf numFmtId="4" fontId="72" fillId="0" borderId="152" xfId="0" applyNumberFormat="1" applyFont="1" applyBorder="1"/>
    <xf numFmtId="0" fontId="0" fillId="0" borderId="155" xfId="0" applyFont="1" applyFill="1" applyBorder="1"/>
    <xf numFmtId="0" fontId="0" fillId="0" borderId="155" xfId="0" applyFont="1" applyBorder="1"/>
    <xf numFmtId="0" fontId="72" fillId="0" borderId="155" xfId="0" applyFont="1" applyBorder="1"/>
    <xf numFmtId="4" fontId="0" fillId="0" borderId="155" xfId="0" applyNumberFormat="1" applyBorder="1"/>
    <xf numFmtId="0" fontId="0" fillId="0" borderId="136" xfId="0" applyFont="1" applyFill="1" applyBorder="1"/>
    <xf numFmtId="0" fontId="0" fillId="0" borderId="136" xfId="0" applyFont="1" applyBorder="1"/>
    <xf numFmtId="0" fontId="85" fillId="0" borderId="113" xfId="0" applyFont="1" applyBorder="1"/>
    <xf numFmtId="0" fontId="0" fillId="0" borderId="153" xfId="0" applyFill="1" applyBorder="1"/>
    <xf numFmtId="3" fontId="0" fillId="0" borderId="136" xfId="0" applyNumberFormat="1" applyFont="1" applyBorder="1"/>
    <xf numFmtId="0" fontId="0" fillId="0" borderId="132" xfId="0" applyBorder="1"/>
    <xf numFmtId="0" fontId="85" fillId="0" borderId="132" xfId="0" applyFont="1" applyBorder="1"/>
    <xf numFmtId="0" fontId="12" fillId="0" borderId="132" xfId="0" applyFont="1" applyBorder="1"/>
    <xf numFmtId="0" fontId="58" fillId="0" borderId="132" xfId="0" applyFont="1" applyBorder="1" applyAlignment="1">
      <alignment horizontal="left" indent="3"/>
    </xf>
    <xf numFmtId="4" fontId="0" fillId="0" borderId="137" xfId="0" applyNumberFormat="1" applyBorder="1"/>
    <xf numFmtId="0" fontId="0" fillId="0" borderId="101" xfId="0" applyFont="1" applyBorder="1"/>
    <xf numFmtId="0" fontId="0" fillId="0" borderId="132" xfId="0" applyFont="1" applyBorder="1"/>
    <xf numFmtId="0" fontId="0" fillId="0" borderId="132" xfId="0" quotePrefix="1" applyFont="1" applyBorder="1"/>
    <xf numFmtId="0" fontId="58" fillId="0" borderId="132" xfId="0" applyFont="1" applyBorder="1" applyAlignment="1">
      <alignment horizontal="left"/>
    </xf>
    <xf numFmtId="0" fontId="59" fillId="0" borderId="153" xfId="0" applyFont="1" applyFill="1" applyBorder="1" applyAlignment="1" applyProtection="1">
      <alignment horizontal="right"/>
    </xf>
    <xf numFmtId="0" fontId="59" fillId="0" borderId="101" xfId="0" applyFont="1" applyFill="1" applyBorder="1" applyAlignment="1" applyProtection="1">
      <alignment horizontal="right"/>
    </xf>
    <xf numFmtId="0" fontId="0" fillId="0" borderId="101" xfId="0" applyFill="1" applyBorder="1" applyAlignment="1" applyProtection="1">
      <alignment horizontal="right"/>
    </xf>
    <xf numFmtId="0" fontId="0" fillId="0" borderId="101" xfId="0" applyFill="1" applyBorder="1" applyProtection="1"/>
    <xf numFmtId="0" fontId="12" fillId="0" borderId="101" xfId="0" applyFont="1" applyFill="1" applyBorder="1" applyAlignment="1" applyProtection="1">
      <alignment horizontal="right"/>
    </xf>
    <xf numFmtId="4" fontId="0" fillId="0" borderId="101" xfId="0" applyNumberFormat="1" applyFill="1" applyBorder="1" applyProtection="1">
      <protection locked="0"/>
    </xf>
    <xf numFmtId="3" fontId="0" fillId="0" borderId="101" xfId="0" applyNumberFormat="1" applyFont="1" applyFill="1" applyBorder="1" applyAlignment="1" applyProtection="1">
      <alignment horizontal="right"/>
    </xf>
    <xf numFmtId="0" fontId="0" fillId="0" borderId="101" xfId="0" applyFill="1" applyBorder="1" applyAlignment="1" applyProtection="1">
      <alignment wrapText="1"/>
    </xf>
    <xf numFmtId="3" fontId="0" fillId="0" borderId="101" xfId="0" applyNumberFormat="1" applyFill="1" applyBorder="1" applyAlignment="1" applyProtection="1">
      <alignment horizontal="right"/>
    </xf>
    <xf numFmtId="0" fontId="68" fillId="0" borderId="101" xfId="0" applyFont="1" applyFill="1" applyBorder="1" applyAlignment="1" applyProtection="1">
      <alignment horizontal="right"/>
    </xf>
    <xf numFmtId="0" fontId="19" fillId="9" borderId="176" xfId="0" applyFont="1" applyFill="1" applyBorder="1" applyAlignment="1">
      <alignment horizontal="center" wrapText="1"/>
    </xf>
    <xf numFmtId="4" fontId="68" fillId="2" borderId="0" xfId="0" applyNumberFormat="1" applyFont="1" applyFill="1" applyBorder="1"/>
    <xf numFmtId="0" fontId="0" fillId="0" borderId="0" xfId="0" applyFill="1" applyBorder="1" applyProtection="1">
      <protection locked="0"/>
    </xf>
    <xf numFmtId="0" fontId="0" fillId="0" borderId="0" xfId="0" applyFont="1" applyFill="1" applyBorder="1" applyProtection="1"/>
    <xf numFmtId="0" fontId="0" fillId="0" borderId="7" xfId="0" applyFont="1" applyFill="1" applyBorder="1" applyProtection="1"/>
    <xf numFmtId="168" fontId="12" fillId="2" borderId="102" xfId="0" applyNumberFormat="1" applyFont="1" applyFill="1" applyBorder="1" applyProtection="1">
      <protection locked="0"/>
    </xf>
    <xf numFmtId="171" fontId="59" fillId="2" borderId="0" xfId="0" applyNumberFormat="1" applyFont="1" applyFill="1" applyBorder="1" applyAlignment="1" applyProtection="1">
      <alignment horizontal="right"/>
    </xf>
    <xf numFmtId="2" fontId="12" fillId="2" borderId="101" xfId="0" applyNumberFormat="1" applyFont="1" applyFill="1" applyBorder="1" applyAlignment="1" applyProtection="1">
      <alignment horizontal="right"/>
    </xf>
    <xf numFmtId="0" fontId="0" fillId="0" borderId="101" xfId="0" applyFill="1" applyBorder="1" applyProtection="1">
      <protection locked="0"/>
    </xf>
    <xf numFmtId="0" fontId="0" fillId="0" borderId="0" xfId="0" applyFill="1" applyBorder="1" applyProtection="1"/>
    <xf numFmtId="0" fontId="0" fillId="0" borderId="103" xfId="0" applyFill="1" applyBorder="1" applyProtection="1">
      <protection locked="0"/>
    </xf>
    <xf numFmtId="0" fontId="0" fillId="0" borderId="7" xfId="0" applyFill="1" applyBorder="1" applyProtection="1"/>
    <xf numFmtId="0" fontId="0" fillId="0" borderId="102" xfId="0" applyFont="1" applyFill="1" applyBorder="1" applyProtection="1"/>
    <xf numFmtId="0" fontId="58" fillId="0" borderId="166" xfId="0" applyFont="1" applyFill="1" applyBorder="1" applyProtection="1"/>
    <xf numFmtId="0" fontId="58" fillId="0" borderId="161" xfId="0" applyFont="1" applyFill="1" applyBorder="1" applyProtection="1"/>
    <xf numFmtId="0" fontId="0" fillId="0" borderId="133" xfId="0" applyFont="1" applyFill="1" applyBorder="1" applyProtection="1"/>
    <xf numFmtId="0" fontId="58" fillId="0" borderId="192" xfId="0" applyFont="1" applyFill="1" applyBorder="1" applyProtection="1"/>
    <xf numFmtId="0" fontId="0" fillId="0" borderId="101" xfId="0" applyFont="1" applyFill="1" applyBorder="1" applyProtection="1">
      <protection locked="0"/>
    </xf>
    <xf numFmtId="0" fontId="0" fillId="0" borderId="133" xfId="0" applyFill="1" applyBorder="1" applyProtection="1"/>
    <xf numFmtId="0" fontId="58" fillId="0" borderId="106" xfId="0" applyFont="1" applyFill="1" applyBorder="1" applyProtection="1"/>
    <xf numFmtId="0" fontId="58" fillId="0" borderId="194" xfId="0" applyFont="1" applyFill="1" applyBorder="1" applyProtection="1"/>
    <xf numFmtId="0" fontId="0" fillId="0" borderId="197" xfId="0" applyFill="1" applyBorder="1" applyProtection="1">
      <protection locked="0"/>
    </xf>
    <xf numFmtId="0" fontId="0" fillId="0" borderId="102" xfId="0" applyFill="1" applyBorder="1" applyProtection="1"/>
    <xf numFmtId="0" fontId="58" fillId="0" borderId="101" xfId="0" applyFont="1" applyFill="1" applyBorder="1" applyProtection="1"/>
    <xf numFmtId="0" fontId="58" fillId="0" borderId="112" xfId="0" applyFont="1" applyFill="1" applyBorder="1" applyProtection="1"/>
    <xf numFmtId="0" fontId="58" fillId="0" borderId="140" xfId="0" applyFont="1" applyFill="1" applyBorder="1" applyProtection="1"/>
    <xf numFmtId="0" fontId="0" fillId="0" borderId="161" xfId="0" applyFill="1" applyBorder="1" applyProtection="1">
      <protection locked="0"/>
    </xf>
    <xf numFmtId="0" fontId="0" fillId="0" borderId="167" xfId="0" applyFill="1" applyBorder="1" applyProtection="1">
      <protection locked="0"/>
    </xf>
    <xf numFmtId="0" fontId="0" fillId="0" borderId="122" xfId="0" applyFill="1" applyBorder="1" applyProtection="1"/>
    <xf numFmtId="0" fontId="58" fillId="0" borderId="206" xfId="0" applyFont="1" applyFill="1" applyBorder="1" applyProtection="1"/>
    <xf numFmtId="0" fontId="58" fillId="0" borderId="124" xfId="0" applyFont="1" applyFill="1" applyBorder="1" applyProtection="1"/>
    <xf numFmtId="0" fontId="68" fillId="0" borderId="100" xfId="0" applyFont="1" applyFill="1" applyBorder="1" applyProtection="1"/>
    <xf numFmtId="0" fontId="58" fillId="0" borderId="199" xfId="0" applyFont="1" applyFill="1" applyBorder="1" applyProtection="1"/>
    <xf numFmtId="0" fontId="58" fillId="0" borderId="210" xfId="0" applyFont="1" applyFill="1" applyBorder="1" applyProtection="1"/>
    <xf numFmtId="0" fontId="58" fillId="0" borderId="214" xfId="0" applyFont="1" applyFill="1" applyBorder="1" applyProtection="1"/>
    <xf numFmtId="0" fontId="0" fillId="0" borderId="102" xfId="0" applyFill="1" applyBorder="1" applyProtection="1">
      <protection locked="0"/>
    </xf>
    <xf numFmtId="0" fontId="0" fillId="0" borderId="103" xfId="0" applyFont="1" applyFill="1" applyBorder="1" applyProtection="1"/>
    <xf numFmtId="0" fontId="19" fillId="0" borderId="123" xfId="0" applyFont="1" applyFill="1" applyBorder="1" applyProtection="1"/>
    <xf numFmtId="0" fontId="0" fillId="0" borderId="105" xfId="0" applyFill="1" applyBorder="1" applyProtection="1">
      <protection locked="0"/>
    </xf>
    <xf numFmtId="0" fontId="83" fillId="0" borderId="100" xfId="0" applyFont="1" applyFill="1" applyBorder="1" applyProtection="1"/>
    <xf numFmtId="0" fontId="83" fillId="0" borderId="124" xfId="0" applyFont="1" applyFill="1" applyBorder="1" applyProtection="1"/>
    <xf numFmtId="0" fontId="0" fillId="0" borderId="101" xfId="0" applyFont="1" applyFill="1" applyBorder="1"/>
    <xf numFmtId="0" fontId="99" fillId="0" borderId="0" xfId="0" applyFont="1" applyFill="1" applyBorder="1" applyAlignment="1">
      <alignment horizontal="center" vertical="center"/>
    </xf>
    <xf numFmtId="0" fontId="98" fillId="0" borderId="0" xfId="0" applyFont="1"/>
    <xf numFmtId="0" fontId="97" fillId="0" borderId="120" xfId="0" applyFont="1" applyBorder="1" applyAlignment="1">
      <alignment horizontal="left" indent="1"/>
    </xf>
    <xf numFmtId="0" fontId="86" fillId="0" borderId="0" xfId="0" applyFont="1"/>
    <xf numFmtId="0" fontId="89" fillId="0" borderId="0" xfId="0" applyFont="1"/>
    <xf numFmtId="0" fontId="72" fillId="0" borderId="6" xfId="0" applyFont="1" applyBorder="1"/>
    <xf numFmtId="0" fontId="58" fillId="0" borderId="124" xfId="0" applyFont="1" applyFill="1" applyBorder="1" applyAlignment="1" applyProtection="1">
      <alignment wrapText="1"/>
      <protection locked="0"/>
    </xf>
    <xf numFmtId="0" fontId="73" fillId="0" borderId="100" xfId="0" applyFont="1" applyFill="1" applyBorder="1" applyAlignment="1" applyProtection="1">
      <alignment wrapText="1"/>
      <protection locked="0"/>
    </xf>
    <xf numFmtId="0" fontId="58" fillId="2" borderId="179" xfId="0" applyFont="1" applyFill="1" applyBorder="1" applyAlignment="1" applyProtection="1">
      <alignment horizontal="right"/>
      <protection locked="0"/>
    </xf>
    <xf numFmtId="3" fontId="58" fillId="2" borderId="190" xfId="0" applyNumberFormat="1" applyFont="1" applyFill="1" applyBorder="1" applyProtection="1">
      <protection locked="0"/>
    </xf>
    <xf numFmtId="4" fontId="58" fillId="0" borderId="124" xfId="0" applyNumberFormat="1" applyFont="1" applyBorder="1"/>
    <xf numFmtId="4" fontId="58" fillId="0" borderId="158" xfId="0" applyNumberFormat="1" applyFont="1" applyBorder="1"/>
    <xf numFmtId="0" fontId="58" fillId="0" borderId="161" xfId="0" applyFont="1" applyFill="1" applyBorder="1" applyAlignment="1" applyProtection="1">
      <alignment wrapText="1"/>
      <protection locked="0"/>
    </xf>
    <xf numFmtId="0" fontId="58" fillId="0" borderId="100" xfId="0" applyFont="1" applyBorder="1"/>
    <xf numFmtId="0" fontId="59" fillId="2" borderId="107" xfId="0" applyFont="1" applyFill="1" applyBorder="1" applyAlignment="1">
      <alignment horizontal="right"/>
    </xf>
    <xf numFmtId="0" fontId="59" fillId="2" borderId="101" xfId="0" applyFont="1" applyFill="1" applyBorder="1" applyAlignment="1">
      <alignment horizontal="right"/>
    </xf>
    <xf numFmtId="0" fontId="0" fillId="2" borderId="101" xfId="0" applyFill="1" applyBorder="1" applyAlignment="1">
      <alignment horizontal="right"/>
    </xf>
    <xf numFmtId="0" fontId="68" fillId="2" borderId="101" xfId="0" applyFont="1" applyFill="1" applyBorder="1" applyAlignment="1">
      <alignment horizontal="right"/>
    </xf>
    <xf numFmtId="0" fontId="0" fillId="0" borderId="101" xfId="0" applyBorder="1" applyProtection="1">
      <protection locked="0"/>
    </xf>
    <xf numFmtId="0" fontId="12" fillId="2" borderId="101" xfId="0" applyFont="1" applyFill="1" applyBorder="1" applyAlignment="1">
      <alignment horizontal="right"/>
    </xf>
    <xf numFmtId="0" fontId="59" fillId="2" borderId="178" xfId="0" applyFont="1" applyFill="1" applyBorder="1" applyAlignment="1">
      <alignment horizontal="right"/>
    </xf>
    <xf numFmtId="0" fontId="59" fillId="2" borderId="103" xfId="0" applyFont="1" applyFill="1" applyBorder="1" applyAlignment="1">
      <alignment horizontal="right"/>
    </xf>
    <xf numFmtId="0" fontId="0" fillId="2" borderId="103" xfId="0" applyFill="1" applyBorder="1" applyAlignment="1">
      <alignment horizontal="right"/>
    </xf>
    <xf numFmtId="0" fontId="0" fillId="2" borderId="103" xfId="0" applyFill="1" applyBorder="1"/>
    <xf numFmtId="0" fontId="12" fillId="2" borderId="103" xfId="0" applyFont="1" applyFill="1" applyBorder="1" applyAlignment="1">
      <alignment horizontal="right"/>
    </xf>
    <xf numFmtId="0" fontId="0" fillId="0" borderId="103" xfId="0" applyBorder="1" applyProtection="1">
      <protection locked="0"/>
    </xf>
    <xf numFmtId="4" fontId="58" fillId="2" borderId="175" xfId="0" applyNumberFormat="1" applyFont="1" applyFill="1" applyBorder="1"/>
    <xf numFmtId="4" fontId="58" fillId="2" borderId="129" xfId="0" applyNumberFormat="1" applyFont="1" applyFill="1" applyBorder="1"/>
    <xf numFmtId="170" fontId="59" fillId="2" borderId="101" xfId="0" applyNumberFormat="1" applyFont="1" applyFill="1" applyBorder="1" applyAlignment="1">
      <alignment horizontal="right"/>
    </xf>
    <xf numFmtId="3" fontId="0" fillId="2" borderId="101" xfId="0" applyNumberFormat="1" applyFill="1" applyBorder="1" applyAlignment="1">
      <alignment horizontal="left"/>
    </xf>
    <xf numFmtId="0" fontId="12" fillId="2" borderId="101" xfId="0" applyFont="1" applyFill="1" applyBorder="1" applyAlignment="1">
      <alignment horizontal="left"/>
    </xf>
    <xf numFmtId="4" fontId="58" fillId="2" borderId="0" xfId="0" applyNumberFormat="1" applyFont="1" applyFill="1"/>
    <xf numFmtId="4" fontId="58" fillId="2" borderId="6" xfId="0" applyNumberFormat="1" applyFont="1" applyFill="1" applyBorder="1"/>
    <xf numFmtId="170" fontId="58" fillId="2" borderId="124" xfId="0" quotePrefix="1" applyNumberFormat="1" applyFont="1" applyFill="1" applyBorder="1" applyAlignment="1" applyProtection="1">
      <alignment horizontal="right"/>
      <protection locked="0"/>
    </xf>
    <xf numFmtId="4" fontId="0" fillId="2" borderId="101" xfId="0" applyNumberFormat="1" applyFill="1" applyBorder="1" applyAlignment="1">
      <alignment horizontal="right"/>
    </xf>
    <xf numFmtId="0" fontId="0" fillId="0" borderId="125" xfId="0" applyBorder="1" applyProtection="1">
      <protection locked="0"/>
    </xf>
    <xf numFmtId="170" fontId="59" fillId="2" borderId="103" xfId="0" applyNumberFormat="1" applyFont="1" applyFill="1" applyBorder="1" applyAlignment="1">
      <alignment horizontal="right"/>
    </xf>
    <xf numFmtId="0" fontId="58" fillId="2" borderId="119" xfId="0" applyFont="1" applyFill="1" applyBorder="1" applyAlignment="1">
      <alignment horizontal="right"/>
    </xf>
    <xf numFmtId="4" fontId="68" fillId="2" borderId="7" xfId="0" applyNumberFormat="1" applyFont="1" applyFill="1" applyBorder="1"/>
    <xf numFmtId="2" fontId="12" fillId="2" borderId="101" xfId="0" applyNumberFormat="1" applyFont="1" applyFill="1" applyBorder="1" applyAlignment="1">
      <alignment horizontal="right"/>
    </xf>
    <xf numFmtId="4" fontId="68" fillId="2" borderId="0" xfId="0" applyNumberFormat="1" applyFont="1" applyFill="1"/>
    <xf numFmtId="171" fontId="58" fillId="2" borderId="124" xfId="0" quotePrefix="1" applyNumberFormat="1" applyFont="1" applyFill="1" applyBorder="1" applyAlignment="1" applyProtection="1">
      <alignment horizontal="right"/>
      <protection locked="0"/>
    </xf>
    <xf numFmtId="171" fontId="59" fillId="2" borderId="101" xfId="0" applyNumberFormat="1" applyFont="1" applyFill="1" applyBorder="1" applyAlignment="1">
      <alignment horizontal="right"/>
    </xf>
    <xf numFmtId="0" fontId="58" fillId="2" borderId="107" xfId="0" applyFont="1" applyFill="1" applyBorder="1" applyAlignment="1" applyProtection="1">
      <alignment horizontal="right"/>
      <protection locked="0"/>
    </xf>
    <xf numFmtId="0" fontId="58" fillId="0" borderId="101" xfId="0" applyFont="1" applyBorder="1"/>
    <xf numFmtId="4" fontId="58" fillId="2" borderId="128" xfId="0" applyNumberFormat="1" applyFont="1" applyFill="1" applyBorder="1"/>
    <xf numFmtId="0" fontId="0" fillId="2" borderId="7" xfId="0" applyFill="1" applyBorder="1"/>
    <xf numFmtId="0" fontId="0" fillId="2" borderId="8" xfId="0" applyFill="1" applyBorder="1"/>
    <xf numFmtId="0" fontId="58" fillId="0" borderId="101" xfId="0" applyFont="1" applyFill="1" applyBorder="1" applyAlignment="1" applyProtection="1">
      <alignment wrapText="1"/>
      <protection locked="0"/>
    </xf>
    <xf numFmtId="4" fontId="58" fillId="2" borderId="154" xfId="0" applyNumberFormat="1" applyFont="1" applyFill="1" applyBorder="1" applyProtection="1"/>
    <xf numFmtId="3" fontId="58" fillId="0" borderId="124" xfId="0" applyNumberFormat="1" applyFont="1" applyFill="1" applyBorder="1" applyProtection="1"/>
    <xf numFmtId="4" fontId="68" fillId="0" borderId="124" xfId="0" applyNumberFormat="1" applyFont="1" applyFill="1" applyBorder="1" applyProtection="1"/>
    <xf numFmtId="3" fontId="0" fillId="2" borderId="105" xfId="0" applyNumberFormat="1" applyFill="1" applyBorder="1" applyAlignment="1" applyProtection="1">
      <alignment horizontal="right"/>
    </xf>
    <xf numFmtId="4" fontId="0" fillId="2" borderId="105" xfId="0" applyNumberFormat="1" applyFill="1" applyBorder="1" applyProtection="1">
      <protection locked="0"/>
    </xf>
    <xf numFmtId="0" fontId="0" fillId="2" borderId="125" xfId="0" applyFill="1" applyBorder="1" applyProtection="1"/>
    <xf numFmtId="0" fontId="12" fillId="2" borderId="125" xfId="0" applyFont="1" applyFill="1" applyBorder="1" applyAlignment="1" applyProtection="1">
      <alignment horizontal="right"/>
    </xf>
    <xf numFmtId="4" fontId="0" fillId="2" borderId="125" xfId="0" applyNumberFormat="1" applyFill="1" applyBorder="1" applyProtection="1">
      <protection locked="0"/>
    </xf>
    <xf numFmtId="0" fontId="0" fillId="0" borderId="125" xfId="0" applyFill="1" applyBorder="1" applyProtection="1">
      <protection locked="0"/>
    </xf>
    <xf numFmtId="4" fontId="0" fillId="2" borderId="124" xfId="0" applyNumberFormat="1" applyFill="1" applyBorder="1" applyProtection="1"/>
    <xf numFmtId="4" fontId="0" fillId="2" borderId="125" xfId="0" applyNumberFormat="1" applyFill="1" applyBorder="1" applyProtection="1"/>
    <xf numFmtId="4" fontId="0" fillId="2" borderId="103" xfId="0" applyNumberFormat="1" applyFont="1" applyFill="1" applyBorder="1" applyProtection="1">
      <protection locked="0"/>
    </xf>
    <xf numFmtId="3" fontId="58" fillId="2" borderId="0" xfId="0" applyNumberFormat="1" applyFont="1" applyFill="1" applyBorder="1" applyProtection="1">
      <protection locked="0"/>
    </xf>
    <xf numFmtId="3" fontId="68" fillId="2" borderId="0" xfId="0" applyNumberFormat="1" applyFont="1" applyFill="1" applyBorder="1" applyProtection="1">
      <protection locked="0"/>
    </xf>
    <xf numFmtId="0" fontId="58" fillId="0" borderId="0" xfId="0" applyFont="1" applyFill="1" applyBorder="1" applyProtection="1"/>
    <xf numFmtId="0" fontId="0" fillId="0" borderId="124" xfId="0" applyFill="1" applyBorder="1" applyProtection="1">
      <protection locked="0"/>
    </xf>
    <xf numFmtId="0" fontId="58" fillId="2" borderId="106" xfId="0" applyFont="1" applyFill="1" applyBorder="1" applyAlignment="1" applyProtection="1">
      <alignment wrapText="1"/>
      <protection locked="0"/>
    </xf>
    <xf numFmtId="3" fontId="58" fillId="0" borderId="106" xfId="0" applyNumberFormat="1" applyFont="1" applyFill="1" applyBorder="1" applyProtection="1"/>
    <xf numFmtId="4" fontId="58" fillId="2" borderId="220" xfId="0" applyNumberFormat="1" applyFont="1" applyFill="1" applyBorder="1" applyProtection="1"/>
    <xf numFmtId="4" fontId="58" fillId="2" borderId="221" xfId="0" applyNumberFormat="1" applyFont="1" applyFill="1" applyBorder="1" applyProtection="1"/>
    <xf numFmtId="168" fontId="58" fillId="2" borderId="100" xfId="0" applyNumberFormat="1" applyFont="1" applyFill="1" applyBorder="1" applyProtection="1"/>
    <xf numFmtId="0" fontId="72" fillId="2" borderId="133" xfId="0" quotePrefix="1" applyFont="1" applyFill="1" applyBorder="1" applyAlignment="1" applyProtection="1">
      <alignment horizontal="left" indent="3"/>
      <protection locked="0"/>
    </xf>
    <xf numFmtId="4" fontId="58" fillId="2" borderId="124" xfId="0" applyNumberFormat="1" applyFont="1" applyFill="1" applyBorder="1" applyProtection="1">
      <protection locked="0"/>
    </xf>
    <xf numFmtId="4" fontId="63" fillId="2" borderId="124" xfId="0" applyNumberFormat="1" applyFont="1" applyFill="1" applyBorder="1" applyProtection="1">
      <protection locked="0"/>
    </xf>
    <xf numFmtId="3" fontId="63" fillId="2" borderId="100" xfId="0" applyNumberFormat="1" applyFont="1" applyFill="1" applyBorder="1" applyProtection="1">
      <protection locked="0"/>
    </xf>
    <xf numFmtId="3" fontId="0" fillId="2" borderId="124" xfId="0" applyNumberFormat="1" applyFont="1" applyFill="1" applyBorder="1" applyAlignment="1" applyProtection="1">
      <alignment horizontal="right"/>
    </xf>
    <xf numFmtId="0" fontId="58" fillId="2" borderId="156" xfId="0" applyFont="1" applyFill="1" applyBorder="1" applyAlignment="1" applyProtection="1">
      <alignment horizontal="left" wrapText="1"/>
      <protection locked="0"/>
    </xf>
    <xf numFmtId="0" fontId="59" fillId="2" borderId="153" xfId="0" applyFont="1" applyFill="1" applyBorder="1" applyAlignment="1">
      <alignment horizontal="right"/>
    </xf>
    <xf numFmtId="4" fontId="0" fillId="0" borderId="105" xfId="0" applyNumberFormat="1" applyFill="1" applyBorder="1" applyProtection="1">
      <protection locked="0"/>
    </xf>
    <xf numFmtId="168" fontId="0" fillId="2" borderId="105" xfId="0" applyNumberFormat="1" applyFill="1" applyBorder="1" applyProtection="1">
      <protection locked="0"/>
    </xf>
    <xf numFmtId="166" fontId="0" fillId="15" borderId="150" xfId="0" applyNumberFormat="1" applyFill="1" applyBorder="1"/>
    <xf numFmtId="0" fontId="72" fillId="0" borderId="120" xfId="0" applyFont="1" applyBorder="1"/>
    <xf numFmtId="0" fontId="96" fillId="0" borderId="0" xfId="0" applyFont="1"/>
    <xf numFmtId="0" fontId="59" fillId="0" borderId="134" xfId="0" applyFont="1" applyFill="1" applyBorder="1" applyAlignment="1" applyProtection="1">
      <alignment horizontal="right"/>
    </xf>
    <xf numFmtId="0" fontId="74" fillId="2" borderId="145" xfId="0" quotePrefix="1" applyFont="1" applyFill="1" applyBorder="1" applyAlignment="1" applyProtection="1">
      <alignment horizontal="left" indent="3"/>
      <protection locked="0"/>
    </xf>
    <xf numFmtId="0" fontId="0" fillId="0" borderId="217" xfId="0" applyFill="1" applyBorder="1"/>
    <xf numFmtId="0" fontId="85" fillId="0" borderId="154" xfId="0" applyFont="1" applyBorder="1"/>
    <xf numFmtId="3" fontId="0" fillId="0" borderId="136" xfId="0" applyNumberFormat="1" applyBorder="1"/>
    <xf numFmtId="167" fontId="0" fillId="2" borderId="101" xfId="0" applyNumberFormat="1" applyFont="1" applyFill="1" applyBorder="1" applyAlignment="1" applyProtection="1">
      <alignment horizontal="right"/>
    </xf>
    <xf numFmtId="0" fontId="70" fillId="2" borderId="222" xfId="2" applyFont="1" applyFill="1" applyBorder="1" applyAlignment="1">
      <alignment horizontal="left" vertical="center"/>
    </xf>
    <xf numFmtId="0" fontId="0" fillId="2" borderId="222" xfId="0" applyFill="1" applyBorder="1"/>
    <xf numFmtId="0" fontId="59" fillId="2" borderId="7" xfId="0" applyFont="1" applyFill="1" applyBorder="1" applyAlignment="1" applyProtection="1">
      <alignment horizontal="right"/>
    </xf>
    <xf numFmtId="0" fontId="0" fillId="0" borderId="7" xfId="0" applyFill="1" applyBorder="1" applyProtection="1">
      <protection locked="0"/>
    </xf>
    <xf numFmtId="0" fontId="59" fillId="2" borderId="134" xfId="0" applyFont="1" applyFill="1" applyBorder="1" applyAlignment="1">
      <alignment horizontal="right"/>
    </xf>
    <xf numFmtId="3" fontId="58" fillId="2" borderId="103" xfId="0" applyNumberFormat="1" applyFont="1" applyFill="1" applyBorder="1" applyProtection="1">
      <protection locked="0"/>
    </xf>
    <xf numFmtId="0" fontId="58" fillId="2" borderId="186" xfId="0" applyFont="1" applyFill="1" applyBorder="1" applyAlignment="1" applyProtection="1">
      <alignment horizontal="right"/>
      <protection locked="0"/>
    </xf>
    <xf numFmtId="170" fontId="58" fillId="2" borderId="106" xfId="0" quotePrefix="1" applyNumberFormat="1" applyFont="1" applyFill="1" applyBorder="1" applyAlignment="1" applyProtection="1">
      <alignment horizontal="right"/>
      <protection locked="0"/>
    </xf>
    <xf numFmtId="0" fontId="58" fillId="0" borderId="174" xfId="0" applyFont="1" applyFill="1" applyBorder="1" applyAlignment="1" applyProtection="1">
      <alignment wrapText="1"/>
      <protection locked="0"/>
    </xf>
    <xf numFmtId="4" fontId="58" fillId="2" borderId="106" xfId="0" applyNumberFormat="1" applyFont="1" applyFill="1" applyBorder="1"/>
    <xf numFmtId="0" fontId="74" fillId="2" borderId="7" xfId="0" quotePrefix="1" applyFont="1" applyFill="1" applyBorder="1" applyAlignment="1" applyProtection="1">
      <alignment horizontal="left" indent="3"/>
      <protection locked="0"/>
    </xf>
    <xf numFmtId="0" fontId="58" fillId="2" borderId="125" xfId="0" applyFont="1" applyFill="1" applyBorder="1" applyAlignment="1" applyProtection="1">
      <alignment horizontal="right"/>
    </xf>
    <xf numFmtId="3" fontId="87" fillId="2" borderId="123" xfId="0" applyNumberFormat="1" applyFont="1" applyFill="1" applyBorder="1" applyAlignment="1" applyProtection="1">
      <alignment wrapText="1"/>
      <protection locked="0"/>
    </xf>
    <xf numFmtId="0" fontId="0" fillId="2" borderId="101" xfId="0" applyFont="1" applyFill="1" applyBorder="1" applyAlignment="1" applyProtection="1">
      <alignment horizontal="right"/>
    </xf>
    <xf numFmtId="167" fontId="0" fillId="2" borderId="103" xfId="0" applyNumberFormat="1" applyFill="1" applyBorder="1" applyProtection="1">
      <protection locked="0"/>
    </xf>
    <xf numFmtId="0" fontId="19" fillId="2" borderId="106" xfId="0" applyFont="1" applyFill="1" applyBorder="1" applyAlignment="1" applyProtection="1">
      <alignment wrapText="1"/>
      <protection locked="0"/>
    </xf>
    <xf numFmtId="4" fontId="19" fillId="2" borderId="106" xfId="0" applyNumberFormat="1" applyFont="1" applyFill="1" applyBorder="1" applyProtection="1"/>
    <xf numFmtId="0" fontId="19" fillId="0" borderId="106" xfId="0" applyFont="1" applyFill="1" applyBorder="1" applyProtection="1"/>
    <xf numFmtId="167" fontId="0" fillId="2" borderId="101" xfId="0" applyNumberFormat="1" applyFont="1" applyFill="1" applyBorder="1" applyProtection="1">
      <protection locked="0"/>
    </xf>
    <xf numFmtId="167" fontId="0" fillId="2" borderId="103" xfId="0" applyNumberFormat="1" applyFont="1" applyFill="1" applyBorder="1" applyProtection="1">
      <protection locked="0"/>
    </xf>
    <xf numFmtId="167" fontId="58" fillId="2" borderId="124" xfId="0" applyNumberFormat="1" applyFont="1" applyFill="1" applyBorder="1" applyProtection="1"/>
    <xf numFmtId="167" fontId="19" fillId="2" borderId="106" xfId="0" applyNumberFormat="1" applyFont="1" applyFill="1" applyBorder="1" applyProtection="1"/>
    <xf numFmtId="0" fontId="0" fillId="2" borderId="7" xfId="0" applyFill="1" applyBorder="1" applyAlignment="1">
      <alignment horizontal="right"/>
    </xf>
    <xf numFmtId="0" fontId="12" fillId="2" borderId="7" xfId="0" applyFont="1" applyFill="1" applyBorder="1" applyAlignment="1">
      <alignment horizontal="right"/>
    </xf>
    <xf numFmtId="4" fontId="0" fillId="2" borderId="135" xfId="0" applyNumberFormat="1" applyFill="1" applyBorder="1" applyProtection="1"/>
    <xf numFmtId="4" fontId="0" fillId="0" borderId="103" xfId="0" applyNumberFormat="1" applyBorder="1" applyProtection="1">
      <protection locked="0"/>
    </xf>
    <xf numFmtId="4" fontId="102" fillId="0" borderId="0" xfId="0" applyNumberFormat="1" applyFont="1" applyFill="1"/>
    <xf numFmtId="4" fontId="58" fillId="0" borderId="116" xfId="0" applyNumberFormat="1" applyFont="1" applyFill="1" applyBorder="1" applyProtection="1"/>
    <xf numFmtId="4" fontId="58" fillId="0" borderId="129" xfId="0" applyNumberFormat="1" applyFont="1" applyFill="1" applyBorder="1"/>
    <xf numFmtId="4" fontId="0" fillId="0" borderId="118" xfId="0" applyNumberFormat="1" applyFill="1" applyBorder="1" applyProtection="1"/>
    <xf numFmtId="4" fontId="68" fillId="0" borderId="0" xfId="0" applyNumberFormat="1" applyFont="1" applyFill="1" applyBorder="1"/>
    <xf numFmtId="0" fontId="0" fillId="0" borderId="0" xfId="0" quotePrefix="1" applyFill="1" applyBorder="1" applyProtection="1"/>
    <xf numFmtId="0" fontId="59" fillId="0" borderId="103" xfId="0" applyFont="1" applyFill="1" applyBorder="1" applyAlignment="1" applyProtection="1">
      <alignment horizontal="right"/>
    </xf>
    <xf numFmtId="170" fontId="58" fillId="2" borderId="124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wrapText="1"/>
    </xf>
    <xf numFmtId="4" fontId="63" fillId="2" borderId="112" xfId="0" applyNumberFormat="1" applyFont="1" applyFill="1" applyBorder="1"/>
    <xf numFmtId="4" fontId="63" fillId="2" borderId="194" xfId="0" applyNumberFormat="1" applyFont="1" applyFill="1" applyBorder="1" applyProtection="1"/>
    <xf numFmtId="4" fontId="63" fillId="2" borderId="206" xfId="0" applyNumberFormat="1" applyFont="1" applyFill="1" applyBorder="1" applyProtection="1"/>
    <xf numFmtId="4" fontId="63" fillId="2" borderId="199" xfId="0" applyNumberFormat="1" applyFont="1" applyFill="1" applyBorder="1" applyProtection="1"/>
    <xf numFmtId="0" fontId="0" fillId="2" borderId="7" xfId="0" applyFill="1" applyBorder="1" applyProtection="1">
      <protection locked="0"/>
    </xf>
    <xf numFmtId="4" fontId="58" fillId="2" borderId="7" xfId="0" applyNumberFormat="1" applyFont="1" applyFill="1" applyBorder="1" applyProtection="1"/>
    <xf numFmtId="0" fontId="58" fillId="2" borderId="163" xfId="0" applyFont="1" applyFill="1" applyBorder="1" applyAlignment="1" applyProtection="1">
      <alignment horizontal="right"/>
      <protection locked="0"/>
    </xf>
    <xf numFmtId="170" fontId="58" fillId="2" borderId="145" xfId="0" quotePrefix="1" applyNumberFormat="1" applyFont="1" applyFill="1" applyBorder="1" applyAlignment="1" applyProtection="1">
      <alignment horizontal="right"/>
      <protection locked="0"/>
    </xf>
    <xf numFmtId="0" fontId="58" fillId="2" borderId="145" xfId="0" applyFont="1" applyFill="1" applyBorder="1" applyAlignment="1" applyProtection="1">
      <alignment horizontal="right"/>
      <protection locked="0"/>
    </xf>
    <xf numFmtId="0" fontId="58" fillId="0" borderId="145" xfId="0" applyFont="1" applyFill="1" applyBorder="1" applyAlignment="1" applyProtection="1">
      <alignment wrapText="1"/>
      <protection locked="0"/>
    </xf>
    <xf numFmtId="4" fontId="58" fillId="2" borderId="145" xfId="0" applyNumberFormat="1" applyFont="1" applyFill="1" applyBorder="1" applyProtection="1"/>
    <xf numFmtId="0" fontId="58" fillId="0" borderId="145" xfId="0" applyFont="1" applyBorder="1"/>
    <xf numFmtId="4" fontId="58" fillId="2" borderId="121" xfId="0" applyNumberFormat="1" applyFont="1" applyFill="1" applyBorder="1" applyProtection="1"/>
    <xf numFmtId="0" fontId="73" fillId="0" borderId="124" xfId="0" applyFont="1" applyFill="1" applyBorder="1" applyAlignment="1" applyProtection="1">
      <alignment wrapText="1"/>
      <protection locked="0"/>
    </xf>
    <xf numFmtId="0" fontId="0" fillId="0" borderId="117" xfId="0" applyFill="1" applyBorder="1"/>
    <xf numFmtId="2" fontId="0" fillId="2" borderId="118" xfId="0" applyNumberFormat="1" applyFill="1" applyBorder="1" applyProtection="1"/>
    <xf numFmtId="0" fontId="7" fillId="2" borderId="118" xfId="0" applyFont="1" applyFill="1" applyBorder="1" applyAlignment="1" applyProtection="1">
      <alignment horizontal="right"/>
    </xf>
    <xf numFmtId="0" fontId="58" fillId="0" borderId="100" xfId="0" applyFont="1" applyBorder="1" applyAlignment="1" applyProtection="1">
      <alignment horizontal="right"/>
      <protection locked="0"/>
    </xf>
    <xf numFmtId="0" fontId="58" fillId="0" borderId="100" xfId="0" applyFont="1" applyBorder="1" applyAlignment="1" applyProtection="1">
      <alignment wrapText="1"/>
      <protection locked="0"/>
    </xf>
    <xf numFmtId="4" fontId="58" fillId="0" borderId="100" xfId="0" applyNumberFormat="1" applyFont="1" applyBorder="1"/>
    <xf numFmtId="0" fontId="59" fillId="0" borderId="101" xfId="0" applyFont="1" applyBorder="1" applyAlignment="1">
      <alignment horizontal="right"/>
    </xf>
    <xf numFmtId="0" fontId="68" fillId="2" borderId="105" xfId="0" applyFont="1" applyFill="1" applyBorder="1" applyAlignment="1">
      <alignment horizontal="right"/>
    </xf>
    <xf numFmtId="0" fontId="59" fillId="2" borderId="217" xfId="0" applyFont="1" applyFill="1" applyBorder="1" applyAlignment="1">
      <alignment horizontal="right"/>
    </xf>
    <xf numFmtId="0" fontId="59" fillId="0" borderId="103" xfId="0" applyFont="1" applyBorder="1" applyAlignment="1">
      <alignment horizontal="right"/>
    </xf>
    <xf numFmtId="4" fontId="58" fillId="0" borderId="175" xfId="0" applyNumberFormat="1" applyFont="1" applyFill="1" applyBorder="1" applyProtection="1"/>
    <xf numFmtId="4" fontId="0" fillId="2" borderId="121" xfId="0" applyNumberFormat="1" applyFill="1" applyBorder="1"/>
    <xf numFmtId="0" fontId="0" fillId="0" borderId="7" xfId="0" applyFont="1" applyBorder="1"/>
    <xf numFmtId="0" fontId="86" fillId="0" borderId="7" xfId="0" applyFont="1" applyBorder="1"/>
    <xf numFmtId="0" fontId="83" fillId="0" borderId="156" xfId="0" applyFont="1" applyFill="1" applyBorder="1" applyAlignment="1" applyProtection="1">
      <alignment horizontal="right"/>
      <protection locked="0"/>
    </xf>
    <xf numFmtId="0" fontId="83" fillId="0" borderId="124" xfId="0" applyFont="1" applyFill="1" applyBorder="1" applyAlignment="1" applyProtection="1">
      <alignment horizontal="right"/>
      <protection locked="0"/>
    </xf>
    <xf numFmtId="0" fontId="83" fillId="0" borderId="100" xfId="0" applyFont="1" applyFill="1" applyBorder="1" applyAlignment="1" applyProtection="1">
      <alignment horizontal="right"/>
      <protection locked="0"/>
    </xf>
    <xf numFmtId="0" fontId="83" fillId="0" borderId="100" xfId="0" applyFont="1" applyFill="1" applyBorder="1" applyAlignment="1" applyProtection="1">
      <alignment wrapText="1"/>
      <protection locked="0"/>
    </xf>
    <xf numFmtId="3" fontId="83" fillId="0" borderId="100" xfId="0" applyNumberFormat="1" applyFont="1" applyFill="1" applyBorder="1" applyProtection="1">
      <protection locked="0"/>
    </xf>
    <xf numFmtId="3" fontId="88" fillId="0" borderId="100" xfId="0" applyNumberFormat="1" applyFont="1" applyFill="1" applyBorder="1" applyProtection="1">
      <protection locked="0"/>
    </xf>
    <xf numFmtId="0" fontId="83" fillId="0" borderId="124" xfId="0" applyFont="1" applyFill="1" applyBorder="1" applyAlignment="1" applyProtection="1">
      <alignment wrapText="1"/>
      <protection locked="0"/>
    </xf>
    <xf numFmtId="3" fontId="83" fillId="0" borderId="124" xfId="0" applyNumberFormat="1" applyFont="1" applyFill="1" applyBorder="1" applyProtection="1">
      <protection locked="0"/>
    </xf>
    <xf numFmtId="3" fontId="88" fillId="0" borderId="124" xfId="0" applyNumberFormat="1" applyFont="1" applyFill="1" applyBorder="1" applyProtection="1">
      <protection locked="0"/>
    </xf>
    <xf numFmtId="0" fontId="0" fillId="0" borderId="118" xfId="0" applyFill="1" applyBorder="1" applyProtection="1"/>
    <xf numFmtId="0" fontId="59" fillId="0" borderId="217" xfId="0" applyFont="1" applyFill="1" applyBorder="1" applyAlignment="1" applyProtection="1">
      <alignment horizontal="right"/>
    </xf>
    <xf numFmtId="0" fontId="0" fillId="0" borderId="103" xfId="0" applyFill="1" applyBorder="1" applyAlignment="1" applyProtection="1">
      <alignment horizontal="right"/>
    </xf>
    <xf numFmtId="0" fontId="59" fillId="0" borderId="145" xfId="0" applyFont="1" applyFill="1" applyBorder="1" applyAlignment="1" applyProtection="1">
      <alignment horizontal="right"/>
    </xf>
    <xf numFmtId="4" fontId="0" fillId="0" borderId="118" xfId="0" applyNumberFormat="1" applyFill="1" applyBorder="1"/>
    <xf numFmtId="4" fontId="0" fillId="0" borderId="7" xfId="0" applyNumberFormat="1" applyFill="1" applyBorder="1"/>
    <xf numFmtId="171" fontId="58" fillId="2" borderId="106" xfId="0" quotePrefix="1" applyNumberFormat="1" applyFont="1" applyFill="1" applyBorder="1" applyAlignment="1" applyProtection="1">
      <alignment horizontal="right"/>
      <protection locked="0"/>
    </xf>
    <xf numFmtId="0" fontId="58" fillId="0" borderId="106" xfId="0" applyFont="1" applyFill="1" applyBorder="1" applyAlignment="1" applyProtection="1">
      <alignment wrapText="1"/>
      <protection locked="0"/>
    </xf>
    <xf numFmtId="0" fontId="58" fillId="0" borderId="106" xfId="0" applyFont="1" applyBorder="1"/>
    <xf numFmtId="0" fontId="12" fillId="0" borderId="136" xfId="0" applyFont="1" applyFill="1" applyBorder="1"/>
    <xf numFmtId="4" fontId="58" fillId="2" borderId="223" xfId="0" applyNumberFormat="1" applyFont="1" applyFill="1" applyBorder="1" applyProtection="1"/>
    <xf numFmtId="0" fontId="0" fillId="2" borderId="224" xfId="0" applyFill="1" applyBorder="1"/>
    <xf numFmtId="0" fontId="58" fillId="2" borderId="144" xfId="0" applyFont="1" applyFill="1" applyBorder="1" applyAlignment="1" applyProtection="1">
      <alignment horizontal="right"/>
      <protection locked="0"/>
    </xf>
    <xf numFmtId="3" fontId="58" fillId="2" borderId="145" xfId="0" applyNumberFormat="1" applyFont="1" applyFill="1" applyBorder="1" applyProtection="1">
      <protection locked="0"/>
    </xf>
    <xf numFmtId="3" fontId="68" fillId="2" borderId="145" xfId="0" applyNumberFormat="1" applyFont="1" applyFill="1" applyBorder="1" applyProtection="1">
      <protection locked="0"/>
    </xf>
    <xf numFmtId="0" fontId="74" fillId="0" borderId="120" xfId="0" quotePrefix="1" applyFont="1" applyFill="1" applyBorder="1" applyAlignment="1" applyProtection="1">
      <alignment horizontal="left" indent="3"/>
      <protection locked="0"/>
    </xf>
    <xf numFmtId="0" fontId="0" fillId="0" borderId="197" xfId="0" applyFill="1" applyBorder="1" applyProtection="1"/>
    <xf numFmtId="0" fontId="74" fillId="0" borderId="121" xfId="0" quotePrefix="1" applyFont="1" applyFill="1" applyBorder="1" applyAlignment="1" applyProtection="1">
      <alignment horizontal="left" indent="3"/>
      <protection locked="0"/>
    </xf>
    <xf numFmtId="0" fontId="0" fillId="0" borderId="105" xfId="0" applyFill="1" applyBorder="1" applyProtection="1"/>
    <xf numFmtId="0" fontId="0" fillId="0" borderId="125" xfId="0" applyFill="1" applyBorder="1" applyAlignment="1" applyProtection="1">
      <alignment horizontal="right"/>
    </xf>
    <xf numFmtId="0" fontId="43" fillId="0" borderId="174" xfId="0" applyFont="1" applyBorder="1"/>
    <xf numFmtId="4" fontId="0" fillId="0" borderId="7" xfId="0" applyNumberFormat="1" applyBorder="1"/>
    <xf numFmtId="169" fontId="58" fillId="2" borderId="100" xfId="0" applyNumberFormat="1" applyFont="1" applyFill="1" applyBorder="1" applyProtection="1"/>
    <xf numFmtId="169" fontId="19" fillId="2" borderId="123" xfId="0" applyNumberFormat="1" applyFont="1" applyFill="1" applyBorder="1" applyProtection="1"/>
    <xf numFmtId="0" fontId="0" fillId="2" borderId="101" xfId="0" applyFont="1" applyFill="1" applyBorder="1" applyProtection="1"/>
    <xf numFmtId="4" fontId="19" fillId="2" borderId="106" xfId="0" applyNumberFormat="1" applyFont="1" applyFill="1" applyBorder="1"/>
    <xf numFmtId="0" fontId="19" fillId="0" borderId="106" xfId="0" applyFont="1" applyBorder="1"/>
    <xf numFmtId="0" fontId="0" fillId="2" borderId="124" xfId="0" applyFill="1" applyBorder="1" applyAlignment="1">
      <alignment horizontal="right"/>
    </xf>
    <xf numFmtId="0" fontId="68" fillId="2" borderId="125" xfId="0" applyFont="1" applyFill="1" applyBorder="1" applyAlignment="1">
      <alignment horizontal="right"/>
    </xf>
    <xf numFmtId="169" fontId="68" fillId="2" borderId="124" xfId="0" applyNumberFormat="1" applyFont="1" applyFill="1" applyBorder="1" applyProtection="1"/>
    <xf numFmtId="4" fontId="58" fillId="2" borderId="225" xfId="0" applyNumberFormat="1" applyFont="1" applyFill="1" applyBorder="1" applyProtection="1"/>
    <xf numFmtId="169" fontId="68" fillId="0" borderId="100" xfId="0" applyNumberFormat="1" applyFont="1" applyFill="1" applyBorder="1" applyProtection="1"/>
    <xf numFmtId="0" fontId="83" fillId="0" borderId="123" xfId="0" applyFont="1" applyFill="1" applyBorder="1" applyAlignment="1" applyProtection="1">
      <alignment horizontal="left"/>
      <protection locked="0"/>
    </xf>
    <xf numFmtId="4" fontId="83" fillId="0" borderId="112" xfId="0" applyNumberFormat="1" applyFont="1" applyFill="1" applyBorder="1" applyProtection="1"/>
    <xf numFmtId="4" fontId="83" fillId="0" borderId="173" xfId="0" applyNumberFormat="1" applyFont="1" applyFill="1" applyBorder="1" applyProtection="1"/>
    <xf numFmtId="4" fontId="58" fillId="2" borderId="0" xfId="0" applyNumberFormat="1" applyFont="1" applyFill="1" applyBorder="1"/>
    <xf numFmtId="3" fontId="68" fillId="2" borderId="145" xfId="0" applyNumberFormat="1" applyFont="1" applyFill="1" applyBorder="1" applyAlignment="1" applyProtection="1">
      <alignment wrapText="1"/>
      <protection locked="0"/>
    </xf>
    <xf numFmtId="0" fontId="58" fillId="0" borderId="145" xfId="0" applyFont="1" applyFill="1" applyBorder="1" applyProtection="1"/>
    <xf numFmtId="3" fontId="58" fillId="2" borderId="125" xfId="0" applyNumberFormat="1" applyFont="1" applyFill="1" applyBorder="1" applyProtection="1">
      <protection locked="0"/>
    </xf>
    <xf numFmtId="169" fontId="12" fillId="0" borderId="103" xfId="0" applyNumberFormat="1" applyFont="1" applyFill="1" applyBorder="1" applyProtection="1">
      <protection locked="0"/>
    </xf>
    <xf numFmtId="169" fontId="12" fillId="0" borderId="105" xfId="0" applyNumberFormat="1" applyFont="1" applyFill="1" applyBorder="1" applyProtection="1">
      <protection locked="0"/>
    </xf>
    <xf numFmtId="0" fontId="0" fillId="0" borderId="124" xfId="0" applyFill="1" applyBorder="1" applyProtection="1"/>
    <xf numFmtId="0" fontId="0" fillId="0" borderId="101" xfId="0" applyBorder="1" applyAlignment="1">
      <alignment horizontal="left"/>
    </xf>
    <xf numFmtId="0" fontId="0" fillId="0" borderId="135" xfId="0" applyBorder="1"/>
    <xf numFmtId="0" fontId="13" fillId="0" borderId="9" xfId="0" applyFont="1" applyBorder="1"/>
    <xf numFmtId="4" fontId="0" fillId="0" borderId="150" xfId="0" applyNumberFormat="1" applyFill="1" applyBorder="1"/>
    <xf numFmtId="4" fontId="58" fillId="0" borderId="0" xfId="0" applyNumberFormat="1" applyFont="1" applyFill="1"/>
    <xf numFmtId="4" fontId="58" fillId="2" borderId="226" xfId="0" applyNumberFormat="1" applyFont="1" applyFill="1" applyBorder="1" applyProtection="1"/>
    <xf numFmtId="4" fontId="0" fillId="0" borderId="162" xfId="0" applyNumberFormat="1" applyFont="1" applyBorder="1"/>
    <xf numFmtId="4" fontId="0" fillId="0" borderId="150" xfId="0" applyNumberFormat="1" applyFont="1" applyFill="1" applyBorder="1"/>
    <xf numFmtId="4" fontId="0" fillId="0" borderId="0" xfId="0" applyNumberFormat="1" applyFont="1"/>
    <xf numFmtId="4" fontId="0" fillId="0" borderId="10" xfId="0" applyNumberFormat="1" applyFont="1" applyBorder="1"/>
    <xf numFmtId="4" fontId="0" fillId="0" borderId="6" xfId="0" applyNumberFormat="1" applyFont="1" applyBorder="1"/>
    <xf numFmtId="4" fontId="0" fillId="0" borderId="0" xfId="0" applyNumberFormat="1" applyFont="1" applyBorder="1"/>
    <xf numFmtId="4" fontId="0" fillId="0" borderId="152" xfId="0" applyNumberFormat="1" applyFont="1" applyBorder="1"/>
    <xf numFmtId="4" fontId="0" fillId="0" borderId="136" xfId="0" applyNumberFormat="1" applyFont="1" applyBorder="1"/>
    <xf numFmtId="0" fontId="0" fillId="0" borderId="133" xfId="0" applyFont="1" applyBorder="1"/>
    <xf numFmtId="4" fontId="0" fillId="0" borderId="155" xfId="0" applyNumberFormat="1" applyFont="1" applyBorder="1"/>
    <xf numFmtId="2" fontId="0" fillId="0" borderId="136" xfId="0" applyNumberFormat="1" applyFont="1" applyBorder="1"/>
    <xf numFmtId="2" fontId="0" fillId="0" borderId="136" xfId="0" applyNumberFormat="1" applyFont="1" applyFill="1" applyBorder="1"/>
    <xf numFmtId="2" fontId="0" fillId="0" borderId="133" xfId="0" applyNumberFormat="1" applyFont="1" applyBorder="1"/>
    <xf numFmtId="4" fontId="0" fillId="0" borderId="137" xfId="0" applyNumberFormat="1" applyFont="1" applyBorder="1"/>
    <xf numFmtId="0" fontId="0" fillId="0" borderId="102" xfId="0" applyFont="1" applyBorder="1"/>
    <xf numFmtId="4" fontId="0" fillId="0" borderId="148" xfId="0" applyNumberFormat="1" applyFont="1" applyBorder="1"/>
    <xf numFmtId="0" fontId="0" fillId="0" borderId="153" xfId="0" applyFont="1" applyBorder="1"/>
    <xf numFmtId="0" fontId="85" fillId="0" borderId="159" xfId="0" applyFont="1" applyFill="1" applyBorder="1"/>
    <xf numFmtId="49" fontId="59" fillId="2" borderId="101" xfId="0" applyNumberFormat="1" applyFont="1" applyFill="1" applyBorder="1" applyAlignment="1" applyProtection="1">
      <alignment horizontal="right"/>
    </xf>
    <xf numFmtId="4" fontId="58" fillId="2" borderId="227" xfId="0" applyNumberFormat="1" applyFont="1" applyFill="1" applyBorder="1" applyProtection="1"/>
    <xf numFmtId="0" fontId="0" fillId="0" borderId="0" xfId="0" applyFill="1" applyBorder="1" applyAlignment="1" applyProtection="1">
      <alignment horizontal="right"/>
    </xf>
    <xf numFmtId="4" fontId="0" fillId="0" borderId="0" xfId="0" applyNumberFormat="1" applyFill="1" applyBorder="1" applyProtection="1">
      <protection locked="0"/>
    </xf>
    <xf numFmtId="170" fontId="59" fillId="0" borderId="101" xfId="0" applyNumberFormat="1" applyFont="1" applyFill="1" applyBorder="1" applyAlignment="1" applyProtection="1">
      <alignment horizontal="right"/>
    </xf>
    <xf numFmtId="4" fontId="0" fillId="0" borderId="101" xfId="0" applyNumberFormat="1" applyFill="1" applyBorder="1" applyAlignment="1" applyProtection="1">
      <alignment horizontal="right"/>
    </xf>
    <xf numFmtId="0" fontId="12" fillId="0" borderId="101" xfId="0" applyFont="1" applyFill="1" applyBorder="1" applyAlignment="1" applyProtection="1">
      <alignment horizontal="left"/>
    </xf>
    <xf numFmtId="3" fontId="58" fillId="0" borderId="124" xfId="0" applyNumberFormat="1" applyFont="1" applyFill="1" applyBorder="1" applyProtection="1">
      <protection locked="0"/>
    </xf>
    <xf numFmtId="3" fontId="68" fillId="0" borderId="124" xfId="0" applyNumberFormat="1" applyFont="1" applyFill="1" applyBorder="1" applyAlignment="1" applyProtection="1">
      <alignment wrapText="1"/>
      <protection locked="0"/>
    </xf>
    <xf numFmtId="3" fontId="0" fillId="0" borderId="124" xfId="0" applyNumberFormat="1" applyFill="1" applyBorder="1" applyAlignment="1">
      <alignment horizontal="left"/>
    </xf>
    <xf numFmtId="0" fontId="12" fillId="0" borderId="124" xfId="0" applyFont="1" applyFill="1" applyBorder="1" applyAlignment="1">
      <alignment horizontal="right"/>
    </xf>
    <xf numFmtId="0" fontId="59" fillId="0" borderId="179" xfId="0" applyFont="1" applyFill="1" applyBorder="1" applyAlignment="1">
      <alignment horizontal="right"/>
    </xf>
    <xf numFmtId="170" fontId="59" fillId="0" borderId="124" xfId="0" applyNumberFormat="1" applyFont="1" applyFill="1" applyBorder="1" applyAlignment="1">
      <alignment horizontal="right"/>
    </xf>
    <xf numFmtId="0" fontId="59" fillId="0" borderId="124" xfId="0" applyFont="1" applyFill="1" applyBorder="1" applyAlignment="1">
      <alignment horizontal="right"/>
    </xf>
    <xf numFmtId="4" fontId="0" fillId="0" borderId="124" xfId="0" applyNumberFormat="1" applyFill="1" applyBorder="1" applyAlignment="1">
      <alignment horizontal="right"/>
    </xf>
    <xf numFmtId="0" fontId="12" fillId="0" borderId="124" xfId="0" applyFont="1" applyFill="1" applyBorder="1" applyAlignment="1">
      <alignment horizontal="left"/>
    </xf>
    <xf numFmtId="0" fontId="59" fillId="0" borderId="107" xfId="0" applyFont="1" applyFill="1" applyBorder="1" applyAlignment="1">
      <alignment horizontal="right"/>
    </xf>
    <xf numFmtId="170" fontId="59" fillId="0" borderId="101" xfId="0" applyNumberFormat="1" applyFont="1" applyFill="1" applyBorder="1" applyAlignment="1">
      <alignment horizontal="right"/>
    </xf>
    <xf numFmtId="0" fontId="59" fillId="0" borderId="101" xfId="0" applyFont="1" applyFill="1" applyBorder="1" applyAlignment="1">
      <alignment horizontal="right"/>
    </xf>
    <xf numFmtId="4" fontId="0" fillId="0" borderId="101" xfId="0" applyNumberFormat="1" applyFill="1" applyBorder="1" applyAlignment="1">
      <alignment horizontal="left"/>
    </xf>
    <xf numFmtId="0" fontId="12" fillId="0" borderId="101" xfId="0" applyFont="1" applyFill="1" applyBorder="1" applyAlignment="1">
      <alignment horizontal="right"/>
    </xf>
    <xf numFmtId="3" fontId="0" fillId="0" borderId="101" xfId="0" applyNumberFormat="1" applyFill="1" applyBorder="1" applyAlignment="1">
      <alignment horizontal="right"/>
    </xf>
    <xf numFmtId="0" fontId="12" fillId="0" borderId="101" xfId="0" applyFont="1" applyFill="1" applyBorder="1" applyAlignment="1">
      <alignment horizontal="left"/>
    </xf>
    <xf numFmtId="0" fontId="0" fillId="0" borderId="103" xfId="0" applyFont="1" applyFill="1" applyBorder="1" applyProtection="1">
      <protection locked="0"/>
    </xf>
    <xf numFmtId="3" fontId="58" fillId="0" borderId="101" xfId="0" applyNumberFormat="1" applyFont="1" applyFill="1" applyBorder="1" applyProtection="1">
      <protection locked="0"/>
    </xf>
    <xf numFmtId="0" fontId="58" fillId="0" borderId="156" xfId="0" applyFont="1" applyFill="1" applyBorder="1" applyAlignment="1" applyProtection="1">
      <alignment horizontal="right"/>
      <protection locked="0"/>
    </xf>
    <xf numFmtId="0" fontId="58" fillId="0" borderId="124" xfId="0" applyFont="1" applyFill="1" applyBorder="1" applyAlignment="1" applyProtection="1">
      <alignment horizontal="right"/>
      <protection locked="0"/>
    </xf>
    <xf numFmtId="0" fontId="58" fillId="0" borderId="101" xfId="0" applyFont="1" applyFill="1" applyBorder="1" applyAlignment="1" applyProtection="1">
      <alignment horizontal="right"/>
    </xf>
    <xf numFmtId="0" fontId="90" fillId="0" borderId="101" xfId="0" applyFont="1" applyFill="1" applyBorder="1" applyAlignment="1" applyProtection="1">
      <alignment horizontal="right" wrapText="1"/>
    </xf>
    <xf numFmtId="0" fontId="0" fillId="0" borderId="103" xfId="0" applyFill="1" applyBorder="1" applyProtection="1"/>
    <xf numFmtId="0" fontId="12" fillId="0" borderId="103" xfId="0" applyFont="1" applyFill="1" applyBorder="1" applyAlignment="1" applyProtection="1">
      <alignment horizontal="right"/>
    </xf>
    <xf numFmtId="4" fontId="0" fillId="0" borderId="103" xfId="0" applyNumberFormat="1" applyFill="1" applyBorder="1" applyProtection="1">
      <protection locked="0"/>
    </xf>
    <xf numFmtId="0" fontId="104" fillId="0" borderId="100" xfId="0" applyFont="1" applyFill="1" applyBorder="1" applyAlignment="1" applyProtection="1">
      <alignment wrapText="1"/>
      <protection locked="0"/>
    </xf>
    <xf numFmtId="169" fontId="0" fillId="0" borderId="101" xfId="0" applyNumberFormat="1" applyFill="1" applyBorder="1" applyProtection="1">
      <protection locked="0"/>
    </xf>
    <xf numFmtId="169" fontId="0" fillId="0" borderId="103" xfId="0" applyNumberFormat="1" applyFill="1" applyBorder="1" applyProtection="1">
      <protection locked="0"/>
    </xf>
    <xf numFmtId="0" fontId="59" fillId="0" borderId="125" xfId="0" applyFont="1" applyFill="1" applyBorder="1" applyAlignment="1" applyProtection="1">
      <alignment horizontal="right"/>
    </xf>
    <xf numFmtId="0" fontId="62" fillId="0" borderId="120" xfId="0" quotePrefix="1" applyFont="1" applyFill="1" applyBorder="1" applyAlignment="1" applyProtection="1">
      <alignment horizontal="left" indent="3"/>
      <protection locked="0"/>
    </xf>
    <xf numFmtId="0" fontId="0" fillId="0" borderId="0" xfId="0" applyFont="1" applyFill="1" applyBorder="1" applyAlignment="1" applyProtection="1">
      <alignment horizontal="right"/>
    </xf>
    <xf numFmtId="0" fontId="12" fillId="0" borderId="0" xfId="0" applyFont="1" applyFill="1" applyBorder="1" applyAlignment="1" applyProtection="1">
      <alignment horizontal="right"/>
    </xf>
    <xf numFmtId="0" fontId="62" fillId="0" borderId="121" xfId="0" quotePrefix="1" applyFont="1" applyFill="1" applyBorder="1" applyAlignment="1" applyProtection="1">
      <alignment horizontal="left" indent="3"/>
      <protection locked="0"/>
    </xf>
    <xf numFmtId="0" fontId="0" fillId="0" borderId="7" xfId="0" applyFont="1" applyFill="1" applyBorder="1" applyAlignment="1" applyProtection="1">
      <alignment horizontal="right"/>
    </xf>
    <xf numFmtId="0" fontId="12" fillId="0" borderId="7" xfId="0" applyFont="1" applyFill="1" applyBorder="1" applyAlignment="1" applyProtection="1">
      <alignment horizontal="right"/>
    </xf>
    <xf numFmtId="0" fontId="0" fillId="0" borderId="114" xfId="0" applyFont="1" applyFill="1" applyBorder="1"/>
    <xf numFmtId="0" fontId="12" fillId="0" borderId="0" xfId="0" applyFont="1" applyFill="1" applyBorder="1"/>
    <xf numFmtId="4" fontId="0" fillId="0" borderId="6" xfId="0" applyNumberFormat="1" applyFill="1" applyBorder="1"/>
    <xf numFmtId="0" fontId="12" fillId="0" borderId="12" xfId="0" applyFont="1" applyFill="1" applyBorder="1"/>
    <xf numFmtId="4" fontId="0" fillId="0" borderId="0" xfId="0" applyNumberFormat="1" applyFill="1" applyBorder="1"/>
    <xf numFmtId="4" fontId="102" fillId="0" borderId="0" xfId="0" applyNumberFormat="1" applyFont="1" applyFill="1" applyBorder="1"/>
    <xf numFmtId="0" fontId="0" fillId="0" borderId="105" xfId="0" applyFill="1" applyBorder="1"/>
    <xf numFmtId="0" fontId="0" fillId="0" borderId="134" xfId="0" applyFill="1" applyBorder="1"/>
    <xf numFmtId="0" fontId="0" fillId="0" borderId="115" xfId="0" applyFill="1" applyBorder="1"/>
    <xf numFmtId="0" fontId="12" fillId="0" borderId="133" xfId="0" applyFont="1" applyFill="1" applyBorder="1"/>
    <xf numFmtId="0" fontId="0" fillId="0" borderId="156" xfId="0" applyFill="1" applyBorder="1"/>
    <xf numFmtId="0" fontId="85" fillId="0" borderId="120" xfId="0" applyFont="1" applyFill="1" applyBorder="1"/>
    <xf numFmtId="3" fontId="14" fillId="0" borderId="0" xfId="0" applyNumberFormat="1" applyFont="1" applyFill="1" applyBorder="1"/>
    <xf numFmtId="0" fontId="14" fillId="0" borderId="0" xfId="0" applyFont="1" applyFill="1" applyBorder="1"/>
    <xf numFmtId="0" fontId="0" fillId="0" borderId="124" xfId="0" applyFont="1" applyBorder="1"/>
    <xf numFmtId="0" fontId="0" fillId="0" borderId="105" xfId="0" applyFont="1" applyBorder="1"/>
    <xf numFmtId="0" fontId="0" fillId="0" borderId="154" xfId="0" applyFill="1" applyBorder="1"/>
    <xf numFmtId="0" fontId="12" fillId="0" borderId="155" xfId="0" applyFont="1" applyFill="1" applyBorder="1"/>
    <xf numFmtId="0" fontId="0" fillId="0" borderId="103" xfId="0" quotePrefix="1" applyFill="1" applyBorder="1"/>
    <xf numFmtId="0" fontId="72" fillId="0" borderId="0" xfId="0" applyFont="1" applyFill="1"/>
    <xf numFmtId="0" fontId="89" fillId="0" borderId="0" xfId="0" applyFont="1" applyFill="1"/>
    <xf numFmtId="4" fontId="0" fillId="0" borderId="162" xfId="0" applyNumberFormat="1" applyFill="1" applyBorder="1"/>
    <xf numFmtId="0" fontId="0" fillId="0" borderId="124" xfId="0" quotePrefix="1" applyFill="1" applyBorder="1"/>
    <xf numFmtId="0" fontId="86" fillId="0" borderId="12" xfId="0" applyFont="1" applyFill="1" applyBorder="1"/>
    <xf numFmtId="0" fontId="85" fillId="0" borderId="12" xfId="0" applyFont="1" applyFill="1" applyBorder="1"/>
    <xf numFmtId="0" fontId="58" fillId="0" borderId="12" xfId="0" applyFont="1" applyFill="1" applyBorder="1" applyAlignment="1">
      <alignment horizontal="left" indent="3"/>
    </xf>
    <xf numFmtId="0" fontId="0" fillId="0" borderId="1" xfId="0" applyFill="1" applyBorder="1"/>
    <xf numFmtId="43" fontId="103" fillId="0" borderId="136" xfId="0" applyNumberFormat="1" applyFont="1" applyFill="1" applyBorder="1"/>
    <xf numFmtId="43" fontId="103" fillId="0" borderId="133" xfId="0" applyNumberFormat="1" applyFont="1" applyFill="1" applyBorder="1"/>
    <xf numFmtId="0" fontId="59" fillId="0" borderId="185" xfId="0" applyFont="1" applyFill="1" applyBorder="1" applyAlignment="1">
      <alignment horizontal="right"/>
    </xf>
    <xf numFmtId="170" fontId="59" fillId="0" borderId="105" xfId="0" applyNumberFormat="1" applyFont="1" applyFill="1" applyBorder="1" applyAlignment="1">
      <alignment horizontal="right"/>
    </xf>
    <xf numFmtId="0" fontId="59" fillId="0" borderId="105" xfId="0" applyFont="1" applyFill="1" applyBorder="1" applyAlignment="1">
      <alignment horizontal="right"/>
    </xf>
    <xf numFmtId="3" fontId="0" fillId="0" borderId="105" xfId="0" applyNumberFormat="1" applyFill="1" applyBorder="1" applyAlignment="1">
      <alignment horizontal="right"/>
    </xf>
    <xf numFmtId="0" fontId="12" fillId="0" borderId="105" xfId="0" applyFont="1" applyFill="1" applyBorder="1" applyAlignment="1">
      <alignment horizontal="right"/>
    </xf>
    <xf numFmtId="170" fontId="58" fillId="8" borderId="100" xfId="0" quotePrefix="1" applyNumberFormat="1" applyFont="1" applyFill="1" applyBorder="1" applyAlignment="1" applyProtection="1">
      <alignment horizontal="right"/>
      <protection locked="0"/>
    </xf>
    <xf numFmtId="0" fontId="0" fillId="12" borderId="153" xfId="0" applyFill="1" applyBorder="1"/>
    <xf numFmtId="0" fontId="0" fillId="12" borderId="101" xfId="0" applyFill="1" applyBorder="1"/>
    <xf numFmtId="0" fontId="0" fillId="12" borderId="114" xfId="0" applyFill="1" applyBorder="1"/>
    <xf numFmtId="0" fontId="0" fillId="12" borderId="136" xfId="0" applyFill="1" applyBorder="1"/>
    <xf numFmtId="0" fontId="12" fillId="12" borderId="136" xfId="0" applyFont="1" applyFill="1" applyBorder="1"/>
    <xf numFmtId="0" fontId="0" fillId="12" borderId="136" xfId="0" applyFont="1" applyFill="1" applyBorder="1"/>
    <xf numFmtId="4" fontId="41" fillId="12" borderId="150" xfId="0" applyNumberFormat="1" applyFont="1" applyFill="1" applyBorder="1"/>
    <xf numFmtId="4" fontId="0" fillId="12" borderId="150" xfId="0" applyNumberFormat="1" applyFill="1" applyBorder="1"/>
    <xf numFmtId="0" fontId="97" fillId="0" borderId="0" xfId="0" applyFont="1" applyBorder="1" applyAlignment="1">
      <alignment horizontal="left" indent="1"/>
    </xf>
    <xf numFmtId="0" fontId="86" fillId="0" borderId="105" xfId="0" applyFont="1" applyBorder="1"/>
    <xf numFmtId="0" fontId="72" fillId="0" borderId="135" xfId="0" applyFont="1" applyBorder="1"/>
    <xf numFmtId="0" fontId="72" fillId="0" borderId="12" xfId="0" applyFont="1" applyBorder="1"/>
    <xf numFmtId="0" fontId="43" fillId="0" borderId="159" xfId="0" quotePrefix="1" applyFont="1" applyBorder="1" applyAlignment="1">
      <alignment horizontal="left"/>
    </xf>
    <xf numFmtId="0" fontId="89" fillId="0" borderId="12" xfId="0" applyFont="1" applyBorder="1"/>
    <xf numFmtId="0" fontId="0" fillId="12" borderId="136" xfId="0" applyFill="1" applyBorder="1" applyAlignment="1">
      <alignment horizontal="left" indent="1"/>
    </xf>
    <xf numFmtId="3" fontId="68" fillId="2" borderId="125" xfId="0" applyNumberFormat="1" applyFont="1" applyFill="1" applyBorder="1" applyAlignment="1" applyProtection="1">
      <alignment wrapText="1"/>
      <protection locked="0"/>
    </xf>
    <xf numFmtId="4" fontId="58" fillId="2" borderId="125" xfId="0" applyNumberFormat="1" applyFont="1" applyFill="1" applyBorder="1" applyProtection="1"/>
    <xf numFmtId="0" fontId="58" fillId="0" borderId="125" xfId="0" applyFont="1" applyFill="1" applyBorder="1" applyProtection="1"/>
    <xf numFmtId="4" fontId="58" fillId="2" borderId="120" xfId="0" applyNumberFormat="1" applyFont="1" applyFill="1" applyBorder="1" applyProtection="1"/>
    <xf numFmtId="0" fontId="58" fillId="0" borderId="168" xfId="0" applyFont="1" applyBorder="1" applyAlignment="1" applyProtection="1">
      <alignment horizontal="right"/>
      <protection locked="0"/>
    </xf>
    <xf numFmtId="0" fontId="73" fillId="0" borderId="100" xfId="0" applyFont="1" applyBorder="1" applyAlignment="1" applyProtection="1">
      <alignment wrapText="1"/>
      <protection locked="0"/>
    </xf>
    <xf numFmtId="0" fontId="59" fillId="0" borderId="153" xfId="0" applyFont="1" applyBorder="1" applyAlignment="1">
      <alignment horizontal="right"/>
    </xf>
    <xf numFmtId="170" fontId="59" fillId="0" borderId="101" xfId="0" applyNumberFormat="1" applyFont="1" applyBorder="1" applyAlignment="1">
      <alignment horizontal="right"/>
    </xf>
    <xf numFmtId="0" fontId="0" fillId="0" borderId="101" xfId="0" applyBorder="1" applyAlignment="1">
      <alignment horizontal="right"/>
    </xf>
    <xf numFmtId="0" fontId="59" fillId="0" borderId="126" xfId="0" applyFont="1" applyBorder="1" applyAlignment="1">
      <alignment horizontal="right"/>
    </xf>
    <xf numFmtId="170" fontId="59" fillId="0" borderId="105" xfId="0" applyNumberFormat="1" applyFont="1" applyBorder="1" applyAlignment="1">
      <alignment horizontal="right"/>
    </xf>
    <xf numFmtId="0" fontId="59" fillId="0" borderId="105" xfId="0" applyFont="1" applyBorder="1" applyAlignment="1">
      <alignment horizontal="right"/>
    </xf>
    <xf numFmtId="0" fontId="13" fillId="0" borderId="100" xfId="0" applyFont="1" applyBorder="1" applyAlignment="1">
      <alignment horizontal="right"/>
    </xf>
    <xf numFmtId="0" fontId="59" fillId="0" borderId="134" xfId="0" applyFont="1" applyBorder="1" applyAlignment="1">
      <alignment horizontal="right"/>
    </xf>
    <xf numFmtId="170" fontId="59" fillId="0" borderId="103" xfId="0" applyNumberFormat="1" applyFont="1" applyBorder="1" applyAlignment="1">
      <alignment horizontal="right"/>
    </xf>
    <xf numFmtId="0" fontId="0" fillId="0" borderId="103" xfId="0" applyBorder="1" applyAlignment="1">
      <alignment horizontal="right"/>
    </xf>
    <xf numFmtId="0" fontId="74" fillId="0" borderId="121" xfId="0" quotePrefix="1" applyFont="1" applyBorder="1" applyAlignment="1" applyProtection="1">
      <alignment horizontal="left" indent="3"/>
      <protection locked="0"/>
    </xf>
    <xf numFmtId="3" fontId="58" fillId="0" borderId="100" xfId="0" applyNumberFormat="1" applyFont="1" applyBorder="1" applyProtection="1">
      <protection locked="0"/>
    </xf>
    <xf numFmtId="3" fontId="68" fillId="0" borderId="100" xfId="0" applyNumberFormat="1" applyFont="1" applyBorder="1" applyAlignment="1" applyProtection="1">
      <alignment wrapText="1"/>
      <protection locked="0"/>
    </xf>
    <xf numFmtId="167" fontId="68" fillId="0" borderId="124" xfId="0" applyNumberFormat="1" applyFont="1" applyBorder="1" applyAlignment="1" applyProtection="1">
      <alignment wrapText="1"/>
      <protection locked="0"/>
    </xf>
    <xf numFmtId="3" fontId="68" fillId="0" borderId="124" xfId="0" applyNumberFormat="1" applyFont="1" applyBorder="1" applyAlignment="1" applyProtection="1">
      <alignment wrapText="1"/>
      <protection locked="0"/>
    </xf>
    <xf numFmtId="3" fontId="58" fillId="0" borderId="124" xfId="0" applyNumberFormat="1" applyFont="1" applyBorder="1" applyProtection="1">
      <protection locked="0"/>
    </xf>
    <xf numFmtId="3" fontId="58" fillId="0" borderId="125" xfId="0" applyNumberFormat="1" applyFont="1" applyBorder="1" applyProtection="1">
      <protection locked="0"/>
    </xf>
    <xf numFmtId="3" fontId="68" fillId="0" borderId="125" xfId="0" applyNumberFormat="1" applyFont="1" applyBorder="1" applyAlignment="1" applyProtection="1">
      <alignment wrapText="1"/>
      <protection locked="0"/>
    </xf>
    <xf numFmtId="3" fontId="58" fillId="0" borderId="145" xfId="0" applyNumberFormat="1" applyFont="1" applyBorder="1" applyProtection="1">
      <protection locked="0"/>
    </xf>
    <xf numFmtId="3" fontId="68" fillId="0" borderId="145" xfId="0" applyNumberFormat="1" applyFont="1" applyBorder="1" applyAlignment="1" applyProtection="1">
      <alignment wrapText="1"/>
      <protection locked="0"/>
    </xf>
    <xf numFmtId="169" fontId="58" fillId="0" borderId="124" xfId="0" applyNumberFormat="1" applyFont="1" applyBorder="1" applyProtection="1">
      <protection locked="0"/>
    </xf>
    <xf numFmtId="4" fontId="0" fillId="0" borderId="101" xfId="0" applyNumberFormat="1" applyBorder="1" applyProtection="1">
      <protection locked="0"/>
    </xf>
    <xf numFmtId="168" fontId="58" fillId="0" borderId="100" xfId="0" applyNumberFormat="1" applyFont="1" applyBorder="1"/>
    <xf numFmtId="167" fontId="58" fillId="0" borderId="100" xfId="0" applyNumberFormat="1" applyFont="1" applyBorder="1"/>
    <xf numFmtId="168" fontId="0" fillId="0" borderId="125" xfId="0" applyNumberFormat="1" applyBorder="1" applyProtection="1">
      <protection locked="0"/>
    </xf>
    <xf numFmtId="4" fontId="58" fillId="0" borderId="145" xfId="0" applyNumberFormat="1" applyFont="1" applyBorder="1"/>
    <xf numFmtId="168" fontId="58" fillId="2" borderId="125" xfId="0" applyNumberFormat="1" applyFont="1" applyFill="1" applyBorder="1" applyProtection="1"/>
    <xf numFmtId="4" fontId="58" fillId="2" borderId="12" xfId="0" applyNumberFormat="1" applyFont="1" applyFill="1" applyBorder="1"/>
    <xf numFmtId="4" fontId="58" fillId="2" borderId="173" xfId="0" applyNumberFormat="1" applyFont="1" applyFill="1" applyBorder="1"/>
    <xf numFmtId="4" fontId="58" fillId="0" borderId="0" xfId="0" applyNumberFormat="1" applyFont="1"/>
    <xf numFmtId="0" fontId="58" fillId="0" borderId="123" xfId="0" applyFont="1" applyFill="1" applyBorder="1" applyProtection="1"/>
    <xf numFmtId="4" fontId="58" fillId="0" borderId="123" xfId="0" applyNumberFormat="1" applyFont="1" applyBorder="1"/>
    <xf numFmtId="4" fontId="58" fillId="0" borderId="228" xfId="0" applyNumberFormat="1" applyFont="1" applyBorder="1"/>
    <xf numFmtId="0" fontId="0" fillId="0" borderId="100" xfId="0" applyFill="1" applyBorder="1" applyProtection="1">
      <protection locked="0"/>
    </xf>
    <xf numFmtId="170" fontId="59" fillId="0" borderId="101" xfId="0" quotePrefix="1" applyNumberFormat="1" applyFont="1" applyBorder="1" applyAlignment="1">
      <alignment horizontal="right"/>
    </xf>
    <xf numFmtId="0" fontId="73" fillId="0" borderId="106" xfId="0" applyFont="1" applyBorder="1" applyAlignment="1" applyProtection="1">
      <alignment wrapText="1"/>
      <protection locked="0"/>
    </xf>
    <xf numFmtId="170" fontId="59" fillId="0" borderId="105" xfId="0" quotePrefix="1" applyNumberFormat="1" applyFont="1" applyBorder="1" applyAlignment="1">
      <alignment horizontal="right"/>
    </xf>
    <xf numFmtId="4" fontId="0" fillId="0" borderId="101" xfId="0" applyNumberFormat="1" applyBorder="1" applyAlignment="1">
      <alignment horizontal="right"/>
    </xf>
    <xf numFmtId="0" fontId="105" fillId="0" borderId="101" xfId="0" applyFont="1" applyBorder="1" applyAlignment="1">
      <alignment horizontal="left" wrapText="1"/>
    </xf>
    <xf numFmtId="3" fontId="106" fillId="0" borderId="124" xfId="0" applyNumberFormat="1" applyFont="1" applyBorder="1" applyAlignment="1" applyProtection="1">
      <alignment wrapText="1"/>
      <protection locked="0"/>
    </xf>
    <xf numFmtId="4" fontId="68" fillId="0" borderId="124" xfId="0" applyNumberFormat="1" applyFont="1" applyBorder="1" applyAlignment="1" applyProtection="1">
      <alignment wrapText="1"/>
      <protection locked="0"/>
    </xf>
    <xf numFmtId="3" fontId="58" fillId="0" borderId="106" xfId="0" applyNumberFormat="1" applyFont="1" applyBorder="1" applyProtection="1">
      <protection locked="0"/>
    </xf>
    <xf numFmtId="3" fontId="68" fillId="0" borderId="106" xfId="0" applyNumberFormat="1" applyFont="1" applyBorder="1" applyAlignment="1" applyProtection="1">
      <alignment wrapText="1"/>
      <protection locked="0"/>
    </xf>
    <xf numFmtId="0" fontId="12" fillId="0" borderId="101" xfId="0" applyFont="1" applyBorder="1" applyAlignment="1">
      <alignment horizontal="left"/>
    </xf>
    <xf numFmtId="3" fontId="58" fillId="0" borderId="123" xfId="0" applyNumberFormat="1" applyFont="1" applyBorder="1" applyProtection="1">
      <protection locked="0"/>
    </xf>
    <xf numFmtId="3" fontId="68" fillId="0" borderId="123" xfId="0" applyNumberFormat="1" applyFont="1" applyBorder="1" applyAlignment="1" applyProtection="1">
      <alignment wrapText="1"/>
      <protection locked="0"/>
    </xf>
    <xf numFmtId="168" fontId="68" fillId="0" borderId="125" xfId="0" applyNumberFormat="1" applyFont="1" applyBorder="1" applyAlignment="1" applyProtection="1">
      <alignment wrapText="1"/>
      <protection locked="0"/>
    </xf>
    <xf numFmtId="168" fontId="58" fillId="0" borderId="106" xfId="0" applyNumberFormat="1" applyFont="1" applyBorder="1"/>
    <xf numFmtId="4" fontId="58" fillId="2" borderId="228" xfId="0" applyNumberFormat="1" applyFont="1" applyFill="1" applyBorder="1"/>
    <xf numFmtId="4" fontId="58" fillId="0" borderId="206" xfId="0" applyNumberFormat="1" applyFont="1" applyBorder="1"/>
    <xf numFmtId="4" fontId="58" fillId="0" borderId="112" xfId="0" applyNumberFormat="1" applyFont="1" applyBorder="1"/>
    <xf numFmtId="4" fontId="0" fillId="2" borderId="154" xfId="0" applyNumberFormat="1" applyFill="1" applyBorder="1" applyProtection="1"/>
    <xf numFmtId="0" fontId="58" fillId="0" borderId="123" xfId="0" applyFont="1" applyFill="1" applyBorder="1" applyAlignment="1" applyProtection="1">
      <alignment wrapText="1"/>
      <protection locked="0"/>
    </xf>
    <xf numFmtId="3" fontId="58" fillId="2" borderId="123" xfId="0" applyNumberFormat="1" applyFont="1" applyFill="1" applyBorder="1" applyProtection="1">
      <protection locked="0"/>
    </xf>
    <xf numFmtId="3" fontId="68" fillId="2" borderId="123" xfId="0" applyNumberFormat="1" applyFont="1" applyFill="1" applyBorder="1" applyProtection="1">
      <protection locked="0"/>
    </xf>
    <xf numFmtId="49" fontId="59" fillId="2" borderId="105" xfId="0" applyNumberFormat="1" applyFont="1" applyFill="1" applyBorder="1" applyAlignment="1" applyProtection="1">
      <alignment horizontal="right"/>
    </xf>
    <xf numFmtId="3" fontId="0" fillId="0" borderId="125" xfId="0" applyNumberFormat="1" applyBorder="1" applyAlignment="1">
      <alignment horizontal="right"/>
    </xf>
    <xf numFmtId="49" fontId="59" fillId="0" borderId="101" xfId="0" applyNumberFormat="1" applyFont="1" applyBorder="1" applyAlignment="1">
      <alignment horizontal="right"/>
    </xf>
    <xf numFmtId="168" fontId="58" fillId="0" borderId="124" xfId="0" applyNumberFormat="1" applyFont="1" applyBorder="1"/>
    <xf numFmtId="3" fontId="0" fillId="0" borderId="101" xfId="0" applyNumberFormat="1" applyBorder="1" applyAlignment="1">
      <alignment horizontal="right"/>
    </xf>
    <xf numFmtId="49" fontId="59" fillId="0" borderId="105" xfId="0" applyNumberFormat="1" applyFont="1" applyBorder="1" applyAlignment="1">
      <alignment horizontal="right"/>
    </xf>
    <xf numFmtId="3" fontId="0" fillId="0" borderId="105" xfId="0" applyNumberFormat="1" applyBorder="1" applyAlignment="1">
      <alignment horizontal="right"/>
    </xf>
    <xf numFmtId="0" fontId="12" fillId="0" borderId="105" xfId="0" applyFont="1" applyBorder="1" applyAlignment="1">
      <alignment horizontal="left"/>
    </xf>
    <xf numFmtId="0" fontId="12" fillId="0" borderId="125" xfId="0" applyFont="1" applyBorder="1" applyAlignment="1">
      <alignment horizontal="left"/>
    </xf>
    <xf numFmtId="4" fontId="0" fillId="0" borderId="125" xfId="0" applyNumberFormat="1" applyBorder="1" applyProtection="1">
      <protection locked="0"/>
    </xf>
    <xf numFmtId="3" fontId="0" fillId="0" borderId="106" xfId="0" applyNumberFormat="1" applyBorder="1" applyAlignment="1">
      <alignment horizontal="right"/>
    </xf>
    <xf numFmtId="0" fontId="12" fillId="0" borderId="106" xfId="0" applyFont="1" applyBorder="1" applyAlignment="1">
      <alignment horizontal="left"/>
    </xf>
    <xf numFmtId="167" fontId="13" fillId="0" borderId="125" xfId="0" applyNumberFormat="1" applyFont="1" applyBorder="1" applyProtection="1">
      <protection locked="0"/>
    </xf>
    <xf numFmtId="0" fontId="12" fillId="0" borderId="106" xfId="0" applyFont="1" applyBorder="1" applyAlignment="1">
      <alignment horizontal="right"/>
    </xf>
    <xf numFmtId="4" fontId="58" fillId="0" borderId="106" xfId="0" applyNumberFormat="1" applyFont="1" applyBorder="1"/>
    <xf numFmtId="0" fontId="0" fillId="0" borderId="123" xfId="0" applyFill="1" applyBorder="1" applyProtection="1">
      <protection locked="0"/>
    </xf>
    <xf numFmtId="0" fontId="0" fillId="0" borderId="106" xfId="0" applyFill="1" applyBorder="1" applyProtection="1">
      <protection locked="0"/>
    </xf>
    <xf numFmtId="0" fontId="0" fillId="2" borderId="12" xfId="0" applyFill="1" applyBorder="1" applyProtection="1">
      <protection locked="0"/>
    </xf>
    <xf numFmtId="0" fontId="0" fillId="2" borderId="228" xfId="0" applyFill="1" applyBorder="1" applyProtection="1">
      <protection locked="0"/>
    </xf>
    <xf numFmtId="0" fontId="58" fillId="0" borderId="104" xfId="0" applyFont="1" applyBorder="1" applyAlignment="1" applyProtection="1">
      <alignment horizontal="right"/>
      <protection locked="0"/>
    </xf>
    <xf numFmtId="0" fontId="58" fillId="0" borderId="123" xfId="0" applyFont="1" applyBorder="1" applyAlignment="1" applyProtection="1">
      <alignment wrapText="1"/>
      <protection locked="0"/>
    </xf>
    <xf numFmtId="3" fontId="68" fillId="0" borderId="123" xfId="0" applyNumberFormat="1" applyFont="1" applyBorder="1" applyProtection="1">
      <protection locked="0"/>
    </xf>
    <xf numFmtId="0" fontId="59" fillId="0" borderId="107" xfId="0" applyFont="1" applyBorder="1" applyAlignment="1">
      <alignment horizontal="right"/>
    </xf>
    <xf numFmtId="3" fontId="0" fillId="0" borderId="101" xfId="0" applyNumberFormat="1" applyBorder="1" applyAlignment="1">
      <alignment horizontal="left"/>
    </xf>
    <xf numFmtId="0" fontId="12" fillId="0" borderId="101" xfId="0" applyFont="1" applyBorder="1" applyAlignment="1">
      <alignment horizontal="right"/>
    </xf>
    <xf numFmtId="0" fontId="59" fillId="0" borderId="179" xfId="0" applyFont="1" applyBorder="1" applyAlignment="1">
      <alignment horizontal="right"/>
    </xf>
    <xf numFmtId="170" fontId="59" fillId="0" borderId="124" xfId="0" applyNumberFormat="1" applyFont="1" applyBorder="1" applyAlignment="1">
      <alignment horizontal="right"/>
    </xf>
    <xf numFmtId="0" fontId="59" fillId="0" borderId="124" xfId="0" applyFont="1" applyBorder="1" applyAlignment="1">
      <alignment horizontal="right"/>
    </xf>
    <xf numFmtId="4" fontId="0" fillId="0" borderId="124" xfId="0" applyNumberFormat="1" applyBorder="1" applyAlignment="1">
      <alignment horizontal="right"/>
    </xf>
    <xf numFmtId="0" fontId="12" fillId="0" borderId="124" xfId="0" applyFont="1" applyBorder="1" applyAlignment="1">
      <alignment horizontal="left"/>
    </xf>
    <xf numFmtId="4" fontId="0" fillId="0" borderId="101" xfId="0" applyNumberFormat="1" applyBorder="1" applyAlignment="1">
      <alignment horizontal="left"/>
    </xf>
    <xf numFmtId="4" fontId="12" fillId="0" borderId="101" xfId="0" applyNumberFormat="1" applyFont="1" applyBorder="1" applyAlignment="1">
      <alignment horizontal="right"/>
    </xf>
    <xf numFmtId="3" fontId="107" fillId="0" borderId="100" xfId="0" applyNumberFormat="1" applyFont="1" applyBorder="1" applyAlignment="1">
      <alignment horizontal="right"/>
    </xf>
    <xf numFmtId="0" fontId="108" fillId="0" borderId="100" xfId="0" applyFont="1" applyBorder="1" applyAlignment="1">
      <alignment horizontal="left"/>
    </xf>
    <xf numFmtId="169" fontId="58" fillId="0" borderId="125" xfId="0" applyNumberFormat="1" applyFont="1" applyBorder="1" applyProtection="1">
      <protection locked="0"/>
    </xf>
    <xf numFmtId="0" fontId="59" fillId="0" borderId="185" xfId="0" applyFont="1" applyBorder="1" applyAlignment="1">
      <alignment horizontal="right"/>
    </xf>
    <xf numFmtId="3" fontId="68" fillId="0" borderId="100" xfId="0" applyNumberFormat="1" applyFont="1" applyBorder="1" applyProtection="1">
      <protection locked="0"/>
    </xf>
    <xf numFmtId="0" fontId="0" fillId="0" borderId="120" xfId="0" quotePrefix="1" applyFont="1" applyBorder="1" applyAlignment="1" applyProtection="1">
      <alignment horizontal="left" indent="3"/>
      <protection locked="0"/>
    </xf>
    <xf numFmtId="4" fontId="58" fillId="0" borderId="128" xfId="0" applyNumberFormat="1" applyFont="1" applyBorder="1"/>
    <xf numFmtId="4" fontId="58" fillId="0" borderId="6" xfId="0" applyNumberFormat="1" applyFont="1" applyBorder="1"/>
    <xf numFmtId="4" fontId="58" fillId="0" borderId="7" xfId="0" applyNumberFormat="1" applyFont="1" applyBorder="1"/>
    <xf numFmtId="4" fontId="58" fillId="0" borderId="8" xfId="0" applyNumberFormat="1" applyFont="1" applyBorder="1"/>
    <xf numFmtId="4" fontId="58" fillId="2" borderId="174" xfId="0" applyNumberFormat="1" applyFont="1" applyFill="1" applyBorder="1"/>
    <xf numFmtId="0" fontId="58" fillId="0" borderId="186" xfId="0" applyFont="1" applyBorder="1" applyAlignment="1" applyProtection="1">
      <alignment horizontal="right"/>
      <protection locked="0"/>
    </xf>
    <xf numFmtId="171" fontId="58" fillId="0" borderId="106" xfId="0" quotePrefix="1" applyNumberFormat="1" applyFont="1" applyBorder="1" applyAlignment="1" applyProtection="1">
      <alignment horizontal="right"/>
      <protection locked="0"/>
    </xf>
    <xf numFmtId="0" fontId="58" fillId="0" borderId="106" xfId="0" applyFont="1" applyBorder="1" applyAlignment="1" applyProtection="1">
      <alignment horizontal="right"/>
      <protection locked="0"/>
    </xf>
    <xf numFmtId="0" fontId="73" fillId="0" borderId="106" xfId="0" applyFont="1" applyBorder="1" applyAlignment="1" applyProtection="1">
      <alignment vertical="top" wrapText="1"/>
      <protection locked="0"/>
    </xf>
    <xf numFmtId="0" fontId="73" fillId="0" borderId="106" xfId="0" applyFont="1" applyFill="1" applyBorder="1" applyAlignment="1" applyProtection="1">
      <alignment vertical="top" wrapText="1"/>
      <protection locked="0"/>
    </xf>
    <xf numFmtId="0" fontId="73" fillId="0" borderId="100" xfId="0" applyFont="1" applyBorder="1" applyAlignment="1" applyProtection="1">
      <alignment vertical="top" wrapText="1"/>
      <protection locked="0"/>
    </xf>
    <xf numFmtId="2" fontId="12" fillId="0" borderId="101" xfId="0" applyNumberFormat="1" applyFont="1" applyBorder="1" applyAlignment="1">
      <alignment horizontal="right"/>
    </xf>
    <xf numFmtId="0" fontId="12" fillId="0" borderId="103" xfId="0" applyFont="1" applyBorder="1" applyAlignment="1">
      <alignment horizontal="right"/>
    </xf>
    <xf numFmtId="4" fontId="58" fillId="0" borderId="116" xfId="0" applyNumberFormat="1" applyFont="1" applyBorder="1"/>
    <xf numFmtId="2" fontId="58" fillId="0" borderId="118" xfId="0" applyNumberFormat="1" applyFont="1" applyBorder="1" applyAlignment="1">
      <alignment horizontal="right"/>
    </xf>
    <xf numFmtId="0" fontId="59" fillId="0" borderId="178" xfId="0" applyFont="1" applyBorder="1" applyAlignment="1">
      <alignment horizontal="right"/>
    </xf>
    <xf numFmtId="4" fontId="0" fillId="0" borderId="6" xfId="0" applyNumberFormat="1" applyBorder="1" applyProtection="1">
      <protection locked="0"/>
    </xf>
    <xf numFmtId="4" fontId="68" fillId="0" borderId="0" xfId="0" applyNumberFormat="1" applyFont="1"/>
    <xf numFmtId="4" fontId="68" fillId="0" borderId="7" xfId="0" applyNumberFormat="1" applyFont="1" applyBorder="1"/>
    <xf numFmtId="4" fontId="0" fillId="0" borderId="8" xfId="0" applyNumberFormat="1" applyBorder="1" applyProtection="1">
      <protection locked="0"/>
    </xf>
    <xf numFmtId="0" fontId="85" fillId="0" borderId="120" xfId="0" applyFont="1" applyBorder="1"/>
    <xf numFmtId="4" fontId="102" fillId="0" borderId="0" xfId="0" applyNumberFormat="1" applyFont="1"/>
    <xf numFmtId="3" fontId="14" fillId="0" borderId="0" xfId="0" applyNumberFormat="1" applyFont="1"/>
    <xf numFmtId="0" fontId="72" fillId="0" borderId="7" xfId="0" quotePrefix="1" applyFont="1" applyBorder="1"/>
    <xf numFmtId="4" fontId="0" fillId="0" borderId="8" xfId="0" applyNumberFormat="1" applyFont="1" applyBorder="1"/>
    <xf numFmtId="0" fontId="0" fillId="0" borderId="168" xfId="0" applyBorder="1"/>
    <xf numFmtId="0" fontId="109" fillId="0" borderId="0" xfId="0" applyFont="1" applyAlignment="1">
      <alignment horizontal="right" vertical="center"/>
    </xf>
    <xf numFmtId="0" fontId="109" fillId="0" borderId="0" xfId="0" applyFont="1" applyAlignment="1">
      <alignment vertical="center"/>
    </xf>
    <xf numFmtId="0" fontId="109" fillId="0" borderId="0" xfId="0" applyFont="1" applyAlignment="1">
      <alignment vertical="center" wrapText="1"/>
    </xf>
    <xf numFmtId="0" fontId="109" fillId="0" borderId="0" xfId="0" applyFont="1" applyAlignment="1">
      <alignment horizontal="right"/>
    </xf>
    <xf numFmtId="4" fontId="0" fillId="0" borderId="12" xfId="0" applyNumberFormat="1" applyBorder="1"/>
    <xf numFmtId="0" fontId="0" fillId="2" borderId="102" xfId="0" applyFill="1" applyBorder="1" applyAlignment="1">
      <alignment horizontal="right"/>
    </xf>
    <xf numFmtId="0" fontId="12" fillId="2" borderId="102" xfId="0" applyFont="1" applyFill="1" applyBorder="1" applyAlignment="1">
      <alignment horizontal="right"/>
    </xf>
    <xf numFmtId="4" fontId="0" fillId="2" borderId="102" xfId="0" applyNumberFormat="1" applyFill="1" applyBorder="1"/>
    <xf numFmtId="0" fontId="0" fillId="0" borderId="12" xfId="0" applyFill="1" applyBorder="1" applyProtection="1">
      <protection locked="0"/>
    </xf>
    <xf numFmtId="0" fontId="0" fillId="2" borderId="118" xfId="0" applyFill="1" applyBorder="1"/>
    <xf numFmtId="0" fontId="68" fillId="0" borderId="101" xfId="0" applyFont="1" applyBorder="1" applyAlignment="1">
      <alignment horizontal="right"/>
    </xf>
    <xf numFmtId="0" fontId="0" fillId="2" borderId="0" xfId="0" applyFill="1" applyAlignment="1">
      <alignment horizontal="right"/>
    </xf>
    <xf numFmtId="0" fontId="59" fillId="2" borderId="105" xfId="0" applyFont="1" applyFill="1" applyBorder="1" applyAlignment="1">
      <alignment horizontal="right"/>
    </xf>
    <xf numFmtId="0" fontId="12" fillId="2" borderId="0" xfId="0" applyFont="1" applyFill="1" applyBorder="1" applyAlignment="1">
      <alignment horizontal="right"/>
    </xf>
    <xf numFmtId="0" fontId="0" fillId="2" borderId="105" xfId="0" applyFill="1" applyBorder="1"/>
    <xf numFmtId="0" fontId="0" fillId="2" borderId="105" xfId="0" applyFill="1" applyBorder="1" applyAlignment="1">
      <alignment horizontal="right"/>
    </xf>
    <xf numFmtId="0" fontId="12" fillId="2" borderId="105" xfId="0" applyFont="1" applyFill="1" applyBorder="1" applyAlignment="1">
      <alignment horizontal="right"/>
    </xf>
    <xf numFmtId="0" fontId="0" fillId="2" borderId="229" xfId="0" applyFill="1" applyBorder="1"/>
    <xf numFmtId="0" fontId="12" fillId="2" borderId="230" xfId="0" applyFont="1" applyFill="1" applyBorder="1"/>
    <xf numFmtId="4" fontId="19" fillId="2" borderId="12" xfId="0" applyNumberFormat="1" applyFont="1" applyFill="1" applyBorder="1" applyProtection="1"/>
    <xf numFmtId="0" fontId="19" fillId="2" borderId="157" xfId="0" applyFont="1" applyFill="1" applyBorder="1" applyAlignment="1" applyProtection="1">
      <alignment horizontal="right"/>
      <protection locked="0"/>
    </xf>
    <xf numFmtId="0" fontId="19" fillId="2" borderId="125" xfId="0" applyFont="1" applyFill="1" applyBorder="1" applyAlignment="1" applyProtection="1">
      <alignment horizontal="right"/>
      <protection locked="0"/>
    </xf>
    <xf numFmtId="0" fontId="19" fillId="2" borderId="120" xfId="0" applyFont="1" applyFill="1" applyBorder="1" applyAlignment="1" applyProtection="1">
      <alignment horizontal="right"/>
      <protection locked="0"/>
    </xf>
    <xf numFmtId="0" fontId="19" fillId="0" borderId="125" xfId="0" applyFont="1" applyFill="1" applyBorder="1" applyProtection="1"/>
    <xf numFmtId="0" fontId="72" fillId="2" borderId="174" xfId="0" applyFont="1" applyFill="1" applyBorder="1" applyAlignment="1" applyProtection="1">
      <alignment horizontal="left" wrapText="1"/>
      <protection locked="0"/>
    </xf>
    <xf numFmtId="0" fontId="72" fillId="2" borderId="9" xfId="0" applyFont="1" applyFill="1" applyBorder="1" applyAlignment="1" applyProtection="1">
      <alignment horizontal="left" wrapText="1"/>
      <protection locked="0"/>
    </xf>
    <xf numFmtId="0" fontId="72" fillId="2" borderId="165" xfId="0" applyFont="1" applyFill="1" applyBorder="1" applyAlignment="1" applyProtection="1">
      <alignment horizontal="left" wrapText="1"/>
      <protection locked="0"/>
    </xf>
    <xf numFmtId="0" fontId="0" fillId="2" borderId="100" xfId="0" applyFill="1" applyBorder="1" applyAlignment="1" applyProtection="1">
      <alignment horizontal="right"/>
    </xf>
    <xf numFmtId="167" fontId="58" fillId="2" borderId="100" xfId="0" applyNumberFormat="1" applyFont="1" applyFill="1" applyBorder="1" applyProtection="1"/>
    <xf numFmtId="0" fontId="72" fillId="2" borderId="159" xfId="0" applyFont="1" applyFill="1" applyBorder="1" applyAlignment="1" applyProtection="1">
      <alignment horizontal="left" wrapText="1"/>
      <protection locked="0"/>
    </xf>
    <xf numFmtId="0" fontId="72" fillId="2" borderId="12" xfId="0" applyFont="1" applyFill="1" applyBorder="1" applyAlignment="1" applyProtection="1">
      <alignment horizontal="left" wrapText="1"/>
      <protection locked="0"/>
    </xf>
    <xf numFmtId="0" fontId="72" fillId="2" borderId="160" xfId="0" applyFont="1" applyFill="1" applyBorder="1" applyAlignment="1" applyProtection="1">
      <alignment horizontal="left" wrapText="1"/>
      <protection locked="0"/>
    </xf>
    <xf numFmtId="0" fontId="0" fillId="2" borderId="125" xfId="0" applyFill="1" applyBorder="1" applyProtection="1">
      <protection locked="0"/>
    </xf>
    <xf numFmtId="0" fontId="72" fillId="0" borderId="101" xfId="0" applyFont="1" applyFill="1" applyBorder="1" applyProtection="1"/>
    <xf numFmtId="0" fontId="59" fillId="2" borderId="185" xfId="0" applyFont="1" applyFill="1" applyBorder="1" applyAlignment="1">
      <alignment horizontal="right"/>
    </xf>
    <xf numFmtId="170" fontId="59" fillId="2" borderId="105" xfId="0" applyNumberFormat="1" applyFont="1" applyFill="1" applyBorder="1" applyAlignment="1">
      <alignment horizontal="right"/>
    </xf>
    <xf numFmtId="3" fontId="0" fillId="2" borderId="105" xfId="0" applyNumberFormat="1" applyFill="1" applyBorder="1" applyAlignment="1">
      <alignment horizontal="right"/>
    </xf>
    <xf numFmtId="0" fontId="12" fillId="2" borderId="105" xfId="0" applyFont="1" applyFill="1" applyBorder="1" applyAlignment="1">
      <alignment horizontal="left"/>
    </xf>
    <xf numFmtId="0" fontId="74" fillId="2" borderId="115" xfId="0" quotePrefix="1" applyFont="1" applyFill="1" applyBorder="1" applyAlignment="1" applyProtection="1">
      <alignment horizontal="center"/>
      <protection locked="0"/>
    </xf>
    <xf numFmtId="171" fontId="59" fillId="2" borderId="105" xfId="0" applyNumberFormat="1" applyFont="1" applyFill="1" applyBorder="1" applyAlignment="1">
      <alignment horizontal="right"/>
    </xf>
    <xf numFmtId="0" fontId="0" fillId="0" borderId="12" xfId="0" applyFill="1" applyBorder="1" applyProtection="1"/>
    <xf numFmtId="0" fontId="59" fillId="2" borderId="114" xfId="0" applyFont="1" applyFill="1" applyBorder="1" applyAlignment="1" applyProtection="1">
      <alignment horizontal="right"/>
    </xf>
    <xf numFmtId="0" fontId="72" fillId="0" borderId="114" xfId="0" applyFont="1" applyFill="1" applyBorder="1"/>
    <xf numFmtId="4" fontId="0" fillId="0" borderId="136" xfId="0" applyNumberFormat="1" applyFont="1" applyFill="1" applyBorder="1"/>
    <xf numFmtId="4" fontId="58" fillId="17" borderId="231" xfId="0" applyNumberFormat="1" applyFont="1" applyFill="1" applyBorder="1"/>
    <xf numFmtId="4" fontId="0" fillId="17" borderId="232" xfId="0" applyNumberFormat="1" applyFill="1" applyBorder="1"/>
    <xf numFmtId="4" fontId="0" fillId="17" borderId="233" xfId="0" applyNumberFormat="1" applyFill="1" applyBorder="1"/>
    <xf numFmtId="0" fontId="112" fillId="0" borderId="0" xfId="0" applyFont="1" applyFill="1" applyBorder="1"/>
    <xf numFmtId="0" fontId="112" fillId="0" borderId="0" xfId="0" quotePrefix="1" applyFont="1" applyBorder="1"/>
    <xf numFmtId="0" fontId="113" fillId="0" borderId="0" xfId="0" applyFont="1" applyFill="1" applyBorder="1"/>
    <xf numFmtId="4" fontId="112" fillId="0" borderId="6" xfId="0" applyNumberFormat="1" applyFont="1" applyFill="1" applyBorder="1"/>
    <xf numFmtId="0" fontId="58" fillId="17" borderId="231" xfId="0" applyFont="1" applyFill="1" applyBorder="1" applyAlignment="1" applyProtection="1">
      <alignment wrapText="1"/>
      <protection locked="0"/>
    </xf>
    <xf numFmtId="3" fontId="58" fillId="17" borderId="231" xfId="0" applyNumberFormat="1" applyFont="1" applyFill="1" applyBorder="1" applyProtection="1">
      <protection locked="0"/>
    </xf>
    <xf numFmtId="3" fontId="68" fillId="17" borderId="231" xfId="0" applyNumberFormat="1" applyFont="1" applyFill="1" applyBorder="1" applyAlignment="1" applyProtection="1">
      <alignment wrapText="1"/>
      <protection locked="0"/>
    </xf>
    <xf numFmtId="0" fontId="58" fillId="17" borderId="232" xfId="0" applyFont="1" applyFill="1" applyBorder="1" applyAlignment="1">
      <alignment horizontal="right"/>
    </xf>
    <xf numFmtId="0" fontId="68" fillId="17" borderId="232" xfId="0" applyFont="1" applyFill="1" applyBorder="1" applyAlignment="1">
      <alignment horizontal="right"/>
    </xf>
    <xf numFmtId="4" fontId="0" fillId="17" borderId="232" xfId="0" applyNumberFormat="1" applyFill="1" applyBorder="1" applyProtection="1">
      <protection locked="0"/>
    </xf>
    <xf numFmtId="0" fontId="0" fillId="0" borderId="232" xfId="0" applyBorder="1" applyProtection="1">
      <protection locked="0"/>
    </xf>
    <xf numFmtId="0" fontId="0" fillId="17" borderId="232" xfId="0" applyFill="1" applyBorder="1"/>
    <xf numFmtId="4" fontId="0" fillId="17" borderId="234" xfId="0" applyNumberFormat="1" applyFill="1" applyBorder="1" applyProtection="1">
      <protection locked="0"/>
    </xf>
    <xf numFmtId="4" fontId="58" fillId="17" borderId="235" xfId="0" applyNumberFormat="1" applyFont="1" applyFill="1" applyBorder="1"/>
    <xf numFmtId="0" fontId="0" fillId="0" borderId="231" xfId="0" applyBorder="1" applyProtection="1">
      <protection locked="0"/>
    </xf>
    <xf numFmtId="3" fontId="0" fillId="0" borderId="132" xfId="0" applyNumberFormat="1" applyBorder="1"/>
    <xf numFmtId="4" fontId="0" fillId="17" borderId="0" xfId="0" applyNumberFormat="1" applyFill="1"/>
    <xf numFmtId="4" fontId="0" fillId="17" borderId="6" xfId="0" applyNumberFormat="1" applyFill="1" applyBorder="1" applyProtection="1">
      <protection locked="0"/>
    </xf>
    <xf numFmtId="4" fontId="68" fillId="17" borderId="0" xfId="0" applyNumberFormat="1" applyFont="1" applyFill="1"/>
    <xf numFmtId="4" fontId="0" fillId="17" borderId="7" xfId="0" applyNumberFormat="1" applyFill="1" applyBorder="1"/>
    <xf numFmtId="4" fontId="68" fillId="17" borderId="7" xfId="0" applyNumberFormat="1" applyFont="1" applyFill="1" applyBorder="1"/>
    <xf numFmtId="4" fontId="0" fillId="17" borderId="8" xfId="0" applyNumberFormat="1" applyFill="1" applyBorder="1" applyProtection="1">
      <protection locked="0"/>
    </xf>
    <xf numFmtId="4" fontId="58" fillId="0" borderId="231" xfId="0" applyNumberFormat="1" applyFont="1" applyBorder="1"/>
    <xf numFmtId="4" fontId="58" fillId="0" borderId="235" xfId="0" applyNumberFormat="1" applyFont="1" applyBorder="1"/>
    <xf numFmtId="0" fontId="52" fillId="4" borderId="43" xfId="0" applyFont="1" applyFill="1" applyBorder="1" applyAlignment="1">
      <alignment horizontal="center" vertical="center"/>
    </xf>
    <xf numFmtId="0" fontId="52" fillId="4" borderId="30" xfId="0" applyFont="1" applyFill="1" applyBorder="1" applyAlignment="1">
      <alignment horizontal="center" vertical="center"/>
    </xf>
    <xf numFmtId="0" fontId="49" fillId="4" borderId="43" xfId="0" applyFont="1" applyFill="1" applyBorder="1" applyAlignment="1">
      <alignment horizontal="center" vertical="center"/>
    </xf>
    <xf numFmtId="0" fontId="49" fillId="4" borderId="30" xfId="0" applyFont="1" applyFill="1" applyBorder="1" applyAlignment="1">
      <alignment horizontal="center" vertical="center"/>
    </xf>
    <xf numFmtId="0" fontId="0" fillId="2" borderId="135" xfId="0" applyFill="1" applyBorder="1" applyAlignment="1" applyProtection="1">
      <alignment horizontal="center" vertical="center" wrapText="1"/>
    </xf>
    <xf numFmtId="0" fontId="0" fillId="2" borderId="102" xfId="0" applyFill="1" applyBorder="1" applyAlignment="1" applyProtection="1">
      <alignment horizontal="center" vertical="center" wrapText="1"/>
    </xf>
    <xf numFmtId="0" fontId="0" fillId="2" borderId="126" xfId="0" applyFill="1" applyBorder="1" applyAlignment="1" applyProtection="1">
      <alignment horizontal="center" vertical="center" wrapText="1"/>
    </xf>
    <xf numFmtId="0" fontId="0" fillId="2" borderId="120" xfId="0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 wrapText="1"/>
    </xf>
    <xf numFmtId="0" fontId="0" fillId="2" borderId="157" xfId="0" applyFill="1" applyBorder="1" applyAlignment="1" applyProtection="1">
      <alignment horizontal="center" vertical="center" wrapText="1"/>
    </xf>
    <xf numFmtId="0" fontId="0" fillId="2" borderId="154" xfId="0" applyFill="1" applyBorder="1" applyAlignment="1" applyProtection="1">
      <alignment horizontal="center" vertical="center" wrapText="1"/>
    </xf>
    <xf numFmtId="0" fontId="0" fillId="2" borderId="155" xfId="0" applyFill="1" applyBorder="1" applyAlignment="1" applyProtection="1">
      <alignment horizontal="center" vertical="center" wrapText="1"/>
    </xf>
    <xf numFmtId="0" fontId="0" fillId="2" borderId="156" xfId="0" applyFill="1" applyBorder="1" applyAlignment="1" applyProtection="1">
      <alignment horizontal="center" vertical="center" wrapText="1"/>
    </xf>
  </cellXfs>
  <cellStyles count="16">
    <cellStyle name="Hiperpovezava" xfId="5" builtinId="8"/>
    <cellStyle name="Navadno" xfId="0" builtinId="0"/>
    <cellStyle name="Navadno 2" xfId="4" xr:uid="{00000000-0005-0000-0000-000002000000}"/>
    <cellStyle name="Navadno 2 2" xfId="6" xr:uid="{00000000-0005-0000-0000-000003000000}"/>
    <cellStyle name="Navadno 2 2 2" xfId="7" xr:uid="{00000000-0005-0000-0000-000004000000}"/>
    <cellStyle name="Navadno 2 2 2 2" xfId="11" xr:uid="{00000000-0005-0000-0000-000005000000}"/>
    <cellStyle name="Navadno 2 2 2 2 2" xfId="15" xr:uid="{5EA957F3-5F18-49E2-9D3A-ADC137E60E9C}"/>
    <cellStyle name="Navadno 2 2 2 3" xfId="14" xr:uid="{F439FDFE-7159-4483-AF56-5246F6FC79D7}"/>
    <cellStyle name="Navadno 3" xfId="9" xr:uid="{00000000-0005-0000-0000-000006000000}"/>
    <cellStyle name="Navadno 4" xfId="13" xr:uid="{2C014AB4-FA30-41E0-803E-3BF0A4EE8A65}"/>
    <cellStyle name="Navadno 6" xfId="12" xr:uid="{C2DFFE33-B2E7-40C5-9778-400ECF2447F2}"/>
    <cellStyle name="Normal_II-C  CSG 2001" xfId="1" xr:uid="{00000000-0005-0000-0000-000007000000}"/>
    <cellStyle name="Odstotek" xfId="10" builtinId="5"/>
    <cellStyle name="Opomba" xfId="2" builtinId="10"/>
    <cellStyle name="Vejica 2" xfId="3" xr:uid="{00000000-0005-0000-0000-00000B000000}"/>
    <cellStyle name="Vejica 3" xfId="8" xr:uid="{00000000-0005-0000-0000-00000C000000}"/>
  </cellStyles>
  <dxfs count="909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alignment wrapText="1" indent="0"/>
    </dxf>
    <dxf>
      <alignment wrapText="1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sz val="11"/>
      </font>
      <fill>
        <patternFill patternType="solid">
          <fgColor indexed="64"/>
          <bgColor theme="9" tint="0.79998168889431442"/>
        </patternFill>
      </fill>
      <alignment vertical="center"/>
    </dxf>
    <dxf>
      <border>
        <bottom/>
      </border>
    </dxf>
    <dxf>
      <alignment vertical="center" indent="0"/>
    </dxf>
    <dxf>
      <font>
        <color rgb="FF7030A0"/>
      </font>
    </dxf>
    <dxf>
      <alignment vertical="center"/>
    </dxf>
    <dxf>
      <font>
        <b/>
      </font>
    </dxf>
    <dxf>
      <font>
        <sz val="12"/>
      </font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border>
        <left/>
        <right/>
      </border>
    </dxf>
    <dxf>
      <alignment horizontal="right"/>
    </dxf>
    <dxf>
      <alignment horizontal="righ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alignment horizontal="general" vertical="bottom" textRotation="0" wrapText="0" indent="0" justifyLastLine="0" shrinkToFit="0" readingOrder="0"/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font>
        <sz val="11"/>
      </font>
    </dxf>
    <dxf>
      <font>
        <b/>
      </font>
    </dxf>
    <dxf>
      <font>
        <sz val="1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1"/>
      </font>
    </dxf>
    <dxf>
      <font>
        <b/>
      </font>
    </dxf>
    <dxf>
      <font>
        <b/>
      </font>
    </dxf>
    <dxf>
      <alignment horizontal="right"/>
    </dxf>
    <dxf>
      <alignment horizontal="right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99"/>
      <color rgb="FFFFFFCC"/>
      <color rgb="FFCCFFFF"/>
      <color rgb="FFFFCCFF"/>
      <color rgb="FFB3F4AC"/>
      <color rgb="FFA50021"/>
      <color rgb="FFFF00FF"/>
      <color rgb="FFCCFFCC"/>
      <color rgb="FFEBF1DE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143</xdr:row>
      <xdr:rowOff>0</xdr:rowOff>
    </xdr:from>
    <xdr:ext cx="3445461" cy="308038"/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998137" y="432595939"/>
          <a:ext cx="3445461" cy="3080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sl-SI" sz="1100" baseline="0"/>
        </a:p>
      </xdr:txBody>
    </xdr:sp>
    <xdr:clientData/>
  </xdr:oneCellAnchor>
  <xdr:oneCellAnchor>
    <xdr:from>
      <xdr:col>10</xdr:col>
      <xdr:colOff>0</xdr:colOff>
      <xdr:row>143</xdr:row>
      <xdr:rowOff>0</xdr:rowOff>
    </xdr:from>
    <xdr:ext cx="3445461" cy="308038"/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98137" y="436453564"/>
          <a:ext cx="3445461" cy="3080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sl-SI" sz="1100" baseline="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3445461" cy="308038"/>
    <xdr:sp macro="" textlink="">
      <xdr:nvSpPr>
        <xdr:cNvPr id="4" name="PoljeZBesedilom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6496050" y="25774650"/>
          <a:ext cx="3445461" cy="3080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sl-SI" sz="1100" baseline="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3445461" cy="308038"/>
    <xdr:sp macro="" textlink="">
      <xdr:nvSpPr>
        <xdr:cNvPr id="5" name="PoljeZBesedilom 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6496050" y="25774650"/>
          <a:ext cx="3445461" cy="3080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sl-SI" sz="1100" baseline="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133350</xdr:colOff>
      <xdr:row>2</xdr:row>
      <xdr:rowOff>19050</xdr:rowOff>
    </xdr:from>
    <xdr:to>
      <xdr:col>14</xdr:col>
      <xdr:colOff>133350</xdr:colOff>
      <xdr:row>3</xdr:row>
      <xdr:rowOff>123825</xdr:rowOff>
    </xdr:to>
    <xdr:cxnSp macro="">
      <xdr:nvCxnSpPr>
        <xdr:cNvPr id="5" name="Raven puščični povezovaln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CxnSpPr/>
      </xdr:nvCxnSpPr>
      <xdr:spPr>
        <a:xfrm>
          <a:off x="6915150" y="381000"/>
          <a:ext cx="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314325</xdr:colOff>
      <xdr:row>3</xdr:row>
      <xdr:rowOff>19050</xdr:rowOff>
    </xdr:from>
    <xdr:to>
      <xdr:col>33</xdr:col>
      <xdr:colOff>314325</xdr:colOff>
      <xdr:row>4</xdr:row>
      <xdr:rowOff>152400</xdr:rowOff>
    </xdr:to>
    <xdr:cxnSp macro="">
      <xdr:nvCxnSpPr>
        <xdr:cNvPr id="7" name="Raven puščični povezovalni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>
          <a:off x="19383375" y="542925"/>
          <a:ext cx="0" cy="2952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anc Osredkar" refreshedDate="44098.641788194444" createdVersion="6" refreshedVersion="6" minRefreshableVersion="3" recordCount="2107" xr:uid="{7FD10589-F2AA-4CAE-8F19-71EBF2927305}">
  <cacheSource type="worksheet">
    <worksheetSource ref="A6:O3161" sheet="P I"/>
  </cacheSource>
  <cacheFields count="48">
    <cacheField name="Šifra" numFmtId="0">
      <sharedItems containsBlank="1" containsMixedTypes="1" containsNumber="1" containsInteger="1" minValue="1" maxValue="1" count="394">
        <m/>
        <s v="   "/>
        <n v="1"/>
        <s v="101 300 Z0034 VK01"/>
        <s v="101 300 E0730 REG01"/>
        <s v="101 300 E0730 REG02"/>
        <s v="101 300 E0730 REG03"/>
        <s v="101 300 E0730 REG04"/>
        <s v="101 300 E0730 REG05"/>
        <s v="101 303 E0114 VK01"/>
        <s v="101 303 E0130 VK01"/>
        <s v="104 305 E0002 VK01"/>
        <s v="104 305 E0051 VK01"/>
        <s v="104 501 E0428 VK01"/>
        <s v="104 501 Z0030 VK01"/>
        <s v="204 503 Z0030 VK01"/>
        <s v="107 303 E0117 VK01"/>
        <s v="107 303 E0249 VK01"/>
        <s v="112 303 E0113 VK01"/>
        <s v="112 303 E0423 VK01"/>
        <s v="120 303 E0116 VK01"/>
        <s v="122 303 E0145 VK01"/>
        <s v="124 341 E0700 VK01"/>
        <s v="127 359 E0051 VK01"/>
        <s v="127 359 E0002 VK01"/>
        <s v="127 359 E0051 VK25"/>
        <s v="128 303 E0146 VK01"/>
        <s v="130 312 E0002 VK01"/>
        <s v="130 341 E0051 VK25"/>
        <s v="130 341 E0051 VK01"/>
        <s v="130 341 E0055 VK01"/>
        <s v="130 341 E0424 VK01"/>
        <s v="130 341 E0426 VK01"/>
        <s v="130 341 E0056 VK01"/>
        <s v="130 341 E0478 VK01"/>
        <s v="135 303 E0118 VK01"/>
        <s v="135 303 E0250 VK01"/>
        <s v="139 303 E0115 VK01"/>
        <s v="144 306 E0002 VK01"/>
        <s v="144 306 E0002 VK13"/>
        <s v="147 307 E0002 VK01"/>
        <s v="147 307 E0002 VK13"/>
        <s v="201 203 E0261 VK01"/>
        <s v="206 209 E0433 VK01"/>
        <s v="220 229 E0433 VK01"/>
        <s v="223 232 E0433 VK01"/>
        <s v="234 251 E0433 VK01"/>
        <s v="220 229 E0434 VK01"/>
        <s v="223 232 E0434 VK01"/>
        <s v="234 251 E0434 VK01"/>
        <s v="215 224 E0434 VK01"/>
        <s v="204 205 Z0030 VK17"/>
        <s v="204 205 Z0030 VK15"/>
        <s v="204 207 Z0030 VK01"/>
        <s v="204 207 Z0030 VK16"/>
        <s v="205 208 Z0030 VK01"/>
        <s v="206 209 Z0030 VK01"/>
        <s v="206 209 E0301 VK01"/>
        <s v="206 209 E0302 VK01"/>
        <s v="206 209 E0303 VK01"/>
        <s v="206 210 Z0030 VK01"/>
        <s v="206 212 Z0030 VK01"/>
        <s v="206 263 E0299 VK01"/>
        <s v="206 263 E0300 VK01"/>
        <s v="208 214 Z0030 VK01"/>
        <s v="208 214 Z0030 VK06"/>
        <s v="209 215 Z0030 VK01"/>
        <s v="209 215 Z0030 VK06"/>
        <s v="209 215 Z0030 VK22"/>
        <s v="209 215 E0421 VK01"/>
        <s v="210 219 E0421 VK01"/>
        <s v="209 215 E0422 VK01"/>
        <s v="210 219 E0422 VK01"/>
        <s v="209 240 Z0030 VK01"/>
        <s v="210 219 Z0030 VK01"/>
        <s v="210 219 Z0030 VK26"/>
        <s v="211 220 Z0030 VK01"/>
        <s v="211 276 Z0030 VK01"/>
        <s v="212 221 E0220 VK01"/>
        <s v="215 224 Z0030 VK01"/>
        <s v="216 225 E0154 VK01"/>
        <s v="216 225 E0155 VK01"/>
        <s v="216 225 E0156 VK01"/>
        <s v="216 225 E0157 VK01"/>
        <s v="216 225 E0158 VK01"/>
        <s v="218 227 Z0030 VK01"/>
        <s v="218 227 Z0030 VK02"/>
        <s v="220 229 Z0030 VK01"/>
        <s v="220 229 E0088 VK01"/>
        <s v="220 229 E0304 VK01"/>
        <s v="220 229 E0338 VK01"/>
        <s v="220 278 Z0030 VK01"/>
        <s v="222 231 Z0030 VK01"/>
        <s v="223 232 Z0030 VK01"/>
        <s v="224 242 Z0030 VK01"/>
        <s v="224 282 E0010 VK01"/>
        <s v="224 288 E0010 VK01"/>
        <s v="227 237 Z0030 VK01"/>
        <s v="227 259 Z0030 VK024"/>
        <s v="229 239  VK01"/>
        <s v="229 239 Z0030 VK03"/>
        <s v="229 239 Z0030 VK06"/>
        <s v="230 241 Z0030 VK05"/>
        <s v="230 241 Z0030 VK01"/>
        <s v="230 269 Z0030 VK01"/>
        <s v="230 283 E0010 VK01"/>
        <s v="231 211 Z0030 VK01"/>
        <s v="231 246 Z0030 VK01"/>
        <s v="231 247 Z0030 VK06"/>
        <s v="231 247 Z0030 VK07"/>
        <s v="231 248 E0525 VK01"/>
        <s v="234 251 Z0030 VK08"/>
        <s v="234 251 Z0030 VK01"/>
        <s v="234 251 Z0030 VK09"/>
        <s v="234 251 E0263 VK01"/>
        <s v="234 251 E0392 VK01"/>
        <s v="239 257 E0392 VK01"/>
        <s v="234 251 E0396 VK01"/>
        <s v="239 257 E0396 VK01"/>
        <s v="234 251 E0393 VK01"/>
        <s v="239 257 E0393 VK01"/>
        <s v="234 251 E0397 VK01"/>
        <s v="239 257 E0397 VK01"/>
        <s v="234 251 E0438 VK01"/>
        <s v="222 231 E0438 VK01"/>
        <s v="234 251 E0439 VK01"/>
        <s v="222 231 E0439 VK01"/>
        <s v="238 255 Z0030 VK01"/>
        <s v="238 256 Z0030 VK01"/>
        <s v="238 261 Z0030 VK01"/>
        <s v="238 262 Z0030 VK01"/>
        <s v="238 271 E0010 VK01"/>
        <s v="238 272 E0010 VK01"/>
        <s v="238 273 E0010 VK01"/>
        <s v="238 274 E0010 VK01"/>
        <s v="238 275 E0010 VK01"/>
        <s v="238 277 E0010 VK01"/>
        <s v="238 280 Z0030 VK01"/>
        <s v="238 281 Z0030 VK01"/>
        <s v="239 257 Z0030 VK01"/>
        <s v="239 257 Z0030 VK06"/>
        <s v="241 279 Z0030 VK01"/>
        <s v="246 820 E0519 VK01"/>
        <s v="249 216 Z0030 VK01"/>
        <s v="249 217 Z0030 VK01"/>
        <s v="249 218 E0010 VK01"/>
        <s v="301 258 Z0030 VK01"/>
        <s v="302 001 Z0031 VK01"/>
        <s v="302 001 E0279 VK01"/>
        <s v="302 001 Z0045 VK01"/>
        <s v="302 001 E0718 VK01"/>
        <s v="302 001 E0618 VK01"/>
        <s v="302 002 Z0031 VK01"/>
        <s v="302 003 E0010 VK01"/>
        <s v="302 004 Z0030 VK01"/>
        <s v="306 007 Z0031 VK01"/>
        <s v="327 009 Z0031 VK01"/>
        <s v="327 011 Z0031 VK01"/>
        <s v="327 014 E0010 VK28"/>
        <s v="327 061 E0010 VK28"/>
        <s v="327 061 E0010 "/>
        <s v="338 024 E0010 VK01"/>
        <s v="338 038 E0010 VK01"/>
        <s v="338 040 E0010 VK01"/>
        <s v="338 041 E0010 VK01"/>
        <s v="338 042 E0010 VK01"/>
        <s v="338 043 E0010 VK01"/>
        <s v="338 044 E0010 VK01"/>
        <s v="338 045 E0010 VK01"/>
        <s v="338 046 E0010 VK01"/>
        <s v="338 047 E0010 VK01"/>
        <s v="338 048 E0010 VK01"/>
        <s v="338 049 E0010 VK01"/>
        <s v="338 051 Z0031 VK01"/>
        <s v="346 025 E0010 VK01"/>
        <s v="346 025 E0710 VK01"/>
        <s v="346 025 E0711 VK01"/>
        <s v="346 025 E0712 VK01"/>
        <s v="346 025 E0713 VK01"/>
        <s v="346 025 E0714 VK01"/>
        <s v="346 025 E0731 VK01"/>
        <s v="346 025 E0732 VK01"/>
        <s v="346 025 E0733 VK01"/>
        <s v="346 025 E0734 VK01"/>
        <s v="346 025 E0735 VK01"/>
        <s v="346 025 E0629 VK01"/>
        <s v="346 025 E0231 VK01"/>
        <s v="346 025 E0687 VK01"/>
        <s v="346 025 E0233 VK01"/>
        <s v="346 025 E0235 VK01"/>
        <s v="346 025 E0236 VK01"/>
        <s v="346 025 E0237 VK01"/>
        <s v="346 025 E0686 VK01"/>
        <s v="346 025 E0239 VK01"/>
        <s v="346 025 E0254 VK01"/>
        <s v="346 025 E0522 VK01"/>
        <s v="346 025 E0581 VK01"/>
        <s v="346 025 E0582 VK01"/>
        <s v="346 025 E0583 VK01"/>
        <s v="346 026 E0211 VK01"/>
        <s v="346 026 E0212 VK01"/>
        <s v="401 110 Z0030 VK01"/>
        <s v="402 111 Z0030 VK01"/>
        <s v="404 101 Z0030 VK01"/>
        <s v="404 102 Z0030 VK01"/>
        <s v="404 103 Z0030 VK01"/>
        <s v="404 104 Z0030 VK01"/>
        <s v="404 105 Z0030 VK01"/>
        <s v="404 106 Z0030 VK01"/>
        <s v="404 107 E0010 VK01"/>
        <s v="405 113 Z0030 VK01"/>
        <s v="406 114 Z0030 VK01"/>
        <s v="438 115 E0010 VK01"/>
        <s v="442 116 Z0030 VK01"/>
        <s v="446 125 E0010 VK01"/>
        <s v="506 027 Z0030 VK01"/>
        <s v="506 027 Z0030 VK11"/>
        <s v="507 028 Z0034 VK01"/>
        <s v="511 031 E0010 VK01"/>
        <s v="511 031 E0436 VK01"/>
        <s v="511 031 E0437 VK01"/>
        <s v="511 039 E0010 VK01"/>
        <s v="512 032 Z0030 VK01"/>
        <s v="512 057 Z0030 VK28"/>
        <s v="512 058 Z0030 VK28"/>
        <s v="512 059 Z0030 VK28"/>
        <s v="513 150 E0322 VK01"/>
        <s v="513 151 E0322 VK01"/>
        <s v="513 153 E0322 VK01"/>
        <s v="549 033 Z0030 VK01"/>
        <s v="644 405 E0432 VK14"/>
        <s v="644 405 E0432 VK19"/>
        <s v="644 405 E0690 VK21"/>
        <s v="644 D10 E0002"/>
        <s v="644 411 E0002 NEG01"/>
        <s v="602 419 E0002 NEG01"/>
        <s v="644 412 E0002 NEG02"/>
        <s v="644 413 E0002 NEG03"/>
        <s v="644 P40 E0002"/>
        <s v="644 416 E0002 NEG10"/>
        <s v="644 417 E0002 NEG11"/>
        <s v="644 418 E0002 NEG12"/>
        <s v="644 416 E0002 NEG07"/>
        <s v="644 417 E0002 NEG08"/>
        <s v="644 418 E0002 NEG09"/>
        <s v="644 410 E0002 VK01"/>
        <s v="644 415 E0002 VK01"/>
        <s v="644 425 E0002 VK01"/>
        <s v="701 308 E0011 VK01"/>
        <s v="701 309 E0051 VK01"/>
        <s v="701 310 E0011 VK01"/>
        <s v="705 822 E0010 VK01"/>
        <s v="705 822 E0620 VK01"/>
        <s v="743 601 Z0036 VK01"/>
        <s v="743 606 E0057 VK01"/>
        <s v="209 215 Z0030 FD03"/>
        <s v="229 239 Z0030 FD03"/>
        <s v="211 220 Z0030 FD03"/>
        <s v="209 215 Z0030 FD09"/>
        <s v="203 206 Z0030 FD09"/>
        <s v="209 215 Z0030 FD05"/>
        <s v="231 247 Z0030 FD05"/>
        <s v="204 207 Z0030 FD05"/>
        <s v="249 217 Z0030 FD16"/>
        <s v="218 227 Z0030 FD01"/>
        <s v="218 227 Z0030 FD06"/>
        <s v="227 237 Z0030 FD06"/>
        <s v="218 227 Z0030 FD07"/>
        <s v="227 237 Z0030 FD17"/>
        <s v="206 209 Z0030 FD04"/>
        <s v="213 222 Z0030 FD04"/>
        <s v="206 209 Z0030 FD11"/>
        <s v="206 209 Z0030 FD15"/>
        <s v="227 237 Z0030 FD15"/>
        <s v="213 222 Z0030 FD15"/>
        <s v="206 209 Z0030 FD20"/>
        <s v="213 222 Z0030 FD20"/>
        <s v="234 251 Z0030 FD14"/>
        <s v="222 231 Z0030 FD14"/>
        <s v="238 256 Z0030 FD14"/>
        <s v="223 232 Z0030 FD02"/>
        <s v="223 232 Z0030 FD08"/>
        <s v="220 229 Z0030 FD18"/>
        <s v="220 229 Z0030 FD10"/>
        <s v="220 229 Z0030 FD19"/>
        <s v="218 227 Z0030 FD13"/>
        <s v="227 237 Z0030 FD13"/>
        <s v="223 232 Z0030 FD13"/>
        <s v="301 258 Z0030 FD13"/>
        <s v="230 241 Z0030 FD13"/>
        <s v="209 209 Z0030 FD13"/>
        <s v="218 227 Z0030 FD12"/>
        <s v="227 237 Z0030 FD12"/>
        <s v="223 232 Z0030 FD12"/>
        <s v="230 241 Z0030 FD12"/>
        <s v="218 227 Z0030 FD21"/>
        <s v="227 237 Z0030 FD21"/>
        <s v="223 232 Z0030 FD21"/>
        <s v="301 258 Z0030 FD21"/>
        <s v="230 241 Z0030 FD21"/>
        <s v="101 301 E0631 PD"/>
        <s v="105 301 E0631 PD"/>
        <s v="106 301 E0631 PD"/>
        <s v="139 301 E0631 PD"/>
        <s v="106 313 E0698 PD"/>
        <s v="106 313 E0699 PD"/>
        <s v="111 301 E0708 PD"/>
        <s v="112 301 E0708 PD"/>
        <s v="117 313 E0443 PD"/>
        <s v="117 313 E0570 PD"/>
        <s v="117 313 E0571 PD"/>
        <s v="117 313 E0572 PD"/>
        <s v="204 205 E0565 PD"/>
        <s v="204 205 E0566 PD"/>
        <s v="204 205 E0567 PD"/>
        <s v="204 205 E0719 PD"/>
        <s v="204 205 E0720 PD"/>
        <s v="204 205 E0721 PD"/>
        <s v="204 205 E0722 PD"/>
        <s v="204 205 E0738 PD"/>
        <s v="204 205 E0739 PD"/>
        <s v="204 270 E0564 PD"/>
        <s v="205 208 E0339 PD"/>
        <s v="209 215 E0389 PD"/>
        <s v="216 225 E0619 PD"/>
        <s v="220 229 E0627 PD"/>
        <s v="229 239 E0450 PD"/>
        <s v="231 248 E0624 PD"/>
        <s v="249 217 E0625 PD"/>
        <s v="203 206 Z0045 PD"/>
        <s v="203 206 DERR01 PD"/>
        <s v="204 205 E0445 PD"/>
        <s v="204 205 E0446 PD"/>
        <s v="204 205 E0447 PD"/>
        <s v="204 205 E0448 PD"/>
        <s v="204 205 E0449 PD"/>
        <s v="207 213 Z0046 PD"/>
        <s v="208 214 E0524 PD"/>
        <s v="208 214 E0531 PD"/>
        <s v="208 214 E0532 PD"/>
        <s v="208 214 E0533 PD"/>
        <s v="208 214 E0534 PD"/>
        <s v="208 214 E0632 PD"/>
        <s v="208 214 E0633 PD"/>
        <s v="208 214 E0634 PD"/>
        <s v="208 214 E0635 PD"/>
        <s v="208 214 E0636 PD"/>
        <s v="208 214 E0637 PD"/>
        <s v="208 214 E0638 PD"/>
        <s v="208 214 E0639 PD"/>
        <s v="208 214 E0640 PD"/>
        <s v="208 214 E0641 PD"/>
        <s v="208 214 E0642 PD"/>
        <s v="210 219 Z0046 PD"/>
        <s v="213 222 Z0043 PD"/>
        <s v="221 230 Z0040 PD"/>
        <s v="231 244 Z0033 PD"/>
        <s v="231 245 Z0033 PD"/>
        <s v="232 249 Z0045 PD"/>
        <s v="  APL001 "/>
        <s v="  APL002 "/>
        <s v="  APL003 "/>
        <s v="  APL004 "/>
        <s v="  APL005 "/>
        <s v="  APL006 "/>
        <s v="  APL007 "/>
        <s v="  APL008 "/>
        <s v="705 822 E0740 PD"/>
        <s v="705 822 E0741 PD"/>
        <s v="705 822 E0742 PD"/>
        <s v="401 110 E0727 PD"/>
        <s v="402 111 E0723 PD"/>
        <s v="404 102 E0723 PD"/>
        <s v="404 104 E0724 PD"/>
        <s v="404 106 E0724 PD"/>
        <s v="404 107 E0725 PD"/>
        <s v="404 120 E0725 PD"/>
        <s v="405 113 E0726 PD"/>
        <s v="507 028 F0005 PD"/>
        <s v="346 030 E0214 PD"/>
        <s v="346 030 E0215 PD"/>
        <s v="511 030 E0332 PD"/>
        <s v="511 030 E0333 PD"/>
        <s v="511 030 E0334 PD"/>
        <s v="511 030 E0335 PD"/>
        <s v="511 030 E0684 PD"/>
        <s v="511 030 E0685 PD"/>
        <s v="511 030 E0715 PD"/>
        <s v="511 030 E0716 PD"/>
        <s v="511 030 E0717 PD"/>
        <s v="510 029 Z0040 PD"/>
        <s v="510 029 Z0044 PD"/>
        <s v="544 034 Z0040 PD"/>
        <s v="703 801 E0709 PD"/>
      </sharedItems>
    </cacheField>
    <cacheField name="Priloga" numFmtId="0">
      <sharedItems containsBlank="1" count="4">
        <m/>
        <s v="I"/>
        <s v="Ia"/>
        <s v="Ic"/>
      </sharedItems>
    </cacheField>
    <cacheField name="Dej." numFmtId="0">
      <sharedItems containsBlank="1"/>
    </cacheField>
    <cacheField name="Dejavnost" numFmtId="0">
      <sharedItems containsBlank="1" count="10">
        <m/>
        <s v="Bolnišnična dejavnost"/>
        <s v="Spec. zunaj bolnišnična dejavnost"/>
        <s v="Splošna zunaj bolnišnična dejavnost"/>
        <s v="Zobozdravstvena dejavnost"/>
        <s v="Druge dejavnosti za zdravje"/>
        <s v="Dejavnost nastanitvenih ustanov za bolniško nego"/>
        <s v="Ostale zdravstvene dejavnosti"/>
        <s v="Bolnišnična in spec. zunaj. bol. dejavnost"/>
        <s v="Spec. in spl. zunaj. bol. dejavnost_x000a_"/>
      </sharedItems>
    </cacheField>
    <cacheField name="Program" numFmtId="0">
      <sharedItems containsBlank="1" count="97">
        <m/>
        <s v="akutna bolnišnična obravnava"/>
        <s v="register"/>
        <s v="transplantacije"/>
        <s v="rehabilitacija"/>
        <s v="zdraviliško zdravljenje"/>
        <s v="psihiatrija"/>
        <s v="pediatrija"/>
        <s v="neakutna bolnišnična obravnava"/>
        <s v=""/>
        <s v="kirurgija"/>
        <s v="ginekologija"/>
        <s v="okulistika"/>
        <s v="otorinolaringologija"/>
        <s v="maksilofac. kirurgija"/>
        <s v="rehabilitacija in fiziatrija"/>
        <s v="gastro"/>
        <s v="infektologija"/>
        <s v="internistika"/>
        <s v="priprava in apl._x000a_zdravila"/>
        <s v="alergologija"/>
        <s v="onkologija"/>
        <s v="kardiologija"/>
        <s v="kirurgija razno"/>
        <s v="dialize"/>
        <s v="nevrologija"/>
        <s v="ortopedija"/>
        <s v="pulmologija"/>
        <s v="slikovna diagnostika"/>
        <s v="urologija"/>
        <s v="urgentna _x000a_medicina"/>
        <s v="paliativa"/>
        <s v="NIJZ"/>
        <s v="diabetologija"/>
        <s v="tireologija"/>
        <s v="medicina dela…"/>
        <s v="splošna ambulanta"/>
        <s v="zdravljenje odvisnosti"/>
        <s v="antikoag. amb."/>
        <s v="dispanzer za ženske"/>
        <s v="Otroški/šolski dispanzer"/>
        <s v="razvojna amb."/>
        <s v="Nujna medicinska pomoč"/>
        <s v="preventivni programi"/>
        <s v="zobozdravstvo"/>
        <s v="delovna terapija in fizioterapija"/>
        <s v="Preventivni program"/>
        <s v="psihologija"/>
        <s v="prevozi"/>
        <s v="zdrav. nega zavodov za rehabilitacijo"/>
        <s v="zdrav. nega v SVZ"/>
        <s v="spremljanje otroka"/>
        <s v="lekarniška dejavnost"/>
        <s v="Cikloergometrija, spirometrija"/>
        <s v="Fototerapija"/>
        <s v="Denzitometrija"/>
        <s v="Nuklearna medicina"/>
        <s v="ABR, ASG, SEG"/>
        <s v="EEG"/>
        <s v="EMG"/>
        <s v="Obravnava otrok z motnjami v razvoju"/>
        <s v="Citogenetski laboratorij"/>
        <s v="Kardiotokografija"/>
        <s v="Molekularna gen. diagnostika"/>
        <s v=" Predimplantacijska gen. diagnostika"/>
        <s v="Mavčarna"/>
        <s v="Audiometrija"/>
        <s v="Foniatrija"/>
        <s v="Očesna diagnostika"/>
        <s v="Fundus kamera"/>
        <s v="Očesni laser"/>
        <s v="Klinični psihologi"/>
        <s v=" Klinični logopedi"/>
        <s v=" Psihologi / logopedi / defektologi / _x000a_socialni delavci "/>
        <s v="Razno v bolnišnični dejavnosti"/>
        <s v="Nevromodulacijski program v bolnišnični dejavnosti in specialistični zunajbolnšnični dejavnosti"/>
        <s v="Razno v specialistični zunajbolnišnični dejavnosti"/>
        <s v="Specialistične zunajbolnišnične dermatološke storitve"/>
        <s v="Interdisciplinarni rehabilitacijski program obravnave oseb s sindromom kronično razširjene bolečine"/>
        <s v="Diagnostične storitve hematologije"/>
        <s v="Pregled, spremljanje in zdravljenja bolnikov s HIV okužbo v spec. zunajb. zdravstveni dejavnosti"/>
        <s v="Pregled, spremljanje in zdravljenja bolnikov s HCV okužbo v spec. zunajb. zdravstveni dejavnosti"/>
        <s v="Diagnostične storitve molekularne genetike"/>
        <s v="Storitve v specialistični zunajbolnišnični dejavnosti klinične genetike"/>
        <s v="Radioterapevtske storitve"/>
        <s v="MR - magnetna resonanca"/>
        <s v="CT - računalniška tomografija"/>
        <s v="Revmatološke storitve v spec. zunajb. dejavnosti "/>
        <s v="Priprava in apliciranje zdravil s seznama A in B"/>
        <s v="Specialna fizioterapevtska obravnava (nosilec: dipl. fiziot. s spec. znanji)_x000a_"/>
        <s v="Patronažna služba na domu (nosilec: diplomirana medicinska sestra)"/>
        <s v="Patronažna služba v oskrbnih stanovanjih  (nosilec: diplomirana medicinska sestra)"/>
        <s v="Asistirana peritonealna dializa na domu (nosilec: diplomirana medicinska sestra)"/>
        <s v="Asistirana peritonealna dializa v oskrbnih stanovanjih (nosilec: diplomirana medicinska sestra)"/>
        <s v="Nega na domu (nosilec: tehnik zdravstvene nege)"/>
        <s v="Nega na domu v oskrbnih stanovanjih (nosilec: tehnik zdravstvene nege)"/>
        <s v="Transfuzijska medicina"/>
      </sharedItems>
    </cacheField>
    <cacheField name="Vrsta" numFmtId="0">
      <sharedItems containsBlank="1" containsMixedTypes="1" containsNumber="1" containsInteger="1" minValue="101" maxValue="743"/>
    </cacheField>
    <cacheField name="Podvrsta" numFmtId="0">
      <sharedItems containsBlank="1" containsMixedTypes="1" containsNumber="1" containsInteger="1" minValue="1" maxValue="822"/>
    </cacheField>
    <cacheField name="Storitev" numFmtId="0">
      <sharedItems containsBlank="1"/>
    </cacheField>
    <cacheField name="4. nivo" numFmtId="0">
      <sharedItems containsBlank="1"/>
    </cacheField>
    <cacheField name="P2" numFmtId="0">
      <sharedItems containsBlank="1" containsMixedTypes="1" containsNumber="1" minValue="0.7" maxValue="226"/>
    </cacheField>
    <cacheField name="Naziv" numFmtId="0">
      <sharedItems containsBlank="1" count="1086">
        <m/>
        <s v="Bol - Akutna bolnišnična obravnava SPP"/>
        <s v="ostali delavci iz ur  "/>
        <s v="admin. tehnični delavci  "/>
        <s v="+ Izvajalec lahko pošlje realizacijo (v okviru plana 101 300) na vseh podvrstah 301 Akutna bolnišnična obravnava SPP"/>
        <s v="- Celotni prihodek akutne obravnave brez inovativnih zdravil in dodatka za dvojezičnost se planira po tej kalkulaciji."/>
        <s v="Register endoprotetike - OB Valdoltra"/>
        <s v="zdravnik specialist  "/>
        <s v="dipl. med. sestra"/>
        <s v="strokovni sodelavec"/>
        <s v="tehnik zdravstvene nege  "/>
        <s v="Klinični register raka dojke, debelega črevesa in danke ter prostate - Onkološki inštitut Lj"/>
        <s v="Klinični register za melanom - _x000a_Onkološki inštitut Lj"/>
        <s v="ing. računalništva  "/>
        <s v="- Od 1.1.2021 se program planira in poroča na šifri 101 300 E0730."/>
        <s v="Aktivna registracija raka - Onkološki inštitut Lj"/>
        <s v="Klinični register pljučnega raka - Onkološki inštitut Lj"/>
        <s v="Transplantacija jetr  "/>
        <s v="dipl. med. sestra / višja med. sestra  "/>
        <s v="fizioterapevt, delavni terapevt  "/>
        <s v="Transplantacija ledvice s trebušno slinavko"/>
        <s v="Pod. program boln. rehab. za starejše  v DSO Polde Eberl-Jamski Izlake  "/>
        <s v="dipl. fizioterapevt / višji fizioterapevt  "/>
        <s v="strežnica  "/>
        <s v="delavni terapevt  "/>
        <s v="bolničar  "/>
        <s v="Bol - Akutna boln. obrav. rehabilitacija URI SOČA"/>
        <s v="dipl. fizioterapevt  "/>
        <s v="spec. klinične logopedije  "/>
        <s v="dipl. socialni delavec  "/>
        <s v="- Plačni razredi za ostale delavce iz ur se načrtuje skladno z 10. odstavkom 10. člena Dogovora, za ostali kader (program rehabilitacijske obravnave otrok na terciarni ravni in celostno rehabilitacijsko obravnavo) pa v skladu s 1. odstavkom 10. člena."/>
        <s v="Zdraviliško zdravljenje - nemed. oskrbni danD"/>
        <s v="število delavcev"/>
        <s v="+ Izvajalec lahko pošlje realizacijo (v okviru plana 104 501) tudi na dejavnosti 104 502, 104 504, 104 505, ter v vseh naštetih "/>
        <s v="   dejavnostih tudi za E0425."/>
        <s v="- Kalkulacija velja tudi za dejavnost 205 208 E0011 v Zdravilišču Rogaška ter dejavnost 209 215 E0011 v Diagn. centru Vila Bogatin."/>
        <s v="Zdraviliško zdravljenje - točke"/>
        <s v="+ Izvajalec lahko pošlje realizacijo (v okviru plana 104 501) tudi na dejavnosti 104 502, 104 504, 104 505"/>
        <s v="Transplantacija kostnega mozga - avtologna "/>
        <s v="Transplantacija kostnega mozga - alogenična _x000a_(z dajalcem) "/>
        <s v="Transplantacija srca"/>
        <s v="Vstavitev umetnega srca"/>
        <s v="Transplantacija roženice"/>
        <s v="Transplantacija hondrocitov"/>
        <s v="BOL - Psihiatrična obravnava otroka, _x000a_UPK Lj, UKC Lj - Pediatrična klinika"/>
        <s v="Bol - Invalidna mladina,  CZBO Šentvid pri Stični "/>
        <s v="Bol - Invalidna mladina,  _x000a_SB Nova Gorica"/>
        <s v="Zgod. obrav. motenj hranjenja in čustv. v boln. dej. Mlad. klim. zdraviliča Rakitna"/>
        <s v="Gojenje in presaditev kože  "/>
        <s v="Bol - Forenzična psihiatrija "/>
        <s v="spec. klinične psihologije  "/>
        <s v="socialni delavec  "/>
        <s v="Reintegracija in rehab. v boln. dej. mlad. klim. zdravilišča Rakitna"/>
        <s v="Bol - Psihiatrija, primer v boln. dejavnosti "/>
        <s v="zdravnik internist  "/>
        <s v="+ Izvajalec lahko pošlje realizacijo (v okviru plana 130 341) tudi na dejavnosti 124 341"/>
        <s v="- Kalkulacija se uporablja za vse izvajalce specialistične bolnišnične dejavnosti psihiatrije z izjemo MKZ Rakitne."/>
        <s v="- Psihiatrični kliniki Ljubljana se na ceno iz zgornje kalkulacije prizna dodatek za terciar."/>
        <s v="Bol - Psihiatrija, _x000a_primer v dnevni oskrbi "/>
        <s v="Bol - Skupnostna psihiatrija "/>
        <s v="Bol - Psihiatrija, nadzorovana obravnava "/>
        <s v="+ Izvajalec lahko pošlje realizacijo (v okviru plana 130 341 E0055) tudi na dejavnosti 124 341"/>
        <s v="Bol - Psihiatrija, primer v oskrbi v tuji družini "/>
        <s v="Program zdravljenja in rehabilitacije oseb s komorbidnostjo - _x000a_Od 1. 6. 2020"/>
        <s v="dipl. delovni terapevt  "/>
        <s v="Transplantacija pljuč "/>
        <s v="Transplantacija pljuč - tuj zavod"/>
        <s v="- Priprava na transplantacijo in zdravljenje po transplantaciji, opravljeni v tujem zavodu"/>
        <s v="Transplantacija ledvic "/>
        <s v="+ Izvajalec lahko pošlje realizacijo (v okviru plana 139 303) tudi na dejavnosti 101 303 Abdominalna kirurgija"/>
        <s v="Bol - Zdrav. nega in paliativna oskrba - NBO_x000a_samost. odd."/>
        <s v="fizioterapevt  "/>
        <s v="+ Izvajalec lahko pošlje realizacijo (v okviru plana 144 306) tudi na dejavnosti 141 304."/>
        <s v="- A2 SD 2010: če izvajalec nima vzpostavljenega samost. oddelka je cena 30% nižja. A1 SD 2014: določba ne velja  v psih. bolnišnicah."/>
        <s v="Bol - Zdrav. nega in paliativna oskrba - _x000a_brez samost. odd."/>
        <s v="Bol - Podaljšano boln. zdrav. - samost. odd. P"/>
        <s v="- Bolnišnici Sežana se v ceni iz zgornje kalkulacije priznajo dodatna sredstva v višini 17% sredstev za materialne stroške."/>
        <s v="Bol - Podaljšano boln. zdrav. - brez samost. odd."/>
        <s v="Operacije kile "/>
        <s v="+ Izvajalec lahko pošlje realizacijo (v okviru plana 201 203 E0261) tudi na dejavnost 201 203 E0622 Operacija obeh kil hkrati."/>
        <s v="- V ceni storitve je vključen ambulantni pregled pred in po operaciji."/>
        <s v="- Poleg cene za storitev ni mogoče zaračunati nobene druge storitve iz Seznama storitev spec. zunajb. zdrav. dej. (šifrant 15.42)."/>
        <s v="- Hospitalna obravnava je mogoča le, če izvajalec predloži Zavodu indikacije za obravnavo v akutni bolnišnični obravnavi."/>
        <s v="- V primeru, da se operacija naredi na obeh kilah hkrati, lahko izvajalec obračuna storitev E0622, in sicer v višini 1,6 kratnika "/>
        <s v="  cene storitve 201 203 E0261."/>
        <s v="- Pri obračunu se opravljeni obseg programa plača največ do planiranih storitev."/>
        <s v="- Delavci iz ur - zdravnik specialist vključuje 1 anesteziologa."/>
        <s v="Izrezanje benigne tvorbe kože in podk. tkiva / destrukcija benigne kožne tvorbe (brez kiretaže)"/>
        <s v="laboratorijski tehnik"/>
        <s v="admin. tehničnični delavci lab/RTG"/>
        <s v="+ Izvajalec lahko pošlje realizacijo (v okviru plana 234 251) tudi na dejavnosti 228 238 Estetska kirurgija"/>
        <s v="- Izvajalec v okviru cene za en poseg opravi ambulantna pregleda pred in po posegu."/>
        <s v="- Materialni stroški že vključujejo sredstva za patohistološke in citološke preiskave iz 17. člena tega Dogovora."/>
        <s v="Izrezanje bazalnoc. in skvam. karcinoma kože in malignega melanoma"/>
        <s v="Izrezanje bazalnoc. in skvamoznega karcinoma kože in malignega melanoma"/>
        <s v="- Materialni stroški že vključujejo sredstva za patohistološke in citološke preiskave iz 16. člena tega Dogovora."/>
        <s v="- Obračun je mogoč po pridobljenem izvidu patohistološke preiskave, ki dokazuje diagnozo pacienta skladno z vsebino storitve."/>
        <s v="Spec - Rehabilitacija, _x000a_URI SOČA "/>
        <s v="dipl. fizioterapevt - inštruktor  "/>
        <s v="dipl. med. sestra - neg. enota  "/>
        <s v="dipl. ing. ort. teh.  "/>
        <s v="Spec - Medic. rehabilitacija UKC Mb, UKC Lj, Center za med. rehab. ZDM in odd. za med. reh. SB Celje"/>
        <s v="dipl. delovni terapevt / višji delovni terapevt  "/>
        <s v="Spec - Fiziatrija "/>
        <s v="Spec - Fizikalna medicina in rehab. na področju predp. in kontrole ortoped. pripomočkov "/>
        <s v="inženir ortopedske tehnike  "/>
        <s v="Spec - Gastroenterologija "/>
        <s v="+ Izvajalec lahko pošlje realizacijo (v okviru plana 205 208) tudi na dejavnosti 205 267 Endoskopija"/>
        <s v="Spec - Ginekologija "/>
        <s v="+ Izvajalec lahko pošlje realizacijo (v okviru plana 206 209) tudi na dejavnosti 206 263 Porodništvo"/>
        <s v="Medikamentozni splav "/>
        <s v="Diagnostična histeroskopija "/>
        <s v="Histeroskopska operacija "/>
        <s v="Spec - Bolezni dojk "/>
        <s v="Spec - Zdravljenje neplodnosti "/>
        <s v="dipl. biolog  "/>
        <s v="Biopsija horionskih resic, kordocinteza "/>
        <s v="Amniocenteza "/>
        <s v="Spec - Infektologija  "/>
        <s v="Spec - Infektologija*"/>
        <s v="- Kalkulacija velja za bolnišnice"/>
        <s v="Spec - internistika "/>
        <s v="+ Izvajalec lahko pošlje realizacijo (v okviru plana 209 215) tudi na dejavnosti 207 213 Hematologija in 216 264 Nefrologija"/>
        <s v="Spec - internistika*"/>
        <s v="Spec - Endoskopska diagnostika in endosk. terapija v gastro. in urologiji  "/>
        <s v="- Kalkulacijo lahko uporabijo izvajalci, ki za boln. obravnavo bolnikov Zavodu storitev ne obračunajo na podlagi SPP, temveč na podlagi"/>
        <s v="  storitev iz šifranta 15.68: Storitve spec. zunajb. zdrav. dejavnosti internistike (209 215) in imajo zagotovljene postelje za pripravo"/>
        <s v="  bolnikov na obravnavo, možnost pred in pooperativnega zdravljenja."/>
        <s v="- Delavci iz ur - zdravnik specialist vključuje 1 internista-gastroenterologa in 1,5 anesteziologa, radiologa."/>
        <s v="Priprava in aplikacija zdravil za ambul. parent. sistemsko protitumorno zdrav. karcinoma dojke"/>
        <s v="farmacevt  "/>
        <s v="farmacevtski tehnik  "/>
        <s v="- Poleg te storitve ni mogoče zaračunati nobene druge storitve iz Seznama storitev spec. zunajb. zdrav. dejavnosti (šifrant 15.42)."/>
        <s v="Priprava in aplikacija zdravil za amb. parent. sist. protitum. zdrav. karcinoma deb. črevesa in danke"/>
        <s v="Spec - Alergologija "/>
        <s v="+ Izvajalec lahko pošlje realizacijo (v okviru plana 209 240) tudi na dejavnosti 227 240 Alergologija v pediatriji"/>
        <s v="Spec - Onkologija "/>
        <s v="Spec Onkologija - Onkološki inštitut Lj. OI"/>
        <s v="Spec - Kardiologija "/>
        <s v="Spec - Ambulantna kardiološka rehabilitacija"/>
        <s v="- Izvajalci lahko program obračunavajo z uporabo naslednjih šifer storitev: 95990, 95991, 12620, 12602, 36122,02003 na začetku"/>
        <s v="   in na koncu rehabilitacije ter 11004 in 11303 na koncu rehabilitacije."/>
        <s v="Operacija na ožilju "/>
        <s v="+ Izvajalec lahko pošlje realizacijo (v okviru plana 212 221 E0220) tudi na dejavnost 212 221 E0444 Op. na ožilju na obeh nogah hkrati."/>
        <s v="- Izvajalec v okviru cene za eno operacijo opravi ambulantna pregleda pred in po operaciji."/>
        <s v="- Delavci iz ur - zdravnik specialist vključuje 0,1 anesteziologa."/>
        <s v="- Če se operacija naredi na obeh nogah hkrati, izvajalec obračuna storitev na dejavnosti 212 221 E0444, in sicer v višini "/>
        <s v="  1,4 kratnika cene storitve E0220."/>
        <s v="- Pri obračunu se opravljeni obseg programa plača največ do planiranih sredstev po pogodbi."/>
        <s v="Spec - _x000a_Maksilofacialna kirurgija "/>
        <s v="+ Izvajalec lahko pošlje realizacijo (v okviru plana 215 224) tudi na dejavnosti 242 233 Oralna kirurgija"/>
        <s v="- Pri maksilofacialni kirurgiji je nosilec lahko zdravnik ali zobozdravnik specialist. Zdravnik specialist vključuje 0,5 anesteziologa."/>
        <s v="Dializa I"/>
        <s v="- Cena dialize vključuje stroške eritropoetina."/>
        <s v="Dializa II "/>
        <s v="Dializa III "/>
        <s v="Dializa IV (CAPD) "/>
        <s v="Dializa V (APD)"/>
        <s v="- V primeru, da dializa I, II ali III traja več kot 8 ur,  izvajalec po izteku 8 ur obračuna novo dializo."/>
        <s v="Spec - Nevrologija "/>
        <s v="Spec - Nevrofiziologija _x000a_z EEG in EMG"/>
        <s v="Spec - Okulistika "/>
        <s v="Operacija sive mrene "/>
        <s v="- V kalkulaciji 220 229 Okulistika-operativa opraviti tudi 2 ambulantna pregleda (eden pred operacijo, drugi po operaciji)."/>
        <s v="- Zdravnik specialist vključuje tudi 0,1 anesteziologa."/>
        <s v="Zdravljenje starostne degen. makule, diab. makularnega edema in zapore žil "/>
        <s v="- Storitev se lahko obračuna, če so bile opravljene in v medicinski dokumentaciji ustrezno zabeležene vse naslednje aktivnosti:"/>
        <s v="  optična koherentna topografija, tonometrija nekontaktna, fotografija očesnega ozadja brez rdeče svetlobe (foto red free),"/>
        <s v="   autofluorescenca, pregled na biomikroskopu, el. refraktometrija, slikanje očesnega ozadja, pregled vidne ostrine po ETDRS"/>
        <s v="   (Early Treatment Diabetic Retinopathy Study), zadnja biomikroskopija."/>
        <s v="- Fluorescentna angiografija ali ICG (Infovyanine Green Chorioangiography) sta obvezni le pri prvi obravnavi (namesto "/>
        <s v="  fluorescentne angiografije se lahko naredi ICG), pri nadaljnjih obravnavah pa se storitvi opravita po potrebi. "/>
        <s v="- Poleg storitve E0304 se pri aplikaciji zdravila lahko obračuna tudi storitev APL004. Obe omenjeni storitvi se lahko obračunata, "/>
        <s v="  če so bile opravljene in v medicinski dokumentaciji ustrezno zabeležene vse obvezne storitve za E0304 ter intravitrealna "/>
        <s v="  aplikacija zdravila (APL004)."/>
        <s v="- Občasno se po potrebi opravijo naslednje storitve: v 60% obravnav tonometrija nekontaktna, v 20% obravnav autofluorescenca, "/>
        <s v="  v 5% obravnav foto red free, v 2% obravnav refraktometrija ali elektronska refraktometrija."/>
        <s v="Vitreoretinalna kirurgija "/>
        <s v="Očesna klinika, UKC Lj - celovita rehabilitacija slepih in slabovidnih (CRSS)"/>
        <s v="pedagog specialist - tiflopedagog  "/>
        <s v="Spec - Ortopedija "/>
        <s v="Spec - Otorinolaringologija "/>
        <s v="Spec - Pedopsihiatrija "/>
        <s v="Subspecialni amb. tim za obravnavo otrok in mladostnikov s kompleks. motnjami in kombiniranimi stanji"/>
        <s v="spec. pedagog / del. terapevt / logoped  "/>
        <s v="- Kalkulacija se uporablja za tiste izvajalce, ki se na novo vključujejo v obravnavo otrok in mladostnikov s kompleksnejšimi "/>
        <s v="  motnjami in komorbidnimi stanji."/>
        <s v="- Če izvajalec ne pridobi vsega standarda kadra, se mu za manjkajoči kader zniža financiranje."/>
        <s v="- Pogoj za pričetek financiranja programa je, da izvajalec zagotovi minimalno kadrovsko sestavo subspecialističnega "/>
        <s v="  ambulantnega tima na področju otrok in mladostnikov na nacionalni oz. regijski ravni:"/>
        <s v=" * specialist otroške in mladostniške psihiatrije (1/2)"/>
        <s v=" * psiholog v procesu specializacije klinične psihologije (1)"/>
        <s v=" * psiholog (1)"/>
        <s v=" * specialni pedagog / delovni terapevt / logoped (1)"/>
        <s v="Amb. za predn. obrav. otrok in mlad. s težavami v dušev. zdravju na terc. ravni, za UKC Lj, Sl. za otr. psih., UKC Mb in UPK Lj."/>
        <s v="Spec - Pediatrija "/>
        <s v="+ Izvajalec lahko pošlje realizacijo (v okviru plana 227 237) tudi na dejavnosti 225 234 Otroška nevrologija"/>
        <s v="Spec - Invalidna mladina, _x000a_SB Nova Gorica "/>
        <s v="psihologi / logopedi / defektologi / soc. delavci  "/>
        <s v="Spec - _x000a_Pulmologija brez RTG "/>
        <s v="- Nosilec programa v ambulanti, ki je organizirana zunaj bolnišnice, je internist, nosilec programa v ambulanti, ki je organizirana"/>
        <s v="  v bolnišnici, pa je pulmolog ali internist."/>
        <s v="Spec - _x000a_Pulmologija z RTG"/>
        <s v="- Nosilec programa v ambulanti, ki je organizirana zunaj bolnišnice, je internist, nosilec programa v ambulanti, ki je organizirana "/>
        <s v="Spec - _x000a_Pulmologija z RTG*"/>
        <s v="- Kalkulacija velja za bolnišnice. Nosilec programa v ambulanti je pulmolog ali internist."/>
        <s v="Spec - Psihiatrija, _x000a_UPK Ljubljana"/>
        <s v="psiholog  "/>
        <s v="soc. del., spec. pedagog  "/>
        <s v="Spec - Psihiatrija "/>
        <s v="Skupnostna psihiatrična obravnava na domu"/>
        <s v="Subspecialni ambulantni gerontopsihiatrični tim"/>
        <s v="Spec - Mamografija "/>
        <s v="Spec - Ultrazvok UZ"/>
        <s v="Spec - Rentgen  RTG"/>
        <s v="inženir radiologije  "/>
        <s v="- Kalkulacija velja za bolnišnice."/>
        <s v="Spec - Rentgen"/>
        <s v="- Kalkulacija velja za zdravstvene domove, zdravilišča in zasebnike."/>
        <s v="Spec - PET CT"/>
        <s v="Spec - Kirurgija z operativo "/>
        <s v="+ Izvajalec lahko pošlje realizacijo (v okviru plana 234 251) tudi na dej. 201 203 Abdominalna kirurgija, 212 221 - Kardiovask. kirurgija,"/>
        <s v="   217 226  - Nevrokirurgija, 228 238 - Estetska kirurgija, 235 252 - Torakalna kirurgija, 237 254 Travmatologija, 501 703 - Akupuntktura"/>
        <s v="- Delavci iz ur - zdravnik specialist vključuje 0,5 anesteziologa."/>
        <s v="Spec - Kirurgija "/>
        <s v="Spec - Anesteziologija in bolečinske ambulante "/>
        <s v="+ Izvajalec pošlje realizacijo (v okviru plana 234 251) tudi  na dejavnosti 202 204 Anesteziologija in 202 268 Protibolečinska ambulanta"/>
        <s v="Operacija karpalnega kanala "/>
        <s v="Proktoskopija"/>
        <s v="Rektoskopija"/>
        <s v="+ Izvajalec lahko pošlje realizacijo (v okviru plana 234 251) tudi na dejavnostih 201 203 Abdominalna kirurgija, 237 254 Travmatologija"/>
        <s v="- Kalkulacija velja le za proktološke ambulantne posege."/>
        <s v="- V primeru, da izvajalec ob istem pregledu hkrati opravi rektoskopijo in proktoskopijo, lahko izvajalec obračuna storitev v višini "/>
        <s v="  1,6 kratnika cene storitve rektoskopije E0396, in sicer s šifro E0693."/>
        <s v="Sklerozacija"/>
        <s v="Ligatura"/>
        <s v="Ortopedska operacija rame (posegi na kolenu) - dnevna obravnava"/>
        <s v="- Kalkulacija velja za koncesionarje, ki te storitve lahko izvajajo izključno v okviru dnevne obravnave."/>
        <s v="Terapevtska  artroskopija (posegi na kolenu) - _x000a_dnevna obravnava   "/>
        <s v="Spec - internistika, urgentna ambulanta UA"/>
        <s v="- Kalkulacijo uporabljajo UKC Ljubljana, Klinika Golnik, SB Ptuj in Bolnišnica Topolšica."/>
        <s v="Spec - Kirurgija, _x000a_urgentna ambulanta "/>
        <s v="- Zdravnik specialist vključuje 0,5 anesteziologa."/>
        <s v="- Kalkulacijo uporabljata UKC Ljubljana in SB Ptuj."/>
        <s v="Spec - Infektologija, urgentna ambulanta "/>
        <s v="- Kalkulacijo uporablja UKC Ljubljana."/>
        <s v="Spec - Nevrologija, urgentna ambulanta "/>
        <s v="Triaža in sprejem UC"/>
        <s v="Opazovalna enota UC"/>
        <s v="- Standard je za 9 postelj."/>
        <s v="- Za dnevni turnus se predvidi 2 DMS in 1 ZT/SMS na 9 postelj in 2 DMS na 9 postelj v nočnem turnusu. "/>
        <s v="- Poleg tega še 0,5 bolničarja za transport na 9 postelj in 0,25 administratorke na 9 postelj."/>
        <s v="- V standard so vključeni materialni stroški, laboratorij in amortizacija."/>
        <s v="Dispečerska služba - DMS"/>
        <s v="dipl. med. sestra / dipl. zdravstvenik  "/>
        <s v="Dispečerska služba - ZT"/>
        <s v="Dispečerska služba - zdravnik"/>
        <s v="PUC pediatrična urgentna ambulanta _x000a_SB Celje"/>
        <s v="- Pavšal predstavlja 24 urno urg. obravnavo otrok od 0 do 18 let v okviru novih urg. centrov za najmanj 10.000 obravnav letno. "/>
        <s v="- Pri izračunu cene za tujce se upošteva 75.100 točk na tim."/>
        <s v="UC - Enota za bolezni"/>
        <s v="diplomirani zdravstvenik  "/>
        <s v="- Zdravnik specialist vključuje 7,5 internista (urg. medicina), 1,85 nevrologa in 1 infektologa."/>
        <s v="- Izvajalci opravljene storitve obračunavajo z naslednjimi šiframi storitev: 2003, 2004, 2005, 3004, 3005, 3006, 4003, 4004, 11004."/>
        <s v="UC - Enota za poškodbe"/>
        <s v="ortopedski tehnolog  "/>
        <s v="- Zdrav. spec. vključje 8,34 kirurga (urg. medicina), 1,85 specialista  orl, 0,29 urologa, 0,13 ortopeda, 0,13 ginekologa in 1,85 anestez. "/>
        <s v="- Izvajalci bodo opravljene storitve od 1. januarja 2019 obračunavali z naslednjimi šiframi storitev: 00002, 1003, 1004, 1010, 2003, 2004, 2005, 3004, 3005, "/>
        <s v="  3006, 4003, 4004,0 11003."/>
        <s v="Spec - Urologija "/>
        <s v="Spec - Urologija*"/>
        <s v="Mobilni paliativni tim"/>
        <s v="- Število točk na tim se preveri in popravi na podlagi realiziranega števila točk po 6 mesecih delovanja (prvi popravek) in po 12 mesecih."/>
        <s v="Program NIJZ "/>
        <s v="Spec - Diabetologija "/>
        <s v="+ Izvajalec lahko pošlje realizacijo (v okviru plana 249 216) tudi na dejavnosti 249 265 Endokrinologija"/>
        <s v="Spec - Tireologija "/>
        <s v="+ Izvajalec lahko pošlje realizacijo (v okviru plana 249 217) tudi na dejavnosti 219 228 Nuklearna medicina, če je le-ta planirana"/>
        <s v="Fabry-jeva bolezen, _x000a_SB Slovenj Gradec "/>
        <s v="Spec - Medicina dela, prometa in športa"/>
        <s v="- Izvajalec lahko obračuna Zavodu samo storitve, ki so v skladu s Pravili pravica iz OZZ. Kalkulacijo uporabljata UKC Lj in ZD Celje."/>
        <s v="Ambulanta družinske medicine / _x000a_Splošna ambulantaSA"/>
        <s v="- Z realizacijo 13.000 količnikov (normativ iz SD) iz obiskov je za standardno ambulanto zagotovljeno 96% sredstev. "/>
        <s v="- Materialni stroški vključujejo tudi sredstva SVIT za pripravo bolnikov na kolonoskopijo v višini 447,66 €."/>
        <s v="Amb. druž. medicine (dodatek za referenčno ambulanto - storitve in laboratorij skupaj -pavšal) RA"/>
        <s v="Amb. druž. medicine (dodatek za referenčno ambulanto) - storitve RA"/>
        <s v="- V ceni storitve niso upoštevana sredstva za laboratorij, ki se plačajo v pavšalu (302 001 E0718)."/>
        <s v="Amb. druž. medicine (dodatek za referenčno ambulanto) - laboratorij"/>
        <s v="Farmacevt svetovalec "/>
        <s v="farmacevt svetovalec  "/>
        <s v="Splošna ambulanta v socialnovarstvenem zavodu SA SVZ"/>
        <s v="- Materialni stroški vključujejo tudi sredstva SVIT  za pripravo bolnikov na kolonoskopijo v višini 447,66 €."/>
        <s v="Center za prepreč. in zdravljenje odvisnosti od drog "/>
        <s v="psiholog / socialni delavec  "/>
        <s v="- Zdravnik specialist vključuje 0,3 psihiatra."/>
        <s v="Antikoagulantna ambulanta AA"/>
        <s v="- Materialni stroški vključujejo tudi teste oziroma testne lističe."/>
        <s v="Dispanzer za ženske DŽ"/>
        <s v="- Z realizacijo 15.000 (normativ iz SD) količnikov iz obiskov je za standardno ambulanto zagotovljeno 92% sredstev."/>
        <s v="Otroški in šolski dispanzer - kurativa OD ŠD"/>
        <s v="Otroški in šolski dispanzer - preventiva "/>
        <s v="Razvojna ambulanta  "/>
        <s v="fizioterapevt s specialnimi znanji  "/>
        <s v="govorni terapevt  "/>
        <s v="- Povišan pavšal za razvojno ambulanto izvajalec lahko zaračuna Zavodu, ko Zavodu posreduje dokazilo o zaposlitvi dodatnega"/>
        <s v="  fizioterapevta s specialnimi znanji. Na mesto fizioterapevta s specialnimi znanji se lahko izjemoma zaposli tudi diplomirani "/>
        <s v="  fizioterapevt, ki potem dela pod mentorstvom, do pridobitve ustreznega dodatnega znanja."/>
        <s v="Razvojna ambulanta z vključenim centrom za zgodnjo obravnavo _x000a_1.1. 2019 do 31. 5. 2020"/>
        <s v="klinični logoped / logoped  "/>
        <s v="specialni pedagog  "/>
        <s v="- Na mesto fizioterapevta s specialnimi znanji se lahko izjemoma zaposli tudi diplomirani fizioterapevt, ki potem dela pod"/>
        <s v="  mentorstvom do pridobitve ustreznega dodatnega znanja. "/>
        <s v="- Pri spec. klinične logopedije/logopedu in kliničnem psihologu / psihologu se upošteva PR glede na dejansko zaposlen kader. "/>
        <s v="Razvojna ambulanta z vključenim centrom za zgodnjo obravnavo _x000a_Od 1. 6. 2020"/>
        <s v="- Na mesto fizioterapevta s specialnimi znanji se lahko izjemoma zaposli tudi diplomirani fizioterapevt, ki potem dela pod mentorstvom do pridobitve"/>
        <s v="  ustreznega dodatnega znanja. "/>
        <s v="- Pri specialistu klinične logopedije/logopedu in kliničnem psihologu / psihologu se upošteva plačni razred glede na dejansko zaposlen kader."/>
        <s v="Nujna medicinska pomoč - helikopter "/>
        <s v="zdravnik specialist 6  "/>
        <s v="diplomirani zdravstvenik 6  "/>
        <s v="- UKC Ljubljana se dodatno priznajo materialni stroški za heliport v višini 273.960 evrov."/>
        <s v="- Za OZG Kranj se sredstva delijo po ključu HNMP 89,8%, gorska reševalna služba 10,2%."/>
        <s v="Dispečerska služba "/>
        <s v="Dežurna služba 1 "/>
        <s v="zdravnik specialist 2  "/>
        <s v="diplomirani zdravstvenik 2  "/>
        <s v="-  V izračunu vkalk. sredstev regresa, jubil. n. in premij za dod. pokoj. zavarovanje je upoštevan samo administrativno tehnični kader."/>
        <s v="Dežurna služba 2"/>
        <s v="zdravnik specialist 1  "/>
        <s v="- V izračunu vkalkuliranih sredstev regresa, jubil. n. in premij za dod. pokoj. zavarovanje se ne upošteva zdravnik specialist 2."/>
        <s v="Dežurnaslužba 3a"/>
        <s v="Dežurnaslužba 3b"/>
        <s v="diplomirani zdravstvenik 1  "/>
        <s v="- V izračunu vkalk. sredstev regresa, jubil. n. in premij za dod. pokoj. zavar. se ne upošteva zdravnik spec. 2 in dipl. zdravstvenik 2."/>
        <s v="Dežurna služba 4 "/>
        <s v="zdravnik specialist 4  "/>
        <s v="mt, voznik 4  "/>
        <s v="Dežurna služba 5 "/>
        <s v="zdravnik specialist 5  "/>
        <s v="Triaža satelitski urgentni center"/>
        <s v="Mobilna enota reanimobila Morea"/>
        <s v="zr, voznik  "/>
        <s v="Mobilna enota nujnega reševalnega vozila"/>
        <s v="mt, voznik  "/>
        <s v="Motorno kolo"/>
        <s v="LEGENDA:"/>
        <s v="Zdravnik spec./dipl.zdravstvenik/tehnik zdravstvene nege - voznik reševalnega vozila - redno delo 24 ur."/>
        <s v="Zdravnik spec./dipl.zdravstvenik 1 - med tednom redno delo od 7-20 ure. "/>
        <s v="Zdravnik spec./dipl.zdravstvenik 2 - dežurstvo med tednom od 20-7 ure ter sobote, nedelje in prazniki."/>
        <s v="Zdravnik spec./dipl.zdravstvenik 3 - pripravljenost med tednom od 7-20 ure. "/>
        <s v="Zdravnik spec./tehnik zdr.nege-voznik reševalnega vozila 4 - 24 urna pripravljenost."/>
        <s v="Zdravnik spec./dipl.zdravstvenik 5 - pripravljenost od 7-20 ure ob delavnikih, sobotah, nedeljah in praznikih."/>
        <s v="Zdravnik spec./dipl.zdravstvenik 6 - redno delo od 7-20 ure ob delavnikih, sobotah, nedeljah in praznikih."/>
        <s v="Enota za hitre preglede v rednem del. času  "/>
        <s v="Zdravstvena vzgoja"/>
        <s v="Center za krepitev zdravja - velik CKZ"/>
        <s v="univ. dipl. psih.  "/>
        <s v="- K obstoječemu programu zdravstvene vzgoje v ZD, ki ima velik CKZ se doda 0,65 tima zdravstvene vzgoje."/>
        <s v="- K obstoječemu programu patronažne službe v ZD, ki ima velik CKZ se doda 1,00 tim patronažne službe."/>
        <s v="Center za krepitev zdravja - srednji"/>
        <s v="- K obstoječemu programu zdravstvene vzgoje v ZD, ki ima srednji CKZ se doda 0,20 tima zdravstvene vzgoje."/>
        <s v="- K obstoječemu programu patronažne službe v ZD, ki ima srednji CKZ se doda 0,50 tima patronažne službe."/>
        <s v="Center za krepitev zdravja - majhen"/>
        <s v="- K obstoječemu programu zdravstvene vzgoje v ZD, ki ima majhen CKZ se doda 0,15 tima zdravstvene vzgoje."/>
        <s v="- K obstoječemu programu patronažne službe v ZD, ki ima majhen CKZ se doda 0,50 tima patronažne službe."/>
        <s v="Vodenje strokovne skupine za preventivo - velik CKZ"/>
        <s v="Vodenje strokovne skupine za preventivo - srednji in majhen CKZ"/>
        <s v="Integrirani center za krepitev zdravja - _x000a_zelo velik ICKZ"/>
        <s v="dipl. diet.  "/>
        <s v="- Vrednost programa vključuje tudi zdravstveno vzgojne delavnice."/>
        <s v="Integrirani center za krepitev zdravja - velik"/>
        <s v="Integrirani center za krepitev zdravja - srednji"/>
        <s v="Integrirani center za krepitev zdravja - majhen"/>
        <s v="Vodenje strok. skupine za preventivo in prev. timov posam. šol / vrtcev - zelo velik /velik /srednji / majhen"/>
        <s v="- V okviru zdravnika specialista je 0,1 zdravnik specialist pediater."/>
        <s v="Posodobljena delavnica 'zdravo hujšanje' "/>
        <s v="- Delavnico izvajalec obračuna Zavodu, če je v delavnici 10 udeležencev."/>
        <s v="Izvajalci Zavodu lahko obračunavajo delavnice ter individualna svetovanja, če"/>
        <s v=" - so bila izvedena skladno s strokovnimi usmeritvami NIJZ,"/>
        <s v=" - so jih izvedli ustrezno izobraženi in dodatno strokovno usposobljeni izvajalci,"/>
        <s v=" - je bilo vanje vključenih predpisano število oseb,"/>
        <s v=" - imajo evidentirane podpise udeležencev vsakega srečanja posameznih skupinskih delavnic in individulanih svetovanj, skupaj"/>
        <s v="    z datumi posameznih srečanj, navedbo izvajalcev in lokacijo izvedbe,"/>
        <s v=" - so na NIJZ poslali izpolnjen obrazec za evalvacijo o uspešnosti izvedenih dolgih zdravstvenovzgojnih delavnic/individualnih "/>
        <s v="   svetovanj (na predpisanem obrazcu NIJZ, ki je del &quot;Navodil - ZVC&quot;)."/>
        <s v="Delavnica _x000a_'zdrava prehrana'"/>
        <s v="- Glej opombo zapisano pri dejavnosti 346 025 E0629."/>
        <s v="Delavnica 'gibam se' "/>
        <s v="Skupinsko svetovanje za opuščanje kajenja  "/>
        <s v="- Delavnico izvajalec obračuna Zavodu, če je v delavnici 6 udeležencev."/>
        <s v="Individualno svetovanje za opuščanje kajenja"/>
        <s v="Individualno svetovanje za tveganje pitja alkohola"/>
        <s v="Delavnica 'življenski slog' "/>
        <s v="Delavnica 'ali sem fit' "/>
        <s v="Delavnica _x000a_'dejavniki tveganja' "/>
        <s v="Šola za starše "/>
        <s v="- Kalkulacija šola za starše se uporablja le v primeru izločitve tega programa iz zdrav. vzgoje, ko ta program izvaja drugi izvajalec."/>
        <s v="Podpora pri spopr. z depresijo"/>
        <s v="univ. dipl. psih. / dipl. med. sestra  "/>
        <s v="- Delavnico lahko izvajalec obračuna Zavodu, če je v delavnici 6 udeležencev."/>
        <s v="Podpora pri spopr. s tesnobo "/>
        <s v="univ. dipl. psih. / dipl. med. sestra / višja med. sestra  "/>
        <s v="Spoprijemanje s stresom "/>
        <s v="- Delavnico lahko izvajalec obračuna Zavodu, če je v delavnici 8 udeležencev."/>
        <s v="Tehnike sproščanja"/>
        <s v="NIJZ - Cindi"/>
        <s v="univ. dipl. psih. idr.  "/>
        <s v="NIJZ - koordinacija in vodenje programa preventive srčno-žilnih in drugih kroničnih bolezni"/>
        <s v="Ortodontija"/>
        <s v="inženir zobne protetike  "/>
        <s v="Pedontologija "/>
        <s v="zobni tehnik  "/>
        <s v="Zobozdravstvo za odrasle "/>
        <s v="zobozdravnik  "/>
        <s v="Zobozdravstvo za mladino  "/>
        <s v="Zobozdravstvo za študente "/>
        <s v="Zobozdravstvena oskrba varovancev s posebnimi potrebami "/>
        <s v="zobozdravnik specialist  "/>
        <s v="- Kalkulacijo uporabljajo UKC Ljubljana, ZD Maribor in ZD Murska Sobota."/>
        <s v="- Zobozdravnik specialist vključuje 1 anesteziologa."/>
        <s v="Stomatološko protetična dejavnost "/>
        <s v="Parodontologija / zobne bolezni in endodontija "/>
        <s v="+ Izvajalec lahko pošlje realizacijo (v okviru plana 406 114) tudi na dejavnosti 403 112 Paradontologija"/>
        <s v="Dežurna služba v zobozdravstvu "/>
        <s v="Oralna in maksilofacialna kirurgija "/>
        <s v="anesteziolog  "/>
        <s v="Zobozdravstvena vzgoja "/>
        <s v="Delovna terapija"/>
        <s v="Funkci. delovna terapija in izdelava opornic"/>
        <s v="Fizioterapija FTH"/>
        <s v="Centralna upravljalska enota DORA"/>
        <s v="Mamografsko slikanje DORA "/>
        <s v="Dagnostika DORA "/>
        <s v="Centralna upravljalska enota ZORA"/>
        <s v="Dispanzer za mentalno zdravje DMZ"/>
        <s v="psiholog / logoped / defektolog  "/>
        <s v="+ Izvajalec lahko pošlje realizacijo (v okviru plana 512 032) tudi na dejavnosti 509 035 Logoterapija"/>
        <s v="Center za duševno zdravje otrok in mladostnikov DCZOM CDZ"/>
        <s v="logoped  "/>
        <s v="- Kalkulacija se uporablja za tiste izvajalce, ki so vključeni v mrežo centrov. Če izvajalec ne pridobi vsega kadra, se mu za "/>
        <s v="   manjkajoči kader zniža financiranje."/>
        <s v="- Če so namesto spec. klinične psihologije zaposleni psihologi, se upošteva plačni razred psihologa (37). "/>
        <s v="- Za prvi 2 leti se za usposab. in vzpostavljanje ter zagotavljanje kakovosti dela, doda 1.000 evrov na zaposlenega strokovnjaka letno."/>
        <s v="Ambulantna obravnava v okviru centrov za duševno zdravje odraslih CDZO"/>
        <s v="  manjkajoči kader zniža financiranje."/>
        <s v="Skupnostna psihiatrična obravnava v okviru centrov za duševno zdravje odraslih"/>
        <s v="- Kalkulacija se uporablja za tiste izvajalce, ki so vključeni v mrežo centrov. Če izvajalec ne pridobi vsega kadra, se mu za"/>
        <s v="- Če je namesto spec. klinične psihologije zaposlen psiholog, se upošteva plačni razred psihologa (37). "/>
        <s v="Nenujni reševalni prevozi s spremljevalcem "/>
        <s v="reševalec  "/>
        <s v="Sanitetni prevozi bolnikov na / z dialize "/>
        <s v="voznik  "/>
        <s v="Ostali sanitetni prevozi bolnikov "/>
        <s v="Klinična psihologija "/>
        <s v="Rehabilitacija po pridob. možganski poškodbi - CUDV Dolfke Boštjančič"/>
        <s v="Rehabilitacija po pridobljeni možganski poškodbi - Zavod Korak, Center Naprej, CUDV Dornava"/>
        <s v="Rehab. po pridobljeni možganski poškodbi - CUDV Dornava"/>
        <s v="dipl. delov. terapevt / dipl. fizioterapevt  "/>
        <s v="Splošni socialni zavodi  _x000a_tip A"/>
        <s v="Splošni socialni zavodi tip A-zdravstvena nega I"/>
        <s v="Splošni socialni zavodi tip A-dnevno varstvo"/>
        <s v="Spl. socialni zavodi tip A-zdravstvena nega II"/>
        <s v="Spl. socialni zavodi tip A - zdravstvena nega III"/>
        <s v="Spl. socialni zavodi tip B in varstveno delovni centri (domsko varstvo VDC)"/>
        <s v="Spl. socialni zavodi tip B in VDC (domsko varstvo VDC) - zdravstvena nega I"/>
        <s v="Spl. socialni zavodi tip B in VDC (domsko varstvo VDC) - zdravstvena nega II"/>
        <s v="Spl. socialni zavodi tip B in VDC (domsko varstvo VDC) - zdravstvena nega III"/>
        <s v="Splošni socialni zavodi  _x000a_tip C"/>
        <s v="Splošni socialni zavodi tip C-zdravstvena nega I"/>
        <s v="Spl. socialni zavodi tip C-zdravstvena nega II"/>
        <s v="Spl. socialni zavodi tip C - zdravstvena nega III"/>
        <s v="Najzahtevnejša _x000a_zdravstvena nega"/>
        <s v="Bol - doječe matere "/>
        <s v="- Izvajalec lahko obračuna samo storitve, ki so v skladu s 1. odstavkom 40. člena Pravil OZZ."/>
        <s v="Bol - spremljanje"/>
        <s v="- Izvajalec lahko obračuna Zavodu samo storitve, ki so v skladu s 2. in 3. odstavkom 40. člena Pravil OZZ."/>
        <s v="Bol - sobivanje starša ob hosp. otroku "/>
        <s v="Distribucija cepiv - NIJZ"/>
        <s v="farmacevt specialist  "/>
        <s v="farmacevt receptar  "/>
        <s v="dipl. san. inženir  "/>
        <s v="NIJZ - cepilna mesta"/>
        <s v="Lekarniška dejavnost "/>
        <s v=""/>
        <s v="lekarniški delavec  "/>
        <s v="- Pri izračunu se upošteva dogovorjeno št. točk 12.466.954 in produktivnost 10.166."/>
        <s v="Parenteralna prehrana, _x000a_UKC Lj."/>
        <s v="             (funkcionalna diagnostika)"/>
        <s v="Cikloergometrija, spirometrija"/>
        <s v="* Načrtovati v okviru dejavnosti 209 215 internistika in/ali 229 239 pulmologija in/ali 211 220 kardiologija."/>
        <s v="Fototerapija"/>
        <s v="* Načrtovati v okviru dejavnosti 209 215 internistika in/ali 203 206 dermatologija."/>
        <s v="Denzitometrija"/>
        <s v="* Načrtovati v okviru dejavnosti 209 215 internistika in/ali 231 247 rentgen in/ali 204 207 fiziatrija."/>
        <s v="- Kalkulacijo morajo uporabljati tudi zasebni izvajalci s koncesijo, ki jim je Ministrstvo za zdravje dovolilo opravljati storitve denzitometrije."/>
        <s v="Nuklearna medicina"/>
        <s v="* Načrtovati v okviru dejavnosti 249 217 tireologija."/>
        <s v="ABR, ASG, SEG"/>
        <s v="* Načrtovati v okviru dejavnosti 218 227 nevrologija."/>
        <s v="EEG"/>
        <s v="* Načrtovati v okviru 218 227 nevrologija ali 227 237 pediatrija."/>
        <s v="EMG"/>
        <s v="* Načrtovati v okviru 218 227 nevrologija."/>
        <s v="Obravnava otrok z motnjami v razvoju"/>
        <s v="* Načrtovati v okviru dejavnosti 227 237 pediatrija."/>
        <s v="Citogenetski laboratorij"/>
        <s v="* Načrtovati v okviru dejavnosti 206 209 ginekologija ali 213 222 klinična genetika."/>
        <s v="Kardiotokografija"/>
        <s v="* Načrtovati v okviru dejavnosti 206 209 ginekologija."/>
        <s v="Molekularna gen. diagnostika"/>
        <s v="* Načrtovati v okviru dejavnosti 206 209 ginekologija ter 227 237 pediatrija ali 213 222 klinična genetika."/>
        <s v=" Predimplantacijska gen. diagnostika"/>
        <s v="Mavčarna"/>
        <s v="* Načrtovati v okviru dejavnosti 234 251 kirurgija in/ali 222 231 ortopedija in /ali 238 256  kirurgija – urgentna ambulanta."/>
        <s v="Audiometrija"/>
        <s v="* Načrtovati v okviru dejavnosti 223 232 otorinolaringologija. "/>
        <s v="Foniatrija"/>
        <s v="* Načrtovati v okviru dejavnosti 223 232 otorinolaringologija."/>
        <s v="Očesna diagnostika"/>
        <s v="* Načrtovati v okviru dejavnosti 220 229 okulistika."/>
        <s v="Fundus kamera"/>
        <s v="Očesni laser"/>
        <s v="Klinični psihologi"/>
        <s v="klinični psiholog  "/>
        <s v="* Načrtovati v okviru 218 227 nevrologija ali 227 237 pediatrija ali 223 232 otorinolaringologija ali 301 258 medicina dela, prometa in športa"/>
        <s v="  ali 230 241 psihiatrija ali 206 209 ginekologija)"/>
        <s v=" Klinični logopedi"/>
        <s v="* Načrtovati v okviru 218 227 nevrologija ali 227 237 pediatrija ali 223 232 otorinolaringologija  ali 230 241 psihiatrija."/>
        <s v=" Psihologi / logopedi / defektologi / _x000a_socialni delavci "/>
        <s v="  ali 230 241 psihiatrija)"/>
        <s v="IZHODIŠČA ZA PRIPRAVO POGODB 2020"/>
        <s v="zakonske obveznosti izvajalcev"/>
        <s v="dodatek za delovno dobo"/>
        <s v="dodatek za delovno uspešnost"/>
        <s v="valorizacija mat. stroškov na izhodiščne cene 2020"/>
        <s v="valorizacija amortizacije na izhodiščne cene 2020"/>
        <s v="sredstva za obvezno strok. izpopol. zdravnikov"/>
        <s v="sredstva za regres"/>
        <s v="sredstva za jubilejne nagrade, odpravnine in solid. pomoči"/>
        <s v="letna premija za kolektivno dodatno _x000a_pokojninsko zavarovanje"/>
        <s v="Razno v bolnišnični dejavnosti"/>
        <s v="Dodatek za robotsko asistiran kirurški poseg (plan v okviru 101 300)"/>
        <s v="Postopki oploditve z biomedicinsko pomočjo – spontani ciklus* OBMP"/>
        <s v="Postopki oploditve z biomedicinsko pomočjo – stimulirani ciklus*"/>
        <s v="- V obračunu so zajete vse zdravstvene storitve po vstopu ženske v postopek zunajtelesne oploditve"/>
        <s v="   (že pred aspiracijo foliklov oziroma odvisno od vrste postopka): vsi opravljeni ambulantni obiski, terapija, "/>
        <s v="  UZ pregledi, aspiracija foliklov, laboratorijski del, prenos zarodka ter zamrzovanje in hranjenje zarodkov. "/>
        <s v="  Dodatno ni mogoče obračunati nobene druge storitve."/>
        <s v="Dodatek za poseg TAVI"/>
        <s v="Stimulacija globokih možganskih jeder "/>
        <s v="Odvzem organov pri posameznem donorju "/>
        <s v="- Omejitev obračunavanja: glej 23. člen Splošnega dogovora"/>
        <s v="Nevromodulacijski program v bolnišnični dejavnosti in specialistični zunajbolnšnični dejavnosti"/>
        <s v="Nevrokirurška implantacija testne elektrode "/>
        <s v="Nevrokirurška implantacija dokončnega podkožnega stimulatorja"/>
        <s v="Nevrokirurška reimplantacija testne elektrode in dokončnega podkožnega stimulatorja"/>
        <s v="Izbor primernih kandidatov - pacientov"/>
        <s v="Material za implantacijo z eno testno elektrodo "/>
        <s v="Material za implantacijo z dvema testnima elektrodama "/>
        <s v="Rehabilitacija po vstavitvi podkožnega stimulatorja"/>
        <s v="Material- implantacija - podkožni stimulator klasični"/>
        <s v="Material- reimplantacija - podkožni stimulator s polnilno baterijo"/>
        <s v="Material- implantacija - podkožni stimulator s polnilno baterijo"/>
        <s v="Material - implantacija z eno kirurško elektrodo in programatorjem"/>
        <s v="Material - implantacija z eno kirurško elektrodo brez programatorja"/>
        <s v="Razno v specialistični zunajbolnišnični dejavnosti"/>
        <s v="Zdravljenje s hiperbarično komoro"/>
        <s v="- Omejitev obračunavanja: glej Prilogo BOL II/b-6b"/>
        <s v="Dihalni test "/>
        <s v="ESWL – zunaj telesno drobljenje kamnov"/>
        <s v="Dializa VI (kronična dializa CVVHDF za otroke pod 20 kg)"/>
        <s v="- Dializa VI: v primeru, da dializa traja več kot 8 ur, izvajalec po izteku 8 ur obračuna novo dializo."/>
        <s v="Presejanje diabetične retinopatije"/>
        <s v="Poligrafija spanja na domu"/>
        <s v="Radiološka obravnava PET CT storitve "/>
        <s v="Scintigrafija dopaminskega prenašalca "/>
        <s v="Specialistične zunajbolnišnične dermatološke storitve"/>
        <s v="Dermatologija"/>
        <s v="Celotni pregled"/>
        <s v="Delni pregled"/>
        <s v="Kratki pregled in triaža"/>
        <s v="Dodatno zaračunljive storitve z visoko dodano vrednostjo 1"/>
        <s v="Dodatno zaračunljive storitve z visoko dodano vrednostjo 2"/>
        <s v="Dodatno zaračunljive storitve z visoko dodano vrednostjo 3"/>
        <s v="Dodatno zaračunljive storitve z nizko dodano vrednostjo"/>
        <s v="- Storitve (osnovna košarica) v okviru celotnega (DER001) in delnega (DER002) pregleda ter dodatno "/>
        <s v="  zaračunljive storitve v okviru dodatno zaračunljivih storitev z visoko dod. vrednostjo (DER004, DER005 "/>
        <s v="   in DER006) in dod. zaračunljivih storitev z nizko dod. vrednostjo (DER007) so opredeljene  v Sklepu o "/>
        <s v="   načrtovanju, beleženju in obračunavanju zdravstvenih storitev … (Priročnik št. 3, Priloga 4)."/>
        <s v="Ekscizija malignega tumorja kože (zdravljenje melanoma)"/>
        <s v="- Poleg cene za storitev ni mogoče zaračunati nobene druge storitve iz Seznama storitev spec. zunajb. "/>
        <s v="  zdrav. dejavnosti (šifrant 15.42)."/>
        <s v="- Hosp. obravnava je mogoča le, če izvajalec predloži Zavodu indikacije za obravnavo v akutni boln. obravnavi."/>
        <s v="- Obračun je mogoč po pridob. izvidu patoh. preiskave, ki dokazuje diagnozo pacienta skladno z vsebino storitve."/>
        <s v="Interdisciplinarni rehabilitacijski program obravnave oseb s sindromom kronično razširjene bolečine"/>
        <s v="OTP -Ocenjevalno triažni postopek "/>
        <s v="Edukacija "/>
        <s v="PIRP - Prilagojen interdisciplinarni program "/>
        <s v="IPFO - Interdisciplinarni program funkc. obnove"/>
        <s v="Računalniško podprta vadba hoje"/>
        <s v="- Storitev se lahko izvaja tudi v sklopu hospitalnega primera. Obračun je mogoč, če je k medicinski dokumentaciji "/>
        <s v="  hospitalnega pacienta priložen izvid opravljene storitve."/>
        <s v="Diagnostične storitve v specialistični zunajbolnišnični dejavnosti hematologije (UKC Ljubljana, od 1. 6. 2020 UKC Maribor)"/>
        <s v="Diagnostična obravnava akutne levkemije"/>
        <s v="Diagnostična obravnava mielodisplastičnih sindromov"/>
        <s v="Diagnostična obravnava mieloproliferativnih novotvorb "/>
        <s v="Diagnostična obravnava plazmocitoma"/>
        <s v="Diagnostična obravnava kronične limfatične levkemije "/>
        <s v="Diagnostična obravnava malignega limfoma"/>
        <s v="Diagnostična obravnava novotvorb z eozinofilijo, hipereozinofilni sindrom "/>
        <s v="Pregled, spremljanje in zdravljenja bolnikov s HIV okužbo v spec. zunajb. zdravstveni dejavnosti"/>
        <s v="Anonimno brezplačno testiranje HIV, HBV in HCV ter svetovanje na nacionalni ravni"/>
        <s v="HIV - prvi pregled"/>
        <s v="HIV - redni pregled, ni na ART "/>
        <s v="HIV - pregled po uvedbi/menjavi ART  "/>
        <s v="HIV - redni pregled, na ART "/>
        <s v="Pregled, spremljanje in zdravljenja bolnikov s HCV okužbo v spec. zunajb. zdravstveni dejavnosti"/>
        <s v="K- HCV prvi pregled "/>
        <s v="K -HCV ponovni pregled brez zdravljenja"/>
        <s v="K-HCV pregled pred uvedbo zdravljenja"/>
        <s v="K-HCV spremljanje zdravljenja"/>
        <s v="K-HCV pregled po uspešnem zdravljenju"/>
        <s v="K-HCV pregled po neuspešnem zdravljenju "/>
        <s v="A- HCV prvi pregled "/>
        <s v="A -HCV ponovni pregled brez zdravljenja"/>
        <s v="A-HCV spremljanje zdravljenja"/>
        <s v="A-HCV pregled po uspešnem zdravljenju"/>
        <s v="A-HCV pregled po neuspešnem zdravljenju "/>
        <s v="Diagnostične storitve molekularne genetike"/>
        <s v="Metastatski rak debelega črevesa in danke"/>
        <s v="Metastatski rak dojk"/>
        <s v="Metastatski rak želodca in gastrointestinalni stromalni tumorji (GIST)"/>
        <s v="Metastatski rak jajčnikov in primarnega peritonealnega seroznega karcinoma (PPSC)"/>
        <s v="Metastatski maligni melanom"/>
        <s v="Maligni limfom - OIL (limfoidne proliferacije)"/>
        <s v="Sarkomi in druge mehkotkivne tvorbe"/>
        <s v="Rak materničnega telesa"/>
        <s v="Rak ščitnice"/>
        <s v="Rak prostate"/>
        <s v="Rak ledvic,  nevroendokrini tumorji in raki nadledvične žleze"/>
        <s v="Rak trebušne slinavke"/>
        <s v="Maligne novotvorbe razno"/>
        <s v="Maligne novotvorbe neznanega izvora"/>
        <s v="Adenokarcinom pljuč in nedrobnocelični karcinom pljuč brez natančnejše opredelitve"/>
        <s v="Nedrobnocelični karcinom pljuč"/>
        <s v="Metastaski in napredovali nedrobnocelični karcinom pljuč zdravljen s tarčnimi zdravili ob napredovanju bolezni"/>
        <s v="Genetski testi za opredelitev potrebe po dopolnilni sistemski kemoterapiji pri zgodnjem raku dojk*"/>
        <s v="* Zavod plača storitve opravljene od 1. dne v mesecu po obravnavi in potrditvi vloge na Zdravstvenem svetu"/>
        <s v="Storitve v specialistični zunajbolnišnični dejavnosti klinične genetike"/>
        <s v="Kratek genetski posvet"/>
        <s v="Mali genetski posvet"/>
        <s v="Srednji genetski posvet"/>
        <s v="Veliki genetski posvet"/>
        <s v="Anevploidije 13,18,21,X,Y-QF-PCR"/>
        <s v="Določitev pogostih različic gena CFTR"/>
        <s v="Fragilni X-A sindrom"/>
        <s v="Diagnostika 3-/4-nukleotidnih ponovitev"/>
        <s v="Diagnostika z alelno diskriminacijo"/>
        <s v="Genetska diagnostika z metodo PCR"/>
        <s v="Test kontaminacije prenatalnega vzorca"/>
        <s v="Izolacija DNA"/>
        <s v="Mikrodelecije kromosoma Y"/>
        <s v="MLPA I"/>
        <s v="MLPA II"/>
        <s v="Sekvenčna analiza genetske različice"/>
        <s v="UPD15"/>
        <s v="Priprava vzorcev za molekularni PGD"/>
        <s v="Priprava vzorcev za pošiljanje v tujino"/>
        <s v="Kariotip - amnijska tekočina"/>
        <s v="Kariotip - kri"/>
        <s v="Kultura celic"/>
        <s v="Pregled biološkega materiala"/>
        <s v="Proganje kromosomov"/>
        <s v="Obravnava ploda"/>
        <s v="Molekularni kariotip - nizka ločljivost"/>
        <s v="Molekularni kariotip - visoka ločljivost"/>
        <s v="PGD-PGT-SR/PGT-A"/>
        <s v="PGD-M"/>
        <s v="FISH diagnostika I  (1 - 2 sondi)"/>
        <s v="FISH diagnostika II (več kot 2 sondi)"/>
        <s v="Izolacija RNA"/>
        <s v="Sinteza cDNA"/>
        <s v="Prisotnost alelov HLA-DQ2, HLA-DQ8 pri celiak."/>
        <s v="Sekvenčna analiza petih amplikonov"/>
        <s v="Sekvenčna analiza desetih amplikonov"/>
        <s v="Sekvenčna analiza petnajstih amplikonov"/>
        <s v="NGS analiza tarčnega panela genov"/>
        <s v="AAT DNA analiza, S in Z (AAT)"/>
        <s v="Filagrin DNA analiza (FLG )"/>
        <s v="SERPING1 DNA analiza (SERP1)"/>
        <s v="F12 (Ekson 9) DNA analiza (F12)"/>
        <s v="PLG (Ekson 9) DNA analiza (PLG)"/>
        <s v="Eksomsko dosekvenciranje (WESDOS)"/>
        <s v="Kariotip - kostni mozeg"/>
        <s v="Deparafinizacija"/>
        <s v="Izolacija plazmatk"/>
        <s v="Simultana ciljana sekvenčna analiza"/>
        <s v="Sekvenciranje kliničnega eksoma"/>
        <s v="Sekvenciranje kliničnega eksoma - urg. st."/>
        <s v="Sekvenciranje kliničnega eksoma - duo"/>
        <s v="Sekvenciranje kliničnega eksoma - trio"/>
        <s v="Sekvenciranje celotnega eksoma"/>
        <s v="Sekvenciranje celotnega eksoma - urg.st."/>
        <s v="Sekvenciranje celotnega eksoma - duo"/>
        <s v="Sekvenciranje celotnega eksoma - trio"/>
        <s v="Sekvenciranje celotnega genoma"/>
        <s v="Usmerjeno eksomsko sekv. - dod. druž. čl."/>
        <s v="Sekvenciranje mitohondrijskega genoma"/>
        <s v="Reinterpretacija podatkov NGS"/>
        <s v="Radioterapevtske storitve"/>
        <s v="Paliativno zdravljenje z obsevanjem z RTG - priprava"/>
        <s v="Paliativno zdravljenje z obsevanjem z RTG - izvedba"/>
        <s v="Paliativno zdravljenje z obsevanjem z elektroni - priprava"/>
        <s v="Paliativno zdravljenje z obsevanjem z elektroni - izvedba"/>
        <s v="Paliativno zdravljenje z obsevanje s fotoni z 1d planiranjem - priprava"/>
        <s v="Paliativno zdravljenje z obsevanje s fotoni z 1d planiranjem - izvedba"/>
        <s v="Paliativno zdravljenje z obsevanje s fotoni z 2d planiranjem - priprava"/>
        <s v="Paliativno zdravljenje z obsevanje s fotoni z 2d planiranjem - izvedba"/>
        <s v="Paliativno zdravljenje z obsevanjem  s fotoni z 3d planiranjem - priprava"/>
        <s v="Paliativno zdravljenje z obsevanjem  s fotoni z 3d planiranjem - izvedba"/>
        <s v="Kurativno zdravljenje z obsevanjem z RTG - priprava"/>
        <s v="Kurativno zdravljenje z obsevanjem z RTG - izvedba"/>
        <s v="Kurativno zdravljenje z obsevanjem z elektroni - priprava"/>
        <s v="Kurativno zdravljenje z obsevanjem z elektroni - izvedba"/>
        <s v="Kurativno zdravljenje z obsevanjem s fotoni z 2d planir. in indiv. zašč. - priprava"/>
        <s v="Kurativno zdravljenje z obsevanjem s fotoni z 2d planir. in indiv. zašč. - izvedba"/>
        <s v="Kurativno zdravljenje z obsevanjem s fotoni s 3d planiranjem - priprava"/>
        <s v="Kurativno zdravljenje z obsevanjem s fotoni s 3d planiranjem - izvedba"/>
        <s v="Kurativno zdravlj. z obsev. s fotoni s 3d planiranjem s kontrastom - priprava"/>
        <s v="Kurativno zdravlj. z obsev. s fotoni s 3d planiranjem s kontrastom - izvedba"/>
        <s v="Intenzitetno modularno obsevanje - priprava"/>
        <s v="Intenzitetno modularno obsevanje - izvedba"/>
        <s v="Stereotaktična radiokirurgija (priprava in izvedba)"/>
        <s v="Stereotaktična radioterapija - priprava"/>
        <s v="Stereotaktična radioterapija - izvedba"/>
        <s v="Obsevanje bolnika v splošni anesteziji - priprava"/>
        <s v="Obsevanje bolnika v splošni anesteziji - izvedba"/>
        <s v="Elektronsko portalno slikanje - EPI"/>
        <s v="Slikovno vodena radioterapija - IGRT"/>
        <s v="In vivo dozimetrija"/>
        <s v="Izdelava bolusa"/>
        <s v="Izdelava individualnih zaščit"/>
        <s v="Izdelava kompenzatorjev manjkajočega tkiva"/>
        <s v="Priprava bolnika na obsevanje s pomočjo MR"/>
        <s v="Priprava bolnika na obsevanje s pomočjo MR s kontrastom"/>
        <s v="Paliativno zdravljenje z obsevanjem s  fotoni s 3D planiranjem s kontrastom - priprava"/>
        <s v="Paliativno zdravljenje z  obsevanjem s fotoni s 3D planiranjem na PET-CT - priprava"/>
        <s v="Paliativno zdravljenje  z obsevanjem s fotoni s 3D planiranjem na PET-CT s kontrastom - priprava"/>
        <s v="Kurativno zdravljenje z  obsevanjem s fotoni s 3D planiranjem na PET-CT - priprava"/>
        <s v="Kurativno zdravljenje z  obsevanjem s fotoni s 3D planiranjem na PET-CT s kontrastom - priprava"/>
        <s v="Zdravljenje s fotoni z intezitetno modulirano radioterapijo-IMRT ali volumetrično ločno radioterapijo-VMAT s pripravo na  PET CT - priprava"/>
        <s v="Zdravljenje s fotoni z intezitetno modulirano radioterapijo-IMRT ali volumetrično ločno radioterapijo-VMAT s pripravo na PET-CT s kontrastom - priprava"/>
        <s v="Zdravljenje s fotoni z intezitetno modulirano radioterapijo-IMRT ali volumetrično ločno radioterapijo VMAT s kontrastom - priprava"/>
        <s v="Ekstrakranialna stereotaktična radioterapija (SBRT) - priprava"/>
        <s v="Ekstrakranialna stereotaktična radioterapija (SBRT) (ena frakcija) - izvedba"/>
        <s v="Priprava bolnika za ABC (''active breathing control'')"/>
        <s v="Vaja z bolnikom za ABC (''active breathing control'')"/>
        <s v="Izvedba ABC (''active breathing control'') (ena frakcija) "/>
        <s v="MR - magnetna resonanca"/>
        <s v="MR glave in vratu"/>
        <s v="MR glave brez kontrasta"/>
        <s v="MR obraz in drugo brez ks"/>
        <s v="MR vratu brez ks"/>
        <s v="MR protokol epilepsija brez ks"/>
        <s v="MR multipla skleroza brez ks"/>
        <s v="MR glave s kontrastom "/>
        <s v="MR obraz in drugo s ks "/>
        <s v="MR vratu s ks "/>
        <s v="MR protokol epilepsija s ks"/>
        <s v="MR multipla skleroza s ks"/>
        <s v="MR multipla skleroza s ks s 3d"/>
        <s v="MR skeleta"/>
        <s v="MR cervikalne hrbtenice "/>
        <s v="MR preiskava ramena"/>
        <s v="MR torakalne hrbtenice "/>
        <s v="MR preiskava komolca"/>
        <s v="MR LS hrbtenice "/>
        <s v="MR preiskava zapestja"/>
        <s v="MR preiskava roke"/>
        <s v="MR preiskava kolka"/>
        <s v="MR preiskava kolena"/>
        <s v="MR preiskava gležnja"/>
        <s v="MR preiskava stopala"/>
        <s v="MR skeleta artrografija - vsak sklep"/>
        <s v="MR skeleta brez ks - ostalo "/>
        <s v="MR SIS brez ks"/>
        <s v="MR celotne hrbtenice"/>
        <s v="MR cervikalne hrbtenice s ks"/>
        <s v="MR torakalne hrbtenice  s ks"/>
        <s v="MR komolca s kontrastom"/>
        <s v="MR LS hrbtenice  s ks"/>
        <s v="MR preiskava ramena s ks"/>
        <s v="MR preiskava zapestja s ks"/>
        <s v="MR preiskava roke s ks"/>
        <s v="MR preiskava kolka s ks"/>
        <s v="MR preiskava kolena s ks"/>
        <s v="MR preiskava gležnja s ks"/>
        <s v="MR preiskava stopala s ks"/>
        <s v="MR skeleta s ks - ostalo "/>
        <s v="MR SIS s ks"/>
        <s v="MR toraks in abdomen"/>
        <s v="MR preiskava prsnega koša"/>
        <s v="MR trebušnih organov"/>
        <s v="MR abdomna- ostalo "/>
        <s v="MR zgornjega abdomna "/>
        <s v="MR medenice "/>
        <s v="MR jeter "/>
        <s v="MR dojke "/>
        <s v="MRCP  (pregled žolčnega sistema)"/>
        <s v="MR enterografija"/>
        <s v="MR male medenice"/>
        <s v="MR preiskava prsnega koša s ks"/>
        <s v="MR trebušnih organov s ks "/>
        <s v="MR abdomna s ks - ostalo "/>
        <s v="MR zgornjega abdomna  s ks "/>
        <s v="MR medenice  s ks "/>
        <s v="MR jeter s ks"/>
        <s v="MR dojke s ks "/>
        <s v="MR enterografija s ks"/>
        <s v="MR male medenice s ks"/>
        <s v="MR male medenice s fuzijo"/>
        <s v="MR angiografije"/>
        <s v="MRA možganskega žilja - arterije TOF"/>
        <s v="MRA možganskega žilja - vene TOF"/>
        <s v="MRA aorto- cervikalna  TOF"/>
        <s v="MRA torakalne aorte TOF"/>
        <s v="MRA abdominalne aorte TOF"/>
        <s v="MRA pljučnih arterij TOF"/>
        <s v="MRA pelvično žilje TOF"/>
        <s v="MRA ekstremiteti (vsak ud posebej) TOF"/>
        <s v="MRA renalno žilje TOF"/>
        <s v="MRA TOF - ostalo"/>
        <s v="MRA možganskega žilja - arterije ks "/>
        <s v="MRA možganskega žilja - vene ks "/>
        <s v="MRA aorto- cervikalna ks"/>
        <s v="MRA torakalne aorte ks "/>
        <s v="MRA abdominalne aorte ks "/>
        <s v="MRA pljučnih arterij ks "/>
        <s v="MRA pelvično žilje ks "/>
        <s v="MRA pelvičnih a. in arterij spodnjih udov"/>
        <s v="MRA renalno žilje ks "/>
        <s v="MRA zgornje okončine s ks"/>
        <s v="MRA prsnega koša s ks"/>
        <s v="MRA hrbtenice s ks"/>
        <s v="MRA trebuha s ks"/>
        <s v="MRA medenice s ks"/>
        <s v="MRA  drugih področij s ks"/>
        <s v="MRA pljučnih ven s ks"/>
        <s v="MR srca"/>
        <s v="MR srca - prikaz morfoloških struktur brez ks"/>
        <s v="MR srca - prikaz funkcije brez ks"/>
        <s v="MR srca in velikih žil brez ks"/>
        <s v="MR srca - prikaz morfoloških struktur s ks"/>
        <s v="MR srca - prikaz funkcije s ks"/>
        <s v="MR koronarnih arterij s ks"/>
        <s v="MRA srca in velikih žil - prikaz pretoka s ks"/>
        <s v="Specialna MR slikanja"/>
        <s v="MR vodeni posegi"/>
        <s v="vdib (vakumska debeloigelna punkcija dojk) MRI"/>
        <s v="punkcija organa pod MRI"/>
        <s v="MR spektroskopija"/>
        <s v="MR spektroskopija glave"/>
        <s v="MR spektroskopija dojke"/>
        <s v="MR spektroskopija prostate"/>
        <s v="MR z endorektalno tuljavo"/>
        <s v="MR difuzijsko perfuzijsko slikanje"/>
        <s v="DTR glave (difusion tensor imaging)"/>
        <s v="MR funkcionalna preiskava"/>
        <s v="MR druga specialna slikanja"/>
        <s v="MR dinamično slikanje"/>
        <s v="MR fetusa"/>
        <s v="MR z anestezijo"/>
        <s v="MR z anestezijo* "/>
        <s v="MR primerjava"/>
        <s v="MR primerjava za skupino MR preiskave"/>
        <s v="- SRDP: skupina radioloških diagnostičnih postopkov"/>
        <s v="CT - računalniška tomografija"/>
        <s v="CT glave in vratu"/>
        <s v="CT glave brez ks"/>
        <s v="CT orbit brez ks"/>
        <s v="CT skeleta glave "/>
        <s v="CT srednjega ušesa in temporalke"/>
        <s v="CT obraznih kosti"/>
        <s v="CT obnosnih votlin brez ks"/>
        <s v="CT vratu brez ks"/>
        <s v="CT glave s ks"/>
        <s v="CT orbit s ks"/>
        <s v="CT skeleta glave  s ks"/>
        <s v="CT obnosnih votlin s ks"/>
        <s v="CT vratu s ks"/>
        <s v="CT skeleta"/>
        <s v="CT skeleta okončin"/>
        <s v="CT skeleta hrbtenice "/>
        <s v="CT cervikalne hrbtenice"/>
        <s v="CT torakalne hrbtenice"/>
        <s v="CT lumbo-sakralne hrbtenice"/>
        <s v="CT po mielografiji brez ks"/>
        <s v="CT skeleta medenice"/>
        <s v="CT kolkov"/>
        <s v="CT SIS"/>
        <s v="CT artrografija rame brez ks"/>
        <s v="CT kolena"/>
        <s v="CT ramena"/>
        <s v="CT gležnja"/>
        <s v="CT artrografija - ostalo brez ks"/>
        <s v="CT po LSR brez ks"/>
        <s v="CT skeleta sklepov (vsak večji sklep)"/>
        <s v="CT skeleta ostalo -  brez ks"/>
        <s v="CT - dentalni "/>
        <s v="CT pelvimetrija"/>
        <s v="CT zapestja"/>
        <s v="CT komolca"/>
        <s v="CT skeleta okončin s ks"/>
        <s v="CT skeleta hrbtenice s ks"/>
        <s v="CT cervikalne hrbtenice s ks"/>
        <s v="CT torakalne hrbtenice s ks"/>
        <s v="CT lumbo-sakralne hrbtenice s ks"/>
        <s v="CT po mielografiji s ks"/>
        <s v="CT skeleta medenice s ks"/>
        <s v="CT artrografija rame s ks"/>
        <s v="CT artrografija - ostalo s ks"/>
        <s v="CT po LSR s ks"/>
        <s v="CT hrbtenice z intratekalno aplik. ks"/>
        <s v="CT skeleta sklepov s ks"/>
        <s v="CT skeleta ostalo  s ks"/>
        <s v="CT toraks in abdomen"/>
        <s v="CT prsnih organov brez ks"/>
        <s v="CT prsnih organov brez ks - ostalo"/>
        <s v="CT trebušnih organov brez ks"/>
        <s v="CT zgornjega abdomna brez ks"/>
        <s v="CT medeničnih organov brez ks"/>
        <s v="CT prsnega koša - pljuč hrCT"/>
        <s v="CT abdomna brez ks - ostalo"/>
        <s v="CT pljuč protokol lungcare"/>
        <s v="CT urografija"/>
        <s v="CT širokega črevesa brez ks"/>
        <s v="CT ozkega črevesa brez ks"/>
        <s v="CT prsnih organov s ks"/>
        <s v="CT trebušnih organov s ks"/>
        <s v="CT zgornjega abdomna  s ks"/>
        <s v="CT medeničnih organov s ks"/>
        <s v="CT jeter s portalnim ojačanjem"/>
        <s v="CT urografija - kontrast"/>
        <s v="CT širokega črevesa s ks"/>
        <s v="CT ozkega črevesa s ks"/>
        <s v="CT jeter s ks – 4 faze"/>
        <s v="CT angiografije"/>
        <s v="CTA torakalne aorte"/>
        <s v="CTA abdominalne aorte"/>
        <s v="CTA pelvičnih žil"/>
        <s v="CTA zgornjih udov"/>
        <s v="CTA pljučnih arterij"/>
        <s v="CTA jeter"/>
        <s v="CTA ledvic"/>
        <s v="CTA selektivne angiografije"/>
        <s v="CTA aorto- cervikalna "/>
        <s v="CTA pelvičnih  a. in a. spodnjih udov"/>
        <s v="CTA torakalne in abdominalne aorte"/>
        <s v="CTA možganskih arterij"/>
        <s v="CTA venografija možganov"/>
        <s v="CTA venografija vrata"/>
        <s v="CTA venografija ostalo"/>
        <s v="CT srca"/>
        <s v="CTA srca  - prikaz kalcinacij"/>
        <s v="CT srca – prikaz kalcinacij"/>
        <s v="CTA srca - prikaz morfoloških struktur"/>
        <s v="CTA srca - prikaz funkcije"/>
        <s v="CTA koronarnih arterij"/>
        <s v="Specialna CT slikanja"/>
        <s v="IGA (imaging guided ablation  pod CT)"/>
        <s v="Punkcija organa pod CT"/>
        <s v="CT perfuzija posameznega organa"/>
        <s v="CT primerjava"/>
        <s v="CT primerjava za skupino CT preiskave"/>
        <s v="Revmatološke storitve v spec. zunajb. dejavnosti "/>
        <s v="Revmatologija"/>
        <s v="Obravnava bolnika - DMS "/>
        <s v="Punkcija sklepa"/>
        <s v="Znotraj sklepno vbrizganje zdravila"/>
        <s v="Vbrizganje zdravila v mišico"/>
        <s v="Kapilaroskopija"/>
        <s v="Diagnostika SjS (brez biopsije)"/>
        <s v="Biopsija malih žlez slinavk v ustih"/>
        <s v="Biopsija kože in podkožja"/>
        <s v="Biopsija kože in/ali mišice"/>
        <s v="Biopsija temporalne arterije"/>
        <s v="Mikroskopski pregled sklepne tekočine za kristale"/>
        <s v="UZ sklepov"/>
        <s v="UZ temporanih, facialnih in okcipitalnih arterij"/>
        <s v="UZ aksilarnih arterij"/>
        <s v="UZ velikih žlez slinavk"/>
        <s v="Triaža nenujnih napotnic"/>
        <s v="Konzultacija specialista"/>
        <s v="Izračun indeksov aktivnosti bolezni"/>
        <s v="Vpis v nacionalni register od 1. 6. 2020"/>
        <s v="Aplikacija citostatikov od 1. 6. 2020"/>
        <s v="Priprava in apliciranje zdravil s seznama A in B"/>
        <s v="(Op: omejitev obračunavanja v splošni in spec. ambulatni dejavnosti skladno z navodili Zavoda)"/>
        <s v="Priprava in aplikacija zdravila 1*"/>
        <s v="Priprava in aplikacija zdravila 2*"/>
        <s v="Priprava in aplikacija zdravila 3*"/>
        <s v="Priprava in aplikacija zdravila 4*"/>
        <s v="Priprava in aplikacija zdravila 5*"/>
        <s v="Priprava in aplikacija zdravila 6*"/>
        <s v="Priprava in aplikacija zdravila 7*"/>
        <s v="Priprava in aplikacija zdravila 8*"/>
        <s v="- V primeru, da izvajalec isti osebi istočasno izvaja dve storitvi iz klasifikacije, se evidentira in obračuna samo "/>
        <s v="  dražja storitev."/>
        <s v="- V obravnavo bolnika, ki se mu aplicira zdravilo, so vključeni zdravnik specialist, dipl. medicinska sestra in "/>
        <s v="  farmacevtski strokovnjaki (farmacevt, farmacevtski tehnik). "/>
        <s v="- Poleg teh storitev ni mogoče evident. in obračunati nobene druge storitve v zvezi s specifično obravnavo - aplikacijo."/>
        <s v="Javno zdravje"/>
        <s v="Cepljenje odraslega proti gripi starega do 64 let v NIJZ"/>
        <s v="Cepljenje odraslega proti gripi od 65-74 let v NIJZ"/>
        <s v="Cepljenje odraslega proti gripi starega 75 let in več v NIJZ"/>
        <s v="Zobozdravstvena dejavnost"/>
        <s v="Dodatek za ortodontsko zdravlj.-alergija"/>
        <s v="Dodatek za vlito zalivko zaradi alergije"/>
        <s v="Dodatek za prevleko ali mostiček zaradi alergije"/>
        <s v="Dodatek za delno protezo zaradi alergije"/>
        <s v="Dodatek za totalno protezo zaradi alergije"/>
        <s v="Specialna fizioterapevtska obravnava (nosilec: dipl. fiziot. s spec. znanji)_x000a_"/>
        <s v="Specialna fizioterapevtska obravnava pacienta ob 1 obisku"/>
        <s v="SVIT"/>
        <s v="Vabljenje v program SVIT"/>
        <s v="Test na prikrito krvavitev v blatu SVIT"/>
        <s v="Presejalna kolonoskopija SVIT"/>
        <s v="Presejalna terapevtska kolonoskopija SVIT"/>
        <s v="Delna kolonoskopija SVIT"/>
        <s v="Histopatološke preiskave SVIT"/>
        <s v="Operativna kolonoskopija z enim nožem SVIT"/>
        <s v="Operativna kolonoskopija z dvema nožema SVIT"/>
        <s v="Sedacija SVIT"/>
        <s v="Globoka sedacija SVIT"/>
        <s v="Globoka sedacija pri operativni kolonoskopiji"/>
        <s v="Patronažna služba na domu (nosilec: diplomirana medicinska sestra)"/>
        <s v="Patronažna služba na domu"/>
        <s v="Obravnava nosečnice"/>
        <s v="Obravnava otročnice in novorojenčka ter dojenčka – prva obravnava"/>
        <s v="Obravnava otročnice in novorojenčka ter dojenčka – ponovna obravnava"/>
        <s v="Obravnava otroka v 2. in 3. letu starosti "/>
        <s v="Preventivna obravnava kroničnega pacienta – prva obravnava"/>
        <s v="Preventivna obravnava kroničnega pacienta – ponovna  obravnava"/>
        <s v="Obravnava pacienta zaradi sodelovanja v nacionalnih preventivnih programih (SVIT, ZORA, DORA) "/>
        <s v="Prva kurativna obravnava pacienta"/>
        <s v="Ponovna kurativna obravnava pacienta"/>
        <s v="Paliativna zdravstvena nega in oskrba pacienta – prva kurativna obravnava"/>
        <s v="Paliativna zdravstvena nega in oskrba pacienta – ponovna kurativna obravnava"/>
        <s v="Obravnava pacienta v zadnjem obdobju življenja – paliativna obravnava"/>
        <s v="Obravnava v oddaljenem kraju"/>
        <s v="Patronažna služba v oskrbnih stanovanjih  (nosilec: diplomirana medicinska sestra)"/>
        <s v="Preventivna obravnava kroničnega pacienta – prva obravnava v oskrbovanem stanovanju"/>
        <s v="Preventivna obravnava kroničnega pacienta – ponovna  obravnava v oskrbovanem stanovanju"/>
        <s v="Obravnava pacienta zaradi sodelovanja v nacionalnih preventivnih programih (SVIT, ZORA, DORA)  v oskrbovanem stanovanju"/>
        <s v="Prva kurativna obravnava pacienta v oskrbovanem stanovanju"/>
        <s v="Ponovna kurativna obravnava pacienta v oskrbovanem stanovanju"/>
        <s v="Paliativna zdravstvena nega in oskrba pacienta - prva kurativna obravnava v oskrbovanem stanovanju"/>
        <s v="Paliativna zdravstvena nega in oskrba pacienta - ponovna kurativna obravnava v oskrbovanem stanovanju"/>
        <s v="Obravnava pacienta v zadnjem obdobju življenja - paliativna obravnava v oskrbovanem stanovanju"/>
        <s v="Asistirana peritonealna dializa na domu (nosilec: diplomirana medicinska sestra)"/>
        <s v="Kurativni patronažni obisk pri pacientu z APD-podaljšan obisk (zjutraj)"/>
        <s v="Kurativni patronažni obisk pri pacientu z APD (zvečer)"/>
        <s v="Kurativni patronažni obisk pri pacientu s CAPD"/>
        <s v="Asistirana peritonealna dializa v oskrbnih stanovanjih (nosilec: diplomirana medicinska sestra)"/>
        <s v="Nega na domu (nosilec: tehnik zdravstvene nege)"/>
        <s v="Nega na domu"/>
        <s v="Obravnava otročnice in novorojenčka ter dojenčka - prva obravnava"/>
        <s v="Obravnava otročnice in novorojenčka ter dojenčka - ponovna obravnava"/>
        <s v="Preventivna obravnava kroničnega pacienta - prva obravnava"/>
        <s v="Preventivna obravnava kroničnega pacienta - ponovna  obravnava"/>
        <s v="Paliativna zdravstvena nega in oskrba pacienta - prva kurativna obravnava"/>
        <s v="Paliativna zdravstvena nega in oskrba pacienta - ponovna kurativna obravnava"/>
        <s v="Obravnava pacienta v zadnjem obdobju življenja - paliativna obravnava"/>
        <s v="- Celoten nabor storitev v tej klasifikaciji lahko izvajajo srednje medicinske sestre, ki so se vključile v srednješolsko "/>
        <s v="  izobraževanje do šolskega leta 1980/81, "/>
        <s v="- Tehniki zdravstvene nege lahko izvajajo le storitev št. 9 PZN1209 Ponovna kurativna obravnava pacienta"/>
        <s v="Nega na domu v oskrbnih stanovanjih (nosilec: tehnik zdravstvene nege)"/>
        <s v="Preventivna obravnava kroničnega pacienta - prva obravnava v oskrbovanem stanovanju"/>
        <s v="Preventivna obravnava kroničnega pacienta - ponovna  obravnava  v oskrbovanem stanovanju"/>
        <s v="- Celoten nabor storitev v tej klasifikaciji lahko izvajajo sred. med. sestre, ki so se vključile v srednješolsko"/>
        <s v="  izobraževanje do šolskega leta 1980/81."/>
        <s v="- Tehniki zdravstvene nege lahko izvajajo le storitev št. 2 PZN2209 Ponovna kurativna obravnava pacienta."/>
        <s v="Transfuzijska medicina"/>
        <s v="Pres. testiranje pri krvodajalcu za vsako odvzeto enoto krvi in komp. krvi za aferezo na prisotnost virusa Z. Nila (Zavod RS za transfuzijsko medicino)"/>
        <s v="Transplantacija pljuč  " u="1"/>
        <s v="Funkcionalna delovna terapija in izdelava opornic" u="1"/>
      </sharedItems>
    </cacheField>
    <cacheField name="Nor-mativ / kol." numFmtId="0">
      <sharedItems containsString="0" containsBlank="1" containsNumber="1" minValue="1" maxValue="340904"/>
    </cacheField>
    <cacheField name="Enota mere" numFmtId="0">
      <sharedItems containsBlank="1"/>
    </cacheField>
    <cacheField name="Kader" numFmtId="0">
      <sharedItems containsBlank="1" containsMixedTypes="1" containsNumber="1" minValue="0" maxValue="364.24"/>
    </cacheField>
    <cacheField name="PR" numFmtId="0">
      <sharedItems containsString="0" containsBlank="1" containsNumber="1" containsInteger="1" minValue="15" maxValue="54"/>
    </cacheField>
    <cacheField name="Osnovna plača" numFmtId="0">
      <sharedItems containsString="0" containsBlank="1" containsNumber="1" minValue="0" maxValue="7546172.2699999996"/>
    </cacheField>
    <cacheField name="Pogoji dela" numFmtId="0">
      <sharedItems containsBlank="1" containsMixedTypes="1" containsNumber="1" minValue="2.5" maxValue="85.26"/>
    </cacheField>
    <cacheField name="Pogoji dela2" numFmtId="0">
      <sharedItems containsString="0" containsBlank="1" containsNumber="1" minValue="0" maxValue="2124247.5"/>
    </cacheField>
    <cacheField name="Delovna doba" numFmtId="0">
      <sharedItems containsString="0" containsBlank="1" containsNumber="1" minValue="0" maxValue="485973.49"/>
    </cacheField>
    <cacheField name="Stim." numFmtId="0">
      <sharedItems containsString="0" containsBlank="1" containsNumber="1" containsInteger="1" minValue="0" maxValue="0"/>
    </cacheField>
    <cacheField name="Bruto _x000a_plača I" numFmtId="0">
      <sharedItems containsString="0" containsBlank="1" containsNumber="1" minValue="0" maxValue="10156393.260000002"/>
    </cacheField>
    <cacheField name="Obveznosti" numFmtId="0">
      <sharedItems containsString="0" containsBlank="1" containsNumber="1" minValue="0" maxValue="1635179.31"/>
    </cacheField>
    <cacheField name="Bruto _x000a_plača II" numFmtId="0">
      <sharedItems containsString="0" containsBlank="1" containsNumber="1" minValue="0" maxValue="11791572.57"/>
    </cacheField>
    <cacheField name="Regres" numFmtId="0">
      <sharedItems containsString="0" containsBlank="1" containsNumber="1" minValue="0" maxValue="342596.86"/>
    </cacheField>
    <cacheField name="Jubilejne" numFmtId="0">
      <sharedItems containsString="0" containsBlank="1" containsNumber="1" minValue="0" maxValue="65861.88"/>
    </cacheField>
    <cacheField name="PDPZ" numFmtId="0">
      <sharedItems containsString="0" containsBlank="1" containsNumber="1" minValue="0" maxValue="148959.59"/>
    </cacheField>
    <cacheField name="Regres, jubilejne, PDPZ" numFmtId="0">
      <sharedItems containsString="0" containsBlank="1" containsNumber="1" minValue="0" maxValue="557418.33000000007"/>
    </cacheField>
    <cacheField name="Bruto _x000a_plača III" numFmtId="0">
      <sharedItems containsBlank="1" containsMixedTypes="1" containsNumber="1" minValue="0" maxValue="12348990.9"/>
    </cacheField>
    <cacheField name="MS -1" numFmtId="0">
      <sharedItems containsBlank="1" containsMixedTypes="1" containsNumber="1" minValue="0" maxValue="4302195.6399999997"/>
    </cacheField>
    <cacheField name="AM -1" numFmtId="0">
      <sharedItems containsString="0" containsBlank="1" containsNumber="1" minValue="0" maxValue="526136.81000000006"/>
    </cacheField>
    <cacheField name="INF -1" numFmtId="0">
      <sharedItems containsString="0" containsBlank="1" containsNumber="1" minValue="0" maxValue="28604.91"/>
    </cacheField>
    <cacheField name="MS" numFmtId="0">
      <sharedItems containsBlank="1" containsMixedTypes="1" containsNumber="1" minValue="0" maxValue="4302195.6399999997"/>
    </cacheField>
    <cacheField name="AM" numFmtId="0">
      <sharedItems containsBlank="1" containsMixedTypes="1" containsNumber="1" minValue="0" maxValue="526136.81000000006"/>
    </cacheField>
    <cacheField name="INF" numFmtId="0">
      <sharedItems containsBlank="1" containsMixedTypes="1" containsNumber="1" minValue="0" maxValue="28604.91"/>
    </cacheField>
    <cacheField name="SKUPAJ_x000a_(v eur)" numFmtId="0">
      <sharedItems containsBlank="1" containsMixedTypes="1" containsNumber="1" minValue="68.91" maxValue="17177323.349999998"/>
    </cacheField>
    <cacheField name="CENA" numFmtId="0">
      <sharedItems containsBlank="1" containsMixedTypes="1" containsNumber="1" minValue="0.48" maxValue="235386.77"/>
    </cacheField>
    <cacheField name="Visoka_x000a_cena" numFmtId="0">
      <sharedItems containsBlank="1" containsMixedTypes="1" containsNumber="1" minValue="4.8" maxValue="5.14"/>
    </cacheField>
    <cacheField name="CP_x000a_stara P1" numFmtId="0">
      <sharedItems containsBlank="1" containsMixedTypes="1" containsNumber="1" minValue="68.92" maxValue="17177323.342806641"/>
    </cacheField>
    <cacheField name="CENA_x000a_stara P1" numFmtId="0">
      <sharedItems containsString="0" containsBlank="1" containsNumber="1" minValue="0.48" maxValue="235386.75"/>
    </cacheField>
    <cacheField name="RAZLIKA_x000a_CP" numFmtId="0">
      <sharedItems containsString="0" containsBlank="1" containsNumber="1" minValue="-3.7178898113779724E-2" maxValue="4.4261135568376631E-2"/>
    </cacheField>
    <cacheField name="RAZLIKA_x000a_CENA" numFmtId="0">
      <sharedItems containsString="0" containsBlank="1" containsNumber="1" minValue="-2.0000000018626451E-2" maxValue="2.9999999998835847E-2"/>
    </cacheField>
    <cacheField name="razlika v % _x000a_cp" numFmtId="0">
      <sharedItems containsString="0" containsBlank="1" containsNumber="1" minValue="-1.4509576320378867E-2" maxValue="1.6965296108374422E-2"/>
    </cacheField>
    <cacheField name="razlika _x000a_v %_x000a_ cena" numFmtId="0">
      <sharedItems containsString="0" containsBlank="1" containsNumber="1" minValue="-1.4509576320378867E-2" maxValue="1.6965296108374422E-2"/>
    </cacheField>
    <cacheField name="števec:_x000a_AJ, AK _x000a_&lt;&gt; od 0,1%" numFmtId="0">
      <sharedItems containsString="0" containsBlank="1" containsNumber="1" minValue="0" maxValue="0.1"/>
    </cacheField>
    <cacheField name="Štev._x000a_kalk." numFmtId="0">
      <sharedItems containsString="0" containsBlank="1" containsNumber="1" containsInteger="1" minValue="1" maxValue="245"/>
    </cacheField>
    <cacheField name="Prikaz v kazalu" numFmtId="0">
      <sharedItems containsBlank="1" count="4">
        <m/>
        <s v="da"/>
        <s v=" "/>
        <s v="ne"/>
      </sharedItems>
    </cacheField>
    <cacheField name="P4" numFmtId="0">
      <sharedItems containsBlank="1"/>
    </cacheField>
    <cacheField name="Stran" numFmtId="0">
      <sharedItems containsBlank="1" containsMixedTypes="1" containsNumber="1" containsInteger="1" minValue="1" maxValue="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7">
  <r>
    <x v="0"/>
    <x v="0"/>
    <m/>
    <x v="0"/>
    <x v="0"/>
    <s v="Izh cene SD20"/>
    <m/>
    <m/>
    <m/>
    <m/>
    <x v="0"/>
    <m/>
    <m/>
    <m/>
    <m/>
    <m/>
    <m/>
    <m/>
    <n v="6.44"/>
    <n v="0"/>
    <m/>
    <n v="16.100000000000001"/>
    <m/>
    <m/>
    <m/>
    <m/>
    <m/>
    <m/>
    <m/>
    <m/>
    <m/>
    <n v="1"/>
    <n v="1"/>
    <n v="1"/>
    <m/>
    <m/>
    <m/>
    <s v="                     KONTROLA S STARO PRILOGO I"/>
    <m/>
    <m/>
    <m/>
    <m/>
    <m/>
    <n v="0.1"/>
    <m/>
    <x v="0"/>
    <m/>
    <m/>
  </r>
  <r>
    <x v="1"/>
    <x v="0"/>
    <m/>
    <x v="0"/>
    <x v="0"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</r>
  <r>
    <x v="2"/>
    <x v="1"/>
    <s v="sbd"/>
    <x v="0"/>
    <x v="0"/>
    <s v="BOLNIŠNIČNA ZDRAVSTVENA DEJAVNOST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x v="0"/>
    <m/>
    <m/>
  </r>
  <r>
    <x v="3"/>
    <x v="1"/>
    <s v="sbd"/>
    <x v="1"/>
    <x v="1"/>
    <n v="101"/>
    <n v="300"/>
    <s v="Z0034"/>
    <s v="VK01"/>
    <m/>
    <x v="1"/>
    <n v="1000"/>
    <s v="utež"/>
    <n v="24.31"/>
    <m/>
    <n v="452782.26"/>
    <m/>
    <n v="150052.04"/>
    <n v="29159.18"/>
    <n v="0"/>
    <n v="631993.48"/>
    <n v="101750.95"/>
    <n v="733744.43"/>
    <n v="22865.5"/>
    <n v="4395.7299999999996"/>
    <n v="9941.82"/>
    <n v="37203.050000000003"/>
    <n v="770947.4800000001"/>
    <n v="493952.39"/>
    <n v="45278.99"/>
    <n v="3516.36"/>
    <n v="493952.39"/>
    <n v="45278.99"/>
    <n v="3516.36"/>
    <n v="1313695.2200000002"/>
    <n v="1313.7"/>
    <m/>
    <n v="1313695.2206517453"/>
    <n v="1313.7"/>
    <n v="-6.5174512565135956E-4"/>
    <n v="0"/>
    <n v="-4.9611592963550432E-8"/>
    <n v="0"/>
    <n v="0"/>
    <n v="1"/>
    <x v="1"/>
    <b v="0"/>
    <n v="1"/>
  </r>
  <r>
    <x v="0"/>
    <x v="1"/>
    <s v="sbd"/>
    <x v="0"/>
    <x v="0"/>
    <n v="101"/>
    <n v="300"/>
    <s v="Z0034"/>
    <m/>
    <n v="222"/>
    <x v="2"/>
    <m/>
    <m/>
    <n v="21.09"/>
    <n v="35"/>
    <n v="407339.07"/>
    <n v="33.14"/>
    <n v="134992.17000000001"/>
    <n v="26232.639999999999"/>
    <n v="0"/>
    <n v="568563.88"/>
    <n v="91538.78"/>
    <n v="660102.66"/>
    <n v="19836.830000000002"/>
    <n v="3813.49"/>
    <n v="8624.9699999999993"/>
    <n v="32275.29"/>
    <n v="692377.9500000000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Z0034"/>
    <m/>
    <n v="200"/>
    <x v="3"/>
    <m/>
    <m/>
    <n v="3.22"/>
    <n v="27"/>
    <n v="45443.19"/>
    <n v="33.14"/>
    <n v="15059.87"/>
    <n v="2926.54"/>
    <n v="0"/>
    <n v="63429.600000000006"/>
    <n v="10212.17"/>
    <n v="73641.77"/>
    <n v="3028.67"/>
    <n v="582.24"/>
    <n v="1316.85"/>
    <n v="4927.76"/>
    <n v="78569.5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Z0034"/>
    <m/>
    <s v="Rea: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01"/>
    <n v="300"/>
    <s v="Z0034"/>
    <m/>
    <s v="Op: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4"/>
    <x v="1"/>
    <s v="sbd"/>
    <x v="1"/>
    <x v="2"/>
    <n v="101"/>
    <n v="300"/>
    <s v="E0730"/>
    <s v="REG01"/>
    <m/>
    <x v="6"/>
    <n v="12"/>
    <s v="pavšal"/>
    <n v="6.2"/>
    <m/>
    <n v="145493.94999999998"/>
    <m/>
    <n v="13967.41"/>
    <n v="9369.81"/>
    <n v="0"/>
    <n v="168831.17"/>
    <n v="27181.82"/>
    <n v="196012.99000000002"/>
    <n v="5831.6"/>
    <n v="1121.08"/>
    <n v="2535.5500000000002"/>
    <n v="9488.23"/>
    <n v="205501.22000000003"/>
    <n v="79303"/>
    <m/>
    <m/>
    <n v="79303"/>
    <m/>
    <m/>
    <n v="284804.22000000003"/>
    <n v="23733.69"/>
    <m/>
    <n v="284804.22890971467"/>
    <n v="23733.69"/>
    <n v="-8.9097146410495043E-3"/>
    <n v="0"/>
    <n v="-3.1283645875475949E-6"/>
    <n v="0"/>
    <n v="0"/>
    <n v="2"/>
    <x v="1"/>
    <b v="0"/>
    <n v="1"/>
  </r>
  <r>
    <x v="0"/>
    <x v="1"/>
    <s v="sbd"/>
    <x v="0"/>
    <x v="0"/>
    <n v="101"/>
    <n v="300"/>
    <s v="E0730"/>
    <m/>
    <n v="1"/>
    <x v="7"/>
    <m/>
    <m/>
    <n v="1.2"/>
    <n v="54"/>
    <n v="48831.14"/>
    <n v="9.6"/>
    <n v="4687.79"/>
    <n v="3144.73"/>
    <n v="0"/>
    <n v="56663.66"/>
    <n v="9122.85"/>
    <n v="65786.510000000009"/>
    <n v="1128.7"/>
    <n v="216.98"/>
    <n v="490.75"/>
    <n v="1836.43"/>
    <n v="67622.9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E0730"/>
    <m/>
    <n v="82"/>
    <x v="8"/>
    <m/>
    <m/>
    <n v="1"/>
    <n v="35"/>
    <n v="19314.32"/>
    <n v="9.6"/>
    <n v="1854.17"/>
    <n v="1243.8399999999999"/>
    <n v="0"/>
    <n v="22412.329999999998"/>
    <n v="3608.39"/>
    <n v="26020.719999999998"/>
    <n v="940.58"/>
    <n v="180.82"/>
    <n v="408.96"/>
    <n v="1530.3600000000001"/>
    <n v="27551.07999999999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E0730"/>
    <m/>
    <n v="226"/>
    <x v="9"/>
    <m/>
    <m/>
    <n v="3"/>
    <n v="37"/>
    <n v="62671.16"/>
    <n v="9.6"/>
    <n v="6016.43"/>
    <n v="4036.02"/>
    <n v="0"/>
    <n v="72723.61"/>
    <n v="11708.5"/>
    <n v="84432.11"/>
    <n v="2821.74"/>
    <n v="542.46"/>
    <n v="1226.8800000000001"/>
    <n v="4591.08"/>
    <n v="89023.1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E0730"/>
    <m/>
    <n v="180"/>
    <x v="10"/>
    <m/>
    <m/>
    <n v="1"/>
    <n v="28"/>
    <n v="14677.33"/>
    <n v="9.6"/>
    <n v="1409.02"/>
    <n v="945.22"/>
    <n v="0"/>
    <n v="17031.57"/>
    <n v="2742.08"/>
    <n v="19773.650000000001"/>
    <n v="940.58"/>
    <n v="180.82"/>
    <n v="408.96"/>
    <n v="1530.3600000000001"/>
    <n v="21304.010000000002"/>
    <m/>
    <m/>
    <m/>
    <m/>
    <m/>
    <m/>
    <m/>
    <m/>
    <m/>
    <m/>
    <m/>
    <m/>
    <m/>
    <m/>
    <m/>
    <m/>
    <m/>
    <x v="0"/>
    <m/>
    <s v=""/>
  </r>
  <r>
    <x v="5"/>
    <x v="1"/>
    <s v="sbd"/>
    <x v="1"/>
    <x v="2"/>
    <n v="101"/>
    <n v="300"/>
    <s v="E0730"/>
    <s v="REG02"/>
    <m/>
    <x v="11"/>
    <n v="12"/>
    <s v="pavšal"/>
    <n v="3.5"/>
    <m/>
    <n v="88978.42"/>
    <m/>
    <n v="8541.93"/>
    <n v="5730.21"/>
    <n v="0"/>
    <n v="103250.56"/>
    <n v="16623.34"/>
    <n v="119873.9"/>
    <n v="3292.0299999999997"/>
    <n v="632.87"/>
    <n v="1431.36"/>
    <n v="5356.26"/>
    <n v="125230.16"/>
    <n v="11146.22"/>
    <m/>
    <m/>
    <n v="11146.22"/>
    <m/>
    <m/>
    <n v="136376.38"/>
    <n v="11364.7"/>
    <m/>
    <n v="136376.37828501905"/>
    <n v="11364.7"/>
    <n v="1.7149809573311359E-3"/>
    <n v="0"/>
    <n v="1.2575351970023144E-6"/>
    <n v="0"/>
    <n v="0"/>
    <n v="3"/>
    <x v="1"/>
    <b v="0"/>
    <n v="1"/>
  </r>
  <r>
    <x v="0"/>
    <x v="1"/>
    <s v="sbd"/>
    <x v="0"/>
    <x v="0"/>
    <n v="101"/>
    <n v="300"/>
    <s v="E0730"/>
    <m/>
    <n v="1"/>
    <x v="7"/>
    <m/>
    <m/>
    <n v="1"/>
    <n v="54"/>
    <n v="40692.61"/>
    <n v="9.6"/>
    <n v="3906.49"/>
    <n v="2620.6"/>
    <n v="0"/>
    <n v="47219.7"/>
    <n v="7602.37"/>
    <n v="54822.07"/>
    <n v="940.58"/>
    <n v="180.82"/>
    <n v="408.96"/>
    <n v="1530.3600000000001"/>
    <n v="56352.4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0"/>
    <s v="E0730"/>
    <m/>
    <n v="82"/>
    <x v="8"/>
    <m/>
    <m/>
    <n v="2.5"/>
    <n v="35"/>
    <n v="48285.81"/>
    <n v="9.6"/>
    <n v="4635.4399999999996"/>
    <n v="3109.61"/>
    <n v="0"/>
    <n v="56030.86"/>
    <n v="9020.9699999999993"/>
    <n v="65051.83"/>
    <n v="2351.4499999999998"/>
    <n v="452.05"/>
    <n v="1022.4"/>
    <n v="3825.9"/>
    <n v="68877.73"/>
    <m/>
    <m/>
    <m/>
    <m/>
    <m/>
    <m/>
    <m/>
    <m/>
    <m/>
    <m/>
    <m/>
    <m/>
    <m/>
    <m/>
    <m/>
    <m/>
    <m/>
    <x v="0"/>
    <m/>
    <s v=""/>
  </r>
  <r>
    <x v="6"/>
    <x v="1"/>
    <s v="sad"/>
    <x v="1"/>
    <x v="2"/>
    <n v="101"/>
    <n v="300"/>
    <s v="E0730"/>
    <s v="REG03"/>
    <m/>
    <x v="12"/>
    <n v="12"/>
    <s v="pavšal"/>
    <n v="1.5"/>
    <m/>
    <n v="30933.91"/>
    <m/>
    <n v="773.35"/>
    <n v="1992.1399999999999"/>
    <n v="0"/>
    <n v="33699.399999999994"/>
    <n v="5425.61"/>
    <n v="39125.009999999995"/>
    <n v="1410.8700000000001"/>
    <n v="271.23"/>
    <n v="613.43999999999994"/>
    <n v="2295.54"/>
    <n v="41420.550000000003"/>
    <m/>
    <m/>
    <m/>
    <m/>
    <m/>
    <m/>
    <n v="41420.550000000003"/>
    <n v="3451.71"/>
    <m/>
    <n v="41420.537197437647"/>
    <n v="3451.71"/>
    <n v="1.2802562356228009E-2"/>
    <n v="0"/>
    <n v="3.0908730843355645E-5"/>
    <n v="0"/>
    <n v="0"/>
    <n v="4"/>
    <x v="1"/>
    <b v="0"/>
    <n v="1"/>
  </r>
  <r>
    <x v="0"/>
    <x v="1"/>
    <s v="sad"/>
    <x v="0"/>
    <x v="0"/>
    <n v="210"/>
    <n v="219"/>
    <s v="E0704"/>
    <m/>
    <n v="82"/>
    <x v="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E0704"/>
    <m/>
    <n v="206"/>
    <x v="13"/>
    <m/>
    <m/>
    <n v="0.5"/>
    <n v="36"/>
    <n v="10043.52"/>
    <n v="2.5"/>
    <n v="251.09"/>
    <n v="646.79999999999995"/>
    <n v="0"/>
    <n v="10941.41"/>
    <n v="1761.57"/>
    <n v="12702.98"/>
    <n v="470.29"/>
    <n v="90.41"/>
    <n v="204.48"/>
    <n v="765.18000000000006"/>
    <n v="13468.1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E0704"/>
    <m/>
    <s v="Op: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7"/>
    <x v="1"/>
    <s v="sad"/>
    <x v="1"/>
    <x v="2"/>
    <n v="101"/>
    <n v="300"/>
    <s v="E0730"/>
    <s v="REG04"/>
    <m/>
    <x v="15"/>
    <n v="12"/>
    <s v="pavšal"/>
    <n v="6.5"/>
    <m/>
    <n v="135787.51"/>
    <m/>
    <n v="3394.69"/>
    <n v="8744.7199999999993"/>
    <n v="0"/>
    <n v="147926.92000000001"/>
    <n v="23816.23"/>
    <n v="171743.15000000002"/>
    <n v="6113.77"/>
    <n v="1175.33"/>
    <n v="2658.24"/>
    <n v="9947.34"/>
    <n v="181690.49000000002"/>
    <n v="2657.01"/>
    <n v="10592.51"/>
    <m/>
    <n v="2657.01"/>
    <n v="10592.51"/>
    <m/>
    <n v="194940.01000000004"/>
    <n v="16245"/>
    <m/>
    <n v="194940.00579476799"/>
    <n v="16245"/>
    <n v="4.2052320495713502E-3"/>
    <n v="0"/>
    <n v="2.1571929437606565E-6"/>
    <n v="0"/>
    <n v="0"/>
    <n v="5"/>
    <x v="1"/>
    <b v="0"/>
    <n v="1"/>
  </r>
  <r>
    <x v="0"/>
    <x v="1"/>
    <s v="sad"/>
    <x v="0"/>
    <x v="0"/>
    <n v="210"/>
    <n v="219"/>
    <s v="E0705"/>
    <m/>
    <n v="82"/>
    <x v="8"/>
    <m/>
    <m/>
    <n v="6.5"/>
    <n v="37"/>
    <n v="135787.51"/>
    <n v="2.5"/>
    <n v="3394.69"/>
    <n v="8744.7199999999993"/>
    <n v="0"/>
    <n v="147926.92000000001"/>
    <n v="23816.23"/>
    <n v="171743.15000000002"/>
    <n v="6113.77"/>
    <n v="1175.33"/>
    <n v="2658.24"/>
    <n v="9947.34"/>
    <n v="181690.4900000000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E0705"/>
    <m/>
    <s v="Op: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"/>
    <x v="1"/>
    <s v="sad"/>
    <x v="1"/>
    <x v="2"/>
    <n v="101"/>
    <n v="300"/>
    <s v="E0730"/>
    <s v="REG05"/>
    <m/>
    <x v="16"/>
    <n v="12"/>
    <s v="pavšal"/>
    <n v="1"/>
    <m/>
    <n v="20890.39"/>
    <m/>
    <n v="522.26"/>
    <n v="1345.34"/>
    <n v="0"/>
    <n v="22757.989999999998"/>
    <n v="3664.04"/>
    <n v="26422.03"/>
    <n v="940.58"/>
    <n v="180.82"/>
    <n v="408.96"/>
    <n v="1530.3600000000001"/>
    <n v="27952.39"/>
    <m/>
    <n v="5784.13"/>
    <m/>
    <m/>
    <n v="5784.13"/>
    <m/>
    <n v="33736.519999999997"/>
    <n v="2811.38"/>
    <m/>
    <n v="33736.517045348919"/>
    <n v="2811.38"/>
    <n v="2.9546510777436197E-3"/>
    <n v="0"/>
    <n v="8.7580204968164073E-6"/>
    <n v="0"/>
    <n v="0"/>
    <n v="6"/>
    <x v="1"/>
    <b v="0"/>
    <n v="1"/>
  </r>
  <r>
    <x v="0"/>
    <x v="1"/>
    <s v="sad"/>
    <x v="0"/>
    <x v="0"/>
    <n v="210"/>
    <n v="219"/>
    <s v="E0729"/>
    <m/>
    <n v="82"/>
    <x v="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E0729"/>
    <m/>
    <s v="Op: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9"/>
    <x v="1"/>
    <s v="sbd"/>
    <x v="1"/>
    <x v="3"/>
    <n v="101"/>
    <n v="303"/>
    <s v="E0114"/>
    <s v="VK01"/>
    <m/>
    <x v="17"/>
    <n v="1"/>
    <s v="tran."/>
    <n v="0.68"/>
    <m/>
    <n v="16171.04"/>
    <m/>
    <n v="5359.09"/>
    <n v="1041.43"/>
    <n v="0"/>
    <n v="22571.560000000005"/>
    <n v="3634.01"/>
    <n v="26205.570000000003"/>
    <n v="639.6"/>
    <n v="122.96000000000001"/>
    <n v="278.10000000000002"/>
    <n v="1040.6599999999999"/>
    <n v="27246.230000000003"/>
    <n v="187964.26"/>
    <n v="8651.7999999999993"/>
    <n v="0"/>
    <n v="187964.26"/>
    <n v="8651.7999999999993"/>
    <n v="0"/>
    <n v="223862.29"/>
    <n v="223862.29"/>
    <m/>
    <n v="223862.25675425472"/>
    <n v="223862.26"/>
    <n v="3.3245745289605111E-2"/>
    <n v="2.9999999998835847E-2"/>
    <n v="1.485098281935963E-5"/>
    <n v="1.3401097620847679E-5"/>
    <n v="0"/>
    <n v="7"/>
    <x v="1"/>
    <b v="0"/>
    <n v="1"/>
  </r>
  <r>
    <x v="0"/>
    <x v="1"/>
    <s v="sbd"/>
    <x v="0"/>
    <x v="0"/>
    <n v="101"/>
    <n v="303"/>
    <s v="E0114"/>
    <m/>
    <n v="1"/>
    <x v="7"/>
    <m/>
    <m/>
    <n v="0.19"/>
    <n v="54"/>
    <n v="7731.6"/>
    <n v="33.14"/>
    <n v="2562.25"/>
    <n v="497.92"/>
    <n v="0"/>
    <n v="10791.77"/>
    <n v="1737.47"/>
    <n v="12529.24"/>
    <n v="178.71"/>
    <n v="34.36"/>
    <n v="77.7"/>
    <n v="290.77"/>
    <n v="12820.0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14"/>
    <m/>
    <n v="80"/>
    <x v="18"/>
    <m/>
    <m/>
    <n v="0.27"/>
    <n v="35"/>
    <n v="5214.87"/>
    <n v="33.14"/>
    <n v="1728.21"/>
    <n v="335.84"/>
    <n v="0"/>
    <n v="7278.92"/>
    <n v="1171.9100000000001"/>
    <n v="8450.83"/>
    <n v="253.96"/>
    <n v="48.82"/>
    <n v="110.42"/>
    <n v="413.20000000000005"/>
    <n v="8864.030000000000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14"/>
    <m/>
    <n v="64"/>
    <x v="19"/>
    <m/>
    <m/>
    <n v="0.01"/>
    <n v="35"/>
    <n v="193.14"/>
    <n v="33.14"/>
    <n v="64.010000000000005"/>
    <n v="12.44"/>
    <n v="0"/>
    <n v="269.58999999999997"/>
    <n v="43.4"/>
    <n v="312.98999999999995"/>
    <n v="9.41"/>
    <n v="1.81"/>
    <n v="4.09"/>
    <n v="15.31"/>
    <n v="328.2999999999999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14"/>
    <m/>
    <n v="180"/>
    <x v="10"/>
    <m/>
    <m/>
    <n v="0.12"/>
    <n v="28"/>
    <n v="1761.28"/>
    <n v="33.14"/>
    <n v="583.69000000000005"/>
    <n v="113.43"/>
    <n v="0"/>
    <n v="2458.4"/>
    <n v="395.8"/>
    <n v="2854.2000000000003"/>
    <n v="112.87"/>
    <n v="21.7"/>
    <n v="49.08"/>
    <n v="183.64999999999998"/>
    <n v="3037.850000000000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14"/>
    <m/>
    <n v="200"/>
    <x v="3"/>
    <m/>
    <m/>
    <n v="0.09"/>
    <n v="27"/>
    <n v="1270.1500000000001"/>
    <n v="33.14"/>
    <n v="420.93"/>
    <n v="81.8"/>
    <n v="0"/>
    <n v="1772.88"/>
    <n v="285.43"/>
    <n v="2058.31"/>
    <n v="84.65"/>
    <n v="16.27"/>
    <n v="36.81"/>
    <n v="137.73000000000002"/>
    <n v="2196.04"/>
    <m/>
    <m/>
    <m/>
    <m/>
    <m/>
    <m/>
    <m/>
    <m/>
    <m/>
    <m/>
    <m/>
    <m/>
    <m/>
    <m/>
    <m/>
    <m/>
    <m/>
    <x v="0"/>
    <m/>
    <s v=""/>
  </r>
  <r>
    <x v="10"/>
    <x v="1"/>
    <s v="sbd"/>
    <x v="1"/>
    <x v="3"/>
    <n v="101"/>
    <n v="303"/>
    <s v="E0130"/>
    <s v="VK01"/>
    <m/>
    <x v="20"/>
    <n v="1"/>
    <s v="tran."/>
    <n v="0.86"/>
    <m/>
    <n v="16934.23"/>
    <m/>
    <n v="5612.0000000000009"/>
    <n v="1090.57"/>
    <n v="0"/>
    <n v="23636.799999999999"/>
    <n v="3805.5200000000004"/>
    <n v="27442.32"/>
    <n v="808.90000000000009"/>
    <n v="155.51"/>
    <n v="351.72"/>
    <n v="1316.1299999999999"/>
    <n v="28758.450000000004"/>
    <n v="89985.01"/>
    <n v="296.54000000000002"/>
    <n v="0"/>
    <n v="89985.01"/>
    <n v="296.54000000000002"/>
    <n v="0"/>
    <n v="119039.99999999999"/>
    <n v="119040"/>
    <m/>
    <n v="119039.97844909315"/>
    <n v="119039.98"/>
    <n v="2.1550906836637296E-2"/>
    <n v="2.0000000004074536E-2"/>
    <n v="1.8103923671200455E-5"/>
    <n v="1.680107809500181E-5"/>
    <n v="0"/>
    <n v="8"/>
    <x v="1"/>
    <b v="0"/>
    <n v="1"/>
  </r>
  <r>
    <x v="0"/>
    <x v="1"/>
    <s v="sbd"/>
    <x v="0"/>
    <x v="0"/>
    <n v="101"/>
    <n v="303"/>
    <s v="E0130"/>
    <m/>
    <n v="1"/>
    <x v="7"/>
    <m/>
    <m/>
    <n v="0.12"/>
    <n v="54"/>
    <n v="4883.1099999999997"/>
    <n v="33.14"/>
    <n v="1618.26"/>
    <n v="314.47000000000003"/>
    <n v="0"/>
    <n v="6815.84"/>
    <n v="1097.3499999999999"/>
    <n v="7913.1900000000005"/>
    <n v="112.87"/>
    <n v="21.7"/>
    <n v="49.08"/>
    <n v="183.64999999999998"/>
    <n v="8096.8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30"/>
    <m/>
    <n v="80"/>
    <x v="18"/>
    <m/>
    <m/>
    <n v="0.27"/>
    <n v="35"/>
    <n v="5214.87"/>
    <n v="33.14"/>
    <n v="1728.21"/>
    <n v="335.84"/>
    <n v="0"/>
    <n v="7278.92"/>
    <n v="1171.9100000000001"/>
    <n v="8450.83"/>
    <n v="253.96"/>
    <n v="48.82"/>
    <n v="110.42"/>
    <n v="413.20000000000005"/>
    <n v="8864.030000000000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30"/>
    <m/>
    <n v="180"/>
    <x v="10"/>
    <m/>
    <m/>
    <n v="0.36"/>
    <n v="28"/>
    <n v="5283.84"/>
    <n v="33.14"/>
    <n v="1751.06"/>
    <n v="340.28"/>
    <n v="0"/>
    <n v="7375.1799999999994"/>
    <n v="1187.4000000000001"/>
    <n v="8562.58"/>
    <n v="338.61"/>
    <n v="65.099999999999994"/>
    <n v="147.22999999999999"/>
    <n v="550.94000000000005"/>
    <n v="9113.5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1"/>
    <n v="303"/>
    <s v="E0130"/>
    <m/>
    <n v="200"/>
    <x v="3"/>
    <m/>
    <m/>
    <n v="0.11"/>
    <n v="27"/>
    <n v="1552.41"/>
    <n v="33.14"/>
    <n v="514.47"/>
    <n v="99.98"/>
    <n v="0"/>
    <n v="2166.86"/>
    <n v="348.86"/>
    <n v="2515.7200000000003"/>
    <n v="103.46"/>
    <n v="19.89"/>
    <n v="44.99"/>
    <n v="168.34"/>
    <n v="2684.0600000000004"/>
    <m/>
    <m/>
    <m/>
    <m/>
    <m/>
    <m/>
    <m/>
    <m/>
    <m/>
    <m/>
    <m/>
    <m/>
    <m/>
    <m/>
    <m/>
    <m/>
    <m/>
    <x v="0"/>
    <m/>
    <s v=""/>
  </r>
  <r>
    <x v="11"/>
    <x v="1"/>
    <s v="sbd"/>
    <x v="1"/>
    <x v="4"/>
    <n v="104"/>
    <n v="305"/>
    <s v="E0002"/>
    <s v="VK01"/>
    <m/>
    <x v="21"/>
    <n v="5475"/>
    <s v="BOD"/>
    <n v="12"/>
    <m/>
    <n v="168169.87000000002"/>
    <m/>
    <n v="22484.309999999998"/>
    <n v="10830.13"/>
    <n v="0"/>
    <n v="201484.31"/>
    <n v="32438.98"/>
    <n v="233923.29"/>
    <n v="11286.96"/>
    <n v="2169.84"/>
    <n v="4907.5200000000004"/>
    <n v="18364.32"/>
    <n v="252287.61"/>
    <n v="85431.65"/>
    <n v="12900.75"/>
    <n v="74.819999999999993"/>
    <n v="85431.65"/>
    <n v="12900.75"/>
    <n v="74.819999999999993"/>
    <n v="350694.83"/>
    <n v="64.05"/>
    <m/>
    <n v="350694.8389468033"/>
    <n v="64.053851862429823"/>
    <n v="-8.9468032820150256E-3"/>
    <n v="-3.8518624298262694E-3"/>
    <n v="-2.551164798684751E-6"/>
    <n v="-6.0134750960785582E-3"/>
    <n v="0"/>
    <n v="9"/>
    <x v="1"/>
    <b v="0"/>
    <n v="1"/>
  </r>
  <r>
    <x v="0"/>
    <x v="1"/>
    <s v="sbd"/>
    <x v="0"/>
    <x v="0"/>
    <n v="104"/>
    <n v="305"/>
    <s v="E0002"/>
    <m/>
    <n v="62"/>
    <x v="22"/>
    <m/>
    <m/>
    <n v="3"/>
    <n v="35"/>
    <n v="57942.97"/>
    <n v="13.37"/>
    <n v="7746.98"/>
    <n v="3731.53"/>
    <n v="0"/>
    <n v="69421.48"/>
    <n v="11176.86"/>
    <n v="80598.34"/>
    <n v="2821.74"/>
    <n v="542.46"/>
    <n v="1226.8800000000001"/>
    <n v="4591.08"/>
    <n v="85189.4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02"/>
    <m/>
    <n v="211"/>
    <x v="23"/>
    <m/>
    <m/>
    <n v="4"/>
    <n v="17"/>
    <n v="38137.160000000003"/>
    <n v="13.37"/>
    <n v="5098.9399999999996"/>
    <n v="2456.0300000000002"/>
    <n v="0"/>
    <n v="45692.130000000005"/>
    <n v="7356.43"/>
    <n v="53048.560000000005"/>
    <n v="3762.32"/>
    <n v="723.28"/>
    <n v="1635.84"/>
    <n v="6121.4400000000005"/>
    <n v="59170.00000000000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02"/>
    <m/>
    <n v="66"/>
    <x v="24"/>
    <m/>
    <m/>
    <n v="1"/>
    <n v="35"/>
    <n v="19314.32"/>
    <n v="13.37"/>
    <n v="2582.3200000000002"/>
    <n v="1243.8399999999999"/>
    <n v="0"/>
    <n v="23140.48"/>
    <n v="3725.62"/>
    <n v="26866.1"/>
    <n v="940.58"/>
    <n v="180.82"/>
    <n v="408.96"/>
    <n v="1530.3600000000001"/>
    <n v="28396.4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02"/>
    <m/>
    <n v="82"/>
    <x v="8"/>
    <m/>
    <m/>
    <n v="1"/>
    <n v="35"/>
    <n v="19314.32"/>
    <n v="13.37"/>
    <n v="2582.3200000000002"/>
    <n v="1243.8399999999999"/>
    <n v="0"/>
    <n v="23140.48"/>
    <n v="3725.62"/>
    <n v="26866.1"/>
    <n v="940.58"/>
    <n v="180.82"/>
    <n v="408.96"/>
    <n v="1530.3600000000001"/>
    <n v="28396.4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02"/>
    <m/>
    <n v="182"/>
    <x v="25"/>
    <m/>
    <m/>
    <n v="3"/>
    <n v="21"/>
    <n v="33461.1"/>
    <n v="13.37"/>
    <n v="4473.75"/>
    <n v="2154.89"/>
    <n v="0"/>
    <n v="40089.74"/>
    <n v="6454.45"/>
    <n v="46544.189999999995"/>
    <n v="2821.74"/>
    <n v="542.46"/>
    <n v="1226.8800000000001"/>
    <n v="4591.08"/>
    <n v="51135.27"/>
    <m/>
    <m/>
    <m/>
    <m/>
    <m/>
    <m/>
    <m/>
    <m/>
    <m/>
    <m/>
    <m/>
    <m/>
    <m/>
    <m/>
    <m/>
    <m/>
    <m/>
    <x v="0"/>
    <m/>
    <s v=""/>
  </r>
  <r>
    <x v="12"/>
    <x v="1"/>
    <s v="sbd"/>
    <x v="1"/>
    <x v="4"/>
    <n v="104"/>
    <n v="305"/>
    <s v="E0051"/>
    <s v="VK01"/>
    <m/>
    <x v="26"/>
    <n v="1655"/>
    <s v="prim."/>
    <n v="235.67"/>
    <m/>
    <n v="4407195.3600000003"/>
    <m/>
    <n v="1460544.5600000003"/>
    <n v="283823.37"/>
    <n v="0"/>
    <n v="6151563.290000001"/>
    <n v="990401.70000000007"/>
    <n v="7141964.9900000002"/>
    <n v="221666.48999999996"/>
    <n v="42613.849999999991"/>
    <n v="96379.60000000002"/>
    <n v="360659.93999999994"/>
    <n v="7502624.9300000006"/>
    <n v="2836375.5"/>
    <n v="386392.66"/>
    <n v="28604.91"/>
    <n v="2836375.5"/>
    <n v="386392.66"/>
    <n v="28604.91"/>
    <n v="10753998"/>
    <n v="6497.88"/>
    <m/>
    <n v="10753997.965759696"/>
    <n v="6497.88"/>
    <n v="3.4240303561091423E-2"/>
    <n v="0"/>
    <n v="3.1839603903693484E-7"/>
    <n v="0"/>
    <n v="0"/>
    <n v="10"/>
    <x v="1"/>
    <b v="0"/>
    <n v="1"/>
  </r>
  <r>
    <x v="0"/>
    <x v="1"/>
    <s v="sbd"/>
    <x v="0"/>
    <x v="0"/>
    <n v="104"/>
    <n v="305"/>
    <s v="E0051"/>
    <m/>
    <n v="222"/>
    <x v="2"/>
    <m/>
    <m/>
    <n v="180.45"/>
    <n v="35"/>
    <n v="3485269.54"/>
    <n v="33.14"/>
    <n v="1155018.33"/>
    <n v="224451.36"/>
    <n v="0"/>
    <n v="4864739.2300000004"/>
    <n v="783223.02"/>
    <n v="5647962.25"/>
    <n v="169727.66"/>
    <n v="32628.97"/>
    <n v="73796.83"/>
    <n v="276153.46000000002"/>
    <n v="5924115.7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1"/>
    <x v="7"/>
    <m/>
    <m/>
    <n v="3"/>
    <n v="54"/>
    <n v="122077.84"/>
    <n v="33.14"/>
    <n v="40456.6"/>
    <n v="7861.81"/>
    <n v="0"/>
    <n v="170396.25"/>
    <n v="27433.8"/>
    <n v="197830.05"/>
    <n v="2821.74"/>
    <n v="542.46"/>
    <n v="1226.8800000000001"/>
    <n v="4591.08"/>
    <n v="202421.1299999999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61"/>
    <x v="27"/>
    <m/>
    <m/>
    <n v="6"/>
    <n v="34"/>
    <n v="111429.27"/>
    <n v="33.14"/>
    <n v="36927.660000000003"/>
    <n v="7176.04"/>
    <n v="0"/>
    <n v="155532.97"/>
    <n v="25040.81"/>
    <n v="180573.78"/>
    <n v="5643.48"/>
    <n v="1084.92"/>
    <n v="2453.7600000000002"/>
    <n v="9182.16"/>
    <n v="189755.9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66"/>
    <x v="24"/>
    <m/>
    <m/>
    <n v="3"/>
    <n v="34"/>
    <n v="55714.63"/>
    <n v="33.14"/>
    <n v="18463.830000000002"/>
    <n v="3588.02"/>
    <n v="0"/>
    <n v="77766.48"/>
    <n v="12520.4"/>
    <n v="90286.87999999999"/>
    <n v="2821.74"/>
    <n v="542.46"/>
    <n v="1226.8800000000001"/>
    <n v="4591.08"/>
    <n v="94877.95999999999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180"/>
    <x v="10"/>
    <m/>
    <m/>
    <n v="10"/>
    <n v="28"/>
    <n v="146773.32"/>
    <n v="33.14"/>
    <n v="48640.68"/>
    <n v="9452.2000000000007"/>
    <n v="0"/>
    <n v="204866.2"/>
    <n v="32983.46"/>
    <n v="237849.66"/>
    <n v="9405.7999999999993"/>
    <n v="1808.2"/>
    <n v="4089.6"/>
    <n v="15303.6"/>
    <n v="253153.2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111"/>
    <x v="28"/>
    <m/>
    <m/>
    <n v="1"/>
    <n v="41"/>
    <n v="24438.99"/>
    <n v="33.14"/>
    <n v="8099.08"/>
    <n v="1573.87"/>
    <n v="0"/>
    <n v="34111.94"/>
    <n v="5492.02"/>
    <n v="39603.960000000006"/>
    <n v="940.58"/>
    <n v="180.82"/>
    <n v="408.96"/>
    <n v="1530.3600000000001"/>
    <n v="41134.32000000000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210"/>
    <x v="29"/>
    <m/>
    <m/>
    <n v="1"/>
    <n v="37"/>
    <n v="20890.39"/>
    <n v="33.14"/>
    <n v="6923.08"/>
    <n v="1345.34"/>
    <n v="0"/>
    <n v="29158.81"/>
    <n v="4694.57"/>
    <n v="33853.380000000005"/>
    <n v="940.58"/>
    <n v="180.82"/>
    <n v="408.96"/>
    <n v="1530.3600000000001"/>
    <n v="35383.74000000000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n v="200"/>
    <x v="3"/>
    <m/>
    <m/>
    <n v="31.22"/>
    <n v="27"/>
    <n v="440601.38"/>
    <n v="33.14"/>
    <n v="146015.29999999999"/>
    <n v="28374.73"/>
    <n v="0"/>
    <n v="614991.40999999992"/>
    <n v="99013.62"/>
    <n v="714005.02999999991"/>
    <n v="29364.91"/>
    <n v="5645.2"/>
    <n v="12767.73"/>
    <n v="47777.84"/>
    <n v="761782.8699999998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305"/>
    <s v="E0051"/>
    <m/>
    <s v="Op: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3"/>
    <x v="1"/>
    <s v="sbd"/>
    <x v="1"/>
    <x v="5"/>
    <n v="104"/>
    <n v="501"/>
    <s v="E0428"/>
    <s v="VK01"/>
    <m/>
    <x v="31"/>
    <n v="1000"/>
    <s v="NOD"/>
    <n v="1.57"/>
    <m/>
    <n v="19697.91"/>
    <m/>
    <n v="1142.48"/>
    <n v="1268.55"/>
    <n v="0"/>
    <n v="22108.94"/>
    <n v="3559.54"/>
    <n v="25668.48"/>
    <n v="1476.71"/>
    <n v="283.89"/>
    <n v="642.07000000000005"/>
    <n v="2402.67"/>
    <n v="28071.15"/>
    <n v="18992.52"/>
    <n v="1483.65"/>
    <n v="0"/>
    <n v="18992.52"/>
    <n v="1483.65"/>
    <n v="0"/>
    <n v="48547.32"/>
    <n v="48.55"/>
    <m/>
    <n v="48547.309828596633"/>
    <n v="48.55"/>
    <n v="1.0171403366257437E-2"/>
    <n v="0"/>
    <n v="2.0951528317777157E-5"/>
    <n v="0"/>
    <n v="0"/>
    <n v="11"/>
    <x v="1"/>
    <b v="0"/>
    <n v="1"/>
  </r>
  <r>
    <x v="0"/>
    <x v="1"/>
    <s v="sbd"/>
    <x v="0"/>
    <x v="0"/>
    <n v="104"/>
    <n v="501"/>
    <s v="E0428"/>
    <m/>
    <n v="220"/>
    <x v="32"/>
    <m/>
    <m/>
    <n v="1.57"/>
    <n v="24"/>
    <n v="19697.91"/>
    <n v="5.8"/>
    <n v="1142.48"/>
    <n v="1268.55"/>
    <n v="0"/>
    <n v="22108.94"/>
    <n v="3559.54"/>
    <n v="25668.48"/>
    <n v="1476.71"/>
    <n v="283.89"/>
    <n v="642.07000000000005"/>
    <n v="2402.67"/>
    <n v="28071.1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501"/>
    <s v="E0428"/>
    <m/>
    <s v="Rea:"/>
    <x v="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04"/>
    <n v="501"/>
    <s v="E0428"/>
    <m/>
    <s v="Rea: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501"/>
    <s v="E0428"/>
    <m/>
    <s v="Op:"/>
    <x v="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"/>
    <x v="1"/>
    <s v="sbd"/>
    <x v="1"/>
    <x v="5"/>
    <n v="104"/>
    <n v="501"/>
    <s v="Z0030"/>
    <s v="VK01"/>
    <m/>
    <x v="36"/>
    <n v="12640"/>
    <s v="točka"/>
    <n v="1"/>
    <m/>
    <n v="17857.2"/>
    <m/>
    <n v="905.36"/>
    <n v="1150"/>
    <n v="0"/>
    <n v="19912.560000000001"/>
    <n v="3205.92"/>
    <n v="23118.480000000003"/>
    <n v="940.58"/>
    <n v="180.82"/>
    <n v="408.96"/>
    <n v="1530.3600000000001"/>
    <n v="24648.840000000004"/>
    <n v="10465.969999999999"/>
    <n v="1695.78"/>
    <m/>
    <n v="10465.969999999999"/>
    <n v="1695.78"/>
    <m/>
    <n v="36810.590000000004"/>
    <n v="2.91"/>
    <m/>
    <n v="36810.594520329571"/>
    <n v="2.91"/>
    <n v="-4.520329566730652E-3"/>
    <n v="0"/>
    <n v="-1.2279968920996879E-5"/>
    <n v="0"/>
    <n v="0"/>
    <n v="12"/>
    <x v="1"/>
    <b v="0"/>
    <n v="1"/>
  </r>
  <r>
    <x v="15"/>
    <x v="1"/>
    <s v="sad"/>
    <x v="2"/>
    <x v="5"/>
    <n v="204"/>
    <n v="503"/>
    <s v="Z0030"/>
    <s v="VK01"/>
    <m/>
    <x v="36"/>
    <n v="12640"/>
    <s v="točka"/>
    <n v="1"/>
    <m/>
    <n v="17857.2"/>
    <m/>
    <n v="905.36"/>
    <n v="1150"/>
    <n v="0"/>
    <n v="19912.560000000001"/>
    <n v="3205.92"/>
    <n v="23118.480000000003"/>
    <n v="940.58"/>
    <n v="180.82"/>
    <n v="408.96"/>
    <n v="1530.3600000000001"/>
    <n v="24648.840000000004"/>
    <n v="10465.969999999999"/>
    <n v="1695.78"/>
    <m/>
    <n v="10465.969999999999"/>
    <n v="1695.78"/>
    <m/>
    <n v="36810.590000000004"/>
    <n v="2.91"/>
    <m/>
    <n v="36810.594520329571"/>
    <n v="2.91"/>
    <n v="-4.520329566730652E-3"/>
    <n v="0"/>
    <n v="-1.2279968920996879E-5"/>
    <n v="0"/>
    <n v="0"/>
    <m/>
    <x v="3"/>
    <b v="0"/>
    <n v="1"/>
  </r>
  <r>
    <x v="0"/>
    <x v="1"/>
    <s v="sbd"/>
    <x v="0"/>
    <x v="0"/>
    <n v="104"/>
    <n v="501"/>
    <s v="Z0030"/>
    <m/>
    <n v="220"/>
    <x v="32"/>
    <m/>
    <m/>
    <n v="1"/>
    <n v="33"/>
    <n v="17857.2"/>
    <n v="5.07"/>
    <n v="905.36"/>
    <n v="1150"/>
    <n v="0"/>
    <n v="19912.560000000001"/>
    <n v="3205.92"/>
    <n v="23118.480000000003"/>
    <n v="940.58"/>
    <n v="180.82"/>
    <n v="408.96"/>
    <n v="1530.3600000000001"/>
    <n v="24648.84000000000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4"/>
    <n v="501"/>
    <s v="Z0030"/>
    <m/>
    <s v="Rea:"/>
    <x v="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6"/>
    <x v="1"/>
    <s v="sbd"/>
    <x v="1"/>
    <x v="3"/>
    <n v="107"/>
    <n v="303"/>
    <s v="E0117"/>
    <s v="VK01"/>
    <m/>
    <x v="38"/>
    <n v="1"/>
    <s v="tran."/>
    <n v="0.7"/>
    <m/>
    <n v="17366.079999999998"/>
    <m/>
    <n v="5755.1200000000008"/>
    <n v="1118.3799999999999"/>
    <n v="0"/>
    <n v="24239.579999999998"/>
    <n v="3902.57"/>
    <n v="28142.15"/>
    <n v="658.41"/>
    <n v="126.58000000000001"/>
    <n v="286.27"/>
    <n v="1071.26"/>
    <n v="29213.409999999996"/>
    <n v="77510.509999999995"/>
    <n v="3692.21"/>
    <n v="0"/>
    <n v="77510.509999999995"/>
    <n v="3692.21"/>
    <n v="0"/>
    <n v="110416.12999999999"/>
    <n v="110416.13"/>
    <m/>
    <n v="110416.12295847491"/>
    <n v="110416.12"/>
    <n v="7.0415250811493024E-3"/>
    <n v="1.0000000009313226E-2"/>
    <n v="6.3772616647638193E-6"/>
    <n v="9.0566486209742078E-6"/>
    <n v="0"/>
    <n v="13"/>
    <x v="1"/>
    <b v="0"/>
    <n v="2"/>
  </r>
  <r>
    <x v="0"/>
    <x v="1"/>
    <s v="sbd"/>
    <x v="0"/>
    <x v="0"/>
    <n v="107"/>
    <n v="303"/>
    <s v="E0117"/>
    <m/>
    <n v="1"/>
    <x v="7"/>
    <m/>
    <m/>
    <n v="0.23"/>
    <n v="54"/>
    <n v="9359.2999999999993"/>
    <n v="33.14"/>
    <n v="3101.67"/>
    <n v="602.74"/>
    <n v="0"/>
    <n v="13063.71"/>
    <n v="2103.2600000000002"/>
    <n v="15166.97"/>
    <n v="216.33"/>
    <n v="41.59"/>
    <n v="94.06"/>
    <n v="351.98"/>
    <n v="15518.949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117"/>
    <m/>
    <n v="80"/>
    <x v="18"/>
    <m/>
    <m/>
    <n v="0.25"/>
    <n v="35"/>
    <n v="4828.58"/>
    <n v="33.14"/>
    <n v="1600.19"/>
    <n v="310.95999999999998"/>
    <n v="0"/>
    <n v="6739.7300000000005"/>
    <n v="1085.0999999999999"/>
    <n v="7824.83"/>
    <n v="235.15"/>
    <n v="45.21"/>
    <n v="102.24"/>
    <n v="382.6"/>
    <n v="8207.4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117"/>
    <m/>
    <n v="180"/>
    <x v="10"/>
    <m/>
    <m/>
    <n v="0.13"/>
    <n v="28"/>
    <n v="1908.05"/>
    <n v="33.14"/>
    <n v="632.33000000000004"/>
    <n v="122.88"/>
    <n v="0"/>
    <n v="2663.26"/>
    <n v="428.78"/>
    <n v="3092.04"/>
    <n v="122.28"/>
    <n v="23.51"/>
    <n v="53.16"/>
    <n v="198.95"/>
    <n v="3290.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117"/>
    <m/>
    <n v="200"/>
    <x v="3"/>
    <m/>
    <m/>
    <n v="0.09"/>
    <n v="27"/>
    <n v="1270.1500000000001"/>
    <n v="33.14"/>
    <n v="420.93"/>
    <n v="81.8"/>
    <n v="0"/>
    <n v="1772.88"/>
    <n v="285.43"/>
    <n v="2058.31"/>
    <n v="84.65"/>
    <n v="16.27"/>
    <n v="36.81"/>
    <n v="137.73000000000002"/>
    <n v="2196.04"/>
    <m/>
    <m/>
    <m/>
    <m/>
    <m/>
    <m/>
    <m/>
    <m/>
    <m/>
    <m/>
    <m/>
    <m/>
    <m/>
    <m/>
    <m/>
    <m/>
    <m/>
    <x v="0"/>
    <m/>
    <s v=""/>
  </r>
  <r>
    <x v="17"/>
    <x v="1"/>
    <s v="sbd"/>
    <x v="1"/>
    <x v="3"/>
    <n v="107"/>
    <n v="303"/>
    <s v="E0249"/>
    <s v="VK01"/>
    <m/>
    <x v="39"/>
    <n v="1"/>
    <s v="tran."/>
    <n v="1.1499999999999999"/>
    <m/>
    <n v="24799.979999999996"/>
    <m/>
    <n v="8218.7199999999993"/>
    <n v="1597.1200000000001"/>
    <n v="0"/>
    <n v="34615.82"/>
    <n v="5573.1500000000005"/>
    <n v="40188.97"/>
    <n v="1081.67"/>
    <n v="207.94"/>
    <n v="470.29000000000008"/>
    <n v="1759.8999999999999"/>
    <n v="41948.87"/>
    <n v="188179.59"/>
    <n v="5258.31"/>
    <m/>
    <n v="188179.59"/>
    <n v="5258.31"/>
    <m/>
    <n v="235386.77"/>
    <n v="235386.77"/>
    <m/>
    <n v="235386.7546327608"/>
    <n v="235386.75"/>
    <n v="1.5367239189799875E-2"/>
    <n v="1.9999999989522621E-2"/>
    <n v="6.5285063357855918E-6"/>
    <n v="8.4966549686941262E-6"/>
    <n v="0"/>
    <n v="14"/>
    <x v="1"/>
    <b v="0"/>
    <n v="2"/>
  </r>
  <r>
    <x v="0"/>
    <x v="1"/>
    <s v="sbd"/>
    <x v="0"/>
    <x v="0"/>
    <n v="107"/>
    <n v="303"/>
    <s v="E0249"/>
    <m/>
    <n v="1"/>
    <x v="7"/>
    <m/>
    <m/>
    <n v="0.24"/>
    <n v="54"/>
    <n v="9766.23"/>
    <n v="33.14"/>
    <n v="3236.53"/>
    <n v="628.95000000000005"/>
    <n v="0"/>
    <n v="13631.710000000001"/>
    <n v="2194.71"/>
    <n v="15826.420000000002"/>
    <n v="225.74"/>
    <n v="43.4"/>
    <n v="98.15"/>
    <n v="367.28999999999996"/>
    <n v="16193.71000000000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249"/>
    <m/>
    <n v="80"/>
    <x v="18"/>
    <m/>
    <m/>
    <n v="0.38"/>
    <n v="35"/>
    <n v="7339.44"/>
    <n v="33.14"/>
    <n v="2432.29"/>
    <n v="472.66"/>
    <n v="0"/>
    <n v="10244.39"/>
    <n v="1649.35"/>
    <n v="11893.74"/>
    <n v="357.42"/>
    <n v="68.709999999999994"/>
    <n v="155.4"/>
    <n v="581.53"/>
    <n v="12475.2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249"/>
    <m/>
    <n v="180"/>
    <x v="10"/>
    <m/>
    <m/>
    <n v="0.38"/>
    <n v="28"/>
    <n v="5577.39"/>
    <n v="33.14"/>
    <n v="1848.35"/>
    <n v="359.18"/>
    <n v="0"/>
    <n v="7784.92"/>
    <n v="1253.3699999999999"/>
    <n v="9038.2900000000009"/>
    <n v="357.42"/>
    <n v="68.709999999999994"/>
    <n v="155.4"/>
    <n v="581.53"/>
    <n v="9619.820000000001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07"/>
    <n v="303"/>
    <s v="E0249"/>
    <m/>
    <n v="200"/>
    <x v="3"/>
    <m/>
    <m/>
    <n v="0.15"/>
    <n v="27"/>
    <n v="2116.92"/>
    <n v="33.14"/>
    <n v="701.55"/>
    <n v="136.33000000000001"/>
    <n v="0"/>
    <n v="2954.8"/>
    <n v="475.72"/>
    <n v="3430.5200000000004"/>
    <n v="141.09"/>
    <n v="27.12"/>
    <n v="61.34"/>
    <n v="229.55"/>
    <n v="3660.0700000000006"/>
    <m/>
    <m/>
    <m/>
    <m/>
    <m/>
    <m/>
    <m/>
    <m/>
    <m/>
    <m/>
    <m/>
    <m/>
    <m/>
    <m/>
    <m/>
    <m/>
    <m/>
    <x v="0"/>
    <m/>
    <s v=""/>
  </r>
  <r>
    <x v="18"/>
    <x v="1"/>
    <s v="sbd"/>
    <x v="1"/>
    <x v="3"/>
    <n v="112"/>
    <n v="303"/>
    <s v="E0113"/>
    <s v="VK01"/>
    <m/>
    <x v="40"/>
    <n v="1"/>
    <s v="tran."/>
    <n v="0.77"/>
    <m/>
    <n v="16966.04"/>
    <m/>
    <n v="5622.54"/>
    <n v="1092.6100000000001"/>
    <n v="0"/>
    <n v="23681.189999999995"/>
    <n v="3812.67"/>
    <n v="27493.859999999997"/>
    <n v="724.25"/>
    <n v="139.23000000000002"/>
    <n v="314.89999999999998"/>
    <n v="1178.3800000000001"/>
    <n v="28672.240000000002"/>
    <n v="104048.24"/>
    <n v="10591.89"/>
    <m/>
    <n v="104048.24"/>
    <n v="10591.89"/>
    <m/>
    <n v="143312.37"/>
    <n v="143312.37"/>
    <m/>
    <n v="143312.38610084675"/>
    <n v="143312.39000000001"/>
    <n v="-1.6100846754852682E-2"/>
    <n v="-2.0000000018626451E-2"/>
    <n v="-1.1234790790185268E-5"/>
    <n v="-1.3955527514841144E-5"/>
    <n v="0"/>
    <n v="15"/>
    <x v="1"/>
    <b v="0"/>
    <n v="2"/>
  </r>
  <r>
    <x v="19"/>
    <x v="1"/>
    <s v="sbd"/>
    <x v="1"/>
    <x v="3"/>
    <n v="112"/>
    <n v="303"/>
    <s v="E0423"/>
    <s v="VK01"/>
    <m/>
    <x v="41"/>
    <n v="1"/>
    <s v="vstav."/>
    <n v="0.77"/>
    <m/>
    <n v="16966.04"/>
    <m/>
    <n v="5622.54"/>
    <n v="1092.6100000000001"/>
    <n v="0"/>
    <n v="23681.189999999995"/>
    <n v="3812.67"/>
    <n v="27493.859999999997"/>
    <n v="724.25"/>
    <n v="139.23000000000002"/>
    <n v="314.89999999999998"/>
    <n v="1178.3800000000001"/>
    <n v="28672.240000000002"/>
    <n v="104048.24"/>
    <n v="10591.89"/>
    <n v="0"/>
    <n v="104048.24"/>
    <n v="10591.89"/>
    <n v="0"/>
    <n v="143312.37"/>
    <n v="143312.37"/>
    <m/>
    <n v="143312.38610084675"/>
    <n v="143312.39000000001"/>
    <n v="-1.6100846754852682E-2"/>
    <n v="-2.0000000018626451E-2"/>
    <n v="-1.1234790790185268E-5"/>
    <n v="-1.3955527514841144E-5"/>
    <n v="0"/>
    <m/>
    <x v="3"/>
    <b v="0"/>
    <n v="2"/>
  </r>
  <r>
    <x v="0"/>
    <x v="1"/>
    <s v="sbd"/>
    <x v="0"/>
    <x v="0"/>
    <n v="112"/>
    <n v="303"/>
    <s v="E0113"/>
    <m/>
    <n v="1"/>
    <x v="7"/>
    <m/>
    <m/>
    <n v="0.17"/>
    <n v="54"/>
    <n v="6917.74"/>
    <n v="33.14"/>
    <n v="2292.54"/>
    <n v="445.5"/>
    <n v="0"/>
    <n v="9655.7799999999988"/>
    <n v="1554.58"/>
    <n v="11210.359999999999"/>
    <n v="159.9"/>
    <n v="30.74"/>
    <n v="69.52"/>
    <n v="260.16000000000003"/>
    <n v="11470.519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12"/>
    <n v="303"/>
    <s v="E0113"/>
    <m/>
    <n v="80"/>
    <x v="18"/>
    <m/>
    <m/>
    <n v="0.24"/>
    <n v="35"/>
    <n v="4635.4399999999996"/>
    <n v="33.14"/>
    <n v="1536.18"/>
    <n v="298.52"/>
    <n v="0"/>
    <n v="6470.1399999999994"/>
    <n v="1041.69"/>
    <n v="7511.83"/>
    <n v="225.74"/>
    <n v="43.4"/>
    <n v="98.15"/>
    <n v="367.28999999999996"/>
    <n v="7879.1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12"/>
    <n v="303"/>
    <s v="E0113"/>
    <m/>
    <n v="64"/>
    <x v="19"/>
    <m/>
    <m/>
    <n v="0.04"/>
    <n v="35"/>
    <n v="772.57"/>
    <n v="33.14"/>
    <n v="256.02999999999997"/>
    <n v="49.75"/>
    <n v="0"/>
    <n v="1078.3499999999999"/>
    <n v="173.61"/>
    <n v="1251.96"/>
    <n v="37.619999999999997"/>
    <n v="7.23"/>
    <n v="16.36"/>
    <n v="61.209999999999994"/>
    <n v="1313.1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12"/>
    <n v="303"/>
    <s v="E0113"/>
    <m/>
    <n v="180"/>
    <x v="10"/>
    <m/>
    <m/>
    <n v="0.22"/>
    <n v="28"/>
    <n v="3229.01"/>
    <n v="33.14"/>
    <n v="1070.0899999999999"/>
    <n v="207.95"/>
    <n v="0"/>
    <n v="4507.05"/>
    <n v="725.64"/>
    <n v="5232.6900000000005"/>
    <n v="206.93"/>
    <n v="39.78"/>
    <n v="89.97"/>
    <n v="336.68"/>
    <n v="5569.370000000000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12"/>
    <n v="303"/>
    <s v="E0113"/>
    <m/>
    <n v="200"/>
    <x v="3"/>
    <m/>
    <m/>
    <n v="0.1"/>
    <n v="27"/>
    <n v="1411.28"/>
    <n v="33.14"/>
    <n v="467.7"/>
    <n v="90.89"/>
    <n v="0"/>
    <n v="1969.8700000000001"/>
    <n v="317.14999999999998"/>
    <n v="2287.02"/>
    <n v="94.06"/>
    <n v="18.079999999999998"/>
    <n v="40.9"/>
    <n v="153.04"/>
    <n v="2440.06"/>
    <m/>
    <m/>
    <m/>
    <m/>
    <m/>
    <m/>
    <m/>
    <m/>
    <m/>
    <m/>
    <m/>
    <m/>
    <m/>
    <m/>
    <m/>
    <m/>
    <m/>
    <x v="0"/>
    <m/>
    <s v=""/>
  </r>
  <r>
    <x v="20"/>
    <x v="1"/>
    <s v="sbd"/>
    <x v="1"/>
    <x v="3"/>
    <n v="120"/>
    <n v="303"/>
    <s v="E0116"/>
    <s v="VK01"/>
    <m/>
    <x v="42"/>
    <n v="1"/>
    <s v="tran."/>
    <n v="0.16"/>
    <m/>
    <n v="3303.0200000000004"/>
    <m/>
    <n v="1094.6199999999999"/>
    <n v="212.72000000000003"/>
    <n v="0"/>
    <n v="4610.3600000000006"/>
    <n v="742.25999999999988"/>
    <n v="5352.619999999999"/>
    <n v="150.49"/>
    <n v="28.930000000000003"/>
    <n v="65.44"/>
    <n v="244.86"/>
    <n v="5597.4800000000005"/>
    <n v="8302.5"/>
    <n v="87.63"/>
    <n v="0"/>
    <n v="8302.5"/>
    <n v="87.63"/>
    <n v="0"/>
    <n v="13987.609999999999"/>
    <n v="13987.61"/>
    <m/>
    <n v="13987.609828945753"/>
    <n v="13987.61"/>
    <n v="1.7105424558394589E-4"/>
    <n v="0"/>
    <n v="1.222898319839954E-6"/>
    <n v="0"/>
    <n v="0"/>
    <n v="16"/>
    <x v="1"/>
    <b v="0"/>
    <n v="2"/>
  </r>
  <r>
    <x v="0"/>
    <x v="1"/>
    <s v="sbd"/>
    <x v="0"/>
    <x v="0"/>
    <n v="120"/>
    <n v="303"/>
    <s v="E0116"/>
    <m/>
    <n v="1"/>
    <x v="7"/>
    <m/>
    <m/>
    <n v="0.03"/>
    <n v="54"/>
    <n v="1220.78"/>
    <n v="33.14"/>
    <n v="404.57"/>
    <n v="78.62"/>
    <n v="0"/>
    <n v="1703.9699999999998"/>
    <n v="274.33999999999997"/>
    <n v="1978.3099999999997"/>
    <n v="28.22"/>
    <n v="5.42"/>
    <n v="12.27"/>
    <n v="45.91"/>
    <n v="2024.219999999999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0"/>
    <n v="303"/>
    <s v="E0116"/>
    <m/>
    <n v="80"/>
    <x v="18"/>
    <m/>
    <m/>
    <n v="0.04"/>
    <n v="35"/>
    <n v="772.57"/>
    <n v="33.14"/>
    <n v="256.02999999999997"/>
    <n v="49.75"/>
    <n v="0"/>
    <n v="1078.3499999999999"/>
    <n v="173.61"/>
    <n v="1251.96"/>
    <n v="37.619999999999997"/>
    <n v="7.23"/>
    <n v="16.36"/>
    <n v="61.209999999999994"/>
    <n v="1313.1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0"/>
    <n v="303"/>
    <s v="E0116"/>
    <m/>
    <n v="180"/>
    <x v="10"/>
    <m/>
    <m/>
    <n v="7.0000000000000007E-2"/>
    <n v="28"/>
    <n v="1027.4100000000001"/>
    <n v="33.14"/>
    <n v="340.48"/>
    <n v="66.17"/>
    <n v="0"/>
    <n v="1434.0600000000002"/>
    <n v="230.88"/>
    <n v="1664.94"/>
    <n v="65.84"/>
    <n v="12.66"/>
    <n v="28.63"/>
    <n v="107.13"/>
    <n v="1772.070000000000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0"/>
    <n v="303"/>
    <s v="E0116"/>
    <m/>
    <n v="200"/>
    <x v="3"/>
    <m/>
    <m/>
    <n v="0.02"/>
    <n v="27"/>
    <n v="282.26"/>
    <n v="33.14"/>
    <n v="93.54"/>
    <n v="18.18"/>
    <n v="0"/>
    <n v="393.98"/>
    <n v="63.43"/>
    <n v="457.41"/>
    <n v="18.809999999999999"/>
    <n v="3.62"/>
    <n v="8.18"/>
    <n v="30.61"/>
    <n v="488.02000000000004"/>
    <m/>
    <m/>
    <m/>
    <m/>
    <m/>
    <m/>
    <m/>
    <m/>
    <m/>
    <m/>
    <m/>
    <m/>
    <m/>
    <m/>
    <m/>
    <m/>
    <m/>
    <x v="0"/>
    <m/>
    <s v=""/>
  </r>
  <r>
    <x v="21"/>
    <x v="1"/>
    <s v="sbd"/>
    <x v="1"/>
    <x v="3"/>
    <n v="122"/>
    <n v="303"/>
    <s v="E0145"/>
    <s v="VK01"/>
    <m/>
    <x v="43"/>
    <n v="1"/>
    <s v="tran."/>
    <n v="9.9999999999999992E-2"/>
    <m/>
    <n v="2075.1400000000003"/>
    <m/>
    <n v="687.7"/>
    <n v="133.63999999999999"/>
    <n v="0"/>
    <n v="2896.4799999999996"/>
    <n v="466.34000000000003"/>
    <n v="3362.82"/>
    <n v="94.06"/>
    <n v="18.09"/>
    <n v="40.900000000000006"/>
    <n v="153.05000000000001"/>
    <n v="3515.87"/>
    <n v="17763.21"/>
    <n v="604.52"/>
    <n v="0"/>
    <n v="17763.21"/>
    <n v="604.52"/>
    <n v="0"/>
    <n v="21883.599999999999"/>
    <n v="21883.599999999999"/>
    <m/>
    <n v="21883.570954923201"/>
    <n v="21883.57"/>
    <n v="2.9045076797046931E-2"/>
    <n v="2.9999999998835847E-2"/>
    <n v="1.32725490080551E-4"/>
    <n v="1.3708914952558401E-4"/>
    <n v="0"/>
    <n v="17"/>
    <x v="1"/>
    <b v="0"/>
    <n v="2"/>
  </r>
  <r>
    <x v="0"/>
    <x v="1"/>
    <s v="sbd"/>
    <x v="0"/>
    <x v="0"/>
    <n v="122"/>
    <n v="303"/>
    <s v="E0145"/>
    <m/>
    <n v="1"/>
    <x v="7"/>
    <m/>
    <m/>
    <n v="0.02"/>
    <n v="54"/>
    <n v="813.85"/>
    <n v="33.14"/>
    <n v="269.70999999999998"/>
    <n v="52.41"/>
    <n v="0"/>
    <n v="1135.97"/>
    <n v="182.89"/>
    <n v="1318.8600000000001"/>
    <n v="18.809999999999999"/>
    <n v="3.62"/>
    <n v="8.18"/>
    <n v="30.61"/>
    <n v="1349.4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2"/>
    <n v="303"/>
    <s v="E0145"/>
    <m/>
    <n v="80"/>
    <x v="18"/>
    <m/>
    <m/>
    <n v="0.02"/>
    <n v="35"/>
    <n v="386.29"/>
    <n v="33.14"/>
    <n v="128.02000000000001"/>
    <n v="24.88"/>
    <n v="0"/>
    <n v="539.19000000000005"/>
    <n v="86.81"/>
    <n v="626"/>
    <n v="18.809999999999999"/>
    <n v="3.62"/>
    <n v="8.18"/>
    <n v="30.61"/>
    <n v="656.6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2"/>
    <n v="303"/>
    <s v="E0145"/>
    <m/>
    <n v="180"/>
    <x v="10"/>
    <m/>
    <m/>
    <n v="0.05"/>
    <n v="28"/>
    <n v="733.87"/>
    <n v="33.14"/>
    <n v="243.2"/>
    <n v="47.26"/>
    <n v="0"/>
    <n v="1024.33"/>
    <n v="164.92"/>
    <n v="1189.25"/>
    <n v="47.03"/>
    <n v="9.0399999999999991"/>
    <n v="20.45"/>
    <n v="76.52"/>
    <n v="1265.7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2"/>
    <n v="303"/>
    <s v="E0145"/>
    <m/>
    <n v="200"/>
    <x v="3"/>
    <m/>
    <m/>
    <n v="0.01"/>
    <n v="27"/>
    <n v="141.13"/>
    <n v="33.14"/>
    <n v="46.77"/>
    <n v="9.09"/>
    <n v="0"/>
    <n v="196.99"/>
    <n v="31.72"/>
    <n v="228.71"/>
    <n v="9.41"/>
    <n v="1.81"/>
    <n v="4.09"/>
    <n v="15.31"/>
    <n v="244.02"/>
    <m/>
    <m/>
    <m/>
    <m/>
    <m/>
    <m/>
    <m/>
    <m/>
    <m/>
    <m/>
    <m/>
    <m/>
    <m/>
    <m/>
    <m/>
    <m/>
    <m/>
    <x v="0"/>
    <m/>
    <s v=""/>
  </r>
  <r>
    <x v="22"/>
    <x v="1"/>
    <s v="sbd"/>
    <x v="1"/>
    <x v="6"/>
    <n v="124"/>
    <n v="341"/>
    <s v="E0700"/>
    <s v="VK01"/>
    <m/>
    <x v="44"/>
    <n v="1"/>
    <s v="prim."/>
    <n v="0.23"/>
    <m/>
    <n v="4137.6899999999996"/>
    <m/>
    <n v="1164.76"/>
    <n v="266.46999999999997"/>
    <n v="0"/>
    <n v="5568.9199999999992"/>
    <n v="896.59"/>
    <n v="6465.5099999999993"/>
    <n v="216.34"/>
    <n v="41.58"/>
    <n v="94.06"/>
    <n v="351.98"/>
    <n v="6817.4899999999989"/>
    <n v="633.52"/>
    <n v="438.15"/>
    <n v="0"/>
    <n v="633.52"/>
    <n v="438.15"/>
    <n v="0"/>
    <n v="7889.159999999998"/>
    <n v="7889.16"/>
    <m/>
    <n v="7889.1724923552902"/>
    <n v="7889.17"/>
    <n v="-1.2492355292124557E-2"/>
    <n v="-1.0000000000218279E-2"/>
    <n v="-1.583481069051261E-4"/>
    <n v="-1.2675604658307882E-4"/>
    <n v="0"/>
    <n v="18"/>
    <x v="1"/>
    <b v="0"/>
    <n v="2"/>
  </r>
  <r>
    <x v="0"/>
    <x v="1"/>
    <s v="sbd"/>
    <x v="0"/>
    <x v="0"/>
    <n v="124"/>
    <n v="341"/>
    <s v="E0700"/>
    <m/>
    <n v="222"/>
    <x v="2"/>
    <m/>
    <m/>
    <n v="0.2"/>
    <n v="34"/>
    <n v="3714.31"/>
    <n v="28.15"/>
    <n v="1045.58"/>
    <n v="239.2"/>
    <n v="0"/>
    <n v="4999.0899999999992"/>
    <n v="804.85"/>
    <n v="5803.94"/>
    <n v="188.12"/>
    <n v="36.159999999999997"/>
    <n v="81.790000000000006"/>
    <n v="306.07"/>
    <n v="6110.009999999999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4"/>
    <n v="341"/>
    <s v="E0700"/>
    <m/>
    <n v="200"/>
    <x v="3"/>
    <m/>
    <m/>
    <n v="0.03"/>
    <n v="27"/>
    <n v="423.38"/>
    <n v="28.15"/>
    <n v="119.18"/>
    <n v="27.27"/>
    <n v="0"/>
    <n v="569.82999999999993"/>
    <n v="91.74"/>
    <n v="661.56999999999994"/>
    <n v="28.22"/>
    <n v="5.42"/>
    <n v="12.27"/>
    <n v="45.91"/>
    <n v="707.4799999999999"/>
    <m/>
    <m/>
    <m/>
    <m/>
    <m/>
    <m/>
    <m/>
    <m/>
    <m/>
    <m/>
    <m/>
    <m/>
    <m/>
    <m/>
    <m/>
    <m/>
    <m/>
    <x v="0"/>
    <m/>
    <s v=""/>
  </r>
  <r>
    <x v="23"/>
    <x v="1"/>
    <s v="sbd"/>
    <x v="1"/>
    <x v="7"/>
    <n v="127"/>
    <n v="359"/>
    <s v="E0051"/>
    <s v="VK01"/>
    <m/>
    <x v="45"/>
    <n v="100"/>
    <s v="prim."/>
    <n v="8.0299999999999994"/>
    <m/>
    <n v="125608.8"/>
    <m/>
    <n v="41626.76"/>
    <n v="8089.21"/>
    <n v="0"/>
    <n v="175324.77000000002"/>
    <n v="28227.29"/>
    <n v="203552.06"/>
    <n v="7552.85"/>
    <n v="1451.99"/>
    <n v="3283.95"/>
    <n v="12288.79"/>
    <n v="215840.85000000003"/>
    <n v="90560.09"/>
    <n v="14642.39"/>
    <n v="853.01"/>
    <n v="90560.09"/>
    <n v="14642.39"/>
    <n v="853.01"/>
    <n v="321896.34000000008"/>
    <n v="3218.96"/>
    <m/>
    <n v="321896.34029385209"/>
    <n v="3218.96"/>
    <n v="-2.9385200468823314E-4"/>
    <n v="0"/>
    <n v="-9.1287774325107925E-8"/>
    <n v="0"/>
    <n v="0"/>
    <n v="19"/>
    <x v="1"/>
    <b v="0"/>
    <n v="2"/>
  </r>
  <r>
    <x v="0"/>
    <x v="1"/>
    <s v="sbd"/>
    <x v="0"/>
    <x v="0"/>
    <n v="127"/>
    <n v="359"/>
    <s v="E0051"/>
    <m/>
    <n v="222"/>
    <x v="2"/>
    <m/>
    <m/>
    <n v="6.97"/>
    <n v="30"/>
    <n v="110649.24"/>
    <n v="33.14"/>
    <n v="36669.160000000003"/>
    <n v="7125.81"/>
    <n v="0"/>
    <n v="154444.21000000002"/>
    <n v="24865.52"/>
    <n v="179309.73"/>
    <n v="6555.84"/>
    <n v="1260.32"/>
    <n v="2850.45"/>
    <n v="10666.61"/>
    <n v="189976.3400000000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7"/>
    <n v="359"/>
    <s v="E0051"/>
    <m/>
    <n v="200"/>
    <x v="3"/>
    <m/>
    <m/>
    <n v="1.06"/>
    <n v="27"/>
    <n v="14959.56"/>
    <n v="33.14"/>
    <n v="4957.6000000000004"/>
    <n v="963.4"/>
    <n v="0"/>
    <n v="20880.560000000001"/>
    <n v="3361.77"/>
    <n v="24242.33"/>
    <n v="997.01"/>
    <n v="191.67"/>
    <n v="433.5"/>
    <n v="1622.18"/>
    <n v="25864.510000000002"/>
    <m/>
    <m/>
    <m/>
    <m/>
    <m/>
    <m/>
    <m/>
    <m/>
    <m/>
    <m/>
    <m/>
    <m/>
    <m/>
    <m/>
    <m/>
    <m/>
    <m/>
    <x v="0"/>
    <m/>
    <s v=""/>
  </r>
  <r>
    <x v="24"/>
    <x v="1"/>
    <s v="sbd"/>
    <x v="1"/>
    <x v="7"/>
    <n v="127"/>
    <n v="359"/>
    <s v="E0002"/>
    <s v="VK01"/>
    <m/>
    <x v="46"/>
    <n v="1000"/>
    <s v="BOD"/>
    <n v="4.2"/>
    <m/>
    <n v="72903.37"/>
    <m/>
    <n v="24160.18"/>
    <n v="4694.97"/>
    <n v="0"/>
    <n v="101758.51999999999"/>
    <n v="16383.12"/>
    <n v="118141.63999999998"/>
    <n v="3950.4300000000003"/>
    <n v="759.43999999999994"/>
    <n v="1717.6299999999999"/>
    <n v="6427.5"/>
    <n v="124569.13999999998"/>
    <n v="57035.360000000001"/>
    <n v="7166.55"/>
    <n v="0"/>
    <n v="57035.360000000001"/>
    <n v="7166.55"/>
    <n v="0"/>
    <n v="188771.05"/>
    <n v="188.77"/>
    <m/>
    <n v="188771.06988702575"/>
    <n v="188.77"/>
    <n v="-1.9887025759089738E-2"/>
    <n v="0"/>
    <n v="-1.0534996581304313E-5"/>
    <n v="0"/>
    <n v="0"/>
    <n v="20"/>
    <x v="1"/>
    <b v="0"/>
    <n v="2"/>
  </r>
  <r>
    <x v="0"/>
    <x v="1"/>
    <s v="sbd"/>
    <x v="0"/>
    <x v="0"/>
    <n v="127"/>
    <n v="359"/>
    <s v="E0002"/>
    <m/>
    <n v="222"/>
    <x v="2"/>
    <m/>
    <m/>
    <n v="3.64"/>
    <n v="33"/>
    <n v="65000.21"/>
    <n v="33.14"/>
    <n v="21541.07"/>
    <n v="4186.01"/>
    <n v="0"/>
    <n v="90727.29"/>
    <n v="14607.09"/>
    <n v="105334.37999999999"/>
    <n v="3423.71"/>
    <n v="658.18"/>
    <n v="1488.61"/>
    <n v="5570.5"/>
    <n v="110904.87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7"/>
    <n v="359"/>
    <s v="E0002"/>
    <m/>
    <n v="200"/>
    <x v="3"/>
    <m/>
    <m/>
    <n v="0.56000000000000005"/>
    <n v="27"/>
    <n v="7903.16"/>
    <n v="33.14"/>
    <n v="2619.11"/>
    <n v="508.96"/>
    <n v="0"/>
    <n v="11031.23"/>
    <n v="1776.03"/>
    <n v="12807.26"/>
    <n v="526.72"/>
    <n v="101.26"/>
    <n v="229.02"/>
    <n v="857"/>
    <n v="13664.26"/>
    <m/>
    <m/>
    <m/>
    <m/>
    <m/>
    <m/>
    <m/>
    <m/>
    <m/>
    <m/>
    <m/>
    <m/>
    <m/>
    <m/>
    <m/>
    <m/>
    <m/>
    <x v="0"/>
    <m/>
    <s v=""/>
  </r>
  <r>
    <x v="25"/>
    <x v="1"/>
    <s v="sbd"/>
    <x v="1"/>
    <x v="7"/>
    <n v="127"/>
    <n v="359"/>
    <s v="E0051"/>
    <s v="VK25"/>
    <m/>
    <x v="47"/>
    <n v="100"/>
    <s v="prim."/>
    <n v="7.1800000000000006"/>
    <m/>
    <n v="124657.51"/>
    <m/>
    <n v="41311.5"/>
    <n v="8027.9400000000005"/>
    <n v="0"/>
    <n v="173996.95"/>
    <n v="28013.51"/>
    <n v="202010.46"/>
    <n v="6753.3600000000006"/>
    <n v="1298.29"/>
    <n v="2936.33"/>
    <n v="10987.980000000001"/>
    <n v="212998.44"/>
    <n v="75975.070000000007"/>
    <n v="17827.7"/>
    <n v="833.87"/>
    <n v="75975.070000000007"/>
    <n v="17827.7"/>
    <n v="833.87"/>
    <n v="307635.08"/>
    <n v="3076.35"/>
    <m/>
    <n v="307635.08892881736"/>
    <n v="3076.35"/>
    <n v="-8.9288173476234078E-3"/>
    <n v="0"/>
    <n v="-2.9024053721288654E-6"/>
    <n v="0"/>
    <n v="0"/>
    <n v="21"/>
    <x v="1"/>
    <b v="0"/>
    <n v="2"/>
  </r>
  <r>
    <x v="0"/>
    <x v="1"/>
    <s v="sbd"/>
    <x v="0"/>
    <x v="0"/>
    <n v="127"/>
    <n v="359"/>
    <s v="E0051"/>
    <m/>
    <n v="222"/>
    <x v="2"/>
    <m/>
    <m/>
    <n v="6.23"/>
    <n v="33"/>
    <n v="111250.36"/>
    <n v="33.14"/>
    <n v="36868.370000000003"/>
    <n v="7164.52"/>
    <n v="0"/>
    <n v="155283.25"/>
    <n v="25000.6"/>
    <n v="180283.85"/>
    <n v="5859.81"/>
    <n v="1126.51"/>
    <n v="2547.8200000000002"/>
    <n v="9534.1400000000012"/>
    <n v="189817.9900000000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7"/>
    <n v="359"/>
    <s v="E0051"/>
    <m/>
    <n v="200"/>
    <x v="3"/>
    <m/>
    <m/>
    <n v="0.95"/>
    <n v="27"/>
    <n v="13407.15"/>
    <n v="33.14"/>
    <n v="4443.13"/>
    <n v="863.42"/>
    <n v="0"/>
    <n v="18713.699999999997"/>
    <n v="3012.91"/>
    <n v="21726.609999999997"/>
    <n v="893.55"/>
    <n v="171.78"/>
    <n v="388.51"/>
    <n v="1453.84"/>
    <n v="23180.449999999997"/>
    <m/>
    <m/>
    <m/>
    <m/>
    <m/>
    <m/>
    <m/>
    <m/>
    <m/>
    <m/>
    <m/>
    <m/>
    <m/>
    <m/>
    <m/>
    <m/>
    <m/>
    <x v="0"/>
    <m/>
    <s v=""/>
  </r>
  <r>
    <x v="26"/>
    <x v="1"/>
    <s v="sbd"/>
    <x v="1"/>
    <x v="3"/>
    <n v="128"/>
    <n v="303"/>
    <s v="E0146"/>
    <s v="VK01"/>
    <m/>
    <x v="48"/>
    <n v="1"/>
    <s v="tran."/>
    <n v="1.71"/>
    <m/>
    <n v="33288.46"/>
    <m/>
    <n v="11031.800000000001"/>
    <n v="2143.77"/>
    <n v="0"/>
    <n v="46464.03"/>
    <n v="7480.7100000000009"/>
    <n v="53944.740000000005"/>
    <n v="1608.3899999999999"/>
    <n v="309.20000000000005"/>
    <n v="699.31999999999994"/>
    <n v="2616.9100000000003"/>
    <n v="56561.65"/>
    <n v="38602.550000000003"/>
    <n v="2808.22"/>
    <n v="0"/>
    <n v="38602.550000000003"/>
    <n v="2808.22"/>
    <n v="0"/>
    <n v="97972.420000000013"/>
    <n v="97972.42"/>
    <m/>
    <n v="97972.440514752088"/>
    <n v="97972.44"/>
    <n v="-2.0514752075541764E-2"/>
    <n v="-2.0000000004074536E-2"/>
    <n v="-2.0939309021757785E-5"/>
    <n v="-2.041390415924574E-5"/>
    <n v="0"/>
    <n v="22"/>
    <x v="1"/>
    <b v="0"/>
    <n v="2"/>
  </r>
  <r>
    <x v="0"/>
    <x v="1"/>
    <s v="sbd"/>
    <x v="0"/>
    <x v="0"/>
    <n v="128"/>
    <n v="303"/>
    <s v="E0146"/>
    <m/>
    <n v="1"/>
    <x v="7"/>
    <m/>
    <m/>
    <n v="0.22"/>
    <n v="54"/>
    <n v="8952.3700000000008"/>
    <n v="33.14"/>
    <n v="2966.82"/>
    <n v="576.53"/>
    <n v="0"/>
    <n v="12495.720000000001"/>
    <n v="2011.81"/>
    <n v="14507.53"/>
    <n v="206.93"/>
    <n v="39.78"/>
    <n v="89.97"/>
    <n v="336.68"/>
    <n v="14844.21000000000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8"/>
    <n v="303"/>
    <s v="E0146"/>
    <m/>
    <n v="80"/>
    <x v="18"/>
    <m/>
    <m/>
    <n v="0.56000000000000005"/>
    <n v="35"/>
    <n v="10816.02"/>
    <n v="33.14"/>
    <n v="3584.43"/>
    <n v="696.55"/>
    <n v="0"/>
    <n v="15097"/>
    <n v="2430.62"/>
    <n v="17527.62"/>
    <n v="526.72"/>
    <n v="101.26"/>
    <n v="229.02"/>
    <n v="857"/>
    <n v="18384.6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8"/>
    <n v="303"/>
    <s v="E0146"/>
    <m/>
    <n v="180"/>
    <x v="10"/>
    <m/>
    <m/>
    <n v="0.7"/>
    <n v="28"/>
    <n v="10274.129999999999"/>
    <n v="33.14"/>
    <n v="3404.85"/>
    <n v="661.65"/>
    <n v="0"/>
    <n v="14340.63"/>
    <n v="2308.84"/>
    <n v="16649.47"/>
    <n v="658.41"/>
    <n v="126.57"/>
    <n v="286.27"/>
    <n v="1071.25"/>
    <n v="17720.7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28"/>
    <n v="303"/>
    <s v="E0146"/>
    <m/>
    <n v="200"/>
    <x v="3"/>
    <m/>
    <m/>
    <n v="0.23"/>
    <n v="27"/>
    <n v="3245.94"/>
    <n v="33.14"/>
    <n v="1075.7"/>
    <n v="209.04"/>
    <n v="0"/>
    <n v="4530.68"/>
    <n v="729.44"/>
    <n v="5260.1200000000008"/>
    <n v="216.33"/>
    <n v="41.59"/>
    <n v="94.06"/>
    <n v="351.98"/>
    <n v="5612.1"/>
    <m/>
    <m/>
    <m/>
    <m/>
    <m/>
    <m/>
    <m/>
    <m/>
    <m/>
    <m/>
    <m/>
    <m/>
    <m/>
    <m/>
    <m/>
    <m/>
    <m/>
    <x v="0"/>
    <m/>
    <s v=""/>
  </r>
  <r>
    <x v="27"/>
    <x v="1"/>
    <s v="sbd"/>
    <x v="1"/>
    <x v="6"/>
    <n v="130"/>
    <n v="312"/>
    <s v="E0002"/>
    <s v="VK01"/>
    <m/>
    <x v="49"/>
    <n v="21681"/>
    <s v="BOD"/>
    <n v="129.68"/>
    <m/>
    <n v="2356123.88"/>
    <m/>
    <n v="663248.86"/>
    <n v="151734.37"/>
    <n v="0"/>
    <n v="3171107.1100000003"/>
    <n v="510548.25"/>
    <n v="3681655.36"/>
    <n v="121974.41"/>
    <n v="23448.739999999998"/>
    <n v="53033.93"/>
    <n v="198457.08000000002"/>
    <n v="3880112.44"/>
    <n v="534357.97"/>
    <n v="111550.34"/>
    <n v="0"/>
    <n v="534357.97"/>
    <n v="111550.34"/>
    <n v="0"/>
    <n v="4526020.75"/>
    <n v="208.76"/>
    <m/>
    <n v="4526020.7677451838"/>
    <n v="208.76"/>
    <n v="-1.7745183780789375E-2"/>
    <n v="0"/>
    <n v="-3.9207031278448688E-7"/>
    <n v="0"/>
    <n v="0"/>
    <n v="23"/>
    <x v="1"/>
    <b v="0"/>
    <n v="2"/>
  </r>
  <r>
    <x v="0"/>
    <x v="1"/>
    <s v="sbd"/>
    <x v="0"/>
    <x v="0"/>
    <n v="130"/>
    <n v="312"/>
    <s v="E0002"/>
    <m/>
    <n v="1"/>
    <x v="7"/>
    <m/>
    <m/>
    <n v="7"/>
    <n v="54"/>
    <n v="284848.28999999998"/>
    <n v="28.15"/>
    <n v="80184.789999999994"/>
    <n v="18344.23"/>
    <n v="0"/>
    <n v="383377.30999999994"/>
    <n v="61723.75"/>
    <n v="445101.05999999994"/>
    <n v="6584.06"/>
    <n v="1265.74"/>
    <n v="2862.72"/>
    <n v="10712.52"/>
    <n v="455813.5799999999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150"/>
    <x v="50"/>
    <m/>
    <m/>
    <n v="7"/>
    <n v="49"/>
    <n v="234124.12"/>
    <n v="28.15"/>
    <n v="65905.94"/>
    <n v="15077.59"/>
    <n v="0"/>
    <n v="315107.65000000002"/>
    <n v="50732.33"/>
    <n v="365839.98000000004"/>
    <n v="6584.06"/>
    <n v="1265.74"/>
    <n v="2862.72"/>
    <n v="10712.52"/>
    <n v="376552.5000000000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80"/>
    <x v="18"/>
    <m/>
    <m/>
    <n v="17"/>
    <n v="37"/>
    <n v="355136.57"/>
    <n v="28.15"/>
    <n v="99970.94"/>
    <n v="22870.799999999999"/>
    <n v="0"/>
    <n v="477978.31"/>
    <n v="76954.509999999995"/>
    <n v="554932.81999999995"/>
    <n v="15989.86"/>
    <n v="3073.94"/>
    <n v="6952.32"/>
    <n v="26016.12"/>
    <n v="580948.9399999999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209"/>
    <x v="51"/>
    <m/>
    <m/>
    <n v="2.5"/>
    <n v="37"/>
    <n v="52225.97"/>
    <n v="28.15"/>
    <n v="14701.61"/>
    <n v="3363.35"/>
    <n v="0"/>
    <n v="70290.930000000008"/>
    <n v="11316.84"/>
    <n v="81607.77"/>
    <n v="2351.4499999999998"/>
    <n v="452.05"/>
    <n v="1022.4"/>
    <n v="3825.9"/>
    <n v="85433.6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66"/>
    <x v="24"/>
    <m/>
    <m/>
    <n v="6"/>
    <n v="35"/>
    <n v="115885.94"/>
    <n v="28.15"/>
    <n v="32621.89"/>
    <n v="7463.05"/>
    <n v="0"/>
    <n v="155970.88"/>
    <n v="25111.31"/>
    <n v="181082.19"/>
    <n v="5643.48"/>
    <n v="1084.92"/>
    <n v="2453.7600000000002"/>
    <n v="9182.16"/>
    <n v="190264.3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180"/>
    <x v="10"/>
    <m/>
    <m/>
    <n v="73"/>
    <n v="28"/>
    <n v="1071445.22"/>
    <n v="28.15"/>
    <n v="301611.83"/>
    <n v="69001.070000000007"/>
    <n v="0"/>
    <n v="1442058.12"/>
    <n v="232171.36"/>
    <n v="1674229.48"/>
    <n v="68662.34"/>
    <n v="13199.86"/>
    <n v="29854.080000000002"/>
    <n v="111716.28"/>
    <n v="1785945.7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12"/>
    <s v="E0002"/>
    <m/>
    <n v="200"/>
    <x v="3"/>
    <m/>
    <m/>
    <n v="17.18"/>
    <n v="27"/>
    <n v="242457.77"/>
    <n v="28.15"/>
    <n v="68251.86"/>
    <n v="15614.28"/>
    <n v="0"/>
    <n v="326323.91000000003"/>
    <n v="52538.15"/>
    <n v="378862.06000000006"/>
    <n v="16159.16"/>
    <n v="3106.49"/>
    <n v="7025.93"/>
    <n v="26291.58"/>
    <n v="405153.64000000007"/>
    <m/>
    <m/>
    <m/>
    <m/>
    <m/>
    <m/>
    <m/>
    <m/>
    <m/>
    <m/>
    <m/>
    <m/>
    <m/>
    <m/>
    <m/>
    <m/>
    <m/>
    <x v="0"/>
    <m/>
    <s v=""/>
  </r>
  <r>
    <x v="28"/>
    <x v="1"/>
    <s v="sbd"/>
    <x v="1"/>
    <x v="6"/>
    <n v="130"/>
    <n v="341"/>
    <s v="E0051"/>
    <s v="VK25"/>
    <m/>
    <x v="52"/>
    <n v="100"/>
    <s v="prim."/>
    <n v="10.86"/>
    <m/>
    <n v="195266.37"/>
    <m/>
    <n v="54967.48"/>
    <n v="12575.15"/>
    <n v="0"/>
    <n v="262809"/>
    <n v="42312.25"/>
    <n v="305121.25"/>
    <n v="10214.700000000001"/>
    <n v="1963.6999999999998"/>
    <n v="4441.3"/>
    <n v="16619.7"/>
    <n v="321740.95"/>
    <n v="131022.56"/>
    <n v="24324.89"/>
    <n v="0"/>
    <n v="131022.56"/>
    <n v="24324.89"/>
    <n v="0"/>
    <n v="477088.4"/>
    <n v="4770.88"/>
    <m/>
    <n v="477088.41818494612"/>
    <n v="4770.88"/>
    <n v="-1.8184946093242615E-2"/>
    <n v="0"/>
    <n v="-3.8116511321792589E-6"/>
    <n v="0"/>
    <n v="0"/>
    <n v="24"/>
    <x v="1"/>
    <b v="0"/>
    <n v="2"/>
  </r>
  <r>
    <x v="0"/>
    <x v="1"/>
    <s v="sbd"/>
    <x v="0"/>
    <x v="0"/>
    <n v="130"/>
    <n v="341"/>
    <s v="E0051"/>
    <m/>
    <n v="222"/>
    <x v="2"/>
    <m/>
    <m/>
    <n v="9.42"/>
    <n v="34"/>
    <n v="174943.95"/>
    <n v="28.15"/>
    <n v="49246.720000000001"/>
    <n v="11266.39"/>
    <n v="0"/>
    <n v="235457.06"/>
    <n v="37908.589999999997"/>
    <n v="273365.65000000002"/>
    <n v="8860.26"/>
    <n v="1703.32"/>
    <n v="3852.4"/>
    <n v="14415.98"/>
    <n v="287781.6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1"/>
    <m/>
    <n v="200"/>
    <x v="3"/>
    <m/>
    <m/>
    <n v="1.44"/>
    <n v="27"/>
    <n v="20322.419999999998"/>
    <n v="28.15"/>
    <n v="5720.76"/>
    <n v="1308.76"/>
    <n v="0"/>
    <n v="27351.94"/>
    <n v="4403.66"/>
    <n v="31755.599999999999"/>
    <n v="1354.44"/>
    <n v="260.38"/>
    <n v="588.9"/>
    <n v="2203.7200000000003"/>
    <n v="33959.32"/>
    <m/>
    <m/>
    <m/>
    <m/>
    <m/>
    <m/>
    <m/>
    <m/>
    <m/>
    <m/>
    <m/>
    <m/>
    <m/>
    <m/>
    <m/>
    <m/>
    <m/>
    <x v="0"/>
    <m/>
    <s v=""/>
  </r>
  <r>
    <x v="29"/>
    <x v="1"/>
    <s v="sbd"/>
    <x v="1"/>
    <x v="6"/>
    <n v="130"/>
    <n v="341"/>
    <s v="E0051"/>
    <s v="VK01"/>
    <m/>
    <x v="53"/>
    <n v="100"/>
    <s v="prim."/>
    <n v="11.629999999999999"/>
    <m/>
    <n v="217969.01"/>
    <m/>
    <n v="61358.28"/>
    <n v="14037.199999999999"/>
    <n v="0"/>
    <n v="293364.49000000005"/>
    <n v="47231.68"/>
    <n v="340596.17"/>
    <n v="10938.939999999999"/>
    <n v="2102.94"/>
    <n v="4756.2000000000007"/>
    <n v="17798.079999999998"/>
    <n v="358394.25"/>
    <n v="85230.3"/>
    <n v="19194.169999999998"/>
    <n v="1247.33"/>
    <n v="85230.3"/>
    <n v="19194.169999999998"/>
    <n v="1247.33"/>
    <n v="464066.05"/>
    <n v="4640.66"/>
    <m/>
    <n v="464066.05111761263"/>
    <n v="4640.66"/>
    <n v="-1.1176126427017152E-3"/>
    <n v="0"/>
    <n v="-2.4083051108999743E-7"/>
    <n v="0"/>
    <n v="0"/>
    <n v="25"/>
    <x v="1"/>
    <b v="0"/>
    <n v="2"/>
  </r>
  <r>
    <x v="0"/>
    <x v="1"/>
    <s v="sbd"/>
    <x v="0"/>
    <x v="0"/>
    <n v="130"/>
    <n v="341"/>
    <s v="E0051"/>
    <m/>
    <n v="222"/>
    <x v="2"/>
    <m/>
    <m/>
    <n v="9.69"/>
    <n v="34"/>
    <n v="179958.26"/>
    <n v="28.15"/>
    <n v="50658.25"/>
    <n v="11589.31"/>
    <n v="0"/>
    <n v="242205.82"/>
    <n v="38995.14"/>
    <n v="281200.96000000002"/>
    <n v="9114.2199999999993"/>
    <n v="1752.15"/>
    <n v="3962.82"/>
    <n v="14829.189999999999"/>
    <n v="296030.1500000000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1"/>
    <m/>
    <n v="4"/>
    <x v="54"/>
    <m/>
    <m/>
    <n v="0.4"/>
    <n v="54"/>
    <n v="16277.05"/>
    <n v="28.15"/>
    <n v="4581.99"/>
    <n v="1048.24"/>
    <n v="0"/>
    <n v="21907.280000000002"/>
    <n v="3527.07"/>
    <n v="25434.350000000002"/>
    <n v="376.23"/>
    <n v="72.33"/>
    <n v="163.58000000000001"/>
    <n v="612.14"/>
    <n v="26046.4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1"/>
    <m/>
    <n v="200"/>
    <x v="3"/>
    <m/>
    <m/>
    <n v="1.54"/>
    <n v="27"/>
    <n v="21733.7"/>
    <n v="28.15"/>
    <n v="6118.04"/>
    <n v="1399.65"/>
    <n v="0"/>
    <n v="29251.390000000003"/>
    <n v="4709.47"/>
    <n v="33960.86"/>
    <n v="1448.49"/>
    <n v="278.45999999999998"/>
    <n v="629.79999999999995"/>
    <n v="2356.75"/>
    <n v="36317.6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1"/>
    <m/>
    <s v="Rea:"/>
    <x v="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30"/>
    <n v="341"/>
    <s v="E0051"/>
    <m/>
    <s v="Op: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30"/>
    <n v="341"/>
    <s v="E0051"/>
    <m/>
    <s v="Op: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30"/>
    <x v="1"/>
    <s v="sbd"/>
    <x v="1"/>
    <x v="6"/>
    <n v="130"/>
    <n v="341"/>
    <s v="E0055"/>
    <s v="VK01"/>
    <m/>
    <x v="58"/>
    <n v="1000"/>
    <s v="prim."/>
    <n v="59.06"/>
    <m/>
    <n v="1061967.97"/>
    <m/>
    <n v="298943.98"/>
    <n v="68390.739999999991"/>
    <n v="0"/>
    <n v="1429302.69"/>
    <n v="230117.73"/>
    <n v="1659420.42"/>
    <n v="55550.66"/>
    <n v="10679.23"/>
    <n v="24153.18"/>
    <n v="90383.069999999992"/>
    <n v="1749803.49"/>
    <n v="567041.18999999994"/>
    <n v="95434"/>
    <m/>
    <n v="567041.18999999994"/>
    <n v="95434"/>
    <m/>
    <n v="2412278.6799999997"/>
    <n v="2412.2800000000002"/>
    <m/>
    <n v="2412278.6647092625"/>
    <n v="2412.2800000000002"/>
    <n v="1.5290737152099609E-2"/>
    <n v="0"/>
    <n v="6.3387109357626853E-7"/>
    <n v="0"/>
    <n v="0"/>
    <n v="26"/>
    <x v="1"/>
    <b v="0"/>
    <n v="3"/>
  </r>
  <r>
    <x v="31"/>
    <x v="1"/>
    <s v="sbd"/>
    <x v="1"/>
    <x v="6"/>
    <n v="130"/>
    <n v="341"/>
    <s v="E0424"/>
    <s v="VK01"/>
    <m/>
    <x v="59"/>
    <n v="1000"/>
    <s v="prim."/>
    <n v="59.06"/>
    <m/>
    <n v="1061967.97"/>
    <m/>
    <n v="298943.98"/>
    <n v="68390.739999999991"/>
    <n v="0"/>
    <n v="1429302.69"/>
    <n v="230117.73"/>
    <n v="1659420.42"/>
    <n v="55550.66"/>
    <n v="10679.23"/>
    <n v="24153.18"/>
    <n v="90383.069999999992"/>
    <n v="1749803.49"/>
    <n v="567041.18999999994"/>
    <n v="95434"/>
    <m/>
    <n v="567041.18999999994"/>
    <n v="95434"/>
    <m/>
    <n v="2412278.6799999997"/>
    <n v="2412.2800000000002"/>
    <m/>
    <n v="2412278.6647092625"/>
    <n v="2412.2800000000002"/>
    <n v="1.5290737152099609E-2"/>
    <n v="0"/>
    <n v="6.3387109357626853E-7"/>
    <n v="0"/>
    <n v="0"/>
    <m/>
    <x v="1"/>
    <b v="0"/>
    <n v="3"/>
  </r>
  <r>
    <x v="32"/>
    <x v="1"/>
    <s v="sbd"/>
    <x v="1"/>
    <x v="6"/>
    <n v="130"/>
    <n v="341"/>
    <s v="E0426"/>
    <s v="VK01"/>
    <m/>
    <x v="60"/>
    <n v="1000"/>
    <s v="prim."/>
    <n v="59.06"/>
    <m/>
    <n v="1061967.97"/>
    <m/>
    <n v="298943.98"/>
    <n v="68390.739999999991"/>
    <n v="0"/>
    <n v="1429302.69"/>
    <n v="230117.73"/>
    <n v="1659420.42"/>
    <n v="55550.66"/>
    <n v="10679.23"/>
    <n v="24153.18"/>
    <n v="90383.069999999992"/>
    <n v="1749803.49"/>
    <n v="567041.18999999994"/>
    <n v="95434"/>
    <m/>
    <n v="567041.18999999994"/>
    <n v="95434"/>
    <m/>
    <n v="2412278.6799999997"/>
    <n v="2412.2800000000002"/>
    <m/>
    <n v="2412278.6647092625"/>
    <n v="2412.2800000000002"/>
    <n v="1.5290737152099609E-2"/>
    <n v="0"/>
    <n v="6.3387109357626853E-7"/>
    <n v="0"/>
    <n v="0"/>
    <m/>
    <x v="1"/>
    <b v="0"/>
    <n v="3"/>
  </r>
  <r>
    <x v="0"/>
    <x v="1"/>
    <s v="sbd"/>
    <x v="0"/>
    <x v="0"/>
    <n v="130"/>
    <n v="341"/>
    <s v="E0055"/>
    <m/>
    <n v="222"/>
    <x v="2"/>
    <m/>
    <m/>
    <n v="51.24"/>
    <n v="34"/>
    <n v="951605.93"/>
    <n v="28.15"/>
    <n v="267877.07"/>
    <n v="61283.42"/>
    <n v="0"/>
    <n v="1280766.42"/>
    <n v="206203.39"/>
    <n v="1486969.81"/>
    <n v="48195.32"/>
    <n v="9265.2199999999993"/>
    <n v="20955.11"/>
    <n v="78415.649999999994"/>
    <n v="1565385.4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5"/>
    <m/>
    <n v="200"/>
    <x v="3"/>
    <m/>
    <m/>
    <n v="7.82"/>
    <n v="27"/>
    <n v="110362.04"/>
    <n v="28.15"/>
    <n v="31066.91"/>
    <n v="7107.32"/>
    <n v="0"/>
    <n v="148536.26999999999"/>
    <n v="23914.34"/>
    <n v="172450.61"/>
    <n v="7355.34"/>
    <n v="1414.01"/>
    <n v="3198.07"/>
    <n v="11967.42"/>
    <n v="184418.0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5"/>
    <m/>
    <s v="Rea: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33"/>
    <x v="1"/>
    <s v="sbd"/>
    <x v="1"/>
    <x v="6"/>
    <n v="130"/>
    <n v="341"/>
    <s v="E0056"/>
    <s v="VK01"/>
    <m/>
    <x v="62"/>
    <n v="1000"/>
    <s v="prim."/>
    <n v="364.24"/>
    <m/>
    <n v="7546172.2699999996"/>
    <m/>
    <n v="2124247.5"/>
    <n v="485973.49"/>
    <n v="0"/>
    <n v="10156393.260000002"/>
    <n v="1635179.31"/>
    <n v="11791572.57"/>
    <n v="342596.86"/>
    <n v="65861.88"/>
    <n v="148959.59"/>
    <n v="557418.33000000007"/>
    <n v="12348990.9"/>
    <n v="4302195.6399999997"/>
    <n v="526136.81000000006"/>
    <m/>
    <n v="4302195.6399999997"/>
    <n v="526136.81000000006"/>
    <m/>
    <n v="17177323.349999998"/>
    <n v="17177.32"/>
    <m/>
    <n v="17177323.342806641"/>
    <n v="17177.32"/>
    <n v="7.1933567523956299E-3"/>
    <n v="0"/>
    <n v="4.18770527214183E-8"/>
    <n v="0"/>
    <n v="0"/>
    <n v="27"/>
    <x v="1"/>
    <b v="0"/>
    <n v="3"/>
  </r>
  <r>
    <x v="0"/>
    <x v="1"/>
    <s v="sbd"/>
    <x v="0"/>
    <x v="0"/>
    <n v="130"/>
    <n v="341"/>
    <s v="E0056"/>
    <m/>
    <n v="222"/>
    <x v="2"/>
    <m/>
    <m/>
    <n v="315.99"/>
    <n v="38"/>
    <n v="6865230.04"/>
    <n v="28.15"/>
    <n v="1932562.26"/>
    <n v="442120.81"/>
    <n v="0"/>
    <n v="9239913.1100000013"/>
    <n v="1487626.01"/>
    <n v="10727539.120000001"/>
    <n v="297213.87"/>
    <n v="57137.31"/>
    <n v="129227.27"/>
    <n v="483578.45"/>
    <n v="11211117.5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056"/>
    <m/>
    <n v="200"/>
    <x v="3"/>
    <m/>
    <m/>
    <n v="48.25"/>
    <n v="27"/>
    <n v="680942.23"/>
    <n v="28.15"/>
    <n v="191685.24"/>
    <n v="43852.68"/>
    <n v="0"/>
    <n v="916480.15"/>
    <n v="147553.29999999999"/>
    <n v="1064033.45"/>
    <n v="45382.99"/>
    <n v="8724.57"/>
    <n v="19732.32"/>
    <n v="73839.88"/>
    <n v="1137873.33"/>
    <m/>
    <m/>
    <m/>
    <m/>
    <m/>
    <m/>
    <m/>
    <m/>
    <m/>
    <m/>
    <m/>
    <m/>
    <m/>
    <m/>
    <m/>
    <m/>
    <m/>
    <x v="0"/>
    <m/>
    <s v=""/>
  </r>
  <r>
    <x v="34"/>
    <x v="1"/>
    <s v="sbd"/>
    <x v="1"/>
    <x v="6"/>
    <n v="130"/>
    <n v="341"/>
    <s v="E0478"/>
    <s v="VK01"/>
    <m/>
    <x v="63"/>
    <n v="65"/>
    <s v="prim."/>
    <n v="14.5"/>
    <m/>
    <n v="291896.48000000004"/>
    <m/>
    <n v="7297.4199999999992"/>
    <n v="18798.12"/>
    <n v="0"/>
    <n v="317992.01999999996"/>
    <n v="51196.72"/>
    <n v="369188.74"/>
    <n v="13638.41"/>
    <n v="2621.8900000000003"/>
    <n v="5929.9199999999992"/>
    <n v="22190.22"/>
    <n v="391378.95999999996"/>
    <n v="116637.45"/>
    <n v="84654.38"/>
    <n v="1247.33"/>
    <n v="116637.45"/>
    <n v="84654.38"/>
    <n v="1247.33"/>
    <n v="593918.12"/>
    <n v="9137.2000000000007"/>
    <m/>
    <n v="593918.12428955443"/>
    <n v="9137.2000000000007"/>
    <n v="-4.2895544320344925E-3"/>
    <n v="0"/>
    <n v="-7.2224676375479578E-7"/>
    <n v="0"/>
    <n v="0"/>
    <n v="28"/>
    <x v="1"/>
    <b v="0"/>
    <n v="3"/>
  </r>
  <r>
    <x v="0"/>
    <x v="1"/>
    <s v="sbd"/>
    <x v="0"/>
    <x v="0"/>
    <n v="130"/>
    <n v="341"/>
    <s v="E0478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150"/>
    <x v="50"/>
    <m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80"/>
    <x v="18"/>
    <m/>
    <m/>
    <n v="4"/>
    <n v="37"/>
    <n v="83561.55"/>
    <n v="2.5"/>
    <n v="2089.04"/>
    <n v="5381.36"/>
    <n v="0"/>
    <n v="91031.95"/>
    <n v="14656.14"/>
    <n v="105688.09"/>
    <n v="3762.32"/>
    <n v="723.28"/>
    <n v="1635.84"/>
    <n v="6121.4400000000005"/>
    <n v="111809.5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210"/>
    <x v="29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67"/>
    <x v="64"/>
    <m/>
    <m/>
    <n v="1"/>
    <n v="35"/>
    <n v="19314.32"/>
    <n v="2.5"/>
    <n v="482.86"/>
    <n v="1243.8399999999999"/>
    <n v="0"/>
    <n v="21041.02"/>
    <n v="3387.6"/>
    <n v="24428.62"/>
    <n v="940.58"/>
    <n v="180.82"/>
    <n v="408.96"/>
    <n v="1530.3600000000001"/>
    <n v="25958.9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180"/>
    <x v="10"/>
    <m/>
    <m/>
    <n v="4"/>
    <n v="28"/>
    <n v="58709.33"/>
    <n v="2.5"/>
    <n v="1467.73"/>
    <n v="3780.88"/>
    <n v="0"/>
    <n v="63957.94"/>
    <n v="10297.23"/>
    <n v="74255.17"/>
    <n v="3762.32"/>
    <n v="723.28"/>
    <n v="1635.84"/>
    <n v="6121.4400000000005"/>
    <n v="80376.6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0"/>
    <n v="341"/>
    <s v="E0478"/>
    <m/>
    <n v="200"/>
    <x v="3"/>
    <m/>
    <m/>
    <n v="2.5"/>
    <n v="27"/>
    <n v="35281.980000000003"/>
    <n v="2.5"/>
    <n v="882.05"/>
    <n v="2272.16"/>
    <n v="0"/>
    <n v="38436.19"/>
    <n v="6188.23"/>
    <n v="44624.42"/>
    <n v="2351.4499999999998"/>
    <n v="452.05"/>
    <n v="1022.4"/>
    <n v="3825.9"/>
    <n v="48450.32"/>
    <m/>
    <m/>
    <m/>
    <m/>
    <m/>
    <m/>
    <m/>
    <m/>
    <m/>
    <m/>
    <m/>
    <m/>
    <m/>
    <m/>
    <m/>
    <m/>
    <m/>
    <x v="0"/>
    <m/>
    <s v=""/>
  </r>
  <r>
    <x v="35"/>
    <x v="1"/>
    <s v="sbd"/>
    <x v="1"/>
    <x v="3"/>
    <n v="135"/>
    <n v="303"/>
    <s v="E0118"/>
    <s v="VK01"/>
    <m/>
    <x v="65"/>
    <n v="1"/>
    <s v="tran."/>
    <n v="0.6"/>
    <m/>
    <n v="11416.96"/>
    <m/>
    <n v="3783.59"/>
    <n v="735.25"/>
    <n v="0"/>
    <n v="15935.8"/>
    <n v="2565.6599999999994"/>
    <n v="18501.460000000003"/>
    <n v="564.35"/>
    <n v="108.5"/>
    <n v="245.38"/>
    <n v="918.23"/>
    <n v="19419.690000000002"/>
    <n v="98032.78"/>
    <n v="3223.82"/>
    <m/>
    <n v="98032.78"/>
    <n v="3223.82"/>
    <m/>
    <n v="120676.29000000001"/>
    <n v="120676.29"/>
    <m/>
    <n v="120676.27830452823"/>
    <n v="120676.28"/>
    <n v="1.1695471781422384E-2"/>
    <n v="9.9999999947613105E-3"/>
    <n v="9.6916079495828531E-6"/>
    <n v="8.2866326296777713E-6"/>
    <n v="0"/>
    <n v="29"/>
    <x v="1"/>
    <b v="0"/>
    <n v="3"/>
  </r>
  <r>
    <x v="0"/>
    <x v="1"/>
    <s v="sbd"/>
    <x v="0"/>
    <x v="0"/>
    <n v="135"/>
    <n v="303"/>
    <s v="E0118"/>
    <m/>
    <n v="1"/>
    <x v="7"/>
    <m/>
    <m/>
    <n v="7.0000000000000007E-2"/>
    <n v="54"/>
    <n v="2848.48"/>
    <n v="33.14"/>
    <n v="943.99"/>
    <n v="183.44"/>
    <n v="0"/>
    <n v="3975.9100000000003"/>
    <n v="640.12"/>
    <n v="4616.0300000000007"/>
    <n v="65.84"/>
    <n v="12.66"/>
    <n v="28.63"/>
    <n v="107.13"/>
    <n v="4723.160000000000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118"/>
    <m/>
    <n v="80"/>
    <x v="18"/>
    <m/>
    <m/>
    <n v="0.18"/>
    <n v="35"/>
    <n v="3476.58"/>
    <n v="33.14"/>
    <n v="1152.1400000000001"/>
    <n v="223.89"/>
    <n v="0"/>
    <n v="4852.6100000000006"/>
    <n v="781.27"/>
    <n v="5633.880000000001"/>
    <n v="169.3"/>
    <n v="32.549999999999997"/>
    <n v="73.61"/>
    <n v="275.46000000000004"/>
    <n v="5909.340000000001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118"/>
    <m/>
    <n v="180"/>
    <x v="10"/>
    <m/>
    <m/>
    <n v="0.27"/>
    <n v="28"/>
    <n v="3962.88"/>
    <n v="33.14"/>
    <n v="1313.3"/>
    <n v="255.21"/>
    <n v="0"/>
    <n v="5531.39"/>
    <n v="890.55"/>
    <n v="6421.9400000000005"/>
    <n v="253.96"/>
    <n v="48.82"/>
    <n v="110.42"/>
    <n v="413.20000000000005"/>
    <n v="6835.1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118"/>
    <m/>
    <n v="200"/>
    <x v="3"/>
    <m/>
    <m/>
    <n v="0.08"/>
    <n v="27"/>
    <n v="1129.02"/>
    <n v="33.14"/>
    <n v="374.16"/>
    <n v="72.709999999999994"/>
    <n v="0"/>
    <n v="1575.89"/>
    <n v="253.72"/>
    <n v="1829.6100000000001"/>
    <n v="75.25"/>
    <n v="14.47"/>
    <n v="32.72"/>
    <n v="122.44"/>
    <n v="1952.0500000000002"/>
    <m/>
    <m/>
    <m/>
    <m/>
    <m/>
    <m/>
    <m/>
    <m/>
    <m/>
    <m/>
    <m/>
    <m/>
    <m/>
    <m/>
    <m/>
    <m/>
    <m/>
    <x v="0"/>
    <m/>
    <s v=""/>
  </r>
  <r>
    <x v="36"/>
    <x v="1"/>
    <s v="sbd"/>
    <x v="1"/>
    <x v="3"/>
    <n v="135"/>
    <n v="303"/>
    <s v="E0250"/>
    <s v="VK01"/>
    <m/>
    <x v="66"/>
    <n v="1"/>
    <s v="tran."/>
    <n v="9.9999999999999992E-2"/>
    <m/>
    <n v="2121.5"/>
    <m/>
    <n v="703.06"/>
    <n v="136.63"/>
    <n v="0"/>
    <n v="2961.1899999999996"/>
    <n v="476.75"/>
    <n v="3437.9400000000005"/>
    <n v="94.06"/>
    <n v="18.079999999999998"/>
    <n v="40.900000000000006"/>
    <n v="153.04"/>
    <n v="3590.98"/>
    <n v="54595.040000000001"/>
    <m/>
    <m/>
    <n v="54595.040000000001"/>
    <m/>
    <m/>
    <n v="58186.020000000004"/>
    <n v="58186.02"/>
    <m/>
    <n v="58186.024075155197"/>
    <n v="58186.02"/>
    <n v="-4.075155193277169E-3"/>
    <n v="0"/>
    <n v="-7.0036667018415787E-6"/>
    <n v="0"/>
    <n v="0"/>
    <n v="30"/>
    <x v="3"/>
    <b v="0"/>
    <n v="3"/>
  </r>
  <r>
    <x v="0"/>
    <x v="1"/>
    <s v="sbd"/>
    <x v="0"/>
    <x v="0"/>
    <n v="135"/>
    <n v="303"/>
    <s v="E0250"/>
    <m/>
    <n v="1"/>
    <x v="7"/>
    <m/>
    <m/>
    <n v="0.02"/>
    <n v="54"/>
    <n v="813.85"/>
    <n v="33.14"/>
    <n v="269.70999999999998"/>
    <n v="52.41"/>
    <n v="0"/>
    <n v="1135.97"/>
    <n v="182.89"/>
    <n v="1318.8600000000001"/>
    <n v="18.809999999999999"/>
    <n v="3.62"/>
    <n v="8.18"/>
    <n v="30.61"/>
    <n v="1349.47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250"/>
    <m/>
    <n v="80"/>
    <x v="18"/>
    <m/>
    <m/>
    <n v="0.03"/>
    <n v="35"/>
    <n v="579.42999999999995"/>
    <n v="33.14"/>
    <n v="192.02"/>
    <n v="37.32"/>
    <n v="0"/>
    <n v="808.77"/>
    <n v="130.21"/>
    <n v="938.98"/>
    <n v="28.22"/>
    <n v="5.42"/>
    <n v="12.27"/>
    <n v="45.91"/>
    <n v="984.8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250"/>
    <m/>
    <n v="180"/>
    <x v="10"/>
    <m/>
    <m/>
    <n v="0.04"/>
    <n v="28"/>
    <n v="587.09"/>
    <n v="33.14"/>
    <n v="194.56"/>
    <n v="37.81"/>
    <n v="0"/>
    <n v="819.46"/>
    <n v="131.93"/>
    <n v="951.3900000000001"/>
    <n v="37.619999999999997"/>
    <n v="7.23"/>
    <n v="16.36"/>
    <n v="61.209999999999994"/>
    <n v="1012.600000000000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250"/>
    <m/>
    <n v="200"/>
    <x v="3"/>
    <m/>
    <m/>
    <n v="0.01"/>
    <n v="27"/>
    <n v="141.13"/>
    <n v="33.14"/>
    <n v="46.77"/>
    <n v="9.09"/>
    <n v="0"/>
    <n v="196.99"/>
    <n v="31.72"/>
    <n v="228.71"/>
    <n v="9.41"/>
    <n v="1.81"/>
    <n v="4.09"/>
    <n v="15.31"/>
    <n v="244.0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5"/>
    <n v="303"/>
    <s v="E0250"/>
    <m/>
    <s v="Op: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37"/>
    <x v="1"/>
    <s v="sbd"/>
    <x v="1"/>
    <x v="3"/>
    <n v="139"/>
    <n v="303"/>
    <s v="E0115"/>
    <s v="VK01"/>
    <m/>
    <x v="68"/>
    <n v="1"/>
    <s v="tran."/>
    <n v="0.56000000000000005"/>
    <m/>
    <n v="13624.729999999998"/>
    <m/>
    <n v="4515.2400000000007"/>
    <n v="877.43000000000006"/>
    <n v="0"/>
    <n v="19017.399999999998"/>
    <n v="3061.79"/>
    <n v="22079.19"/>
    <n v="526.73"/>
    <n v="101.27"/>
    <n v="229.01"/>
    <n v="857.0100000000001"/>
    <n v="22936.199999999997"/>
    <n v="57053.87"/>
    <n v="3066.79"/>
    <n v="0"/>
    <n v="57053.87"/>
    <n v="3066.79"/>
    <n v="0"/>
    <n v="83056.86"/>
    <n v="83056.86"/>
    <m/>
    <n v="83056.867584917098"/>
    <n v="83056.87"/>
    <n v="-7.5849170971196145E-3"/>
    <n v="-9.9999999947613105E-3"/>
    <n v="-9.1321973939901084E-6"/>
    <n v="-1.2039943227768288E-5"/>
    <n v="0"/>
    <n v="31"/>
    <x v="1"/>
    <b v="0"/>
    <n v="3"/>
  </r>
  <r>
    <x v="0"/>
    <x v="1"/>
    <s v="sbd"/>
    <x v="0"/>
    <x v="0"/>
    <n v="139"/>
    <n v="303"/>
    <s v="E0115"/>
    <m/>
    <n v="1"/>
    <x v="7"/>
    <m/>
    <m/>
    <n v="0.17"/>
    <n v="54"/>
    <n v="6917.74"/>
    <n v="33.14"/>
    <n v="2292.54"/>
    <n v="445.5"/>
    <n v="0"/>
    <n v="9655.7799999999988"/>
    <n v="1554.58"/>
    <n v="11210.359999999999"/>
    <n v="159.9"/>
    <n v="30.74"/>
    <n v="69.52"/>
    <n v="260.16000000000003"/>
    <n v="11470.519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9"/>
    <n v="303"/>
    <s v="E0115"/>
    <m/>
    <n v="150"/>
    <x v="50"/>
    <m/>
    <m/>
    <n v="0.01"/>
    <n v="49"/>
    <n v="334.46"/>
    <n v="33.14"/>
    <n v="110.84"/>
    <n v="21.54"/>
    <n v="0"/>
    <n v="466.84"/>
    <n v="75.16"/>
    <n v="542"/>
    <n v="9.41"/>
    <n v="1.81"/>
    <n v="4.09"/>
    <n v="15.31"/>
    <n v="557.3099999999999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9"/>
    <n v="303"/>
    <s v="E0115"/>
    <m/>
    <n v="80"/>
    <x v="18"/>
    <m/>
    <m/>
    <n v="0.18"/>
    <n v="35"/>
    <n v="3476.58"/>
    <n v="33.14"/>
    <n v="1152.1400000000001"/>
    <n v="223.89"/>
    <n v="0"/>
    <n v="4852.6100000000006"/>
    <n v="781.27"/>
    <n v="5633.880000000001"/>
    <n v="169.3"/>
    <n v="32.549999999999997"/>
    <n v="73.61"/>
    <n v="275.46000000000004"/>
    <n v="5909.3400000000011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9"/>
    <n v="303"/>
    <s v="E0115"/>
    <m/>
    <n v="180"/>
    <x v="10"/>
    <m/>
    <m/>
    <n v="0.13"/>
    <n v="28"/>
    <n v="1908.05"/>
    <n v="33.14"/>
    <n v="632.33000000000004"/>
    <n v="122.88"/>
    <n v="0"/>
    <n v="2663.26"/>
    <n v="428.78"/>
    <n v="3092.04"/>
    <n v="122.28"/>
    <n v="23.51"/>
    <n v="53.16"/>
    <n v="198.95"/>
    <n v="3290.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9"/>
    <n v="303"/>
    <s v="E0115"/>
    <m/>
    <n v="200"/>
    <x v="3"/>
    <m/>
    <m/>
    <n v="7.0000000000000007E-2"/>
    <n v="27"/>
    <n v="987.9"/>
    <n v="33.14"/>
    <n v="327.39"/>
    <n v="63.62"/>
    <n v="0"/>
    <n v="1378.9099999999999"/>
    <n v="222"/>
    <n v="1600.9099999999999"/>
    <n v="65.84"/>
    <n v="12.66"/>
    <n v="28.63"/>
    <n v="107.13"/>
    <n v="1708.0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39"/>
    <n v="303"/>
    <s v="E0115"/>
    <m/>
    <s v="Rea:"/>
    <x v="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38"/>
    <x v="1"/>
    <s v="sbd"/>
    <x v="1"/>
    <x v="8"/>
    <n v="144"/>
    <n v="306"/>
    <s v="E0002"/>
    <s v="VK01"/>
    <m/>
    <x v="70"/>
    <n v="19292"/>
    <s v="BOD"/>
    <n v="40.610000000000007"/>
    <m/>
    <n v="725163.67999999993"/>
    <m/>
    <n v="240319.24"/>
    <n v="46700.54"/>
    <n v="0"/>
    <n v="1012183.4600000001"/>
    <n v="162961.53999999998"/>
    <n v="1175145"/>
    <n v="38196.949999999997"/>
    <n v="7343.1"/>
    <n v="16607.87"/>
    <n v="62147.92"/>
    <n v="1237292.92"/>
    <n v="967078.61"/>
    <n v="39233.480000000003"/>
    <m/>
    <n v="967078.61"/>
    <n v="39233.480000000003"/>
    <m/>
    <n v="2243605.0099999998"/>
    <n v="116.3"/>
    <m/>
    <n v="2243605.0134345442"/>
    <n v="116.3"/>
    <n v="-3.4345444291830063E-3"/>
    <n v="0"/>
    <n v="-1.5308150982981421E-7"/>
    <n v="0"/>
    <n v="0"/>
    <n v="32"/>
    <x v="1"/>
    <b v="0"/>
    <n v="3"/>
  </r>
  <r>
    <x v="0"/>
    <x v="1"/>
    <s v="sbd"/>
    <x v="0"/>
    <x v="0"/>
    <n v="144"/>
    <n v="306"/>
    <s v="E0002"/>
    <m/>
    <n v="1"/>
    <x v="7"/>
    <m/>
    <m/>
    <n v="3"/>
    <n v="54"/>
    <n v="122077.84"/>
    <n v="33.14"/>
    <n v="40456.6"/>
    <n v="7861.81"/>
    <n v="0"/>
    <n v="170396.25"/>
    <n v="27433.8"/>
    <n v="197830.05"/>
    <n v="2821.74"/>
    <n v="542.46"/>
    <n v="1226.8800000000001"/>
    <n v="4591.08"/>
    <n v="202421.12999999998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n v="80"/>
    <x v="18"/>
    <m/>
    <m/>
    <n v="7.83"/>
    <n v="35"/>
    <n v="151231.15"/>
    <n v="33.14"/>
    <n v="50118"/>
    <n v="9739.2900000000009"/>
    <n v="0"/>
    <n v="211088.44"/>
    <n v="33985.24"/>
    <n v="245073.68"/>
    <n v="7364.74"/>
    <n v="1415.82"/>
    <n v="3202.16"/>
    <n v="11982.72"/>
    <n v="257056.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n v="60"/>
    <x v="71"/>
    <m/>
    <m/>
    <n v="2.7"/>
    <n v="35"/>
    <n v="52148.67"/>
    <n v="33.14"/>
    <n v="17282.07"/>
    <n v="3358.37"/>
    <n v="0"/>
    <n v="72789.109999999986"/>
    <n v="11719.05"/>
    <n v="84508.159999999989"/>
    <n v="2539.5700000000002"/>
    <n v="488.21"/>
    <n v="1104.19"/>
    <n v="4131.97"/>
    <n v="88640.12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n v="180"/>
    <x v="10"/>
    <m/>
    <m/>
    <n v="20.85"/>
    <n v="28"/>
    <n v="306022.37"/>
    <n v="33.14"/>
    <n v="101415.81"/>
    <n v="19707.84"/>
    <n v="0"/>
    <n v="427146.02"/>
    <n v="68770.509999999995"/>
    <n v="495916.53"/>
    <n v="19611.09"/>
    <n v="3770.1"/>
    <n v="8526.82"/>
    <n v="31908.01"/>
    <n v="527824.5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n v="209"/>
    <x v="51"/>
    <m/>
    <m/>
    <n v="0.85"/>
    <n v="37"/>
    <n v="17756.830000000002"/>
    <n v="33.14"/>
    <n v="5884.61"/>
    <n v="1143.54"/>
    <n v="0"/>
    <n v="24784.980000000003"/>
    <n v="3990.38"/>
    <n v="28775.360000000004"/>
    <n v="799.49"/>
    <n v="153.69999999999999"/>
    <n v="347.62"/>
    <n v="1300.81"/>
    <n v="30076.17000000000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n v="200"/>
    <x v="3"/>
    <m/>
    <m/>
    <n v="5.38"/>
    <n v="27"/>
    <n v="75926.820000000007"/>
    <n v="33.14"/>
    <n v="25162.15"/>
    <n v="4889.6899999999996"/>
    <n v="0"/>
    <n v="105978.66"/>
    <n v="17062.560000000001"/>
    <n v="123041.22"/>
    <n v="5060.32"/>
    <n v="972.81"/>
    <n v="2200.1999999999998"/>
    <n v="8233.3299999999981"/>
    <n v="131274.5499999999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4"/>
    <n v="306"/>
    <s v="E0002"/>
    <m/>
    <s v="Rea: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44"/>
    <n v="306"/>
    <s v="E0002"/>
    <m/>
    <s v="Op: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39"/>
    <x v="1"/>
    <s v="sbd"/>
    <x v="1"/>
    <x v="8"/>
    <n v="144"/>
    <n v="306"/>
    <s v="E0002"/>
    <s v="VK13"/>
    <n v="0.7"/>
    <x v="74"/>
    <n v="19292"/>
    <s v="BOD"/>
    <n v="40.610000000000007"/>
    <m/>
    <n v="507614.57599999994"/>
    <m/>
    <n v="168223.46799999999"/>
    <n v="32690.377999999997"/>
    <m/>
    <n v="708528.42200000002"/>
    <n v="114073.07799999998"/>
    <n v="822601.5"/>
    <n v="26737.864999999998"/>
    <n v="5140.17"/>
    <n v="11625.508999999998"/>
    <n v="43503.543999999994"/>
    <n v="866105.04399999988"/>
    <n v="676955.027"/>
    <n v="27463.436000000002"/>
    <m/>
    <n v="676955.027"/>
    <n v="27463.436000000002"/>
    <m/>
    <n v="1570523.507"/>
    <n v="81.41"/>
    <m/>
    <m/>
    <n v="81.41"/>
    <m/>
    <n v="0"/>
    <m/>
    <n v="0"/>
    <n v="0"/>
    <m/>
    <x v="3"/>
    <b v="0"/>
    <n v="3"/>
  </r>
  <r>
    <x v="40"/>
    <x v="1"/>
    <s v="sbd"/>
    <x v="1"/>
    <x v="8"/>
    <n v="147"/>
    <n v="307"/>
    <s v="E0002"/>
    <s v="VK01"/>
    <m/>
    <x v="75"/>
    <n v="19292"/>
    <s v="BOD"/>
    <n v="47.61"/>
    <m/>
    <n v="858371.67999999993"/>
    <m/>
    <n v="284464.38"/>
    <n v="55279.14"/>
    <n v="0"/>
    <n v="1198115.2000000002"/>
    <n v="192896.56"/>
    <n v="1391011.76"/>
    <n v="44781.009999999995"/>
    <n v="8608.84"/>
    <n v="19470.599999999999"/>
    <n v="72860.449999999983"/>
    <n v="1463872.2100000002"/>
    <n v="973159.21"/>
    <n v="39233.480000000003"/>
    <n v="0"/>
    <n v="973159.21"/>
    <n v="39233.480000000003"/>
    <n v="0"/>
    <n v="2476264.9"/>
    <n v="128.36000000000001"/>
    <m/>
    <n v="2476264.8849756657"/>
    <n v="128.36000000000001"/>
    <n v="1.5024334192276001E-2"/>
    <n v="0"/>
    <n v="6.0673372559752001E-7"/>
    <n v="0"/>
    <n v="0"/>
    <n v="33"/>
    <x v="1"/>
    <b v="0"/>
    <n v="3"/>
  </r>
  <r>
    <x v="0"/>
    <x v="1"/>
    <s v="sbd"/>
    <x v="0"/>
    <x v="0"/>
    <n v="147"/>
    <n v="307"/>
    <s v="E0002"/>
    <m/>
    <n v="1"/>
    <x v="7"/>
    <m/>
    <m/>
    <n v="4"/>
    <n v="54"/>
    <n v="162770.45000000001"/>
    <n v="33.14"/>
    <n v="53942.13"/>
    <n v="10482.42"/>
    <n v="0"/>
    <n v="227195.00000000003"/>
    <n v="36578.400000000001"/>
    <n v="263773.40000000002"/>
    <n v="3762.32"/>
    <n v="723.28"/>
    <n v="1635.84"/>
    <n v="6121.4400000000005"/>
    <n v="269894.8400000000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n v="80"/>
    <x v="18"/>
    <m/>
    <m/>
    <n v="8.83"/>
    <n v="35"/>
    <n v="170545.47"/>
    <n v="33.14"/>
    <n v="56518.77"/>
    <n v="10983.13"/>
    <n v="0"/>
    <n v="238047.37"/>
    <n v="38325.629999999997"/>
    <n v="276373"/>
    <n v="8305.32"/>
    <n v="1596.64"/>
    <n v="3611.12"/>
    <n v="13513.079999999998"/>
    <n v="289886.08000000002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n v="60"/>
    <x v="71"/>
    <m/>
    <m/>
    <n v="2.8"/>
    <n v="35"/>
    <n v="54080.1"/>
    <n v="33.14"/>
    <n v="17922.150000000001"/>
    <n v="3482.76"/>
    <n v="0"/>
    <n v="75485.009999999995"/>
    <n v="12153.09"/>
    <n v="87638.099999999991"/>
    <n v="2633.62"/>
    <n v="506.3"/>
    <n v="1145.0899999999999"/>
    <n v="4285.01"/>
    <n v="91923.10999999998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n v="180"/>
    <x v="10"/>
    <m/>
    <m/>
    <n v="24.84"/>
    <n v="28"/>
    <n v="364584.92"/>
    <n v="33.14"/>
    <n v="120823.44"/>
    <n v="23479.27"/>
    <n v="0"/>
    <n v="508887.63"/>
    <n v="81930.91"/>
    <n v="590818.54"/>
    <n v="23364.01"/>
    <n v="4491.57"/>
    <n v="10158.57"/>
    <n v="38014.149999999994"/>
    <n v="628832.69000000006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n v="209"/>
    <x v="51"/>
    <m/>
    <m/>
    <n v="0.83"/>
    <n v="37"/>
    <n v="17339.02"/>
    <n v="33.14"/>
    <n v="5746.15"/>
    <n v="1116.6300000000001"/>
    <n v="0"/>
    <n v="24201.8"/>
    <n v="3896.49"/>
    <n v="28098.29"/>
    <n v="780.68"/>
    <n v="150.08000000000001"/>
    <n v="339.44"/>
    <n v="1270.2"/>
    <n v="29368.4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n v="200"/>
    <x v="3"/>
    <m/>
    <m/>
    <n v="6.31"/>
    <n v="27"/>
    <n v="89051.72"/>
    <n v="33.14"/>
    <n v="29511.74"/>
    <n v="5734.93"/>
    <n v="0"/>
    <n v="124298.39000000001"/>
    <n v="20012.04"/>
    <n v="144310.43000000002"/>
    <n v="5935.06"/>
    <n v="1140.97"/>
    <n v="2580.54"/>
    <n v="9656.57"/>
    <n v="153967.0000000000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147"/>
    <n v="307"/>
    <s v="E0002"/>
    <m/>
    <s v="Op: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bd"/>
    <x v="0"/>
    <x v="0"/>
    <n v="147"/>
    <n v="307"/>
    <s v="E0002"/>
    <m/>
    <s v="Op:"/>
    <x v="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41"/>
    <x v="1"/>
    <s v="sbd"/>
    <x v="1"/>
    <x v="8"/>
    <n v="147"/>
    <n v="307"/>
    <s v="E0002"/>
    <s v="VK13"/>
    <n v="0.7"/>
    <x v="77"/>
    <n v="19292"/>
    <s v="BOD"/>
    <n v="47.61"/>
    <m/>
    <n v="600860.17599999986"/>
    <m/>
    <n v="199125.06599999999"/>
    <n v="38695.397999999994"/>
    <m/>
    <n v="838680.64000000013"/>
    <n v="135027.592"/>
    <n v="973708.23199999996"/>
    <n v="31346.706999999995"/>
    <n v="6026.1880000000001"/>
    <n v="13629.419999999998"/>
    <n v="51002.314999999988"/>
    <n v="1024710.547"/>
    <n v="681211.44699999993"/>
    <n v="27463.436000000002"/>
    <n v="0"/>
    <n v="681211.44699999993"/>
    <n v="27463.436000000002"/>
    <n v="0"/>
    <n v="1733385.43"/>
    <n v="89.85"/>
    <m/>
    <m/>
    <n v="89.85"/>
    <m/>
    <n v="0"/>
    <m/>
    <n v="0"/>
    <n v="0"/>
    <m/>
    <x v="3"/>
    <b v="0"/>
    <n v="3"/>
  </r>
  <r>
    <x v="2"/>
    <x v="1"/>
    <s v="sad"/>
    <x v="0"/>
    <x v="9"/>
    <s v="SPECIALISTIČNA ZUNAJBOLNIŠNIČNA ZDRAVSTVENA DEJAVNOST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42"/>
    <x v="1"/>
    <s v="sad"/>
    <x v="2"/>
    <x v="10"/>
    <n v="201"/>
    <n v="203"/>
    <s v="E0261"/>
    <s v="VK01"/>
    <m/>
    <x v="78"/>
    <n v="800"/>
    <s v="op."/>
    <n v="5.76"/>
    <m/>
    <n v="148569.04999999999"/>
    <m/>
    <n v="3714.22"/>
    <n v="9567.8499999999985"/>
    <n v="0"/>
    <n v="161851.12000000002"/>
    <n v="26058.030000000002"/>
    <n v="187909.15"/>
    <n v="5417.7400000000007"/>
    <n v="1041.52"/>
    <n v="2355.61"/>
    <n v="8814.8700000000008"/>
    <n v="196724.01999999996"/>
    <n v="451101.46"/>
    <n v="18949.34"/>
    <n v="942.5"/>
    <n v="451101.46"/>
    <n v="18949.34"/>
    <n v="942.5"/>
    <n v="667717.31999999995"/>
    <n v="834.65"/>
    <m/>
    <n v="667717.32989958965"/>
    <n v="834.65"/>
    <n v="-9.8995896987617016E-3"/>
    <n v="0"/>
    <n v="-1.4826018818847172E-6"/>
    <n v="0"/>
    <n v="0"/>
    <n v="34"/>
    <x v="1"/>
    <b v="0"/>
    <n v="3"/>
  </r>
  <r>
    <x v="0"/>
    <x v="1"/>
    <s v="sad"/>
    <x v="0"/>
    <x v="0"/>
    <n v="201"/>
    <n v="203"/>
    <s v="E0261"/>
    <m/>
    <n v="1"/>
    <x v="7"/>
    <m/>
    <m/>
    <n v="2"/>
    <n v="54"/>
    <n v="81385.23"/>
    <n v="2.5"/>
    <n v="2034.63"/>
    <n v="5241.21"/>
    <n v="0"/>
    <n v="88661.07"/>
    <n v="14274.43"/>
    <n v="102935.5"/>
    <n v="1881.16"/>
    <n v="361.64"/>
    <n v="817.92"/>
    <n v="3060.7200000000003"/>
    <n v="105996.2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1"/>
    <n v="203"/>
    <s v="E0261"/>
    <m/>
    <n v="80"/>
    <x v="18"/>
    <m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1"/>
    <n v="203"/>
    <s v="E0261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1"/>
    <n v="203"/>
    <s v="E0261"/>
    <m/>
    <n v="200"/>
    <x v="3"/>
    <m/>
    <m/>
    <n v="0.76"/>
    <n v="27"/>
    <n v="10725.72"/>
    <n v="2.5"/>
    <n v="268.14"/>
    <n v="690.74"/>
    <n v="0"/>
    <n v="11684.599999999999"/>
    <n v="1881.22"/>
    <n v="13565.819999999998"/>
    <n v="714.84"/>
    <n v="137.41999999999999"/>
    <n v="310.81"/>
    <n v="1163.07"/>
    <n v="14728.88999999999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1"/>
    <n v="203"/>
    <s v="E0261"/>
    <m/>
    <s v="Rea:"/>
    <x v="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1"/>
    <n v="203"/>
    <s v="E0261"/>
    <m/>
    <s v="Op: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1"/>
    <n v="203"/>
    <s v="E0261"/>
    <m/>
    <s v="Op:"/>
    <x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43"/>
    <x v="1"/>
    <s v="sad"/>
    <x v="2"/>
    <x v="11"/>
    <n v="206"/>
    <n v="209"/>
    <s v="E0433"/>
    <s v="VK01"/>
    <m/>
    <x v="87"/>
    <n v="104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68655.996186399992"/>
    <n v="9928.8032447999976"/>
    <n v="942.5"/>
    <n v="68655.996186399992"/>
    <n v="9928.8032447999976"/>
    <n v="942.5"/>
    <n v="177350.02943119998"/>
    <n v="170.53"/>
    <m/>
    <n v="177350.04496115883"/>
    <n v="170.53"/>
    <n v="-1.5529958851402625E-2"/>
    <n v="0"/>
    <n v="-8.7566703773905541E-6"/>
    <n v="0"/>
    <n v="0"/>
    <n v="35"/>
    <x v="1"/>
    <b v="0"/>
    <n v="4"/>
  </r>
  <r>
    <x v="44"/>
    <x v="1"/>
    <s v="sad"/>
    <x v="2"/>
    <x v="12"/>
    <n v="220"/>
    <n v="229"/>
    <s v="E0433"/>
    <s v="VK01"/>
    <m/>
    <x v="87"/>
    <n v="104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68655.996186399992"/>
    <n v="9928.8032447999976"/>
    <n v="942.5"/>
    <n v="68655.996186399992"/>
    <n v="9928.8032447999976"/>
    <n v="942.5"/>
    <n v="177350.02943119998"/>
    <n v="170.53"/>
    <m/>
    <n v="177350.04496115883"/>
    <n v="170.53"/>
    <n v="-1.5529958851402625E-2"/>
    <n v="0"/>
    <n v="-8.7566703773905541E-6"/>
    <n v="0"/>
    <n v="0"/>
    <m/>
    <x v="3"/>
    <b v="0"/>
    <n v="4"/>
  </r>
  <r>
    <x v="45"/>
    <x v="1"/>
    <s v="sad"/>
    <x v="2"/>
    <x v="13"/>
    <n v="223"/>
    <n v="232"/>
    <s v="E0433"/>
    <s v="VK01"/>
    <m/>
    <x v="87"/>
    <n v="104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68655.996186399992"/>
    <n v="9928.8032447999976"/>
    <n v="942.5"/>
    <n v="68655.996186399992"/>
    <n v="9928.8032447999976"/>
    <n v="942.5"/>
    <n v="177350.02943119998"/>
    <n v="170.53"/>
    <m/>
    <n v="177350.04496115883"/>
    <n v="170.53"/>
    <n v="-1.5529958851402625E-2"/>
    <n v="0"/>
    <n v="-8.7566703773905541E-6"/>
    <n v="0"/>
    <n v="0"/>
    <m/>
    <x v="3"/>
    <b v="0"/>
    <n v="4"/>
  </r>
  <r>
    <x v="46"/>
    <x v="1"/>
    <s v="sad"/>
    <x v="2"/>
    <x v="10"/>
    <n v="234"/>
    <n v="251"/>
    <s v="E0433"/>
    <s v="VK01"/>
    <m/>
    <x v="87"/>
    <n v="104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68655.996186399992"/>
    <n v="9928.8032447999976"/>
    <n v="942.5"/>
    <n v="68655.996186399992"/>
    <n v="9928.8032447999976"/>
    <n v="942.5"/>
    <n v="177350.02943119998"/>
    <n v="170.53"/>
    <m/>
    <n v="177350.04496115883"/>
    <n v="170.53"/>
    <n v="-1.5529958851402625E-2"/>
    <n v="0"/>
    <n v="-8.7566703773905541E-6"/>
    <n v="0"/>
    <n v="0"/>
    <m/>
    <x v="3"/>
    <b v="0"/>
    <n v="4"/>
  </r>
  <r>
    <x v="0"/>
    <x v="1"/>
    <s v="sad"/>
    <x v="0"/>
    <x v="0"/>
    <n v="206"/>
    <n v="209"/>
    <s v="E0433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433"/>
    <m/>
    <n v="80"/>
    <x v="18"/>
    <m/>
    <m/>
    <n v="0.83"/>
    <n v="37"/>
    <n v="17339.02"/>
    <n v="2.5"/>
    <n v="433.48"/>
    <n v="1116.6300000000001"/>
    <n v="0"/>
    <n v="18889.13"/>
    <n v="3041.15"/>
    <n v="21930.280000000002"/>
    <n v="780.68"/>
    <n v="150.08000000000001"/>
    <n v="339.44"/>
    <n v="1270.2"/>
    <n v="23200.48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3"/>
    <n v="232"/>
    <s v="E0433"/>
    <m/>
    <n v="200"/>
    <x v="3"/>
    <m/>
    <m/>
    <n v="0.28000000000000003"/>
    <n v="27"/>
    <n v="3951.58"/>
    <n v="2.5"/>
    <n v="98.79"/>
    <n v="254.48"/>
    <n v="0"/>
    <n v="4304.8499999999995"/>
    <n v="693.08"/>
    <n v="4997.9299999999994"/>
    <n v="263.36"/>
    <n v="50.63"/>
    <n v="114.51"/>
    <n v="428.5"/>
    <n v="5426.4299999999994"/>
    <n v="67999.482029399995"/>
    <n v="9828.3195379999979"/>
    <m/>
    <n v="67999.482029399995"/>
    <n v="9828.3195379999979"/>
    <m/>
    <m/>
    <m/>
    <m/>
    <m/>
    <m/>
    <m/>
    <m/>
    <m/>
    <m/>
    <m/>
    <m/>
    <x v="0"/>
    <m/>
    <s v=""/>
  </r>
  <r>
    <x v="0"/>
    <x v="1"/>
    <s v="sad"/>
    <x v="0"/>
    <x v="0"/>
    <n v="223"/>
    <n v="232"/>
    <s v="E0433"/>
    <m/>
    <n v="170"/>
    <x v="88"/>
    <m/>
    <m/>
    <n v="0.7"/>
    <n v="28"/>
    <n v="10274.129999999999"/>
    <n v="2.5"/>
    <n v="256.85000000000002"/>
    <n v="661.65"/>
    <n v="0"/>
    <n v="11192.63"/>
    <n v="1802.01"/>
    <n v="12994.64"/>
    <n v="658.41"/>
    <n v="126.57"/>
    <n v="286.27"/>
    <n v="1071.25"/>
    <n v="14065.89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3"/>
    <n v="232"/>
    <s v="E0433"/>
    <m/>
    <n v="201"/>
    <x v="89"/>
    <m/>
    <m/>
    <n v="0.11"/>
    <n v="27"/>
    <n v="1552.41"/>
    <n v="2.5"/>
    <n v="38.81"/>
    <n v="99.98"/>
    <n v="0"/>
    <n v="1691.2"/>
    <n v="272.27999999999997"/>
    <n v="1963.48"/>
    <n v="103.46"/>
    <n v="19.89"/>
    <n v="44.99"/>
    <n v="168.34"/>
    <n v="2131.8200000000002"/>
    <n v="656.51415699999995"/>
    <n v="100.48370679999999"/>
    <m/>
    <n v="656.51415699999995"/>
    <n v="100.48370679999999"/>
    <m/>
    <s v="evidenčno:"/>
    <n v="1.91"/>
    <m/>
    <m/>
    <m/>
    <m/>
    <m/>
    <m/>
    <m/>
    <m/>
    <m/>
    <x v="0"/>
    <m/>
    <s v=""/>
  </r>
  <r>
    <x v="0"/>
    <x v="1"/>
    <s v="sad"/>
    <x v="0"/>
    <x v="0"/>
    <n v="206"/>
    <n v="209"/>
    <s v="E0433"/>
    <m/>
    <s v="Rea:"/>
    <x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433"/>
    <m/>
    <s v="Op:"/>
    <x v="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433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433"/>
    <m/>
    <s v="Op: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433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47"/>
    <x v="1"/>
    <s v="sad"/>
    <x v="2"/>
    <x v="12"/>
    <n v="220"/>
    <n v="229"/>
    <s v="E0434"/>
    <s v="VK01"/>
    <m/>
    <x v="93"/>
    <n v="60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116604.42214499999"/>
    <n v="10950.051920399999"/>
    <n v="942.5"/>
    <n v="116604.42214499999"/>
    <n v="10950.051920399999"/>
    <n v="942.5"/>
    <n v="226319.7040654"/>
    <n v="377.2"/>
    <m/>
    <n v="226319.72496115885"/>
    <n v="377.2"/>
    <n v="-2.0895758847473189E-2"/>
    <n v="0"/>
    <n v="-9.2328491699339655E-6"/>
    <n v="0"/>
    <n v="0"/>
    <n v="36"/>
    <x v="1"/>
    <b v="0"/>
    <n v="4"/>
  </r>
  <r>
    <x v="48"/>
    <x v="1"/>
    <s v="sad"/>
    <x v="2"/>
    <x v="13"/>
    <n v="223"/>
    <n v="232"/>
    <s v="E0434"/>
    <s v="VK01"/>
    <m/>
    <x v="94"/>
    <n v="60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116604.42214499999"/>
    <n v="10950.051920399999"/>
    <n v="942.5"/>
    <n v="116604.42214499999"/>
    <n v="10950.051920399999"/>
    <n v="942.5"/>
    <n v="226319.7040654"/>
    <n v="377.2"/>
    <m/>
    <n v="226319.72496115885"/>
    <n v="377.2"/>
    <n v="-2.0895758847473189E-2"/>
    <n v="0"/>
    <n v="-9.2328491699339655E-6"/>
    <n v="0"/>
    <n v="0"/>
    <m/>
    <x v="3"/>
    <b v="0"/>
    <n v="4"/>
  </r>
  <r>
    <x v="49"/>
    <x v="1"/>
    <s v="sad"/>
    <x v="2"/>
    <x v="10"/>
    <n v="234"/>
    <n v="251"/>
    <s v="E0434"/>
    <s v="VK01"/>
    <m/>
    <x v="93"/>
    <n v="60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116604.42214499999"/>
    <n v="10950.051920399999"/>
    <n v="942.5"/>
    <n v="116604.42214499999"/>
    <n v="10950.051920399999"/>
    <n v="942.5"/>
    <n v="226319.7040654"/>
    <n v="377.2"/>
    <m/>
    <n v="226319.72496115885"/>
    <n v="377.2"/>
    <n v="-2.0895758847473189E-2"/>
    <n v="0"/>
    <n v="-9.2328491699339655E-6"/>
    <n v="0"/>
    <n v="0"/>
    <m/>
    <x v="3"/>
    <b v="0"/>
    <n v="4"/>
  </r>
  <r>
    <x v="50"/>
    <x v="1"/>
    <s v="sad"/>
    <x v="2"/>
    <x v="14"/>
    <n v="215"/>
    <n v="224"/>
    <s v="E0434"/>
    <s v="VK01"/>
    <m/>
    <x v="93"/>
    <n v="600"/>
    <s v="poseg"/>
    <n v="2.9200000000000004"/>
    <m/>
    <n v="73809.750000000015"/>
    <m/>
    <n v="1845.25"/>
    <n v="4753.3399999999992"/>
    <n v="0"/>
    <n v="80408.340000000011"/>
    <n v="12945.740000000002"/>
    <n v="93354.079999999987"/>
    <n v="2746.49"/>
    <n v="527.99"/>
    <n v="1194.1699999999998"/>
    <n v="4468.6500000000005"/>
    <n v="97822.73"/>
    <n v="116604.42214499999"/>
    <n v="10950.051920399999"/>
    <n v="942.5"/>
    <n v="116604.42214499999"/>
    <n v="10950.051920399999"/>
    <n v="942.5"/>
    <n v="226319.7040654"/>
    <n v="377.2"/>
    <m/>
    <n v="226319.72496115885"/>
    <n v="377.2"/>
    <n v="-2.0895758847473189E-2"/>
    <n v="0"/>
    <n v="-9.2328491699339655E-6"/>
    <n v="0"/>
    <n v="0"/>
    <m/>
    <x v="3"/>
    <b v="0"/>
    <n v="4"/>
  </r>
  <r>
    <x v="0"/>
    <x v="1"/>
    <s v="sad"/>
    <x v="0"/>
    <x v="0"/>
    <n v="220"/>
    <n v="229"/>
    <s v="E0434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434"/>
    <m/>
    <n v="80"/>
    <x v="18"/>
    <m/>
    <m/>
    <n v="0.83"/>
    <n v="37"/>
    <n v="17339.02"/>
    <n v="2.5"/>
    <n v="433.48"/>
    <n v="1116.6300000000001"/>
    <n v="0"/>
    <n v="18889.13"/>
    <n v="3041.15"/>
    <n v="21930.280000000002"/>
    <n v="780.68"/>
    <n v="150.08000000000001"/>
    <n v="339.44"/>
    <n v="1270.2"/>
    <n v="23200.48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434"/>
    <m/>
    <n v="200"/>
    <x v="3"/>
    <m/>
    <m/>
    <n v="0.28000000000000003"/>
    <n v="27"/>
    <n v="3951.58"/>
    <n v="2.5"/>
    <n v="98.79"/>
    <n v="254.48"/>
    <n v="0"/>
    <n v="4304.8499999999995"/>
    <n v="693.08"/>
    <n v="4997.9299999999994"/>
    <n v="263.36"/>
    <n v="50.63"/>
    <n v="114.51"/>
    <n v="428.5"/>
    <n v="5426.4299999999994"/>
    <n v="115516.88892059999"/>
    <n v="10844.184089599999"/>
    <m/>
    <n v="115516.88892059999"/>
    <n v="10844.184089599999"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434"/>
    <m/>
    <n v="170"/>
    <x v="88"/>
    <m/>
    <m/>
    <n v="0.7"/>
    <n v="28"/>
    <n v="10274.129999999999"/>
    <n v="2.5"/>
    <n v="256.85000000000002"/>
    <n v="661.65"/>
    <n v="0"/>
    <n v="11192.63"/>
    <n v="1802.01"/>
    <n v="12994.64"/>
    <n v="658.41"/>
    <n v="126.57"/>
    <n v="286.27"/>
    <n v="1071.25"/>
    <n v="14065.89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0"/>
    <n v="229"/>
    <s v="E0434"/>
    <m/>
    <n v="201"/>
    <x v="89"/>
    <m/>
    <m/>
    <n v="0.11"/>
    <n v="27"/>
    <n v="1552.41"/>
    <n v="2.5"/>
    <n v="38.81"/>
    <n v="99.98"/>
    <n v="0"/>
    <n v="1691.2"/>
    <n v="272.27999999999997"/>
    <n v="1963.48"/>
    <n v="103.46"/>
    <n v="19.89"/>
    <n v="44.99"/>
    <n v="168.34"/>
    <n v="2131.8200000000002"/>
    <n v="1087.5332243999999"/>
    <n v="105.86783080000001"/>
    <m/>
    <n v="1087.5332243999999"/>
    <n v="105.86783080000001"/>
    <m/>
    <s v="evidenčno:"/>
    <n v="1.91"/>
    <m/>
    <m/>
    <m/>
    <m/>
    <m/>
    <m/>
    <m/>
    <m/>
    <m/>
    <x v="0"/>
    <m/>
    <s v=""/>
  </r>
  <r>
    <x v="0"/>
    <x v="1"/>
    <s v="sad"/>
    <x v="0"/>
    <x v="0"/>
    <n v="220"/>
    <n v="229"/>
    <s v="E0434"/>
    <m/>
    <s v="Rea:"/>
    <x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434"/>
    <m/>
    <s v="Op:"/>
    <x v="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434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434"/>
    <m/>
    <s v="Op:"/>
    <x v="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434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434"/>
    <m/>
    <s v="Op: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51"/>
    <x v="1"/>
    <s v="sad"/>
    <x v="2"/>
    <x v="15"/>
    <n v="204"/>
    <n v="205"/>
    <s v="Z0030"/>
    <s v="VK17"/>
    <m/>
    <x v="97"/>
    <n v="198105"/>
    <s v="točka"/>
    <n v="14.51"/>
    <m/>
    <n v="301186.26"/>
    <m/>
    <n v="7529.6699999999992"/>
    <n v="19396.41"/>
    <n v="0"/>
    <n v="328112.33999999997"/>
    <n v="52826.090000000011"/>
    <n v="380938.43000000005"/>
    <n v="13647.810000000001"/>
    <n v="2623.6800000000003"/>
    <n v="5934.01"/>
    <n v="22205.499999999996"/>
    <n v="403143.93"/>
    <n v="239947.84"/>
    <n v="29761.57"/>
    <n v="942.5"/>
    <n v="239947.84"/>
    <n v="29761.57"/>
    <n v="942.5"/>
    <n v="673795.84"/>
    <n v="3.4"/>
    <m/>
    <n v="673795.85400000005"/>
    <n v="3.4"/>
    <n v="-1.4000000082887709E-2"/>
    <n v="0"/>
    <n v="-2.0777806808659451E-6"/>
    <n v="0"/>
    <n v="0"/>
    <n v="37"/>
    <x v="1"/>
    <b v="0"/>
    <n v="4"/>
  </r>
  <r>
    <x v="0"/>
    <x v="1"/>
    <s v="sad"/>
    <x v="0"/>
    <x v="0"/>
    <n v="204"/>
    <n v="205"/>
    <s v="Z003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150"/>
    <x v="50"/>
    <m/>
    <m/>
    <n v="0.62"/>
    <n v="49"/>
    <n v="20736.71"/>
    <n v="2.5"/>
    <n v="518.41999999999996"/>
    <n v="1335.44"/>
    <n v="0"/>
    <n v="22590.569999999996"/>
    <n v="3637.08"/>
    <n v="26227.649999999994"/>
    <n v="583.16"/>
    <n v="112.11"/>
    <n v="253.56"/>
    <n v="948.82999999999993"/>
    <n v="27176.47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111"/>
    <x v="28"/>
    <m/>
    <m/>
    <n v="0.5"/>
    <n v="41"/>
    <n v="12219.49"/>
    <n v="2.5"/>
    <n v="305.49"/>
    <n v="786.94"/>
    <n v="0"/>
    <n v="13311.92"/>
    <n v="2143.2199999999998"/>
    <n v="15455.14"/>
    <n v="470.29"/>
    <n v="90.41"/>
    <n v="204.48"/>
    <n v="765.18000000000006"/>
    <n v="16220.3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210"/>
    <x v="29"/>
    <m/>
    <m/>
    <n v="0.31"/>
    <n v="37"/>
    <n v="6476.02"/>
    <n v="2.5"/>
    <n v="161.9"/>
    <n v="417.06"/>
    <n v="0"/>
    <n v="7054.9800000000005"/>
    <n v="1135.8499999999999"/>
    <n v="8190.83"/>
    <n v="291.58"/>
    <n v="56.05"/>
    <n v="126.78"/>
    <n v="474.40999999999997"/>
    <n v="8665.2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63"/>
    <x v="98"/>
    <m/>
    <m/>
    <n v="4.9800000000000004"/>
    <n v="37"/>
    <n v="104034.12"/>
    <n v="2.5"/>
    <n v="2600.85"/>
    <n v="6699.8"/>
    <n v="0"/>
    <n v="113334.77"/>
    <n v="18246.900000000001"/>
    <n v="131581.67000000001"/>
    <n v="4684.09"/>
    <n v="900.48"/>
    <n v="2036.62"/>
    <n v="7621.19"/>
    <n v="139202.8600000000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67"/>
    <x v="64"/>
    <m/>
    <m/>
    <n v="2.15"/>
    <n v="34"/>
    <n v="39928.82"/>
    <n v="2.5"/>
    <n v="998.22"/>
    <n v="2571.42"/>
    <n v="0"/>
    <n v="43498.46"/>
    <n v="7003.25"/>
    <n v="50501.71"/>
    <n v="2022.25"/>
    <n v="388.76"/>
    <n v="879.26"/>
    <n v="3290.2700000000004"/>
    <n v="53791.97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81"/>
    <x v="99"/>
    <m/>
    <m/>
    <n v="0.37"/>
    <n v="37"/>
    <n v="7729.44"/>
    <n v="2.5"/>
    <n v="193.24"/>
    <n v="497.78"/>
    <n v="0"/>
    <n v="8420.4599999999991"/>
    <n v="1355.69"/>
    <n v="9776.15"/>
    <n v="348.01"/>
    <n v="66.900000000000006"/>
    <n v="151.32"/>
    <n v="566.23"/>
    <n v="10342.37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202"/>
    <x v="100"/>
    <m/>
    <m/>
    <n v="0.52"/>
    <n v="37"/>
    <n v="10863"/>
    <n v="2.5"/>
    <n v="271.58"/>
    <n v="699.58"/>
    <n v="0"/>
    <n v="11834.16"/>
    <n v="1905.3"/>
    <n v="13739.46"/>
    <n v="489.1"/>
    <n v="94.03"/>
    <n v="212.66"/>
    <n v="795.79"/>
    <n v="14535.2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180"/>
    <x v="10"/>
    <m/>
    <m/>
    <n v="2.14"/>
    <n v="28"/>
    <n v="31409.49"/>
    <n v="2.5"/>
    <n v="785.24"/>
    <n v="2022.77"/>
    <n v="0"/>
    <n v="34217.5"/>
    <n v="5509.02"/>
    <n v="39726.520000000004"/>
    <n v="2012.84"/>
    <n v="386.95"/>
    <n v="875.17"/>
    <n v="3274.96"/>
    <n v="43001.4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200"/>
    <x v="3"/>
    <m/>
    <m/>
    <n v="1.92"/>
    <n v="27"/>
    <n v="27096.560000000001"/>
    <n v="2.5"/>
    <n v="677.41"/>
    <n v="1745.02"/>
    <n v="0"/>
    <n v="29518.99"/>
    <n v="4752.5600000000004"/>
    <n v="34271.550000000003"/>
    <n v="1805.91"/>
    <n v="347.17"/>
    <n v="785.2"/>
    <n v="2938.2799999999997"/>
    <n v="37209.83"/>
    <m/>
    <m/>
    <m/>
    <m/>
    <m/>
    <m/>
    <m/>
    <m/>
    <m/>
    <m/>
    <m/>
    <m/>
    <m/>
    <m/>
    <m/>
    <m/>
    <m/>
    <x v="0"/>
    <m/>
    <s v=""/>
  </r>
  <r>
    <x v="52"/>
    <x v="1"/>
    <s v="sad"/>
    <x v="2"/>
    <x v="15"/>
    <n v="204"/>
    <n v="205"/>
    <s v="Z0030"/>
    <s v="VK15"/>
    <m/>
    <x v="101"/>
    <n v="172077"/>
    <s v="točka"/>
    <n v="10.370000000000001"/>
    <m/>
    <n v="204705.28"/>
    <m/>
    <n v="5117.63"/>
    <n v="13183.009999999998"/>
    <n v="0"/>
    <n v="223005.92"/>
    <n v="35903.97"/>
    <n v="258909.88999999998"/>
    <n v="9753.81"/>
    <n v="1875.1"/>
    <n v="4240.92"/>
    <n v="15869.830000000002"/>
    <n v="274779.72000000003"/>
    <n v="100042.65"/>
    <n v="16183.29"/>
    <n v="942.5"/>
    <n v="100042.65"/>
    <n v="16183.29"/>
    <n v="942.5"/>
    <n v="391948.16"/>
    <n v="2.2799999999999998"/>
    <m/>
    <n v="391948.158"/>
    <n v="2.2799999999999998"/>
    <n v="1.9999999785795808E-3"/>
    <n v="0"/>
    <n v="5.1027155958201515E-7"/>
    <n v="0"/>
    <n v="0"/>
    <n v="38"/>
    <x v="1"/>
    <b v="0"/>
    <n v="4"/>
  </r>
  <r>
    <x v="0"/>
    <x v="1"/>
    <s v="sad"/>
    <x v="0"/>
    <x v="0"/>
    <n v="204"/>
    <n v="20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62"/>
    <x v="22"/>
    <n v="111618"/>
    <m/>
    <n v="6"/>
    <n v="34"/>
    <n v="111429.27"/>
    <n v="2.5"/>
    <n v="2785.73"/>
    <n v="7176.04"/>
    <n v="0"/>
    <n v="121391.03999999999"/>
    <n v="19543.96"/>
    <n v="140935"/>
    <n v="5643.48"/>
    <n v="1084.92"/>
    <n v="2453.7600000000002"/>
    <n v="9182.16"/>
    <n v="150117.1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69"/>
    <x v="102"/>
    <n v="22500"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5"/>
    <s v="Z0030"/>
    <m/>
    <n v="200"/>
    <x v="3"/>
    <m/>
    <m/>
    <n v="1.37"/>
    <n v="27"/>
    <n v="19334.53"/>
    <n v="2.5"/>
    <n v="483.36"/>
    <n v="1245.1400000000001"/>
    <n v="0"/>
    <n v="21063.03"/>
    <n v="3391.15"/>
    <n v="24454.18"/>
    <n v="1288.5899999999999"/>
    <n v="247.72"/>
    <n v="560.28"/>
    <n v="2096.59"/>
    <n v="26550.77"/>
    <m/>
    <m/>
    <m/>
    <m/>
    <m/>
    <m/>
    <m/>
    <m/>
    <m/>
    <m/>
    <m/>
    <m/>
    <m/>
    <m/>
    <m/>
    <m/>
    <m/>
    <x v="0"/>
    <m/>
    <s v=""/>
  </r>
  <r>
    <x v="53"/>
    <x v="1"/>
    <s v="sad"/>
    <x v="2"/>
    <x v="15"/>
    <n v="204"/>
    <n v="207"/>
    <s v="Z0030"/>
    <s v="VK01"/>
    <m/>
    <x v="103"/>
    <n v="37959"/>
    <s v="točka"/>
    <n v="2.3699999999999997"/>
    <m/>
    <n v="60619.91"/>
    <m/>
    <n v="1515.4999999999998"/>
    <n v="3903.92"/>
    <n v="0"/>
    <n v="66039.329999999987"/>
    <n v="10632.34"/>
    <n v="76671.67"/>
    <n v="2229.1800000000003"/>
    <n v="428.54"/>
    <n v="969.24"/>
    <n v="3626.96"/>
    <n v="80298.63"/>
    <n v="21439.920768399999"/>
    <n v="3716.5610911999997"/>
    <n v="942.5"/>
    <n v="21439.920768399999"/>
    <n v="3716.5610911999997"/>
    <n v="942.5"/>
    <n v="106397.6118596"/>
    <n v="2.8"/>
    <m/>
    <n v="106397.60223069949"/>
    <n v="2.8"/>
    <n v="9.6289005159633234E-3"/>
    <n v="0"/>
    <n v="9.0499224738967327E-6"/>
    <n v="0"/>
    <n v="0"/>
    <n v="39"/>
    <x v="1"/>
    <b v="0"/>
    <n v="4"/>
  </r>
  <r>
    <x v="0"/>
    <x v="1"/>
    <s v="sad"/>
    <x v="0"/>
    <x v="0"/>
    <n v="204"/>
    <n v="20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1077.459546599999"/>
    <n v="3657.4354331999998"/>
    <m/>
    <n v="21077.459546599999"/>
    <n v="3657.4354331999998"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25657999999994"/>
    <m/>
    <n v="362.46122179999998"/>
    <n v="59.125657999999994"/>
    <m/>
    <s v="evidenčno:"/>
    <n v="1.91"/>
    <m/>
    <m/>
    <m/>
    <m/>
    <m/>
    <m/>
    <m/>
    <m/>
    <m/>
    <x v="0"/>
    <m/>
    <s v=""/>
  </r>
  <r>
    <x v="54"/>
    <x v="1"/>
    <s v="sad"/>
    <x v="2"/>
    <x v="15"/>
    <n v="204"/>
    <n v="207"/>
    <s v="Z0030"/>
    <s v="VK16"/>
    <m/>
    <x v="104"/>
    <n v="41690"/>
    <s v="točka"/>
    <n v="2.3699999999999997"/>
    <m/>
    <n v="66832.97"/>
    <m/>
    <n v="1670.8299999999997"/>
    <n v="4304.04"/>
    <n v="0"/>
    <n v="72807.839999999982"/>
    <n v="11722.07"/>
    <n v="84529.909999999989"/>
    <n v="2229.1800000000003"/>
    <n v="428.54"/>
    <n v="969.24"/>
    <n v="3626.96"/>
    <n v="88156.87"/>
    <n v="23498.6203446"/>
    <n v="4076.0411036"/>
    <n v="942.5"/>
    <n v="23498.6203446"/>
    <n v="4076.0411036"/>
    <n v="942.5"/>
    <n v="116674.0314482"/>
    <n v="2.8"/>
    <m/>
    <n v="116674.01402993785"/>
    <n v="2.8"/>
    <n v="1.7418262141291052E-2"/>
    <n v="0"/>
    <n v="1.4928998788729108E-5"/>
    <n v="0"/>
    <n v="0"/>
    <n v="40"/>
    <x v="1"/>
    <b v="0"/>
    <n v="5"/>
  </r>
  <r>
    <x v="0"/>
    <x v="1"/>
    <s v="sad"/>
    <x v="0"/>
    <x v="0"/>
    <n v="204"/>
    <n v="20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208"/>
    <x v="105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3136.1591228"/>
    <n v="4016.9154456000001"/>
    <m/>
    <n v="23136.1591228"/>
    <n v="4016.9154456000001"/>
    <m/>
    <m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4"/>
    <n v="207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25657999999994"/>
    <m/>
    <n v="362.46122179999998"/>
    <n v="59.125657999999994"/>
    <m/>
    <s v="evidenčno:"/>
    <n v="1.91"/>
    <m/>
    <m/>
    <m/>
    <m/>
    <m/>
    <m/>
    <m/>
    <m/>
    <m/>
    <x v="0"/>
    <m/>
    <s v=""/>
  </r>
  <r>
    <x v="55"/>
    <x v="1"/>
    <s v="sad"/>
    <x v="2"/>
    <x v="16"/>
    <n v="205"/>
    <n v="208"/>
    <s v="Z0030"/>
    <s v="VK01"/>
    <m/>
    <x v="106"/>
    <n v="62096"/>
    <s v="točka"/>
    <n v="3.69"/>
    <m/>
    <n v="86111.060000000012"/>
    <m/>
    <n v="2152.7799999999997"/>
    <n v="5545.55"/>
    <n v="0"/>
    <n v="93809.38999999997"/>
    <n v="15103.320000000002"/>
    <n v="108912.71"/>
    <n v="3470.75"/>
    <n v="667.22"/>
    <n v="1509.06"/>
    <n v="5647.03"/>
    <n v="114559.73999999999"/>
    <n v="51147.114085799993"/>
    <n v="18417.9017026"/>
    <n v="942.5"/>
    <n v="51147.114085799993"/>
    <n v="18417.9017026"/>
    <n v="942.5"/>
    <n v="185067.25578839998"/>
    <n v="2.98"/>
    <m/>
    <n v="185067.25098043549"/>
    <n v="2.98"/>
    <n v="4.8079644911922514E-3"/>
    <n v="0"/>
    <n v="2.5979553193344452E-6"/>
    <n v="0"/>
    <n v="0"/>
    <n v="41"/>
    <x v="1"/>
    <b v="0"/>
    <n v="5"/>
  </r>
  <r>
    <x v="0"/>
    <x v="1"/>
    <s v="sad"/>
    <x v="0"/>
    <x v="0"/>
    <n v="205"/>
    <n v="208"/>
    <s v="Z0030"/>
    <m/>
    <n v="1"/>
    <x v="7"/>
    <n v="3291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5"/>
    <n v="208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5"/>
    <n v="208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5"/>
    <n v="208"/>
    <s v="Z0030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n v="49714.927131199991"/>
    <n v="18181.448923600001"/>
    <m/>
    <n v="49714.927131199991"/>
    <n v="18181.448923600001"/>
    <m/>
    <m/>
    <m/>
    <m/>
    <m/>
    <m/>
    <m/>
    <m/>
    <m/>
    <m/>
    <m/>
    <m/>
    <x v="0"/>
    <m/>
    <s v=""/>
  </r>
  <r>
    <x v="0"/>
    <x v="1"/>
    <s v="sad"/>
    <x v="0"/>
    <x v="0"/>
    <n v="205"/>
    <n v="208"/>
    <s v="Z0030"/>
    <m/>
    <n v="170"/>
    <x v="88"/>
    <m/>
    <m/>
    <n v="0.2"/>
    <n v="28"/>
    <n v="2935.47"/>
    <n v="2.5"/>
    <n v="73.39"/>
    <n v="189.04"/>
    <n v="0"/>
    <n v="3197.8999999999996"/>
    <n v="514.86"/>
    <n v="3712.7599999999998"/>
    <n v="188.12"/>
    <n v="36.159999999999997"/>
    <n v="81.790000000000006"/>
    <n v="306.07"/>
    <n v="4018.8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5"/>
    <n v="208"/>
    <s v="Z0030"/>
    <m/>
    <n v="201"/>
    <x v="89"/>
    <m/>
    <m/>
    <n v="0.03"/>
    <n v="27"/>
    <n v="423.38"/>
    <n v="2.5"/>
    <n v="10.58"/>
    <n v="27.27"/>
    <n v="0"/>
    <n v="461.22999999999996"/>
    <n v="74.260000000000005"/>
    <n v="535.49"/>
    <n v="28.22"/>
    <n v="5.42"/>
    <n v="12.27"/>
    <n v="45.91"/>
    <n v="581.4"/>
    <n v="1432.1869546"/>
    <n v="236.45277899999999"/>
    <m/>
    <n v="1432.1869546"/>
    <n v="236.45277899999999"/>
    <m/>
    <s v="evidenčno:"/>
    <n v="1.91"/>
    <m/>
    <m/>
    <m/>
    <m/>
    <m/>
    <m/>
    <m/>
    <m/>
    <m/>
    <x v="0"/>
    <m/>
    <s v=""/>
  </r>
  <r>
    <x v="0"/>
    <x v="1"/>
    <s v="sad"/>
    <x v="0"/>
    <x v="0"/>
    <n v="205"/>
    <n v="208"/>
    <s v="Z0030"/>
    <m/>
    <s v="Rea: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56"/>
    <x v="1"/>
    <s v="sad"/>
    <x v="2"/>
    <x v="11"/>
    <n v="206"/>
    <n v="209"/>
    <s v="Z0030"/>
    <s v="VK01"/>
    <m/>
    <x v="108"/>
    <n v="44235.199999999997"/>
    <s v="točka"/>
    <n v="2.71"/>
    <m/>
    <n v="71800.680000000008"/>
    <m/>
    <n v="1795.03"/>
    <n v="4623.95"/>
    <n v="0"/>
    <n v="78219.659999999989"/>
    <n v="12593.380000000001"/>
    <n v="90813.04"/>
    <n v="2548.9800000000005"/>
    <n v="490.02"/>
    <n v="1108.28"/>
    <n v="4147.28"/>
    <n v="94960.319999999992"/>
    <n v="20478.1467218"/>
    <n v="4652.7804900000001"/>
    <n v="942.5"/>
    <n v="20478.1467218"/>
    <n v="4652.7804900000001"/>
    <n v="942.5"/>
    <n v="121033.7472118"/>
    <n v="2.74"/>
    <m/>
    <n v="121033.71464317583"/>
    <n v="2.74"/>
    <n v="3.2568624170380645E-2"/>
    <n v="0"/>
    <n v="2.6908720653908263E-5"/>
    <n v="0"/>
    <n v="0"/>
    <n v="42"/>
    <x v="1"/>
    <b v="0"/>
    <n v="5"/>
  </r>
  <r>
    <x v="0"/>
    <x v="1"/>
    <s v="sad"/>
    <x v="0"/>
    <x v="0"/>
    <n v="206"/>
    <n v="20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Z0030"/>
    <m/>
    <n v="180"/>
    <x v="10"/>
    <n v="2545.2000000000003"/>
    <m/>
    <n v="0.2"/>
    <n v="28"/>
    <n v="2935.47"/>
    <n v="2.5"/>
    <n v="73.39"/>
    <n v="189.04"/>
    <n v="0"/>
    <n v="3197.8999999999996"/>
    <n v="514.86"/>
    <n v="3712.7599999999998"/>
    <n v="188.12"/>
    <n v="36.159999999999997"/>
    <n v="81.790000000000006"/>
    <n v="306.07"/>
    <n v="4018.8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Z0030"/>
    <m/>
    <n v="200"/>
    <x v="3"/>
    <m/>
    <m/>
    <n v="0.34"/>
    <n v="27"/>
    <n v="4798.3500000000004"/>
    <n v="2.5"/>
    <n v="119.96"/>
    <n v="309.01"/>
    <n v="0"/>
    <n v="5227.3200000000006"/>
    <n v="841.6"/>
    <n v="6068.920000000001"/>
    <n v="319.8"/>
    <n v="61.48"/>
    <n v="139.05000000000001"/>
    <n v="520.33000000000004"/>
    <n v="6589.2500000000009"/>
    <n v="19396.057444999999"/>
    <n v="4475.4433983999998"/>
    <m/>
    <n v="19396.057444999999"/>
    <n v="4475.4433983999998"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6"/>
    <n v="209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082.0892767999999"/>
    <n v="177.33709160000001"/>
    <m/>
    <n v="1082.0892767999999"/>
    <n v="177.33709160000001"/>
    <m/>
    <s v="evidenčno:"/>
    <n v="1.91"/>
    <m/>
    <m/>
    <m/>
    <m/>
    <m/>
    <m/>
    <m/>
    <m/>
    <m/>
    <x v="0"/>
    <m/>
    <s v=""/>
  </r>
  <r>
    <x v="0"/>
    <x v="1"/>
    <s v="sad"/>
    <x v="0"/>
    <x v="0"/>
    <n v="206"/>
    <n v="209"/>
    <s v="Z0030"/>
    <m/>
    <s v="Rea:"/>
    <x v="1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57"/>
    <x v="1"/>
    <s v="sad"/>
    <x v="2"/>
    <x v="11"/>
    <n v="206"/>
    <n v="209"/>
    <s v="E0301"/>
    <s v="VK01"/>
    <m/>
    <x v="110"/>
    <n v="2497"/>
    <s v="prim."/>
    <n v="3.24"/>
    <m/>
    <n v="79540.14"/>
    <m/>
    <n v="1988.5100000000002"/>
    <n v="5122.38"/>
    <n v="0"/>
    <n v="86651.029999999984"/>
    <n v="13950.810000000001"/>
    <n v="100601.84"/>
    <n v="3047.4799999999996"/>
    <n v="585.85"/>
    <n v="1325.0299999999997"/>
    <n v="4958.3600000000006"/>
    <n v="105560.20000000001"/>
    <n v="253796.15"/>
    <n v="14989.81"/>
    <n v="942.5"/>
    <n v="253796.15"/>
    <n v="14989.81"/>
    <n v="942.5"/>
    <n v="375288.66"/>
    <n v="150.30000000000001"/>
    <m/>
    <n v="375288.67317534512"/>
    <n v="150.30000000000001"/>
    <n v="-1.3175345142371953E-2"/>
    <n v="0"/>
    <n v="-3.5107228339439041E-6"/>
    <n v="0"/>
    <n v="0"/>
    <n v="43"/>
    <x v="1"/>
    <b v="0"/>
    <n v="5"/>
  </r>
  <r>
    <x v="0"/>
    <x v="1"/>
    <s v="sad"/>
    <x v="0"/>
    <x v="0"/>
    <n v="206"/>
    <n v="209"/>
    <s v="E0301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1"/>
    <m/>
    <n v="80"/>
    <x v="18"/>
    <m/>
    <m/>
    <n v="0.61"/>
    <n v="37"/>
    <n v="12743.14"/>
    <n v="2.5"/>
    <n v="318.58"/>
    <n v="820.66"/>
    <n v="0"/>
    <n v="13882.38"/>
    <n v="2235.06"/>
    <n v="16117.439999999999"/>
    <n v="573.75"/>
    <n v="110.3"/>
    <n v="249.47"/>
    <n v="933.52"/>
    <n v="17050.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1"/>
    <m/>
    <n v="209"/>
    <x v="51"/>
    <m/>
    <m/>
    <n v="0.39"/>
    <n v="37"/>
    <n v="8147.25"/>
    <n v="2.5"/>
    <n v="203.68"/>
    <n v="524.67999999999995"/>
    <n v="0"/>
    <n v="8875.61"/>
    <n v="1428.97"/>
    <n v="10304.58"/>
    <n v="366.83"/>
    <n v="70.52"/>
    <n v="159.49"/>
    <n v="596.83999999999992"/>
    <n v="10901.4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1"/>
    <m/>
    <n v="180"/>
    <x v="10"/>
    <m/>
    <m/>
    <n v="0.81"/>
    <n v="28"/>
    <n v="11888.64"/>
    <n v="2.5"/>
    <n v="297.22000000000003"/>
    <n v="765.63"/>
    <n v="0"/>
    <n v="12951.489999999998"/>
    <n v="2085.19"/>
    <n v="15036.679999999998"/>
    <n v="761.87"/>
    <n v="146.46"/>
    <n v="331.26"/>
    <n v="1239.5900000000001"/>
    <n v="16276.26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1"/>
    <m/>
    <n v="200"/>
    <x v="3"/>
    <m/>
    <m/>
    <n v="0.43"/>
    <n v="27"/>
    <n v="6068.5"/>
    <n v="2.5"/>
    <n v="151.71"/>
    <n v="390.81"/>
    <n v="0"/>
    <n v="6611.02"/>
    <n v="1064.3699999999999"/>
    <n v="7675.39"/>
    <n v="404.45"/>
    <n v="77.75"/>
    <n v="175.85"/>
    <n v="658.05"/>
    <n v="8333.4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1"/>
    <m/>
    <s v="Rea:"/>
    <x v="1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1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1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1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58"/>
    <x v="1"/>
    <s v="sad"/>
    <x v="2"/>
    <x v="11"/>
    <n v="206"/>
    <n v="209"/>
    <s v="E0302"/>
    <s v="VK01"/>
    <m/>
    <x v="111"/>
    <n v="4342"/>
    <s v="prim."/>
    <n v="3.17"/>
    <m/>
    <n v="78518.37"/>
    <m/>
    <n v="1962.96"/>
    <n v="5056.58"/>
    <n v="0"/>
    <n v="85537.909999999989"/>
    <n v="13771.61"/>
    <n v="99309.52"/>
    <n v="2981.6400000000003"/>
    <n v="573.20000000000005"/>
    <n v="1296.3999999999999"/>
    <n v="4851.24"/>
    <n v="104160.76000000001"/>
    <n v="748012.32"/>
    <n v="3281.4"/>
    <n v="942.5"/>
    <n v="748012.32"/>
    <n v="3281.4"/>
    <n v="942.5"/>
    <n v="856396.98"/>
    <n v="197.24"/>
    <m/>
    <n v="856396.97130072722"/>
    <n v="197.24"/>
    <n v="8.6992727592587471E-3"/>
    <n v="0"/>
    <n v="1.0157991037784698E-6"/>
    <n v="0"/>
    <n v="0"/>
    <n v="44"/>
    <x v="1"/>
    <b v="0"/>
    <n v="5"/>
  </r>
  <r>
    <x v="0"/>
    <x v="1"/>
    <s v="sad"/>
    <x v="0"/>
    <x v="0"/>
    <n v="206"/>
    <n v="209"/>
    <s v="E0302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2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2"/>
    <m/>
    <n v="180"/>
    <x v="10"/>
    <m/>
    <m/>
    <n v="0.75"/>
    <n v="28"/>
    <n v="11008"/>
    <n v="2.5"/>
    <n v="275.2"/>
    <n v="708.92"/>
    <n v="0"/>
    <n v="11992.12"/>
    <n v="1930.73"/>
    <n v="13922.85"/>
    <n v="705.44"/>
    <n v="135.62"/>
    <n v="306.72000000000003"/>
    <n v="1147.7800000000002"/>
    <n v="15070.63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2"/>
    <m/>
    <n v="200"/>
    <x v="3"/>
    <m/>
    <m/>
    <n v="0.42"/>
    <n v="27"/>
    <n v="5927.37"/>
    <n v="2.5"/>
    <n v="148.18"/>
    <n v="381.72"/>
    <n v="0"/>
    <n v="6457.27"/>
    <n v="1039.6199999999999"/>
    <n v="7496.89"/>
    <n v="395.04"/>
    <n v="75.94"/>
    <n v="171.76"/>
    <n v="642.74"/>
    <n v="8139.6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2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2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2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59"/>
    <x v="1"/>
    <s v="sad"/>
    <x v="2"/>
    <x v="11"/>
    <n v="206"/>
    <n v="209"/>
    <s v="E0303"/>
    <s v="VK01"/>
    <m/>
    <x v="112"/>
    <n v="2141"/>
    <s v="prim."/>
    <n v="2.88"/>
    <m/>
    <n v="74284.53"/>
    <m/>
    <n v="1857.12"/>
    <n v="4783.9199999999992"/>
    <n v="0"/>
    <n v="80925.569999999992"/>
    <n v="13029.02"/>
    <n v="93954.59"/>
    <n v="2708.8700000000003"/>
    <n v="520.76"/>
    <n v="1177.8"/>
    <n v="4407.43"/>
    <n v="98362.02"/>
    <n v="899951.02"/>
    <n v="1618.47"/>
    <n v="942.5"/>
    <n v="899951.02"/>
    <n v="1618.47"/>
    <n v="942.5"/>
    <n v="1000874.01"/>
    <n v="467.48"/>
    <m/>
    <n v="1000874.0049497948"/>
    <n v="467.48"/>
    <n v="5.050205159932375E-3"/>
    <n v="0"/>
    <n v="5.0457951100305579E-7"/>
    <n v="0"/>
    <n v="0"/>
    <n v="45"/>
    <x v="1"/>
    <b v="0"/>
    <n v="5"/>
  </r>
  <r>
    <x v="0"/>
    <x v="1"/>
    <s v="sad"/>
    <x v="0"/>
    <x v="0"/>
    <n v="206"/>
    <n v="209"/>
    <s v="E0303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3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3"/>
    <m/>
    <n v="180"/>
    <x v="10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3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09"/>
    <s v="E0303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3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09"/>
    <s v="E0303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0"/>
    <x v="1"/>
    <s v="sad"/>
    <x v="2"/>
    <x v="11"/>
    <n v="206"/>
    <n v="210"/>
    <s v="Z0030"/>
    <s v="VK01"/>
    <m/>
    <x v="113"/>
    <n v="41690"/>
    <s v="točka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22285.87"/>
    <n v="3716.57"/>
    <n v="942.5"/>
    <n v="22285.87"/>
    <n v="3716.57"/>
    <n v="942.5"/>
    <n v="113903.28"/>
    <n v="2.73"/>
    <m/>
    <n v="113903.27100778112"/>
    <n v="2.73"/>
    <n v="8.9922188781201839E-3"/>
    <n v="0"/>
    <n v="7.894609872534648E-6"/>
    <n v="0"/>
    <n v="0"/>
    <n v="46"/>
    <x v="1"/>
    <b v="0"/>
    <n v="5"/>
  </r>
  <r>
    <x v="0"/>
    <x v="1"/>
    <s v="sad"/>
    <x v="0"/>
    <x v="0"/>
    <n v="206"/>
    <n v="210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0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0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61"/>
    <x v="1"/>
    <s v="sad"/>
    <x v="2"/>
    <x v="11"/>
    <n v="206"/>
    <n v="212"/>
    <s v="Z0030"/>
    <s v="VK01"/>
    <m/>
    <x v="114"/>
    <n v="71969.600000000006"/>
    <s v="točka"/>
    <n v="4.96"/>
    <m/>
    <n v="112464.63"/>
    <m/>
    <n v="2811.6299999999997"/>
    <n v="7242.72"/>
    <n v="0"/>
    <n v="122518.97999999998"/>
    <n v="19725.560000000001"/>
    <n v="142244.54"/>
    <n v="4665.28"/>
    <n v="896.88"/>
    <n v="2028.45"/>
    <n v="7590.61"/>
    <n v="149835.15"/>
    <n v="42090.499046600002"/>
    <n v="8378.0558855999989"/>
    <n v="942.5"/>
    <n v="42090.499046600002"/>
    <n v="8378.0558855999989"/>
    <n v="942.5"/>
    <n v="201246.20493219997"/>
    <n v="2.8"/>
    <m/>
    <n v="201246.1606710644"/>
    <n v="2.8"/>
    <n v="4.4261135568376631E-2"/>
    <n v="0"/>
    <n v="2.199353042104549E-5"/>
    <n v="0"/>
    <n v="0"/>
    <n v="47"/>
    <x v="1"/>
    <b v="0"/>
    <n v="5"/>
  </r>
  <r>
    <x v="0"/>
    <x v="1"/>
    <s v="sad"/>
    <x v="0"/>
    <x v="0"/>
    <n v="206"/>
    <n v="212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203"/>
    <x v="115"/>
    <n v="17553.600000000002"/>
    <m/>
    <n v="0.8"/>
    <n v="41"/>
    <n v="19551.189999999999"/>
    <n v="2.5"/>
    <n v="488.78"/>
    <n v="1259.0999999999999"/>
    <n v="0"/>
    <n v="21299.069999999996"/>
    <n v="3429.15"/>
    <n v="24728.219999999998"/>
    <n v="752.46"/>
    <n v="144.66"/>
    <n v="327.17"/>
    <n v="1224.29"/>
    <n v="25952.5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200"/>
    <x v="3"/>
    <m/>
    <m/>
    <n v="0.57999999999999996"/>
    <n v="27"/>
    <n v="8185.42"/>
    <n v="2.5"/>
    <n v="204.64"/>
    <n v="527.14"/>
    <n v="0"/>
    <n v="8917.1999999999989"/>
    <n v="1435.67"/>
    <n v="10352.869999999999"/>
    <n v="545.54"/>
    <n v="104.88"/>
    <n v="237.2"/>
    <n v="887.61999999999989"/>
    <n v="11240.489999999998"/>
    <n v="38483.464996399998"/>
    <n v="7786.8790703999994"/>
    <m/>
    <n v="38483.464996399998"/>
    <n v="7786.8790703999994"/>
    <m/>
    <m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170"/>
    <x v="88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6"/>
    <n v="212"/>
    <s v="Z0030"/>
    <m/>
    <n v="201"/>
    <x v="89"/>
    <m/>
    <m/>
    <n v="0.08"/>
    <n v="27"/>
    <n v="1129.02"/>
    <n v="2.5"/>
    <n v="28.23"/>
    <n v="72.709999999999994"/>
    <n v="0"/>
    <n v="1229.96"/>
    <n v="198.02"/>
    <n v="1427.98"/>
    <n v="75.25"/>
    <n v="14.47"/>
    <n v="32.72"/>
    <n v="122.44"/>
    <n v="1550.42"/>
    <n v="3607.0340501999999"/>
    <n v="591.17681519999996"/>
    <m/>
    <n v="3607.0340501999999"/>
    <n v="591.17681519999996"/>
    <m/>
    <s v="evidenčno:"/>
    <n v="1.91"/>
    <m/>
    <m/>
    <m/>
    <m/>
    <m/>
    <m/>
    <m/>
    <m/>
    <m/>
    <x v="0"/>
    <m/>
    <s v=""/>
  </r>
  <r>
    <x v="62"/>
    <x v="1"/>
    <s v="sad"/>
    <x v="2"/>
    <x v="11"/>
    <n v="206"/>
    <n v="263"/>
    <s v="E0299"/>
    <s v="VK01"/>
    <m/>
    <x v="116"/>
    <n v="260"/>
    <s v="poseg"/>
    <n v="0.6"/>
    <m/>
    <n v="17338.63"/>
    <m/>
    <n v="433.48"/>
    <n v="1116.6099999999999"/>
    <n v="0"/>
    <n v="18888.72"/>
    <n v="3041.08"/>
    <n v="21929.8"/>
    <n v="564.36"/>
    <n v="108.5"/>
    <n v="245.38"/>
    <n v="918.24"/>
    <n v="22848.04"/>
    <n v="27267.439999999999"/>
    <n v="5690.3"/>
    <n v="942.5"/>
    <n v="27267.439999999999"/>
    <n v="5690.3"/>
    <n v="942.5"/>
    <n v="56748.28"/>
    <n v="218.26"/>
    <m/>
    <n v="56748.23859004899"/>
    <n v="218.26"/>
    <n v="4.1409951008972712E-2"/>
    <n v="0"/>
    <n v="7.2971341556730005E-5"/>
    <n v="0"/>
    <n v="0"/>
    <n v="48"/>
    <x v="1"/>
    <b v="0"/>
    <n v="5"/>
  </r>
  <r>
    <x v="0"/>
    <x v="1"/>
    <s v="sad"/>
    <x v="0"/>
    <x v="0"/>
    <n v="206"/>
    <n v="263"/>
    <s v="E0299"/>
    <m/>
    <n v="1"/>
    <x v="7"/>
    <m/>
    <m/>
    <n v="0.27"/>
    <n v="54"/>
    <n v="10987.01"/>
    <n v="2.5"/>
    <n v="274.68"/>
    <n v="707.56"/>
    <n v="0"/>
    <n v="11969.25"/>
    <n v="1927.05"/>
    <n v="13896.3"/>
    <n v="253.96"/>
    <n v="48.82"/>
    <n v="110.42"/>
    <n v="413.20000000000005"/>
    <n v="14309.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299"/>
    <m/>
    <n v="80"/>
    <x v="18"/>
    <m/>
    <m/>
    <n v="0.25"/>
    <n v="37"/>
    <n v="5222.6000000000004"/>
    <n v="2.5"/>
    <n v="130.57"/>
    <n v="336.34"/>
    <n v="0"/>
    <n v="5689.51"/>
    <n v="916.01"/>
    <n v="6605.52"/>
    <n v="235.15"/>
    <n v="45.21"/>
    <n v="102.24"/>
    <n v="382.6"/>
    <n v="6988.12000000000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299"/>
    <m/>
    <n v="200"/>
    <x v="3"/>
    <m/>
    <m/>
    <n v="0.08"/>
    <n v="27"/>
    <n v="1129.02"/>
    <n v="2.5"/>
    <n v="28.23"/>
    <n v="72.709999999999994"/>
    <n v="0"/>
    <n v="1229.96"/>
    <n v="198.02"/>
    <n v="1427.98"/>
    <n v="75.25"/>
    <n v="14.47"/>
    <n v="32.72"/>
    <n v="122.44"/>
    <n v="1550.4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299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63"/>
    <s v="E0299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3"/>
    <x v="1"/>
    <s v="sad"/>
    <x v="2"/>
    <x v="11"/>
    <n v="206"/>
    <n v="263"/>
    <s v="E0300"/>
    <s v="VK01"/>
    <m/>
    <x v="117"/>
    <n v="1000"/>
    <s v="poseg"/>
    <n v="1.82"/>
    <m/>
    <n v="50255.44"/>
    <m/>
    <n v="1256.3900000000001"/>
    <n v="3236.4500000000003"/>
    <n v="0"/>
    <n v="54748.280000000006"/>
    <n v="8814.4699999999993"/>
    <n v="63562.75"/>
    <n v="1711.86"/>
    <n v="329.09"/>
    <n v="744.3"/>
    <n v="2785.25"/>
    <n v="66348.000000000015"/>
    <n v="38198.04"/>
    <n v="16415.39"/>
    <n v="942.5"/>
    <n v="38198.04"/>
    <n v="16415.39"/>
    <n v="942.5"/>
    <n v="121903.93000000001"/>
    <n v="121.9"/>
    <m/>
    <n v="121903.93352126736"/>
    <n v="121.9"/>
    <n v="-3.5212673537898809E-3"/>
    <n v="0"/>
    <n v="-2.8885592548788102E-6"/>
    <n v="0"/>
    <n v="0"/>
    <n v="49"/>
    <x v="1"/>
    <b v="0"/>
    <n v="5"/>
  </r>
  <r>
    <x v="0"/>
    <x v="1"/>
    <s v="sad"/>
    <x v="0"/>
    <x v="0"/>
    <n v="206"/>
    <n v="263"/>
    <s v="E0300"/>
    <m/>
    <n v="1"/>
    <x v="7"/>
    <m/>
    <m/>
    <n v="0.7"/>
    <n v="54"/>
    <n v="28484.83"/>
    <n v="2.5"/>
    <n v="712.12"/>
    <n v="1834.42"/>
    <n v="0"/>
    <n v="31031.370000000003"/>
    <n v="4996.05"/>
    <n v="36027.420000000006"/>
    <n v="658.41"/>
    <n v="126.57"/>
    <n v="286.27"/>
    <n v="1071.25"/>
    <n v="37098.67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300"/>
    <m/>
    <n v="80"/>
    <x v="18"/>
    <m/>
    <m/>
    <n v="0.88"/>
    <n v="37"/>
    <n v="18383.54"/>
    <n v="2.5"/>
    <n v="459.59"/>
    <n v="1183.9000000000001"/>
    <n v="0"/>
    <n v="20027.030000000002"/>
    <n v="3224.35"/>
    <n v="23251.38"/>
    <n v="827.71"/>
    <n v="159.12"/>
    <n v="359.88"/>
    <n v="1346.71"/>
    <n v="24598.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300"/>
    <m/>
    <n v="200"/>
    <x v="3"/>
    <m/>
    <m/>
    <n v="0.24"/>
    <n v="27"/>
    <n v="3387.07"/>
    <n v="2.5"/>
    <n v="84.68"/>
    <n v="218.13"/>
    <n v="0"/>
    <n v="3689.88"/>
    <n v="594.07000000000005"/>
    <n v="4283.95"/>
    <n v="225.74"/>
    <n v="43.4"/>
    <n v="98.15"/>
    <n v="367.28999999999996"/>
    <n v="4651.2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6"/>
    <n v="263"/>
    <s v="E0300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6"/>
    <n v="263"/>
    <s v="E0300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4"/>
    <x v="1"/>
    <s v="sad"/>
    <x v="2"/>
    <x v="17"/>
    <n v="208"/>
    <n v="214"/>
    <s v="Z0030"/>
    <s v="VK01"/>
    <m/>
    <x v="118"/>
    <n v="48053"/>
    <s v="točka"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206715.99294179998"/>
    <n v="6934.8414473999992"/>
    <n v="942.5"/>
    <n v="206715.99294179998"/>
    <n v="6934.8414473999992"/>
    <n v="942.5"/>
    <n v="322155.81438920001"/>
    <n v="6.7"/>
    <m/>
    <n v="322155.8216073463"/>
    <n v="6.7"/>
    <n v="-7.2181462892331183E-3"/>
    <n v="0"/>
    <n v="-2.2405760830952242E-6"/>
    <n v="0"/>
    <n v="0"/>
    <n v="50"/>
    <x v="1"/>
    <b v="0"/>
    <n v="6"/>
  </r>
  <r>
    <x v="0"/>
    <x v="1"/>
    <s v="sad"/>
    <x v="0"/>
    <x v="0"/>
    <n v="208"/>
    <n v="214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241.769008800002"/>
    <n v="6461.8960069999994"/>
    <m/>
    <n v="39241.769008800002"/>
    <n v="6461.8960069999994"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167474.22393299997"/>
    <n v="472.94544039999994"/>
    <m/>
    <n v="167474.22393299997"/>
    <n v="472.94544039999994"/>
    <m/>
    <s v="evidenčno:"/>
    <n v="1.91"/>
    <m/>
    <m/>
    <m/>
    <m/>
    <m/>
    <m/>
    <m/>
    <m/>
    <m/>
    <x v="0"/>
    <m/>
    <s v=""/>
  </r>
  <r>
    <x v="65"/>
    <x v="1"/>
    <s v="sad"/>
    <x v="2"/>
    <x v="17"/>
    <n v="208"/>
    <n v="214"/>
    <s v="Z0030"/>
    <s v="VK06"/>
    <m/>
    <x v="119"/>
    <n v="48053"/>
    <m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356973.97000000003"/>
    <n v="6934.8499999999995"/>
    <n v="942.5"/>
    <n v="356973.97000000003"/>
    <n v="6934.8499999999995"/>
    <n v="942.5"/>
    <n v="472413.80000000005"/>
    <n v="9.83"/>
    <m/>
    <n v="472413.80160734634"/>
    <n v="9.83"/>
    <n v="-1.6073462902568281E-3"/>
    <n v="0"/>
    <n v="-3.4024117940415248E-7"/>
    <n v="0"/>
    <n v="0"/>
    <n v="51"/>
    <x v="3"/>
    <b v="0"/>
    <n v="6"/>
  </r>
  <r>
    <x v="0"/>
    <x v="1"/>
    <s v="sad"/>
    <x v="0"/>
    <x v="0"/>
    <n v="208"/>
    <n v="214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241.769999999997"/>
    <n v="6461.9"/>
    <m/>
    <n v="39241.769999999997"/>
    <n v="6461.9"/>
    <m/>
    <m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8"/>
    <n v="214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317732.2"/>
    <n v="472.95"/>
    <m/>
    <n v="317732.2"/>
    <n v="472.95"/>
    <m/>
    <s v="evidenčno:"/>
    <n v="1.91"/>
    <m/>
    <m/>
    <m/>
    <m/>
    <m/>
    <m/>
    <m/>
    <m/>
    <m/>
    <x v="0"/>
    <m/>
    <s v=""/>
  </r>
  <r>
    <x v="0"/>
    <x v="1"/>
    <s v="sad"/>
    <x v="0"/>
    <x v="0"/>
    <n v="208"/>
    <n v="214"/>
    <s v="Z0030"/>
    <m/>
    <s v="Op:"/>
    <x v="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6"/>
    <x v="1"/>
    <s v="sad"/>
    <x v="2"/>
    <x v="18"/>
    <n v="209"/>
    <n v="215"/>
    <s v="Z0030"/>
    <s v="VK01"/>
    <m/>
    <x v="121"/>
    <n v="48053"/>
    <s v="točka"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42145.088081599999"/>
    <n v="6934.8414473999992"/>
    <n v="942.5"/>
    <n v="42145.088081599999"/>
    <n v="6934.8414473999992"/>
    <n v="942.5"/>
    <n v="157584.909529"/>
    <n v="3.28"/>
    <m/>
    <n v="157584.9216073463"/>
    <n v="3.28"/>
    <n v="-1.2078346306225285E-2"/>
    <n v="0"/>
    <n v="-7.6646586380395257E-6"/>
    <n v="0"/>
    <n v="0"/>
    <n v="52"/>
    <x v="1"/>
    <b v="0"/>
    <n v="6"/>
  </r>
  <r>
    <x v="0"/>
    <x v="1"/>
    <s v="sad"/>
    <x v="0"/>
    <x v="0"/>
    <n v="209"/>
    <n v="21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241.769008800002"/>
    <n v="6461.8960069999994"/>
    <m/>
    <n v="39241.769008800002"/>
    <n v="6461.8960069999994"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2903.3190728"/>
    <n v="472.94544039999994"/>
    <m/>
    <n v="2903.3190728"/>
    <n v="472.94544039999994"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15"/>
    <s v="Z0030"/>
    <m/>
    <s v="Rea:"/>
    <x v="1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7"/>
    <x v="1"/>
    <s v="sad"/>
    <x v="2"/>
    <x v="18"/>
    <n v="209"/>
    <n v="215"/>
    <s v="Z0030"/>
    <s v="VK06"/>
    <m/>
    <x v="123"/>
    <n v="48053"/>
    <m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76028.12"/>
    <n v="6934.8499999999995"/>
    <n v="942.5"/>
    <n v="76028.12"/>
    <n v="6934.8499999999995"/>
    <n v="942.5"/>
    <n v="191467.95"/>
    <n v="3.98"/>
    <m/>
    <n v="191467.9516073463"/>
    <n v="3.98"/>
    <n v="-1.6073462902568281E-3"/>
    <n v="0"/>
    <n v="-8.3948581303731716E-7"/>
    <n v="0"/>
    <n v="0"/>
    <n v="53"/>
    <x v="3"/>
    <b v="0"/>
    <n v="6"/>
  </r>
  <r>
    <x v="0"/>
    <x v="1"/>
    <s v="sad"/>
    <x v="0"/>
    <x v="0"/>
    <n v="209"/>
    <n v="21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241.769999999997"/>
    <n v="6461.9"/>
    <m/>
    <n v="39241.769999999997"/>
    <n v="6461.9"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36786.35"/>
    <n v="472.95"/>
    <m/>
    <n v="36786.35"/>
    <n v="472.95"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15"/>
    <s v="Z0030"/>
    <m/>
    <s v="Rea:"/>
    <x v="1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s v="Op:"/>
    <x v="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8"/>
    <x v="1"/>
    <s v="sad"/>
    <x v="2"/>
    <x v="18"/>
    <n v="209"/>
    <n v="215"/>
    <s v="Z0030"/>
    <s v="VK22"/>
    <m/>
    <x v="124"/>
    <n v="116271.3"/>
    <s v="točka"/>
    <n v="7.84"/>
    <m/>
    <n v="198160.53000000003"/>
    <m/>
    <n v="4954.01"/>
    <n v="12761.539999999999"/>
    <n v="0"/>
    <n v="215876.08000000002"/>
    <n v="34756.050000000003"/>
    <n v="250632.13"/>
    <n v="7374.15"/>
    <n v="1417.6299999999999"/>
    <n v="3206.2400000000007"/>
    <n v="11998.02"/>
    <n v="262630.14999999997"/>
    <n v="203820.6802608"/>
    <n v="57150.462198799993"/>
    <n v="942.5"/>
    <n v="203820.6802608"/>
    <n v="57150.462198799993"/>
    <n v="942.5"/>
    <n v="524543.79245959991"/>
    <n v="4.51"/>
    <m/>
    <n v="524543.79"/>
    <n v="4.51"/>
    <n v="2.459599869325757E-3"/>
    <n v="0"/>
    <n v="4.6890267623333348E-7"/>
    <n v="0"/>
    <n v="0"/>
    <n v="54"/>
    <x v="1"/>
    <b v="0"/>
    <n v="6"/>
  </r>
  <r>
    <x v="0"/>
    <x v="1"/>
    <s v="sad"/>
    <x v="0"/>
    <x v="0"/>
    <n v="209"/>
    <n v="215"/>
    <s v="Z0030"/>
    <m/>
    <n v="1"/>
    <x v="7"/>
    <n v="63082.5"/>
    <m/>
    <n v="2.5"/>
    <n v="54"/>
    <n v="101731.53"/>
    <n v="2.5"/>
    <n v="2543.29"/>
    <n v="6551.51"/>
    <n v="0"/>
    <n v="110826.32999999999"/>
    <n v="17843.04"/>
    <n v="128669.37"/>
    <n v="2351.4499999999998"/>
    <n v="452.05"/>
    <n v="1022.4"/>
    <n v="3825.9"/>
    <n v="132495.26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80"/>
    <x v="18"/>
    <n v="49371"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80"/>
    <x v="10"/>
    <n v="3817.7999999999997"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0"/>
    <x v="3"/>
    <m/>
    <m/>
    <n v="0.89"/>
    <n v="27"/>
    <n v="12560.39"/>
    <n v="2.5"/>
    <n v="314.01"/>
    <n v="808.89"/>
    <n v="0"/>
    <n v="13683.289999999999"/>
    <n v="2203.0100000000002"/>
    <n v="15886.3"/>
    <n v="837.12"/>
    <n v="160.93"/>
    <n v="363.97"/>
    <n v="1362.02"/>
    <n v="17248.32"/>
    <n v="197047.4522688"/>
    <n v="55993.703098599995"/>
    <m/>
    <n v="197047.4522688"/>
    <n v="55993.703098599995"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170"/>
    <x v="88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15"/>
    <s v="Z0030"/>
    <m/>
    <n v="201"/>
    <x v="89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n v="6773.2279919999992"/>
    <n v="1156.7591001999999"/>
    <m/>
    <n v="6773.2279919999992"/>
    <n v="1156.7591001999999"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15"/>
    <s v="Z0030"/>
    <m/>
    <s v="Op:"/>
    <x v="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9"/>
    <n v="215"/>
    <s v="Z0030"/>
    <m/>
    <s v="Op: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9"/>
    <n v="215"/>
    <s v="Z0030"/>
    <m/>
    <s v="Op: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9"/>
    <n v="215"/>
    <s v="Z0030"/>
    <m/>
    <s v="Op: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69"/>
    <x v="1"/>
    <s v="sad"/>
    <x v="2"/>
    <x v="19"/>
    <n v="209"/>
    <n v="215"/>
    <s v="E0421"/>
    <s v="VK01"/>
    <m/>
    <x v="129"/>
    <n v="1000"/>
    <s v="apl."/>
    <n v="2.44"/>
    <m/>
    <n v="58144.100000000006"/>
    <m/>
    <n v="1453.5900000000001"/>
    <n v="3744.48"/>
    <n v="0"/>
    <n v="63342.17"/>
    <n v="10198.09"/>
    <n v="73540.259999999995"/>
    <n v="2295.0199999999995"/>
    <n v="441.19000000000005"/>
    <n v="997.86999999999989"/>
    <n v="3734.08"/>
    <n v="77274.34"/>
    <n v="165514.47"/>
    <n v="2836.42"/>
    <n v="942.5"/>
    <n v="165514.47"/>
    <n v="2836.42"/>
    <n v="942.5"/>
    <n v="246567.73"/>
    <n v="246.57"/>
    <m/>
    <n v="246567.73596151761"/>
    <n v="246.5677359615176"/>
    <n v="-5.9615175996441394E-3"/>
    <n v="2.264038482394426E-3"/>
    <n v="-2.4178011678602455E-6"/>
    <n v="9.1822171038135334E-4"/>
    <n v="0"/>
    <n v="55"/>
    <x v="1"/>
    <b v="0"/>
    <n v="6"/>
  </r>
  <r>
    <x v="70"/>
    <x v="1"/>
    <s v="sad"/>
    <x v="2"/>
    <x v="19"/>
    <n v="210"/>
    <n v="219"/>
    <s v="E0421"/>
    <s v="VK01"/>
    <m/>
    <x v="129"/>
    <n v="1000"/>
    <s v="apl."/>
    <n v="2.44"/>
    <m/>
    <n v="58144.100000000006"/>
    <m/>
    <n v="1453.5900000000001"/>
    <n v="3744.48"/>
    <n v="0"/>
    <n v="63342.17"/>
    <n v="10198.09"/>
    <n v="73540.259999999995"/>
    <n v="2295.0199999999995"/>
    <n v="441.19000000000005"/>
    <n v="997.86999999999989"/>
    <n v="3734.08"/>
    <n v="77274.34"/>
    <n v="165514.47"/>
    <n v="2836.42"/>
    <n v="942.5"/>
    <n v="165514.47"/>
    <n v="2836.42"/>
    <n v="942.5"/>
    <n v="246567.73"/>
    <n v="246.57"/>
    <m/>
    <n v="246567.73596151761"/>
    <n v="246.5677359615176"/>
    <n v="-5.9615175996441394E-3"/>
    <n v="2.264038482394426E-3"/>
    <n v="-2.4178011678602455E-6"/>
    <n v="9.1822171038135334E-4"/>
    <n v="0"/>
    <m/>
    <x v="3"/>
    <b v="0"/>
    <n v="6"/>
  </r>
  <r>
    <x v="0"/>
    <x v="1"/>
    <s v="sad"/>
    <x v="0"/>
    <x v="0"/>
    <n v="209"/>
    <n v="215"/>
    <s v="E0421"/>
    <m/>
    <n v="1"/>
    <x v="7"/>
    <m/>
    <m/>
    <n v="0.52"/>
    <n v="54"/>
    <n v="21160.16"/>
    <n v="2.5"/>
    <n v="529"/>
    <n v="1362.71"/>
    <n v="0"/>
    <n v="23051.87"/>
    <n v="3711.35"/>
    <n v="26763.219999999998"/>
    <n v="489.1"/>
    <n v="94.03"/>
    <n v="212.66"/>
    <n v="795.79"/>
    <n v="27559.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1"/>
    <m/>
    <n v="80"/>
    <x v="18"/>
    <m/>
    <m/>
    <n v="0.78"/>
    <n v="37"/>
    <n v="16294.5"/>
    <n v="2.5"/>
    <n v="407.36"/>
    <n v="1049.3699999999999"/>
    <n v="0"/>
    <n v="17751.23"/>
    <n v="2857.95"/>
    <n v="20609.18"/>
    <n v="733.65"/>
    <n v="141.04"/>
    <n v="318.99"/>
    <n v="1193.6799999999998"/>
    <n v="21802.8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1"/>
    <m/>
    <n v="180"/>
    <x v="10"/>
    <m/>
    <m/>
    <n v="0.2"/>
    <n v="28"/>
    <n v="2935.47"/>
    <n v="2.5"/>
    <n v="73.39"/>
    <n v="189.04"/>
    <n v="0"/>
    <n v="3197.8999999999996"/>
    <n v="514.86"/>
    <n v="3712.7599999999998"/>
    <n v="188.12"/>
    <n v="36.159999999999997"/>
    <n v="81.790000000000006"/>
    <n v="306.07"/>
    <n v="4018.8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1"/>
    <m/>
    <n v="90"/>
    <x v="130"/>
    <m/>
    <m/>
    <n v="0.31"/>
    <n v="45"/>
    <n v="8862.91"/>
    <n v="2.5"/>
    <n v="221.57"/>
    <n v="570.77"/>
    <n v="0"/>
    <n v="9655.25"/>
    <n v="1554.5"/>
    <n v="11209.75"/>
    <n v="291.58"/>
    <n v="56.05"/>
    <n v="126.78"/>
    <n v="474.40999999999997"/>
    <n v="11684.1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1"/>
    <m/>
    <n v="91"/>
    <x v="131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15"/>
    <s v="E0421"/>
    <m/>
    <n v="200"/>
    <x v="3"/>
    <m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m/>
    <m/>
    <m/>
    <m/>
    <m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15"/>
    <s v="E0421"/>
    <m/>
    <s v="Rea:"/>
    <x v="1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9"/>
    <n v="215"/>
    <s v="E0421"/>
    <m/>
    <s v="Op: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71"/>
    <x v="1"/>
    <s v="sad"/>
    <x v="2"/>
    <x v="19"/>
    <n v="209"/>
    <n v="215"/>
    <s v="E0422"/>
    <s v="VK01"/>
    <m/>
    <x v="133"/>
    <n v="1000"/>
    <s v="apl."/>
    <n v="3.8199999999999994"/>
    <m/>
    <n v="91200.650000000009"/>
    <m/>
    <n v="2280.02"/>
    <n v="5873.33"/>
    <n v="0"/>
    <n v="99353.999999999985"/>
    <n v="15996"/>
    <n v="115350.00000000001"/>
    <n v="3593.0099999999998"/>
    <n v="690.74"/>
    <n v="1562.23"/>
    <n v="5845.98"/>
    <n v="121195.98000000001"/>
    <n v="247328.67"/>
    <n v="2836.42"/>
    <n v="942.5"/>
    <n v="247328.67"/>
    <n v="2836.42"/>
    <n v="942.5"/>
    <n v="372303.57"/>
    <n v="372.3"/>
    <m/>
    <n v="372303.55612871813"/>
    <n v="372.30355612871813"/>
    <n v="1.3871281873434782E-2"/>
    <n v="-3.5561287181167245E-3"/>
    <n v="3.7257989200186431E-6"/>
    <n v="-9.5516915151013188E-4"/>
    <n v="0"/>
    <n v="56"/>
    <x v="1"/>
    <b v="0"/>
    <n v="6"/>
  </r>
  <r>
    <x v="72"/>
    <x v="1"/>
    <s v="sad"/>
    <x v="1"/>
    <x v="6"/>
    <n v="210"/>
    <n v="219"/>
    <s v="E0422"/>
    <s v="VK01"/>
    <m/>
    <x v="133"/>
    <n v="1000"/>
    <s v="apl."/>
    <n v="3.8199999999999994"/>
    <m/>
    <n v="91200.650000000009"/>
    <m/>
    <n v="2280.02"/>
    <n v="5873.33"/>
    <n v="0"/>
    <n v="99353.999999999985"/>
    <n v="15996"/>
    <n v="115350.00000000001"/>
    <n v="3593.0099999999998"/>
    <n v="690.74"/>
    <n v="1562.23"/>
    <n v="5845.98"/>
    <n v="121195.98000000001"/>
    <n v="247328.67"/>
    <n v="2836.42"/>
    <n v="942.5"/>
    <n v="247328.67"/>
    <n v="2836.42"/>
    <n v="942.5"/>
    <n v="372303.57"/>
    <n v="372.3"/>
    <m/>
    <n v="372303.55612871813"/>
    <n v="372.30355612871813"/>
    <n v="1.3871281873434782E-2"/>
    <n v="-3.5561287181167245E-3"/>
    <n v="3.7257989200186431E-6"/>
    <n v="-9.5516915151013188E-4"/>
    <n v="0"/>
    <m/>
    <x v="3"/>
    <b v="0"/>
    <n v="6"/>
  </r>
  <r>
    <x v="0"/>
    <x v="1"/>
    <s v="sad"/>
    <x v="0"/>
    <x v="0"/>
    <n v="209"/>
    <n v="215"/>
    <s v="E0422"/>
    <m/>
    <n v="1"/>
    <x v="7"/>
    <m/>
    <m/>
    <n v="0.88"/>
    <n v="54"/>
    <n v="35809.5"/>
    <n v="2.5"/>
    <n v="895.24"/>
    <n v="2306.13"/>
    <n v="0"/>
    <n v="39010.869999999995"/>
    <n v="6280.75"/>
    <n v="45291.619999999995"/>
    <n v="827.71"/>
    <n v="159.12"/>
    <n v="359.88"/>
    <n v="1346.71"/>
    <n v="46638.32999999999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2"/>
    <m/>
    <n v="80"/>
    <x v="18"/>
    <m/>
    <m/>
    <n v="1.4"/>
    <n v="37"/>
    <n v="29246.54"/>
    <n v="2.5"/>
    <n v="731.16"/>
    <n v="1883.48"/>
    <n v="0"/>
    <n v="31861.18"/>
    <n v="5129.6499999999996"/>
    <n v="36990.83"/>
    <n v="1316.81"/>
    <n v="253.15"/>
    <n v="572.54"/>
    <n v="2142.5"/>
    <n v="39133.3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2"/>
    <m/>
    <n v="180"/>
    <x v="10"/>
    <m/>
    <m/>
    <n v="0.12"/>
    <n v="28"/>
    <n v="1761.28"/>
    <n v="2.5"/>
    <n v="44.03"/>
    <n v="113.43"/>
    <n v="0"/>
    <n v="1918.74"/>
    <n v="308.92"/>
    <n v="2227.66"/>
    <n v="112.87"/>
    <n v="21.7"/>
    <n v="49.08"/>
    <n v="183.64999999999998"/>
    <n v="2411.3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2"/>
    <m/>
    <n v="90"/>
    <x v="130"/>
    <m/>
    <m/>
    <n v="0.3"/>
    <n v="45"/>
    <n v="8577.01"/>
    <n v="2.5"/>
    <n v="214.43"/>
    <n v="552.36"/>
    <n v="0"/>
    <n v="9343.8000000000011"/>
    <n v="1504.35"/>
    <n v="10848.150000000001"/>
    <n v="282.17"/>
    <n v="54.25"/>
    <n v="122.69"/>
    <n v="459.11"/>
    <n v="11307.26000000000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15"/>
    <s v="E0422"/>
    <m/>
    <n v="91"/>
    <x v="131"/>
    <m/>
    <m/>
    <n v="0.61"/>
    <n v="27"/>
    <n v="8608.7999999999993"/>
    <n v="2.5"/>
    <n v="215.22"/>
    <n v="554.41"/>
    <n v="0"/>
    <n v="9378.4299999999985"/>
    <n v="1509.93"/>
    <n v="10888.359999999999"/>
    <n v="573.75"/>
    <n v="110.3"/>
    <n v="249.47"/>
    <n v="933.52"/>
    <n v="11821.88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15"/>
    <s v="E0422"/>
    <m/>
    <n v="200"/>
    <x v="3"/>
    <m/>
    <m/>
    <n v="0.51"/>
    <n v="27"/>
    <n v="7197.52"/>
    <n v="2.5"/>
    <n v="179.94"/>
    <n v="463.52"/>
    <n v="0"/>
    <n v="7840.98"/>
    <n v="1262.4000000000001"/>
    <n v="9103.3799999999992"/>
    <n v="479.7"/>
    <n v="92.22"/>
    <n v="208.57"/>
    <n v="780.49"/>
    <n v="9883.869999999999"/>
    <m/>
    <m/>
    <m/>
    <m/>
    <m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15"/>
    <s v="E0422"/>
    <m/>
    <s v="Rea:"/>
    <x v="1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09"/>
    <n v="215"/>
    <s v="E0422"/>
    <m/>
    <s v="Op: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73"/>
    <x v="1"/>
    <s v="sad"/>
    <x v="2"/>
    <x v="20"/>
    <n v="209"/>
    <n v="240"/>
    <s v="Z0030"/>
    <s v="VK01"/>
    <m/>
    <x v="134"/>
    <n v="37959"/>
    <s v="točka"/>
    <n v="2.69"/>
    <m/>
    <n v="65294.070000000007"/>
    <m/>
    <n v="1632.35"/>
    <n v="4204.9299999999994"/>
    <n v="0"/>
    <n v="71131.349999999991"/>
    <n v="11452.150000000001"/>
    <n v="82583.5"/>
    <n v="2530.1600000000003"/>
    <n v="486.40000000000003"/>
    <n v="1100.1099999999999"/>
    <n v="4116.67"/>
    <n v="86700.170000000013"/>
    <n v="72467.916096000001"/>
    <n v="4310.8188217999996"/>
    <n v="942.5"/>
    <n v="72467.916096000001"/>
    <n v="4310.8188217999996"/>
    <n v="942.5"/>
    <n v="164421.40491780001"/>
    <n v="4.33"/>
    <m/>
    <n v="164421.40513901526"/>
    <n v="4.33"/>
    <n v="-2.2121524671092629E-4"/>
    <n v="0"/>
    <n v="-1.3454163496771779E-7"/>
    <n v="0"/>
    <n v="0"/>
    <n v="57"/>
    <x v="1"/>
    <b v="0"/>
    <n v="7"/>
  </r>
  <r>
    <x v="0"/>
    <x v="1"/>
    <s v="sad"/>
    <x v="0"/>
    <x v="0"/>
    <n v="209"/>
    <n v="240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40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09"/>
    <n v="240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70095.142619799997"/>
    <n v="3920.6393319999997"/>
    <m/>
    <n v="70095.142619799997"/>
    <n v="3920.6393319999997"/>
    <m/>
    <m/>
    <m/>
    <m/>
    <m/>
    <m/>
    <m/>
    <m/>
    <m/>
    <m/>
    <m/>
    <m/>
    <x v="0"/>
    <m/>
    <s v=""/>
  </r>
  <r>
    <x v="0"/>
    <x v="1"/>
    <s v="sad"/>
    <x v="0"/>
    <x v="0"/>
    <n v="209"/>
    <n v="240"/>
    <s v="Z0030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09"/>
    <n v="240"/>
    <s v="Z0030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2372.7734762"/>
    <n v="390.17948979999994"/>
    <m/>
    <n v="2372.7734762"/>
    <n v="390.17948979999994"/>
    <m/>
    <s v="evidenčno:"/>
    <n v="1.91"/>
    <m/>
    <m/>
    <m/>
    <m/>
    <m/>
    <m/>
    <m/>
    <m/>
    <m/>
    <x v="0"/>
    <m/>
    <s v=""/>
  </r>
  <r>
    <x v="0"/>
    <x v="1"/>
    <s v="sad"/>
    <x v="0"/>
    <x v="0"/>
    <n v="209"/>
    <n v="240"/>
    <s v="Z0030"/>
    <m/>
    <s v="Rea: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74"/>
    <x v="1"/>
    <s v="sad"/>
    <x v="2"/>
    <x v="21"/>
    <n v="210"/>
    <n v="219"/>
    <s v="Z0030"/>
    <s v="VK01"/>
    <m/>
    <x v="136"/>
    <n v="37959"/>
    <s v="točka"/>
    <n v="2.54"/>
    <m/>
    <n v="63103.76"/>
    <m/>
    <n v="1577.59"/>
    <n v="4063.8799999999997"/>
    <n v="0"/>
    <n v="68745.229999999981"/>
    <n v="11067.990000000002"/>
    <n v="79813.22"/>
    <n v="2389.08"/>
    <n v="459.27000000000004"/>
    <n v="1038.76"/>
    <n v="3887.11"/>
    <n v="83700.33"/>
    <n v="19965.538234600001"/>
    <n v="3721.3768909999999"/>
    <n v="942.5"/>
    <n v="19965.538234600001"/>
    <n v="3721.3768909999999"/>
    <n v="942.5"/>
    <n v="108329.74512559999"/>
    <n v="2.85"/>
    <m/>
    <n v="108329.74253731848"/>
    <n v="2.85"/>
    <n v="2.5882815098157153E-3"/>
    <n v="0"/>
    <n v="2.3892621261645469E-6"/>
    <n v="0"/>
    <n v="0"/>
    <n v="58"/>
    <x v="1"/>
    <b v="0"/>
    <n v="7"/>
  </r>
  <r>
    <x v="0"/>
    <x v="1"/>
    <s v="sad"/>
    <x v="0"/>
    <x v="0"/>
    <n v="210"/>
    <n v="21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18533.361250599999"/>
    <n v="3484.9241119999997"/>
    <m/>
    <n v="18533.361250599999"/>
    <n v="3484.9241119999997"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Z0030"/>
    <m/>
    <n v="170"/>
    <x v="88"/>
    <m/>
    <m/>
    <n v="0.2"/>
    <n v="28"/>
    <n v="2935.47"/>
    <n v="2.5"/>
    <n v="73.39"/>
    <n v="189.04"/>
    <n v="0"/>
    <n v="3197.8999999999996"/>
    <n v="514.86"/>
    <n v="3712.7599999999998"/>
    <n v="188.12"/>
    <n v="36.159999999999997"/>
    <n v="81.790000000000006"/>
    <n v="306.07"/>
    <n v="4018.8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0"/>
    <n v="219"/>
    <s v="Z0030"/>
    <m/>
    <n v="201"/>
    <x v="89"/>
    <m/>
    <m/>
    <n v="0.03"/>
    <n v="27"/>
    <n v="423.38"/>
    <n v="2.5"/>
    <n v="10.58"/>
    <n v="27.27"/>
    <n v="0"/>
    <n v="461.22999999999996"/>
    <n v="74.260000000000005"/>
    <n v="535.49"/>
    <n v="28.22"/>
    <n v="5.42"/>
    <n v="12.27"/>
    <n v="45.91"/>
    <n v="581.4"/>
    <n v="1432.1769839999999"/>
    <n v="236.45277899999999"/>
    <m/>
    <n v="1432.1769839999999"/>
    <n v="236.45277899999999"/>
    <m/>
    <s v="evidenčno:"/>
    <n v="1.91"/>
    <m/>
    <m/>
    <m/>
    <m/>
    <m/>
    <m/>
    <m/>
    <m/>
    <m/>
    <x v="0"/>
    <m/>
    <s v=""/>
  </r>
  <r>
    <x v="75"/>
    <x v="1"/>
    <s v="sad"/>
    <x v="2"/>
    <x v="21"/>
    <n v="210"/>
    <n v="219"/>
    <s v="Z0030"/>
    <s v="VK26"/>
    <m/>
    <x v="137"/>
    <n v="100000"/>
    <s v="točka"/>
    <n v="17.34"/>
    <m/>
    <n v="385886.3"/>
    <m/>
    <n v="9647.16"/>
    <n v="24851.079999999998"/>
    <n v="0"/>
    <n v="420384.54"/>
    <n v="67681.91"/>
    <n v="488066.44999999995"/>
    <n v="16309.65"/>
    <n v="3135.42"/>
    <n v="7091.37"/>
    <n v="26536.440000000002"/>
    <n v="514602.88999999996"/>
    <n v="1452078.82"/>
    <n v="22296.61"/>
    <n v="3705.53"/>
    <n v="1452078.82"/>
    <n v="22296.61"/>
    <n v="3705.53"/>
    <n v="1992683.85"/>
    <n v="19.93"/>
    <m/>
    <n v="1992683.8493450531"/>
    <n v="19.93"/>
    <n v="6.5494701266288757E-4"/>
    <n v="0"/>
    <n v="3.2867582726590215E-8"/>
    <n v="0"/>
    <n v="0"/>
    <n v="59"/>
    <x v="3"/>
    <b v="0"/>
    <n v="7"/>
  </r>
  <r>
    <x v="0"/>
    <x v="1"/>
    <s v="sad"/>
    <x v="0"/>
    <x v="0"/>
    <n v="210"/>
    <n v="219"/>
    <s v="Z0030"/>
    <m/>
    <n v="222"/>
    <x v="2"/>
    <m/>
    <m/>
    <n v="15.04"/>
    <n v="40"/>
    <n v="353426.88"/>
    <n v="2.5"/>
    <n v="8835.67"/>
    <n v="22760.69"/>
    <n v="0"/>
    <n v="385023.24"/>
    <n v="61988.74"/>
    <n v="447011.98"/>
    <n v="14146.32"/>
    <n v="2719.53"/>
    <n v="6150.76"/>
    <n v="23016.61"/>
    <n v="470028.5899999999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0"/>
    <n v="219"/>
    <s v="Z0030"/>
    <m/>
    <n v="200"/>
    <x v="3"/>
    <m/>
    <m/>
    <n v="2.2999999999999998"/>
    <n v="27"/>
    <n v="32459.42"/>
    <n v="2.5"/>
    <n v="811.49"/>
    <n v="2090.39"/>
    <n v="0"/>
    <n v="35361.299999999996"/>
    <n v="5693.17"/>
    <n v="41054.469999999994"/>
    <n v="2163.33"/>
    <n v="415.89"/>
    <n v="940.61"/>
    <n v="3519.83"/>
    <n v="44574.299999999996"/>
    <m/>
    <m/>
    <m/>
    <m/>
    <m/>
    <m/>
    <m/>
    <m/>
    <m/>
    <m/>
    <m/>
    <m/>
    <m/>
    <m/>
    <m/>
    <m/>
    <m/>
    <x v="0"/>
    <m/>
    <s v=""/>
  </r>
  <r>
    <x v="76"/>
    <x v="1"/>
    <s v="sad"/>
    <x v="2"/>
    <x v="22"/>
    <n v="211"/>
    <n v="220"/>
    <s v="Z0030"/>
    <s v="VK01"/>
    <m/>
    <x v="138"/>
    <n v="48053"/>
    <s v="točka"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46042.974504400001"/>
    <n v="7171.9921684000001"/>
    <n v="942.5"/>
    <n v="46042.974504400001"/>
    <n v="7171.9921684000001"/>
    <n v="942.5"/>
    <n v="161719.94667280003"/>
    <n v="3.37"/>
    <m/>
    <n v="161719.96160734625"/>
    <n v="3.37"/>
    <n v="-1.4934546226868406E-2"/>
    <n v="0"/>
    <n v="-9.234819300247715E-6"/>
    <n v="0"/>
    <n v="0"/>
    <n v="60"/>
    <x v="1"/>
    <b v="0"/>
    <n v="7"/>
  </r>
  <r>
    <x v="0"/>
    <x v="1"/>
    <s v="sad"/>
    <x v="0"/>
    <x v="0"/>
    <n v="211"/>
    <n v="220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20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20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20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43139.2765488"/>
    <n v="6699.0467280000003"/>
    <m/>
    <n v="43139.2765488"/>
    <n v="6699.0467280000003"/>
    <m/>
    <m/>
    <m/>
    <m/>
    <m/>
    <m/>
    <m/>
    <m/>
    <m/>
    <m/>
    <m/>
    <m/>
    <x v="0"/>
    <m/>
    <s v=""/>
  </r>
  <r>
    <x v="0"/>
    <x v="1"/>
    <s v="sad"/>
    <x v="0"/>
    <x v="0"/>
    <n v="211"/>
    <n v="220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1"/>
    <n v="220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2903.6979555999997"/>
    <n v="472.94544039999994"/>
    <m/>
    <n v="2903.6979555999997"/>
    <n v="472.94544039999994"/>
    <m/>
    <s v="evidenčno:"/>
    <n v="1.91"/>
    <m/>
    <m/>
    <m/>
    <m/>
    <m/>
    <m/>
    <m/>
    <m/>
    <m/>
    <x v="0"/>
    <m/>
    <s v=""/>
  </r>
  <r>
    <x v="77"/>
    <x v="1"/>
    <s v="sad"/>
    <x v="2"/>
    <x v="22"/>
    <n v="211"/>
    <n v="276"/>
    <s v="Z0030"/>
    <s v="VK01"/>
    <m/>
    <x v="139"/>
    <n v="82870.100000000006"/>
    <s v="točka"/>
    <n v="5.3"/>
    <m/>
    <n v="123773.93000000001"/>
    <m/>
    <n v="3094.34"/>
    <n v="7971.04"/>
    <n v="0"/>
    <n v="134839.31"/>
    <n v="21709.129999999997"/>
    <n v="156548.44"/>
    <n v="4985.07"/>
    <n v="958.34000000000015"/>
    <n v="2167.48"/>
    <n v="8110.89"/>
    <n v="164659.32999999999"/>
    <n v="37415.115206399998"/>
    <n v="7171.9921684000001"/>
    <n v="942.5"/>
    <n v="37415.115206399998"/>
    <n v="7171.9921684000001"/>
    <n v="942.5"/>
    <n v="210188.93737479998"/>
    <n v="2.54"/>
    <m/>
    <n v="210188.96716980098"/>
    <n v="2.54"/>
    <n v="-2.9795000999001786E-2"/>
    <n v="0"/>
    <n v="-1.4175340123790571E-5"/>
    <n v="0"/>
    <n v="0"/>
    <n v="61"/>
    <x v="1"/>
    <b v="0"/>
    <n v="7"/>
  </r>
  <r>
    <x v="0"/>
    <x v="1"/>
    <s v="sad"/>
    <x v="0"/>
    <x v="0"/>
    <n v="211"/>
    <n v="276"/>
    <s v="Z0030"/>
    <m/>
    <n v="1"/>
    <x v="7"/>
    <n v="30279.599999999999"/>
    <m/>
    <n v="1.2"/>
    <n v="54"/>
    <n v="48831.14"/>
    <n v="2.5"/>
    <n v="1220.78"/>
    <n v="3144.73"/>
    <n v="0"/>
    <n v="53196.65"/>
    <n v="8564.66"/>
    <n v="61761.31"/>
    <n v="1128.7"/>
    <n v="216.98"/>
    <n v="490.75"/>
    <n v="1836.43"/>
    <n v="63597.7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76"/>
    <s v="Z0030"/>
    <m/>
    <n v="80"/>
    <x v="18"/>
    <n v="24685.5"/>
    <m/>
    <n v="1.5"/>
    <n v="37"/>
    <n v="31335.58"/>
    <n v="2.5"/>
    <n v="783.39"/>
    <n v="2018.01"/>
    <n v="0"/>
    <n v="34136.980000000003"/>
    <n v="5496.05"/>
    <n v="39633.030000000006"/>
    <n v="1410.87"/>
    <n v="271.23"/>
    <n v="613.44000000000005"/>
    <n v="2295.54"/>
    <n v="41928.57000000000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76"/>
    <s v="Z0030"/>
    <m/>
    <n v="61"/>
    <x v="27"/>
    <n v="27905"/>
    <m/>
    <n v="1.5"/>
    <n v="34"/>
    <n v="27857.32"/>
    <n v="2.5"/>
    <n v="696.43"/>
    <n v="1794.01"/>
    <n v="0"/>
    <n v="30347.759999999998"/>
    <n v="4885.99"/>
    <n v="35233.75"/>
    <n v="1410.87"/>
    <n v="271.23"/>
    <n v="613.44000000000005"/>
    <n v="2295.54"/>
    <n v="37529.2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1"/>
    <n v="276"/>
    <s v="Z0030"/>
    <m/>
    <n v="200"/>
    <x v="3"/>
    <m/>
    <m/>
    <n v="0.64"/>
    <n v="27"/>
    <n v="9032.19"/>
    <n v="2.5"/>
    <n v="225.8"/>
    <n v="581.66999999999996"/>
    <n v="0"/>
    <n v="9839.66"/>
    <n v="1584.19"/>
    <n v="11423.85"/>
    <n v="601.97"/>
    <n v="115.72"/>
    <n v="261.73"/>
    <n v="979.42000000000007"/>
    <n v="12403.27"/>
    <n v="34511.427221400001"/>
    <n v="6699.0467280000003"/>
    <m/>
    <n v="34511.427221400001"/>
    <n v="6699.0467280000003"/>
    <m/>
    <m/>
    <m/>
    <m/>
    <m/>
    <m/>
    <m/>
    <m/>
    <m/>
    <m/>
    <m/>
    <m/>
    <x v="0"/>
    <m/>
    <s v=""/>
  </r>
  <r>
    <x v="0"/>
    <x v="1"/>
    <s v="sad"/>
    <x v="0"/>
    <x v="0"/>
    <n v="211"/>
    <n v="276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1"/>
    <n v="276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2903.687985"/>
    <n v="472.94544039999994"/>
    <m/>
    <n v="2903.687985"/>
    <n v="472.94544039999994"/>
    <m/>
    <s v="evidenčno:"/>
    <n v="1.91"/>
    <m/>
    <m/>
    <m/>
    <m/>
    <m/>
    <m/>
    <m/>
    <m/>
    <m/>
    <x v="0"/>
    <m/>
    <s v=""/>
  </r>
  <r>
    <x v="0"/>
    <x v="1"/>
    <s v="sad"/>
    <x v="0"/>
    <x v="0"/>
    <n v="211"/>
    <n v="276"/>
    <s v="Z0030"/>
    <m/>
    <s v="Op: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1"/>
    <n v="276"/>
    <s v="Z0030"/>
    <m/>
    <s v="Op: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78"/>
    <x v="1"/>
    <s v="sad"/>
    <x v="2"/>
    <x v="23"/>
    <n v="212"/>
    <n v="221"/>
    <s v="E0220"/>
    <s v="VK01"/>
    <m/>
    <x v="142"/>
    <n v="600"/>
    <s v="op."/>
    <n v="3.5700000000000003"/>
    <m/>
    <n v="86962.6"/>
    <m/>
    <n v="2174.0700000000002"/>
    <n v="5600.39"/>
    <n v="0"/>
    <n v="94737.06"/>
    <n v="15252.679999999998"/>
    <n v="109989.73999999999"/>
    <n v="3357.8700000000003"/>
    <n v="645.53"/>
    <n v="1459.99"/>
    <n v="5463.3900000000012"/>
    <n v="115453.12999999999"/>
    <n v="343698.93"/>
    <n v="23105.71"/>
    <n v="942.5"/>
    <n v="343698.93"/>
    <n v="23105.71"/>
    <n v="942.5"/>
    <n v="483200.27"/>
    <n v="805.33"/>
    <m/>
    <n v="483200.25965221546"/>
    <n v="805.33"/>
    <n v="1.0347784555051476E-2"/>
    <n v="0"/>
    <n v="2.1415105535123921E-6"/>
    <n v="0"/>
    <n v="0"/>
    <n v="62"/>
    <x v="1"/>
    <b v="0"/>
    <n v="7"/>
  </r>
  <r>
    <x v="0"/>
    <x v="1"/>
    <s v="sad"/>
    <x v="0"/>
    <x v="0"/>
    <n v="212"/>
    <n v="221"/>
    <s v="E0220"/>
    <m/>
    <n v="1"/>
    <x v="7"/>
    <m/>
    <m/>
    <n v="1.1000000000000001"/>
    <n v="54"/>
    <n v="44761.87"/>
    <n v="2.5"/>
    <n v="1119.05"/>
    <n v="2882.66"/>
    <n v="0"/>
    <n v="48763.58"/>
    <n v="7850.94"/>
    <n v="56614.520000000004"/>
    <n v="1034.6400000000001"/>
    <n v="198.9"/>
    <n v="449.86"/>
    <n v="1683.4"/>
    <n v="58297.92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2"/>
    <n v="221"/>
    <s v="E022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2"/>
    <n v="221"/>
    <s v="E022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2"/>
    <n v="221"/>
    <s v="E0220"/>
    <m/>
    <n v="200"/>
    <x v="3"/>
    <m/>
    <m/>
    <n v="0.47"/>
    <n v="27"/>
    <n v="6633.01"/>
    <n v="2.5"/>
    <n v="165.83"/>
    <n v="427.17"/>
    <n v="0"/>
    <n v="7226.01"/>
    <n v="1163.3900000000001"/>
    <n v="8389.4"/>
    <n v="442.07"/>
    <n v="84.99"/>
    <n v="192.21"/>
    <n v="719.27"/>
    <n v="9108.6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2"/>
    <n v="221"/>
    <s v="E0220"/>
    <m/>
    <s v="Rea: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1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1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2"/>
    <n v="221"/>
    <s v="E0220"/>
    <m/>
    <s v="Op: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2"/>
    <n v="221"/>
    <s v="E0220"/>
    <m/>
    <s v="Op:"/>
    <x v="1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79"/>
    <x v="1"/>
    <s v="sad"/>
    <x v="2"/>
    <x v="14"/>
    <n v="215"/>
    <n v="224"/>
    <s v="Z0030"/>
    <s v="VK01"/>
    <m/>
    <x v="149"/>
    <n v="63301.5"/>
    <s v="točka"/>
    <n v="4.2"/>
    <m/>
    <n v="100357.22"/>
    <m/>
    <n v="2508.9299999999998"/>
    <n v="6463.01"/>
    <n v="0"/>
    <n v="109329.16"/>
    <n v="17601.990000000002"/>
    <n v="126931.14999999998"/>
    <n v="3950.44"/>
    <n v="759.44"/>
    <n v="1717.63"/>
    <n v="6427.51"/>
    <n v="133358.65999999997"/>
    <n v="82267.231158599985"/>
    <n v="9681.9810417999997"/>
    <n v="942.5"/>
    <n v="82267.231158599985"/>
    <n v="9681.9810417999997"/>
    <n v="942.5"/>
    <n v="226250.37220039996"/>
    <n v="3.57"/>
    <m/>
    <n v="226250.36368152124"/>
    <n v="3.57"/>
    <n v="8.5188787197694182E-3"/>
    <n v="0"/>
    <n v="3.7652442105069594E-6"/>
    <n v="0"/>
    <n v="0"/>
    <n v="63"/>
    <x v="1"/>
    <b v="0"/>
    <n v="7"/>
  </r>
  <r>
    <x v="0"/>
    <x v="1"/>
    <s v="sad"/>
    <x v="0"/>
    <x v="0"/>
    <n v="215"/>
    <n v="224"/>
    <s v="Z0030"/>
    <m/>
    <n v="1"/>
    <x v="7"/>
    <n v="37849.5"/>
    <m/>
    <n v="1.5"/>
    <n v="54"/>
    <n v="61038.92"/>
    <n v="2.5"/>
    <n v="1525.97"/>
    <n v="3930.91"/>
    <n v="0"/>
    <n v="66495.8"/>
    <n v="10705.82"/>
    <n v="77201.62"/>
    <n v="1410.87"/>
    <n v="271.23"/>
    <n v="613.44000000000005"/>
    <n v="2295.54"/>
    <n v="79497.15999999998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5"/>
    <n v="224"/>
    <s v="Z0030"/>
    <m/>
    <n v="180"/>
    <x v="10"/>
    <n v="25452"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5"/>
    <n v="224"/>
    <s v="Z0030"/>
    <m/>
    <n v="200"/>
    <x v="3"/>
    <m/>
    <m/>
    <n v="0.53"/>
    <n v="27"/>
    <n v="7479.78"/>
    <n v="2.5"/>
    <n v="186.99"/>
    <n v="481.7"/>
    <n v="0"/>
    <n v="8148.4699999999993"/>
    <n v="1311.9"/>
    <n v="9460.369999999999"/>
    <n v="498.51"/>
    <n v="95.83"/>
    <n v="216.75"/>
    <n v="811.09"/>
    <n v="10271.459999999999"/>
    <n v="81110.013410799991"/>
    <n v="9504.6439501999994"/>
    <m/>
    <n v="81110.013410799991"/>
    <n v="9504.6439501999994"/>
    <m/>
    <m/>
    <m/>
    <m/>
    <m/>
    <m/>
    <m/>
    <m/>
    <m/>
    <m/>
    <m/>
    <m/>
    <x v="0"/>
    <m/>
    <s v=""/>
  </r>
  <r>
    <x v="0"/>
    <x v="1"/>
    <s v="sad"/>
    <x v="0"/>
    <x v="0"/>
    <n v="215"/>
    <n v="224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5"/>
    <n v="224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157.2177477999999"/>
    <n v="177.33709160000001"/>
    <m/>
    <n v="1157.2177477999999"/>
    <n v="177.33709160000001"/>
    <m/>
    <s v="evidenčno:"/>
    <n v="1.91"/>
    <m/>
    <m/>
    <m/>
    <m/>
    <m/>
    <m/>
    <m/>
    <m/>
    <m/>
    <x v="0"/>
    <m/>
    <s v=""/>
  </r>
  <r>
    <x v="0"/>
    <x v="1"/>
    <s v="sad"/>
    <x v="0"/>
    <x v="0"/>
    <n v="215"/>
    <n v="224"/>
    <s v="Z0030"/>
    <m/>
    <s v="Rea:"/>
    <x v="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5"/>
    <n v="224"/>
    <s v="Z0030"/>
    <m/>
    <s v="Op: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0"/>
    <x v="1"/>
    <s v="sad"/>
    <x v="2"/>
    <x v="24"/>
    <n v="216"/>
    <n v="225"/>
    <s v="E0154"/>
    <s v="VK01"/>
    <m/>
    <x v="152"/>
    <n v="1000"/>
    <s v="dializa"/>
    <n v="1.46"/>
    <m/>
    <n v="23402.86"/>
    <m/>
    <n v="5265.6399999999994"/>
    <n v="1507.14"/>
    <n v="0"/>
    <n v="30175.64"/>
    <n v="4858.28"/>
    <n v="35033.920000000006"/>
    <n v="1373.25"/>
    <n v="264.01"/>
    <n v="597.08000000000004"/>
    <n v="2234.34"/>
    <n v="37268.26"/>
    <n v="119318.1"/>
    <n v="19120.810000000001"/>
    <n v="942.5"/>
    <n v="119318.1"/>
    <n v="19120.810000000001"/>
    <n v="942.5"/>
    <n v="176649.67"/>
    <n v="176.65"/>
    <m/>
    <n v="176649.66735173564"/>
    <n v="176.65"/>
    <n v="2.6482643734198064E-3"/>
    <n v="0"/>
    <n v="1.4991618230147696E-6"/>
    <n v="0"/>
    <n v="0"/>
    <n v="64"/>
    <x v="1"/>
    <b v="0"/>
    <n v="7"/>
  </r>
  <r>
    <x v="0"/>
    <x v="1"/>
    <s v="sad"/>
    <x v="0"/>
    <x v="0"/>
    <n v="216"/>
    <n v="225"/>
    <s v="E0154"/>
    <m/>
    <n v="1"/>
    <x v="7"/>
    <m/>
    <m/>
    <n v="0.08"/>
    <n v="54"/>
    <n v="3255.41"/>
    <n v="22.5"/>
    <n v="732.47"/>
    <n v="209.65"/>
    <n v="0"/>
    <n v="4197.53"/>
    <n v="675.8"/>
    <n v="4873.33"/>
    <n v="75.25"/>
    <n v="14.47"/>
    <n v="32.72"/>
    <n v="122.44"/>
    <n v="4995.769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4"/>
    <m/>
    <n v="180"/>
    <x v="10"/>
    <m/>
    <m/>
    <n v="1.19"/>
    <n v="28"/>
    <n v="17466.02"/>
    <n v="22.5"/>
    <n v="3929.85"/>
    <n v="1124.81"/>
    <n v="0"/>
    <n v="22520.68"/>
    <n v="3625.83"/>
    <n v="26146.510000000002"/>
    <n v="1119.29"/>
    <n v="215.18"/>
    <n v="486.66"/>
    <n v="1821.13"/>
    <n v="27967.64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4"/>
    <m/>
    <n v="200"/>
    <x v="3"/>
    <m/>
    <m/>
    <n v="0.19"/>
    <n v="27"/>
    <n v="2681.43"/>
    <n v="22.5"/>
    <n v="603.32000000000005"/>
    <n v="172.68"/>
    <n v="0"/>
    <n v="3457.43"/>
    <n v="556.65"/>
    <n v="4014.08"/>
    <n v="178.71"/>
    <n v="34.36"/>
    <n v="77.7"/>
    <n v="290.77"/>
    <n v="4304.850000000000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4"/>
    <m/>
    <s v="Op: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1"/>
    <x v="1"/>
    <s v="sad"/>
    <x v="2"/>
    <x v="24"/>
    <n v="216"/>
    <n v="225"/>
    <s v="E0155"/>
    <s v="VK01"/>
    <m/>
    <x v="154"/>
    <n v="1000"/>
    <s v="dializa"/>
    <n v="3.3099999999999996"/>
    <m/>
    <n v="73293.840000000011"/>
    <m/>
    <n v="16491.120000000003"/>
    <n v="4720.1299999999992"/>
    <n v="0"/>
    <n v="94505.09"/>
    <n v="15215.32"/>
    <n v="109720.41"/>
    <n v="3113.3300000000004"/>
    <n v="598.52"/>
    <n v="1353.66"/>
    <n v="5065.5099999999993"/>
    <n v="114785.92"/>
    <n v="167242.16"/>
    <n v="19495.64"/>
    <n v="942.5"/>
    <n v="167242.16"/>
    <n v="19495.64"/>
    <n v="942.5"/>
    <n v="302466.22000000003"/>
    <n v="302.47000000000003"/>
    <m/>
    <n v="302466.19045306684"/>
    <n v="302.47000000000003"/>
    <n v="2.9546933190431446E-2"/>
    <n v="0"/>
    <n v="9.768673036207065E-6"/>
    <n v="0"/>
    <n v="0"/>
    <n v="65"/>
    <x v="1"/>
    <b v="0"/>
    <n v="7"/>
  </r>
  <r>
    <x v="0"/>
    <x v="1"/>
    <s v="sad"/>
    <x v="0"/>
    <x v="0"/>
    <n v="216"/>
    <n v="225"/>
    <s v="E0155"/>
    <m/>
    <n v="1"/>
    <x v="7"/>
    <m/>
    <m/>
    <n v="0.36"/>
    <n v="54"/>
    <n v="14649.34"/>
    <n v="22.5"/>
    <n v="3296.1"/>
    <n v="943.42"/>
    <n v="0"/>
    <n v="18888.859999999997"/>
    <n v="3041.11"/>
    <n v="21929.969999999998"/>
    <n v="338.61"/>
    <n v="65.099999999999994"/>
    <n v="147.22999999999999"/>
    <n v="550.94000000000005"/>
    <n v="22480.90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5"/>
    <m/>
    <n v="80"/>
    <x v="18"/>
    <m/>
    <m/>
    <n v="2.5099999999999998"/>
    <n v="37"/>
    <n v="52434.87"/>
    <n v="22.5"/>
    <n v="11797.85"/>
    <n v="3376.81"/>
    <n v="0"/>
    <n v="67609.53"/>
    <n v="10885.13"/>
    <n v="78494.66"/>
    <n v="2360.86"/>
    <n v="453.86"/>
    <n v="1026.49"/>
    <n v="3841.21"/>
    <n v="82335.87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5"/>
    <m/>
    <n v="200"/>
    <x v="3"/>
    <m/>
    <m/>
    <n v="0.44"/>
    <n v="27"/>
    <n v="6209.63"/>
    <n v="22.5"/>
    <n v="1397.17"/>
    <n v="399.9"/>
    <n v="0"/>
    <n v="8006.7"/>
    <n v="1289.08"/>
    <n v="9295.7799999999988"/>
    <n v="413.86"/>
    <n v="79.56"/>
    <n v="179.94"/>
    <n v="673.36"/>
    <n v="9969.1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5"/>
    <m/>
    <s v="Op: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2"/>
    <x v="1"/>
    <s v="sad"/>
    <x v="2"/>
    <x v="24"/>
    <n v="216"/>
    <n v="225"/>
    <s v="E0156"/>
    <s v="VK01"/>
    <m/>
    <x v="155"/>
    <n v="1000"/>
    <s v="dializa"/>
    <n v="1.7999999999999998"/>
    <m/>
    <n v="39342.449999999997"/>
    <m/>
    <n v="8852.0499999999993"/>
    <n v="2533.65"/>
    <n v="0"/>
    <n v="50728.15"/>
    <n v="8167.2300000000005"/>
    <n v="58895.37999999999"/>
    <n v="1693.0500000000002"/>
    <n v="325.47999999999996"/>
    <n v="736.12"/>
    <n v="2754.6499999999996"/>
    <n v="61650.029999999992"/>
    <n v="150757.74"/>
    <n v="19375.3"/>
    <n v="942.5"/>
    <n v="150757.74"/>
    <n v="19375.3"/>
    <n v="942.5"/>
    <n v="232725.56999999998"/>
    <n v="232.73"/>
    <m/>
    <n v="232725.57705235004"/>
    <n v="232.73"/>
    <n v="-7.0523500617127866E-3"/>
    <n v="0"/>
    <n v="-3.0303287464301393E-6"/>
    <n v="0"/>
    <n v="0"/>
    <n v="66"/>
    <x v="1"/>
    <b v="0"/>
    <n v="7"/>
  </r>
  <r>
    <x v="0"/>
    <x v="1"/>
    <s v="sad"/>
    <x v="0"/>
    <x v="0"/>
    <n v="216"/>
    <n v="225"/>
    <s v="E0156"/>
    <m/>
    <n v="1"/>
    <x v="7"/>
    <m/>
    <m/>
    <n v="0.17"/>
    <n v="54"/>
    <n v="6917.74"/>
    <n v="22.5"/>
    <n v="1556.49"/>
    <n v="445.5"/>
    <n v="0"/>
    <n v="8919.73"/>
    <n v="1436.08"/>
    <n v="10355.81"/>
    <n v="159.9"/>
    <n v="30.74"/>
    <n v="69.52"/>
    <n v="260.16000000000003"/>
    <n v="10615.9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6"/>
    <m/>
    <n v="80"/>
    <x v="18"/>
    <m/>
    <m/>
    <n v="1.39"/>
    <n v="37"/>
    <n v="29037.64"/>
    <n v="22.5"/>
    <n v="6533.47"/>
    <n v="1870.02"/>
    <n v="0"/>
    <n v="37441.129999999997"/>
    <n v="6028.02"/>
    <n v="43469.149999999994"/>
    <n v="1307.4100000000001"/>
    <n v="251.34"/>
    <n v="568.45000000000005"/>
    <n v="2127.1999999999998"/>
    <n v="45596.34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6"/>
    <m/>
    <n v="200"/>
    <x v="3"/>
    <m/>
    <m/>
    <n v="0.24"/>
    <n v="27"/>
    <n v="3387.07"/>
    <n v="22.5"/>
    <n v="762.09"/>
    <n v="218.13"/>
    <n v="0"/>
    <n v="4367.29"/>
    <n v="703.13"/>
    <n v="5070.42"/>
    <n v="225.74"/>
    <n v="43.4"/>
    <n v="98.15"/>
    <n v="367.28999999999996"/>
    <n v="5437.7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6"/>
    <m/>
    <s v="Op: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3"/>
    <x v="1"/>
    <s v="sad"/>
    <x v="2"/>
    <x v="24"/>
    <n v="216"/>
    <n v="225"/>
    <s v="E0157"/>
    <s v="VK01"/>
    <m/>
    <x v="156"/>
    <n v="365"/>
    <s v="dan"/>
    <n v="0.82000000000000006"/>
    <m/>
    <n v="17615.260000000002"/>
    <m/>
    <n v="3963.4300000000003"/>
    <n v="1134.43"/>
    <n v="0"/>
    <n v="22713.120000000003"/>
    <n v="3656.8199999999997"/>
    <n v="26369.940000000002"/>
    <n v="771.2700000000001"/>
    <n v="148.26999999999998"/>
    <n v="335.35"/>
    <n v="1254.8899999999999"/>
    <n v="27624.83"/>
    <n v="3426.83"/>
    <n v="0"/>
    <n v="942.5"/>
    <n v="3426.83"/>
    <n v="0"/>
    <n v="942.5"/>
    <n v="31994.160000000003"/>
    <n v="87.66"/>
    <m/>
    <n v="31994.154500872333"/>
    <n v="87.66"/>
    <n v="5.4991276701912284E-3"/>
    <n v="0"/>
    <n v="1.7187913717305119E-5"/>
    <n v="0"/>
    <n v="0"/>
    <n v="67"/>
    <x v="1"/>
    <b v="0"/>
    <n v="7"/>
  </r>
  <r>
    <x v="0"/>
    <x v="1"/>
    <s v="sad"/>
    <x v="0"/>
    <x v="0"/>
    <n v="216"/>
    <n v="225"/>
    <s v="E0157"/>
    <m/>
    <n v="1"/>
    <x v="7"/>
    <m/>
    <m/>
    <n v="0.15"/>
    <n v="54"/>
    <n v="6103.89"/>
    <n v="22.5"/>
    <n v="1373.38"/>
    <n v="393.09"/>
    <n v="0"/>
    <n v="7870.3600000000006"/>
    <n v="1267.1300000000001"/>
    <n v="9137.4900000000016"/>
    <n v="141.09"/>
    <n v="27.12"/>
    <n v="61.34"/>
    <n v="229.55"/>
    <n v="9367.04000000000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7"/>
    <m/>
    <n v="80"/>
    <x v="18"/>
    <m/>
    <m/>
    <n v="0.28000000000000003"/>
    <n v="37"/>
    <n v="5849.31"/>
    <n v="22.5"/>
    <n v="1316.09"/>
    <n v="376.7"/>
    <n v="0"/>
    <n v="7542.1"/>
    <n v="1214.28"/>
    <n v="8756.380000000001"/>
    <n v="263.36"/>
    <n v="50.63"/>
    <n v="114.51"/>
    <n v="428.5"/>
    <n v="9184.88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7"/>
    <m/>
    <n v="180"/>
    <x v="10"/>
    <m/>
    <m/>
    <n v="0.28000000000000003"/>
    <n v="28"/>
    <n v="4109.6499999999996"/>
    <n v="22.5"/>
    <n v="924.67"/>
    <n v="264.66000000000003"/>
    <n v="0"/>
    <n v="5298.98"/>
    <n v="853.14"/>
    <n v="6152.12"/>
    <n v="263.36"/>
    <n v="50.63"/>
    <n v="114.51"/>
    <n v="428.5"/>
    <n v="6580.6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7"/>
    <m/>
    <n v="200"/>
    <x v="3"/>
    <m/>
    <m/>
    <n v="0.11"/>
    <n v="27"/>
    <n v="1552.41"/>
    <n v="22.5"/>
    <n v="349.29"/>
    <n v="99.98"/>
    <n v="0"/>
    <n v="2001.68"/>
    <n v="322.27"/>
    <n v="2323.9499999999998"/>
    <n v="103.46"/>
    <n v="19.89"/>
    <n v="44.99"/>
    <n v="168.34"/>
    <n v="2492.2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7"/>
    <m/>
    <s v="Op: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4"/>
    <x v="1"/>
    <s v="sad"/>
    <x v="2"/>
    <x v="24"/>
    <n v="216"/>
    <n v="225"/>
    <s v="E0158"/>
    <s v="VK01"/>
    <m/>
    <x v="157"/>
    <n v="365"/>
    <s v="dan"/>
    <n v="1.1299999999999999"/>
    <m/>
    <n v="26417.72"/>
    <m/>
    <n v="5943.99"/>
    <n v="1701.2999999999997"/>
    <n v="0"/>
    <n v="34063.01"/>
    <n v="5484.14"/>
    <n v="39547.149999999994"/>
    <n v="1062.8599999999999"/>
    <n v="204.32999999999998"/>
    <n v="462.13"/>
    <n v="1729.32"/>
    <n v="41276.47"/>
    <n v="1477.42"/>
    <n v="0"/>
    <n v="942.5"/>
    <n v="1477.42"/>
    <n v="0"/>
    <n v="942.5"/>
    <n v="43696.39"/>
    <n v="119.72"/>
    <m/>
    <n v="43696.3890815696"/>
    <n v="119.72"/>
    <n v="9.1843039990635589E-4"/>
    <n v="0"/>
    <n v="2.1018450705203338E-6"/>
    <n v="0"/>
    <n v="0"/>
    <n v="68"/>
    <x v="1"/>
    <b v="0"/>
    <n v="8"/>
  </r>
  <r>
    <x v="0"/>
    <x v="1"/>
    <s v="sad"/>
    <x v="0"/>
    <x v="0"/>
    <n v="216"/>
    <n v="225"/>
    <s v="E0158"/>
    <m/>
    <n v="1"/>
    <x v="7"/>
    <m/>
    <m/>
    <n v="0.3"/>
    <n v="54"/>
    <n v="12207.78"/>
    <n v="22.5"/>
    <n v="2746.75"/>
    <n v="786.18"/>
    <n v="0"/>
    <n v="15740.710000000001"/>
    <n v="2534.25"/>
    <n v="18274.96"/>
    <n v="282.17"/>
    <n v="54.25"/>
    <n v="122.69"/>
    <n v="459.11"/>
    <n v="18734.0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8"/>
    <m/>
    <n v="80"/>
    <x v="18"/>
    <m/>
    <m/>
    <n v="0.34"/>
    <n v="37"/>
    <n v="7102.73"/>
    <n v="22.5"/>
    <n v="1598.11"/>
    <n v="457.42"/>
    <n v="0"/>
    <n v="9158.26"/>
    <n v="1474.48"/>
    <n v="10632.74"/>
    <n v="319.8"/>
    <n v="61.48"/>
    <n v="139.05000000000001"/>
    <n v="520.33000000000004"/>
    <n v="11153.0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8"/>
    <m/>
    <n v="180"/>
    <x v="10"/>
    <m/>
    <m/>
    <n v="0.34"/>
    <n v="28"/>
    <n v="4990.29"/>
    <n v="22.5"/>
    <n v="1122.82"/>
    <n v="321.37"/>
    <n v="0"/>
    <n v="6434.48"/>
    <n v="1035.95"/>
    <n v="7470.4299999999994"/>
    <n v="319.8"/>
    <n v="61.48"/>
    <n v="139.05000000000001"/>
    <n v="520.33000000000004"/>
    <n v="7990.759999999999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8"/>
    <m/>
    <n v="200"/>
    <x v="3"/>
    <m/>
    <m/>
    <n v="0.15"/>
    <n v="27"/>
    <n v="2116.92"/>
    <n v="22.5"/>
    <n v="476.31"/>
    <n v="136.33000000000001"/>
    <n v="0"/>
    <n v="2729.56"/>
    <n v="439.46"/>
    <n v="3169.02"/>
    <n v="141.09"/>
    <n v="27.12"/>
    <n v="61.34"/>
    <n v="229.55"/>
    <n v="3398.5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6"/>
    <n v="225"/>
    <s v="E0158"/>
    <m/>
    <s v="Op: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16"/>
    <n v="225"/>
    <s v="E0158"/>
    <m/>
    <s v="Op: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5"/>
    <x v="1"/>
    <s v="sad"/>
    <x v="2"/>
    <x v="25"/>
    <n v="218"/>
    <n v="227"/>
    <s v="Z0030"/>
    <s v="VK01"/>
    <m/>
    <x v="159"/>
    <n v="41690"/>
    <s v="točka"/>
    <n v="2.3699999999999997"/>
    <m/>
    <n v="66832.97"/>
    <m/>
    <n v="1670.8299999999997"/>
    <n v="4304.04"/>
    <n v="0"/>
    <n v="72807.839999999982"/>
    <n v="11722.07"/>
    <n v="84529.909999999989"/>
    <n v="2229.1800000000003"/>
    <n v="428.54"/>
    <n v="969.24"/>
    <n v="3626.96"/>
    <n v="88156.87"/>
    <n v="21940.2654176"/>
    <n v="3716.5610911999997"/>
    <n v="942.5"/>
    <n v="21940.2654176"/>
    <n v="3716.5610911999997"/>
    <n v="942.5"/>
    <n v="114756.19650879999"/>
    <n v="2.75"/>
    <m/>
    <n v="114756.17402993786"/>
    <n v="2.75"/>
    <n v="2.2478862127172761E-2"/>
    <n v="0"/>
    <n v="1.958836839690074E-5"/>
    <n v="0"/>
    <n v="0"/>
    <n v="69"/>
    <x v="1"/>
    <b v="0"/>
    <n v="8"/>
  </r>
  <r>
    <x v="0"/>
    <x v="1"/>
    <s v="sad"/>
    <x v="0"/>
    <x v="0"/>
    <n v="218"/>
    <n v="22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1577.804195799999"/>
    <n v="3657.4354331999998"/>
    <m/>
    <n v="21577.804195799999"/>
    <n v="3657.4354331999998"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25657999999994"/>
    <m/>
    <n v="362.46122179999998"/>
    <n v="59.125657999999994"/>
    <m/>
    <s v="evidenčno:"/>
    <n v="1.91"/>
    <m/>
    <m/>
    <m/>
    <m/>
    <m/>
    <m/>
    <m/>
    <m/>
    <m/>
    <x v="0"/>
    <m/>
    <s v=""/>
  </r>
  <r>
    <x v="86"/>
    <x v="1"/>
    <s v="sad"/>
    <x v="2"/>
    <x v="25"/>
    <n v="218"/>
    <n v="227"/>
    <s v="Z0030"/>
    <s v="VK02"/>
    <m/>
    <x v="160"/>
    <n v="41690"/>
    <s v="točka"/>
    <n v="2.3699999999999997"/>
    <m/>
    <n v="66832.97"/>
    <m/>
    <n v="1670.8299999999997"/>
    <n v="4304.04"/>
    <n v="0"/>
    <n v="72807.839999999982"/>
    <n v="11722.07"/>
    <n v="84529.909999999989"/>
    <n v="2229.1800000000003"/>
    <n v="428.54"/>
    <n v="969.24"/>
    <n v="3626.96"/>
    <n v="88156.87"/>
    <n v="40297.525930999996"/>
    <n v="5570.2751019999996"/>
    <n v="942.5"/>
    <n v="40297.525930999996"/>
    <n v="5570.2751019999996"/>
    <n v="942.5"/>
    <n v="134967.17103299999"/>
    <n v="3.24"/>
    <m/>
    <n v="134967.14402993786"/>
    <n v="3.24"/>
    <n v="2.700306213228032E-2"/>
    <n v="0"/>
    <n v="2.0007137534369557E-5"/>
    <n v="0"/>
    <n v="0"/>
    <n v="70"/>
    <x v="1"/>
    <b v="0"/>
    <n v="8"/>
  </r>
  <r>
    <x v="0"/>
    <x v="1"/>
    <s v="sad"/>
    <x v="0"/>
    <x v="0"/>
    <n v="218"/>
    <n v="22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39935.0647092"/>
    <n v="5511.1594145999998"/>
    <m/>
    <n v="39935.0647092"/>
    <n v="5511.1594145999998"/>
    <m/>
    <m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18"/>
    <n v="227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15687399999999"/>
    <m/>
    <n v="362.46122179999998"/>
    <n v="59.115687399999999"/>
    <m/>
    <s v="evidenčno:"/>
    <n v="1.91"/>
    <m/>
    <m/>
    <m/>
    <m/>
    <m/>
    <m/>
    <m/>
    <m/>
    <m/>
    <x v="0"/>
    <m/>
    <s v=""/>
  </r>
  <r>
    <x v="87"/>
    <x v="1"/>
    <s v="sad"/>
    <x v="2"/>
    <x v="12"/>
    <n v="220"/>
    <n v="229"/>
    <s v="Z0030"/>
    <s v="VK01"/>
    <m/>
    <x v="161"/>
    <n v="52221.8"/>
    <s v="točka"/>
    <n v="2.8299999999999996"/>
    <m/>
    <n v="69822.820000000007"/>
    <m/>
    <n v="1745.57"/>
    <n v="4496.59"/>
    <n v="0"/>
    <n v="76064.98"/>
    <n v="12246.47"/>
    <n v="88311.45"/>
    <n v="2661.8399999999997"/>
    <n v="511.72"/>
    <n v="1157.3599999999999"/>
    <n v="4330.920000000001"/>
    <n v="92642.37000000001"/>
    <n v="27742.725881799997"/>
    <n v="5151.1709016000004"/>
    <n v="942.5"/>
    <n v="27742.725881799997"/>
    <n v="5151.1709016000004"/>
    <n v="942.5"/>
    <n v="126478.7667834"/>
    <n v="2.42"/>
    <m/>
    <n v="126478.76960794632"/>
    <n v="2.42"/>
    <n v="-2.8245463181519881E-3"/>
    <n v="0"/>
    <n v="-2.2332177383662099E-6"/>
    <n v="0"/>
    <n v="0"/>
    <n v="71"/>
    <x v="1"/>
    <b v="0"/>
    <n v="8"/>
  </r>
  <r>
    <x v="0"/>
    <x v="1"/>
    <s v="sad"/>
    <x v="0"/>
    <x v="0"/>
    <n v="220"/>
    <n v="229"/>
    <s v="Z0030"/>
    <m/>
    <n v="1"/>
    <x v="7"/>
    <n v="3291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Z0030"/>
    <m/>
    <n v="80"/>
    <x v="18"/>
    <n v="6582.8"/>
    <m/>
    <n v="0.4"/>
    <n v="37"/>
    <n v="8356.15"/>
    <n v="2.5"/>
    <n v="208.9"/>
    <n v="538.14"/>
    <n v="0"/>
    <n v="9103.1899999999987"/>
    <n v="1465.61"/>
    <n v="10568.8"/>
    <n v="376.23"/>
    <n v="72.33"/>
    <n v="163.58000000000001"/>
    <n v="612.14"/>
    <n v="11180.93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Z0030"/>
    <m/>
    <n v="200"/>
    <x v="3"/>
    <m/>
    <m/>
    <n v="0.37"/>
    <n v="27"/>
    <n v="5221.7299999999996"/>
    <n v="2.5"/>
    <n v="130.54"/>
    <n v="336.28"/>
    <n v="0"/>
    <n v="5688.5499999999993"/>
    <n v="915.86"/>
    <n v="6604.4099999999989"/>
    <n v="348.01"/>
    <n v="66.900000000000006"/>
    <n v="151.32"/>
    <n v="566.23"/>
    <n v="7170.6399999999994"/>
    <n v="27380.264659999997"/>
    <n v="5092.0452436000005"/>
    <m/>
    <n v="27380.264659999997"/>
    <n v="5092.0452436000005"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0"/>
    <n v="229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25657999999994"/>
    <m/>
    <n v="362.46122179999998"/>
    <n v="59.125657999999994"/>
    <m/>
    <s v="evidenčno:"/>
    <n v="1.91"/>
    <m/>
    <m/>
    <m/>
    <m/>
    <m/>
    <m/>
    <m/>
    <m/>
    <m/>
    <x v="0"/>
    <m/>
    <s v=""/>
  </r>
  <r>
    <x v="88"/>
    <x v="1"/>
    <s v="sad"/>
    <x v="2"/>
    <x v="12"/>
    <n v="220"/>
    <n v="229"/>
    <s v="E0088"/>
    <s v="VK01"/>
    <m/>
    <x v="162"/>
    <n v="1440"/>
    <s v="op."/>
    <n v="3.5700000000000003"/>
    <m/>
    <n v="86962.6"/>
    <m/>
    <n v="2174.0700000000002"/>
    <n v="5600.39"/>
    <n v="0"/>
    <n v="94737.06"/>
    <n v="15252.679999999998"/>
    <n v="109989.73999999999"/>
    <n v="3357.8700000000003"/>
    <n v="645.53"/>
    <n v="1459.99"/>
    <n v="5463.3900000000012"/>
    <n v="115453.12999999999"/>
    <n v="727901.8"/>
    <n v="8707.58"/>
    <n v="942.5"/>
    <n v="727901.8"/>
    <n v="8707.58"/>
    <n v="942.5"/>
    <n v="853005.01"/>
    <n v="592.36"/>
    <m/>
    <n v="853004.99800000002"/>
    <n v="592.36458194444447"/>
    <n v="1.1999999987892807E-2"/>
    <n v="-4.5819444444532564E-3"/>
    <n v="1.4067912868070682E-6"/>
    <n v="-7.7350074331131744E-4"/>
    <n v="0"/>
    <n v="72"/>
    <x v="1"/>
    <b v="0"/>
    <n v="8"/>
  </r>
  <r>
    <x v="0"/>
    <x v="1"/>
    <s v="sad"/>
    <x v="0"/>
    <x v="0"/>
    <n v="220"/>
    <n v="229"/>
    <s v="E0088"/>
    <m/>
    <n v="1"/>
    <x v="7"/>
    <m/>
    <m/>
    <n v="1.1000000000000001"/>
    <n v="54"/>
    <n v="44761.87"/>
    <n v="2.5"/>
    <n v="1119.05"/>
    <n v="2882.66"/>
    <n v="0"/>
    <n v="48763.58"/>
    <n v="7850.94"/>
    <n v="56614.520000000004"/>
    <n v="1034.6400000000001"/>
    <n v="198.9"/>
    <n v="449.86"/>
    <n v="1683.4"/>
    <n v="58297.92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088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088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088"/>
    <m/>
    <n v="200"/>
    <x v="3"/>
    <m/>
    <m/>
    <n v="0.47"/>
    <n v="27"/>
    <n v="6633.01"/>
    <n v="2.5"/>
    <n v="165.83"/>
    <n v="427.17"/>
    <n v="0"/>
    <n v="7226.01"/>
    <n v="1163.3900000000001"/>
    <n v="8389.4"/>
    <n v="442.07"/>
    <n v="84.99"/>
    <n v="192.21"/>
    <n v="719.27"/>
    <n v="9108.6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088"/>
    <m/>
    <s v="Op: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088"/>
    <m/>
    <s v="Op:"/>
    <x v="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89"/>
    <x v="1"/>
    <s v="sad"/>
    <x v="2"/>
    <x v="12"/>
    <n v="220"/>
    <n v="229"/>
    <s v="E0304"/>
    <s v="VK01"/>
    <m/>
    <x v="165"/>
    <n v="748"/>
    <s v="prim."/>
    <n v="2.71"/>
    <m/>
    <n v="72049.19"/>
    <m/>
    <n v="1801.24"/>
    <n v="4639.96"/>
    <n v="0"/>
    <n v="78490.390000000014"/>
    <n v="12636.970000000001"/>
    <n v="91127.359999999986"/>
    <n v="2548.9700000000003"/>
    <n v="490.02"/>
    <n v="1108.29"/>
    <n v="4147.2800000000007"/>
    <n v="95274.64"/>
    <n v="65624.899999999994"/>
    <n v="18521.18"/>
    <n v="942.5"/>
    <n v="65624.899999999994"/>
    <n v="18521.18"/>
    <n v="942.5"/>
    <n v="180363.21999999997"/>
    <n v="241.13"/>
    <m/>
    <n v="180363.19471514536"/>
    <n v="241.13"/>
    <n v="2.5284854607889429E-2"/>
    <n v="0"/>
    <n v="1.4018854926484744E-5"/>
    <n v="0"/>
    <n v="0"/>
    <n v="73"/>
    <x v="1"/>
    <b v="0"/>
    <n v="8"/>
  </r>
  <r>
    <x v="0"/>
    <x v="1"/>
    <s v="sad"/>
    <x v="0"/>
    <x v="0"/>
    <n v="220"/>
    <n v="229"/>
    <s v="E0304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n v="80"/>
    <x v="18"/>
    <m/>
    <m/>
    <n v="1.04"/>
    <n v="37"/>
    <n v="21726"/>
    <n v="2.5"/>
    <n v="543.15"/>
    <n v="1399.15"/>
    <n v="0"/>
    <n v="23668.300000000003"/>
    <n v="3810.6"/>
    <n v="27478.9"/>
    <n v="978.2"/>
    <n v="188.05"/>
    <n v="425.32"/>
    <n v="1591.57"/>
    <n v="29070.4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n v="180"/>
    <x v="10"/>
    <m/>
    <m/>
    <n v="0.31"/>
    <n v="28"/>
    <n v="4549.97"/>
    <n v="2.5"/>
    <n v="113.75"/>
    <n v="293.02"/>
    <n v="0"/>
    <n v="4956.74"/>
    <n v="798.04"/>
    <n v="5754.78"/>
    <n v="291.58"/>
    <n v="56.05"/>
    <n v="126.78"/>
    <n v="474.40999999999997"/>
    <n v="6229.1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n v="200"/>
    <x v="3"/>
    <m/>
    <m/>
    <n v="0.36"/>
    <n v="27"/>
    <n v="5080.6099999999997"/>
    <n v="2.5"/>
    <n v="127.02"/>
    <n v="327.19"/>
    <n v="0"/>
    <n v="5534.82"/>
    <n v="891.11"/>
    <n v="6425.9299999999994"/>
    <n v="338.61"/>
    <n v="65.099999999999994"/>
    <n v="147.22999999999999"/>
    <n v="550.94000000000005"/>
    <n v="6976.86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s v="Op: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04"/>
    <m/>
    <s v="Op:"/>
    <x v="1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0"/>
    <n v="229"/>
    <s v="E0304"/>
    <m/>
    <s v="Op: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90"/>
    <x v="1"/>
    <s v="sad"/>
    <x v="2"/>
    <x v="12"/>
    <n v="220"/>
    <n v="229"/>
    <s v="E0338"/>
    <s v="VK01"/>
    <m/>
    <x v="177"/>
    <n v="435"/>
    <s v="op."/>
    <n v="5.8199999999999994"/>
    <m/>
    <n v="149444.04999999999"/>
    <m/>
    <n v="3736.1"/>
    <n v="9624.1999999999989"/>
    <n v="0"/>
    <n v="162804.35000000003"/>
    <n v="26211.500000000004"/>
    <n v="189015.85"/>
    <n v="5474.18"/>
    <n v="1052.3699999999999"/>
    <n v="2380.15"/>
    <n v="8906.7000000000007"/>
    <n v="197922.54999999996"/>
    <n v="798840.28434799996"/>
    <n v="26766.245200199999"/>
    <n v="942.5"/>
    <n v="798840.28434799996"/>
    <n v="26766.245200199999"/>
    <n v="942.5"/>
    <n v="1024471.5795481999"/>
    <n v="2355.11"/>
    <m/>
    <n v="1024471.5770221567"/>
    <n v="2355.11"/>
    <n v="2.5260432157665491E-3"/>
    <n v="0"/>
    <n v="2.4657035611559161E-7"/>
    <n v="0"/>
    <n v="0"/>
    <n v="74"/>
    <x v="1"/>
    <b v="0"/>
    <n v="8"/>
  </r>
  <r>
    <x v="0"/>
    <x v="1"/>
    <s v="sad"/>
    <x v="0"/>
    <x v="0"/>
    <n v="220"/>
    <n v="229"/>
    <s v="E0338"/>
    <m/>
    <n v="1"/>
    <x v="7"/>
    <m/>
    <m/>
    <n v="2"/>
    <n v="54"/>
    <n v="81385.23"/>
    <n v="2.5"/>
    <n v="2034.63"/>
    <n v="5241.21"/>
    <n v="0"/>
    <n v="88661.07"/>
    <n v="14274.43"/>
    <n v="102935.5"/>
    <n v="1881.16"/>
    <n v="361.64"/>
    <n v="817.92"/>
    <n v="3060.7200000000003"/>
    <n v="105996.2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38"/>
    <m/>
    <n v="80"/>
    <x v="18"/>
    <m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38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38"/>
    <m/>
    <n v="200"/>
    <x v="3"/>
    <m/>
    <m/>
    <n v="0.76"/>
    <n v="27"/>
    <n v="10725.72"/>
    <n v="2.5"/>
    <n v="268.14"/>
    <n v="690.74"/>
    <n v="0"/>
    <n v="11684.599999999999"/>
    <n v="1881.22"/>
    <n v="13565.819999999998"/>
    <n v="714.84"/>
    <n v="137.41999999999999"/>
    <n v="310.81"/>
    <n v="1163.07"/>
    <n v="14728.889999999998"/>
    <n v="798477.8231262"/>
    <n v="26707.129512799998"/>
    <m/>
    <n v="798477.8231262"/>
    <n v="26707.129512799998"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38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29"/>
    <s v="E0338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15687399999999"/>
    <m/>
    <n v="362.46122179999998"/>
    <n v="59.115687399999999"/>
    <m/>
    <m/>
    <m/>
    <m/>
    <m/>
    <m/>
    <m/>
    <m/>
    <m/>
    <m/>
    <m/>
    <m/>
    <x v="0"/>
    <m/>
    <s v=""/>
  </r>
  <r>
    <x v="91"/>
    <x v="1"/>
    <s v="sad"/>
    <x v="2"/>
    <x v="12"/>
    <n v="220"/>
    <n v="278"/>
    <s v="Z0030"/>
    <s v="VK01"/>
    <m/>
    <x v="178"/>
    <n v="143923"/>
    <s v="točka"/>
    <n v="9.51"/>
    <m/>
    <n v="220972.6"/>
    <m/>
    <n v="5524.31"/>
    <n v="14230.63"/>
    <n v="0"/>
    <n v="240727.53999999995"/>
    <n v="38757.15"/>
    <n v="279484.69"/>
    <n v="8944.93"/>
    <n v="1719.5899999999997"/>
    <n v="3889.2"/>
    <n v="14553.720000000001"/>
    <n v="294038.40999999997"/>
    <n v="565.79"/>
    <n v="4502.45"/>
    <n v="942.5"/>
    <n v="565.79"/>
    <n v="4502.45"/>
    <n v="942.5"/>
    <n v="300049.14999999997"/>
    <n v="2.08"/>
    <m/>
    <n v="300049.16000000003"/>
    <n v="2.08"/>
    <n v="-1.0000000067520887E-2"/>
    <n v="0"/>
    <n v="-3.3327872231073352E-6"/>
    <n v="0"/>
    <n v="0"/>
    <n v="75"/>
    <x v="1"/>
    <b v="0"/>
    <n v="8"/>
  </r>
  <r>
    <x v="0"/>
    <x v="1"/>
    <s v="sad"/>
    <x v="0"/>
    <x v="0"/>
    <n v="220"/>
    <n v="278"/>
    <s v="Z0030"/>
    <m/>
    <n v="1"/>
    <x v="7"/>
    <n v="3291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80"/>
    <x v="18"/>
    <n v="30940"/>
    <m/>
    <n v="1.88"/>
    <n v="37"/>
    <n v="39273.93"/>
    <n v="2.5"/>
    <n v="981.85"/>
    <n v="2529.2399999999998"/>
    <n v="0"/>
    <n v="42785.02"/>
    <n v="6888.39"/>
    <n v="49673.409999999996"/>
    <n v="1768.29"/>
    <n v="339.94"/>
    <n v="768.84"/>
    <n v="2877.07"/>
    <n v="52550.47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180"/>
    <x v="10"/>
    <n v="1909"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209"/>
    <x v="51"/>
    <n v="6887"/>
    <m/>
    <n v="0.32"/>
    <n v="37"/>
    <n v="6684.92"/>
    <n v="2.5"/>
    <n v="167.12"/>
    <n v="430.51"/>
    <n v="0"/>
    <n v="7282.55"/>
    <n v="1172.49"/>
    <n v="8455.0400000000009"/>
    <n v="300.99"/>
    <n v="57.86"/>
    <n v="130.87"/>
    <n v="489.72"/>
    <n v="8944.7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150"/>
    <x v="50"/>
    <n v="21737"/>
    <m/>
    <n v="1.01"/>
    <n v="49"/>
    <n v="33780.769999999997"/>
    <n v="2.5"/>
    <n v="844.52"/>
    <n v="2175.48"/>
    <n v="0"/>
    <n v="36800.769999999997"/>
    <n v="5924.92"/>
    <n v="42725.689999999995"/>
    <n v="949.99"/>
    <n v="182.63"/>
    <n v="413.05"/>
    <n v="1545.6699999999998"/>
    <n v="44271.35999999999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132"/>
    <x v="179"/>
    <n v="49537"/>
    <m/>
    <n v="3.01"/>
    <n v="37"/>
    <n v="62880.06"/>
    <n v="2.5"/>
    <n v="1572"/>
    <n v="4049.48"/>
    <n v="0"/>
    <n v="68501.539999999994"/>
    <n v="11028.75"/>
    <n v="79530.289999999994"/>
    <n v="2831.15"/>
    <n v="544.27"/>
    <n v="1230.97"/>
    <n v="4606.3900000000003"/>
    <n v="84136.6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206"/>
    <x v="13"/>
    <m/>
    <m/>
    <n v="0.88"/>
    <n v="36"/>
    <n v="17676.59"/>
    <n v="2.5"/>
    <n v="441.91"/>
    <n v="1138.3699999999999"/>
    <n v="0"/>
    <n v="19256.87"/>
    <n v="3100.36"/>
    <n v="22357.23"/>
    <n v="827.71"/>
    <n v="159.12"/>
    <n v="359.88"/>
    <n v="1346.71"/>
    <n v="23703.9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0"/>
    <n v="278"/>
    <s v="Z0030"/>
    <m/>
    <n v="200"/>
    <x v="3"/>
    <m/>
    <m/>
    <n v="1.26"/>
    <n v="27"/>
    <n v="17782.12"/>
    <n v="2.5"/>
    <n v="444.55"/>
    <n v="1145.17"/>
    <n v="0"/>
    <n v="19371.839999999997"/>
    <n v="3118.87"/>
    <n v="22490.709999999995"/>
    <n v="1185.1300000000001"/>
    <n v="227.83"/>
    <n v="515.29"/>
    <n v="1928.25"/>
    <n v="24418.959999999995"/>
    <m/>
    <m/>
    <m/>
    <m/>
    <m/>
    <m/>
    <m/>
    <m/>
    <m/>
    <m/>
    <m/>
    <m/>
    <m/>
    <m/>
    <m/>
    <m/>
    <m/>
    <x v="0"/>
    <m/>
    <s v=""/>
  </r>
  <r>
    <x v="92"/>
    <x v="1"/>
    <s v="sad"/>
    <x v="2"/>
    <x v="26"/>
    <n v="222"/>
    <n v="231"/>
    <s v="Z0030"/>
    <s v="VK01"/>
    <m/>
    <x v="180"/>
    <n v="44322"/>
    <s v="točka"/>
    <n v="3.05"/>
    <m/>
    <n v="70555.33"/>
    <m/>
    <n v="1763.8899999999999"/>
    <n v="4543.76"/>
    <n v="0"/>
    <n v="76862.98000000001"/>
    <n v="12374.95"/>
    <n v="89237.930000000008"/>
    <n v="2868.77"/>
    <n v="551.5"/>
    <n v="1247.3200000000002"/>
    <n v="4667.59"/>
    <n v="93905.51999999999"/>
    <n v="41076.4092618"/>
    <n v="5500.7002552000004"/>
    <n v="942.5"/>
    <n v="41076.4092618"/>
    <n v="5500.7002552000004"/>
    <n v="942.5"/>
    <n v="141425.12951699999"/>
    <n v="3.19"/>
    <m/>
    <n v="141425.11345717544"/>
    <n v="3.19"/>
    <n v="1.6059824556577951E-2"/>
    <n v="0"/>
    <n v="1.1355709155178428E-5"/>
    <n v="0"/>
    <n v="0"/>
    <n v="76"/>
    <x v="1"/>
    <b v="0"/>
    <n v="8"/>
  </r>
  <r>
    <x v="0"/>
    <x v="1"/>
    <s v="sad"/>
    <x v="0"/>
    <x v="0"/>
    <n v="222"/>
    <n v="231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2"/>
    <n v="231"/>
    <s v="Z0030"/>
    <m/>
    <n v="180"/>
    <x v="10"/>
    <n v="19089"/>
    <m/>
    <n v="1.5"/>
    <n v="28"/>
    <n v="22016"/>
    <n v="2.5"/>
    <n v="550.4"/>
    <n v="1417.83"/>
    <n v="0"/>
    <n v="23984.230000000003"/>
    <n v="3861.46"/>
    <n v="27845.690000000002"/>
    <n v="1410.87"/>
    <n v="271.23"/>
    <n v="613.44000000000005"/>
    <n v="2295.54"/>
    <n v="30141.23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2"/>
    <n v="231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990.780421999996"/>
    <n v="5323.3631636"/>
    <m/>
    <n v="39990.780421999996"/>
    <n v="5323.3631636"/>
    <m/>
    <m/>
    <m/>
    <m/>
    <m/>
    <m/>
    <m/>
    <m/>
    <m/>
    <m/>
    <m/>
    <m/>
    <x v="0"/>
    <m/>
    <s v=""/>
  </r>
  <r>
    <x v="0"/>
    <x v="1"/>
    <s v="sad"/>
    <x v="0"/>
    <x v="0"/>
    <n v="222"/>
    <n v="231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2"/>
    <n v="231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085.6288397999999"/>
    <n v="177.33709160000001"/>
    <m/>
    <n v="1085.6288397999999"/>
    <n v="177.33709160000001"/>
    <m/>
    <s v="evidenčno:"/>
    <n v="1.91"/>
    <m/>
    <m/>
    <m/>
    <m/>
    <m/>
    <m/>
    <m/>
    <m/>
    <m/>
    <x v="0"/>
    <m/>
    <s v=""/>
  </r>
  <r>
    <x v="93"/>
    <x v="1"/>
    <s v="sad"/>
    <x v="2"/>
    <x v="13"/>
    <n v="223"/>
    <n v="232"/>
    <s v="Z0030"/>
    <s v="VK01"/>
    <m/>
    <x v="181"/>
    <n v="37959"/>
    <s v="točka"/>
    <n v="2.3699999999999997"/>
    <m/>
    <n v="60619.91"/>
    <m/>
    <n v="1515.4999999999998"/>
    <n v="3903.92"/>
    <n v="0"/>
    <n v="66039.329999999987"/>
    <n v="10632.34"/>
    <n v="76671.67"/>
    <n v="2229.1800000000003"/>
    <n v="428.54"/>
    <n v="969.24"/>
    <n v="3626.96"/>
    <n v="80298.63"/>
    <n v="20495.405830399999"/>
    <n v="4215.7890331999997"/>
    <n v="942.5"/>
    <n v="20495.405830399999"/>
    <n v="4215.7890331999997"/>
    <n v="942.5"/>
    <n v="105952.32486360001"/>
    <n v="2.79"/>
    <m/>
    <n v="105952.30223069948"/>
    <n v="2.79"/>
    <n v="2.2632900523603894E-2"/>
    <n v="0"/>
    <n v="2.1361405129567871E-5"/>
    <n v="0"/>
    <n v="0"/>
    <n v="77"/>
    <x v="1"/>
    <b v="0"/>
    <n v="9"/>
  </r>
  <r>
    <x v="0"/>
    <x v="1"/>
    <s v="sad"/>
    <x v="0"/>
    <x v="0"/>
    <n v="223"/>
    <n v="232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3"/>
    <n v="232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3"/>
    <n v="232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0132.944608599999"/>
    <n v="4156.6733457999999"/>
    <m/>
    <n v="20132.944608599999"/>
    <n v="4156.6733457999999"/>
    <m/>
    <m/>
    <m/>
    <m/>
    <m/>
    <m/>
    <m/>
    <m/>
    <m/>
    <m/>
    <m/>
    <m/>
    <x v="0"/>
    <m/>
    <s v=""/>
  </r>
  <r>
    <x v="0"/>
    <x v="1"/>
    <s v="sad"/>
    <x v="0"/>
    <x v="0"/>
    <n v="223"/>
    <n v="232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3"/>
    <n v="232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15687399999999"/>
    <m/>
    <n v="362.46122179999998"/>
    <n v="59.115687399999999"/>
    <m/>
    <s v="evidenčno:"/>
    <n v="1.91"/>
    <m/>
    <m/>
    <m/>
    <m/>
    <m/>
    <m/>
    <m/>
    <m/>
    <m/>
    <x v="0"/>
    <m/>
    <s v=""/>
  </r>
  <r>
    <x v="94"/>
    <x v="1"/>
    <s v="sad"/>
    <x v="2"/>
    <x v="6"/>
    <n v="224"/>
    <n v="242"/>
    <s v="Z0030"/>
    <s v="VK01"/>
    <m/>
    <x v="182"/>
    <n v="33000"/>
    <s v="točka"/>
    <n v="2.34"/>
    <m/>
    <n v="66398.290000000008"/>
    <m/>
    <n v="1659.9599999999998"/>
    <n v="4276.0499999999993"/>
    <n v="0"/>
    <n v="72334.299999999988"/>
    <n v="11645.83"/>
    <n v="83980.12999999999"/>
    <n v="2200.96"/>
    <n v="423.11"/>
    <n v="956.96999999999991"/>
    <n v="3581.04"/>
    <n v="87561.17"/>
    <n v="16595.8343762"/>
    <n v="3508.9731992000002"/>
    <n v="942.5"/>
    <n v="16595.8343762"/>
    <n v="3508.9731992000002"/>
    <n v="942.5"/>
    <n v="108608.4775754"/>
    <n v="3.29"/>
    <m/>
    <n v="108608.45756516444"/>
    <n v="3.29"/>
    <n v="2.0010235559311695E-2"/>
    <n v="0"/>
    <n v="1.8424196428078052E-5"/>
    <n v="0"/>
    <n v="0"/>
    <n v="78"/>
    <x v="1"/>
    <b v="0"/>
    <n v="9"/>
  </r>
  <r>
    <x v="0"/>
    <x v="1"/>
    <s v="sad"/>
    <x v="0"/>
    <x v="0"/>
    <n v="224"/>
    <n v="242"/>
    <s v="Z003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42"/>
    <s v="Z003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42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16595.8343762"/>
    <n v="3508.9731992000002"/>
    <m/>
    <n v="16595.8343762"/>
    <n v="3508.9731992000002"/>
    <m/>
    <m/>
    <m/>
    <m/>
    <m/>
    <m/>
    <m/>
    <m/>
    <m/>
    <m/>
    <m/>
    <m/>
    <x v="0"/>
    <m/>
    <s v=""/>
  </r>
  <r>
    <x v="0"/>
    <x v="1"/>
    <s v="sad"/>
    <x v="0"/>
    <x v="0"/>
    <n v="224"/>
    <n v="242"/>
    <s v="Z0030"/>
    <m/>
    <n v="170"/>
    <x v="88"/>
    <m/>
    <m/>
    <n v="0.03"/>
    <n v="28"/>
    <n v="440.32"/>
    <n v="2.5"/>
    <n v="11.01"/>
    <n v="28.36"/>
    <n v="0"/>
    <n v="479.69"/>
    <n v="77.23"/>
    <n v="556.91999999999996"/>
    <n v="28.22"/>
    <n v="5.42"/>
    <n v="12.27"/>
    <n v="45.91"/>
    <n v="602.8299999999999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4"/>
    <n v="242"/>
    <s v="Z0030"/>
    <m/>
    <n v="201"/>
    <x v="89"/>
    <m/>
    <m/>
    <n v="0"/>
    <n v="27"/>
    <n v="0"/>
    <n v="2.5"/>
    <n v="0"/>
    <n v="0"/>
    <n v="0"/>
    <n v="0"/>
    <n v="0"/>
    <n v="0"/>
    <n v="0"/>
    <n v="0"/>
    <n v="0"/>
    <n v="0"/>
    <n v="0"/>
    <n v="0"/>
    <n v="0"/>
    <m/>
    <n v="0"/>
    <n v="0"/>
    <m/>
    <s v="evidenčno:"/>
    <n v="1.91"/>
    <m/>
    <m/>
    <m/>
    <m/>
    <m/>
    <m/>
    <m/>
    <m/>
    <m/>
    <x v="0"/>
    <m/>
    <s v=""/>
  </r>
  <r>
    <x v="95"/>
    <x v="1"/>
    <s v="sad"/>
    <x v="2"/>
    <x v="6"/>
    <n v="224"/>
    <n v="282"/>
    <s v="E0010"/>
    <s v="VK01"/>
    <m/>
    <x v="183"/>
    <n v="12"/>
    <s v="pavšal"/>
    <n v="6.1099999999999994"/>
    <m/>
    <n v="167064.47999999998"/>
    <m/>
    <n v="4176.619999999999"/>
    <n v="10758.94"/>
    <n v="0"/>
    <n v="182000.04"/>
    <n v="29302.010000000002"/>
    <n v="211302.05000000002"/>
    <n v="5746.9400000000005"/>
    <n v="1104.81"/>
    <n v="2498.75"/>
    <n v="9350.5"/>
    <n v="220652.55000000005"/>
    <n v="21906.61"/>
    <n v="3411.21"/>
    <n v="942.5"/>
    <n v="21906.61"/>
    <n v="3411.21"/>
    <n v="942.5"/>
    <n v="246912.87000000002"/>
    <n v="20576.07"/>
    <m/>
    <n v="246912.85"/>
    <n v="20576.07"/>
    <n v="2.0000000018626451E-2"/>
    <n v="0"/>
    <n v="8.1000239633645843E-6"/>
    <n v="0"/>
    <n v="0"/>
    <n v="79"/>
    <x v="1"/>
    <b v="0"/>
    <n v="9"/>
  </r>
  <r>
    <x v="0"/>
    <x v="1"/>
    <s v="sad"/>
    <x v="0"/>
    <x v="0"/>
    <n v="224"/>
    <n v="282"/>
    <s v="E001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n v="150"/>
    <x v="50"/>
    <m/>
    <m/>
    <n v="2"/>
    <n v="49"/>
    <n v="66892.61"/>
    <n v="2.5"/>
    <n v="1672.32"/>
    <n v="4307.88"/>
    <n v="0"/>
    <n v="72872.810000000012"/>
    <n v="11732.52"/>
    <n v="84605.330000000016"/>
    <n v="1881.16"/>
    <n v="361.64"/>
    <n v="817.92"/>
    <n v="3060.7200000000003"/>
    <n v="87666.05000000001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n v="131"/>
    <x v="184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n v="209"/>
    <x v="51"/>
    <m/>
    <m/>
    <n v="0.3"/>
    <n v="37"/>
    <n v="6267.12"/>
    <n v="2.5"/>
    <n v="156.68"/>
    <n v="403.6"/>
    <n v="0"/>
    <n v="6827.4000000000005"/>
    <n v="1099.21"/>
    <n v="7926.6100000000006"/>
    <n v="282.17"/>
    <n v="54.25"/>
    <n v="122.69"/>
    <n v="459.11"/>
    <n v="8385.720000000001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n v="200"/>
    <x v="3"/>
    <m/>
    <m/>
    <n v="0.81"/>
    <n v="27"/>
    <n v="11431.36"/>
    <n v="2.5"/>
    <n v="285.77999999999997"/>
    <n v="736.18"/>
    <n v="0"/>
    <n v="12453.320000000002"/>
    <n v="2004.98"/>
    <n v="14458.300000000001"/>
    <n v="761.87"/>
    <n v="146.46"/>
    <n v="331.26"/>
    <n v="1239.5900000000001"/>
    <n v="15697.89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s v="Op:"/>
    <x v="1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2"/>
    <s v="E0010"/>
    <m/>
    <s v="Op: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90"/>
    <m/>
    <m/>
    <m/>
    <m/>
    <m/>
    <s v=" * socialni delavec (0,3)"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91"/>
    <m/>
    <m/>
    <m/>
    <m/>
    <m/>
    <s v=" * diplomirana medicinska sestra (DMS) (1)"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92"/>
    <m/>
    <m/>
    <m/>
    <m/>
    <m/>
    <s v=" * administrator (15,27 % kadra)."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4"/>
    <n v="282"/>
    <s v="E0010"/>
    <m/>
    <s v="Op: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96"/>
    <x v="1"/>
    <s v="sad"/>
    <x v="2"/>
    <x v="6"/>
    <n v="224"/>
    <n v="288"/>
    <s v="E0010"/>
    <s v="VK01"/>
    <m/>
    <x v="194"/>
    <n v="12"/>
    <s v="pavšal"/>
    <n v="1.73"/>
    <m/>
    <n v="60661.700000000004"/>
    <m/>
    <n v="1516.5500000000002"/>
    <n v="3906.6099999999997"/>
    <n v="0"/>
    <n v="66084.86"/>
    <n v="10639.67"/>
    <n v="76724.53"/>
    <n v="1627.2"/>
    <n v="312.82000000000005"/>
    <n v="707.5"/>
    <n v="2647.52"/>
    <n v="79372.050000000017"/>
    <n v="16595.830000000002"/>
    <n v="3508.97"/>
    <n v="942.5"/>
    <n v="16595.830000000002"/>
    <n v="3508.97"/>
    <n v="942.5"/>
    <n v="100419.35000000002"/>
    <n v="8368.2800000000007"/>
    <m/>
    <n v="100419.34000000001"/>
    <n v="8368.2800000000007"/>
    <n v="1.0000000009313226E-2"/>
    <n v="0"/>
    <n v="9.9582411209964384E-6"/>
    <n v="0"/>
    <n v="0"/>
    <n v="80"/>
    <x v="1"/>
    <b v="0"/>
    <n v="9"/>
  </r>
  <r>
    <x v="0"/>
    <x v="1"/>
    <s v="sad"/>
    <x v="0"/>
    <x v="0"/>
    <n v="224"/>
    <n v="288"/>
    <s v="E001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8"/>
    <s v="E0010"/>
    <m/>
    <n v="150"/>
    <x v="50"/>
    <m/>
    <m/>
    <n v="0.5"/>
    <n v="49"/>
    <n v="16723.150000000001"/>
    <n v="2.5"/>
    <n v="418.08"/>
    <n v="1076.97"/>
    <n v="0"/>
    <n v="18218.200000000004"/>
    <n v="2933.13"/>
    <n v="21151.330000000005"/>
    <n v="470.29"/>
    <n v="90.41"/>
    <n v="204.48"/>
    <n v="765.18000000000006"/>
    <n v="21916.51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4"/>
    <n v="288"/>
    <s v="E0010"/>
    <m/>
    <n v="200"/>
    <x v="3"/>
    <m/>
    <m/>
    <n v="0.23"/>
    <n v="27"/>
    <n v="3245.94"/>
    <n v="2.5"/>
    <n v="81.150000000000006"/>
    <n v="209.04"/>
    <n v="0"/>
    <n v="3536.13"/>
    <n v="569.32000000000005"/>
    <n v="4105.45"/>
    <n v="216.33"/>
    <n v="41.59"/>
    <n v="94.06"/>
    <n v="351.98"/>
    <n v="4457.43"/>
    <m/>
    <m/>
    <m/>
    <m/>
    <m/>
    <m/>
    <m/>
    <m/>
    <m/>
    <m/>
    <m/>
    <m/>
    <m/>
    <m/>
    <m/>
    <m/>
    <m/>
    <x v="0"/>
    <m/>
    <s v=""/>
  </r>
  <r>
    <x v="97"/>
    <x v="1"/>
    <s v="sad"/>
    <x v="2"/>
    <x v="7"/>
    <n v="227"/>
    <n v="237"/>
    <s v="Z0030"/>
    <s v="VK01"/>
    <m/>
    <x v="195"/>
    <n v="48053"/>
    <s v="točka"/>
    <n v="3.26"/>
    <m/>
    <n v="79833.69"/>
    <m/>
    <n v="1995.85"/>
    <n v="5141.2799999999988"/>
    <n v="0"/>
    <n v="86970.819999999992"/>
    <n v="14002.300000000001"/>
    <n v="100973.12"/>
    <n v="3066.2900000000004"/>
    <n v="589.46999999999991"/>
    <n v="1333.21"/>
    <n v="4988.9700000000012"/>
    <n v="105962.09000000001"/>
    <n v="24370.369843799996"/>
    <n v="4310.8088511999995"/>
    <n v="942.5"/>
    <n v="24370.369843799996"/>
    <n v="4310.8088511999995"/>
    <n v="942.5"/>
    <n v="135585.76869500001"/>
    <n v="2.82"/>
    <m/>
    <n v="135585.77088026734"/>
    <n v="2.82"/>
    <n v="-2.1852673380635679E-3"/>
    <n v="0"/>
    <n v="-1.6117232095050201E-6"/>
    <n v="0"/>
    <n v="0"/>
    <n v="81"/>
    <x v="1"/>
    <b v="0"/>
    <n v="9"/>
  </r>
  <r>
    <x v="0"/>
    <x v="1"/>
    <s v="sad"/>
    <x v="0"/>
    <x v="0"/>
    <n v="227"/>
    <n v="23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3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37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37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22001.066136399997"/>
    <n v="3920.6393319999997"/>
    <m/>
    <n v="22001.066136399997"/>
    <n v="3920.6393319999997"/>
    <m/>
    <m/>
    <m/>
    <m/>
    <m/>
    <m/>
    <m/>
    <m/>
    <m/>
    <m/>
    <m/>
    <m/>
    <x v="0"/>
    <m/>
    <s v=""/>
  </r>
  <r>
    <x v="0"/>
    <x v="1"/>
    <s v="sad"/>
    <x v="0"/>
    <x v="0"/>
    <n v="227"/>
    <n v="237"/>
    <s v="Z0030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7"/>
    <n v="237"/>
    <s v="Z0030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2369.3037073999999"/>
    <n v="390.16951919999997"/>
    <m/>
    <n v="2369.3037073999999"/>
    <n v="390.16951919999997"/>
    <m/>
    <s v="evidenčno:"/>
    <n v="1.91"/>
    <m/>
    <m/>
    <m/>
    <m/>
    <m/>
    <m/>
    <m/>
    <m/>
    <m/>
    <x v="0"/>
    <m/>
    <s v=""/>
  </r>
  <r>
    <x v="0"/>
    <x v="1"/>
    <s v="sad"/>
    <x v="0"/>
    <x v="0"/>
    <n v="227"/>
    <n v="237"/>
    <s v="Z0030"/>
    <m/>
    <s v="Rea:"/>
    <x v="1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98"/>
    <x v="1"/>
    <s v="sad"/>
    <x v="2"/>
    <x v="7"/>
    <n v="227"/>
    <n v="259"/>
    <s v="Z0030"/>
    <s v="VK024"/>
    <m/>
    <x v="197"/>
    <n v="27775.5"/>
    <s v="točka"/>
    <n v="1.4999999999999998"/>
    <m/>
    <n v="32950.400000000001"/>
    <m/>
    <n v="823.76"/>
    <n v="2122"/>
    <n v="0"/>
    <n v="35896.159999999996"/>
    <n v="5779.29"/>
    <n v="41675.449999999997"/>
    <n v="1410.88"/>
    <n v="271.22000000000003"/>
    <n v="613.42999999999995"/>
    <n v="2295.5300000000002"/>
    <n v="43970.979999999996"/>
    <n v="11330.06"/>
    <n v="1949.87"/>
    <n v="942.5"/>
    <n v="11330.06"/>
    <n v="1949.87"/>
    <n v="942.5"/>
    <n v="58193.409999999996"/>
    <n v="2.1"/>
    <m/>
    <n v="58193.410160232073"/>
    <n v="2.1"/>
    <n v="-1.6023207717807963E-4"/>
    <n v="0"/>
    <n v="-2.7534402389701891E-7"/>
    <n v="0"/>
    <n v="0"/>
    <n v="82"/>
    <x v="1"/>
    <b v="0"/>
    <n v="9"/>
  </r>
  <r>
    <x v="0"/>
    <x v="1"/>
    <s v="sad"/>
    <x v="0"/>
    <x v="0"/>
    <n v="227"/>
    <n v="259"/>
    <s v="Z0030"/>
    <m/>
    <n v="148"/>
    <x v="198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59"/>
    <s v="Z0030"/>
    <m/>
    <n v="1"/>
    <x v="7"/>
    <n v="3784.95"/>
    <m/>
    <n v="0.15"/>
    <n v="54"/>
    <n v="6103.89"/>
    <n v="2.5"/>
    <n v="152.6"/>
    <n v="393.09"/>
    <n v="0"/>
    <n v="6649.5800000000008"/>
    <n v="1070.58"/>
    <n v="7720.1600000000008"/>
    <n v="141.09"/>
    <n v="27.12"/>
    <n v="61.34"/>
    <n v="229.55"/>
    <n v="7949.71000000000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59"/>
    <s v="Z0030"/>
    <m/>
    <n v="80"/>
    <x v="18"/>
    <n v="2468.5499999999997"/>
    <m/>
    <n v="0.15"/>
    <n v="37"/>
    <n v="3133.56"/>
    <n v="2.5"/>
    <n v="78.34"/>
    <n v="201.8"/>
    <n v="0"/>
    <n v="3413.7000000000003"/>
    <n v="549.61"/>
    <n v="3963.3100000000004"/>
    <n v="141.09"/>
    <n v="27.12"/>
    <n v="61.34"/>
    <n v="229.55"/>
    <n v="4192.860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7"/>
    <n v="259"/>
    <s v="Z0030"/>
    <m/>
    <n v="200"/>
    <x v="3"/>
    <m/>
    <m/>
    <n v="0.2"/>
    <n v="27"/>
    <n v="2822.56"/>
    <n v="2.5"/>
    <n v="70.56"/>
    <n v="181.77"/>
    <n v="0"/>
    <n v="3074.89"/>
    <n v="495.06"/>
    <n v="3569.95"/>
    <n v="188.12"/>
    <n v="36.159999999999997"/>
    <n v="81.790000000000006"/>
    <n v="306.07"/>
    <n v="3876.02"/>
    <m/>
    <m/>
    <m/>
    <m/>
    <m/>
    <m/>
    <m/>
    <m/>
    <m/>
    <m/>
    <m/>
    <m/>
    <m/>
    <m/>
    <m/>
    <m/>
    <m/>
    <x v="0"/>
    <m/>
    <s v=""/>
  </r>
  <r>
    <x v="99"/>
    <x v="1"/>
    <s v="sad"/>
    <x v="2"/>
    <x v="27"/>
    <n v="229"/>
    <n v="239"/>
    <s v="Z0030"/>
    <s v="VK01"/>
    <m/>
    <x v="199"/>
    <n v="45507.8"/>
    <s v="točka"/>
    <n v="2.94"/>
    <m/>
    <n v="75159.51999999999"/>
    <m/>
    <n v="1878.9899999999998"/>
    <n v="4840.26"/>
    <n v="0"/>
    <n v="81878.77"/>
    <n v="13182.48"/>
    <n v="95061.249999999985"/>
    <n v="2765.2999999999997"/>
    <n v="531.62"/>
    <n v="1202.3499999999999"/>
    <n v="4499.2700000000004"/>
    <n v="99560.52"/>
    <n v="38798.356485600001"/>
    <n v="6185.6306222000003"/>
    <n v="942.5"/>
    <n v="38798.356485600001"/>
    <n v="6185.6306222000003"/>
    <n v="942.5"/>
    <n v="145487.00710780002"/>
    <n v="3.2"/>
    <m/>
    <n v="145487.01797195157"/>
    <n v="3.2"/>
    <n v="-1.0864151554415002E-2"/>
    <n v="0"/>
    <n v="-7.4674370991022037E-6"/>
    <n v="0"/>
    <n v="0"/>
    <n v="83"/>
    <x v="1"/>
    <b v="0"/>
    <n v="9"/>
  </r>
  <r>
    <x v="0"/>
    <x v="1"/>
    <s v="sad"/>
    <x v="0"/>
    <x v="0"/>
    <n v="229"/>
    <n v="23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80"/>
    <x v="10"/>
    <n v="3817.7999999999997"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0"/>
    <x v="3"/>
    <m/>
    <m/>
    <n v="0.35"/>
    <n v="27"/>
    <n v="4939.4799999999996"/>
    <n v="2.5"/>
    <n v="123.49"/>
    <n v="318.10000000000002"/>
    <n v="0"/>
    <n v="5381.07"/>
    <n v="866.35"/>
    <n v="6247.42"/>
    <n v="329.2"/>
    <n v="63.29"/>
    <n v="143.13999999999999"/>
    <n v="535.63"/>
    <n v="6783.05"/>
    <n v="36987.755349200001"/>
    <n v="5890.0521852000002"/>
    <m/>
    <n v="36987.755349200001"/>
    <n v="5890.0521852000002"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70"/>
    <x v="88"/>
    <m/>
    <m/>
    <n v="0.25"/>
    <n v="28"/>
    <n v="3669.33"/>
    <n v="2.5"/>
    <n v="91.73"/>
    <n v="236.3"/>
    <n v="0"/>
    <n v="3997.36"/>
    <n v="643.57000000000005"/>
    <n v="4640.93"/>
    <n v="235.15"/>
    <n v="45.21"/>
    <n v="102.24"/>
    <n v="382.6"/>
    <n v="5023.5300000000007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1"/>
    <x v="89"/>
    <m/>
    <m/>
    <n v="0.04"/>
    <n v="27"/>
    <n v="564.51"/>
    <n v="2.5"/>
    <n v="14.11"/>
    <n v="36.35"/>
    <n v="0"/>
    <n v="614.97"/>
    <n v="99.01"/>
    <n v="713.98"/>
    <n v="37.619999999999997"/>
    <n v="7.23"/>
    <n v="16.36"/>
    <n v="61.209999999999994"/>
    <n v="775.19"/>
    <n v="1810.6011363999999"/>
    <n v="295.57843699999995"/>
    <m/>
    <n v="1810.6011363999999"/>
    <n v="295.57843699999995"/>
    <m/>
    <s v="evidenčno:"/>
    <n v="1.91"/>
    <m/>
    <m/>
    <m/>
    <m/>
    <m/>
    <m/>
    <m/>
    <m/>
    <m/>
    <x v="0"/>
    <m/>
    <s v=""/>
  </r>
  <r>
    <x v="0"/>
    <x v="1"/>
    <s v="sad"/>
    <x v="0"/>
    <x v="0"/>
    <n v="229"/>
    <n v="239"/>
    <s v="Z0030"/>
    <m/>
    <s v="Op:"/>
    <x v="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9"/>
    <n v="239"/>
    <s v="Z0030"/>
    <m/>
    <s v="Op:"/>
    <x v="2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00"/>
    <x v="1"/>
    <s v="sad"/>
    <x v="2"/>
    <x v="27"/>
    <n v="229"/>
    <n v="239"/>
    <s v="Z0030"/>
    <s v="VK03"/>
    <m/>
    <x v="202"/>
    <n v="61964.800000000003"/>
    <s v="točka"/>
    <n v="4.09"/>
    <m/>
    <n v="98166.819999999992"/>
    <m/>
    <n v="2454.17"/>
    <n v="6321.93"/>
    <n v="0"/>
    <n v="106942.92000000001"/>
    <n v="17217.810000000001"/>
    <n v="124160.73"/>
    <n v="3846.9700000000003"/>
    <n v="739.56000000000006"/>
    <n v="1672.6499999999999"/>
    <n v="6259.18"/>
    <n v="130419.91"/>
    <n v="57784.891476799996"/>
    <n v="17700.327591199999"/>
    <n v="942.5"/>
    <n v="57784.891476799996"/>
    <n v="17700.327591199999"/>
    <n v="942.5"/>
    <n v="206847.62906800001"/>
    <n v="3.34"/>
    <m/>
    <n v="206847.65641506854"/>
    <n v="3.34"/>
    <n v="-2.7347068535163999E-2"/>
    <n v="0"/>
    <n v="-1.3220874245869292E-5"/>
    <n v="0"/>
    <n v="0"/>
    <n v="84"/>
    <x v="1"/>
    <b v="0"/>
    <n v="9"/>
  </r>
  <r>
    <x v="0"/>
    <x v="1"/>
    <s v="sad"/>
    <x v="0"/>
    <x v="0"/>
    <n v="229"/>
    <n v="23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80"/>
    <x v="18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80"/>
    <x v="10"/>
    <n v="3817.7999999999997"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0"/>
    <x v="3"/>
    <m/>
    <m/>
    <n v="0.5"/>
    <n v="27"/>
    <n v="7056.4"/>
    <n v="2.5"/>
    <n v="176.41"/>
    <n v="454.43"/>
    <n v="0"/>
    <n v="7687.24"/>
    <n v="1237.6500000000001"/>
    <n v="8924.89"/>
    <n v="470.29"/>
    <n v="90.41"/>
    <n v="204.48"/>
    <n v="765.18000000000006"/>
    <n v="9690.07"/>
    <n v="55974.290340399995"/>
    <n v="17404.749154199999"/>
    <m/>
    <n v="55974.290340399995"/>
    <n v="17404.749154199999"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70"/>
    <x v="88"/>
    <m/>
    <m/>
    <n v="0.25"/>
    <n v="28"/>
    <n v="3669.33"/>
    <n v="2.5"/>
    <n v="91.73"/>
    <n v="236.3"/>
    <n v="0"/>
    <n v="3997.36"/>
    <n v="643.57000000000005"/>
    <n v="4640.93"/>
    <n v="235.15"/>
    <n v="45.21"/>
    <n v="102.24"/>
    <n v="382.6"/>
    <n v="5023.5300000000007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1"/>
    <x v="89"/>
    <m/>
    <m/>
    <n v="0.04"/>
    <n v="27"/>
    <n v="564.51"/>
    <n v="2.5"/>
    <n v="14.11"/>
    <n v="36.35"/>
    <n v="0"/>
    <n v="614.97"/>
    <n v="99.01"/>
    <n v="713.98"/>
    <n v="37.619999999999997"/>
    <n v="7.23"/>
    <n v="16.36"/>
    <n v="61.209999999999994"/>
    <n v="775.19"/>
    <n v="1810.6011363999999"/>
    <n v="295.57843699999995"/>
    <m/>
    <n v="1810.6011363999999"/>
    <n v="295.57843699999995"/>
    <m/>
    <s v="evidenčno:"/>
    <n v="1.91"/>
    <m/>
    <m/>
    <m/>
    <m/>
    <m/>
    <m/>
    <m/>
    <m/>
    <m/>
    <x v="0"/>
    <m/>
    <s v=""/>
  </r>
  <r>
    <x v="0"/>
    <x v="1"/>
    <s v="sad"/>
    <x v="0"/>
    <x v="0"/>
    <n v="229"/>
    <n v="239"/>
    <s v="Z0030"/>
    <m/>
    <s v="Op: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29"/>
    <n v="239"/>
    <s v="Z0030"/>
    <m/>
    <s v="Op:"/>
    <x v="2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01"/>
    <x v="1"/>
    <s v="sad"/>
    <x v="2"/>
    <x v="27"/>
    <n v="229"/>
    <n v="239"/>
    <s v="Z0030"/>
    <s v="VK06"/>
    <m/>
    <x v="204"/>
    <n v="61964.800000000003"/>
    <s v="točka"/>
    <n v="4.09"/>
    <m/>
    <n v="98166.819999999992"/>
    <m/>
    <n v="2454.17"/>
    <n v="6321.93"/>
    <n v="0"/>
    <n v="106942.92000000001"/>
    <n v="17217.810000000001"/>
    <n v="124160.73"/>
    <n v="3846.9700000000003"/>
    <n v="739.56000000000006"/>
    <n v="1672.6499999999999"/>
    <n v="6259.18"/>
    <n v="130419.91"/>
    <n v="89605.530340400001"/>
    <n v="17700.327591199999"/>
    <n v="942.5"/>
    <n v="89605.53"/>
    <n v="17700.330000000002"/>
    <n v="942.5"/>
    <n v="238668.27000000002"/>
    <n v="3.85"/>
    <m/>
    <n v="238668.29641506856"/>
    <n v="3.85"/>
    <n v="-2.6415068539790809E-2"/>
    <n v="0"/>
    <n v="-1.1067690571625946E-5"/>
    <n v="0"/>
    <n v="0"/>
    <n v="85"/>
    <x v="3"/>
    <b v="0"/>
    <n v="9"/>
  </r>
  <r>
    <x v="0"/>
    <x v="1"/>
    <s v="sad"/>
    <x v="0"/>
    <x v="0"/>
    <n v="229"/>
    <n v="23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80"/>
    <x v="18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80"/>
    <x v="10"/>
    <n v="3817.7999999999997"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0"/>
    <x v="3"/>
    <m/>
    <m/>
    <n v="0.5"/>
    <n v="27"/>
    <n v="7056.4"/>
    <n v="2.5"/>
    <n v="176.41"/>
    <n v="454.43"/>
    <n v="0"/>
    <n v="7687.24"/>
    <n v="1237.6500000000001"/>
    <n v="8924.89"/>
    <n v="470.29"/>
    <n v="90.41"/>
    <n v="204.48"/>
    <n v="765.18000000000006"/>
    <n v="9690.07"/>
    <n v="55974.290340399995"/>
    <n v="17404.749154199999"/>
    <m/>
    <n v="55974.29"/>
    <n v="17404.75"/>
    <m/>
    <m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170"/>
    <x v="88"/>
    <m/>
    <m/>
    <n v="0.25"/>
    <n v="28"/>
    <n v="3669.33"/>
    <n v="2.5"/>
    <n v="91.73"/>
    <n v="236.3"/>
    <n v="0"/>
    <n v="3997.36"/>
    <n v="643.57000000000005"/>
    <n v="4640.93"/>
    <n v="235.15"/>
    <n v="45.21"/>
    <n v="102.24"/>
    <n v="382.6"/>
    <n v="5023.5300000000007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29"/>
    <n v="239"/>
    <s v="Z0030"/>
    <m/>
    <n v="201"/>
    <x v="89"/>
    <m/>
    <m/>
    <n v="0.04"/>
    <n v="27"/>
    <n v="564.51"/>
    <n v="2.5"/>
    <n v="14.11"/>
    <n v="36.35"/>
    <n v="0"/>
    <n v="614.97"/>
    <n v="99.01"/>
    <n v="713.98"/>
    <n v="37.619999999999997"/>
    <n v="7.23"/>
    <n v="16.36"/>
    <n v="61.209999999999994"/>
    <n v="775.19"/>
    <n v="33631.24"/>
    <n v="295.57843699999995"/>
    <m/>
    <n v="33631.24"/>
    <n v="295.58"/>
    <m/>
    <s v="evidenčno:"/>
    <n v="1.91"/>
    <m/>
    <m/>
    <m/>
    <m/>
    <m/>
    <m/>
    <m/>
    <m/>
    <m/>
    <x v="0"/>
    <m/>
    <s v=""/>
  </r>
  <r>
    <x v="0"/>
    <x v="1"/>
    <s v="sad"/>
    <x v="0"/>
    <x v="0"/>
    <n v="229"/>
    <n v="239"/>
    <s v="Z0030"/>
    <m/>
    <s v="Op:"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02"/>
    <x v="1"/>
    <s v="sad"/>
    <x v="2"/>
    <x v="6"/>
    <n v="230"/>
    <n v="241"/>
    <s v="Z0030"/>
    <s v="VK05"/>
    <m/>
    <x v="206"/>
    <n v="38284"/>
    <s v="točka"/>
    <n v="3.0399999999999996"/>
    <m/>
    <n v="78547.66"/>
    <m/>
    <n v="1963.6899999999998"/>
    <n v="5058.4799999999996"/>
    <n v="0"/>
    <n v="85569.83"/>
    <n v="13776.750000000002"/>
    <n v="99346.58"/>
    <n v="2859.36"/>
    <n v="549.69000000000005"/>
    <n v="1243.2299999999998"/>
    <n v="4652.28"/>
    <n v="103998.86"/>
    <n v="34176.269999999997"/>
    <n v="5612.29"/>
    <n v="942.5"/>
    <n v="34176.269999999997"/>
    <n v="5612.29"/>
    <n v="942.5"/>
    <n v="144729.92000000001"/>
    <n v="3.78"/>
    <m/>
    <n v="144729.91196171663"/>
    <n v="3.78"/>
    <n v="8.0382833839394152E-3"/>
    <n v="0"/>
    <n v="5.5539889957686626E-6"/>
    <n v="0"/>
    <n v="0"/>
    <n v="86"/>
    <x v="1"/>
    <b v="0"/>
    <n v="10"/>
  </r>
  <r>
    <x v="0"/>
    <x v="1"/>
    <s v="sad"/>
    <x v="0"/>
    <x v="0"/>
    <n v="230"/>
    <n v="241"/>
    <s v="Z0030"/>
    <m/>
    <n v="1"/>
    <x v="7"/>
    <n v="18527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40"/>
    <x v="207"/>
    <n v="2962"/>
    <m/>
    <n v="0.2"/>
    <n v="37"/>
    <n v="4178.08"/>
    <n v="2.5"/>
    <n v="104.45"/>
    <n v="269.07"/>
    <n v="0"/>
    <n v="4551.5999999999995"/>
    <n v="732.81"/>
    <n v="5284.41"/>
    <n v="188.12"/>
    <n v="36.159999999999997"/>
    <n v="81.790000000000006"/>
    <n v="306.07"/>
    <n v="5590.4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80"/>
    <x v="18"/>
    <n v="11391"/>
    <m/>
    <n v="0.9"/>
    <n v="37"/>
    <n v="18801.349999999999"/>
    <n v="2.5"/>
    <n v="470.03"/>
    <n v="1210.81"/>
    <n v="0"/>
    <n v="20482.189999999999"/>
    <n v="3297.63"/>
    <n v="23779.82"/>
    <n v="846.52"/>
    <n v="162.74"/>
    <n v="368.06"/>
    <n v="1377.32"/>
    <n v="25157.1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33"/>
    <x v="208"/>
    <n v="2389"/>
    <m/>
    <n v="0.21"/>
    <n v="37"/>
    <n v="4386.9799999999996"/>
    <n v="2.5"/>
    <n v="109.67"/>
    <n v="282.52"/>
    <n v="0"/>
    <n v="4779.17"/>
    <n v="769.45"/>
    <n v="5548.62"/>
    <n v="197.52"/>
    <n v="37.97"/>
    <n v="85.88"/>
    <n v="321.37"/>
    <n v="5869.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80"/>
    <x v="10"/>
    <n v="3015"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200"/>
    <x v="3"/>
    <m/>
    <m/>
    <n v="0.4"/>
    <n v="27"/>
    <n v="5645.12"/>
    <n v="2.5"/>
    <n v="141.13"/>
    <n v="363.55"/>
    <n v="0"/>
    <n v="6149.8"/>
    <n v="990.12"/>
    <n v="7139.92"/>
    <n v="376.23"/>
    <n v="72.33"/>
    <n v="163.58000000000001"/>
    <n v="612.14"/>
    <n v="7752.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70"/>
    <x v="88"/>
    <m/>
    <m/>
    <n v="0.03"/>
    <n v="28"/>
    <n v="440.32"/>
    <n v="2.5"/>
    <n v="11.01"/>
    <n v="28.36"/>
    <n v="0"/>
    <n v="479.69"/>
    <n v="77.23"/>
    <n v="556.91999999999996"/>
    <n v="28.22"/>
    <n v="5.42"/>
    <n v="12.27"/>
    <n v="45.91"/>
    <n v="602.8299999999999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201"/>
    <x v="89"/>
    <m/>
    <m/>
    <n v="0"/>
    <n v="27"/>
    <n v="0"/>
    <n v="2.5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x v="0"/>
    <m/>
    <s v=""/>
  </r>
  <r>
    <x v="103"/>
    <x v="1"/>
    <s v="sad"/>
    <x v="2"/>
    <x v="6"/>
    <n v="230"/>
    <n v="241"/>
    <s v="Z0030"/>
    <s v="VK01"/>
    <m/>
    <x v="209"/>
    <n v="37959"/>
    <s v="točka"/>
    <n v="2.34"/>
    <m/>
    <n v="60185.23"/>
    <m/>
    <n v="1504.6299999999999"/>
    <n v="3875.93"/>
    <n v="0"/>
    <n v="65565.789999999994"/>
    <n v="10556.1"/>
    <n v="76121.89"/>
    <n v="2200.96"/>
    <n v="423.11"/>
    <n v="956.96999999999991"/>
    <n v="3581.04"/>
    <n v="79702.930000000008"/>
    <n v="16523.04"/>
    <n v="3508.97"/>
    <n v="942.5"/>
    <n v="16523.04"/>
    <n v="3508.97"/>
    <n v="942.5"/>
    <n v="100677.44"/>
    <n v="2.65"/>
    <m/>
    <n v="100677.43576592609"/>
    <n v="2.65"/>
    <n v="4.2340739164501429E-3"/>
    <n v="0"/>
    <n v="4.2055837877062321E-6"/>
    <n v="0"/>
    <n v="0"/>
    <n v="87"/>
    <x v="1"/>
    <b v="0"/>
    <n v="10"/>
  </r>
  <r>
    <x v="0"/>
    <x v="1"/>
    <s v="sad"/>
    <x v="0"/>
    <x v="0"/>
    <n v="230"/>
    <n v="241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170"/>
    <x v="88"/>
    <m/>
    <m/>
    <n v="0.03"/>
    <n v="28"/>
    <n v="440.32"/>
    <n v="2.5"/>
    <n v="11.01"/>
    <n v="28.36"/>
    <n v="0"/>
    <n v="479.69"/>
    <n v="77.23"/>
    <n v="556.91999999999996"/>
    <n v="28.22"/>
    <n v="5.42"/>
    <n v="12.27"/>
    <n v="45.91"/>
    <n v="602.8299999999999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0"/>
    <n v="241"/>
    <s v="Z0030"/>
    <m/>
    <n v="201"/>
    <x v="89"/>
    <m/>
    <m/>
    <n v="0"/>
    <n v="27"/>
    <n v="0"/>
    <n v="2.5"/>
    <n v="0"/>
    <n v="0"/>
    <n v="0"/>
    <n v="0"/>
    <n v="0"/>
    <n v="0"/>
    <n v="0"/>
    <n v="0"/>
    <n v="0"/>
    <n v="0"/>
    <n v="0"/>
    <m/>
    <m/>
    <m/>
    <m/>
    <m/>
    <m/>
    <s v="evidenčno:"/>
    <n v="1.91"/>
    <m/>
    <m/>
    <m/>
    <m/>
    <m/>
    <m/>
    <m/>
    <m/>
    <m/>
    <x v="0"/>
    <m/>
    <s v=""/>
  </r>
  <r>
    <x v="104"/>
    <x v="1"/>
    <s v="sad"/>
    <x v="2"/>
    <x v="6"/>
    <n v="230"/>
    <n v="269"/>
    <s v="Z0030"/>
    <s v="VK01"/>
    <m/>
    <x v="210"/>
    <n v="64186"/>
    <s v="točka"/>
    <n v="4.18"/>
    <m/>
    <n v="91454.74"/>
    <m/>
    <n v="2286.37"/>
    <n v="5889.6799999999994"/>
    <n v="0"/>
    <n v="99630.789999999979"/>
    <n v="16040.560000000001"/>
    <n v="115671.35"/>
    <n v="3931.6200000000003"/>
    <n v="755.83"/>
    <n v="1709.4499999999998"/>
    <n v="6396.9000000000005"/>
    <n v="122068.25"/>
    <n v="47416.42"/>
    <n v="2241.94"/>
    <n v="942.5"/>
    <n v="47416.42"/>
    <n v="2241.94"/>
    <n v="942.5"/>
    <n v="172669.11"/>
    <n v="2.69"/>
    <m/>
    <n v="172669.1196285417"/>
    <n v="2.6901367841669788"/>
    <n v="-9.6285417093895376E-3"/>
    <n v="-1.3678416697882056E-4"/>
    <n v="-5.5762962885912387E-6"/>
    <n v="-5.0846547203054889E-3"/>
    <n v="0"/>
    <n v="88"/>
    <x v="1"/>
    <b v="0"/>
    <n v="10"/>
  </r>
  <r>
    <x v="0"/>
    <x v="1"/>
    <s v="sad"/>
    <x v="0"/>
    <x v="0"/>
    <n v="230"/>
    <n v="269"/>
    <s v="Z0030"/>
    <m/>
    <n v="1"/>
    <x v="7"/>
    <n v="12617"/>
    <m/>
    <n v="0.5"/>
    <n v="54"/>
    <n v="20346.310000000001"/>
    <n v="2.5"/>
    <n v="508.66"/>
    <n v="1310.3"/>
    <n v="0"/>
    <n v="22165.27"/>
    <n v="3568.61"/>
    <n v="25733.88"/>
    <n v="470.29"/>
    <n v="90.41"/>
    <n v="204.48"/>
    <n v="765.18000000000006"/>
    <n v="26499.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69"/>
    <s v="Z0030"/>
    <m/>
    <n v="140"/>
    <x v="207"/>
    <n v="7405"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69"/>
    <s v="Z0030"/>
    <m/>
    <n v="66"/>
    <x v="24"/>
    <n v="11250"/>
    <m/>
    <n v="0.5"/>
    <n v="34"/>
    <n v="9285.77"/>
    <n v="2.5"/>
    <n v="232.14"/>
    <n v="598"/>
    <n v="0"/>
    <n v="10115.91"/>
    <n v="1628.66"/>
    <n v="11744.57"/>
    <n v="470.29"/>
    <n v="90.41"/>
    <n v="204.48"/>
    <n v="765.18000000000006"/>
    <n v="12509.7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69"/>
    <s v="Z0030"/>
    <m/>
    <n v="80"/>
    <x v="18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69"/>
    <s v="Z0030"/>
    <m/>
    <n v="200"/>
    <x v="3"/>
    <m/>
    <m/>
    <n v="0.68"/>
    <n v="27"/>
    <n v="9596.7000000000007"/>
    <n v="2.5"/>
    <n v="239.92"/>
    <n v="618.03"/>
    <n v="0"/>
    <n v="10454.650000000001"/>
    <n v="1683.2"/>
    <n v="12137.850000000002"/>
    <n v="639.59"/>
    <n v="122.96"/>
    <n v="278.08999999999997"/>
    <n v="1040.6400000000001"/>
    <n v="13178.490000000002"/>
    <m/>
    <m/>
    <m/>
    <m/>
    <m/>
    <m/>
    <m/>
    <m/>
    <m/>
    <m/>
    <m/>
    <m/>
    <m/>
    <m/>
    <m/>
    <m/>
    <m/>
    <x v="0"/>
    <m/>
    <s v=""/>
  </r>
  <r>
    <x v="105"/>
    <x v="1"/>
    <s v="sad"/>
    <x v="2"/>
    <x v="6"/>
    <n v="230"/>
    <n v="283"/>
    <s v="E0010"/>
    <s v="VK01"/>
    <m/>
    <x v="211"/>
    <n v="12"/>
    <s v="pavšal"/>
    <n v="10.370000000000001"/>
    <m/>
    <n v="237387.30000000002"/>
    <m/>
    <n v="5934.69"/>
    <n v="15287.73"/>
    <n v="0"/>
    <n v="258609.72"/>
    <n v="41636.18"/>
    <n v="300245.89999999997"/>
    <n v="9753.81"/>
    <n v="1875.1000000000001"/>
    <n v="4240.92"/>
    <n v="15869.830000000002"/>
    <n v="316115.73"/>
    <n v="25686.67"/>
    <n v="3411.21"/>
    <n v="942.5"/>
    <n v="25686.67"/>
    <n v="3411.21"/>
    <n v="942.5"/>
    <n v="346156.11"/>
    <n v="28846.34"/>
    <m/>
    <n v="346156.12"/>
    <n v="28846.34"/>
    <n v="-1.0000000009313226E-2"/>
    <n v="0"/>
    <n v="-2.8888699149138909E-6"/>
    <n v="0"/>
    <n v="0"/>
    <n v="89"/>
    <x v="1"/>
    <b v="0"/>
    <n v="10"/>
  </r>
  <r>
    <x v="0"/>
    <x v="1"/>
    <s v="sad"/>
    <x v="0"/>
    <x v="0"/>
    <n v="230"/>
    <n v="283"/>
    <s v="E001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83"/>
    <s v="E0010"/>
    <m/>
    <n v="150"/>
    <x v="50"/>
    <m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83"/>
    <s v="E0010"/>
    <m/>
    <n v="69"/>
    <x v="102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83"/>
    <s v="E0010"/>
    <m/>
    <n v="209"/>
    <x v="51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83"/>
    <s v="E0010"/>
    <m/>
    <n v="80"/>
    <x v="18"/>
    <m/>
    <m/>
    <n v="5"/>
    <n v="37"/>
    <n v="104451.93"/>
    <n v="2.5"/>
    <n v="2611.3000000000002"/>
    <n v="6726.7"/>
    <n v="0"/>
    <n v="113789.93"/>
    <n v="18320.18"/>
    <n v="132110.10999999999"/>
    <n v="4702.8999999999996"/>
    <n v="904.1"/>
    <n v="2044.8"/>
    <n v="7651.8"/>
    <n v="139761.9099999999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0"/>
    <n v="283"/>
    <s v="E0010"/>
    <m/>
    <n v="200"/>
    <x v="3"/>
    <m/>
    <m/>
    <n v="1.37"/>
    <n v="27"/>
    <n v="19334.53"/>
    <n v="2.5"/>
    <n v="483.36"/>
    <n v="1245.1400000000001"/>
    <n v="0"/>
    <n v="21063.03"/>
    <n v="3391.15"/>
    <n v="24454.18"/>
    <n v="1288.5899999999999"/>
    <n v="247.72"/>
    <n v="560.28"/>
    <n v="2096.59"/>
    <n v="26550.77"/>
    <m/>
    <m/>
    <m/>
    <m/>
    <m/>
    <m/>
    <m/>
    <m/>
    <m/>
    <m/>
    <m/>
    <m/>
    <m/>
    <m/>
    <m/>
    <m/>
    <m/>
    <x v="0"/>
    <m/>
    <s v=""/>
  </r>
  <r>
    <x v="106"/>
    <x v="1"/>
    <s v="sad"/>
    <x v="2"/>
    <x v="28"/>
    <n v="231"/>
    <n v="211"/>
    <s v="Z0030"/>
    <s v="VK01"/>
    <m/>
    <x v="212"/>
    <n v="54416"/>
    <s v="točka"/>
    <n v="3.46"/>
    <m/>
    <n v="82752.210000000006"/>
    <m/>
    <n v="2068.81"/>
    <n v="5329.24"/>
    <n v="0"/>
    <n v="90150.25999999998"/>
    <n v="14514.2"/>
    <n v="104664.46"/>
    <n v="3254.4100000000003"/>
    <n v="625.6400000000001"/>
    <n v="1415"/>
    <n v="5295.05"/>
    <n v="109959.51"/>
    <n v="55268.22"/>
    <n v="6011.8"/>
    <n v="942.5"/>
    <n v="55268.22"/>
    <n v="6011.8"/>
    <n v="942.5"/>
    <n v="172182.02999999997"/>
    <n v="3.16"/>
    <m/>
    <n v="172182.01765165973"/>
    <n v="3.16"/>
    <n v="1.2348340242169797E-2"/>
    <n v="0"/>
    <n v="7.1716782104108235E-6"/>
    <n v="0"/>
    <n v="0"/>
    <n v="90"/>
    <x v="1"/>
    <b v="0"/>
    <n v="10"/>
  </r>
  <r>
    <x v="0"/>
    <x v="1"/>
    <s v="sad"/>
    <x v="0"/>
    <x v="0"/>
    <n v="231"/>
    <n v="211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11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11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1"/>
    <n v="211"/>
    <s v="Z0030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m/>
    <m/>
    <m/>
    <m/>
    <m/>
    <m/>
    <s v="evidenčno:"/>
    <n v="1.91"/>
    <m/>
    <m/>
    <m/>
    <m/>
    <m/>
    <m/>
    <m/>
    <m/>
    <m/>
    <x v="0"/>
    <m/>
    <s v=""/>
  </r>
  <r>
    <x v="107"/>
    <x v="1"/>
    <s v="sad"/>
    <x v="2"/>
    <x v="28"/>
    <n v="231"/>
    <n v="246"/>
    <s v="Z0030"/>
    <s v="VK01"/>
    <m/>
    <x v="213"/>
    <n v="49370"/>
    <s v="točka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18427.86"/>
    <n v="19144.38"/>
    <n v="942.5"/>
    <n v="18427.86"/>
    <n v="19144.38"/>
    <n v="942.5"/>
    <n v="125473.08"/>
    <n v="2.54"/>
    <m/>
    <n v="125473.07100778112"/>
    <n v="2.54"/>
    <n v="8.9922188781201839E-3"/>
    <n v="0"/>
    <n v="7.1666524186393247E-6"/>
    <n v="0"/>
    <n v="0"/>
    <n v="91"/>
    <x v="1"/>
    <b v="0"/>
    <n v="10"/>
  </r>
  <r>
    <x v="0"/>
    <x v="1"/>
    <s v="sad"/>
    <x v="0"/>
    <x v="0"/>
    <n v="231"/>
    <n v="246"/>
    <s v="Z0030"/>
    <m/>
    <n v="1"/>
    <x v="7"/>
    <n v="3291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6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6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108"/>
    <x v="1"/>
    <s v="sad"/>
    <x v="2"/>
    <x v="28"/>
    <n v="231"/>
    <n v="247"/>
    <s v="Z0030"/>
    <s v="VK06"/>
    <m/>
    <x v="214"/>
    <n v="80115.799999999988"/>
    <s v="točka"/>
    <n v="5.07"/>
    <m/>
    <n v="121175.48999999999"/>
    <m/>
    <n v="3029.39"/>
    <n v="7803.7000000000007"/>
    <n v="0"/>
    <n v="132008.57999999999"/>
    <n v="21253.379999999997"/>
    <n v="153261.96"/>
    <n v="4768.74"/>
    <n v="916.75999999999988"/>
    <n v="2073.42"/>
    <n v="7758.92"/>
    <n v="161020.88"/>
    <n v="153237.54"/>
    <n v="20020.759999999998"/>
    <n v="942.5"/>
    <n v="153237.54"/>
    <n v="20020.759999999998"/>
    <n v="942.5"/>
    <n v="335221.68000000005"/>
    <n v="4.18"/>
    <m/>
    <n v="335221.69527126185"/>
    <n v="4.18"/>
    <n v="-1.5271261800080538E-2"/>
    <n v="0"/>
    <n v="-4.5555708402831777E-6"/>
    <n v="0"/>
    <n v="0"/>
    <n v="92"/>
    <x v="1"/>
    <b v="0"/>
    <n v="10"/>
  </r>
  <r>
    <x v="0"/>
    <x v="1"/>
    <s v="sad"/>
    <x v="0"/>
    <x v="0"/>
    <n v="231"/>
    <n v="24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n v="161"/>
    <x v="215"/>
    <n v="54882.799999999996"/>
    <m/>
    <n v="3.4"/>
    <n v="37"/>
    <n v="71027.31"/>
    <n v="2.5"/>
    <n v="1775.68"/>
    <n v="4574.16"/>
    <n v="0"/>
    <n v="77377.149999999994"/>
    <n v="12457.72"/>
    <n v="89834.87"/>
    <n v="3197.97"/>
    <n v="614.79"/>
    <n v="1390.46"/>
    <n v="5203.2199999999993"/>
    <n v="95038.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n v="200"/>
    <x v="3"/>
    <m/>
    <m/>
    <n v="0.67"/>
    <n v="27"/>
    <n v="9455.57"/>
    <n v="2.5"/>
    <n v="236.39"/>
    <n v="608.94000000000005"/>
    <n v="0"/>
    <n v="10300.9"/>
    <n v="1658.44"/>
    <n v="11959.34"/>
    <n v="630.19000000000005"/>
    <n v="121.15"/>
    <n v="274"/>
    <n v="1025.3400000000001"/>
    <n v="12984.6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s v="Op:"/>
    <x v="2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09"/>
    <x v="1"/>
    <s v="sad"/>
    <x v="2"/>
    <x v="28"/>
    <n v="231"/>
    <n v="247"/>
    <s v="Z0030"/>
    <s v="VK07"/>
    <m/>
    <x v="217"/>
    <n v="86685"/>
    <s v="točka"/>
    <n v="5.07"/>
    <m/>
    <n v="121175.48999999999"/>
    <m/>
    <n v="3029.39"/>
    <n v="7803.7000000000007"/>
    <n v="0"/>
    <n v="132008.57999999999"/>
    <n v="21253.379999999997"/>
    <n v="153261.96"/>
    <n v="4768.74"/>
    <n v="916.75999999999988"/>
    <n v="2073.42"/>
    <n v="7758.92"/>
    <n v="161020.88"/>
    <n v="153102.06"/>
    <n v="20020.759999999998"/>
    <n v="942.5"/>
    <n v="153102.06"/>
    <n v="20020.759999999998"/>
    <n v="942.5"/>
    <n v="335086.2"/>
    <n v="3.87"/>
    <m/>
    <n v="335086.21527126187"/>
    <n v="3.87"/>
    <n v="-1.5271261858288199E-2"/>
    <n v="0"/>
    <n v="-4.5574127380697168E-6"/>
    <n v="0"/>
    <n v="0"/>
    <n v="93"/>
    <x v="1"/>
    <b v="0"/>
    <n v="10"/>
  </r>
  <r>
    <x v="0"/>
    <x v="1"/>
    <s v="sad"/>
    <x v="0"/>
    <x v="0"/>
    <n v="231"/>
    <n v="247"/>
    <s v="Z0030"/>
    <m/>
    <n v="1"/>
    <x v="7"/>
    <n v="27302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n v="161"/>
    <x v="215"/>
    <n v="59383"/>
    <m/>
    <n v="3.4"/>
    <n v="37"/>
    <n v="71027.31"/>
    <n v="2.5"/>
    <n v="1775.68"/>
    <n v="4574.16"/>
    <n v="0"/>
    <n v="77377.149999999994"/>
    <n v="12457.72"/>
    <n v="89834.87"/>
    <n v="3197.97"/>
    <n v="614.79"/>
    <n v="1390.46"/>
    <n v="5203.2199999999993"/>
    <n v="95038.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n v="200"/>
    <x v="3"/>
    <m/>
    <m/>
    <n v="0.67"/>
    <n v="27"/>
    <n v="9455.57"/>
    <n v="2.5"/>
    <n v="236.39"/>
    <n v="608.94000000000005"/>
    <n v="0"/>
    <n v="10300.9"/>
    <n v="1658.44"/>
    <n v="11959.34"/>
    <n v="630.19000000000005"/>
    <n v="121.15"/>
    <n v="274"/>
    <n v="1025.3400000000001"/>
    <n v="12984.6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7"/>
    <s v="Z0030"/>
    <m/>
    <s v="Op: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0"/>
    <x v="1"/>
    <s v="sad"/>
    <x v="2"/>
    <x v="28"/>
    <n v="231"/>
    <n v="248"/>
    <s v="E0525"/>
    <s v="VK01"/>
    <m/>
    <x v="219"/>
    <n v="2500"/>
    <s v="preisk."/>
    <n v="8.89"/>
    <m/>
    <n v="248114.55000000002"/>
    <m/>
    <n v="6202.87"/>
    <n v="15978.570000000003"/>
    <n v="0"/>
    <n v="270295.99"/>
    <n v="43517.650000000009"/>
    <n v="313813.64"/>
    <n v="8361.75"/>
    <n v="1607.5"/>
    <n v="3635.65"/>
    <n v="13604.900000000001"/>
    <n v="327418.53999999998"/>
    <n v="1689022.77"/>
    <n v="239284.04"/>
    <n v="942.5"/>
    <n v="1689022.77"/>
    <n v="239284.04"/>
    <n v="942.5"/>
    <n v="2256667.85"/>
    <n v="902.67"/>
    <m/>
    <n v="2256667.8695504349"/>
    <n v="902.67"/>
    <n v="-1.9550434779375792E-2"/>
    <n v="0"/>
    <n v="-8.6634081351415514E-7"/>
    <n v="0"/>
    <n v="0"/>
    <n v="94"/>
    <x v="1"/>
    <b v="0"/>
    <n v="10"/>
  </r>
  <r>
    <x v="0"/>
    <x v="1"/>
    <s v="sad"/>
    <x v="0"/>
    <x v="0"/>
    <n v="231"/>
    <n v="248"/>
    <s v="E0525"/>
    <m/>
    <n v="1"/>
    <x v="7"/>
    <m/>
    <m/>
    <n v="3.45"/>
    <n v="54"/>
    <n v="140389.51"/>
    <n v="2.5"/>
    <n v="3509.74"/>
    <n v="9041.08"/>
    <n v="0"/>
    <n v="152940.32999999999"/>
    <n v="24623.39"/>
    <n v="177563.71999999997"/>
    <n v="3245"/>
    <n v="623.83000000000004"/>
    <n v="1410.91"/>
    <n v="5279.74"/>
    <n v="182843.45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8"/>
    <s v="E0525"/>
    <m/>
    <n v="161"/>
    <x v="215"/>
    <m/>
    <m/>
    <n v="3.19"/>
    <n v="37"/>
    <n v="66640.33"/>
    <n v="2.5"/>
    <n v="1666.01"/>
    <n v="4291.6400000000003"/>
    <n v="0"/>
    <n v="72597.98"/>
    <n v="11688.27"/>
    <n v="84286.25"/>
    <n v="3000.45"/>
    <n v="576.82000000000005"/>
    <n v="1304.58"/>
    <n v="4881.8500000000004"/>
    <n v="89168.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8"/>
    <s v="E0525"/>
    <m/>
    <n v="90"/>
    <x v="130"/>
    <m/>
    <m/>
    <n v="0.27"/>
    <n v="45"/>
    <n v="7719.31"/>
    <n v="2.5"/>
    <n v="192.98"/>
    <n v="497.12"/>
    <n v="0"/>
    <n v="8409.41"/>
    <n v="1353.92"/>
    <n v="9763.33"/>
    <n v="253.96"/>
    <n v="48.82"/>
    <n v="110.42"/>
    <n v="413.20000000000005"/>
    <n v="10176.53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8"/>
    <s v="E0525"/>
    <m/>
    <n v="80"/>
    <x v="18"/>
    <m/>
    <m/>
    <n v="0.8"/>
    <n v="37"/>
    <n v="16712.310000000001"/>
    <n v="2.5"/>
    <n v="417.81"/>
    <n v="1076.27"/>
    <n v="0"/>
    <n v="18206.390000000003"/>
    <n v="2931.23"/>
    <n v="21137.620000000003"/>
    <n v="752.46"/>
    <n v="144.66"/>
    <n v="327.17"/>
    <n v="1224.29"/>
    <n v="22361.91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1"/>
    <n v="248"/>
    <s v="E0525"/>
    <m/>
    <n v="200"/>
    <x v="3"/>
    <m/>
    <m/>
    <n v="1.18"/>
    <n v="27"/>
    <n v="16653.09"/>
    <n v="2.5"/>
    <n v="416.33"/>
    <n v="1072.46"/>
    <n v="0"/>
    <n v="18141.88"/>
    <n v="2920.84"/>
    <n v="21062.720000000001"/>
    <n v="1109.8800000000001"/>
    <n v="213.37"/>
    <n v="482.57"/>
    <n v="1805.82"/>
    <n v="22868.54"/>
    <m/>
    <m/>
    <m/>
    <m/>
    <m/>
    <m/>
    <m/>
    <m/>
    <m/>
    <m/>
    <m/>
    <m/>
    <m/>
    <m/>
    <m/>
    <m/>
    <m/>
    <x v="0"/>
    <m/>
    <s v=""/>
  </r>
  <r>
    <x v="111"/>
    <x v="1"/>
    <s v="sad"/>
    <x v="2"/>
    <x v="10"/>
    <n v="234"/>
    <n v="251"/>
    <s v="Z0030"/>
    <s v="VK08"/>
    <m/>
    <x v="220"/>
    <n v="63301.5"/>
    <s v="točka"/>
    <n v="4.2"/>
    <m/>
    <n v="100357.22"/>
    <m/>
    <n v="2508.9299999999998"/>
    <n v="6463.01"/>
    <n v="0"/>
    <n v="109329.16"/>
    <n v="17601.990000000002"/>
    <n v="126931.14999999998"/>
    <n v="3950.44"/>
    <n v="759.44"/>
    <n v="1717.63"/>
    <n v="6427.51"/>
    <n v="133358.65999999997"/>
    <n v="82267.430570600001"/>
    <n v="9681.9810417999997"/>
    <n v="942.5"/>
    <n v="82267.430570600001"/>
    <n v="9681.9810417999997"/>
    <n v="942.5"/>
    <n v="226250.57161239997"/>
    <n v="3.57"/>
    <m/>
    <n v="226250.56368152125"/>
    <n v="3.57"/>
    <n v="7.930878724437207E-3"/>
    <n v="0"/>
    <n v="3.5053520289129571E-6"/>
    <n v="0"/>
    <n v="0"/>
    <n v="95"/>
    <x v="1"/>
    <b v="0"/>
    <n v="10"/>
  </r>
  <r>
    <x v="0"/>
    <x v="1"/>
    <s v="sad"/>
    <x v="0"/>
    <x v="0"/>
    <n v="234"/>
    <n v="251"/>
    <s v="Z0030"/>
    <m/>
    <n v="1"/>
    <x v="7"/>
    <n v="37849.5"/>
    <m/>
    <n v="1.5"/>
    <n v="54"/>
    <n v="61038.92"/>
    <n v="2.5"/>
    <n v="1525.97"/>
    <n v="3930.91"/>
    <n v="0"/>
    <n v="66495.8"/>
    <n v="10705.82"/>
    <n v="77201.62"/>
    <n v="1410.87"/>
    <n v="271.23"/>
    <n v="613.44000000000005"/>
    <n v="2295.54"/>
    <n v="79497.15999999998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80"/>
    <x v="10"/>
    <n v="25452"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0"/>
    <x v="3"/>
    <m/>
    <m/>
    <n v="0.53"/>
    <n v="27"/>
    <n v="7479.78"/>
    <n v="2.5"/>
    <n v="186.99"/>
    <n v="481.7"/>
    <n v="0"/>
    <n v="8148.4699999999993"/>
    <n v="1311.9"/>
    <n v="9460.369999999999"/>
    <n v="498.51"/>
    <n v="95.83"/>
    <n v="216.75"/>
    <n v="811.09"/>
    <n v="10271.459999999999"/>
    <n v="81110.023381399995"/>
    <n v="9504.6439501999994"/>
    <m/>
    <n v="81110.023381399995"/>
    <n v="9504.6439501999994"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157.4071891999999"/>
    <n v="177.33709160000001"/>
    <m/>
    <n v="1157.4071891999999"/>
    <n v="177.33709160000001"/>
    <m/>
    <s v="evidenčno:"/>
    <n v="1.91"/>
    <m/>
    <m/>
    <m/>
    <m/>
    <m/>
    <m/>
    <m/>
    <m/>
    <m/>
    <x v="0"/>
    <m/>
    <s v=""/>
  </r>
  <r>
    <x v="0"/>
    <x v="1"/>
    <s v="sad"/>
    <x v="0"/>
    <x v="0"/>
    <n v="234"/>
    <n v="251"/>
    <s v="Z0030"/>
    <m/>
    <s v="Rea:"/>
    <x v="2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Z0030"/>
    <m/>
    <s v="Rea: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Z0030"/>
    <m/>
    <s v="Op: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2"/>
    <x v="1"/>
    <s v="sad"/>
    <x v="2"/>
    <x v="10"/>
    <n v="234"/>
    <n v="251"/>
    <s v="Z0030"/>
    <s v="VK01"/>
    <m/>
    <x v="224"/>
    <n v="44322"/>
    <s v="točka"/>
    <n v="3.05"/>
    <m/>
    <n v="70555.33"/>
    <m/>
    <n v="1763.8899999999999"/>
    <n v="4543.76"/>
    <n v="0"/>
    <n v="76862.98000000001"/>
    <n v="12374.95"/>
    <n v="89237.930000000008"/>
    <n v="2868.77"/>
    <n v="551.5"/>
    <n v="1247.3200000000002"/>
    <n v="4667.59"/>
    <n v="93905.51999999999"/>
    <n v="44892.905676799994"/>
    <n v="5502.3952571999998"/>
    <n v="942.5"/>
    <n v="44892.905676799994"/>
    <n v="5502.3952571999998"/>
    <n v="942.5"/>
    <n v="145243.32093399999"/>
    <n v="3.28"/>
    <m/>
    <n v="145243.31345717545"/>
    <n v="3.28"/>
    <n v="7.4768245394807309E-3"/>
    <n v="0"/>
    <n v="5.1477925981668347E-6"/>
    <n v="0"/>
    <n v="0"/>
    <n v="96"/>
    <x v="1"/>
    <b v="0"/>
    <n v="10"/>
  </r>
  <r>
    <x v="0"/>
    <x v="1"/>
    <s v="sad"/>
    <x v="0"/>
    <x v="0"/>
    <n v="234"/>
    <n v="251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80"/>
    <x v="10"/>
    <n v="19089"/>
    <m/>
    <n v="1.5"/>
    <n v="28"/>
    <n v="22016"/>
    <n v="2.5"/>
    <n v="550.4"/>
    <n v="1417.83"/>
    <n v="0"/>
    <n v="23984.230000000003"/>
    <n v="3861.46"/>
    <n v="27845.690000000002"/>
    <n v="1410.87"/>
    <n v="271.23"/>
    <n v="613.44000000000005"/>
    <n v="2295.54"/>
    <n v="30141.23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43735.498487599994"/>
    <n v="5325.0581655999995"/>
    <m/>
    <n v="43735.498487599994"/>
    <n v="5325.0581655999995"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157.4071891999999"/>
    <n v="177.33709160000001"/>
    <m/>
    <n v="1157.4071891999999"/>
    <n v="177.33709160000001"/>
    <m/>
    <s v="evidenčno:"/>
    <n v="1.91"/>
    <m/>
    <m/>
    <m/>
    <m/>
    <m/>
    <m/>
    <m/>
    <m/>
    <m/>
    <x v="0"/>
    <m/>
    <s v=""/>
  </r>
  <r>
    <x v="0"/>
    <x v="1"/>
    <s v="sad"/>
    <x v="0"/>
    <x v="0"/>
    <n v="234"/>
    <n v="251"/>
    <s v="Z0030"/>
    <m/>
    <s v="Rea:"/>
    <x v="2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Z0030"/>
    <m/>
    <s v="Rea: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3"/>
    <x v="1"/>
    <s v="sad"/>
    <x v="2"/>
    <x v="10"/>
    <n v="234"/>
    <n v="251"/>
    <s v="Z0030"/>
    <s v="VK09"/>
    <m/>
    <x v="225"/>
    <n v="45639"/>
    <s v="točka"/>
    <n v="2.3699999999999997"/>
    <m/>
    <n v="60619.91"/>
    <m/>
    <n v="1515.4999999999998"/>
    <n v="3903.92"/>
    <n v="0"/>
    <n v="66039.329999999987"/>
    <n v="10632.34"/>
    <n v="76671.67"/>
    <n v="2229.1800000000003"/>
    <n v="428.54"/>
    <n v="969.24"/>
    <n v="3626.96"/>
    <n v="80298.63"/>
    <n v="22131.072789799997"/>
    <n v="3716.5511205999996"/>
    <n v="942.5"/>
    <n v="22131.072789799997"/>
    <n v="3716.5511205999996"/>
    <n v="942.5"/>
    <n v="107088.7539104"/>
    <n v="2.35"/>
    <m/>
    <n v="107088.74223069948"/>
    <n v="2.35"/>
    <n v="1.1679700517561287E-2"/>
    <n v="0"/>
    <n v="1.0906562421285986E-5"/>
    <n v="0"/>
    <n v="0"/>
    <n v="97"/>
    <x v="1"/>
    <b v="0"/>
    <n v="11"/>
  </r>
  <r>
    <x v="0"/>
    <x v="1"/>
    <s v="sad"/>
    <x v="0"/>
    <x v="0"/>
    <n v="234"/>
    <n v="251"/>
    <s v="Z0030"/>
    <m/>
    <n v="1"/>
    <x v="7"/>
    <n v="3291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1768.611567999997"/>
    <n v="3657.4354331999998"/>
    <m/>
    <n v="21768.611567999997"/>
    <n v="3657.4354331999998"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170"/>
    <x v="88"/>
    <m/>
    <m/>
    <n v="0.05"/>
    <n v="28"/>
    <n v="733.87"/>
    <n v="2.5"/>
    <n v="18.350000000000001"/>
    <n v="47.26"/>
    <n v="0"/>
    <n v="799.48"/>
    <n v="128.72"/>
    <n v="928.2"/>
    <n v="47.03"/>
    <n v="9.0399999999999991"/>
    <n v="20.45"/>
    <n v="76.52"/>
    <n v="1004.72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4"/>
    <n v="251"/>
    <s v="Z0030"/>
    <m/>
    <n v="201"/>
    <x v="89"/>
    <m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62.46122179999998"/>
    <n v="59.115687399999999"/>
    <m/>
    <n v="362.46122179999998"/>
    <n v="59.115687399999999"/>
    <m/>
    <s v="evidenčno:"/>
    <n v="1.91"/>
    <m/>
    <m/>
    <m/>
    <m/>
    <m/>
    <m/>
    <m/>
    <m/>
    <m/>
    <x v="0"/>
    <m/>
    <s v=""/>
  </r>
  <r>
    <x v="0"/>
    <x v="1"/>
    <s v="sad"/>
    <x v="0"/>
    <x v="0"/>
    <n v="234"/>
    <n v="251"/>
    <s v="Z0030"/>
    <m/>
    <s v="Rea:"/>
    <x v="2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4"/>
    <x v="1"/>
    <s v="sad"/>
    <x v="2"/>
    <x v="10"/>
    <n v="234"/>
    <n v="251"/>
    <s v="E0263"/>
    <s v="VK01"/>
    <m/>
    <x v="227"/>
    <n v="1018"/>
    <s v="op.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228140.72"/>
    <n v="692.73"/>
    <n v="942.5"/>
    <n v="228140.72"/>
    <n v="692.73"/>
    <n v="942.5"/>
    <n v="316734.28999999998"/>
    <n v="311.13"/>
    <m/>
    <n v="316734.2810077811"/>
    <n v="311.13"/>
    <n v="8.9922188781201839E-3"/>
    <n v="0"/>
    <n v="2.8390418774718215E-6"/>
    <n v="0"/>
    <n v="0"/>
    <n v="98"/>
    <x v="1"/>
    <b v="0"/>
    <n v="11"/>
  </r>
  <r>
    <x v="0"/>
    <x v="1"/>
    <s v="sad"/>
    <x v="0"/>
    <x v="0"/>
    <n v="234"/>
    <n v="251"/>
    <s v="E0263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263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263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263"/>
    <m/>
    <s v="Rea:"/>
    <x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263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263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263"/>
    <m/>
    <s v="Op: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5"/>
    <x v="1"/>
    <s v="sad"/>
    <x v="2"/>
    <x v="10"/>
    <n v="234"/>
    <n v="251"/>
    <s v="E0392"/>
    <s v="VK01"/>
    <m/>
    <x v="228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51409.95"/>
    <n v="1028.19"/>
    <n v="942.5"/>
    <n v="51409.95"/>
    <n v="1028.19"/>
    <n v="942.5"/>
    <n v="140338.97999999998"/>
    <n v="32.17"/>
    <m/>
    <n v="140338.9710077811"/>
    <n v="32.17"/>
    <n v="8.9922188781201839E-3"/>
    <n v="0"/>
    <n v="6.4074995089009233E-6"/>
    <n v="0"/>
    <n v="0"/>
    <n v="99"/>
    <x v="1"/>
    <b v="0"/>
    <n v="11"/>
  </r>
  <r>
    <x v="116"/>
    <x v="1"/>
    <s v="sad"/>
    <x v="2"/>
    <x v="29"/>
    <n v="239"/>
    <n v="257"/>
    <s v="E0392"/>
    <s v="VK01"/>
    <m/>
    <x v="228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51409.95"/>
    <n v="1028.19"/>
    <n v="942.5"/>
    <n v="51409.95"/>
    <n v="1028.19"/>
    <n v="942.5"/>
    <n v="140338.97999999998"/>
    <n v="32.17"/>
    <m/>
    <n v="140338.9710077811"/>
    <n v="32.17"/>
    <n v="8.9922188781201839E-3"/>
    <n v="0"/>
    <n v="6.4074995089009233E-6"/>
    <n v="0"/>
    <n v="0"/>
    <m/>
    <x v="3"/>
    <b v="0"/>
    <n v="11"/>
  </r>
  <r>
    <x v="117"/>
    <x v="1"/>
    <s v="sad"/>
    <x v="2"/>
    <x v="10"/>
    <n v="234"/>
    <n v="251"/>
    <s v="E0396"/>
    <s v="VK01"/>
    <m/>
    <x v="229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51409.95"/>
    <n v="1028.19"/>
    <n v="942.5"/>
    <n v="51409.95"/>
    <n v="1028.19"/>
    <n v="942.5"/>
    <n v="140338.97999999998"/>
    <n v="32.17"/>
    <m/>
    <n v="140338.9710077811"/>
    <n v="32.17"/>
    <n v="8.9922188781201839E-3"/>
    <n v="0"/>
    <n v="6.4074995089009233E-6"/>
    <n v="0"/>
    <n v="0"/>
    <m/>
    <x v="3"/>
    <b v="0"/>
    <n v="11"/>
  </r>
  <r>
    <x v="118"/>
    <x v="1"/>
    <s v="sad"/>
    <x v="2"/>
    <x v="29"/>
    <n v="239"/>
    <n v="257"/>
    <s v="E0396"/>
    <s v="VK01"/>
    <m/>
    <x v="229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51409.95"/>
    <n v="1028.19"/>
    <n v="942.5"/>
    <n v="51409.95"/>
    <n v="1028.19"/>
    <n v="942.5"/>
    <n v="140338.97999999998"/>
    <n v="32.17"/>
    <m/>
    <n v="140338.9710077811"/>
    <n v="32.17"/>
    <n v="8.9922188781201839E-3"/>
    <n v="0"/>
    <n v="6.4074995089009233E-6"/>
    <n v="0"/>
    <n v="0"/>
    <m/>
    <x v="3"/>
    <b v="0"/>
    <n v="11"/>
  </r>
  <r>
    <x v="0"/>
    <x v="1"/>
    <s v="sad"/>
    <x v="0"/>
    <x v="0"/>
    <n v="234"/>
    <n v="251"/>
    <s v="E0392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2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2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2"/>
    <m/>
    <s v="Rea:"/>
    <x v="2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392"/>
    <m/>
    <s v="Op: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392"/>
    <m/>
    <s v="Op:"/>
    <x v="2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392"/>
    <m/>
    <s v="Op:"/>
    <x v="2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19"/>
    <x v="1"/>
    <s v="sad"/>
    <x v="2"/>
    <x v="10"/>
    <n v="234"/>
    <n v="251"/>
    <s v="E0393"/>
    <s v="VK01"/>
    <m/>
    <x v="234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70830.87"/>
    <n v="1223.56"/>
    <n v="942.5"/>
    <n v="70830.87"/>
    <n v="1223.56"/>
    <n v="942.5"/>
    <n v="159955.26999999999"/>
    <n v="36.659999999999997"/>
    <m/>
    <n v="159955.26100778111"/>
    <n v="36.659999999999997"/>
    <n v="8.9922188781201839E-3"/>
    <n v="0"/>
    <n v="5.6217087337207074E-6"/>
    <n v="0"/>
    <n v="0"/>
    <n v="100"/>
    <x v="1"/>
    <b v="0"/>
    <n v="11"/>
  </r>
  <r>
    <x v="120"/>
    <x v="1"/>
    <s v="sad"/>
    <x v="2"/>
    <x v="29"/>
    <n v="239"/>
    <n v="257"/>
    <s v="E0393"/>
    <s v="VK01"/>
    <m/>
    <x v="234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70830.87"/>
    <n v="1223.56"/>
    <n v="942.5"/>
    <n v="70830.87"/>
    <n v="1223.56"/>
    <n v="942.5"/>
    <n v="159955.26999999999"/>
    <n v="36.659999999999997"/>
    <m/>
    <n v="159955.26100778111"/>
    <n v="36.659999999999997"/>
    <n v="8.9922188781201839E-3"/>
    <n v="0"/>
    <n v="5.6217087337207074E-6"/>
    <n v="0"/>
    <n v="0"/>
    <m/>
    <x v="3"/>
    <b v="0"/>
    <n v="11"/>
  </r>
  <r>
    <x v="121"/>
    <x v="1"/>
    <s v="sad"/>
    <x v="2"/>
    <x v="10"/>
    <n v="234"/>
    <n v="251"/>
    <s v="E0397"/>
    <s v="VK01"/>
    <m/>
    <x v="235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70830.87"/>
    <n v="1223.56"/>
    <n v="942.5"/>
    <n v="70830.87"/>
    <n v="1223.56"/>
    <n v="942.5"/>
    <n v="159955.26999999999"/>
    <n v="36.659999999999997"/>
    <m/>
    <n v="159955.26100778111"/>
    <n v="36.659999999999997"/>
    <n v="8.9922188781201839E-3"/>
    <n v="0"/>
    <n v="5.6217087337207074E-6"/>
    <n v="0"/>
    <n v="0"/>
    <m/>
    <x v="3"/>
    <b v="0"/>
    <n v="11"/>
  </r>
  <r>
    <x v="122"/>
    <x v="1"/>
    <s v="sad"/>
    <x v="2"/>
    <x v="29"/>
    <n v="239"/>
    <n v="257"/>
    <s v="E0397"/>
    <s v="VK01"/>
    <m/>
    <x v="235"/>
    <n v="4363"/>
    <s v="poseg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70830.87"/>
    <n v="1223.56"/>
    <n v="942.5"/>
    <n v="70830.87"/>
    <n v="1223.56"/>
    <n v="942.5"/>
    <n v="159955.26999999999"/>
    <n v="36.659999999999997"/>
    <m/>
    <n v="159955.26100778111"/>
    <n v="36.659999999999997"/>
    <n v="8.9922188781201839E-3"/>
    <n v="0"/>
    <n v="5.6217087337207074E-6"/>
    <n v="0"/>
    <n v="0"/>
    <m/>
    <x v="3"/>
    <b v="0"/>
    <n v="11"/>
  </r>
  <r>
    <x v="0"/>
    <x v="1"/>
    <s v="sad"/>
    <x v="0"/>
    <x v="0"/>
    <n v="234"/>
    <n v="251"/>
    <s v="E0393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3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3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393"/>
    <m/>
    <s v="Rea:"/>
    <x v="2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23"/>
    <x v="1"/>
    <s v="sad"/>
    <x v="2"/>
    <x v="10"/>
    <n v="234"/>
    <n v="251"/>
    <s v="E0438"/>
    <s v="VK01"/>
    <m/>
    <x v="236"/>
    <n v="867"/>
    <s v="op."/>
    <n v="6.92"/>
    <m/>
    <n v="197732.77"/>
    <m/>
    <n v="4943.32"/>
    <n v="12733.98"/>
    <n v="0"/>
    <n v="215410.07"/>
    <n v="34681.03"/>
    <n v="250091.1"/>
    <n v="6508.8099999999995"/>
    <n v="1251.27"/>
    <n v="2830"/>
    <n v="10590.08"/>
    <n v="260681.18"/>
    <n v="936258.21"/>
    <n v="63475.15"/>
    <n v="942.5"/>
    <n v="936258.21"/>
    <n v="63475.15"/>
    <n v="942.5"/>
    <n v="1261357.0399999998"/>
    <n v="1454.85"/>
    <m/>
    <n v="1261357.0442634921"/>
    <n v="1454.85"/>
    <n v="-4.2634923011064529E-3"/>
    <n v="0"/>
    <n v="-3.3800836333346929E-7"/>
    <n v="0"/>
    <n v="0"/>
    <n v="101"/>
    <x v="1"/>
    <b v="0"/>
    <n v="11"/>
  </r>
  <r>
    <x v="124"/>
    <x v="1"/>
    <s v="sad"/>
    <x v="2"/>
    <x v="26"/>
    <n v="222"/>
    <n v="231"/>
    <s v="E0438"/>
    <s v="VK01"/>
    <m/>
    <x v="236"/>
    <n v="867"/>
    <s v="op."/>
    <n v="6.92"/>
    <m/>
    <n v="197732.77"/>
    <m/>
    <n v="4943.32"/>
    <n v="12733.98"/>
    <n v="0"/>
    <n v="215410.07"/>
    <n v="34681.03"/>
    <n v="250091.1"/>
    <n v="6508.8099999999995"/>
    <n v="1251.27"/>
    <n v="2830"/>
    <n v="10590.08"/>
    <n v="260681.18"/>
    <n v="936258.21"/>
    <n v="63475.15"/>
    <n v="942.5"/>
    <n v="936258.21"/>
    <n v="63475.15"/>
    <n v="942.5"/>
    <n v="1261357.0399999998"/>
    <n v="1454.85"/>
    <m/>
    <n v="1261357.0442634921"/>
    <n v="1454.85"/>
    <n v="-4.2634923011064529E-3"/>
    <n v="0"/>
    <n v="-3.3800836333346929E-7"/>
    <n v="0"/>
    <n v="0"/>
    <m/>
    <x v="3"/>
    <b v="0"/>
    <n v="11"/>
  </r>
  <r>
    <x v="0"/>
    <x v="1"/>
    <s v="sad"/>
    <x v="0"/>
    <x v="0"/>
    <n v="234"/>
    <n v="251"/>
    <s v="E0438"/>
    <m/>
    <n v="1"/>
    <x v="7"/>
    <m/>
    <m/>
    <n v="3"/>
    <n v="54"/>
    <n v="122077.84"/>
    <n v="2.5"/>
    <n v="3051.95"/>
    <n v="7861.81"/>
    <n v="0"/>
    <n v="132991.6"/>
    <n v="21411.65"/>
    <n v="154403.25"/>
    <n v="2821.74"/>
    <n v="542.46"/>
    <n v="1226.8800000000001"/>
    <n v="4591.08"/>
    <n v="158994.32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8"/>
    <m/>
    <n v="80"/>
    <x v="18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8"/>
    <m/>
    <n v="200"/>
    <x v="3"/>
    <m/>
    <m/>
    <n v="0.92"/>
    <n v="27"/>
    <n v="12983.77"/>
    <n v="2.5"/>
    <n v="324.58999999999997"/>
    <n v="836.15"/>
    <n v="0"/>
    <n v="14144.51"/>
    <n v="2277.27"/>
    <n v="16421.78"/>
    <n v="865.33"/>
    <n v="166.35"/>
    <n v="376.24"/>
    <n v="1407.92"/>
    <n v="17829.69999999999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8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8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8"/>
    <m/>
    <s v="Op:"/>
    <x v="2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8"/>
    <m/>
    <s v="Op:"/>
    <x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25"/>
    <x v="1"/>
    <s v="sad"/>
    <x v="2"/>
    <x v="10"/>
    <n v="234"/>
    <n v="251"/>
    <s v="E0439"/>
    <s v="VK01"/>
    <m/>
    <x v="238"/>
    <n v="1418"/>
    <s v="op."/>
    <n v="6.92"/>
    <m/>
    <n v="197732.77"/>
    <m/>
    <n v="4943.32"/>
    <n v="12733.98"/>
    <n v="0"/>
    <n v="215410.07"/>
    <n v="34681.03"/>
    <n v="250091.1"/>
    <n v="6508.8099999999995"/>
    <n v="1251.27"/>
    <n v="2830"/>
    <n v="10590.08"/>
    <n v="260681.18"/>
    <n v="851992.65"/>
    <n v="91882.78"/>
    <n v="942.5"/>
    <n v="851992.65"/>
    <n v="91882.78"/>
    <n v="942.5"/>
    <n v="1205499.1100000001"/>
    <n v="850.14"/>
    <m/>
    <n v="1205499.1142634922"/>
    <n v="850.14"/>
    <n v="-4.2634920682758093E-3"/>
    <n v="0"/>
    <n v="-3.5367027796454407E-7"/>
    <n v="0"/>
    <n v="0"/>
    <n v="102"/>
    <x v="1"/>
    <b v="0"/>
    <n v="11"/>
  </r>
  <r>
    <x v="126"/>
    <x v="1"/>
    <s v="sad"/>
    <x v="2"/>
    <x v="26"/>
    <n v="222"/>
    <n v="231"/>
    <s v="E0439"/>
    <s v="VK01"/>
    <m/>
    <x v="238"/>
    <n v="1418"/>
    <s v="op."/>
    <n v="6.92"/>
    <m/>
    <n v="197732.77"/>
    <m/>
    <n v="4943.32"/>
    <n v="12733.98"/>
    <n v="0"/>
    <n v="215410.07"/>
    <n v="34681.03"/>
    <n v="250091.1"/>
    <n v="6508.8099999999995"/>
    <n v="1251.27"/>
    <n v="2830"/>
    <n v="10590.08"/>
    <n v="260681.18"/>
    <n v="851992.65"/>
    <n v="91882.78"/>
    <n v="942.5"/>
    <n v="851992.65"/>
    <n v="91882.78"/>
    <n v="942.5"/>
    <n v="1205499.1100000001"/>
    <n v="850.14"/>
    <m/>
    <n v="1205499.1142634922"/>
    <n v="850.14"/>
    <n v="-4.2634920682758093E-3"/>
    <n v="0"/>
    <n v="-3.5367027796454407E-7"/>
    <n v="0"/>
    <n v="0"/>
    <m/>
    <x v="3"/>
    <b v="0"/>
    <n v="11"/>
  </r>
  <r>
    <x v="0"/>
    <x v="1"/>
    <s v="sad"/>
    <x v="0"/>
    <x v="0"/>
    <n v="234"/>
    <n v="251"/>
    <s v="E0439"/>
    <m/>
    <n v="1"/>
    <x v="7"/>
    <m/>
    <m/>
    <n v="3"/>
    <n v="54"/>
    <n v="122077.84"/>
    <n v="2.5"/>
    <n v="3051.95"/>
    <n v="7861.81"/>
    <n v="0"/>
    <n v="132991.6"/>
    <n v="21411.65"/>
    <n v="154403.25"/>
    <n v="2821.74"/>
    <n v="542.46"/>
    <n v="1226.8800000000001"/>
    <n v="4591.08"/>
    <n v="158994.32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9"/>
    <m/>
    <n v="80"/>
    <x v="18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9"/>
    <m/>
    <n v="200"/>
    <x v="3"/>
    <m/>
    <m/>
    <n v="0.92"/>
    <n v="27"/>
    <n v="12983.77"/>
    <n v="2.5"/>
    <n v="324.58999999999997"/>
    <n v="836.15"/>
    <n v="0"/>
    <n v="14144.51"/>
    <n v="2277.27"/>
    <n v="16421.78"/>
    <n v="865.33"/>
    <n v="166.35"/>
    <n v="376.24"/>
    <n v="1407.92"/>
    <n v="17829.69999999999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4"/>
    <n v="251"/>
    <s v="E0439"/>
    <m/>
    <s v="Op: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9"/>
    <m/>
    <s v="Op: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9"/>
    <m/>
    <s v="Op:"/>
    <x v="2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4"/>
    <n v="251"/>
    <s v="E0439"/>
    <m/>
    <s v="Op:"/>
    <x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27"/>
    <x v="1"/>
    <s v="sad"/>
    <x v="2"/>
    <x v="30"/>
    <n v="238"/>
    <n v="255"/>
    <s v="Z0030"/>
    <s v="VK01"/>
    <m/>
    <x v="239"/>
    <n v="18554"/>
    <s v="točka"/>
    <n v="4.3400000000000007"/>
    <m/>
    <n v="95606.169999999984"/>
    <m/>
    <n v="2390.17"/>
    <n v="6157.03"/>
    <n v="0"/>
    <n v="104153.36999999998"/>
    <n v="16768.7"/>
    <n v="120922.06999999999"/>
    <n v="4082.1200000000003"/>
    <n v="784.76"/>
    <n v="1774.8799999999999"/>
    <n v="6641.76"/>
    <n v="127563.83"/>
    <n v="59198.204085599995"/>
    <n v="9748.0462373999999"/>
    <n v="942.5"/>
    <n v="59198.204085599995"/>
    <n v="9748.0462373999999"/>
    <n v="942.5"/>
    <n v="197452.580323"/>
    <n v="10.64"/>
    <m/>
    <n v="197452.57564952812"/>
    <n v="10.64"/>
    <n v="4.6734718780498952E-3"/>
    <n v="0"/>
    <n v="2.3668832187558571E-6"/>
    <n v="0"/>
    <n v="0"/>
    <n v="103"/>
    <x v="1"/>
    <b v="0"/>
    <n v="11"/>
  </r>
  <r>
    <x v="0"/>
    <x v="1"/>
    <s v="sad"/>
    <x v="0"/>
    <x v="0"/>
    <n v="238"/>
    <n v="255"/>
    <s v="Z0030"/>
    <m/>
    <n v="1"/>
    <x v="7"/>
    <n v="18554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5"/>
    <s v="Z003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5"/>
    <s v="Z0030"/>
    <m/>
    <n v="180"/>
    <x v="10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5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9242.277509399995"/>
    <n v="6461.9358893999997"/>
    <m/>
    <n v="39242.277509399995"/>
    <n v="6461.9358893999997"/>
    <m/>
    <m/>
    <m/>
    <m/>
    <m/>
    <m/>
    <m/>
    <m/>
    <m/>
    <m/>
    <m/>
    <m/>
    <x v="0"/>
    <m/>
    <s v=""/>
  </r>
  <r>
    <x v="0"/>
    <x v="1"/>
    <s v="sad"/>
    <x v="0"/>
    <x v="0"/>
    <n v="238"/>
    <n v="255"/>
    <s v="Z0030"/>
    <m/>
    <n v="170"/>
    <x v="88"/>
    <m/>
    <m/>
    <n v="1.27"/>
    <n v="28"/>
    <n v="18640.21"/>
    <n v="2.5"/>
    <n v="466.01"/>
    <n v="1200.43"/>
    <n v="0"/>
    <n v="20306.649999999998"/>
    <n v="3269.37"/>
    <n v="23576.019999999997"/>
    <n v="1194.54"/>
    <n v="229.64"/>
    <n v="519.38"/>
    <n v="1943.56"/>
    <n v="25519.579999999998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8"/>
    <n v="255"/>
    <s v="Z0030"/>
    <m/>
    <n v="201"/>
    <x v="89"/>
    <m/>
    <m/>
    <n v="0.19"/>
    <n v="27"/>
    <n v="2681.43"/>
    <n v="2.5"/>
    <n v="67.040000000000006"/>
    <n v="172.68"/>
    <n v="0"/>
    <n v="2921.1499999999996"/>
    <n v="470.31"/>
    <n v="3391.4599999999996"/>
    <n v="178.71"/>
    <n v="34.36"/>
    <n v="77.7"/>
    <n v="290.77"/>
    <n v="3682.2299999999996"/>
    <n v="19955.9265762"/>
    <n v="3286.1103480000002"/>
    <m/>
    <n v="19955.9265762"/>
    <n v="3286.1103480000002"/>
    <m/>
    <s v="evidenčno:"/>
    <n v="1.91"/>
    <m/>
    <m/>
    <m/>
    <m/>
    <m/>
    <m/>
    <m/>
    <m/>
    <m/>
    <x v="0"/>
    <m/>
    <s v=""/>
  </r>
  <r>
    <x v="0"/>
    <x v="1"/>
    <s v="sad"/>
    <x v="0"/>
    <x v="0"/>
    <n v="238"/>
    <n v="255"/>
    <s v="Z0030"/>
    <m/>
    <s v="Op:"/>
    <x v="2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28"/>
    <x v="1"/>
    <s v="sad"/>
    <x v="2"/>
    <x v="30"/>
    <n v="238"/>
    <n v="256"/>
    <s v="Z0030"/>
    <s v="VK01"/>
    <m/>
    <x v="241"/>
    <n v="30092"/>
    <s v="točka"/>
    <n v="4.2"/>
    <m/>
    <n v="100357.22"/>
    <m/>
    <n v="2508.9299999999998"/>
    <n v="6463.01"/>
    <n v="0"/>
    <n v="109329.16"/>
    <n v="17601.990000000002"/>
    <n v="126931.14999999998"/>
    <n v="3950.44"/>
    <n v="759.44"/>
    <n v="1717.63"/>
    <n v="6427.51"/>
    <n v="133358.65999999997"/>
    <n v="82269.773661599989"/>
    <n v="9682.0508359999985"/>
    <n v="942.5"/>
    <n v="82269.773661599989"/>
    <n v="9682.0508359999985"/>
    <n v="942.5"/>
    <n v="226252.98449759997"/>
    <n v="7.52"/>
    <m/>
    <n v="226252.97368152125"/>
    <n v="7.52"/>
    <n v="1.0816078720381483E-2"/>
    <n v="0"/>
    <n v="4.7805244476505481E-6"/>
    <n v="0"/>
    <n v="0"/>
    <n v="104"/>
    <x v="1"/>
    <b v="0"/>
    <n v="12"/>
  </r>
  <r>
    <x v="0"/>
    <x v="1"/>
    <s v="sad"/>
    <x v="0"/>
    <x v="0"/>
    <n v="238"/>
    <n v="256"/>
    <s v="Z0030"/>
    <m/>
    <n v="1"/>
    <x v="7"/>
    <n v="30092"/>
    <m/>
    <n v="1.5"/>
    <n v="54"/>
    <n v="61038.92"/>
    <n v="2.5"/>
    <n v="1525.97"/>
    <n v="3930.91"/>
    <n v="0"/>
    <n v="66495.8"/>
    <n v="10705.82"/>
    <n v="77201.62"/>
    <n v="1410.87"/>
    <n v="271.23"/>
    <n v="613.44000000000005"/>
    <n v="2295.54"/>
    <n v="79497.15999999998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6"/>
    <s v="Z0030"/>
    <m/>
    <n v="180"/>
    <x v="10"/>
    <m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6"/>
    <s v="Z0030"/>
    <m/>
    <n v="200"/>
    <x v="3"/>
    <m/>
    <m/>
    <n v="0.53"/>
    <n v="27"/>
    <n v="7479.78"/>
    <n v="2.5"/>
    <n v="186.99"/>
    <n v="481.7"/>
    <n v="0"/>
    <n v="8148.4699999999993"/>
    <n v="1311.9"/>
    <n v="9460.369999999999"/>
    <n v="498.51"/>
    <n v="95.83"/>
    <n v="216.75"/>
    <n v="811.09"/>
    <n v="10271.459999999999"/>
    <n v="81110.601676199993"/>
    <n v="9504.693803199998"/>
    <m/>
    <n v="81110.601676199993"/>
    <n v="9504.693803199998"/>
    <m/>
    <m/>
    <m/>
    <m/>
    <m/>
    <m/>
    <m/>
    <m/>
    <m/>
    <m/>
    <m/>
    <m/>
    <x v="0"/>
    <m/>
    <s v=""/>
  </r>
  <r>
    <x v="0"/>
    <x v="1"/>
    <s v="sad"/>
    <x v="0"/>
    <x v="0"/>
    <n v="238"/>
    <n v="256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8"/>
    <n v="256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159.1719853999998"/>
    <n v="177.35703279999998"/>
    <m/>
    <n v="1159.1719853999998"/>
    <n v="177.35703279999998"/>
    <m/>
    <s v="evidenčno:"/>
    <n v="1.91"/>
    <m/>
    <m/>
    <m/>
    <m/>
    <m/>
    <m/>
    <m/>
    <m/>
    <m/>
    <x v="0"/>
    <m/>
    <s v=""/>
  </r>
  <r>
    <x v="0"/>
    <x v="1"/>
    <s v="sad"/>
    <x v="0"/>
    <x v="0"/>
    <n v="238"/>
    <n v="256"/>
    <s v="Z0030"/>
    <m/>
    <s v="Op:"/>
    <x v="2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56"/>
    <s v="Z0030"/>
    <m/>
    <s v="Op: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29"/>
    <x v="1"/>
    <s v="sad"/>
    <x v="2"/>
    <x v="30"/>
    <n v="238"/>
    <n v="261"/>
    <s v="Z0030"/>
    <s v="VK01"/>
    <m/>
    <x v="244"/>
    <n v="18554"/>
    <s v="točka"/>
    <n v="3.34"/>
    <m/>
    <n v="81002.23"/>
    <m/>
    <n v="2025.06"/>
    <n v="5216.5399999999991"/>
    <n v="0"/>
    <n v="88243.829999999987"/>
    <n v="14207.26"/>
    <n v="102451.09"/>
    <n v="3141.53"/>
    <n v="603.94000000000005"/>
    <n v="1365.9199999999998"/>
    <n v="5111.3900000000003"/>
    <n v="107562.48000000001"/>
    <n v="220267.91281459996"/>
    <n v="6934.8414473999992"/>
    <n v="942.5"/>
    <n v="220267.91281459996"/>
    <n v="6934.8414473999992"/>
    <n v="942.5"/>
    <n v="335707.73426199995"/>
    <n v="18.09"/>
    <m/>
    <n v="335707.74160734634"/>
    <n v="18.09"/>
    <n v="-7.3453463846817613E-3"/>
    <n v="0"/>
    <n v="-2.1880181700644525E-6"/>
    <n v="0"/>
    <n v="0"/>
    <n v="105"/>
    <x v="1"/>
    <b v="0"/>
    <n v="12"/>
  </r>
  <r>
    <x v="0"/>
    <x v="1"/>
    <s v="sad"/>
    <x v="0"/>
    <x v="0"/>
    <n v="238"/>
    <n v="261"/>
    <s v="Z0030"/>
    <m/>
    <n v="1"/>
    <x v="7"/>
    <n v="18554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1"/>
    <s v="Z003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1"/>
    <s v="Z0030"/>
    <m/>
    <n v="180"/>
    <x v="10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1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217368.13330479997"/>
    <n v="6461.8960069999994"/>
    <m/>
    <n v="217368.13330479997"/>
    <n v="6461.8960069999994"/>
    <m/>
    <m/>
    <m/>
    <m/>
    <m/>
    <m/>
    <m/>
    <m/>
    <m/>
    <m/>
    <m/>
    <m/>
    <x v="0"/>
    <m/>
    <s v=""/>
  </r>
  <r>
    <x v="0"/>
    <x v="1"/>
    <s v="sad"/>
    <x v="0"/>
    <x v="0"/>
    <n v="238"/>
    <n v="261"/>
    <s v="Z0030"/>
    <m/>
    <n v="170"/>
    <x v="88"/>
    <m/>
    <m/>
    <n v="0.4"/>
    <n v="28"/>
    <n v="5870.93"/>
    <n v="2.5"/>
    <n v="146.77000000000001"/>
    <n v="378.09"/>
    <n v="0"/>
    <n v="6395.7900000000009"/>
    <n v="1029.72"/>
    <n v="7425.5100000000011"/>
    <n v="376.23"/>
    <n v="72.33"/>
    <n v="163.58000000000001"/>
    <n v="612.14"/>
    <n v="8037.6500000000015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8"/>
    <n v="261"/>
    <s v="Z0030"/>
    <m/>
    <n v="201"/>
    <x v="89"/>
    <m/>
    <m/>
    <n v="0.06"/>
    <n v="27"/>
    <n v="846.77"/>
    <n v="2.5"/>
    <n v="21.17"/>
    <n v="54.53"/>
    <n v="0"/>
    <n v="922.46999999999991"/>
    <n v="148.52000000000001"/>
    <n v="1070.99"/>
    <n v="56.43"/>
    <n v="10.85"/>
    <n v="24.54"/>
    <n v="91.82"/>
    <n v="1162.81"/>
    <n v="2899.7795097999997"/>
    <n v="472.94544039999994"/>
    <m/>
    <n v="2899.7795097999997"/>
    <n v="472.94544039999994"/>
    <m/>
    <s v="evidenčno:"/>
    <n v="1.91"/>
    <m/>
    <m/>
    <m/>
    <m/>
    <m/>
    <m/>
    <m/>
    <m/>
    <m/>
    <x v="0"/>
    <m/>
    <s v=""/>
  </r>
  <r>
    <x v="0"/>
    <x v="1"/>
    <s v="sad"/>
    <x v="0"/>
    <x v="0"/>
    <n v="238"/>
    <n v="261"/>
    <s v="Z0030"/>
    <m/>
    <s v="Op:"/>
    <x v="2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30"/>
    <x v="1"/>
    <s v="sad"/>
    <x v="2"/>
    <x v="30"/>
    <n v="238"/>
    <n v="262"/>
    <s v="Z0030"/>
    <s v="VK01"/>
    <m/>
    <x v="246"/>
    <n v="18554"/>
    <s v="točka"/>
    <n v="3.11"/>
    <m/>
    <n v="77643.38"/>
    <m/>
    <n v="1941.09"/>
    <n v="5000.2299999999996"/>
    <n v="0"/>
    <n v="84584.699999999983"/>
    <n v="13618.140000000001"/>
    <n v="98202.84"/>
    <n v="2925.21"/>
    <n v="562.33999999999992"/>
    <n v="1271.8599999999999"/>
    <n v="4759.41"/>
    <n v="102962.25"/>
    <n v="40583.1736504"/>
    <n v="7074.4996415999994"/>
    <n v="942.5"/>
    <n v="40583.1736504"/>
    <n v="7074.4996415999994"/>
    <n v="942.5"/>
    <n v="151562.42329200002"/>
    <n v="8.17"/>
    <m/>
    <n v="151562.42827857059"/>
    <n v="8.17"/>
    <n v="-4.9865705659613013E-3"/>
    <n v="0"/>
    <n v="-3.2901099715795153E-6"/>
    <n v="0"/>
    <n v="0"/>
    <n v="106"/>
    <x v="1"/>
    <b v="0"/>
    <n v="12"/>
  </r>
  <r>
    <x v="0"/>
    <x v="1"/>
    <s v="sad"/>
    <x v="0"/>
    <x v="0"/>
    <n v="238"/>
    <n v="262"/>
    <s v="Z0030"/>
    <m/>
    <n v="1"/>
    <x v="7"/>
    <n v="18554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2"/>
    <s v="Z003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2"/>
    <s v="Z0030"/>
    <m/>
    <n v="180"/>
    <x v="10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62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33677.187119399998"/>
    <n v="6461.1482119999991"/>
    <m/>
    <n v="33677.187119399998"/>
    <n v="6461.1482119999991"/>
    <m/>
    <m/>
    <m/>
    <m/>
    <m/>
    <m/>
    <m/>
    <m/>
    <m/>
    <m/>
    <m/>
    <m/>
    <x v="0"/>
    <m/>
    <s v=""/>
  </r>
  <r>
    <x v="0"/>
    <x v="1"/>
    <s v="sad"/>
    <x v="0"/>
    <x v="0"/>
    <n v="238"/>
    <n v="262"/>
    <s v="Z0030"/>
    <m/>
    <n v="170"/>
    <x v="88"/>
    <m/>
    <m/>
    <n v="0.2"/>
    <n v="28"/>
    <n v="2935.47"/>
    <n v="2.5"/>
    <n v="73.39"/>
    <n v="189.04"/>
    <n v="0"/>
    <n v="3197.8999999999996"/>
    <n v="514.86"/>
    <n v="3712.7599999999998"/>
    <n v="188.12"/>
    <n v="36.159999999999997"/>
    <n v="81.790000000000006"/>
    <n v="306.07"/>
    <n v="4018.8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8"/>
    <n v="262"/>
    <s v="Z0030"/>
    <m/>
    <n v="201"/>
    <x v="89"/>
    <m/>
    <m/>
    <n v="0.03"/>
    <n v="27"/>
    <n v="423.38"/>
    <n v="2.5"/>
    <n v="10.58"/>
    <n v="27.27"/>
    <n v="0"/>
    <n v="461.22999999999996"/>
    <n v="74.260000000000005"/>
    <n v="535.49"/>
    <n v="28.22"/>
    <n v="5.42"/>
    <n v="12.27"/>
    <n v="45.91"/>
    <n v="581.4"/>
    <n v="6905.9865309999996"/>
    <n v="613.35142959999996"/>
    <m/>
    <n v="6905.9865309999996"/>
    <n v="613.35142959999996"/>
    <m/>
    <s v="evidenčno:"/>
    <n v="1.91"/>
    <m/>
    <m/>
    <m/>
    <m/>
    <m/>
    <m/>
    <m/>
    <m/>
    <m/>
    <x v="0"/>
    <m/>
    <s v=""/>
  </r>
  <r>
    <x v="0"/>
    <x v="1"/>
    <s v="sad"/>
    <x v="0"/>
    <x v="0"/>
    <n v="238"/>
    <n v="262"/>
    <s v="Z0030"/>
    <m/>
    <s v="Op:"/>
    <x v="2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31"/>
    <x v="1"/>
    <s v="sad"/>
    <x v="2"/>
    <x v="30"/>
    <n v="238"/>
    <n v="271"/>
    <s v="E0010"/>
    <s v="VK01"/>
    <m/>
    <x v="247"/>
    <n v="12"/>
    <s v="pavšal"/>
    <n v="5.92"/>
    <m/>
    <n v="118384.56999999999"/>
    <m/>
    <n v="11364.92"/>
    <n v="7623.96"/>
    <n v="0"/>
    <n v="137373.44999999998"/>
    <n v="22117.13"/>
    <n v="159490.57999999999"/>
    <n v="5568.23"/>
    <n v="1070.45"/>
    <n v="2421.04"/>
    <n v="9059.7199999999993"/>
    <n v="168550.3"/>
    <n v="22772.92"/>
    <n v="7795.86"/>
    <n v="942.5"/>
    <n v="22772.92"/>
    <n v="7795.86"/>
    <n v="942.5"/>
    <n v="200061.57999999996"/>
    <n v="16671.8"/>
    <m/>
    <n v="200061.58676849451"/>
    <n v="16671.8"/>
    <n v="-6.7684945533983409E-3"/>
    <n v="0"/>
    <n v="-3.3832054732379221E-6"/>
    <n v="0"/>
    <n v="0"/>
    <n v="107"/>
    <x v="1"/>
    <b v="0"/>
    <n v="12"/>
  </r>
  <r>
    <x v="0"/>
    <x v="1"/>
    <s v="sad"/>
    <x v="0"/>
    <x v="0"/>
    <n v="238"/>
    <n v="271"/>
    <s v="E0010"/>
    <m/>
    <n v="80"/>
    <x v="18"/>
    <m/>
    <m/>
    <n v="5.14"/>
    <n v="37"/>
    <n v="107376.59"/>
    <n v="9.6"/>
    <n v="10308.15"/>
    <n v="6915.05"/>
    <n v="0"/>
    <n v="124599.79"/>
    <n v="20060.57"/>
    <n v="144660.35999999999"/>
    <n v="4834.58"/>
    <n v="929.41"/>
    <n v="2102.0500000000002"/>
    <n v="7866.04"/>
    <n v="152526.3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1"/>
    <s v="E0010"/>
    <m/>
    <n v="200"/>
    <x v="3"/>
    <m/>
    <m/>
    <n v="0.78"/>
    <n v="27"/>
    <n v="11007.98"/>
    <n v="9.6"/>
    <n v="1056.77"/>
    <n v="708.91"/>
    <n v="0"/>
    <n v="12773.66"/>
    <n v="2056.56"/>
    <n v="14830.22"/>
    <n v="733.65"/>
    <n v="141.04"/>
    <n v="318.99"/>
    <n v="1193.6799999999998"/>
    <n v="16023.9"/>
    <m/>
    <m/>
    <m/>
    <m/>
    <m/>
    <m/>
    <m/>
    <m/>
    <m/>
    <m/>
    <m/>
    <m/>
    <m/>
    <m/>
    <m/>
    <m/>
    <m/>
    <x v="0"/>
    <m/>
    <s v=""/>
  </r>
  <r>
    <x v="132"/>
    <x v="1"/>
    <s v="sad"/>
    <x v="2"/>
    <x v="30"/>
    <n v="238"/>
    <n v="272"/>
    <s v="E0010"/>
    <s v="VK01"/>
    <m/>
    <x v="248"/>
    <n v="12"/>
    <s v="pavšal"/>
    <n v="18.349999999999998"/>
    <m/>
    <n v="322771.67"/>
    <m/>
    <n v="30986.079999999994"/>
    <n v="20786.5"/>
    <n v="0"/>
    <n v="374544.25"/>
    <n v="60301.619999999995"/>
    <n v="434845.87"/>
    <n v="17259.640000000003"/>
    <n v="3318.0599999999995"/>
    <n v="7504.4299999999994"/>
    <n v="28082.129999999994"/>
    <n v="462928"/>
    <n v="97477.80022379999"/>
    <n v="37355.171959199994"/>
    <n v="942.5"/>
    <n v="97477.80022379999"/>
    <n v="37355.171959199994"/>
    <n v="942.5"/>
    <n v="598703.47218299995"/>
    <n v="49891.96"/>
    <m/>
    <n v="598703.45145017118"/>
    <n v="49891.95"/>
    <n v="2.0732828765176237E-2"/>
    <n v="1.0000000002037268E-2"/>
    <n v="3.4629546088230266E-6"/>
    <n v="2.0043313604774454E-5"/>
    <n v="0"/>
    <n v="108"/>
    <x v="1"/>
    <b v="0"/>
    <n v="12"/>
  </r>
  <r>
    <x v="0"/>
    <x v="1"/>
    <s v="sad"/>
    <x v="0"/>
    <x v="0"/>
    <n v="238"/>
    <n v="272"/>
    <s v="E0010"/>
    <m/>
    <n v="80"/>
    <x v="18"/>
    <m/>
    <m/>
    <n v="10.28"/>
    <n v="37"/>
    <n v="214753.17"/>
    <n v="9.6"/>
    <n v="20616.3"/>
    <n v="13830.1"/>
    <n v="0"/>
    <n v="249199.57"/>
    <n v="40121.129999999997"/>
    <n v="289320.7"/>
    <n v="9669.16"/>
    <n v="1858.83"/>
    <n v="4204.1099999999997"/>
    <n v="15732.099999999999"/>
    <n v="305052.7999999999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n v="180"/>
    <x v="10"/>
    <m/>
    <m/>
    <n v="2.57"/>
    <n v="28"/>
    <n v="37720.74"/>
    <n v="9.6"/>
    <n v="3621.19"/>
    <n v="2429.2199999999998"/>
    <n v="0"/>
    <n v="43771.15"/>
    <n v="7047.16"/>
    <n v="50818.31"/>
    <n v="2417.29"/>
    <n v="464.71"/>
    <n v="1051.03"/>
    <n v="3933.0299999999997"/>
    <n v="54751.3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n v="182"/>
    <x v="25"/>
    <m/>
    <m/>
    <n v="2.57"/>
    <n v="21"/>
    <n v="28665.01"/>
    <n v="9.6"/>
    <n v="2751.84"/>
    <n v="1846.03"/>
    <n v="0"/>
    <n v="33262.879999999997"/>
    <n v="5355.32"/>
    <n v="38618.199999999997"/>
    <n v="2417.29"/>
    <n v="464.71"/>
    <n v="1051.03"/>
    <n v="3933.0299999999997"/>
    <n v="42551.22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n v="200"/>
    <x v="3"/>
    <m/>
    <m/>
    <n v="2.35"/>
    <n v="27"/>
    <n v="33165.06"/>
    <n v="9.6"/>
    <n v="3183.85"/>
    <n v="2135.83"/>
    <n v="0"/>
    <n v="38484.74"/>
    <n v="6196.04"/>
    <n v="44680.78"/>
    <n v="2210.36"/>
    <n v="424.93"/>
    <n v="961.06"/>
    <n v="3596.35"/>
    <n v="48277.13"/>
    <n v="79070.906063599992"/>
    <n v="36813.788320399995"/>
    <m/>
    <n v="79070.906063599992"/>
    <n v="36813.788320399995"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n v="170"/>
    <x v="88"/>
    <m/>
    <m/>
    <n v="0.5"/>
    <n v="28"/>
    <n v="7338.67"/>
    <n v="9.6"/>
    <n v="704.51"/>
    <n v="472.61"/>
    <n v="0"/>
    <n v="8515.7900000000009"/>
    <n v="1371.04"/>
    <n v="9886.8300000000017"/>
    <n v="470.29"/>
    <n v="90.41"/>
    <n v="204.48"/>
    <n v="765.18000000000006"/>
    <n v="10652.01000000000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n v="201"/>
    <x v="89"/>
    <m/>
    <m/>
    <n v="0.08"/>
    <n v="27"/>
    <n v="1129.02"/>
    <n v="9.6"/>
    <n v="108.39"/>
    <n v="72.709999999999994"/>
    <n v="0"/>
    <n v="1310.1200000000001"/>
    <n v="210.93"/>
    <n v="1521.0500000000002"/>
    <n v="75.25"/>
    <n v="14.47"/>
    <n v="32.72"/>
    <n v="122.44"/>
    <n v="1643.4900000000002"/>
    <n v="18406.894160199998"/>
    <n v="541.38363879999997"/>
    <m/>
    <n v="18406.894160199998"/>
    <n v="541.38363879999997"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s v="Op:"/>
    <x v="2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2"/>
    <s v="E0010"/>
    <m/>
    <s v="Op:"/>
    <x v="2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72"/>
    <s v="E0010"/>
    <m/>
    <s v="Op:"/>
    <x v="2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72"/>
    <s v="E0010"/>
    <m/>
    <s v="Op:"/>
    <x v="2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33"/>
    <x v="1"/>
    <s v="sad"/>
    <x v="2"/>
    <x v="30"/>
    <n v="238"/>
    <n v="273"/>
    <s v="E0010"/>
    <s v="VK01"/>
    <m/>
    <x v="253"/>
    <n v="12"/>
    <s v="pavšal"/>
    <n v="5.92"/>
    <m/>
    <n v="118384.56999999999"/>
    <m/>
    <n v="46442.27"/>
    <n v="7623.96"/>
    <n v="0"/>
    <n v="172450.8"/>
    <n v="27764.579999999998"/>
    <n v="200215.38"/>
    <n v="5568.23"/>
    <n v="1070.45"/>
    <n v="2421.04"/>
    <n v="9059.7199999999993"/>
    <n v="209275.1"/>
    <n v="25220.36"/>
    <n v="20290.900000000001"/>
    <n v="942.5"/>
    <n v="25220.36"/>
    <n v="20290.900000000001"/>
    <n v="942.5"/>
    <n v="255728.86000000002"/>
    <n v="21310.74"/>
    <m/>
    <n v="255728.86326117368"/>
    <n v="21310.74"/>
    <n v="-3.2611736678518355E-3"/>
    <n v="0"/>
    <n v="-1.2752466132542993E-6"/>
    <n v="0"/>
    <n v="0"/>
    <n v="109"/>
    <x v="1"/>
    <b v="0"/>
    <n v="12"/>
  </r>
  <r>
    <x v="0"/>
    <x v="1"/>
    <s v="sad"/>
    <x v="0"/>
    <x v="0"/>
    <n v="238"/>
    <n v="273"/>
    <s v="E0010"/>
    <m/>
    <n v="83"/>
    <x v="254"/>
    <m/>
    <m/>
    <n v="5.14"/>
    <n v="37"/>
    <n v="107376.59"/>
    <n v="39.229999999999997"/>
    <n v="42123.839999999997"/>
    <n v="6915.05"/>
    <n v="0"/>
    <n v="156415.47999999998"/>
    <n v="25182.89"/>
    <n v="181598.37"/>
    <n v="4834.58"/>
    <n v="929.41"/>
    <n v="2102.0500000000002"/>
    <n v="7866.04"/>
    <n v="189464.4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3"/>
    <s v="E0010"/>
    <m/>
    <n v="200"/>
    <x v="3"/>
    <m/>
    <m/>
    <n v="0.78"/>
    <n v="27"/>
    <n v="11007.98"/>
    <n v="39.229999999999997"/>
    <n v="4318.43"/>
    <n v="708.91"/>
    <n v="0"/>
    <n v="16035.32"/>
    <n v="2581.69"/>
    <n v="18617.009999999998"/>
    <n v="733.65"/>
    <n v="141.04"/>
    <n v="318.99"/>
    <n v="1193.6799999999998"/>
    <n v="19810.689999999999"/>
    <m/>
    <m/>
    <m/>
    <m/>
    <m/>
    <m/>
    <m/>
    <m/>
    <m/>
    <m/>
    <m/>
    <m/>
    <m/>
    <m/>
    <m/>
    <m/>
    <m/>
    <x v="0"/>
    <m/>
    <s v=""/>
  </r>
  <r>
    <x v="134"/>
    <x v="1"/>
    <s v="sad"/>
    <x v="2"/>
    <x v="30"/>
    <n v="238"/>
    <n v="274"/>
    <s v="E0010"/>
    <s v="VK01"/>
    <m/>
    <x v="255"/>
    <n v="12"/>
    <s v="pavšal"/>
    <n v="5.92"/>
    <m/>
    <n v="86449.47"/>
    <m/>
    <n v="33914.130000000005"/>
    <n v="5567.34"/>
    <n v="0"/>
    <n v="125930.94"/>
    <n v="20274.879999999997"/>
    <n v="146205.82"/>
    <n v="5568.23"/>
    <n v="1070.45"/>
    <n v="2421.04"/>
    <n v="9059.7199999999993"/>
    <n v="155265.54"/>
    <n v="9887.5300000000007"/>
    <n v="1640.8"/>
    <n v="942.5"/>
    <n v="9887.5300000000007"/>
    <n v="1640.8"/>
    <n v="942.5"/>
    <n v="167736.37"/>
    <n v="13978.03"/>
    <m/>
    <n v="167736.3713420571"/>
    <n v="13978.03"/>
    <n v="-1.3420571049209684E-3"/>
    <n v="0"/>
    <n v="-8.000990448184747E-7"/>
    <n v="0"/>
    <n v="0"/>
    <n v="110"/>
    <x v="1"/>
    <b v="0"/>
    <n v="12"/>
  </r>
  <r>
    <x v="0"/>
    <x v="1"/>
    <s v="sad"/>
    <x v="0"/>
    <x v="0"/>
    <n v="238"/>
    <n v="274"/>
    <s v="E0010"/>
    <m/>
    <n v="180"/>
    <x v="10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4"/>
    <s v="E0010"/>
    <m/>
    <n v="200"/>
    <x v="3"/>
    <m/>
    <m/>
    <n v="0.78"/>
    <n v="27"/>
    <n v="11007.98"/>
    <n v="39.229999999999997"/>
    <n v="4318.43"/>
    <n v="708.91"/>
    <n v="0"/>
    <n v="16035.32"/>
    <n v="2581.69"/>
    <n v="18617.009999999998"/>
    <n v="733.65"/>
    <n v="141.04"/>
    <n v="318.99"/>
    <n v="1193.6799999999998"/>
    <n v="19810.689999999999"/>
    <m/>
    <m/>
    <m/>
    <m/>
    <m/>
    <m/>
    <m/>
    <m/>
    <m/>
    <m/>
    <m/>
    <m/>
    <m/>
    <m/>
    <m/>
    <m/>
    <m/>
    <x v="0"/>
    <m/>
    <s v=""/>
  </r>
  <r>
    <x v="135"/>
    <x v="1"/>
    <s v="sad"/>
    <x v="2"/>
    <x v="30"/>
    <n v="238"/>
    <n v="275"/>
    <s v="E0010"/>
    <s v="VK01"/>
    <m/>
    <x v="256"/>
    <n v="12"/>
    <s v="pavšal"/>
    <n v="6.35"/>
    <m/>
    <n v="236071.05"/>
    <m/>
    <n v="92610.67"/>
    <n v="15202.980000000001"/>
    <n v="0"/>
    <n v="343884.7"/>
    <n v="55365.440000000002"/>
    <n v="399250.14"/>
    <n v="5972.6900000000005"/>
    <n v="1148.21"/>
    <n v="2596.8999999999996"/>
    <n v="9717.8000000000011"/>
    <n v="408967.94"/>
    <m/>
    <m/>
    <m/>
    <m/>
    <m/>
    <m/>
    <n v="408967.94"/>
    <n v="34080.660000000003"/>
    <m/>
    <n v="408967.90719632542"/>
    <n v="34080.660000000003"/>
    <n v="3.2803674577735364E-2"/>
    <n v="0"/>
    <n v="8.0210877187456006E-6"/>
    <n v="0"/>
    <n v="0"/>
    <n v="111"/>
    <x v="1"/>
    <b v="0"/>
    <n v="12"/>
  </r>
  <r>
    <x v="0"/>
    <x v="1"/>
    <s v="sad"/>
    <x v="0"/>
    <x v="0"/>
    <n v="238"/>
    <n v="275"/>
    <s v="E0010"/>
    <m/>
    <n v="1"/>
    <x v="7"/>
    <m/>
    <m/>
    <n v="5.51"/>
    <n v="54"/>
    <n v="224216.3"/>
    <n v="39.229999999999997"/>
    <n v="87960.05"/>
    <n v="14439.53"/>
    <n v="0"/>
    <n v="326615.88"/>
    <n v="52585.16"/>
    <n v="379201.04000000004"/>
    <n v="5182.6000000000004"/>
    <n v="996.32"/>
    <n v="2253.37"/>
    <n v="8432.2900000000009"/>
    <n v="387633.3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5"/>
    <s v="E0010"/>
    <m/>
    <n v="200"/>
    <x v="3"/>
    <m/>
    <m/>
    <n v="0.84"/>
    <n v="27"/>
    <n v="11854.75"/>
    <n v="39.229999999999997"/>
    <n v="4650.62"/>
    <n v="763.45"/>
    <n v="0"/>
    <n v="17268.82"/>
    <n v="2780.28"/>
    <n v="20049.099999999999"/>
    <n v="790.09"/>
    <n v="151.88999999999999"/>
    <n v="343.53"/>
    <n v="1285.51"/>
    <n v="21334.609999999997"/>
    <m/>
    <m/>
    <m/>
    <m/>
    <m/>
    <m/>
    <m/>
    <m/>
    <m/>
    <m/>
    <m/>
    <m/>
    <m/>
    <m/>
    <m/>
    <m/>
    <m/>
    <x v="0"/>
    <m/>
    <s v=""/>
  </r>
  <r>
    <x v="136"/>
    <x v="1"/>
    <s v="sad"/>
    <x v="2"/>
    <x v="30"/>
    <n v="238"/>
    <n v="277"/>
    <s v="E0010"/>
    <s v="VK01"/>
    <m/>
    <x v="257"/>
    <n v="12"/>
    <s v="pavšal"/>
    <n v="20.369999999999997"/>
    <m/>
    <n v="474033.07000000007"/>
    <m/>
    <n v="162101.88"/>
    <n v="30527.72"/>
    <n v="0"/>
    <n v="666662.66999999993"/>
    <n v="107332.68"/>
    <n v="773995.35"/>
    <n v="19159.599999999999"/>
    <n v="3683.29"/>
    <n v="8330.510000000002"/>
    <n v="31173.4"/>
    <n v="805168.75"/>
    <n v="24370.369843799996"/>
    <n v="4310.8088511999995"/>
    <n v="942.5"/>
    <n v="24370.369843799996"/>
    <n v="4310.8088511999995"/>
    <n v="942.5"/>
    <n v="834792.42869500001"/>
    <n v="69566.039999999994"/>
    <m/>
    <n v="834792.45233869448"/>
    <n v="69566.039999999994"/>
    <n v="-2.3643694468773901E-2"/>
    <n v="0"/>
    <n v="-2.8322841686619742E-6"/>
    <n v="0"/>
    <n v="0"/>
    <n v="112"/>
    <x v="1"/>
    <b v="0"/>
    <n v="12"/>
  </r>
  <r>
    <x v="0"/>
    <x v="1"/>
    <s v="sad"/>
    <x v="0"/>
    <x v="0"/>
    <n v="238"/>
    <n v="277"/>
    <s v="E0010"/>
    <m/>
    <n v="1"/>
    <x v="7"/>
    <m/>
    <m/>
    <n v="5.56"/>
    <n v="54"/>
    <n v="226250.93"/>
    <n v="39.229999999999997"/>
    <n v="88758.24"/>
    <n v="14570.56"/>
    <n v="0"/>
    <n v="329579.73"/>
    <n v="53062.34"/>
    <n v="382642.06999999995"/>
    <n v="5229.62"/>
    <n v="1005.36"/>
    <n v="2273.8200000000002"/>
    <n v="8508.7999999999993"/>
    <n v="391150.8699999999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n v="80"/>
    <x v="18"/>
    <m/>
    <m/>
    <n v="5.14"/>
    <n v="37"/>
    <n v="107376.59"/>
    <n v="39.229999999999997"/>
    <n v="42123.839999999997"/>
    <n v="6915.05"/>
    <n v="0"/>
    <n v="156415.47999999998"/>
    <n v="25182.89"/>
    <n v="181598.37"/>
    <n v="4834.58"/>
    <n v="929.41"/>
    <n v="2102.0500000000002"/>
    <n v="7866.04"/>
    <n v="189464.4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n v="180"/>
    <x v="10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n v="200"/>
    <x v="3"/>
    <m/>
    <m/>
    <n v="2.42"/>
    <n v="27"/>
    <n v="34152.959999999999"/>
    <n v="2.5"/>
    <n v="853.82"/>
    <n v="2199.4499999999998"/>
    <n v="0"/>
    <n v="37206.229999999996"/>
    <n v="5990.2"/>
    <n v="43196.429999999993"/>
    <n v="2276.1999999999998"/>
    <n v="437.58"/>
    <n v="989.68"/>
    <n v="3703.4599999999996"/>
    <n v="46899.889999999992"/>
    <n v="22001.066136399997"/>
    <n v="3920.6393319999997"/>
    <m/>
    <n v="22001.066136399997"/>
    <n v="3920.6393319999997"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n v="170"/>
    <x v="88"/>
    <m/>
    <m/>
    <n v="1.83"/>
    <n v="28"/>
    <n v="26859.52"/>
    <n v="2.5"/>
    <n v="671.49"/>
    <n v="1729.75"/>
    <n v="0"/>
    <n v="29260.760000000002"/>
    <n v="4710.9799999999996"/>
    <n v="33971.740000000005"/>
    <n v="1721.26"/>
    <n v="330.9"/>
    <n v="748.4"/>
    <n v="2800.56"/>
    <n v="36772.30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n v="201"/>
    <x v="89"/>
    <m/>
    <m/>
    <n v="0.28000000000000003"/>
    <n v="27"/>
    <n v="3951.58"/>
    <n v="2.5"/>
    <n v="98.79"/>
    <n v="254.48"/>
    <n v="0"/>
    <n v="4304.8499999999995"/>
    <n v="693.08"/>
    <n v="4997.9299999999994"/>
    <n v="263.36"/>
    <n v="50.63"/>
    <n v="114.51"/>
    <n v="428.5"/>
    <n v="5426.4299999999994"/>
    <n v="2369.3037073999999"/>
    <n v="390.16951919999997"/>
    <m/>
    <n v="2369.3037073999999"/>
    <n v="390.16951919999997"/>
    <m/>
    <m/>
    <m/>
    <m/>
    <m/>
    <m/>
    <m/>
    <m/>
    <m/>
    <m/>
    <m/>
    <m/>
    <x v="0"/>
    <m/>
    <s v=""/>
  </r>
  <r>
    <x v="0"/>
    <x v="1"/>
    <s v="sad"/>
    <x v="0"/>
    <x v="0"/>
    <n v="238"/>
    <n v="277"/>
    <s v="E0010"/>
    <m/>
    <s v="Op:"/>
    <x v="2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77"/>
    <s v="E0010"/>
    <m/>
    <s v="Op:"/>
    <x v="2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37"/>
    <x v="1"/>
    <s v="sad"/>
    <x v="2"/>
    <x v="30"/>
    <n v="238"/>
    <n v="280"/>
    <s v="Z0030"/>
    <s v="VK01"/>
    <m/>
    <x v="260"/>
    <n v="111790.91"/>
    <s v="točka"/>
    <n v="27.91"/>
    <m/>
    <n v="719870.15999999992"/>
    <m/>
    <n v="263225.64"/>
    <n v="46359.64"/>
    <n v="0"/>
    <n v="1029455.4400000001"/>
    <n v="165742.32999999999"/>
    <n v="1195197.7699999998"/>
    <n v="26251.590000000004"/>
    <n v="5046.6799999999994"/>
    <n v="11414.07"/>
    <n v="42712.34"/>
    <n v="1237910.1099999999"/>
    <n v="253507.68"/>
    <n v="57455.03"/>
    <n v="942.5"/>
    <n v="253507.68"/>
    <n v="57455.03"/>
    <n v="942.5"/>
    <n v="2159854.3199999998"/>
    <n v="19.32"/>
    <m/>
    <n v="2159854.3231284115"/>
    <n v="19.32"/>
    <n v="-3.1284117139875889E-3"/>
    <n v="0"/>
    <n v="-1.4484364433691453E-7"/>
    <n v="0"/>
    <n v="0"/>
    <n v="113"/>
    <x v="1"/>
    <b v="0"/>
    <n v="12"/>
  </r>
  <r>
    <x v="0"/>
    <x v="1"/>
    <s v="sad"/>
    <x v="0"/>
    <x v="0"/>
    <n v="238"/>
    <n v="280"/>
    <s v="Z0030"/>
    <m/>
    <n v="1"/>
    <x v="7"/>
    <m/>
    <m/>
    <n v="10.35"/>
    <n v="54"/>
    <n v="421168.54"/>
    <n v="39.229999999999997"/>
    <n v="165224.42000000001"/>
    <n v="27123.25"/>
    <n v="0"/>
    <n v="613516.21"/>
    <n v="98776.11"/>
    <n v="712292.32"/>
    <n v="9735"/>
    <n v="1871.49"/>
    <n v="4232.74"/>
    <n v="15839.23"/>
    <n v="728131.5499999999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80"/>
    <s v="Z0030"/>
    <m/>
    <n v="42"/>
    <x v="261"/>
    <m/>
    <m/>
    <n v="6.93"/>
    <n v="37"/>
    <n v="144770.38"/>
    <n v="39.229999999999997"/>
    <n v="56793.42"/>
    <n v="9323.2099999999991"/>
    <n v="0"/>
    <n v="210887.00999999998"/>
    <n v="33952.81"/>
    <n v="244839.81999999998"/>
    <n v="6518.22"/>
    <n v="1253.08"/>
    <n v="2834.09"/>
    <n v="10605.39"/>
    <n v="255445.20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80"/>
    <s v="Z0030"/>
    <m/>
    <n v="180"/>
    <x v="10"/>
    <m/>
    <m/>
    <n v="6.93"/>
    <n v="28"/>
    <n v="101713.91"/>
    <n v="39.229999999999997"/>
    <n v="39902.370000000003"/>
    <n v="6550.38"/>
    <n v="0"/>
    <n v="148166.66"/>
    <n v="23854.83"/>
    <n v="172021.49"/>
    <n v="6518.22"/>
    <n v="1253.08"/>
    <n v="2834.09"/>
    <n v="10605.39"/>
    <n v="182626.88"/>
    <s v="Laboratorij"/>
    <m/>
    <m/>
    <s v="Laboratorij"/>
    <m/>
    <m/>
    <m/>
    <m/>
    <m/>
    <m/>
    <m/>
    <m/>
    <m/>
    <m/>
    <m/>
    <m/>
    <m/>
    <x v="0"/>
    <m/>
    <s v=""/>
  </r>
  <r>
    <x v="0"/>
    <x v="1"/>
    <s v="sad"/>
    <x v="0"/>
    <x v="0"/>
    <n v="238"/>
    <n v="280"/>
    <s v="Z0030"/>
    <m/>
    <n v="200"/>
    <x v="3"/>
    <m/>
    <m/>
    <n v="3.7"/>
    <n v="27"/>
    <n v="52217.33"/>
    <n v="2.5"/>
    <n v="1305.43"/>
    <n v="3362.8"/>
    <n v="0"/>
    <n v="56885.560000000005"/>
    <n v="9158.58"/>
    <n v="66044.14"/>
    <n v="3480.15"/>
    <n v="669.03"/>
    <n v="1513.15"/>
    <n v="5662.33"/>
    <n v="71706.47"/>
    <n v="610039"/>
    <m/>
    <m/>
    <n v="610039"/>
    <m/>
    <m/>
    <m/>
    <m/>
    <m/>
    <m/>
    <m/>
    <m/>
    <m/>
    <m/>
    <m/>
    <m/>
    <m/>
    <x v="0"/>
    <m/>
    <s v=""/>
  </r>
  <r>
    <x v="0"/>
    <x v="1"/>
    <s v="sad"/>
    <x v="0"/>
    <x v="0"/>
    <n v="238"/>
    <n v="280"/>
    <s v="Z0030"/>
    <m/>
    <s v="Op:"/>
    <x v="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80"/>
    <s v="Z0030"/>
    <m/>
    <s v="Op:"/>
    <x v="2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38"/>
    <x v="1"/>
    <s v="sad"/>
    <x v="2"/>
    <x v="30"/>
    <n v="238"/>
    <n v="281"/>
    <s v="Z0030"/>
    <s v="VK01"/>
    <m/>
    <x v="264"/>
    <n v="196328.42"/>
    <s v="točka"/>
    <n v="38.21"/>
    <m/>
    <n v="933399.33"/>
    <m/>
    <n v="339943.4"/>
    <n v="60110.920000000006"/>
    <n v="0"/>
    <n v="1333453.6499999999"/>
    <n v="214686.03000000003"/>
    <n v="1548139.6800000002"/>
    <n v="35939.550000000003"/>
    <n v="6909.12"/>
    <n v="15626.36"/>
    <n v="58475.03"/>
    <n v="1606614.7100000002"/>
    <n v="433699.57"/>
    <n v="95871.47"/>
    <n v="942.5"/>
    <n v="433699.57"/>
    <n v="95871.47"/>
    <n v="942.5"/>
    <n v="2200831.2500000005"/>
    <n v="11.21"/>
    <m/>
    <n v="2200831.2496534614"/>
    <n v="11.21"/>
    <n v="3.4653907641768456E-4"/>
    <n v="0"/>
    <n v="1.5745826785776959E-8"/>
    <n v="0"/>
    <n v="0"/>
    <n v="114"/>
    <x v="1"/>
    <b v="0"/>
    <n v="12"/>
  </r>
  <r>
    <x v="0"/>
    <x v="1"/>
    <s v="sad"/>
    <x v="0"/>
    <x v="0"/>
    <n v="238"/>
    <n v="281"/>
    <s v="Z0030"/>
    <m/>
    <n v="1"/>
    <x v="7"/>
    <m/>
    <m/>
    <n v="12.59"/>
    <n v="54"/>
    <n v="512320"/>
    <n v="39.229999999999997"/>
    <n v="200983.14"/>
    <n v="32993.410000000003"/>
    <n v="0"/>
    <n v="746296.55"/>
    <n v="120153.74"/>
    <n v="866450.29"/>
    <n v="11841.9"/>
    <n v="2276.52"/>
    <n v="5148.8100000000004"/>
    <n v="19267.23"/>
    <n v="885717.5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81"/>
    <s v="Z0030"/>
    <m/>
    <n v="42"/>
    <x v="261"/>
    <m/>
    <m/>
    <n v="7.71"/>
    <n v="37"/>
    <n v="161064.88"/>
    <n v="39.229999999999997"/>
    <n v="63185.75"/>
    <n v="10372.58"/>
    <n v="0"/>
    <n v="234623.21"/>
    <n v="37774.339999999997"/>
    <n v="272397.55"/>
    <n v="7251.87"/>
    <n v="1394.12"/>
    <n v="3153.08"/>
    <n v="11799.07"/>
    <n v="284196.6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81"/>
    <s v="Z0030"/>
    <m/>
    <n v="180"/>
    <x v="10"/>
    <m/>
    <m/>
    <n v="7.71"/>
    <n v="28"/>
    <n v="113162.23"/>
    <n v="39.229999999999997"/>
    <n v="44393.54"/>
    <n v="7287.65"/>
    <n v="0"/>
    <n v="164843.41999999998"/>
    <n v="26539.79"/>
    <n v="191383.21"/>
    <n v="7251.87"/>
    <n v="1394.12"/>
    <n v="3153.08"/>
    <n v="11799.07"/>
    <n v="203182.2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8"/>
    <n v="281"/>
    <s v="Z0030"/>
    <m/>
    <n v="207"/>
    <x v="265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s v="Laboratorij"/>
    <m/>
    <m/>
    <s v="Laboratorij"/>
    <m/>
    <m/>
    <m/>
    <m/>
    <m/>
    <m/>
    <m/>
    <m/>
    <m/>
    <m/>
    <m/>
    <m/>
    <m/>
    <x v="0"/>
    <m/>
    <s v=""/>
  </r>
  <r>
    <x v="0"/>
    <x v="1"/>
    <s v="sad"/>
    <x v="0"/>
    <x v="0"/>
    <n v="238"/>
    <n v="281"/>
    <s v="Z0030"/>
    <m/>
    <n v="200"/>
    <x v="3"/>
    <m/>
    <m/>
    <n v="5.0599999999999996"/>
    <n v="27"/>
    <n v="71410.73"/>
    <n v="2.5"/>
    <n v="1785.27"/>
    <n v="4598.8500000000004"/>
    <n v="0"/>
    <n v="77794.850000000006"/>
    <n v="12524.97"/>
    <n v="90319.82"/>
    <n v="4759.33"/>
    <n v="914.95"/>
    <n v="2069.34"/>
    <n v="7743.62"/>
    <n v="98063.44"/>
    <n v="63703"/>
    <m/>
    <m/>
    <n v="63703"/>
    <m/>
    <m/>
    <m/>
    <m/>
    <m/>
    <m/>
    <m/>
    <m/>
    <m/>
    <m/>
    <m/>
    <m/>
    <m/>
    <x v="0"/>
    <m/>
    <s v=""/>
  </r>
  <r>
    <x v="0"/>
    <x v="1"/>
    <s v="sad"/>
    <x v="0"/>
    <x v="0"/>
    <n v="238"/>
    <n v="281"/>
    <s v="Z0030"/>
    <m/>
    <s v="Op: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81"/>
    <s v="Z0030"/>
    <m/>
    <s v="Op: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ad"/>
    <x v="0"/>
    <x v="0"/>
    <n v="238"/>
    <n v="281"/>
    <s v="Z0030"/>
    <m/>
    <s v="Op:"/>
    <x v="2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39"/>
    <x v="1"/>
    <s v="sad"/>
    <x v="2"/>
    <x v="29"/>
    <n v="239"/>
    <n v="257"/>
    <s v="Z0030"/>
    <s v="VK01"/>
    <m/>
    <x v="269"/>
    <n v="44761.599999999999"/>
    <s v="točka"/>
    <n v="2.82"/>
    <m/>
    <n v="72166.929999999993"/>
    <m/>
    <n v="1804.19"/>
    <n v="4647.54"/>
    <n v="0"/>
    <n v="78618.659999999989"/>
    <n v="12657.61"/>
    <n v="91276.26999999999"/>
    <n v="2652.43"/>
    <n v="509.92"/>
    <n v="1153.27"/>
    <n v="4315.62"/>
    <n v="95591.89"/>
    <n v="42113.271897000006"/>
    <n v="5500.6902846000003"/>
    <n v="942.5"/>
    <n v="42113.271897000006"/>
    <n v="5500.6902846000003"/>
    <n v="942.5"/>
    <n v="144148.3521816"/>
    <n v="3.22"/>
    <m/>
    <n v="144148.31156779043"/>
    <n v="3.22"/>
    <n v="4.061380957136862E-2"/>
    <n v="0"/>
    <n v="2.817501580812388E-5"/>
    <n v="0"/>
    <n v="0"/>
    <n v="115"/>
    <x v="1"/>
    <b v="0"/>
    <n v="13"/>
  </r>
  <r>
    <x v="0"/>
    <x v="1"/>
    <s v="sad"/>
    <x v="0"/>
    <x v="0"/>
    <n v="239"/>
    <n v="25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80"/>
    <x v="18"/>
    <n v="13165.6"/>
    <m/>
    <n v="0.8"/>
    <n v="37"/>
    <n v="16712.310000000001"/>
    <n v="2.5"/>
    <n v="417.81"/>
    <n v="1076.27"/>
    <n v="0"/>
    <n v="18206.390000000003"/>
    <n v="2931.23"/>
    <n v="21137.620000000003"/>
    <n v="752.46"/>
    <n v="144.66"/>
    <n v="327.17"/>
    <n v="1224.29"/>
    <n v="22361.91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200"/>
    <x v="3"/>
    <m/>
    <m/>
    <n v="0.35"/>
    <n v="27"/>
    <n v="4939.4799999999996"/>
    <n v="2.5"/>
    <n v="123.49"/>
    <n v="318.10000000000002"/>
    <n v="0"/>
    <n v="5381.07"/>
    <n v="866.35"/>
    <n v="6247.42"/>
    <n v="329.2"/>
    <n v="63.29"/>
    <n v="143.13999999999999"/>
    <n v="535.63"/>
    <n v="6783.05"/>
    <n v="41027.643057200003"/>
    <n v="5323.3531929999999"/>
    <m/>
    <n v="41027.643057200003"/>
    <n v="5323.3531929999999"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1085.6288397999999"/>
    <n v="177.33709160000001"/>
    <m/>
    <n v="1085.6288397999999"/>
    <n v="177.33709160000001"/>
    <m/>
    <s v="evidenčno:"/>
    <n v="1.91"/>
    <m/>
    <m/>
    <m/>
    <m/>
    <m/>
    <m/>
    <m/>
    <m/>
    <m/>
    <x v="0"/>
    <m/>
    <s v=""/>
  </r>
  <r>
    <x v="140"/>
    <x v="1"/>
    <s v="sad"/>
    <x v="2"/>
    <x v="29"/>
    <n v="239"/>
    <n v="257"/>
    <s v="Z0030"/>
    <s v="VK06"/>
    <m/>
    <x v="270"/>
    <n v="44761.599999999999"/>
    <s v="točka"/>
    <n v="2.82"/>
    <m/>
    <n v="72166.929999999993"/>
    <m/>
    <n v="1804.19"/>
    <n v="4647.54"/>
    <n v="0"/>
    <n v="78618.659999999989"/>
    <n v="12657.61"/>
    <n v="91276.26999999999"/>
    <n v="2652.43"/>
    <n v="509.92"/>
    <n v="1153.27"/>
    <n v="4315.62"/>
    <n v="95591.89"/>
    <n v="50222.943057199998"/>
    <n v="5500.6902846000003"/>
    <n v="942.5"/>
    <n v="50222.94"/>
    <n v="5500.6900000000005"/>
    <n v="942.5"/>
    <n v="152258.02000000002"/>
    <n v="3.4"/>
    <m/>
    <n v="152257.98156779044"/>
    <n v="3.4"/>
    <n v="3.8432209577877074E-2"/>
    <n v="0"/>
    <n v="2.5241507329956129E-5"/>
    <n v="0"/>
    <n v="0"/>
    <n v="116"/>
    <x v="3"/>
    <b v="0"/>
    <n v="13"/>
  </r>
  <r>
    <x v="0"/>
    <x v="1"/>
    <s v="sad"/>
    <x v="0"/>
    <x v="0"/>
    <n v="239"/>
    <n v="25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80"/>
    <x v="18"/>
    <n v="13165.6"/>
    <m/>
    <n v="0.8"/>
    <n v="37"/>
    <n v="16712.310000000001"/>
    <n v="2.5"/>
    <n v="417.81"/>
    <n v="1076.27"/>
    <n v="0"/>
    <n v="18206.390000000003"/>
    <n v="2931.23"/>
    <n v="21137.620000000003"/>
    <n v="752.46"/>
    <n v="144.66"/>
    <n v="327.17"/>
    <n v="1224.29"/>
    <n v="22361.910000000003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200"/>
    <x v="3"/>
    <m/>
    <m/>
    <n v="0.35"/>
    <n v="27"/>
    <n v="4939.4799999999996"/>
    <n v="2.5"/>
    <n v="123.49"/>
    <n v="318.10000000000002"/>
    <n v="0"/>
    <n v="5381.07"/>
    <n v="866.35"/>
    <n v="6247.42"/>
    <n v="329.2"/>
    <n v="63.29"/>
    <n v="143.13999999999999"/>
    <n v="535.63"/>
    <n v="6783.05"/>
    <n v="41027.643057200003"/>
    <n v="5323.3531929999999"/>
    <m/>
    <n v="41027.64"/>
    <n v="5323.35"/>
    <m/>
    <m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39"/>
    <n v="257"/>
    <s v="Z0030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9195.2999999999993"/>
    <n v="177.33709160000001"/>
    <m/>
    <n v="9195.2999999999993"/>
    <n v="177.34"/>
    <m/>
    <s v="evidenčno:"/>
    <n v="1.91"/>
    <m/>
    <m/>
    <m/>
    <m/>
    <m/>
    <m/>
    <m/>
    <m/>
    <m/>
    <x v="0"/>
    <m/>
    <s v=""/>
  </r>
  <r>
    <x v="0"/>
    <x v="1"/>
    <s v="sad"/>
    <x v="0"/>
    <x v="0"/>
    <n v="239"/>
    <n v="257"/>
    <s v="Z0030"/>
    <m/>
    <s v="Op:"/>
    <x v="2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1"/>
    <x v="1"/>
    <s v="sad"/>
    <x v="2"/>
    <x v="31"/>
    <n v="241"/>
    <n v="279"/>
    <s v="Z0030"/>
    <s v="VK01"/>
    <m/>
    <x v="271"/>
    <n v="35000"/>
    <s v="točka"/>
    <n v="6.57"/>
    <m/>
    <n v="194720.45"/>
    <m/>
    <n v="64530.36"/>
    <n v="12539.990000000002"/>
    <n v="0"/>
    <n v="271790.8"/>
    <n v="43758.31"/>
    <n v="315549.11"/>
    <n v="6179.6100000000006"/>
    <n v="1187.98"/>
    <n v="2686.8700000000003"/>
    <n v="10054.459999999999"/>
    <n v="325603.56999999995"/>
    <n v="36887.56"/>
    <n v="3119.16"/>
    <m/>
    <n v="36887.56"/>
    <n v="3119.16"/>
    <m/>
    <n v="365610.28999999992"/>
    <n v="10.45"/>
    <m/>
    <n v="365610.32132603496"/>
    <n v="10.45"/>
    <n v="-3.1326035037636757E-2"/>
    <n v="0"/>
    <n v="-8.5681484384850279E-6"/>
    <n v="0"/>
    <n v="0"/>
    <n v="117"/>
    <x v="1"/>
    <b v="0"/>
    <n v="13"/>
  </r>
  <r>
    <x v="0"/>
    <x v="1"/>
    <s v="sad"/>
    <x v="0"/>
    <x v="0"/>
    <n v="241"/>
    <n v="279"/>
    <s v="Z0030"/>
    <m/>
    <n v="1"/>
    <x v="7"/>
    <m/>
    <m/>
    <n v="3.2"/>
    <n v="54"/>
    <n v="130216.36"/>
    <n v="33.14"/>
    <n v="43153.7"/>
    <n v="8385.93"/>
    <n v="0"/>
    <n v="181755.99"/>
    <n v="29262.71"/>
    <n v="211018.69999999998"/>
    <n v="3009.86"/>
    <n v="578.62"/>
    <n v="1308.67"/>
    <n v="4897.1499999999996"/>
    <n v="215915.8499999999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1"/>
    <n v="279"/>
    <s v="Z0030"/>
    <m/>
    <n v="80"/>
    <x v="18"/>
    <m/>
    <m/>
    <n v="2"/>
    <n v="37"/>
    <n v="41780.769999999997"/>
    <n v="33.14"/>
    <n v="13846.15"/>
    <n v="2690.68"/>
    <n v="0"/>
    <n v="58317.599999999999"/>
    <n v="9389.1299999999992"/>
    <n v="67706.73"/>
    <n v="1881.16"/>
    <n v="361.64"/>
    <n v="817.92"/>
    <n v="3060.7200000000003"/>
    <n v="70767.4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1"/>
    <n v="279"/>
    <s v="Z0030"/>
    <m/>
    <n v="209"/>
    <x v="51"/>
    <m/>
    <m/>
    <n v="0.5"/>
    <n v="37"/>
    <n v="10445.19"/>
    <n v="33.14"/>
    <n v="3461.54"/>
    <n v="672.67"/>
    <n v="0"/>
    <n v="14579.4"/>
    <n v="2347.2800000000002"/>
    <n v="16926.68"/>
    <n v="470.29"/>
    <n v="90.41"/>
    <n v="204.48"/>
    <n v="765.18000000000006"/>
    <n v="17691.8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1"/>
    <n v="279"/>
    <s v="Z0030"/>
    <m/>
    <n v="200"/>
    <x v="3"/>
    <m/>
    <m/>
    <n v="0.87"/>
    <n v="27"/>
    <n v="12278.13"/>
    <n v="33.14"/>
    <n v="4068.97"/>
    <n v="790.71"/>
    <n v="0"/>
    <n v="17137.809999999998"/>
    <n v="2759.19"/>
    <n v="19896.999999999996"/>
    <n v="818.3"/>
    <n v="157.31"/>
    <n v="355.8"/>
    <n v="1331.4099999999999"/>
    <n v="21228.40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1"/>
    <n v="279"/>
    <s v="Z0030"/>
    <m/>
    <s v="Op: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2"/>
    <x v="1"/>
    <s v="sad"/>
    <x v="2"/>
    <x v="32"/>
    <n v="246"/>
    <n v="820"/>
    <s v="E0519"/>
    <s v="VK01"/>
    <m/>
    <x v="273"/>
    <n v="12"/>
    <s v="pavšal"/>
    <n v="2.6999999999999997"/>
    <m/>
    <n v="69428.66"/>
    <m/>
    <n v="1735.73"/>
    <n v="4471.2"/>
    <n v="0"/>
    <n v="75635.59"/>
    <n v="12177.340000000002"/>
    <n v="87812.93"/>
    <n v="2539.5700000000002"/>
    <n v="488.22"/>
    <n v="1104.2"/>
    <n v="4131.99"/>
    <n v="91944.92"/>
    <n v="16875.63"/>
    <n v="3489.98"/>
    <n v="942.5"/>
    <n v="16875.63"/>
    <n v="3489.98"/>
    <n v="942.5"/>
    <n v="113253.03"/>
    <n v="9437.75"/>
    <m/>
    <n v="113252.98665772058"/>
    <n v="9437.75"/>
    <n v="4.3342279415810481E-2"/>
    <n v="0"/>
    <n v="3.8270319127920139E-5"/>
    <n v="0"/>
    <n v="0"/>
    <n v="118"/>
    <x v="1"/>
    <b v="0"/>
    <n v="13"/>
  </r>
  <r>
    <x v="0"/>
    <x v="1"/>
    <s v="sad"/>
    <x v="0"/>
    <x v="0"/>
    <n v="246"/>
    <n v="820"/>
    <s v="E0519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6"/>
    <n v="820"/>
    <s v="E0519"/>
    <m/>
    <n v="80"/>
    <x v="18"/>
    <m/>
    <m/>
    <n v="0.86"/>
    <n v="35"/>
    <n v="16610.32"/>
    <n v="2.5"/>
    <n v="415.26"/>
    <n v="1069.7"/>
    <n v="0"/>
    <n v="18095.28"/>
    <n v="2913.34"/>
    <n v="21008.62"/>
    <n v="808.9"/>
    <n v="155.51"/>
    <n v="351.71"/>
    <n v="1316.12"/>
    <n v="22324.73999999999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6"/>
    <n v="820"/>
    <s v="E0519"/>
    <m/>
    <n v="180"/>
    <x v="10"/>
    <m/>
    <m/>
    <n v="0.48"/>
    <n v="28"/>
    <n v="7045.12"/>
    <n v="2.5"/>
    <n v="176.13"/>
    <n v="453.71"/>
    <n v="0"/>
    <n v="7674.96"/>
    <n v="1235.67"/>
    <n v="8910.630000000001"/>
    <n v="451.48"/>
    <n v="86.79"/>
    <n v="196.3"/>
    <n v="734.56999999999994"/>
    <n v="9645.2000000000007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6"/>
    <n v="820"/>
    <s v="E0519"/>
    <m/>
    <n v="200"/>
    <x v="3"/>
    <m/>
    <m/>
    <n v="0.36"/>
    <n v="27"/>
    <n v="5080.6099999999997"/>
    <n v="2.5"/>
    <n v="127.02"/>
    <n v="327.19"/>
    <n v="0"/>
    <n v="5534.82"/>
    <n v="891.11"/>
    <n v="6425.9299999999994"/>
    <n v="338.61"/>
    <n v="65.099999999999994"/>
    <n v="147.22999999999999"/>
    <n v="550.94000000000005"/>
    <n v="6976.869999999999"/>
    <m/>
    <m/>
    <m/>
    <m/>
    <m/>
    <m/>
    <m/>
    <m/>
    <m/>
    <m/>
    <m/>
    <m/>
    <m/>
    <m/>
    <m/>
    <m/>
    <m/>
    <x v="0"/>
    <m/>
    <s v=""/>
  </r>
  <r>
    <x v="143"/>
    <x v="1"/>
    <s v="sad"/>
    <x v="2"/>
    <x v="33"/>
    <n v="249"/>
    <n v="216"/>
    <s v="Z0030"/>
    <s v="VK01"/>
    <m/>
    <x v="274"/>
    <n v="54416"/>
    <s v="točka"/>
    <n v="4.6100000000000003"/>
    <m/>
    <n v="99546.46"/>
    <m/>
    <n v="2488.66"/>
    <n v="6410.79"/>
    <n v="0"/>
    <n v="108445.90999999997"/>
    <n v="17459.800000000003"/>
    <n v="125905.71"/>
    <n v="4336.0800000000008"/>
    <n v="833.58"/>
    <n v="1885.3"/>
    <n v="7054.96"/>
    <n v="132960.67000000001"/>
    <n v="31605.1468804"/>
    <n v="7644.2396667999992"/>
    <n v="942.5"/>
    <n v="31605.1468804"/>
    <n v="7644.2396667999992"/>
    <n v="942.5"/>
    <n v="173152.55654719999"/>
    <n v="3.18"/>
    <m/>
    <n v="173152.54429553839"/>
    <n v="3.18"/>
    <n v="1.2251661595655605E-2"/>
    <n v="0"/>
    <n v="7.0756463010698554E-6"/>
    <n v="0"/>
    <n v="0"/>
    <n v="119"/>
    <x v="1"/>
    <b v="0"/>
    <n v="13"/>
  </r>
  <r>
    <x v="0"/>
    <x v="1"/>
    <s v="sad"/>
    <x v="0"/>
    <x v="0"/>
    <n v="249"/>
    <n v="216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6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6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6"/>
    <s v="Z0030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n v="24355.673179400001"/>
    <n v="6461.9159481999995"/>
    <m/>
    <n v="24355.673179400001"/>
    <n v="6461.9159481999995"/>
    <m/>
    <m/>
    <m/>
    <m/>
    <m/>
    <m/>
    <m/>
    <m/>
    <m/>
    <m/>
    <m/>
    <m/>
    <x v="0"/>
    <m/>
    <s v=""/>
  </r>
  <r>
    <x v="0"/>
    <x v="1"/>
    <s v="sad"/>
    <x v="0"/>
    <x v="0"/>
    <n v="249"/>
    <n v="216"/>
    <s v="Z0030"/>
    <m/>
    <n v="170"/>
    <x v="88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49"/>
    <n v="216"/>
    <s v="Z0030"/>
    <m/>
    <n v="201"/>
    <x v="89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n v="7249.4737009999999"/>
    <n v="1182.3237185999999"/>
    <m/>
    <n v="7249.4737009999999"/>
    <n v="1182.3237185999999"/>
    <m/>
    <s v="evidenčno:"/>
    <n v="1.91"/>
    <m/>
    <m/>
    <m/>
    <m/>
    <m/>
    <m/>
    <m/>
    <m/>
    <m/>
    <x v="0"/>
    <m/>
    <s v=""/>
  </r>
  <r>
    <x v="0"/>
    <x v="1"/>
    <s v="sad"/>
    <x v="0"/>
    <x v="0"/>
    <n v="249"/>
    <n v="216"/>
    <s v="Z0030"/>
    <m/>
    <s v="Rea:"/>
    <x v="2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4"/>
    <x v="1"/>
    <s v="sad"/>
    <x v="2"/>
    <x v="34"/>
    <n v="249"/>
    <n v="217"/>
    <s v="Z0030"/>
    <s v="VK01"/>
    <m/>
    <x v="276"/>
    <n v="41690"/>
    <s v="točka"/>
    <n v="4.62"/>
    <m/>
    <n v="99687.6"/>
    <m/>
    <n v="2492.1899999999996"/>
    <n v="6419.8799999999992"/>
    <n v="0"/>
    <n v="108599.66999999998"/>
    <n v="17484.55"/>
    <n v="126084.21999999997"/>
    <n v="4345.4800000000005"/>
    <n v="835.37999999999988"/>
    <n v="1889.3999999999999"/>
    <n v="7070.26"/>
    <n v="133154.47999999998"/>
    <n v="38932.082172800001"/>
    <n v="18632.439102799999"/>
    <n v="942.5"/>
    <n v="38932.082172800001"/>
    <n v="18632.439102799999"/>
    <n v="942.5"/>
    <n v="191661.50127559999"/>
    <n v="4.5999999999999996"/>
    <m/>
    <n v="191661.49305538955"/>
    <n v="4.5999999999999996"/>
    <n v="8.2202104385942221E-3"/>
    <n v="0"/>
    <n v="4.28892121602048E-6"/>
    <n v="0"/>
    <n v="0"/>
    <n v="120"/>
    <x v="1"/>
    <b v="0"/>
    <n v="13"/>
  </r>
  <r>
    <x v="0"/>
    <x v="1"/>
    <s v="sad"/>
    <x v="0"/>
    <x v="0"/>
    <n v="249"/>
    <n v="21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25763.003428200002"/>
    <n v="14777.635642599998"/>
    <m/>
    <n v="25763.003428200002"/>
    <n v="14777.635642599998"/>
    <m/>
    <m/>
    <m/>
    <m/>
    <m/>
    <m/>
    <m/>
    <m/>
    <m/>
    <m/>
    <m/>
    <m/>
    <x v="0"/>
    <m/>
    <s v=""/>
  </r>
  <r>
    <x v="0"/>
    <x v="1"/>
    <s v="sad"/>
    <x v="0"/>
    <x v="0"/>
    <n v="249"/>
    <n v="217"/>
    <s v="Z0030"/>
    <m/>
    <n v="170"/>
    <x v="88"/>
    <m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s v="Lab. točka"/>
    <m/>
    <m/>
    <m/>
    <m/>
    <m/>
    <m/>
    <m/>
    <m/>
    <m/>
    <m/>
    <x v="0"/>
    <m/>
    <s v=""/>
  </r>
  <r>
    <x v="0"/>
    <x v="1"/>
    <s v="sad"/>
    <x v="0"/>
    <x v="0"/>
    <n v="249"/>
    <n v="217"/>
    <s v="Z0030"/>
    <m/>
    <n v="201"/>
    <x v="89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13169.078744599999"/>
    <n v="3854.8034601999998"/>
    <m/>
    <n v="13169.078744599999"/>
    <n v="3854.8034601999998"/>
    <m/>
    <s v="evidenčno:"/>
    <n v="1.91"/>
    <m/>
    <m/>
    <m/>
    <m/>
    <m/>
    <m/>
    <m/>
    <m/>
    <m/>
    <x v="0"/>
    <m/>
    <s v=""/>
  </r>
  <r>
    <x v="0"/>
    <x v="1"/>
    <s v="sad"/>
    <x v="0"/>
    <x v="0"/>
    <n v="249"/>
    <n v="217"/>
    <s v="Z0030"/>
    <m/>
    <s v="Rea: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5"/>
    <x v="1"/>
    <s v="sad"/>
    <x v="2"/>
    <x v="33"/>
    <n v="249"/>
    <n v="218"/>
    <s v="E0010"/>
    <s v="VK01"/>
    <m/>
    <x v="278"/>
    <n v="12"/>
    <s v="pavšal"/>
    <n v="3.54"/>
    <m/>
    <n v="79117.72"/>
    <m/>
    <n v="1977.95"/>
    <n v="5095.1900000000005"/>
    <n v="0"/>
    <n v="86190.860000000015"/>
    <n v="13876.73"/>
    <n v="100067.59000000001"/>
    <n v="3329.65"/>
    <n v="640.11"/>
    <n v="1447.72"/>
    <n v="5417.4800000000005"/>
    <n v="105485.06999999999"/>
    <n v="60035.086396599996"/>
    <n v="6282.7442661999994"/>
    <n v="1121.8599999999999"/>
    <n v="60035.086396599996"/>
    <n v="6282.7442661999994"/>
    <n v="1121.8599999999999"/>
    <n v="172924.76066279996"/>
    <n v="14410.4"/>
    <m/>
    <n v="172924.74062357907"/>
    <n v="14410.4"/>
    <n v="2.0039220893522725E-2"/>
    <n v="0"/>
    <n v="1.1588405928070125E-5"/>
    <n v="0"/>
    <n v="0"/>
    <n v="121"/>
    <x v="1"/>
    <b v="0"/>
    <n v="13"/>
  </r>
  <r>
    <x v="0"/>
    <x v="1"/>
    <s v="sad"/>
    <x v="0"/>
    <x v="0"/>
    <n v="249"/>
    <n v="218"/>
    <s v="E0010"/>
    <m/>
    <n v="1"/>
    <x v="7"/>
    <m/>
    <m/>
    <n v="0.77"/>
    <n v="54"/>
    <n v="31333.31"/>
    <n v="2.5"/>
    <n v="783.33"/>
    <n v="2017.87"/>
    <n v="0"/>
    <n v="34134.51"/>
    <n v="5495.66"/>
    <n v="39630.17"/>
    <n v="724.25"/>
    <n v="139.22999999999999"/>
    <n v="314.89999999999998"/>
    <n v="1178.3800000000001"/>
    <n v="40808.54999999999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8"/>
    <s v="E0010"/>
    <m/>
    <n v="80"/>
    <x v="18"/>
    <m/>
    <m/>
    <n v="1.19"/>
    <n v="37"/>
    <n v="24859.56"/>
    <n v="2.5"/>
    <n v="621.49"/>
    <n v="1600.96"/>
    <n v="0"/>
    <n v="27082.010000000002"/>
    <n v="4360.2"/>
    <n v="31442.210000000003"/>
    <n v="1119.29"/>
    <n v="215.18"/>
    <n v="486.66"/>
    <n v="1821.13"/>
    <n v="33263.340000000004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8"/>
    <s v="E0010"/>
    <m/>
    <n v="200"/>
    <x v="3"/>
    <m/>
    <m/>
    <n v="0.3"/>
    <n v="27"/>
    <n v="4233.84"/>
    <n v="2.5"/>
    <n v="105.85"/>
    <n v="272.66000000000003"/>
    <n v="0"/>
    <n v="4612.3500000000004"/>
    <n v="742.59"/>
    <n v="5354.9400000000005"/>
    <n v="282.17"/>
    <n v="54.25"/>
    <n v="122.69"/>
    <n v="459.11"/>
    <n v="5814.05"/>
    <n v="51867.639494799994"/>
    <n v="4973.5446625999994"/>
    <m/>
    <n v="51867.639494799994"/>
    <n v="4973.5446625999994"/>
    <m/>
    <m/>
    <m/>
    <m/>
    <m/>
    <m/>
    <m/>
    <m/>
    <m/>
    <m/>
    <m/>
    <m/>
    <x v="0"/>
    <m/>
    <s v=""/>
  </r>
  <r>
    <x v="0"/>
    <x v="1"/>
    <s v="sad"/>
    <x v="0"/>
    <x v="0"/>
    <n v="249"/>
    <n v="218"/>
    <s v="E0010"/>
    <m/>
    <n v="170"/>
    <x v="88"/>
    <m/>
    <m/>
    <n v="1.1100000000000001"/>
    <n v="28"/>
    <n v="16291.84"/>
    <n v="2.5"/>
    <n v="407.3"/>
    <n v="1049.19"/>
    <n v="0"/>
    <n v="17748.329999999998"/>
    <n v="2857.48"/>
    <n v="20605.809999999998"/>
    <n v="1044.04"/>
    <n v="200.71"/>
    <n v="453.95"/>
    <n v="1698.7"/>
    <n v="22304.51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249"/>
    <n v="218"/>
    <s v="E0010"/>
    <m/>
    <n v="201"/>
    <x v="89"/>
    <m/>
    <m/>
    <n v="0.17"/>
    <n v="27"/>
    <n v="2399.17"/>
    <n v="2.5"/>
    <n v="59.98"/>
    <n v="154.51"/>
    <n v="0"/>
    <n v="2613.66"/>
    <n v="420.8"/>
    <n v="3034.46"/>
    <n v="159.9"/>
    <n v="30.74"/>
    <n v="69.52"/>
    <n v="260.16000000000003"/>
    <n v="3294.62"/>
    <n v="8167.4469017999991"/>
    <n v="1309.1996035999998"/>
    <m/>
    <n v="8167.4469017999991"/>
    <n v="1309.1996035999998"/>
    <m/>
    <m/>
    <m/>
    <m/>
    <m/>
    <m/>
    <m/>
    <m/>
    <m/>
    <m/>
    <m/>
    <m/>
    <x v="0"/>
    <m/>
    <s v=""/>
  </r>
  <r>
    <x v="2"/>
    <x v="1"/>
    <s v="spl"/>
    <x v="0"/>
    <x v="9"/>
    <s v="SPLOŠNA ZUNAJBOLNIŠNIČNA ZDRAVSTVENA DEJAVNOST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146"/>
    <x v="1"/>
    <s v="spl"/>
    <x v="3"/>
    <x v="35"/>
    <n v="301"/>
    <n v="258"/>
    <s v="Z0030"/>
    <s v="VK01"/>
    <m/>
    <x v="279"/>
    <n v="48053"/>
    <s v="točka"/>
    <n v="2.88"/>
    <m/>
    <n v="74284.53"/>
    <m/>
    <n v="1857.12"/>
    <n v="4783.9199999999992"/>
    <n v="0"/>
    <n v="80925.569999999992"/>
    <n v="13029.02"/>
    <n v="93954.59"/>
    <n v="2708.8700000000003"/>
    <n v="520.76"/>
    <n v="1177.8"/>
    <n v="4407.43"/>
    <n v="98362.02"/>
    <n v="39240.120000000003"/>
    <n v="6461.92"/>
    <n v="942.5"/>
    <n v="39240.120000000003"/>
    <n v="6461.92"/>
    <n v="942.5"/>
    <n v="145006.56000000003"/>
    <n v="3.02"/>
    <m/>
    <n v="145006.55494979487"/>
    <n v="3.02"/>
    <n v="5.050205159932375E-3"/>
    <n v="0"/>
    <n v="3.4827426675165753E-6"/>
    <n v="0"/>
    <n v="0"/>
    <n v="122"/>
    <x v="1"/>
    <b v="0"/>
    <n v="13"/>
  </r>
  <r>
    <x v="0"/>
    <x v="1"/>
    <s v="spl"/>
    <x v="0"/>
    <x v="0"/>
    <n v="301"/>
    <n v="258"/>
    <s v="Z003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1"/>
    <n v="258"/>
    <s v="Z003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1"/>
    <n v="258"/>
    <s v="Z0030"/>
    <m/>
    <n v="180"/>
    <x v="10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1"/>
    <n v="258"/>
    <s v="Z003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1"/>
    <n v="258"/>
    <s v="Z0030"/>
    <m/>
    <s v="Op: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7"/>
    <x v="1"/>
    <s v="spl"/>
    <x v="3"/>
    <x v="36"/>
    <n v="302"/>
    <s v="001"/>
    <s v="Z0031"/>
    <s v="VK01"/>
    <m/>
    <x v="281"/>
    <n v="56056.800000000003"/>
    <s v="količ."/>
    <n v="2.8"/>
    <m/>
    <n v="66902.92"/>
    <m/>
    <n v="1672.5800000000002"/>
    <n v="4308.54"/>
    <n v="0"/>
    <n v="72884.039999999994"/>
    <n v="11734.33"/>
    <n v="84618.37"/>
    <n v="2633.63"/>
    <n v="506.29000000000008"/>
    <n v="1145.0999999999999"/>
    <n v="4285.0200000000004"/>
    <n v="88903.39"/>
    <n v="38576.949342"/>
    <n v="3741.2283555999998"/>
    <n v="942.5"/>
    <n v="38576.949342"/>
    <n v="3741.2283555999998"/>
    <n v="942.5"/>
    <n v="132164.0676976"/>
    <n v="2.36"/>
    <n v="4.8099999999999996"/>
    <n v="132164.07593047252"/>
    <n v="2.36"/>
    <n v="-8.2328725256957114E-3"/>
    <n v="0"/>
    <n v="-6.2292816468726154E-6"/>
    <n v="0"/>
    <n v="0"/>
    <n v="123"/>
    <x v="1"/>
    <b v="0"/>
    <n v="13"/>
  </r>
  <r>
    <x v="0"/>
    <x v="1"/>
    <s v="spl"/>
    <x v="0"/>
    <x v="0"/>
    <n v="302"/>
    <s v="001"/>
    <s v="Z0031"/>
    <m/>
    <n v="1"/>
    <x v="7"/>
    <n v="27488"/>
    <s v="obiski"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s v="NIZKA"/>
    <s v="VISOKA"/>
    <m/>
    <m/>
    <m/>
    <m/>
    <m/>
    <m/>
    <m/>
    <m/>
    <x v="0"/>
    <m/>
    <s v=""/>
  </r>
  <r>
    <x v="0"/>
    <x v="1"/>
    <s v="spl"/>
    <x v="0"/>
    <x v="0"/>
    <n v="302"/>
    <s v="001"/>
    <s v="Z0031"/>
    <m/>
    <n v="180"/>
    <x v="10"/>
    <n v="28568.799999999999"/>
    <s v="glav."/>
    <n v="1.1000000000000001"/>
    <n v="28"/>
    <n v="16145.06"/>
    <n v="2.5"/>
    <n v="403.63"/>
    <n v="1039.74"/>
    <n v="0"/>
    <n v="17588.43"/>
    <n v="2831.74"/>
    <n v="20420.169999999998"/>
    <n v="1034.6400000000001"/>
    <n v="198.9"/>
    <n v="449.86"/>
    <n v="1683.4"/>
    <n v="22103.57"/>
    <m/>
    <m/>
    <m/>
    <m/>
    <m/>
    <m/>
    <m/>
    <n v="4.8099999999999996"/>
    <m/>
    <m/>
    <n v="4.8099999999999996"/>
    <m/>
    <n v="0"/>
    <m/>
    <m/>
    <n v="0"/>
    <m/>
    <x v="0"/>
    <m/>
    <s v=""/>
  </r>
  <r>
    <x v="0"/>
    <x v="1"/>
    <s v="spl"/>
    <x v="0"/>
    <x v="0"/>
    <n v="302"/>
    <s v="001"/>
    <s v="Z0031"/>
    <m/>
    <n v="200"/>
    <x v="3"/>
    <m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n v="30649.823811999999"/>
    <n v="3351.0787775999997"/>
    <m/>
    <n v="30649.823811999999"/>
    <n v="3351.0787775999997"/>
    <m/>
    <m/>
    <s v="VISOKA"/>
    <m/>
    <m/>
    <m/>
    <m/>
    <m/>
    <m/>
    <m/>
    <m/>
    <m/>
    <x v="0"/>
    <m/>
    <s v=""/>
  </r>
  <r>
    <x v="0"/>
    <x v="1"/>
    <s v="spl"/>
    <x v="0"/>
    <x v="0"/>
    <n v="302"/>
    <s v="001"/>
    <s v="Z0031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1"/>
    <s v="Z0031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7927.1255299999993"/>
    <n v="390.14957799999996"/>
    <m/>
    <n v="7927.1255299999993"/>
    <n v="390.14957799999996"/>
    <m/>
    <m/>
    <m/>
    <m/>
    <m/>
    <m/>
    <m/>
    <m/>
    <m/>
    <m/>
    <m/>
    <m/>
    <x v="0"/>
    <m/>
    <s v=""/>
  </r>
  <r>
    <x v="0"/>
    <x v="1"/>
    <s v="spl"/>
    <x v="0"/>
    <x v="0"/>
    <n v="302"/>
    <s v="001"/>
    <s v="Z0031"/>
    <m/>
    <s v="Op:"/>
    <x v="2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pl"/>
    <x v="0"/>
    <x v="0"/>
    <n v="302"/>
    <s v="001"/>
    <s v="Z0031"/>
    <m/>
    <s v="Op:"/>
    <x v="2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148"/>
    <x v="1"/>
    <s v="spl"/>
    <x v="3"/>
    <x v="36"/>
    <n v="302"/>
    <s v="001"/>
    <s v="E0279"/>
    <s v="VK01"/>
    <m/>
    <x v="284"/>
    <n v="12"/>
    <s v="pavšal"/>
    <n v="0.62"/>
    <m/>
    <n v="12138.73"/>
    <m/>
    <n v="303.47000000000003"/>
    <n v="781.73"/>
    <n v="0"/>
    <n v="13223.93"/>
    <n v="2129.06"/>
    <n v="15352.99"/>
    <n v="583.16000000000008"/>
    <n v="112.11"/>
    <n v="253.56"/>
    <n v="948.83"/>
    <n v="16301.82"/>
    <n v="19127.150000000001"/>
    <n v="3403.51"/>
    <m/>
    <n v="19127.150000000001"/>
    <n v="3403.51"/>
    <m/>
    <n v="38832.480000000003"/>
    <n v="3236.04"/>
    <m/>
    <n v="38832.46864088891"/>
    <n v="3236.04"/>
    <n v="1.1359111093042884E-2"/>
    <n v="0"/>
    <n v="2.9251581191215415E-5"/>
    <n v="0"/>
    <n v="0"/>
    <n v="124"/>
    <x v="1"/>
    <b v="0"/>
    <n v="13"/>
  </r>
  <r>
    <x v="0"/>
    <x v="1"/>
    <s v="spl"/>
    <x v="0"/>
    <x v="0"/>
    <n v="302"/>
    <s v="001"/>
    <s v="E0279"/>
    <m/>
    <n v="80"/>
    <x v="18"/>
    <m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n v="8029.98"/>
    <m/>
    <m/>
    <n v="8029.98"/>
    <m/>
    <m/>
    <m/>
    <m/>
    <m/>
    <m/>
    <m/>
    <m/>
    <m/>
    <m/>
    <m/>
    <m/>
    <m/>
    <x v="0"/>
    <m/>
    <s v=""/>
  </r>
  <r>
    <x v="0"/>
    <x v="1"/>
    <s v="spl"/>
    <x v="0"/>
    <x v="0"/>
    <n v="302"/>
    <s v="001"/>
    <s v="E0279"/>
    <m/>
    <n v="200"/>
    <x v="3"/>
    <m/>
    <m/>
    <n v="0.12"/>
    <n v="27"/>
    <n v="1693.54"/>
    <n v="2.5"/>
    <n v="42.34"/>
    <n v="109.06"/>
    <n v="0"/>
    <n v="1844.9399999999998"/>
    <n v="297.04000000000002"/>
    <n v="2141.98"/>
    <n v="112.87"/>
    <n v="21.7"/>
    <n v="49.08"/>
    <n v="183.64999999999998"/>
    <n v="2325.6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n v="1"/>
    <s v="E0279"/>
    <m/>
    <n v="1"/>
    <x v="0"/>
    <m/>
    <m/>
    <m/>
    <m/>
    <m/>
    <m/>
    <m/>
    <m/>
    <m/>
    <m/>
    <m/>
    <m/>
    <m/>
    <m/>
    <m/>
    <m/>
    <s v="Laboratorij:"/>
    <n v="11097.17"/>
    <m/>
    <m/>
    <n v="11097.17"/>
    <m/>
    <m/>
    <m/>
    <m/>
    <m/>
    <m/>
    <m/>
    <m/>
    <m/>
    <m/>
    <m/>
    <m/>
    <m/>
    <x v="0"/>
    <m/>
    <s v=""/>
  </r>
  <r>
    <x v="149"/>
    <x v="1"/>
    <s v="spl"/>
    <x v="3"/>
    <x v="36"/>
    <n v="302"/>
    <s v="001"/>
    <s v="Z0045"/>
    <s v="VK01"/>
    <m/>
    <x v="285"/>
    <n v="1200"/>
    <s v="storitev"/>
    <n v="0.62"/>
    <m/>
    <n v="12138.73"/>
    <m/>
    <n v="303.47000000000003"/>
    <n v="781.73"/>
    <n v="0"/>
    <n v="13223.93"/>
    <n v="2129.06"/>
    <n v="15352.99"/>
    <n v="583.16000000000008"/>
    <n v="112.11"/>
    <n v="253.56"/>
    <n v="948.83"/>
    <n v="16301.82"/>
    <n v="8029.98"/>
    <n v="3403.51"/>
    <m/>
    <n v="8029.98"/>
    <n v="3403.51"/>
    <m/>
    <n v="27735.309999999998"/>
    <n v="23.11"/>
    <m/>
    <n v="27735.298640888912"/>
    <n v="23.11"/>
    <n v="1.1359111085766926E-2"/>
    <n v="0"/>
    <n v="4.095543095764866E-5"/>
    <n v="0"/>
    <n v="0"/>
    <n v="125"/>
    <x v="1"/>
    <b v="0"/>
    <n v="13"/>
  </r>
  <r>
    <x v="0"/>
    <x v="1"/>
    <s v="spl"/>
    <x v="0"/>
    <x v="0"/>
    <n v="302"/>
    <s v="001"/>
    <s v="Z0045"/>
    <m/>
    <n v="80"/>
    <x v="18"/>
    <m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n v="8029.98"/>
    <m/>
    <m/>
    <n v="8029.98"/>
    <m/>
    <m/>
    <m/>
    <m/>
    <m/>
    <m/>
    <m/>
    <m/>
    <m/>
    <m/>
    <m/>
    <m/>
    <m/>
    <x v="0"/>
    <m/>
    <s v=""/>
  </r>
  <r>
    <x v="0"/>
    <x v="1"/>
    <s v="spl"/>
    <x v="0"/>
    <x v="0"/>
    <n v="302"/>
    <s v="001"/>
    <s v="Z0045"/>
    <m/>
    <n v="200"/>
    <x v="3"/>
    <m/>
    <m/>
    <n v="0.12"/>
    <n v="27"/>
    <n v="1693.54"/>
    <n v="2.5"/>
    <n v="42.34"/>
    <n v="109.06"/>
    <n v="0"/>
    <n v="1844.9399999999998"/>
    <n v="297.04000000000002"/>
    <n v="2141.98"/>
    <n v="112.87"/>
    <n v="21.7"/>
    <n v="49.08"/>
    <n v="183.64999999999998"/>
    <n v="2325.6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n v="1"/>
    <s v="E0279"/>
    <m/>
    <s v="Op: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0"/>
    <x v="1"/>
    <s v="spl"/>
    <x v="3"/>
    <x v="36"/>
    <n v="302"/>
    <s v="001"/>
    <s v="E0718"/>
    <s v="VK01"/>
    <m/>
    <x v="287"/>
    <n v="12"/>
    <s v="pavšal"/>
    <m/>
    <m/>
    <m/>
    <m/>
    <m/>
    <m/>
    <m/>
    <m/>
    <m/>
    <m/>
    <m/>
    <m/>
    <m/>
    <m/>
    <m/>
    <n v="11097.168123399999"/>
    <m/>
    <m/>
    <n v="11097.168123399999"/>
    <m/>
    <m/>
    <n v="11097.168123399999"/>
    <n v="924.76401028333328"/>
    <m/>
    <n v="11097.17"/>
    <n v="924.76"/>
    <n v="-1.8766000011964934E-3"/>
    <n v="4.0102833332866794E-3"/>
    <n v="-1.6910617762875521E-5"/>
    <n v="4.3365666046181489E-4"/>
    <n v="0"/>
    <m/>
    <x v="3"/>
    <b v="0"/>
    <n v="14"/>
  </r>
  <r>
    <x v="151"/>
    <x v="1"/>
    <s v="spl"/>
    <x v="3"/>
    <x v="36"/>
    <n v="302"/>
    <s v="001"/>
    <s v="E0618"/>
    <s v="VK01"/>
    <m/>
    <x v="288"/>
    <n v="12"/>
    <s v="pavšal"/>
    <n v="1.1499999999999999"/>
    <m/>
    <n v="34276.83"/>
    <m/>
    <n v="994.03"/>
    <n v="2207.4299999999998"/>
    <n v="0"/>
    <n v="37478.29"/>
    <n v="6034.01"/>
    <n v="43512.3"/>
    <n v="1081.67"/>
    <n v="207.94"/>
    <n v="470.29999999999995"/>
    <n v="1759.91"/>
    <n v="45272.21"/>
    <n v="1101.18"/>
    <n v="1428.86"/>
    <m/>
    <n v="1101.18"/>
    <n v="1428.86"/>
    <m/>
    <n v="47802.25"/>
    <n v="3983.52"/>
    <m/>
    <n v="47802.23"/>
    <n v="3983.52"/>
    <n v="1.9999999996798579E-2"/>
    <n v="0"/>
    <n v="4.1839052271826181E-5"/>
    <n v="0"/>
    <n v="0"/>
    <n v="126"/>
    <x v="1"/>
    <b v="0"/>
    <n v="14"/>
  </r>
  <r>
    <x v="0"/>
    <x v="1"/>
    <s v="spl"/>
    <x v="0"/>
    <x v="0"/>
    <n v="302"/>
    <s v="001"/>
    <s v="E0618"/>
    <m/>
    <n v="94"/>
    <x v="289"/>
    <m/>
    <m/>
    <n v="1"/>
    <n v="48"/>
    <n v="32159.91"/>
    <n v="2.9"/>
    <n v="932.64"/>
    <n v="2071.1"/>
    <n v="0"/>
    <n v="35163.65"/>
    <n v="5661.35"/>
    <n v="40825"/>
    <n v="940.58"/>
    <n v="180.82"/>
    <n v="408.96"/>
    <n v="1530.3600000000001"/>
    <n v="42355.36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1"/>
    <s v="E0618"/>
    <m/>
    <n v="200"/>
    <x v="3"/>
    <m/>
    <m/>
    <n v="0.15"/>
    <n v="27"/>
    <n v="2116.92"/>
    <n v="2.9"/>
    <n v="61.39"/>
    <n v="136.33000000000001"/>
    <n v="0"/>
    <n v="2314.64"/>
    <n v="372.66"/>
    <n v="2687.2999999999997"/>
    <n v="141.09"/>
    <n v="27.12"/>
    <n v="61.34"/>
    <n v="229.55"/>
    <n v="2916.85"/>
    <m/>
    <m/>
    <m/>
    <m/>
    <m/>
    <m/>
    <m/>
    <m/>
    <m/>
    <m/>
    <m/>
    <m/>
    <m/>
    <m/>
    <m/>
    <m/>
    <m/>
    <x v="0"/>
    <m/>
    <s v=""/>
  </r>
  <r>
    <x v="152"/>
    <x v="1"/>
    <s v="spl"/>
    <x v="3"/>
    <x v="36"/>
    <n v="302"/>
    <s v="002"/>
    <s v="Z0031"/>
    <s v="VK01"/>
    <m/>
    <x v="290"/>
    <n v="27488"/>
    <s v="K obiski"/>
    <n v="2.8"/>
    <m/>
    <n v="66902.92"/>
    <m/>
    <n v="1672.5800000000002"/>
    <n v="4308.54"/>
    <n v="0"/>
    <n v="72884.039999999994"/>
    <n v="11734.33"/>
    <n v="84618.37"/>
    <n v="2633.63"/>
    <n v="506.29000000000008"/>
    <n v="1145.0999999999999"/>
    <n v="4285.0200000000004"/>
    <n v="88903.39"/>
    <n v="45060.461609799997"/>
    <n v="3741.2482967999995"/>
    <n v="942.5"/>
    <n v="45060.461609799997"/>
    <n v="3741.2482967999995"/>
    <n v="942.5"/>
    <n v="138647.59990660002"/>
    <n v="5.04"/>
    <m/>
    <n v="138647.61393047252"/>
    <n v="5.04"/>
    <n v="-1.4023872499819845E-2"/>
    <n v="0"/>
    <n v="-1.0114759354497352E-5"/>
    <n v="0"/>
    <n v="0"/>
    <n v="127"/>
    <x v="1"/>
    <b v="0"/>
    <n v="14"/>
  </r>
  <r>
    <x v="0"/>
    <x v="1"/>
    <s v="spl"/>
    <x v="0"/>
    <x v="0"/>
    <n v="302"/>
    <s v="002"/>
    <s v="Z0031"/>
    <m/>
    <n v="1"/>
    <x v="7"/>
    <n v="27488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s v="VISOKA"/>
    <m/>
    <m/>
    <m/>
    <m/>
    <m/>
    <m/>
    <m/>
    <m/>
    <m/>
    <x v="0"/>
    <m/>
    <s v=""/>
  </r>
  <r>
    <x v="0"/>
    <x v="1"/>
    <s v="spl"/>
    <x v="0"/>
    <x v="0"/>
    <n v="302"/>
    <s v="002"/>
    <s v="Z0031"/>
    <m/>
    <n v="180"/>
    <x v="10"/>
    <m/>
    <m/>
    <n v="1.1000000000000001"/>
    <n v="28"/>
    <n v="16145.06"/>
    <n v="2.5"/>
    <n v="403.63"/>
    <n v="1039.74"/>
    <n v="0"/>
    <n v="17588.43"/>
    <n v="2831.74"/>
    <n v="20420.169999999998"/>
    <n v="1034.6400000000001"/>
    <n v="198.9"/>
    <n v="449.86"/>
    <n v="1683.4"/>
    <n v="22103.5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2"/>
    <s v="Z0031"/>
    <m/>
    <n v="200"/>
    <x v="3"/>
    <m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n v="37133.346050399996"/>
    <n v="3351.0787775999997"/>
    <m/>
    <n v="37133.346050399996"/>
    <n v="3351.0787775999997"/>
    <m/>
    <m/>
    <m/>
    <m/>
    <m/>
    <m/>
    <m/>
    <m/>
    <m/>
    <m/>
    <m/>
    <m/>
    <x v="0"/>
    <m/>
    <s v=""/>
  </r>
  <r>
    <x v="0"/>
    <x v="1"/>
    <s v="spl"/>
    <x v="0"/>
    <x v="0"/>
    <n v="302"/>
    <s v="002"/>
    <s v="Z0031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2"/>
    <s v="Z0031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7927.1155593999993"/>
    <n v="390.16951919999997"/>
    <m/>
    <n v="7927.1155593999993"/>
    <n v="390.16951919999997"/>
    <m/>
    <m/>
    <m/>
    <m/>
    <m/>
    <m/>
    <m/>
    <m/>
    <m/>
    <m/>
    <m/>
    <m/>
    <x v="0"/>
    <m/>
    <s v=""/>
  </r>
  <r>
    <x v="0"/>
    <x v="1"/>
    <s v="spl"/>
    <x v="0"/>
    <x v="0"/>
    <n v="302"/>
    <s v="002"/>
    <s v="Z0031"/>
    <m/>
    <s v="Op:"/>
    <x v="2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3"/>
    <x v="1"/>
    <s v="spl"/>
    <x v="3"/>
    <x v="37"/>
    <n v="302"/>
    <s v="003"/>
    <s v="E0010"/>
    <s v="VK01"/>
    <m/>
    <x v="292"/>
    <n v="12"/>
    <s v="pavšal"/>
    <n v="3.76"/>
    <m/>
    <n v="98836.040000000008"/>
    <m/>
    <n v="2470.9"/>
    <n v="6365.04"/>
    <n v="0"/>
    <n v="107671.98"/>
    <n v="17335.18"/>
    <n v="125007.16"/>
    <n v="3536.58"/>
    <n v="679.89"/>
    <n v="1537.69"/>
    <n v="5754.1600000000008"/>
    <n v="130761.31999999999"/>
    <n v="15571.0162258"/>
    <n v="5987.4549766"/>
    <n v="942.5"/>
    <n v="15571.0162258"/>
    <n v="5987.4549766"/>
    <n v="942.5"/>
    <n v="153262.2912024"/>
    <n v="12771.86"/>
    <m/>
    <n v="153262.28971742064"/>
    <n v="12771.86"/>
    <n v="1.484979351516813E-3"/>
    <n v="0"/>
    <n v="9.6891371925524751E-7"/>
    <n v="0"/>
    <n v="0"/>
    <n v="128"/>
    <x v="1"/>
    <b v="0"/>
    <n v="14"/>
  </r>
  <r>
    <x v="0"/>
    <x v="1"/>
    <s v="spl"/>
    <x v="0"/>
    <x v="0"/>
    <n v="302"/>
    <s v="003"/>
    <s v="E0010"/>
    <m/>
    <n v="1"/>
    <x v="7"/>
    <m/>
    <m/>
    <n v="1.34"/>
    <n v="54"/>
    <n v="54528.1"/>
    <n v="2.5"/>
    <n v="1363.2"/>
    <n v="3511.61"/>
    <n v="0"/>
    <n v="59402.909999999996"/>
    <n v="9563.8700000000008"/>
    <n v="68966.78"/>
    <n v="1260.3800000000001"/>
    <n v="242.3"/>
    <n v="548.01"/>
    <n v="2050.69"/>
    <n v="71017.4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n v="147"/>
    <x v="293"/>
    <m/>
    <m/>
    <n v="0.3"/>
    <n v="37"/>
    <n v="6267.12"/>
    <n v="2.5"/>
    <n v="156.68"/>
    <n v="403.6"/>
    <n v="0"/>
    <n v="6827.4000000000005"/>
    <n v="1099.21"/>
    <n v="7926.6100000000006"/>
    <n v="282.17"/>
    <n v="54.25"/>
    <n v="122.69"/>
    <n v="459.11"/>
    <n v="8385.720000000001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n v="80"/>
    <x v="18"/>
    <n v="19090.12"/>
    <m/>
    <n v="1.1599999999999999"/>
    <n v="37"/>
    <n v="24232.85"/>
    <n v="2.5"/>
    <n v="605.82000000000005"/>
    <n v="1560.6"/>
    <n v="0"/>
    <n v="26399.269999999997"/>
    <n v="4250.28"/>
    <n v="30649.549999999996"/>
    <n v="1091.07"/>
    <n v="209.75"/>
    <n v="474.39"/>
    <n v="1775.21"/>
    <n v="32424.75999999999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n v="200"/>
    <x v="3"/>
    <m/>
    <m/>
    <n v="0.43"/>
    <n v="27"/>
    <n v="6068.5"/>
    <n v="2.5"/>
    <n v="151.71"/>
    <n v="390.81"/>
    <n v="0"/>
    <n v="6611.02"/>
    <n v="1064.3699999999999"/>
    <n v="7675.39"/>
    <n v="404.45"/>
    <n v="77.75"/>
    <n v="175.85"/>
    <n v="658.05"/>
    <n v="8333.44"/>
    <n v="12975.4995456"/>
    <n v="5424.5248712000002"/>
    <m/>
    <n v="12975.4995456"/>
    <n v="5424.5248712000002"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n v="170"/>
    <x v="88"/>
    <m/>
    <m/>
    <n v="0.46"/>
    <n v="28"/>
    <n v="6751.57"/>
    <n v="2.5"/>
    <n v="168.79"/>
    <n v="434.8"/>
    <n v="0"/>
    <n v="7355.16"/>
    <n v="1184.18"/>
    <n v="8539.34"/>
    <n v="432.67"/>
    <n v="83.18"/>
    <n v="188.12"/>
    <n v="703.97"/>
    <n v="9243.3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n v="201"/>
    <x v="89"/>
    <m/>
    <m/>
    <n v="7.0000000000000007E-2"/>
    <n v="27"/>
    <n v="987.9"/>
    <n v="2.5"/>
    <n v="24.7"/>
    <n v="63.62"/>
    <n v="0"/>
    <n v="1076.22"/>
    <n v="173.27"/>
    <n v="1249.49"/>
    <n v="65.84"/>
    <n v="12.66"/>
    <n v="28.63"/>
    <n v="107.13"/>
    <n v="1356.62"/>
    <n v="2595.5166801999999"/>
    <n v="562.9301054"/>
    <m/>
    <n v="2595.5166801999999"/>
    <n v="562.9301054"/>
    <m/>
    <m/>
    <m/>
    <m/>
    <m/>
    <m/>
    <m/>
    <m/>
    <m/>
    <m/>
    <m/>
    <m/>
    <x v="0"/>
    <m/>
    <s v=""/>
  </r>
  <r>
    <x v="0"/>
    <x v="1"/>
    <s v="spl"/>
    <x v="0"/>
    <x v="0"/>
    <n v="302"/>
    <s v="003"/>
    <s v="E0010"/>
    <m/>
    <s v="Op:"/>
    <x v="2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4"/>
    <x v="1"/>
    <s v="spl"/>
    <x v="3"/>
    <x v="38"/>
    <n v="302"/>
    <s v="004"/>
    <s v="Z0030"/>
    <s v="VK01"/>
    <m/>
    <x v="295"/>
    <n v="52045"/>
    <s v="točka"/>
    <n v="3.62"/>
    <m/>
    <n v="78876.240000000005"/>
    <m/>
    <n v="1971.8999999999999"/>
    <n v="5079.63"/>
    <n v="0"/>
    <n v="85927.76999999999"/>
    <n v="13834.380000000001"/>
    <n v="99762.150000000009"/>
    <n v="3404.9"/>
    <n v="654.55999999999995"/>
    <n v="1480.4299999999998"/>
    <n v="5539.8899999999994"/>
    <n v="105302.04"/>
    <n v="93449.019764199998"/>
    <n v="2015.6963784"/>
    <n v="942.5"/>
    <n v="93449.019764199998"/>
    <n v="2015.6963784"/>
    <n v="942.5"/>
    <n v="201709.2561426"/>
    <n v="3.88"/>
    <m/>
    <n v="201709.27799999999"/>
    <n v="3.88"/>
    <n v="-2.1857399988221005E-2"/>
    <n v="0"/>
    <n v="-1.0836090538294924E-5"/>
    <n v="0"/>
    <n v="0"/>
    <n v="129"/>
    <x v="1"/>
    <b v="0"/>
    <n v="14"/>
  </r>
  <r>
    <x v="0"/>
    <x v="1"/>
    <s v="spl"/>
    <x v="0"/>
    <x v="0"/>
    <n v="302"/>
    <s v="004"/>
    <s v="Z0030"/>
    <m/>
    <n v="1"/>
    <x v="7"/>
    <n v="20735"/>
    <s v="obisk"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4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4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n v="6253.0119369999993"/>
    <n v="1005.3156567999999"/>
    <m/>
    <n v="6253.0119369999993"/>
    <n v="1005.3156567999999"/>
    <m/>
    <m/>
    <m/>
    <m/>
    <m/>
    <m/>
    <m/>
    <m/>
    <m/>
    <m/>
    <m/>
    <m/>
    <x v="0"/>
    <m/>
    <s v=""/>
  </r>
  <r>
    <x v="0"/>
    <x v="1"/>
    <s v="spl"/>
    <x v="0"/>
    <x v="0"/>
    <n v="302"/>
    <s v="004"/>
    <s v="Z0030"/>
    <m/>
    <n v="170"/>
    <x v="88"/>
    <m/>
    <m/>
    <n v="1.1399999999999999"/>
    <n v="28"/>
    <n v="16732.16"/>
    <n v="2.5"/>
    <n v="418.3"/>
    <n v="1077.55"/>
    <n v="0"/>
    <n v="18228.009999999998"/>
    <n v="2934.71"/>
    <n v="21162.719999999998"/>
    <n v="1072.26"/>
    <n v="206.13"/>
    <n v="466.21"/>
    <n v="1744.6"/>
    <n v="22907.31999999999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2"/>
    <s v="004"/>
    <s v="Z0030"/>
    <m/>
    <n v="201"/>
    <x v="89"/>
    <m/>
    <m/>
    <n v="0.17"/>
    <n v="27"/>
    <n v="2399.17"/>
    <n v="2.5"/>
    <n v="59.98"/>
    <n v="154.51"/>
    <n v="0"/>
    <n v="2613.66"/>
    <n v="420.8"/>
    <n v="3034.46"/>
    <n v="159.9"/>
    <n v="30.74"/>
    <n v="69.52"/>
    <n v="260.16000000000003"/>
    <n v="3294.62"/>
    <n v="87196.007827199996"/>
    <n v="1010.3807216"/>
    <m/>
    <n v="87196.007827199996"/>
    <n v="1010.3807216"/>
    <m/>
    <m/>
    <m/>
    <m/>
    <m/>
    <m/>
    <m/>
    <m/>
    <m/>
    <m/>
    <m/>
    <m/>
    <x v="0"/>
    <m/>
    <s v=""/>
  </r>
  <r>
    <x v="0"/>
    <x v="1"/>
    <s v="spl"/>
    <x v="0"/>
    <x v="0"/>
    <n v="302"/>
    <s v="004"/>
    <s v="Z0030"/>
    <m/>
    <s v="Op:"/>
    <x v="2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5"/>
    <x v="1"/>
    <s v="spl"/>
    <x v="3"/>
    <x v="39"/>
    <n v="306"/>
    <s v="007"/>
    <s v="Z0031"/>
    <s v="VK01"/>
    <m/>
    <x v="297"/>
    <n v="53810.29"/>
    <s v="količ."/>
    <n v="3.05"/>
    <m/>
    <n v="73661.850000000006"/>
    <m/>
    <n v="1841.55"/>
    <n v="4743.82"/>
    <n v="0"/>
    <n v="80247.22"/>
    <n v="12919.82"/>
    <n v="93167.040000000008"/>
    <n v="2868.7700000000004"/>
    <n v="551.5"/>
    <n v="1247.32"/>
    <n v="4667.59"/>
    <n v="97834.63"/>
    <n v="45415.215557799995"/>
    <n v="5939.2570962"/>
    <n v="942.5"/>
    <n v="45415.215557799995"/>
    <n v="5939.2570962"/>
    <n v="942.5"/>
    <n v="150131.60265399999"/>
    <n v="2.79"/>
    <n v="5.14"/>
    <n v="150131.59205017568"/>
    <n v="2.79"/>
    <n v="1.0603824310237542E-2"/>
    <n v="0"/>
    <n v="7.0630199583133858E-6"/>
    <n v="0"/>
    <n v="0"/>
    <n v="130"/>
    <x v="1"/>
    <b v="0"/>
    <n v="14"/>
  </r>
  <r>
    <x v="0"/>
    <x v="1"/>
    <s v="spl"/>
    <x v="0"/>
    <x v="0"/>
    <n v="306"/>
    <s v="007"/>
    <s v="Z0031"/>
    <m/>
    <n v="1"/>
    <x v="7"/>
    <n v="29194"/>
    <s v="obiski"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s v="NIZKA"/>
    <s v="VISOKA"/>
    <m/>
    <m/>
    <m/>
    <m/>
    <m/>
    <m/>
    <n v="0"/>
    <m/>
    <x v="0"/>
    <m/>
    <s v=""/>
  </r>
  <r>
    <x v="0"/>
    <x v="1"/>
    <s v="spl"/>
    <x v="0"/>
    <x v="0"/>
    <n v="306"/>
    <s v="007"/>
    <s v="Z0031"/>
    <m/>
    <n v="80"/>
    <x v="18"/>
    <n v="24616.29"/>
    <s v="glav."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m/>
    <m/>
    <m/>
    <m/>
    <m/>
    <m/>
    <m/>
    <n v="5.14"/>
    <m/>
    <m/>
    <n v="5.14"/>
    <m/>
    <n v="0"/>
    <m/>
    <m/>
    <m/>
    <m/>
    <x v="0"/>
    <m/>
    <s v=""/>
  </r>
  <r>
    <x v="0"/>
    <x v="1"/>
    <s v="spl"/>
    <x v="0"/>
    <x v="0"/>
    <n v="306"/>
    <s v="007"/>
    <s v="Z0031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s v="VISOKA"/>
    <m/>
    <m/>
    <m/>
    <m/>
    <m/>
    <m/>
    <m/>
    <m/>
    <m/>
    <x v="0"/>
    <m/>
    <s v=""/>
  </r>
  <r>
    <x v="0"/>
    <x v="1"/>
    <s v="spl"/>
    <x v="0"/>
    <x v="0"/>
    <n v="306"/>
    <s v="007"/>
    <s v="Z0031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40636.057712799993"/>
    <n v="5761.9200045999996"/>
    <m/>
    <n v="40636.057712799993"/>
    <n v="5761.9200045999996"/>
    <m/>
    <m/>
    <m/>
    <m/>
    <m/>
    <m/>
    <m/>
    <m/>
    <m/>
    <m/>
    <m/>
    <m/>
    <x v="0"/>
    <m/>
    <s v=""/>
  </r>
  <r>
    <x v="0"/>
    <x v="1"/>
    <s v="spl"/>
    <x v="0"/>
    <x v="0"/>
    <n v="306"/>
    <s v="007"/>
    <s v="Z0031"/>
    <m/>
    <n v="170"/>
    <x v="88"/>
    <m/>
    <m/>
    <n v="0.15"/>
    <n v="28"/>
    <n v="2201.6"/>
    <n v="2.5"/>
    <n v="55.04"/>
    <n v="141.78"/>
    <n v="0"/>
    <n v="2398.42"/>
    <n v="386.15"/>
    <n v="2784.57"/>
    <n v="141.09"/>
    <n v="27.12"/>
    <n v="61.34"/>
    <n v="229.55"/>
    <n v="3014.120000000000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06"/>
    <s v="007"/>
    <s v="Z0031"/>
    <m/>
    <n v="201"/>
    <x v="89"/>
    <m/>
    <m/>
    <n v="0.02"/>
    <n v="27"/>
    <n v="282.26"/>
    <n v="2.5"/>
    <n v="7.06"/>
    <n v="18.18"/>
    <n v="0"/>
    <n v="307.5"/>
    <n v="49.51"/>
    <n v="357.01"/>
    <n v="18.809999999999999"/>
    <n v="3.62"/>
    <n v="8.18"/>
    <n v="30.61"/>
    <n v="387.62"/>
    <n v="4779.1578449999997"/>
    <n v="177.33709160000001"/>
    <m/>
    <n v="4779.1578449999997"/>
    <n v="177.33709160000001"/>
    <m/>
    <m/>
    <m/>
    <m/>
    <m/>
    <m/>
    <m/>
    <m/>
    <m/>
    <m/>
    <m/>
    <m/>
    <x v="0"/>
    <m/>
    <s v=""/>
  </r>
  <r>
    <x v="0"/>
    <x v="1"/>
    <s v="spl"/>
    <x v="0"/>
    <x v="0"/>
    <n v="306"/>
    <s v="007"/>
    <s v="Z0031"/>
    <m/>
    <s v="Op:"/>
    <x v="2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6"/>
    <x v="1"/>
    <s v="spl"/>
    <x v="3"/>
    <x v="40"/>
    <n v="327"/>
    <s v="009"/>
    <s v="Z0031"/>
    <s v="VK01"/>
    <m/>
    <x v="299"/>
    <n v="56273.8"/>
    <s v="količ."/>
    <n v="3.09"/>
    <m/>
    <n v="75485.920000000013"/>
    <m/>
    <n v="1887.16"/>
    <n v="4861.28"/>
    <n v="0"/>
    <n v="82234.359999999986"/>
    <n v="13239.730000000001"/>
    <n v="95474.09"/>
    <n v="2906.4"/>
    <n v="558.7299999999999"/>
    <n v="1263.69"/>
    <n v="4728.8200000000015"/>
    <n v="100202.91"/>
    <n v="27058.682211599997"/>
    <n v="4755.9824392"/>
    <n v="942.5"/>
    <n v="27058.682211599997"/>
    <n v="4755.9824392"/>
    <n v="942.5"/>
    <n v="132960.0746508"/>
    <n v="2.37"/>
    <n v="4.8"/>
    <n v="132960.06003387686"/>
    <n v="2.37"/>
    <n v="1.4616923144785687E-2"/>
    <n v="0"/>
    <n v="1.0993469122277355E-5"/>
    <n v="0"/>
    <n v="0"/>
    <n v="131"/>
    <x v="1"/>
    <b v="0"/>
    <n v="14"/>
  </r>
  <r>
    <x v="0"/>
    <x v="1"/>
    <s v="spl"/>
    <x v="0"/>
    <x v="0"/>
    <n v="327"/>
    <s v="009"/>
    <s v="Z0031"/>
    <m/>
    <n v="1"/>
    <x v="7"/>
    <n v="27705"/>
    <s v="obiski"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s v="NIZKA"/>
    <s v="VISOKA"/>
    <m/>
    <m/>
    <m/>
    <m/>
    <m/>
    <m/>
    <m/>
    <m/>
    <x v="0"/>
    <m/>
    <s v=""/>
  </r>
  <r>
    <x v="0"/>
    <x v="1"/>
    <s v="spl"/>
    <x v="0"/>
    <x v="0"/>
    <n v="327"/>
    <s v="009"/>
    <s v="Z0031"/>
    <m/>
    <n v="80"/>
    <x v="18"/>
    <n v="28568.799999999999"/>
    <s v="glav."/>
    <n v="0.7"/>
    <n v="37"/>
    <n v="14623.27"/>
    <n v="2.5"/>
    <n v="365.58"/>
    <n v="941.74"/>
    <n v="0"/>
    <n v="15930.59"/>
    <n v="2564.8200000000002"/>
    <n v="18495.41"/>
    <n v="658.41"/>
    <n v="126.57"/>
    <n v="286.27"/>
    <n v="1071.25"/>
    <n v="19566.66"/>
    <m/>
    <m/>
    <m/>
    <m/>
    <m/>
    <m/>
    <m/>
    <n v="4.8"/>
    <m/>
    <m/>
    <n v="4.8"/>
    <m/>
    <n v="0"/>
    <m/>
    <m/>
    <n v="0"/>
    <m/>
    <x v="0"/>
    <m/>
    <s v=""/>
  </r>
  <r>
    <x v="0"/>
    <x v="1"/>
    <s v="spl"/>
    <x v="0"/>
    <x v="0"/>
    <n v="327"/>
    <s v="009"/>
    <s v="Z0031"/>
    <m/>
    <n v="180"/>
    <x v="10"/>
    <m/>
    <m/>
    <n v="0.65"/>
    <n v="28"/>
    <n v="9540.27"/>
    <n v="2.5"/>
    <n v="238.51"/>
    <n v="614.39"/>
    <n v="0"/>
    <n v="10393.17"/>
    <n v="1673.3"/>
    <n v="12066.47"/>
    <n v="611.38"/>
    <n v="117.53"/>
    <n v="265.82"/>
    <n v="994.73"/>
    <n v="13061.199999999999"/>
    <m/>
    <m/>
    <m/>
    <m/>
    <m/>
    <m/>
    <m/>
    <s v="VISOKA"/>
    <m/>
    <m/>
    <m/>
    <m/>
    <m/>
    <m/>
    <m/>
    <m/>
    <m/>
    <x v="0"/>
    <m/>
    <s v=""/>
  </r>
  <r>
    <x v="0"/>
    <x v="1"/>
    <s v="spl"/>
    <x v="0"/>
    <x v="0"/>
    <n v="327"/>
    <s v="009"/>
    <s v="Z0031"/>
    <m/>
    <n v="200"/>
    <x v="3"/>
    <m/>
    <m/>
    <n v="0.36"/>
    <n v="27"/>
    <n v="5080.6099999999997"/>
    <n v="2.5"/>
    <n v="127.02"/>
    <n v="327.19"/>
    <n v="0"/>
    <n v="5534.82"/>
    <n v="891.11"/>
    <n v="6425.9299999999994"/>
    <n v="338.61"/>
    <n v="65.099999999999994"/>
    <n v="147.22999999999999"/>
    <n v="550.94000000000005"/>
    <n v="6976.869999999999"/>
    <n v="21491.298583599997"/>
    <n v="4365.8129200000003"/>
    <m/>
    <n v="21491.298583599997"/>
    <n v="4365.8129200000003"/>
    <m/>
    <m/>
    <m/>
    <m/>
    <m/>
    <m/>
    <m/>
    <m/>
    <m/>
    <m/>
    <m/>
    <m/>
    <x v="0"/>
    <m/>
    <s v=""/>
  </r>
  <r>
    <x v="0"/>
    <x v="1"/>
    <s v="spl"/>
    <x v="0"/>
    <x v="0"/>
    <n v="327"/>
    <s v="009"/>
    <s v="Z0031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09"/>
    <s v="Z0031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5567.3836279999996"/>
    <n v="390.16951919999997"/>
    <m/>
    <n v="5567.3836279999996"/>
    <n v="390.16951919999997"/>
    <m/>
    <m/>
    <m/>
    <m/>
    <m/>
    <m/>
    <m/>
    <m/>
    <m/>
    <m/>
    <m/>
    <m/>
    <x v="0"/>
    <m/>
    <s v=""/>
  </r>
  <r>
    <x v="157"/>
    <x v="1"/>
    <s v="spl"/>
    <x v="3"/>
    <x v="40"/>
    <n v="327"/>
    <s v="011"/>
    <s v="Z0031"/>
    <s v="VK01"/>
    <m/>
    <x v="300"/>
    <n v="47706"/>
    <s v="K obiski"/>
    <n v="3.84"/>
    <m/>
    <n v="94514.420000000013"/>
    <m/>
    <n v="2362.8700000000003"/>
    <n v="6086.7199999999993"/>
    <n v="0"/>
    <n v="102964.01"/>
    <n v="16577.2"/>
    <n v="119541.20999999999"/>
    <n v="3611.8300000000004"/>
    <n v="694.35"/>
    <n v="1570.41"/>
    <n v="5876.59"/>
    <n v="125417.8"/>
    <n v="27394.672176999997"/>
    <n v="4901.0783417999992"/>
    <n v="942.5"/>
    <n v="27394.672176999997"/>
    <n v="4901.0783417999992"/>
    <n v="942.5"/>
    <n v="158656.05051879998"/>
    <n v="3.33"/>
    <m/>
    <n v="158656.05538137062"/>
    <n v="3.33"/>
    <n v="-4.8625706403981894E-3"/>
    <n v="0"/>
    <n v="-3.0648503321917025E-6"/>
    <n v="0"/>
    <n v="0"/>
    <n v="132"/>
    <x v="1"/>
    <b v="0"/>
    <n v="14"/>
  </r>
  <r>
    <x v="0"/>
    <x v="1"/>
    <s v="spl"/>
    <x v="0"/>
    <x v="0"/>
    <n v="327"/>
    <s v="011"/>
    <s v="Z0031"/>
    <m/>
    <n v="1"/>
    <x v="7"/>
    <n v="47706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1"/>
    <s v="Z0031"/>
    <m/>
    <n v="80"/>
    <x v="18"/>
    <m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1"/>
    <s v="Z0031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n v="20842.362769199997"/>
    <n v="4510.9088225999994"/>
    <m/>
    <n v="20842.362769199997"/>
    <n v="4510.9088225999994"/>
    <m/>
    <m/>
    <m/>
    <m/>
    <m/>
    <m/>
    <m/>
    <m/>
    <m/>
    <m/>
    <m/>
    <m/>
    <x v="0"/>
    <m/>
    <s v=""/>
  </r>
  <r>
    <x v="0"/>
    <x v="1"/>
    <s v="spl"/>
    <x v="0"/>
    <x v="0"/>
    <n v="327"/>
    <s v="011"/>
    <s v="Z0031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1"/>
    <s v="Z0031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6552.3094077999995"/>
    <n v="390.16951919999997"/>
    <m/>
    <n v="6552.3094077999995"/>
    <n v="390.16951919999997"/>
    <m/>
    <m/>
    <m/>
    <m/>
    <m/>
    <m/>
    <m/>
    <m/>
    <m/>
    <m/>
    <m/>
    <m/>
    <x v="0"/>
    <m/>
    <s v=""/>
  </r>
  <r>
    <x v="158"/>
    <x v="1"/>
    <s v="spl"/>
    <x v="3"/>
    <x v="41"/>
    <n v="327"/>
    <s v="014"/>
    <s v="E0010"/>
    <s v="VK28"/>
    <m/>
    <x v="301"/>
    <n v="12"/>
    <s v="pavšal"/>
    <n v="6.92"/>
    <m/>
    <n v="156968.88999999998"/>
    <m/>
    <n v="3924.2200000000003"/>
    <n v="10108.779999999999"/>
    <n v="0"/>
    <n v="171001.89"/>
    <n v="27531.320000000003"/>
    <n v="198533.21000000002"/>
    <n v="6508.8099999999995"/>
    <n v="1251.2699999999998"/>
    <n v="2830"/>
    <n v="10590.080000000002"/>
    <n v="209123.29000000004"/>
    <n v="20918.66"/>
    <n v="3411.21"/>
    <n v="942.5"/>
    <n v="20918.66"/>
    <n v="3411.21"/>
    <n v="942.5"/>
    <n v="234395.66000000003"/>
    <n v="19532.97"/>
    <m/>
    <n v="234395.68"/>
    <n v="19532.97"/>
    <n v="-1.9999999960418791E-2"/>
    <n v="0"/>
    <n v="-8.5325804470537986E-6"/>
    <n v="0"/>
    <n v="0"/>
    <n v="133"/>
    <x v="1"/>
    <b v="0"/>
    <n v="14"/>
  </r>
  <r>
    <x v="0"/>
    <x v="1"/>
    <s v="spl"/>
    <x v="0"/>
    <x v="0"/>
    <n v="327"/>
    <s v="014"/>
    <s v="E001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n v="65"/>
    <x v="302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n v="113"/>
    <x v="303"/>
    <m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n v="69"/>
    <x v="102"/>
    <m/>
    <m/>
    <n v="0.5"/>
    <n v="34"/>
    <n v="9285.77"/>
    <n v="2.5"/>
    <n v="232.14"/>
    <n v="598"/>
    <n v="0"/>
    <n v="10115.91"/>
    <n v="1628.66"/>
    <n v="11744.57"/>
    <n v="470.29"/>
    <n v="90.41"/>
    <n v="204.48"/>
    <n v="765.18000000000006"/>
    <n v="12509.7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n v="200"/>
    <x v="3"/>
    <m/>
    <m/>
    <n v="0.92"/>
    <n v="27"/>
    <n v="12983.77"/>
    <n v="2.5"/>
    <n v="324.58999999999997"/>
    <n v="836.15"/>
    <n v="0"/>
    <n v="14144.51"/>
    <n v="2277.27"/>
    <n v="16421.78"/>
    <n v="865.33"/>
    <n v="166.35"/>
    <n v="376.24"/>
    <n v="1407.92"/>
    <n v="17829.699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s v="Op: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s v="Op:"/>
    <x v="3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14"/>
    <s v="E0010"/>
    <m/>
    <s v="Op:"/>
    <x v="3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59"/>
    <x v="1"/>
    <s v="spl"/>
    <x v="3"/>
    <x v="41"/>
    <n v="327"/>
    <s v="061"/>
    <s v="E0010"/>
    <m/>
    <m/>
    <x v="307"/>
    <n v="245053"/>
    <s v="točka"/>
    <n v="14.41"/>
    <m/>
    <n v="316689.86"/>
    <m/>
    <n v="7917.2600000000011"/>
    <n v="20394.809999999998"/>
    <n v="0"/>
    <n v="345001.93"/>
    <n v="55545.329999999994"/>
    <n v="400547.26000000007"/>
    <n v="13553.76"/>
    <n v="2605.6199999999994"/>
    <n v="5893.11"/>
    <n v="22052.490000000005"/>
    <n v="422599.75000000006"/>
    <n v="33134.639999999999"/>
    <n v="3411.21"/>
    <n v="942.5"/>
    <n v="33134.639999999999"/>
    <n v="3411.21"/>
    <n v="942.5"/>
    <n v="460088.10000000009"/>
    <n v="1.88"/>
    <m/>
    <n v="460088.08"/>
    <n v="1.88"/>
    <n v="2.0000000076834112E-2"/>
    <n v="0"/>
    <n v="4.3469937488565475E-6"/>
    <n v="0"/>
    <n v="0"/>
    <n v="134"/>
    <x v="3"/>
    <b v="0"/>
    <n v="14"/>
  </r>
  <r>
    <x v="0"/>
    <x v="1"/>
    <s v="spl"/>
    <x v="0"/>
    <x v="0"/>
    <n v="327"/>
    <s v="061"/>
    <s v="E001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50"/>
    <x v="50"/>
    <n v="21522"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12"/>
    <x v="308"/>
    <n v="43044"/>
    <m/>
    <n v="2"/>
    <n v="41"/>
    <n v="48877.97"/>
    <n v="2.5"/>
    <n v="1221.95"/>
    <n v="3147.74"/>
    <n v="0"/>
    <n v="53247.659999999996"/>
    <n v="8572.8700000000008"/>
    <n v="61820.53"/>
    <n v="1881.16"/>
    <n v="361.64"/>
    <n v="817.92"/>
    <n v="3060.7200000000003"/>
    <n v="64881.2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65"/>
    <x v="302"/>
    <n v="55809"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69"/>
    <x v="102"/>
    <n v="43044"/>
    <m/>
    <n v="2"/>
    <n v="34"/>
    <n v="37143.089999999997"/>
    <n v="2.5"/>
    <n v="928.58"/>
    <n v="2392.0100000000002"/>
    <n v="0"/>
    <n v="40463.68"/>
    <n v="6514.65"/>
    <n v="46978.33"/>
    <n v="1881.16"/>
    <n v="361.64"/>
    <n v="817.92"/>
    <n v="3060.7200000000003"/>
    <n v="50039.0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30"/>
    <x v="309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209"/>
    <x v="51"/>
    <n v="10761"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200"/>
    <x v="3"/>
    <m/>
    <m/>
    <n v="1.91"/>
    <n v="27"/>
    <n v="26955.43"/>
    <n v="2.5"/>
    <n v="673.89"/>
    <n v="1735.93"/>
    <n v="0"/>
    <n v="29365.25"/>
    <n v="4727.8100000000004"/>
    <n v="34093.06"/>
    <n v="1796.51"/>
    <n v="345.37"/>
    <n v="781.11"/>
    <n v="2922.9900000000002"/>
    <n v="37016.04999999999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s v="Op: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s v="Op: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s v="Op: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0"/>
    <x v="1"/>
    <s v="spl"/>
    <x v="3"/>
    <x v="41"/>
    <n v="327"/>
    <s v="061"/>
    <s v="E0010"/>
    <s v="VK28"/>
    <m/>
    <x v="313"/>
    <n v="255814"/>
    <s v="točka"/>
    <n v="14.99"/>
    <m/>
    <n v="328264.09000000003"/>
    <m/>
    <n v="8206.61"/>
    <n v="21140.19"/>
    <n v="0"/>
    <n v="357610.89"/>
    <n v="57575.37"/>
    <n v="415186.26000000007"/>
    <n v="14099.289999999999"/>
    <n v="2710.49"/>
    <n v="6130.31"/>
    <n v="22940.090000000004"/>
    <n v="438126.35000000009"/>
    <n v="33134.639999999999"/>
    <n v="3411.21"/>
    <n v="942.5"/>
    <n v="33134.639999999999"/>
    <n v="3411.21"/>
    <n v="942.5"/>
    <n v="475614.70000000013"/>
    <n v="1.86"/>
    <m/>
    <n v="475614.69"/>
    <n v="1.86"/>
    <n v="1.0000000125728548E-2"/>
    <n v="0"/>
    <n v="2.1025423175488014E-6"/>
    <n v="0"/>
    <n v="0"/>
    <n v="135"/>
    <x v="1"/>
    <b v="0"/>
    <n v="15"/>
  </r>
  <r>
    <x v="0"/>
    <x v="1"/>
    <s v="spl"/>
    <x v="0"/>
    <x v="0"/>
    <n v="327"/>
    <s v="061"/>
    <s v="E001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50"/>
    <x v="50"/>
    <n v="21522"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12"/>
    <x v="308"/>
    <n v="43044"/>
    <m/>
    <n v="2"/>
    <n v="41"/>
    <n v="48877.97"/>
    <n v="2.5"/>
    <n v="1221.95"/>
    <n v="3147.74"/>
    <n v="0"/>
    <n v="53247.659999999996"/>
    <n v="8572.8700000000008"/>
    <n v="61820.53"/>
    <n v="1881.16"/>
    <n v="361.64"/>
    <n v="817.92"/>
    <n v="3060.7200000000003"/>
    <n v="64881.2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65"/>
    <x v="302"/>
    <n v="55809"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69"/>
    <x v="102"/>
    <n v="43044"/>
    <m/>
    <n v="2"/>
    <n v="34"/>
    <n v="37143.089999999997"/>
    <n v="2.5"/>
    <n v="928.58"/>
    <n v="2392.0100000000002"/>
    <n v="0"/>
    <n v="40463.68"/>
    <n v="6514.65"/>
    <n v="46978.33"/>
    <n v="1881.16"/>
    <n v="361.64"/>
    <n v="817.92"/>
    <n v="3060.7200000000003"/>
    <n v="50039.0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130"/>
    <x v="309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209"/>
    <x v="51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n v="200"/>
    <x v="3"/>
    <m/>
    <m/>
    <n v="1.99"/>
    <n v="27"/>
    <n v="28084.46"/>
    <n v="2.5"/>
    <n v="702.11"/>
    <n v="1808.64"/>
    <n v="0"/>
    <n v="30595.21"/>
    <n v="4925.83"/>
    <n v="35521.040000000001"/>
    <n v="1871.75"/>
    <n v="359.83"/>
    <n v="813.83"/>
    <n v="3045.41"/>
    <n v="38566.449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s v="Op: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1"/>
    <s v="spl"/>
    <x v="0"/>
    <x v="0"/>
    <n v="327"/>
    <s v="061"/>
    <s v="E0010"/>
    <m/>
    <s v="Op:"/>
    <x v="3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27"/>
    <s v="061"/>
    <s v="E0010"/>
    <m/>
    <s v="Op: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1"/>
    <x v="1"/>
    <s v="spl"/>
    <x v="3"/>
    <x v="42"/>
    <n v="338"/>
    <s v="024"/>
    <s v="E0010"/>
    <s v="VK01"/>
    <m/>
    <x v="317"/>
    <n v="12"/>
    <s v="pavšal"/>
    <n v="6.25"/>
    <m/>
    <n v="174088.82"/>
    <m/>
    <n v="36827.259999999995"/>
    <n v="11211.32"/>
    <n v="0"/>
    <n v="222127.4"/>
    <n v="35762.51"/>
    <n v="257889.90999999997"/>
    <n v="5878.6200000000008"/>
    <n v="1130.1199999999999"/>
    <n v="2556.0100000000002"/>
    <n v="9564.75"/>
    <n v="267454.65999999997"/>
    <n v="50738.42"/>
    <n v="34241.17"/>
    <n v="942.5"/>
    <n v="50738.42"/>
    <n v="34241.17"/>
    <n v="942.5"/>
    <n v="353376.74999999994"/>
    <n v="29448.06"/>
    <m/>
    <n v="353376.7565049727"/>
    <n v="29448.06"/>
    <n v="-6.5049727563746274E-3"/>
    <n v="0"/>
    <n v="-1.8408037983910493E-6"/>
    <n v="0"/>
    <n v="0"/>
    <n v="136"/>
    <x v="1"/>
    <b v="0"/>
    <n v="15"/>
  </r>
  <r>
    <x v="0"/>
    <x v="1"/>
    <s v="spl"/>
    <x v="0"/>
    <x v="0"/>
    <n v="338"/>
    <s v="024"/>
    <s v="E0010"/>
    <m/>
    <n v="34"/>
    <x v="318"/>
    <m/>
    <m/>
    <n v="2.81"/>
    <n v="53"/>
    <n v="109948.03"/>
    <n v="22.5"/>
    <n v="24738.31"/>
    <n v="7080.65"/>
    <n v="0"/>
    <n v="141766.99"/>
    <n v="22824.49"/>
    <n v="164591.47999999998"/>
    <n v="2643.03"/>
    <n v="508.1"/>
    <n v="1149.18"/>
    <n v="4300.3100000000004"/>
    <n v="168891.7899999999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24"/>
    <s v="E0010"/>
    <m/>
    <n v="45"/>
    <x v="319"/>
    <m/>
    <m/>
    <n v="2.61"/>
    <n v="36"/>
    <n v="52427.17"/>
    <n v="22.5"/>
    <n v="11796.11"/>
    <n v="3376.31"/>
    <n v="0"/>
    <n v="67599.59"/>
    <n v="10883.53"/>
    <n v="78483.12"/>
    <n v="2454.91"/>
    <n v="471.94"/>
    <n v="1067.3900000000001"/>
    <n v="3994.24"/>
    <n v="82477.3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24"/>
    <s v="E0010"/>
    <m/>
    <n v="200"/>
    <x v="3"/>
    <m/>
    <m/>
    <n v="0.83"/>
    <n v="27"/>
    <n v="11713.62"/>
    <n v="2.5"/>
    <n v="292.83999999999997"/>
    <n v="754.36"/>
    <n v="0"/>
    <n v="12760.820000000002"/>
    <n v="2054.4899999999998"/>
    <n v="14815.310000000001"/>
    <n v="780.68"/>
    <n v="150.08000000000001"/>
    <n v="339.44"/>
    <n v="1270.2"/>
    <n v="16085.51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24"/>
    <s v="E0010"/>
    <m/>
    <s v="Op:"/>
    <x v="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24"/>
    <s v="E0010"/>
    <m/>
    <s v="Op:"/>
    <x v="3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2"/>
    <x v="1"/>
    <s v="spl"/>
    <x v="3"/>
    <x v="42"/>
    <n v="338"/>
    <s v="038"/>
    <s v="E0010"/>
    <s v="VK01"/>
    <m/>
    <x v="322"/>
    <n v="12"/>
    <s v="pavšal"/>
    <n v="5.92"/>
    <m/>
    <n v="86449.47"/>
    <m/>
    <n v="31819.31"/>
    <n v="5567.34"/>
    <n v="0"/>
    <n v="123836.12"/>
    <n v="19937.61"/>
    <n v="143773.73000000001"/>
    <n v="5568.23"/>
    <n v="1070.45"/>
    <n v="2421.04"/>
    <n v="9059.7199999999993"/>
    <n v="152833.45000000001"/>
    <n v="11286.75"/>
    <n v="2046.88"/>
    <n v="942.5"/>
    <n v="11286.75"/>
    <n v="2046.88"/>
    <n v="942.5"/>
    <n v="167109.58000000002"/>
    <n v="13925.8"/>
    <m/>
    <n v="167109.598"/>
    <n v="13925.8"/>
    <n v="-1.799999998183921E-2"/>
    <n v="0"/>
    <n v="-1.0771374114513285E-5"/>
    <n v="0"/>
    <n v="0"/>
    <n v="137"/>
    <x v="1"/>
    <b v="0"/>
    <n v="15"/>
  </r>
  <r>
    <x v="0"/>
    <x v="1"/>
    <s v="spl"/>
    <x v="0"/>
    <x v="0"/>
    <n v="338"/>
    <s v="038"/>
    <s v="E0010"/>
    <m/>
    <n v="180"/>
    <x v="10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38"/>
    <s v="E0010"/>
    <m/>
    <n v="200"/>
    <x v="3"/>
    <m/>
    <m/>
    <n v="0.78"/>
    <n v="27"/>
    <n v="11007.98"/>
    <n v="20.2"/>
    <n v="2223.61"/>
    <n v="708.91"/>
    <n v="0"/>
    <n v="13940.5"/>
    <n v="2244.42"/>
    <n v="16184.92"/>
    <n v="733.65"/>
    <n v="141.04"/>
    <n v="318.99"/>
    <n v="1193.6799999999998"/>
    <n v="17378.599999999999"/>
    <m/>
    <m/>
    <m/>
    <m/>
    <m/>
    <m/>
    <m/>
    <m/>
    <m/>
    <m/>
    <m/>
    <m/>
    <m/>
    <m/>
    <m/>
    <m/>
    <m/>
    <x v="0"/>
    <m/>
    <s v=""/>
  </r>
  <r>
    <x v="163"/>
    <x v="1"/>
    <s v="spl"/>
    <x v="3"/>
    <x v="42"/>
    <n v="338"/>
    <s v="040"/>
    <s v="E0010"/>
    <s v="VK01"/>
    <m/>
    <x v="323"/>
    <n v="12"/>
    <s v="pavšal"/>
    <n v="6.1099999999999994"/>
    <m/>
    <n v="170478.52999999997"/>
    <m/>
    <n v="131324.74"/>
    <n v="10978.81"/>
    <n v="0"/>
    <n v="312782.08000000002"/>
    <n v="50357.91"/>
    <n v="363139.99"/>
    <n v="761.87"/>
    <n v="146.46"/>
    <n v="331.26"/>
    <n v="1239.5900000000001"/>
    <n v="364379.58"/>
    <n v="25369.21"/>
    <n v="7808.13"/>
    <m/>
    <n v="25369.21"/>
    <n v="7808.13"/>
    <m/>
    <n v="397556.92000000004"/>
    <n v="33129.74"/>
    <m/>
    <n v="397556.95573339879"/>
    <n v="33129.75"/>
    <n v="-3.573339874856174E-2"/>
    <n v="-1.0000000002037268E-2"/>
    <n v="-8.9882463967061145E-6"/>
    <n v="-3.0184350929413195E-5"/>
    <n v="0"/>
    <n v="138"/>
    <x v="1"/>
    <b v="0"/>
    <n v="15"/>
  </r>
  <r>
    <x v="0"/>
    <x v="1"/>
    <s v="spl"/>
    <x v="0"/>
    <x v="0"/>
    <n v="338"/>
    <s v="040"/>
    <s v="E0010"/>
    <m/>
    <n v="31"/>
    <x v="324"/>
    <m/>
    <m/>
    <n v="2.65"/>
    <n v="53"/>
    <n v="103687.65"/>
    <n v="82.39"/>
    <n v="85428.25"/>
    <n v="6677.48"/>
    <n v="0"/>
    <n v="195793.38"/>
    <n v="31522.73"/>
    <n v="227316.11000000002"/>
    <m/>
    <m/>
    <m/>
    <m/>
    <n v="227316.11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0"/>
    <s v="E0010"/>
    <m/>
    <n v="44"/>
    <x v="325"/>
    <m/>
    <m/>
    <n v="2.65"/>
    <n v="37"/>
    <n v="55359.519999999997"/>
    <n v="82.39"/>
    <n v="45610.71"/>
    <n v="3565.15"/>
    <n v="0"/>
    <n v="104535.37999999999"/>
    <n v="16830.2"/>
    <n v="121365.57999999999"/>
    <m/>
    <m/>
    <m/>
    <m/>
    <n v="121365.5799999999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0"/>
    <s v="E0010"/>
    <m/>
    <n v="200"/>
    <x v="3"/>
    <m/>
    <m/>
    <n v="0.81"/>
    <n v="27"/>
    <n v="11431.36"/>
    <n v="2.5"/>
    <n v="285.77999999999997"/>
    <n v="736.18"/>
    <n v="0"/>
    <n v="12453.320000000002"/>
    <n v="2004.98"/>
    <n v="14458.300000000001"/>
    <n v="761.87"/>
    <n v="146.46"/>
    <n v="331.26"/>
    <n v="1239.5900000000001"/>
    <n v="15697.89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0"/>
    <s v="E0010"/>
    <m/>
    <s v="Op: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4"/>
    <x v="1"/>
    <s v="spl"/>
    <x v="3"/>
    <x v="42"/>
    <n v="338"/>
    <s v="041"/>
    <s v="E0010"/>
    <s v="VK01"/>
    <m/>
    <x v="327"/>
    <n v="12"/>
    <s v="pavšal"/>
    <n v="5.2700000000000005"/>
    <m/>
    <n v="188691.24"/>
    <m/>
    <n v="89979.86"/>
    <n v="12151.71"/>
    <n v="0"/>
    <n v="290822.81"/>
    <n v="46822.47"/>
    <n v="337645.28"/>
    <n v="2464.3200000000002"/>
    <n v="473.74"/>
    <n v="1071.47"/>
    <n v="4009.5299999999997"/>
    <n v="341654.81"/>
    <n v="25368.23"/>
    <n v="15065.28"/>
    <n v="942.5"/>
    <n v="25368.23"/>
    <n v="15065.28"/>
    <n v="942.5"/>
    <n v="383030.82"/>
    <n v="31919.24"/>
    <m/>
    <n v="383030.85188394639"/>
    <n v="31919.24"/>
    <n v="-3.1883946387097239E-2"/>
    <n v="0"/>
    <n v="-8.3241196447427896E-6"/>
    <n v="0"/>
    <n v="0"/>
    <n v="139"/>
    <x v="1"/>
    <b v="0"/>
    <n v="15"/>
  </r>
  <r>
    <x v="0"/>
    <x v="1"/>
    <s v="spl"/>
    <x v="0"/>
    <x v="0"/>
    <n v="338"/>
    <s v="041"/>
    <s v="E0010"/>
    <m/>
    <n v="30"/>
    <x v="328"/>
    <m/>
    <m/>
    <n v="1.92"/>
    <n v="53"/>
    <n v="75124.639999999999"/>
    <n v="5.73"/>
    <n v="4304.6400000000003"/>
    <n v="4838.03"/>
    <n v="0"/>
    <n v="84267.31"/>
    <n v="13567.04"/>
    <n v="97834.35"/>
    <n v="1805.91"/>
    <n v="347.17"/>
    <n v="785.2"/>
    <n v="2938.2799999999997"/>
    <n v="100772.6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1"/>
    <s v="E0010"/>
    <m/>
    <n v="31"/>
    <x v="324"/>
    <m/>
    <m/>
    <n v="2.65"/>
    <n v="53"/>
    <n v="103687.65"/>
    <n v="82.39"/>
    <n v="85428.25"/>
    <n v="6677.48"/>
    <n v="0"/>
    <n v="195793.38"/>
    <n v="31522.73"/>
    <n v="227316.11000000002"/>
    <m/>
    <m/>
    <m/>
    <n v="0"/>
    <n v="227316.11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1"/>
    <s v="E0010"/>
    <m/>
    <n v="200"/>
    <x v="3"/>
    <m/>
    <m/>
    <n v="0.7"/>
    <n v="27"/>
    <n v="9878.9500000000007"/>
    <n v="2.5"/>
    <n v="246.97"/>
    <n v="636.20000000000005"/>
    <n v="0"/>
    <n v="10762.12"/>
    <n v="1732.7"/>
    <n v="12494.820000000002"/>
    <n v="658.41"/>
    <n v="126.57"/>
    <n v="286.27"/>
    <n v="1071.25"/>
    <n v="13566.07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1"/>
    <s v="E0010"/>
    <m/>
    <s v="Op: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5"/>
    <x v="1"/>
    <s v="spl"/>
    <x v="3"/>
    <x v="42"/>
    <n v="338"/>
    <s v="042"/>
    <s v="E0010"/>
    <s v="VK01"/>
    <m/>
    <x v="330"/>
    <n v="12"/>
    <s v="pavšal"/>
    <n v="4.84"/>
    <m/>
    <n v="173367.33"/>
    <m/>
    <n v="89129.150000000009"/>
    <n v="11164.85"/>
    <n v="0"/>
    <n v="273661.32999999996"/>
    <n v="44059.47"/>
    <n v="317720.8"/>
    <n v="2059.87"/>
    <n v="395.99"/>
    <n v="895.62"/>
    <n v="3351.48"/>
    <n v="321072.28000000003"/>
    <n v="7609.34"/>
    <n v="0"/>
    <n v="942.5"/>
    <n v="7609.34"/>
    <n v="0"/>
    <n v="942.5"/>
    <n v="329624.12000000005"/>
    <n v="27468.68"/>
    <m/>
    <n v="329624.14960352209"/>
    <n v="27468.68"/>
    <n v="-2.9603522038087249E-2"/>
    <n v="0"/>
    <n v="-8.9809930715619293E-6"/>
    <n v="0"/>
    <n v="0"/>
    <n v="140"/>
    <x v="1"/>
    <b v="0"/>
    <n v="15"/>
  </r>
  <r>
    <x v="0"/>
    <x v="1"/>
    <s v="spl"/>
    <x v="0"/>
    <x v="0"/>
    <n v="338"/>
    <s v="042"/>
    <s v="E0010"/>
    <m/>
    <n v="30"/>
    <x v="328"/>
    <m/>
    <m/>
    <n v="1.55"/>
    <n v="53"/>
    <n v="60647.49"/>
    <n v="5.73"/>
    <n v="3475.1"/>
    <n v="3905.7"/>
    <n v="0"/>
    <n v="68028.289999999994"/>
    <n v="10952.55"/>
    <n v="78980.84"/>
    <n v="1457.9"/>
    <n v="280.27"/>
    <n v="633.89"/>
    <n v="2372.06"/>
    <n v="81352.89999999999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2"/>
    <s v="E0010"/>
    <m/>
    <n v="31"/>
    <x v="324"/>
    <m/>
    <m/>
    <n v="2.65"/>
    <n v="53"/>
    <n v="103687.65"/>
    <n v="82.39"/>
    <n v="85428.25"/>
    <n v="6677.48"/>
    <n v="0"/>
    <n v="195793.38"/>
    <n v="31522.73"/>
    <n v="227316.11000000002"/>
    <m/>
    <m/>
    <m/>
    <n v="0"/>
    <n v="227316.11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2"/>
    <s v="E0010"/>
    <m/>
    <n v="200"/>
    <x v="3"/>
    <m/>
    <m/>
    <n v="0.64"/>
    <n v="27"/>
    <n v="9032.19"/>
    <n v="2.5"/>
    <n v="225.8"/>
    <n v="581.66999999999996"/>
    <n v="0"/>
    <n v="9839.66"/>
    <n v="1584.19"/>
    <n v="11423.85"/>
    <n v="601.97"/>
    <n v="115.72"/>
    <n v="261.73"/>
    <n v="979.42000000000007"/>
    <n v="12403.2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2"/>
    <s v="E0010"/>
    <m/>
    <s v="Op: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6"/>
    <x v="1"/>
    <s v="spl"/>
    <x v="3"/>
    <x v="42"/>
    <n v="338"/>
    <s v="043"/>
    <s v="E0010"/>
    <s v="VK01"/>
    <m/>
    <x v="331"/>
    <n v="12"/>
    <s v="pavšal"/>
    <n v="9.68"/>
    <m/>
    <n v="268893.94"/>
    <m/>
    <n v="136749.69999999998"/>
    <n v="17316.77"/>
    <n v="0"/>
    <n v="422960.41"/>
    <n v="68096.62"/>
    <n v="491057.02999999997"/>
    <n v="4119.74"/>
    <n v="791.99"/>
    <n v="1791.25"/>
    <n v="6702.98"/>
    <n v="497760.00999999995"/>
    <n v="32979.519999999997"/>
    <n v="7808.13"/>
    <n v="942.5"/>
    <n v="32979.519999999997"/>
    <n v="7808.13"/>
    <n v="942.5"/>
    <n v="539490.15999999992"/>
    <n v="44957.51"/>
    <m/>
    <n v="539490.1788722811"/>
    <n v="44957.51"/>
    <n v="-1.8872281187213957E-2"/>
    <n v="0"/>
    <n v="-3.4981695545715911E-6"/>
    <n v="0"/>
    <n v="0"/>
    <n v="141"/>
    <x v="1"/>
    <b v="0"/>
    <n v="15"/>
  </r>
  <r>
    <x v="0"/>
    <x v="1"/>
    <s v="spl"/>
    <x v="0"/>
    <x v="0"/>
    <n v="338"/>
    <s v="043"/>
    <s v="E0010"/>
    <m/>
    <n v="30"/>
    <x v="328"/>
    <m/>
    <m/>
    <n v="1.55"/>
    <n v="53"/>
    <n v="60647.49"/>
    <n v="5.73"/>
    <n v="3475.1"/>
    <n v="3905.7"/>
    <n v="0"/>
    <n v="68028.289999999994"/>
    <n v="10952.55"/>
    <n v="78980.84"/>
    <n v="1457.9"/>
    <n v="280.27"/>
    <n v="633.89"/>
    <n v="2372.06"/>
    <n v="81352.89999999999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3"/>
    <s v="E0010"/>
    <m/>
    <n v="31"/>
    <x v="324"/>
    <m/>
    <m/>
    <n v="2.65"/>
    <n v="53"/>
    <n v="103687.65"/>
    <n v="82.39"/>
    <n v="85428.25"/>
    <n v="6677.48"/>
    <n v="0"/>
    <n v="195793.38"/>
    <n v="31522.73"/>
    <n v="227316.11000000002"/>
    <m/>
    <m/>
    <m/>
    <n v="0"/>
    <n v="227316.11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3"/>
    <s v="E0010"/>
    <m/>
    <n v="43"/>
    <x v="332"/>
    <m/>
    <m/>
    <n v="1.55"/>
    <n v="36"/>
    <n v="31134.91"/>
    <n v="5.73"/>
    <n v="1784.03"/>
    <n v="2005.09"/>
    <n v="0"/>
    <n v="34924.03"/>
    <n v="5622.77"/>
    <n v="40546.800000000003"/>
    <n v="1457.9"/>
    <n v="280.27"/>
    <n v="633.89"/>
    <n v="2372.06"/>
    <n v="42918.8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3"/>
    <s v="E0010"/>
    <m/>
    <n v="44"/>
    <x v="325"/>
    <m/>
    <m/>
    <n v="2.65"/>
    <n v="37"/>
    <n v="55359.519999999997"/>
    <n v="82.39"/>
    <n v="45610.71"/>
    <n v="3565.15"/>
    <n v="0"/>
    <n v="104535.37999999999"/>
    <n v="16830.2"/>
    <n v="121365.57999999999"/>
    <m/>
    <m/>
    <m/>
    <n v="0"/>
    <n v="121365.5799999999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3"/>
    <s v="E0010"/>
    <m/>
    <n v="200"/>
    <x v="3"/>
    <m/>
    <m/>
    <n v="1.28"/>
    <n v="27"/>
    <n v="18064.37"/>
    <n v="2.5"/>
    <n v="451.61"/>
    <n v="1163.3499999999999"/>
    <n v="0"/>
    <n v="19679.329999999998"/>
    <n v="3168.37"/>
    <n v="22847.699999999997"/>
    <n v="1203.94"/>
    <n v="231.45"/>
    <n v="523.47"/>
    <n v="1958.8600000000001"/>
    <n v="24806.55999999999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3"/>
    <s v="E0010"/>
    <m/>
    <s v="Op:"/>
    <x v="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7"/>
    <x v="1"/>
    <s v="spl"/>
    <x v="3"/>
    <x v="42"/>
    <n v="338"/>
    <s v="044"/>
    <s v="E0010"/>
    <s v="VK01"/>
    <m/>
    <x v="334"/>
    <n v="12"/>
    <s v="pavšal"/>
    <n v="8.7800000000000011"/>
    <m/>
    <n v="75886.819999999992"/>
    <m/>
    <n v="26037.52"/>
    <n v="345.37"/>
    <n v="0"/>
    <n v="102269.71"/>
    <n v="16465.420000000002"/>
    <n v="118735.13000000002"/>
    <n v="357.42"/>
    <n v="68.709999999999994"/>
    <n v="155.4"/>
    <n v="581.53"/>
    <n v="119316.66000000002"/>
    <n v="17758.89"/>
    <n v="15065.66"/>
    <n v="942.5"/>
    <n v="17758.89"/>
    <n v="15065.66"/>
    <n v="942.5"/>
    <n v="153083.71000000002"/>
    <n v="12756.98"/>
    <m/>
    <n v="153083.71892974703"/>
    <n v="12756.98"/>
    <n v="-8.9297470112796873E-3"/>
    <n v="0"/>
    <n v="-5.8332441057155884E-6"/>
    <n v="0"/>
    <n v="0"/>
    <n v="142"/>
    <x v="1"/>
    <b v="0"/>
    <n v="15"/>
  </r>
  <r>
    <x v="0"/>
    <x v="1"/>
    <s v="spl"/>
    <x v="0"/>
    <x v="0"/>
    <n v="338"/>
    <s v="044"/>
    <s v="E0010"/>
    <m/>
    <n v="32"/>
    <x v="335"/>
    <m/>
    <m/>
    <n v="4.2"/>
    <n v="53"/>
    <n v="49300.54"/>
    <n v="36.729999999999997"/>
    <n v="18108.09"/>
    <m/>
    <n v="0"/>
    <n v="67408.63"/>
    <n v="10852.79"/>
    <n v="78261.420000000013"/>
    <m/>
    <m/>
    <m/>
    <m/>
    <n v="78261.42000000001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4"/>
    <s v="E0010"/>
    <m/>
    <n v="48"/>
    <x v="336"/>
    <m/>
    <m/>
    <n v="4.2"/>
    <n v="28"/>
    <n v="21223.42"/>
    <n v="36.729999999999997"/>
    <n v="7795.36"/>
    <m/>
    <n v="0"/>
    <n v="29018.78"/>
    <n v="4672.0200000000004"/>
    <n v="33690.800000000003"/>
    <m/>
    <m/>
    <m/>
    <m/>
    <n v="33690.80000000000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4"/>
    <s v="E0010"/>
    <m/>
    <n v="200"/>
    <x v="3"/>
    <m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4"/>
    <s v="E0010"/>
    <m/>
    <s v="Op: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8"/>
    <x v="1"/>
    <s v="spl"/>
    <x v="3"/>
    <x v="42"/>
    <n v="338"/>
    <s v="045"/>
    <s v="E0010"/>
    <s v="VK01"/>
    <m/>
    <x v="337"/>
    <n v="12"/>
    <s v="pavšal"/>
    <n v="2.37"/>
    <m/>
    <n v="28057.05"/>
    <m/>
    <n v="5364.4299999999994"/>
    <n v="90.89"/>
    <n v="0"/>
    <n v="33512.369999999995"/>
    <n v="5395.49"/>
    <n v="38907.86"/>
    <n v="94.06"/>
    <n v="18.079999999999998"/>
    <n v="40.9"/>
    <n v="153.04"/>
    <n v="39060.899999999994"/>
    <n v="15133.23"/>
    <n v="2221.79"/>
    <n v="942.5"/>
    <n v="15133.23"/>
    <n v="2221.79"/>
    <n v="942.5"/>
    <n v="57358.419999999991"/>
    <n v="4779.87"/>
    <m/>
    <n v="57358.420745232601"/>
    <n v="4779.87"/>
    <n v="-7.4523260991554707E-4"/>
    <n v="0"/>
    <n v="-1.2992558027802533E-6"/>
    <n v="0"/>
    <n v="0"/>
    <n v="143"/>
    <x v="1"/>
    <b v="0"/>
    <n v="15"/>
  </r>
  <r>
    <x v="0"/>
    <x v="1"/>
    <s v="spl"/>
    <x v="0"/>
    <x v="0"/>
    <n v="338"/>
    <s v="045"/>
    <s v="E0010"/>
    <m/>
    <n v="33"/>
    <x v="338"/>
    <m/>
    <m/>
    <n v="2.27"/>
    <n v="53"/>
    <n v="26645.77"/>
    <n v="20"/>
    <n v="5329.15"/>
    <m/>
    <n v="0"/>
    <n v="31974.92"/>
    <n v="5147.96"/>
    <n v="37122.879999999997"/>
    <m/>
    <m/>
    <m/>
    <n v="0"/>
    <n v="37122.879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5"/>
    <s v="E0010"/>
    <m/>
    <n v="200"/>
    <x v="3"/>
    <m/>
    <m/>
    <n v="0.1"/>
    <n v="27"/>
    <n v="1411.28"/>
    <n v="2.5"/>
    <n v="35.28"/>
    <n v="90.89"/>
    <n v="0"/>
    <n v="1537.45"/>
    <n v="247.53"/>
    <n v="1784.98"/>
    <n v="94.06"/>
    <n v="18.079999999999998"/>
    <n v="40.9"/>
    <n v="153.04"/>
    <n v="1938.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5"/>
    <s v="E0010"/>
    <m/>
    <s v="Op: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69"/>
    <x v="1"/>
    <s v="spl"/>
    <x v="3"/>
    <x v="42"/>
    <n v="338"/>
    <s v="046"/>
    <s v="E0010"/>
    <s v="VK01"/>
    <m/>
    <x v="339"/>
    <n v="12"/>
    <s v="pavšal"/>
    <n v="3.05"/>
    <m/>
    <n v="61004.639999999999"/>
    <m/>
    <n v="45751.839999999997"/>
    <n v="3928.7000000000003"/>
    <n v="0"/>
    <n v="110685.18"/>
    <n v="17820.32"/>
    <n v="128505.49999999999"/>
    <n v="376.23"/>
    <n v="72.33"/>
    <n v="163.58000000000001"/>
    <n v="612.14"/>
    <n v="129117.63999999998"/>
    <n v="25369.21"/>
    <n v="7808.13"/>
    <n v="942.5"/>
    <n v="25369.21"/>
    <n v="7808.13"/>
    <n v="942.5"/>
    <n v="163237.47999999998"/>
    <n v="13603.12"/>
    <m/>
    <n v="163237.46995251224"/>
    <n v="13603.12"/>
    <n v="1.0047487739939243E-2"/>
    <n v="0"/>
    <n v="6.1551356700530697E-6"/>
    <n v="0"/>
    <n v="0"/>
    <n v="144"/>
    <x v="1"/>
    <b v="0"/>
    <n v="15"/>
  </r>
  <r>
    <x v="0"/>
    <x v="1"/>
    <s v="spl"/>
    <x v="0"/>
    <x v="0"/>
    <n v="338"/>
    <s v="046"/>
    <s v="E0010"/>
    <m/>
    <n v="44"/>
    <x v="325"/>
    <m/>
    <m/>
    <n v="2.65"/>
    <n v="37"/>
    <n v="55359.519999999997"/>
    <n v="82.39"/>
    <n v="45610.71"/>
    <n v="3565.15"/>
    <n v="0"/>
    <n v="104535.37999999999"/>
    <n v="16830.2"/>
    <n v="121365.57999999999"/>
    <m/>
    <m/>
    <m/>
    <n v="0"/>
    <n v="121365.5799999999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6"/>
    <s v="E0010"/>
    <m/>
    <n v="200"/>
    <x v="3"/>
    <m/>
    <m/>
    <n v="0.4"/>
    <n v="27"/>
    <n v="5645.12"/>
    <n v="2.5"/>
    <n v="141.13"/>
    <n v="363.55"/>
    <n v="0"/>
    <n v="6149.8"/>
    <n v="990.12"/>
    <n v="7139.92"/>
    <n v="376.23"/>
    <n v="72.33"/>
    <n v="163.58000000000001"/>
    <n v="612.14"/>
    <n v="7752.0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6"/>
    <s v="E0010"/>
    <m/>
    <s v="Op: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70"/>
    <x v="1"/>
    <s v="spl"/>
    <x v="3"/>
    <x v="42"/>
    <n v="338"/>
    <s v="047"/>
    <s v="E0010"/>
    <s v="VK01"/>
    <m/>
    <x v="340"/>
    <n v="12"/>
    <s v="pavšal"/>
    <n v="18.259999999999998"/>
    <m/>
    <n v="430390.25000000006"/>
    <m/>
    <n v="156297.72"/>
    <n v="27717.13"/>
    <n v="0"/>
    <n v="614405.10000000009"/>
    <n v="98919.21"/>
    <n v="713324.31"/>
    <n v="17174.98"/>
    <n v="3301.7599999999998"/>
    <n v="7467.6000000000013"/>
    <n v="27944.34"/>
    <n v="741268.65"/>
    <n v="101476.87"/>
    <n v="34241.17"/>
    <n v="942.5"/>
    <n v="101476.87"/>
    <n v="34241.17"/>
    <n v="942.5"/>
    <n v="877929.19000000006"/>
    <n v="73160.77"/>
    <m/>
    <n v="877929.22717889817"/>
    <n v="73160.77"/>
    <n v="-3.7178898113779724E-2"/>
    <n v="0"/>
    <n v="-4.2348400033621015E-6"/>
    <n v="0"/>
    <n v="0"/>
    <n v="145"/>
    <x v="1"/>
    <b v="0"/>
    <n v="15"/>
  </r>
  <r>
    <x v="0"/>
    <x v="1"/>
    <s v="spl"/>
    <x v="0"/>
    <x v="0"/>
    <n v="338"/>
    <s v="047"/>
    <s v="E0010"/>
    <m/>
    <n v="1"/>
    <x v="7"/>
    <m/>
    <m/>
    <n v="5.56"/>
    <n v="53"/>
    <n v="217548.42"/>
    <n v="39.229999999999997"/>
    <n v="85344.25"/>
    <n v="14010.12"/>
    <n v="0"/>
    <n v="316902.79000000004"/>
    <n v="51021.35"/>
    <n v="367924.14"/>
    <n v="5229.62"/>
    <n v="1005.36"/>
    <n v="2273.8200000000002"/>
    <n v="8508.7999999999993"/>
    <n v="376432.9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7"/>
    <s v="E0010"/>
    <m/>
    <n v="42"/>
    <x v="261"/>
    <m/>
    <m/>
    <n v="5.14"/>
    <n v="36"/>
    <n v="103247.38"/>
    <n v="39.229999999999997"/>
    <n v="40503.949999999997"/>
    <n v="6649.13"/>
    <n v="0"/>
    <n v="150400.46000000002"/>
    <n v="24214.47"/>
    <n v="174614.93000000002"/>
    <n v="4834.58"/>
    <n v="929.41"/>
    <n v="2102.0500000000002"/>
    <n v="7866.04"/>
    <n v="182480.9700000000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7"/>
    <s v="E0010"/>
    <m/>
    <n v="49"/>
    <x v="341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7"/>
    <s v="E0010"/>
    <m/>
    <n v="200"/>
    <x v="3"/>
    <m/>
    <m/>
    <n v="2.42"/>
    <n v="27"/>
    <n v="34152.959999999999"/>
    <n v="2.5"/>
    <n v="853.82"/>
    <n v="2199.4499999999998"/>
    <n v="0"/>
    <n v="37206.229999999996"/>
    <n v="5990.2"/>
    <n v="43196.429999999993"/>
    <n v="2276.1999999999998"/>
    <n v="437.58"/>
    <n v="989.68"/>
    <n v="3703.4599999999996"/>
    <n v="46899.889999999992"/>
    <m/>
    <m/>
    <m/>
    <m/>
    <m/>
    <m/>
    <m/>
    <m/>
    <m/>
    <m/>
    <m/>
    <m/>
    <m/>
    <m/>
    <m/>
    <m/>
    <m/>
    <x v="0"/>
    <m/>
    <s v=""/>
  </r>
  <r>
    <x v="171"/>
    <x v="1"/>
    <s v="spl"/>
    <x v="3"/>
    <x v="42"/>
    <n v="338"/>
    <s v="048"/>
    <s v="E0010"/>
    <s v="VK01"/>
    <m/>
    <x v="342"/>
    <n v="12"/>
    <s v="pavšal"/>
    <n v="11.85"/>
    <m/>
    <n v="200845.95"/>
    <m/>
    <n v="70653.579999999987"/>
    <n v="12934.480000000001"/>
    <n v="0"/>
    <n v="284434.01"/>
    <n v="45793.87"/>
    <n v="330227.88"/>
    <n v="11145.869999999999"/>
    <n v="2142.71"/>
    <n v="4846.17"/>
    <n v="18134.75"/>
    <n v="348362.63000000006"/>
    <n v="25370.18"/>
    <n v="19175.88"/>
    <n v="942.5"/>
    <n v="25370.18"/>
    <n v="19175.88"/>
    <n v="942.5"/>
    <n v="393851.19000000006"/>
    <n v="32820.93"/>
    <m/>
    <n v="393851.19827592815"/>
    <n v="32820.93"/>
    <n v="-8.2759280921891332E-3"/>
    <n v="0"/>
    <n v="-2.1012829536679744E-6"/>
    <n v="0"/>
    <n v="0"/>
    <n v="146"/>
    <x v="1"/>
    <b v="0"/>
    <n v="15"/>
  </r>
  <r>
    <x v="0"/>
    <x v="1"/>
    <s v="spl"/>
    <x v="0"/>
    <x v="0"/>
    <n v="338"/>
    <s v="048"/>
    <s v="E0010"/>
    <m/>
    <n v="42"/>
    <x v="261"/>
    <m/>
    <m/>
    <n v="5.14"/>
    <n v="36"/>
    <n v="103247.38"/>
    <n v="39.229999999999997"/>
    <n v="40503.949999999997"/>
    <n v="6649.13"/>
    <n v="0"/>
    <n v="150400.46000000002"/>
    <n v="24214.47"/>
    <n v="174614.93000000002"/>
    <n v="4834.58"/>
    <n v="929.41"/>
    <n v="2102.0500000000002"/>
    <n v="7866.04"/>
    <n v="182480.9700000000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8"/>
    <s v="E0010"/>
    <m/>
    <n v="47"/>
    <x v="343"/>
    <m/>
    <m/>
    <n v="5.14"/>
    <n v="28"/>
    <n v="75441.490000000005"/>
    <n v="39.229999999999997"/>
    <n v="29595.7"/>
    <n v="4858.43"/>
    <n v="0"/>
    <n v="109895.62"/>
    <n v="17693.189999999999"/>
    <n v="127588.81"/>
    <n v="4834.58"/>
    <n v="929.41"/>
    <n v="2102.0500000000002"/>
    <n v="7866.04"/>
    <n v="135454.8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8"/>
    <s v="E0010"/>
    <m/>
    <n v="200"/>
    <x v="3"/>
    <m/>
    <m/>
    <n v="1.57"/>
    <n v="27"/>
    <n v="22157.08"/>
    <n v="2.5"/>
    <n v="553.92999999999995"/>
    <n v="1426.92"/>
    <n v="0"/>
    <n v="24137.93"/>
    <n v="3886.21"/>
    <n v="28024.14"/>
    <n v="1476.71"/>
    <n v="283.89"/>
    <n v="642.07000000000005"/>
    <n v="2402.67"/>
    <n v="30426.809999999998"/>
    <m/>
    <m/>
    <m/>
    <m/>
    <m/>
    <m/>
    <m/>
    <m/>
    <m/>
    <m/>
    <m/>
    <m/>
    <m/>
    <m/>
    <m/>
    <m/>
    <m/>
    <x v="0"/>
    <m/>
    <s v=""/>
  </r>
  <r>
    <x v="172"/>
    <x v="1"/>
    <s v="spl"/>
    <x v="3"/>
    <x v="42"/>
    <n v="338"/>
    <s v="049"/>
    <s v="E0010"/>
    <s v="VK01"/>
    <m/>
    <x v="344"/>
    <n v="12"/>
    <s v="pavšal"/>
    <n v="1.51"/>
    <m/>
    <n v="29136.58"/>
    <m/>
    <n v="5991.21"/>
    <n v="1876.3899999999999"/>
    <n v="0"/>
    <n v="37004.18"/>
    <n v="5957.68"/>
    <n v="42961.86"/>
    <n v="1420.2800000000002"/>
    <n v="273.02999999999997"/>
    <n v="617.53"/>
    <n v="2310.84"/>
    <n v="45272.7"/>
    <n v="3233.36"/>
    <n v="5932.08"/>
    <m/>
    <n v="3233.36"/>
    <n v="5932.08"/>
    <m/>
    <n v="54438.14"/>
    <n v="4536.51"/>
    <m/>
    <n v="54438.144"/>
    <n v="4536.51"/>
    <n v="-4.0000000008149073E-3"/>
    <n v="0"/>
    <n v="-7.3477890811540294E-6"/>
    <n v="0"/>
    <n v="0"/>
    <n v="147"/>
    <x v="1"/>
    <b v="0"/>
    <n v="16"/>
  </r>
  <r>
    <x v="0"/>
    <x v="1"/>
    <s v="spl"/>
    <x v="0"/>
    <x v="0"/>
    <n v="338"/>
    <s v="049"/>
    <s v="E0010"/>
    <m/>
    <n v="45"/>
    <x v="319"/>
    <m/>
    <m/>
    <n v="1.31"/>
    <n v="36"/>
    <n v="26314.02"/>
    <n v="22.5"/>
    <n v="5920.65"/>
    <n v="1694.62"/>
    <n v="0"/>
    <n v="33929.29"/>
    <n v="5462.62"/>
    <n v="39391.910000000003"/>
    <n v="1232.1600000000001"/>
    <n v="236.87"/>
    <n v="535.74"/>
    <n v="2004.7700000000002"/>
    <n v="41396.6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n v="200"/>
    <x v="3"/>
    <m/>
    <m/>
    <n v="0.2"/>
    <n v="27"/>
    <n v="2822.56"/>
    <n v="2.5"/>
    <n v="70.56"/>
    <n v="181.77"/>
    <n v="0"/>
    <n v="3074.89"/>
    <n v="495.06"/>
    <n v="3569.95"/>
    <n v="188.12"/>
    <n v="36.159999999999997"/>
    <n v="81.790000000000006"/>
    <n v="306.07"/>
    <n v="3876.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49"/>
    <s v="E0010"/>
    <m/>
    <s v="Op: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73"/>
    <x v="1"/>
    <s v="spl"/>
    <x v="3"/>
    <x v="42"/>
    <n v="338"/>
    <s v="051"/>
    <s v="Z0031"/>
    <s v="VK01"/>
    <m/>
    <x v="353"/>
    <n v="27488"/>
    <s v="K obiski"/>
    <n v="2.8"/>
    <m/>
    <n v="65337.72"/>
    <m/>
    <n v="1633.4500000000003"/>
    <n v="4207.75"/>
    <n v="0"/>
    <n v="71178.920000000013"/>
    <n v="11459.800000000001"/>
    <n v="82638.720000000001"/>
    <n v="2633.63"/>
    <n v="506.29000000000008"/>
    <n v="1145.0999999999999"/>
    <n v="4285.0200000000004"/>
    <n v="86923.74"/>
    <n v="38576.949342"/>
    <n v="3741.2283555999998"/>
    <n v="942.5"/>
    <n v="38576.949342"/>
    <n v="3741.2283555999998"/>
    <n v="942.5"/>
    <n v="130184.4176976"/>
    <n v="4.74"/>
    <m/>
    <n v="130184.41393047251"/>
    <n v="4.74"/>
    <n v="3.7671274913009256E-3"/>
    <n v="0"/>
    <n v="2.8936854862770535E-6"/>
    <n v="0"/>
    <n v="0"/>
    <n v="148"/>
    <x v="1"/>
    <b v="0"/>
    <n v="16"/>
  </r>
  <r>
    <x v="0"/>
    <x v="1"/>
    <s v="spl"/>
    <x v="0"/>
    <x v="0"/>
    <n v="338"/>
    <s v="051"/>
    <s v="Z0031"/>
    <m/>
    <n v="1"/>
    <x v="7"/>
    <n v="27488"/>
    <m/>
    <n v="1"/>
    <n v="53"/>
    <n v="39127.410000000003"/>
    <n v="2.5"/>
    <n v="978.19"/>
    <n v="2519.81"/>
    <n v="0"/>
    <n v="42625.41"/>
    <n v="6862.69"/>
    <n v="49488.100000000006"/>
    <n v="940.58"/>
    <n v="180.82"/>
    <n v="408.96"/>
    <n v="1530.3600000000001"/>
    <n v="51018.460000000006"/>
    <m/>
    <m/>
    <m/>
    <m/>
    <m/>
    <m/>
    <m/>
    <s v="VISOKA"/>
    <m/>
    <m/>
    <m/>
    <m/>
    <m/>
    <m/>
    <m/>
    <m/>
    <m/>
    <x v="0"/>
    <m/>
    <s v=""/>
  </r>
  <r>
    <x v="0"/>
    <x v="1"/>
    <s v="spl"/>
    <x v="0"/>
    <x v="0"/>
    <n v="338"/>
    <s v="051"/>
    <s v="Z0031"/>
    <m/>
    <n v="180"/>
    <x v="10"/>
    <m/>
    <m/>
    <n v="1.1000000000000001"/>
    <n v="28"/>
    <n v="16145.06"/>
    <n v="2.5"/>
    <n v="403.63"/>
    <n v="1039.74"/>
    <n v="0"/>
    <n v="17588.43"/>
    <n v="2831.74"/>
    <n v="20420.169999999998"/>
    <n v="1034.6400000000001"/>
    <n v="198.9"/>
    <n v="449.86"/>
    <n v="1683.4"/>
    <n v="22103.5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51"/>
    <s v="Z0031"/>
    <m/>
    <n v="200"/>
    <x v="3"/>
    <m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n v="30649.823811999999"/>
    <n v="3351.0787775999997"/>
    <m/>
    <n v="30649.823811999999"/>
    <n v="3351.0787775999997"/>
    <m/>
    <m/>
    <m/>
    <m/>
    <m/>
    <m/>
    <m/>
    <m/>
    <m/>
    <m/>
    <m/>
    <m/>
    <x v="0"/>
    <m/>
    <s v=""/>
  </r>
  <r>
    <x v="0"/>
    <x v="1"/>
    <s v="spl"/>
    <x v="0"/>
    <x v="0"/>
    <n v="338"/>
    <s v="051"/>
    <s v="Z0031"/>
    <m/>
    <n v="170"/>
    <x v="88"/>
    <m/>
    <m/>
    <n v="0.33"/>
    <n v="28"/>
    <n v="4843.5200000000004"/>
    <n v="2.5"/>
    <n v="121.09"/>
    <n v="311.92"/>
    <n v="0"/>
    <n v="5276.5300000000007"/>
    <n v="849.52"/>
    <n v="6126.0500000000011"/>
    <n v="310.39"/>
    <n v="59.67"/>
    <n v="134.96"/>
    <n v="505.02"/>
    <n v="6631.070000000001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38"/>
    <s v="051"/>
    <s v="Z0031"/>
    <m/>
    <n v="201"/>
    <x v="89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n v="7927.1255299999993"/>
    <n v="390.14957799999996"/>
    <m/>
    <n v="7927.1255299999993"/>
    <n v="390.14957799999996"/>
    <m/>
    <m/>
    <m/>
    <m/>
    <m/>
    <m/>
    <m/>
    <m/>
    <m/>
    <m/>
    <m/>
    <m/>
    <x v="0"/>
    <m/>
    <s v=""/>
  </r>
  <r>
    <x v="174"/>
    <x v="1"/>
    <s v="spl"/>
    <x v="3"/>
    <x v="43"/>
    <n v="346"/>
    <s v="025"/>
    <s v="E0010"/>
    <s v="VK01"/>
    <m/>
    <x v="354"/>
    <n v="12"/>
    <s v="pavšal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4254.92"/>
    <n v="646.95000000000005"/>
    <n v="942.5"/>
    <n v="4254.92"/>
    <n v="646.95000000000005"/>
    <n v="942.5"/>
    <n v="36703.769999999997"/>
    <n v="3058.65"/>
    <m/>
    <n v="36703.768443116984"/>
    <n v="3058.65"/>
    <n v="1.5568830131087452E-3"/>
    <n v="0"/>
    <n v="4.24175249340291E-6"/>
    <n v="0"/>
    <n v="0"/>
    <n v="149"/>
    <x v="1"/>
    <b v="0"/>
    <n v="16"/>
  </r>
  <r>
    <x v="0"/>
    <x v="1"/>
    <s v="spl"/>
    <x v="0"/>
    <x v="0"/>
    <n v="346"/>
    <s v="025"/>
    <s v="E001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01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175"/>
    <x v="1"/>
    <s v="spl"/>
    <x v="3"/>
    <x v="43"/>
    <n v="346"/>
    <s v="025"/>
    <s v="E0710"/>
    <s v="VK01"/>
    <m/>
    <x v="355"/>
    <n v="12"/>
    <s v="pavšal"/>
    <n v="9.8000000000000007"/>
    <m/>
    <n v="191277.23"/>
    <m/>
    <n v="4781.9400000000005"/>
    <n v="12318.240000000002"/>
    <n v="0"/>
    <n v="208377.41"/>
    <n v="33548.759999999995"/>
    <n v="241926.16999999998"/>
    <n v="9217.68"/>
    <n v="1772.0399999999997"/>
    <n v="4007.81"/>
    <n v="14997.53"/>
    <n v="256923.70000000004"/>
    <n v="59002.67"/>
    <n v="6698.43"/>
    <n v="942.5"/>
    <n v="59002.67"/>
    <n v="6698.43"/>
    <n v="942.5"/>
    <n v="323567.30000000005"/>
    <n v="26963.94"/>
    <m/>
    <n v="323567.30514248478"/>
    <n v="26963.94"/>
    <n v="-5.1424847333692014E-3"/>
    <n v="0"/>
    <n v="-1.5893091334134264E-6"/>
    <n v="0"/>
    <n v="0"/>
    <n v="150"/>
    <x v="1"/>
    <b v="0"/>
    <n v="16"/>
  </r>
  <r>
    <x v="0"/>
    <x v="1"/>
    <s v="spl"/>
    <x v="0"/>
    <x v="0"/>
    <n v="346"/>
    <s v="025"/>
    <s v="E0710"/>
    <m/>
    <n v="80"/>
    <x v="18"/>
    <m/>
    <m/>
    <n v="4.5"/>
    <n v="37"/>
    <n v="94006.74"/>
    <n v="2.5"/>
    <n v="2350.17"/>
    <n v="6054.03"/>
    <n v="0"/>
    <n v="102410.94"/>
    <n v="16488.16"/>
    <n v="118899.1"/>
    <n v="4232.6099999999997"/>
    <n v="813.69"/>
    <n v="1840.32"/>
    <n v="6886.619999999999"/>
    <n v="125785.7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0"/>
    <m/>
    <n v="61"/>
    <x v="27"/>
    <m/>
    <m/>
    <n v="2"/>
    <n v="34"/>
    <n v="37143.089999999997"/>
    <n v="2.5"/>
    <n v="928.58"/>
    <n v="2392.0100000000002"/>
    <n v="0"/>
    <n v="40463.68"/>
    <n v="6514.65"/>
    <n v="46978.33"/>
    <n v="1881.16"/>
    <n v="361.64"/>
    <n v="817.92"/>
    <n v="3060.7200000000003"/>
    <n v="50039.0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0"/>
    <m/>
    <n v="141"/>
    <x v="356"/>
    <m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0"/>
    <m/>
    <n v="200"/>
    <x v="3"/>
    <m/>
    <m/>
    <n v="1.3"/>
    <n v="27"/>
    <n v="18346.63"/>
    <n v="2.5"/>
    <n v="458.67"/>
    <n v="1181.52"/>
    <n v="0"/>
    <n v="19986.82"/>
    <n v="3217.88"/>
    <n v="23204.7"/>
    <n v="1222.75"/>
    <n v="235.07"/>
    <n v="531.65"/>
    <n v="1989.4699999999998"/>
    <n v="25194.17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0"/>
    <m/>
    <s v="Op: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0"/>
    <m/>
    <s v="Op:"/>
    <x v="3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76"/>
    <x v="1"/>
    <s v="spl"/>
    <x v="3"/>
    <x v="43"/>
    <n v="346"/>
    <s v="025"/>
    <s v="E0711"/>
    <s v="VK01"/>
    <m/>
    <x v="359"/>
    <n v="12"/>
    <s v="pavšal"/>
    <n v="6.34"/>
    <m/>
    <n v="123273.62000000001"/>
    <m/>
    <n v="3081.84"/>
    <n v="7938.82"/>
    <n v="0"/>
    <n v="134294.28"/>
    <n v="21621.39"/>
    <n v="155915.67000000001"/>
    <n v="5963.28"/>
    <n v="1146.4000000000001"/>
    <n v="2592.8100000000004"/>
    <n v="9702.49"/>
    <n v="165618.16000000003"/>
    <n v="38553.480000000003"/>
    <n v="3746.23"/>
    <n v="942.5"/>
    <n v="38553.480000000003"/>
    <n v="3746.23"/>
    <n v="942.5"/>
    <n v="208860.37000000005"/>
    <n v="17405.03"/>
    <m/>
    <n v="208860.34443419208"/>
    <n v="17405.03"/>
    <n v="2.556580796954222E-2"/>
    <n v="0"/>
    <n v="1.2240623292468773E-5"/>
    <n v="0"/>
    <n v="0"/>
    <n v="151"/>
    <x v="1"/>
    <b v="0"/>
    <n v="16"/>
  </r>
  <r>
    <x v="0"/>
    <x v="1"/>
    <s v="spl"/>
    <x v="0"/>
    <x v="0"/>
    <n v="346"/>
    <s v="025"/>
    <s v="E0711"/>
    <m/>
    <n v="80"/>
    <x v="18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1"/>
    <m/>
    <n v="61"/>
    <x v="27"/>
    <m/>
    <m/>
    <n v="1.5"/>
    <n v="34"/>
    <n v="27857.32"/>
    <n v="2.5"/>
    <n v="696.43"/>
    <n v="1794.01"/>
    <n v="0"/>
    <n v="30347.759999999998"/>
    <n v="4885.99"/>
    <n v="35233.75"/>
    <n v="1410.87"/>
    <n v="271.23"/>
    <n v="613.44000000000005"/>
    <n v="2295.54"/>
    <n v="37529.2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1"/>
    <m/>
    <n v="141"/>
    <x v="356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1"/>
    <m/>
    <n v="200"/>
    <x v="3"/>
    <m/>
    <m/>
    <n v="0.84"/>
    <n v="27"/>
    <n v="11854.75"/>
    <n v="2.5"/>
    <n v="296.37"/>
    <n v="763.45"/>
    <n v="0"/>
    <n v="12914.570000000002"/>
    <n v="2079.25"/>
    <n v="14993.820000000002"/>
    <n v="790.09"/>
    <n v="151.88999999999999"/>
    <n v="343.53"/>
    <n v="1285.51"/>
    <n v="16279.33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1"/>
    <m/>
    <s v="Op:"/>
    <x v="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1"/>
    <m/>
    <s v="Op: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77"/>
    <x v="1"/>
    <s v="spl"/>
    <x v="3"/>
    <x v="43"/>
    <n v="346"/>
    <s v="025"/>
    <s v="E0712"/>
    <s v="VK01"/>
    <m/>
    <x v="362"/>
    <n v="12"/>
    <s v="pavšal"/>
    <n v="5.1870000000000003"/>
    <m/>
    <n v="101383.39000000001"/>
    <m/>
    <n v="2534.5899999999997"/>
    <n v="6529.09"/>
    <n v="0"/>
    <n v="110447.06999999999"/>
    <n v="17781.989999999998"/>
    <n v="128229.06"/>
    <n v="4878.79"/>
    <n v="937.91000000000008"/>
    <n v="2121.2799999999997"/>
    <n v="7937.9800000000005"/>
    <n v="136167.03999999998"/>
    <n v="33097.53"/>
    <n v="3562.99"/>
    <n v="942.5"/>
    <n v="33097.53"/>
    <n v="3562.99"/>
    <n v="942.5"/>
    <n v="173770.05999999997"/>
    <n v="14480.84"/>
    <m/>
    <n v="173770.04174402906"/>
    <n v="14480.84"/>
    <n v="1.8255970906466246E-2"/>
    <n v="0"/>
    <n v="1.0505821787945529E-5"/>
    <n v="0"/>
    <n v="0"/>
    <n v="152"/>
    <x v="1"/>
    <b v="0"/>
    <n v="16"/>
  </r>
  <r>
    <x v="0"/>
    <x v="1"/>
    <s v="spl"/>
    <x v="0"/>
    <x v="0"/>
    <n v="346"/>
    <s v="025"/>
    <s v="E0712"/>
    <m/>
    <n v="80"/>
    <x v="18"/>
    <m/>
    <m/>
    <n v="2.5"/>
    <n v="37"/>
    <n v="52225.97"/>
    <n v="2.5"/>
    <n v="1305.6500000000001"/>
    <n v="3363.35"/>
    <n v="0"/>
    <n v="56894.97"/>
    <n v="9160.09"/>
    <n v="66055.06"/>
    <n v="2351.4499999999998"/>
    <n v="452.05"/>
    <n v="1022.4"/>
    <n v="3825.9"/>
    <n v="69880.95999999999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2"/>
    <m/>
    <n v="61"/>
    <x v="27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2"/>
    <m/>
    <n v="141"/>
    <x v="356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2"/>
    <m/>
    <n v="200"/>
    <x v="3"/>
    <m/>
    <m/>
    <n v="0.68700000000000006"/>
    <n v="27"/>
    <n v="9695.49"/>
    <n v="2.5"/>
    <n v="242.39"/>
    <n v="624.39"/>
    <n v="0"/>
    <n v="10562.269999999999"/>
    <n v="1700.53"/>
    <n v="12262.8"/>
    <n v="646.17999999999995"/>
    <n v="124.22"/>
    <n v="280.95999999999998"/>
    <n v="1051.3599999999999"/>
    <n v="13314.1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2"/>
    <m/>
    <s v="Op:"/>
    <x v="3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2"/>
    <m/>
    <s v="Op: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78"/>
    <x v="1"/>
    <s v="spl"/>
    <x v="3"/>
    <x v="43"/>
    <n v="346"/>
    <s v="025"/>
    <s v="E0713"/>
    <s v="VK01"/>
    <m/>
    <x v="365"/>
    <n v="12"/>
    <s v="pavšal"/>
    <n v="0.41"/>
    <m/>
    <n v="15354.98"/>
    <m/>
    <n v="383.87"/>
    <n v="988.8599999999999"/>
    <n v="0"/>
    <n v="16727.71"/>
    <n v="2693.1600000000003"/>
    <n v="19420.87"/>
    <n v="385.64"/>
    <n v="74.139999999999986"/>
    <n v="167.67999999999998"/>
    <n v="627.46"/>
    <n v="20048.329999999998"/>
    <n v="1348.23"/>
    <n v="0"/>
    <m/>
    <n v="1348.23"/>
    <n v="0"/>
    <m/>
    <n v="21396.559999999998"/>
    <n v="1783.05"/>
    <m/>
    <n v="21396.549465792174"/>
    <n v="1783.05"/>
    <n v="1.0534207824093755E-2"/>
    <n v="0"/>
    <n v="4.9233208564471413E-5"/>
    <n v="0"/>
    <n v="0"/>
    <n v="153"/>
    <x v="1"/>
    <b v="0"/>
    <n v="16"/>
  </r>
  <r>
    <x v="0"/>
    <x v="1"/>
    <s v="spl"/>
    <x v="0"/>
    <x v="0"/>
    <n v="346"/>
    <s v="025"/>
    <s v="E0713"/>
    <m/>
    <n v="1"/>
    <x v="7"/>
    <m/>
    <m/>
    <n v="0.36"/>
    <n v="54"/>
    <n v="14649.34"/>
    <n v="2.5"/>
    <n v="366.23"/>
    <n v="943.42"/>
    <n v="0"/>
    <n v="15958.99"/>
    <n v="2569.4"/>
    <n v="18528.39"/>
    <n v="338.61"/>
    <n v="65.099999999999994"/>
    <n v="147.22999999999999"/>
    <n v="550.94000000000005"/>
    <n v="19079.32999999999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3"/>
    <m/>
    <n v="200"/>
    <x v="3"/>
    <m/>
    <m/>
    <n v="0.05"/>
    <n v="27"/>
    <n v="705.64"/>
    <n v="2.5"/>
    <n v="17.64"/>
    <n v="45.44"/>
    <n v="0"/>
    <n v="768.72"/>
    <n v="123.76"/>
    <n v="892.48"/>
    <n v="47.03"/>
    <n v="9.0399999999999991"/>
    <n v="20.45"/>
    <n v="76.52"/>
    <n v="969"/>
    <m/>
    <m/>
    <m/>
    <m/>
    <m/>
    <m/>
    <m/>
    <m/>
    <m/>
    <m/>
    <m/>
    <m/>
    <m/>
    <m/>
    <m/>
    <m/>
    <m/>
    <x v="0"/>
    <m/>
    <s v=""/>
  </r>
  <r>
    <x v="179"/>
    <x v="1"/>
    <s v="spl"/>
    <x v="3"/>
    <x v="43"/>
    <n v="346"/>
    <s v="025"/>
    <s v="E0714"/>
    <s v="VK01"/>
    <m/>
    <x v="366"/>
    <n v="12"/>
    <s v="pavšal"/>
    <n v="0.21"/>
    <m/>
    <n v="7748.05"/>
    <m/>
    <n v="193.70000000000002"/>
    <n v="498.97999999999996"/>
    <n v="0"/>
    <n v="8440.73"/>
    <n v="1358.96"/>
    <n v="9799.69"/>
    <n v="197.52"/>
    <n v="37.97"/>
    <n v="85.88"/>
    <n v="321.37"/>
    <n v="10121.06"/>
    <n v="749.04"/>
    <n v="0"/>
    <m/>
    <n v="749.04"/>
    <n v="0"/>
    <m/>
    <n v="10870.099999999999"/>
    <n v="905.84"/>
    <m/>
    <n v="10870.104112821689"/>
    <n v="905.84"/>
    <n v="-4.1128216907964088E-3"/>
    <n v="0"/>
    <n v="-3.7836083703606703E-5"/>
    <n v="0"/>
    <n v="0"/>
    <n v="154"/>
    <x v="1"/>
    <b v="0"/>
    <n v="16"/>
  </r>
  <r>
    <x v="0"/>
    <x v="1"/>
    <s v="spl"/>
    <x v="0"/>
    <x v="0"/>
    <n v="346"/>
    <s v="025"/>
    <s v="E0714"/>
    <m/>
    <n v="1"/>
    <x v="7"/>
    <m/>
    <m/>
    <n v="0.18"/>
    <n v="54"/>
    <n v="7324.67"/>
    <n v="2.5"/>
    <n v="183.12"/>
    <n v="471.71"/>
    <n v="0"/>
    <n v="7979.5"/>
    <n v="1284.7"/>
    <n v="9264.2000000000007"/>
    <n v="169.3"/>
    <n v="32.549999999999997"/>
    <n v="73.61"/>
    <n v="275.46000000000004"/>
    <n v="9539.66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14"/>
    <m/>
    <n v="200"/>
    <x v="3"/>
    <m/>
    <m/>
    <n v="0.03"/>
    <n v="27"/>
    <n v="423.38"/>
    <n v="2.5"/>
    <n v="10.58"/>
    <n v="27.27"/>
    <n v="0"/>
    <n v="461.22999999999996"/>
    <n v="74.260000000000005"/>
    <n v="535.49"/>
    <n v="28.22"/>
    <n v="5.42"/>
    <n v="12.27"/>
    <n v="45.91"/>
    <n v="581.4"/>
    <m/>
    <m/>
    <m/>
    <m/>
    <m/>
    <m/>
    <m/>
    <m/>
    <m/>
    <m/>
    <m/>
    <m/>
    <m/>
    <m/>
    <m/>
    <m/>
    <m/>
    <x v="0"/>
    <m/>
    <s v=""/>
  </r>
  <r>
    <x v="180"/>
    <x v="1"/>
    <s v="spl"/>
    <x v="3"/>
    <x v="43"/>
    <n v="346"/>
    <s v="025"/>
    <s v="E0731"/>
    <s v="VK01"/>
    <m/>
    <x v="367"/>
    <n v="12"/>
    <s v="pavšal"/>
    <n v="17.87"/>
    <m/>
    <n v="343335.25"/>
    <m/>
    <n v="8583.3799999999992"/>
    <n v="22110.800000000003"/>
    <n v="0"/>
    <n v="374029.43"/>
    <n v="60218.74"/>
    <n v="434248.17000000004"/>
    <n v="16808.160000000003"/>
    <n v="3231.25"/>
    <n v="7308.119999999999"/>
    <n v="27347.530000000002"/>
    <n v="461595.70000000007"/>
    <n v="141323.6"/>
    <n v="10112.620000000001"/>
    <n v="942.5"/>
    <n v="141323.6"/>
    <n v="10112.620000000001"/>
    <n v="942.5"/>
    <n v="613974.42000000004"/>
    <n v="51164.54"/>
    <m/>
    <n v="613974.42471673095"/>
    <n v="51164.54"/>
    <n v="-4.71673090942204E-3"/>
    <n v="0"/>
    <n v="-7.6822921599677302E-7"/>
    <n v="0"/>
    <n v="0"/>
    <n v="155"/>
    <x v="1"/>
    <b v="0"/>
    <n v="16"/>
  </r>
  <r>
    <x v="0"/>
    <x v="1"/>
    <s v="spl"/>
    <x v="0"/>
    <x v="0"/>
    <n v="346"/>
    <s v="025"/>
    <s v="E0731"/>
    <m/>
    <n v="80"/>
    <x v="18"/>
    <m/>
    <m/>
    <n v="6.5"/>
    <n v="37"/>
    <n v="135787.51"/>
    <n v="2.5"/>
    <n v="3394.69"/>
    <n v="8744.7199999999993"/>
    <n v="0"/>
    <n v="147926.92000000001"/>
    <n v="23816.23"/>
    <n v="171743.15000000002"/>
    <n v="6113.77"/>
    <n v="1175.33"/>
    <n v="2658.24"/>
    <n v="9947.34"/>
    <n v="181690.49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1"/>
    <m/>
    <n v="61"/>
    <x v="27"/>
    <m/>
    <m/>
    <n v="3.5"/>
    <n v="34"/>
    <n v="65000.4"/>
    <n v="2.5"/>
    <n v="1625.01"/>
    <n v="4186.03"/>
    <n v="0"/>
    <n v="70811.44"/>
    <n v="11400.64"/>
    <n v="82212.08"/>
    <n v="3292.03"/>
    <n v="632.87"/>
    <n v="1431.36"/>
    <n v="5356.26"/>
    <n v="87568.3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1"/>
    <m/>
    <n v="141"/>
    <x v="356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1"/>
    <m/>
    <n v="205"/>
    <x v="368"/>
    <m/>
    <m/>
    <n v="2.5"/>
    <n v="34"/>
    <n v="46428.86"/>
    <n v="2.5"/>
    <n v="1160.72"/>
    <n v="2990.02"/>
    <n v="0"/>
    <n v="50579.6"/>
    <n v="8143.32"/>
    <n v="58722.92"/>
    <n v="2351.4499999999998"/>
    <n v="452.05"/>
    <n v="1022.4"/>
    <n v="3825.9"/>
    <n v="62548.8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1"/>
    <m/>
    <n v="200"/>
    <x v="3"/>
    <m/>
    <m/>
    <n v="2.37"/>
    <n v="27"/>
    <n v="33447.32"/>
    <n v="2.5"/>
    <n v="836.18"/>
    <n v="2154.0100000000002"/>
    <n v="0"/>
    <n v="36437.51"/>
    <n v="5866.44"/>
    <n v="42303.950000000004"/>
    <n v="2229.17"/>
    <n v="428.54"/>
    <n v="969.24"/>
    <n v="3626.95"/>
    <n v="45930.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1"/>
    <m/>
    <s v="Op: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1"/>
    <x v="1"/>
    <s v="spl"/>
    <x v="3"/>
    <x v="43"/>
    <n v="346"/>
    <s v="025"/>
    <s v="E0732"/>
    <s v="VK01"/>
    <m/>
    <x v="370"/>
    <n v="12"/>
    <s v="pavšal"/>
    <n v="12.1"/>
    <m/>
    <n v="233813.59000000003"/>
    <m/>
    <n v="5845.34"/>
    <n v="15057.580000000002"/>
    <n v="0"/>
    <n v="254716.51"/>
    <n v="41009.35"/>
    <n v="295725.86"/>
    <n v="11381.02"/>
    <n v="2187.92"/>
    <n v="4948.42"/>
    <n v="18517.36"/>
    <n v="314243.22000000003"/>
    <n v="78638.080000000002"/>
    <n v="6698.43"/>
    <n v="942.5"/>
    <n v="78638.080000000002"/>
    <n v="6698.43"/>
    <n v="942.5"/>
    <n v="400522.23000000004"/>
    <n v="33376.85"/>
    <m/>
    <n v="400522.2418859906"/>
    <n v="33376.85"/>
    <n v="-1.1885990563314408E-2"/>
    <n v="0"/>
    <n v="-2.9676230981194243E-6"/>
    <n v="0"/>
    <n v="0"/>
    <n v="156"/>
    <x v="1"/>
    <b v="0"/>
    <n v="16"/>
  </r>
  <r>
    <x v="0"/>
    <x v="1"/>
    <s v="spl"/>
    <x v="0"/>
    <x v="0"/>
    <n v="346"/>
    <s v="025"/>
    <s v="E0732"/>
    <m/>
    <n v="80"/>
    <x v="18"/>
    <m/>
    <m/>
    <n v="4.5"/>
    <n v="37"/>
    <n v="94006.74"/>
    <n v="2.5"/>
    <n v="2350.17"/>
    <n v="6054.03"/>
    <n v="0"/>
    <n v="102410.94"/>
    <n v="16488.16"/>
    <n v="118899.1"/>
    <n v="4232.6099999999997"/>
    <n v="813.69"/>
    <n v="1840.32"/>
    <n v="6886.619999999999"/>
    <n v="125785.7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2"/>
    <m/>
    <n v="61"/>
    <x v="27"/>
    <m/>
    <m/>
    <n v="2"/>
    <n v="34"/>
    <n v="37143.089999999997"/>
    <n v="2.5"/>
    <n v="928.58"/>
    <n v="2392.0100000000002"/>
    <n v="0"/>
    <n v="40463.68"/>
    <n v="6514.65"/>
    <n v="46978.33"/>
    <n v="1881.16"/>
    <n v="361.64"/>
    <n v="817.92"/>
    <n v="3060.7200000000003"/>
    <n v="50039.0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2"/>
    <m/>
    <n v="141"/>
    <x v="356"/>
    <m/>
    <m/>
    <n v="2.5"/>
    <n v="37"/>
    <n v="52225.97"/>
    <n v="2.5"/>
    <n v="1305.6500000000001"/>
    <n v="3363.35"/>
    <n v="0"/>
    <n v="56894.97"/>
    <n v="9160.09"/>
    <n v="66055.06"/>
    <n v="2351.4499999999998"/>
    <n v="452.05"/>
    <n v="1022.4"/>
    <n v="3825.9"/>
    <n v="69880.95999999999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2"/>
    <m/>
    <n v="205"/>
    <x v="368"/>
    <m/>
    <m/>
    <n v="1.5"/>
    <n v="34"/>
    <n v="27857.32"/>
    <n v="2.5"/>
    <n v="696.43"/>
    <n v="1794.01"/>
    <n v="0"/>
    <n v="30347.759999999998"/>
    <n v="4885.99"/>
    <n v="35233.75"/>
    <n v="1410.87"/>
    <n v="271.23"/>
    <n v="613.44000000000005"/>
    <n v="2295.54"/>
    <n v="37529.2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2"/>
    <m/>
    <n v="200"/>
    <x v="3"/>
    <m/>
    <m/>
    <n v="1.6"/>
    <n v="27"/>
    <n v="22580.47"/>
    <n v="2.5"/>
    <n v="564.51"/>
    <n v="1454.18"/>
    <n v="0"/>
    <n v="24599.16"/>
    <n v="3960.46"/>
    <n v="28559.62"/>
    <n v="1504.93"/>
    <n v="289.31"/>
    <n v="654.34"/>
    <n v="2448.58"/>
    <n v="31008.199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2"/>
    <m/>
    <s v="Op: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2"/>
    <x v="1"/>
    <s v="spl"/>
    <x v="3"/>
    <x v="43"/>
    <n v="346"/>
    <s v="025"/>
    <s v="E0733"/>
    <s v="VK01"/>
    <m/>
    <x v="371"/>
    <n v="12"/>
    <s v="pavšal"/>
    <n v="8.07"/>
    <m/>
    <n v="155536.29"/>
    <m/>
    <n v="3888.41"/>
    <n v="10016.529999999999"/>
    <n v="0"/>
    <n v="169441.23"/>
    <n v="27280.040000000005"/>
    <n v="196721.27000000002"/>
    <n v="7590.48"/>
    <n v="1459.22"/>
    <n v="3300.3100000000004"/>
    <n v="12350.01"/>
    <n v="209071.28000000003"/>
    <n v="46590.27"/>
    <n v="3746.23"/>
    <n v="942.5"/>
    <n v="46590.27"/>
    <n v="3746.23"/>
    <n v="942.5"/>
    <n v="260350.28000000003"/>
    <n v="21695.86"/>
    <m/>
    <n v="260350.27971697439"/>
    <n v="21695.86"/>
    <n v="2.8302564169280231E-4"/>
    <n v="0"/>
    <n v="1.0870955929084393E-7"/>
    <n v="0"/>
    <n v="0"/>
    <n v="157"/>
    <x v="1"/>
    <b v="0"/>
    <n v="16"/>
  </r>
  <r>
    <x v="0"/>
    <x v="1"/>
    <s v="spl"/>
    <x v="0"/>
    <x v="0"/>
    <n v="346"/>
    <s v="025"/>
    <s v="E0733"/>
    <m/>
    <n v="80"/>
    <x v="18"/>
    <m/>
    <m/>
    <n v="3"/>
    <n v="37"/>
    <n v="62671.16"/>
    <n v="2.5"/>
    <n v="1566.78"/>
    <n v="4036.02"/>
    <n v="0"/>
    <n v="68273.960000000006"/>
    <n v="10992.11"/>
    <n v="79266.070000000007"/>
    <n v="2821.74"/>
    <n v="542.46"/>
    <n v="1226.8800000000001"/>
    <n v="4591.08"/>
    <n v="83857.15000000000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3"/>
    <m/>
    <n v="61"/>
    <x v="27"/>
    <m/>
    <m/>
    <n v="1.5"/>
    <n v="34"/>
    <n v="27857.32"/>
    <n v="2.5"/>
    <n v="696.43"/>
    <n v="1794.01"/>
    <n v="0"/>
    <n v="30347.759999999998"/>
    <n v="4885.99"/>
    <n v="35233.75"/>
    <n v="1410.87"/>
    <n v="271.23"/>
    <n v="613.44000000000005"/>
    <n v="2295.54"/>
    <n v="37529.2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3"/>
    <m/>
    <n v="141"/>
    <x v="356"/>
    <m/>
    <m/>
    <n v="1.5"/>
    <n v="37"/>
    <n v="31335.58"/>
    <n v="2.5"/>
    <n v="783.39"/>
    <n v="2018.01"/>
    <n v="0"/>
    <n v="34136.980000000003"/>
    <n v="5496.05"/>
    <n v="39633.030000000006"/>
    <n v="1410.87"/>
    <n v="271.23"/>
    <n v="613.44000000000005"/>
    <n v="2295.54"/>
    <n v="41928.57000000000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3"/>
    <m/>
    <n v="205"/>
    <x v="368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3"/>
    <m/>
    <n v="200"/>
    <x v="3"/>
    <m/>
    <m/>
    <n v="1.07"/>
    <n v="27"/>
    <n v="15100.69"/>
    <n v="2.5"/>
    <n v="377.52"/>
    <n v="972.48"/>
    <n v="0"/>
    <n v="16450.690000000002"/>
    <n v="2648.56"/>
    <n v="19099.250000000004"/>
    <n v="1006.42"/>
    <n v="193.48"/>
    <n v="437.59"/>
    <n v="1637.4899999999998"/>
    <n v="20736.74000000000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3"/>
    <m/>
    <s v="Op: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3"/>
    <x v="1"/>
    <s v="spl"/>
    <x v="3"/>
    <x v="43"/>
    <n v="346"/>
    <s v="025"/>
    <s v="E0734"/>
    <s v="VK01"/>
    <m/>
    <x v="372"/>
    <n v="12"/>
    <s v="pavšal"/>
    <n v="6.34"/>
    <m/>
    <n v="122114.18"/>
    <m/>
    <n v="3052.8599999999997"/>
    <n v="7864.16"/>
    <n v="0"/>
    <n v="133031.20000000001"/>
    <n v="21418.03"/>
    <n v="154449.22999999998"/>
    <n v="5963.2800000000007"/>
    <n v="1146.4000000000001"/>
    <n v="2592.8099999999995"/>
    <n v="9702.49"/>
    <n v="164151.72000000003"/>
    <n v="40060.379999999997"/>
    <n v="3562.99"/>
    <n v="942.5"/>
    <n v="40060.379999999997"/>
    <n v="3562.99"/>
    <n v="942.5"/>
    <n v="208717.59000000003"/>
    <n v="17393.13"/>
    <m/>
    <n v="208717.57105328265"/>
    <n v="17393.13"/>
    <n v="1.8946717376820743E-2"/>
    <n v="0"/>
    <n v="9.077681999271596E-6"/>
    <n v="0"/>
    <n v="0"/>
    <n v="158"/>
    <x v="1"/>
    <b v="0"/>
    <n v="17"/>
  </r>
  <r>
    <x v="0"/>
    <x v="1"/>
    <s v="spl"/>
    <x v="0"/>
    <x v="0"/>
    <n v="346"/>
    <s v="025"/>
    <s v="E0734"/>
    <m/>
    <n v="80"/>
    <x v="18"/>
    <m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4"/>
    <m/>
    <n v="61"/>
    <x v="27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4"/>
    <m/>
    <n v="141"/>
    <x v="356"/>
    <m/>
    <m/>
    <n v="1.5"/>
    <n v="37"/>
    <n v="31335.58"/>
    <n v="2.5"/>
    <n v="783.39"/>
    <n v="2018.01"/>
    <n v="0"/>
    <n v="34136.980000000003"/>
    <n v="5496.05"/>
    <n v="39633.030000000006"/>
    <n v="1410.87"/>
    <n v="271.23"/>
    <n v="613.44000000000005"/>
    <n v="2295.54"/>
    <n v="41928.57000000000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4"/>
    <m/>
    <n v="205"/>
    <x v="368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4"/>
    <m/>
    <n v="200"/>
    <x v="3"/>
    <m/>
    <m/>
    <n v="0.84"/>
    <n v="27"/>
    <n v="11854.75"/>
    <n v="2.5"/>
    <n v="296.37"/>
    <n v="763.45"/>
    <n v="0"/>
    <n v="12914.570000000002"/>
    <n v="2079.25"/>
    <n v="14993.820000000002"/>
    <n v="790.09"/>
    <n v="151.88999999999999"/>
    <n v="343.53"/>
    <n v="1285.51"/>
    <n v="16279.33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4"/>
    <m/>
    <s v="Op: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4"/>
    <x v="1"/>
    <s v="spl"/>
    <x v="3"/>
    <x v="43"/>
    <n v="346"/>
    <s v="025"/>
    <s v="E0735"/>
    <s v="VK01"/>
    <m/>
    <x v="373"/>
    <n v="12"/>
    <s v="pavšal"/>
    <n v="0.23"/>
    <m/>
    <n v="8561.9"/>
    <m/>
    <n v="214.04000000000002"/>
    <n v="551.39"/>
    <n v="0"/>
    <n v="9327.33"/>
    <n v="1501.7"/>
    <n v="10829.03"/>
    <n v="216.34"/>
    <n v="41.58"/>
    <n v="94.06"/>
    <n v="351.98"/>
    <n v="11181.01"/>
    <n v="1348.23"/>
    <m/>
    <m/>
    <n v="1348.23"/>
    <m/>
    <m/>
    <n v="12529.24"/>
    <n v="1044.0999999999999"/>
    <m/>
    <n v="12529.25276096259"/>
    <n v="1044.0999999999999"/>
    <n v="-1.2760962590618874E-2"/>
    <n v="0"/>
    <n v="-1.0184935074802083E-4"/>
    <n v="0"/>
    <n v="0"/>
    <n v="159"/>
    <x v="1"/>
    <b v="0"/>
    <n v="17"/>
  </r>
  <r>
    <x v="0"/>
    <x v="1"/>
    <s v="spl"/>
    <x v="0"/>
    <x v="0"/>
    <n v="346"/>
    <s v="025"/>
    <s v="E0735"/>
    <m/>
    <n v="1"/>
    <x v="7"/>
    <m/>
    <m/>
    <n v="0.2"/>
    <n v="54"/>
    <n v="8138.52"/>
    <n v="2.5"/>
    <n v="203.46"/>
    <n v="524.12"/>
    <n v="0"/>
    <n v="8866.1"/>
    <n v="1427.44"/>
    <n v="10293.540000000001"/>
    <n v="188.12"/>
    <n v="36.159999999999997"/>
    <n v="81.790000000000006"/>
    <n v="306.07"/>
    <n v="10599.6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5"/>
    <m/>
    <n v="200"/>
    <x v="3"/>
    <m/>
    <m/>
    <n v="0.03"/>
    <n v="27"/>
    <n v="423.38"/>
    <n v="2.5"/>
    <n v="10.58"/>
    <n v="27.27"/>
    <n v="0"/>
    <n v="461.22999999999996"/>
    <n v="74.260000000000005"/>
    <n v="535.49"/>
    <n v="28.22"/>
    <n v="5.42"/>
    <n v="12.27"/>
    <n v="45.91"/>
    <n v="581.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735"/>
    <m/>
    <s v="Op:"/>
    <x v="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5"/>
    <x v="1"/>
    <s v="spl"/>
    <x v="3"/>
    <x v="43"/>
    <n v="346"/>
    <s v="025"/>
    <s v="E0629"/>
    <s v="VK01"/>
    <m/>
    <x v="375"/>
    <n v="1"/>
    <s v="delav."/>
    <n v="0.1066"/>
    <m/>
    <n v="2123.27"/>
    <m/>
    <n v="53.08"/>
    <n v="136.73000000000002"/>
    <n v="0"/>
    <n v="2313.0800000000004"/>
    <n v="372.40999999999997"/>
    <n v="2685.4900000000002"/>
    <n v="100.25999999999999"/>
    <n v="19.27"/>
    <n v="43.6"/>
    <n v="163.13"/>
    <n v="2848.6200000000003"/>
    <n v="564.16999999999996"/>
    <m/>
    <m/>
    <n v="564.16999999999996"/>
    <m/>
    <m/>
    <n v="3412.7900000000004"/>
    <n v="3412.79"/>
    <m/>
    <n v="3412.8"/>
    <n v="3412.8"/>
    <n v="-9.9999999997635314E-3"/>
    <n v="-1.0000000000218279E-2"/>
    <n v="-2.9301453351393374E-4"/>
    <n v="-2.9301453352725848E-4"/>
    <n v="0"/>
    <n v="160"/>
    <x v="1"/>
    <b v="0"/>
    <n v="17"/>
  </r>
  <r>
    <x v="0"/>
    <x v="1"/>
    <s v="spl"/>
    <x v="0"/>
    <x v="0"/>
    <n v="346"/>
    <s v="025"/>
    <s v="E0629"/>
    <m/>
    <n v="80"/>
    <x v="18"/>
    <m/>
    <m/>
    <n v="5.21E-2"/>
    <n v="37"/>
    <n v="1088.3900000000001"/>
    <n v="2.5"/>
    <n v="27.21"/>
    <n v="70.09"/>
    <n v="0"/>
    <n v="1185.69"/>
    <n v="190.9"/>
    <n v="1376.5900000000001"/>
    <n v="49"/>
    <n v="9.42"/>
    <n v="21.31"/>
    <n v="79.73"/>
    <n v="1456.320000000000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n v="62"/>
    <x v="22"/>
    <m/>
    <m/>
    <n v="4.4699999999999997E-2"/>
    <n v="34"/>
    <n v="830.15"/>
    <n v="2.5"/>
    <n v="20.75"/>
    <n v="53.46"/>
    <n v="0"/>
    <n v="904.36"/>
    <n v="145.6"/>
    <n v="1049.96"/>
    <n v="42.04"/>
    <n v="8.08"/>
    <n v="18.28"/>
    <n v="68.400000000000006"/>
    <n v="1118.360000000000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n v="141"/>
    <x v="356"/>
    <m/>
    <m/>
    <n v="9.7999999999999997E-3"/>
    <n v="37"/>
    <n v="204.73"/>
    <n v="2.5"/>
    <n v="5.12"/>
    <n v="13.18"/>
    <n v="0"/>
    <n v="223.03"/>
    <n v="35.909999999999997"/>
    <n v="258.94"/>
    <n v="9.2200000000000006"/>
    <n v="1.77"/>
    <n v="4.01"/>
    <n v="15"/>
    <n v="273.9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29"/>
    <m/>
    <s v="Op: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6"/>
    <x v="1"/>
    <s v="spl"/>
    <x v="3"/>
    <x v="43"/>
    <n v="346"/>
    <s v="025"/>
    <s v="E0231"/>
    <s v="VK01"/>
    <m/>
    <x v="385"/>
    <n v="1"/>
    <s v="delav."/>
    <n v="2.0899999999999998E-2"/>
    <m/>
    <n v="436.61"/>
    <m/>
    <n v="10.92"/>
    <n v="28.12"/>
    <n v="0"/>
    <n v="475.65000000000003"/>
    <n v="76.58"/>
    <n v="552.23"/>
    <n v="19.66"/>
    <n v="3.78"/>
    <n v="8.5500000000000007"/>
    <n v="31.990000000000002"/>
    <n v="584.22"/>
    <n v="46.38"/>
    <m/>
    <m/>
    <n v="46.38"/>
    <m/>
    <m/>
    <n v="630.6"/>
    <n v="630.6"/>
    <m/>
    <n v="630.59"/>
    <n v="630.59"/>
    <n v="9.9999999999909051E-3"/>
    <n v="9.9999999999909051E-3"/>
    <n v="1.5858164576017548E-3"/>
    <n v="1.5858164576017548E-3"/>
    <n v="0"/>
    <n v="161"/>
    <x v="1"/>
    <b v="0"/>
    <n v="17"/>
  </r>
  <r>
    <x v="0"/>
    <x v="1"/>
    <s v="spl"/>
    <x v="0"/>
    <x v="0"/>
    <n v="346"/>
    <s v="025"/>
    <s v="E0231"/>
    <m/>
    <n v="80"/>
    <x v="18"/>
    <m/>
    <m/>
    <n v="2.0899999999999998E-2"/>
    <n v="37"/>
    <n v="436.61"/>
    <n v="2.5"/>
    <n v="10.92"/>
    <n v="28.12"/>
    <n v="0"/>
    <n v="475.65000000000003"/>
    <n v="76.58"/>
    <n v="552.23"/>
    <n v="19.66"/>
    <n v="3.78"/>
    <n v="8.5500000000000007"/>
    <n v="31.990000000000002"/>
    <n v="584.22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1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1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7"/>
    <x v="1"/>
    <s v="spl"/>
    <x v="3"/>
    <x v="43"/>
    <n v="346"/>
    <s v="025"/>
    <s v="E0687"/>
    <s v="VK01"/>
    <m/>
    <x v="387"/>
    <n v="1"/>
    <s v="delav."/>
    <n v="2.7900000000000001E-2"/>
    <m/>
    <n v="518.15"/>
    <m/>
    <n v="12.95"/>
    <n v="33.369999999999997"/>
    <n v="0"/>
    <n v="564.47"/>
    <n v="90.88"/>
    <n v="655.35"/>
    <n v="26.24"/>
    <n v="5.04"/>
    <n v="11.41"/>
    <n v="42.69"/>
    <n v="698.04"/>
    <n v="520.76"/>
    <m/>
    <m/>
    <n v="520.76"/>
    <m/>
    <m/>
    <n v="1218.8"/>
    <n v="1218.8"/>
    <m/>
    <n v="1218.81"/>
    <n v="1218.81"/>
    <n v="-9.9999999999909051E-3"/>
    <n v="-9.9999999999909051E-3"/>
    <n v="-8.2047242802331009E-4"/>
    <n v="-8.2047242802331009E-4"/>
    <n v="0"/>
    <n v="162"/>
    <x v="1"/>
    <b v="0"/>
    <n v="17"/>
  </r>
  <r>
    <x v="0"/>
    <x v="1"/>
    <s v="spl"/>
    <x v="0"/>
    <x v="0"/>
    <n v="346"/>
    <s v="025"/>
    <s v="E0687"/>
    <m/>
    <n v="62"/>
    <x v="22"/>
    <m/>
    <m/>
    <n v="2.7900000000000001E-2"/>
    <n v="34"/>
    <n v="518.15"/>
    <n v="2.5"/>
    <n v="12.95"/>
    <n v="33.369999999999997"/>
    <n v="0"/>
    <n v="564.47"/>
    <n v="90.88"/>
    <n v="655.35"/>
    <n v="26.24"/>
    <n v="5.04"/>
    <n v="11.41"/>
    <n v="42.69"/>
    <n v="698.0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87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87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8"/>
    <x v="1"/>
    <s v="spl"/>
    <x v="3"/>
    <x v="43"/>
    <n v="346"/>
    <s v="025"/>
    <s v="E0233"/>
    <s v="VK01"/>
    <m/>
    <x v="388"/>
    <n v="1"/>
    <s v="delav."/>
    <n v="8.6999999999999994E-3"/>
    <m/>
    <n v="181.75"/>
    <m/>
    <n v="4.54"/>
    <n v="11.7"/>
    <n v="0"/>
    <n v="197.98999999999998"/>
    <n v="31.88"/>
    <n v="229.86999999999998"/>
    <n v="8.18"/>
    <n v="1.57"/>
    <n v="3.56"/>
    <n v="13.31"/>
    <n v="243.17999999999998"/>
    <n v="87.81"/>
    <m/>
    <m/>
    <n v="87.81"/>
    <m/>
    <m/>
    <n v="330.99"/>
    <n v="330.99"/>
    <m/>
    <n v="331"/>
    <n v="331"/>
    <n v="-9.9999999999909051E-3"/>
    <n v="-9.9999999999909051E-3"/>
    <n v="-3.0211480362510286E-3"/>
    <n v="-3.0211480362510286E-3"/>
    <n v="0"/>
    <n v="163"/>
    <x v="1"/>
    <b v="0"/>
    <n v="17"/>
  </r>
  <r>
    <x v="0"/>
    <x v="1"/>
    <s v="spl"/>
    <x v="0"/>
    <x v="0"/>
    <n v="346"/>
    <s v="025"/>
    <s v="E0233"/>
    <m/>
    <n v="80"/>
    <x v="18"/>
    <m/>
    <m/>
    <n v="8.6999999999999994E-3"/>
    <n v="37"/>
    <n v="181.75"/>
    <n v="2.5"/>
    <n v="4.54"/>
    <n v="11.7"/>
    <n v="0"/>
    <n v="197.98999999999998"/>
    <n v="31.88"/>
    <n v="229.86999999999998"/>
    <n v="8.18"/>
    <n v="1.57"/>
    <n v="3.56"/>
    <n v="13.31"/>
    <n v="243.17999999999998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3"/>
    <m/>
    <s v="Op:"/>
    <x v="3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3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89"/>
    <x v="1"/>
    <s v="spl"/>
    <x v="3"/>
    <x v="43"/>
    <n v="346"/>
    <s v="025"/>
    <s v="E0235"/>
    <s v="VK01"/>
    <m/>
    <x v="390"/>
    <n v="1"/>
    <s v="delav."/>
    <n v="3.3E-3"/>
    <m/>
    <n v="68.94"/>
    <m/>
    <n v="1.72"/>
    <n v="4.4400000000000004"/>
    <n v="0"/>
    <n v="75.099999999999994"/>
    <n v="12.09"/>
    <n v="87.19"/>
    <n v="3.1"/>
    <n v="0.6"/>
    <n v="1.35"/>
    <n v="5.0500000000000007"/>
    <n v="92.24"/>
    <n v="8.5500000000000007"/>
    <m/>
    <m/>
    <n v="8.5500000000000007"/>
    <m/>
    <m/>
    <n v="100.78999999999999"/>
    <n v="100.79"/>
    <m/>
    <n v="100.79"/>
    <n v="100.79"/>
    <n v="0"/>
    <n v="0"/>
    <n v="0"/>
    <n v="0"/>
    <n v="0"/>
    <n v="164"/>
    <x v="1"/>
    <b v="0"/>
    <n v="17"/>
  </r>
  <r>
    <x v="0"/>
    <x v="1"/>
    <s v="spl"/>
    <x v="0"/>
    <x v="0"/>
    <n v="346"/>
    <s v="025"/>
    <s v="E0235"/>
    <m/>
    <n v="80"/>
    <x v="18"/>
    <m/>
    <m/>
    <n v="3.3E-3"/>
    <n v="37"/>
    <n v="68.94"/>
    <n v="2.5"/>
    <n v="1.72"/>
    <n v="4.4400000000000004"/>
    <n v="0"/>
    <n v="75.099999999999994"/>
    <n v="12.09"/>
    <n v="87.19"/>
    <n v="3.1"/>
    <n v="0.6"/>
    <n v="1.35"/>
    <n v="5.0500000000000007"/>
    <n v="92.2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5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0"/>
    <x v="1"/>
    <s v="spl"/>
    <x v="3"/>
    <x v="43"/>
    <n v="346"/>
    <s v="025"/>
    <s v="E0236"/>
    <s v="VK01"/>
    <m/>
    <x v="391"/>
    <n v="1"/>
    <s v="delav."/>
    <n v="1.1000000000000001E-3"/>
    <m/>
    <n v="44.76"/>
    <m/>
    <n v="1.1200000000000001"/>
    <n v="2.88"/>
    <n v="0"/>
    <n v="48.76"/>
    <n v="7.85"/>
    <n v="56.61"/>
    <n v="1.03"/>
    <n v="0.2"/>
    <n v="0.45"/>
    <n v="1.68"/>
    <n v="58.29"/>
    <n v="10.62"/>
    <m/>
    <m/>
    <n v="10.62"/>
    <m/>
    <m/>
    <n v="68.91"/>
    <n v="68.91"/>
    <m/>
    <n v="68.92"/>
    <n v="68.92"/>
    <n v="-1.0000000000005116E-2"/>
    <n v="-1.0000000000005116E-2"/>
    <n v="-1.4509576320378867E-2"/>
    <n v="-1.4509576320378867E-2"/>
    <n v="0"/>
    <n v="165"/>
    <x v="1"/>
    <b v="0"/>
    <n v="17"/>
  </r>
  <r>
    <x v="0"/>
    <x v="1"/>
    <s v="spl"/>
    <x v="0"/>
    <x v="0"/>
    <n v="346"/>
    <s v="025"/>
    <s v="E0236"/>
    <m/>
    <n v="1"/>
    <x v="7"/>
    <m/>
    <m/>
    <n v="1.1000000000000001E-3"/>
    <n v="54"/>
    <n v="44.76"/>
    <n v="2.5"/>
    <n v="1.1200000000000001"/>
    <n v="2.88"/>
    <n v="0"/>
    <n v="48.76"/>
    <n v="7.85"/>
    <n v="56.61"/>
    <n v="1.03"/>
    <n v="0.2"/>
    <n v="0.45"/>
    <n v="1.68"/>
    <n v="58.2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6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1"/>
    <x v="1"/>
    <s v="spl"/>
    <x v="3"/>
    <x v="43"/>
    <n v="346"/>
    <s v="025"/>
    <s v="E0237"/>
    <s v="VK01"/>
    <m/>
    <x v="392"/>
    <n v="1"/>
    <s v="delav."/>
    <n v="3.0999999999999999E-3"/>
    <m/>
    <n v="64.760000000000005"/>
    <m/>
    <n v="1.62"/>
    <n v="4.17"/>
    <n v="0"/>
    <n v="70.550000000000011"/>
    <n v="11.36"/>
    <n v="81.910000000000011"/>
    <n v="2.92"/>
    <n v="0.56000000000000005"/>
    <n v="1.27"/>
    <n v="4.75"/>
    <n v="86.660000000000011"/>
    <n v="38.9"/>
    <m/>
    <m/>
    <n v="38.9"/>
    <m/>
    <m/>
    <n v="125.56"/>
    <n v="125.56"/>
    <m/>
    <n v="125.56"/>
    <n v="125.56"/>
    <n v="0"/>
    <n v="0"/>
    <n v="0"/>
    <n v="0"/>
    <n v="0"/>
    <n v="166"/>
    <x v="1"/>
    <b v="0"/>
    <n v="17"/>
  </r>
  <r>
    <x v="0"/>
    <x v="1"/>
    <s v="spl"/>
    <x v="0"/>
    <x v="0"/>
    <n v="346"/>
    <s v="025"/>
    <s v="E0237"/>
    <m/>
    <n v="80"/>
    <x v="18"/>
    <m/>
    <m/>
    <n v="3.0999999999999999E-3"/>
    <n v="37"/>
    <n v="64.760000000000005"/>
    <n v="2.5"/>
    <n v="1.62"/>
    <n v="4.17"/>
    <n v="0"/>
    <n v="70.550000000000011"/>
    <n v="11.36"/>
    <n v="81.910000000000011"/>
    <n v="2.92"/>
    <n v="0.56000000000000005"/>
    <n v="1.27"/>
    <n v="4.75"/>
    <n v="86.660000000000011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7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7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2"/>
    <x v="1"/>
    <s v="spl"/>
    <x v="3"/>
    <x v="43"/>
    <n v="346"/>
    <s v="025"/>
    <s v="E0686"/>
    <s v="VK01"/>
    <m/>
    <x v="393"/>
    <n v="1"/>
    <s v="delav."/>
    <n v="7.7999999999999996E-3"/>
    <m/>
    <n v="149.49"/>
    <m/>
    <n v="3.73"/>
    <n v="9.6300000000000008"/>
    <n v="0"/>
    <n v="162.85"/>
    <n v="26.22"/>
    <n v="189.07"/>
    <n v="7.34"/>
    <n v="1.4100000000000001"/>
    <n v="3.19"/>
    <n v="11.939999999999998"/>
    <n v="201.01"/>
    <n v="41.3"/>
    <m/>
    <m/>
    <n v="41.3"/>
    <m/>
    <m/>
    <n v="242.31"/>
    <n v="242.31"/>
    <m/>
    <n v="242.32"/>
    <n v="242.32"/>
    <n v="-9.9999999999909051E-3"/>
    <n v="-9.9999999999909051E-3"/>
    <n v="-4.126774513036854E-3"/>
    <n v="-4.126774513036854E-3"/>
    <n v="0"/>
    <n v="167"/>
    <x v="1"/>
    <b v="0"/>
    <n v="17"/>
  </r>
  <r>
    <x v="0"/>
    <x v="1"/>
    <s v="spl"/>
    <x v="0"/>
    <x v="0"/>
    <n v="346"/>
    <s v="025"/>
    <s v="E0686"/>
    <m/>
    <n v="80"/>
    <x v="18"/>
    <m/>
    <m/>
    <n v="2E-3"/>
    <n v="37"/>
    <n v="41.78"/>
    <n v="2.5"/>
    <n v="1.04"/>
    <n v="2.69"/>
    <n v="0"/>
    <n v="45.51"/>
    <n v="7.33"/>
    <n v="52.839999999999996"/>
    <n v="1.88"/>
    <n v="0.36"/>
    <n v="0.82"/>
    <n v="3.0599999999999996"/>
    <n v="55.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86"/>
    <m/>
    <n v="62"/>
    <x v="22"/>
    <m/>
    <m/>
    <n v="5.7999999999999996E-3"/>
    <n v="34"/>
    <n v="107.71"/>
    <n v="2.5"/>
    <n v="2.69"/>
    <n v="6.94"/>
    <n v="0"/>
    <n v="117.33999999999999"/>
    <n v="18.89"/>
    <n v="136.22999999999999"/>
    <n v="5.46"/>
    <n v="1.05"/>
    <n v="2.37"/>
    <n v="8.879999999999999"/>
    <n v="145.1099999999999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86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686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3"/>
    <x v="1"/>
    <s v="spl"/>
    <x v="3"/>
    <x v="43"/>
    <n v="346"/>
    <s v="025"/>
    <s v="E0239"/>
    <s v="VK01"/>
    <m/>
    <x v="394"/>
    <n v="1"/>
    <s v="delav."/>
    <n v="3.3999999999999998E-3"/>
    <m/>
    <n v="71.03"/>
    <m/>
    <n v="1.78"/>
    <n v="4.57"/>
    <n v="0"/>
    <n v="77.38"/>
    <n v="12.46"/>
    <n v="89.84"/>
    <n v="3.2"/>
    <n v="0.61"/>
    <n v="1.39"/>
    <n v="5.2"/>
    <n v="95.04"/>
    <n v="19.46"/>
    <m/>
    <m/>
    <n v="19.46"/>
    <m/>
    <m/>
    <n v="114.5"/>
    <n v="114.5"/>
    <m/>
    <n v="114.5"/>
    <n v="114.5"/>
    <n v="0"/>
    <n v="0"/>
    <n v="0"/>
    <n v="0"/>
    <n v="0"/>
    <n v="168"/>
    <x v="1"/>
    <b v="0"/>
    <n v="17"/>
  </r>
  <r>
    <x v="0"/>
    <x v="1"/>
    <s v="spl"/>
    <x v="0"/>
    <x v="0"/>
    <n v="346"/>
    <s v="025"/>
    <s v="E0239"/>
    <m/>
    <n v="80"/>
    <x v="18"/>
    <m/>
    <m/>
    <n v="3.3999999999999998E-3"/>
    <n v="37"/>
    <n v="71.03"/>
    <n v="2.5"/>
    <n v="1.78"/>
    <n v="4.57"/>
    <n v="0"/>
    <n v="77.38"/>
    <n v="12.46"/>
    <n v="89.84"/>
    <n v="3.2"/>
    <n v="0.61"/>
    <n v="1.39"/>
    <n v="5.2"/>
    <n v="95.0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9"/>
    <m/>
    <s v="Op: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39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4"/>
    <x v="1"/>
    <s v="spl"/>
    <x v="3"/>
    <x v="43"/>
    <n v="346"/>
    <s v="025"/>
    <s v="E0254"/>
    <s v="VK01"/>
    <m/>
    <x v="395"/>
    <n v="150"/>
    <s v="delav."/>
    <n v="1"/>
    <m/>
    <n v="20890.39"/>
    <m/>
    <n v="522.26"/>
    <n v="1345.34"/>
    <n v="0"/>
    <n v="22757.989999999998"/>
    <n v="3664.04"/>
    <n v="26422.03"/>
    <n v="940.58"/>
    <n v="180.82"/>
    <n v="408.96"/>
    <n v="1530.3600000000001"/>
    <n v="27952.39"/>
    <n v="4254.92"/>
    <n v="646.95000000000005"/>
    <n v="942.5"/>
    <n v="4254.92"/>
    <n v="646.95000000000005"/>
    <n v="942.5"/>
    <n v="33796.759999999995"/>
    <n v="225.31"/>
    <m/>
    <n v="33796.757045348917"/>
    <n v="225.31"/>
    <n v="2.9546510777436197E-3"/>
    <n v="0"/>
    <n v="8.7424100299890645E-6"/>
    <n v="0"/>
    <n v="0"/>
    <n v="169"/>
    <x v="1"/>
    <b v="0"/>
    <n v="17"/>
  </r>
  <r>
    <x v="0"/>
    <x v="1"/>
    <s v="spl"/>
    <x v="0"/>
    <x v="0"/>
    <n v="346"/>
    <s v="025"/>
    <s v="E0254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254"/>
    <m/>
    <s v="Op:"/>
    <x v="3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5"/>
    <x v="1"/>
    <s v="spl"/>
    <x v="3"/>
    <x v="43"/>
    <n v="346"/>
    <s v="025"/>
    <s v="E0522"/>
    <s v="VK01"/>
    <m/>
    <x v="397"/>
    <n v="1"/>
    <s v="delav."/>
    <n v="9.2999999999999992E-3"/>
    <m/>
    <n v="194.28"/>
    <m/>
    <n v="4.8600000000000003"/>
    <n v="12.51"/>
    <n v="0"/>
    <n v="211.65"/>
    <n v="34.08"/>
    <n v="245.73000000000002"/>
    <n v="8.75"/>
    <n v="1.68"/>
    <n v="3.8"/>
    <n v="14.23"/>
    <n v="259.96000000000004"/>
    <n v="41.18"/>
    <m/>
    <m/>
    <n v="41.18"/>
    <m/>
    <m/>
    <n v="301.14000000000004"/>
    <n v="301.14"/>
    <m/>
    <n v="301.1382995217449"/>
    <n v="301.1382995217449"/>
    <n v="1.700478255145299E-3"/>
    <n v="1.7004782550884556E-3"/>
    <n v="5.6468348856519629E-4"/>
    <n v="5.6468348854632022E-4"/>
    <n v="0"/>
    <n v="170"/>
    <x v="1"/>
    <b v="0"/>
    <n v="17"/>
  </r>
  <r>
    <x v="0"/>
    <x v="1"/>
    <s v="spl"/>
    <x v="0"/>
    <x v="0"/>
    <n v="346"/>
    <s v="025"/>
    <s v="E0522"/>
    <m/>
    <n v="144"/>
    <x v="398"/>
    <m/>
    <m/>
    <n v="9.2999999999999992E-3"/>
    <n v="37"/>
    <n v="194.28"/>
    <n v="2.5"/>
    <n v="4.8600000000000003"/>
    <n v="12.51"/>
    <n v="0"/>
    <n v="211.65"/>
    <n v="34.08"/>
    <n v="245.73000000000002"/>
    <n v="8.75"/>
    <n v="1.68"/>
    <n v="3.8"/>
    <n v="14.23"/>
    <n v="259.9600000000000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22"/>
    <m/>
    <s v="Op: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22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6"/>
    <x v="1"/>
    <s v="spl"/>
    <x v="3"/>
    <x v="43"/>
    <n v="346"/>
    <s v="025"/>
    <s v="E0581"/>
    <s v="VK01"/>
    <m/>
    <x v="400"/>
    <n v="1"/>
    <s v="delav."/>
    <n v="9.2999999999999992E-3"/>
    <m/>
    <n v="194.28"/>
    <m/>
    <n v="4.8600000000000003"/>
    <n v="12.51"/>
    <n v="0"/>
    <n v="211.65"/>
    <n v="34.08"/>
    <n v="245.73000000000002"/>
    <n v="8.75"/>
    <n v="1.68"/>
    <n v="3.8"/>
    <n v="14.23"/>
    <n v="259.96000000000004"/>
    <n v="40.89"/>
    <m/>
    <m/>
    <n v="40.89"/>
    <m/>
    <m/>
    <n v="300.85000000000002"/>
    <n v="300.85000000000002"/>
    <m/>
    <n v="300.84829952174488"/>
    <n v="300.84829952174488"/>
    <n v="1.700478255145299E-3"/>
    <n v="1.700478255145299E-3"/>
    <n v="5.6522781011178393E-4"/>
    <n v="5.6522781011178393E-4"/>
    <n v="0"/>
    <n v="171"/>
    <x v="1"/>
    <b v="0"/>
    <n v="18"/>
  </r>
  <r>
    <x v="0"/>
    <x v="1"/>
    <s v="spl"/>
    <x v="0"/>
    <x v="0"/>
    <n v="346"/>
    <s v="025"/>
    <s v="E0581"/>
    <m/>
    <n v="143"/>
    <x v="401"/>
    <m/>
    <m/>
    <n v="9.2999999999999992E-3"/>
    <n v="37"/>
    <n v="194.28"/>
    <n v="2.5"/>
    <n v="4.8600000000000003"/>
    <n v="12.51"/>
    <n v="0"/>
    <n v="211.65"/>
    <n v="34.08"/>
    <n v="245.73000000000002"/>
    <n v="8.75"/>
    <n v="1.68"/>
    <n v="3.8"/>
    <n v="14.23"/>
    <n v="259.96000000000004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1"/>
    <m/>
    <s v="Op: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1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7"/>
    <x v="1"/>
    <s v="spl"/>
    <x v="3"/>
    <x v="43"/>
    <n v="346"/>
    <s v="025"/>
    <s v="E0582"/>
    <s v="VK01"/>
    <m/>
    <x v="402"/>
    <n v="1"/>
    <s v="delav."/>
    <n v="9.9000000000000008E-3"/>
    <m/>
    <n v="206.81"/>
    <m/>
    <n v="5.17"/>
    <n v="13.32"/>
    <n v="0"/>
    <n v="225.29999999999998"/>
    <n v="36.270000000000003"/>
    <n v="261.57"/>
    <n v="9.31"/>
    <n v="1.79"/>
    <n v="4.05"/>
    <n v="15.150000000000002"/>
    <n v="276.71999999999997"/>
    <n v="40.89"/>
    <m/>
    <m/>
    <n v="40.89"/>
    <m/>
    <m/>
    <n v="317.60999999999996"/>
    <n v="317.61"/>
    <m/>
    <n v="317.61593174895427"/>
    <n v="317.61593174895427"/>
    <n v="-5.9317489543104784E-3"/>
    <n v="-5.931748954253635E-3"/>
    <n v="-1.8675854582127739E-3"/>
    <n v="-1.8675854581948767E-3"/>
    <n v="0"/>
    <n v="172"/>
    <x v="1"/>
    <b v="0"/>
    <n v="18"/>
  </r>
  <r>
    <x v="0"/>
    <x v="1"/>
    <s v="spl"/>
    <x v="0"/>
    <x v="0"/>
    <n v="346"/>
    <s v="025"/>
    <s v="E0582"/>
    <m/>
    <n v="143"/>
    <x v="401"/>
    <m/>
    <m/>
    <n v="9.9000000000000008E-3"/>
    <n v="37"/>
    <n v="206.81"/>
    <n v="2.5"/>
    <n v="5.17"/>
    <n v="13.32"/>
    <n v="0"/>
    <n v="225.29999999999998"/>
    <n v="36.270000000000003"/>
    <n v="261.57"/>
    <n v="9.31"/>
    <n v="1.79"/>
    <n v="4.05"/>
    <n v="15.150000000000002"/>
    <n v="276.71999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2"/>
    <m/>
    <s v="Op: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2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8"/>
    <x v="1"/>
    <s v="spl"/>
    <x v="3"/>
    <x v="43"/>
    <n v="346"/>
    <s v="025"/>
    <s v="E0583"/>
    <s v="VK01"/>
    <m/>
    <x v="404"/>
    <n v="1"/>
    <s v="delav."/>
    <n v="2.5999999999999999E-3"/>
    <m/>
    <n v="54.32"/>
    <m/>
    <n v="1.36"/>
    <n v="3.5"/>
    <n v="0"/>
    <n v="59.18"/>
    <n v="9.5299999999999994"/>
    <n v="68.709999999999994"/>
    <n v="2.4500000000000002"/>
    <n v="0.47"/>
    <n v="1.06"/>
    <n v="3.98"/>
    <n v="72.69"/>
    <n v="7.45"/>
    <m/>
    <m/>
    <n v="7.45"/>
    <m/>
    <m/>
    <n v="80.14"/>
    <n v="80.14"/>
    <m/>
    <n v="80.126406317907168"/>
    <n v="80.126406317907168"/>
    <n v="1.3593682092832182E-2"/>
    <n v="1.3593682092832182E-2"/>
    <n v="1.6965296108374422E-2"/>
    <n v="1.6965296108374422E-2"/>
    <n v="0"/>
    <n v="173"/>
    <x v="1"/>
    <b v="0"/>
    <n v="18"/>
  </r>
  <r>
    <x v="0"/>
    <x v="1"/>
    <s v="spl"/>
    <x v="0"/>
    <x v="0"/>
    <n v="346"/>
    <s v="025"/>
    <s v="E0583"/>
    <m/>
    <n v="143"/>
    <x v="401"/>
    <m/>
    <m/>
    <n v="2.5999999999999999E-3"/>
    <n v="37"/>
    <n v="54.32"/>
    <n v="2.5"/>
    <n v="1.36"/>
    <n v="3.5"/>
    <n v="0"/>
    <n v="59.18"/>
    <n v="9.5299999999999994"/>
    <n v="68.709999999999994"/>
    <n v="2.4500000000000002"/>
    <n v="0.47"/>
    <n v="1.06"/>
    <n v="3.98"/>
    <n v="72.6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3"/>
    <m/>
    <s v="Op: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5"/>
    <s v="E0583"/>
    <m/>
    <s v="Op:"/>
    <x v="3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199"/>
    <x v="1"/>
    <s v="spl"/>
    <x v="3"/>
    <x v="43"/>
    <n v="346"/>
    <s v="026"/>
    <s v="E0211"/>
    <s v="VK01"/>
    <m/>
    <x v="405"/>
    <n v="12"/>
    <s v="pavšal"/>
    <n v="10.199999999999999"/>
    <m/>
    <n v="270236.01"/>
    <m/>
    <n v="6755.9000000000005"/>
    <n v="17403.190000000002"/>
    <n v="0"/>
    <n v="294395.09999999998"/>
    <n v="47397.62"/>
    <n v="341792.71999999991"/>
    <n v="9593.92"/>
    <n v="1844.36"/>
    <n v="4171.3900000000003"/>
    <n v="15609.670000000002"/>
    <n v="357402.39"/>
    <n v="135616.04"/>
    <n v="1449.47"/>
    <m/>
    <n v="135616.04"/>
    <n v="1449.47"/>
    <m/>
    <n v="494467.9"/>
    <n v="41205.660000000003"/>
    <m/>
    <n v="494467.90122074762"/>
    <n v="41205.660000000003"/>
    <n v="-1.2207475956529379E-3"/>
    <n v="0"/>
    <n v="-2.4688105995134233E-7"/>
    <n v="0"/>
    <n v="0"/>
    <n v="174"/>
    <x v="1"/>
    <b v="0"/>
    <n v="18"/>
  </r>
  <r>
    <x v="0"/>
    <x v="1"/>
    <s v="spl"/>
    <x v="0"/>
    <x v="0"/>
    <n v="346"/>
    <s v="026"/>
    <s v="E0211"/>
    <m/>
    <n v="1"/>
    <x v="7"/>
    <m/>
    <m/>
    <n v="3.2"/>
    <n v="54"/>
    <n v="130216.36"/>
    <n v="2.5"/>
    <n v="3255.41"/>
    <n v="8385.93"/>
    <n v="0"/>
    <n v="141857.69999999998"/>
    <n v="22839.09"/>
    <n v="164696.78999999998"/>
    <n v="3009.86"/>
    <n v="578.62"/>
    <n v="1308.67"/>
    <n v="4897.1499999999996"/>
    <n v="169593.93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6"/>
    <s v="E0211"/>
    <m/>
    <n v="142"/>
    <x v="406"/>
    <m/>
    <m/>
    <n v="5"/>
    <n v="37"/>
    <n v="104451.93"/>
    <n v="2.5"/>
    <n v="2611.3000000000002"/>
    <n v="6726.7"/>
    <n v="0"/>
    <n v="113789.93"/>
    <n v="18320.18"/>
    <n v="132110.10999999999"/>
    <n v="4702.8999999999996"/>
    <n v="904.1"/>
    <n v="2044.8"/>
    <n v="7651.8"/>
    <n v="139761.90999999997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6"/>
    <s v="E0211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spl"/>
    <x v="0"/>
    <x v="0"/>
    <n v="346"/>
    <s v="026"/>
    <s v="E0211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200"/>
    <x v="1"/>
    <s v="spl"/>
    <x v="3"/>
    <x v="43"/>
    <n v="346"/>
    <s v="026"/>
    <s v="E0212"/>
    <s v="VK01"/>
    <m/>
    <x v="407"/>
    <n v="12"/>
    <s v="pavšal"/>
    <n v="2.0099999999999998"/>
    <m/>
    <n v="81792.149999999994"/>
    <m/>
    <n v="2044.8"/>
    <n v="5267.41"/>
    <n v="0"/>
    <n v="89104.36"/>
    <n v="14345.8"/>
    <n v="103450.16"/>
    <n v="1890.57"/>
    <n v="363.45"/>
    <n v="822.01"/>
    <n v="3076.0299999999997"/>
    <n v="106526.19"/>
    <m/>
    <m/>
    <m/>
    <m/>
    <m/>
    <m/>
    <n v="106526.19"/>
    <n v="8877.18"/>
    <m/>
    <n v="106526.19413816019"/>
    <n v="8877.18"/>
    <n v="-4.1381601913599297E-3"/>
    <n v="0"/>
    <n v="-3.8846409794692399E-6"/>
    <n v="0"/>
    <n v="0"/>
    <n v="175"/>
    <x v="1"/>
    <b v="0"/>
    <n v="18"/>
  </r>
  <r>
    <x v="0"/>
    <x v="1"/>
    <s v="spl"/>
    <x v="0"/>
    <x v="0"/>
    <n v="346"/>
    <s v="026"/>
    <s v="E0212"/>
    <m/>
    <n v="1"/>
    <x v="7"/>
    <m/>
    <m/>
    <n v="2.0099999999999998"/>
    <n v="54"/>
    <n v="81792.149999999994"/>
    <n v="2.5"/>
    <n v="2044.8"/>
    <n v="5267.41"/>
    <n v="0"/>
    <n v="89104.36"/>
    <n v="14345.8"/>
    <n v="103450.16"/>
    <n v="1890.57"/>
    <n v="363.45"/>
    <n v="822.01"/>
    <n v="3076.0299999999997"/>
    <n v="106526.19"/>
    <m/>
    <m/>
    <m/>
    <m/>
    <m/>
    <m/>
    <m/>
    <m/>
    <m/>
    <m/>
    <m/>
    <m/>
    <m/>
    <m/>
    <m/>
    <m/>
    <m/>
    <x v="0"/>
    <m/>
    <s v=""/>
  </r>
  <r>
    <x v="2"/>
    <x v="1"/>
    <s v="zob"/>
    <x v="0"/>
    <x v="9"/>
    <s v="ZOBOZDRAVSTVO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201"/>
    <x v="1"/>
    <s v="zob"/>
    <x v="4"/>
    <x v="44"/>
    <n v="401"/>
    <n v="110"/>
    <s v="Z0030"/>
    <s v="VK01"/>
    <m/>
    <x v="408"/>
    <n v="62275"/>
    <s v="točka"/>
    <n v="3.5199999999999996"/>
    <m/>
    <n v="81619.010000000024"/>
    <m/>
    <n v="2040.4799999999998"/>
    <n v="5256.27"/>
    <n v="0"/>
    <n v="88915.75999999998"/>
    <n v="14315.440000000002"/>
    <n v="103231.20000000001"/>
    <n v="3310.8500000000004"/>
    <n v="636.49"/>
    <n v="1439.54"/>
    <n v="5386.880000000001"/>
    <n v="108618.08"/>
    <n v="37796.450774000004"/>
    <n v="5328.0194337999992"/>
    <n v="942.5"/>
    <n v="37796.450774000004"/>
    <n v="5328.0194337999992"/>
    <n v="942.5"/>
    <n v="152685.0502078"/>
    <n v="2.4500000000000002"/>
    <m/>
    <n v="152685.02900195963"/>
    <n v="2.4500000000000002"/>
    <n v="2.1205840370384976E-2"/>
    <n v="0"/>
    <n v="1.3888617966672298E-5"/>
    <n v="0"/>
    <n v="0"/>
    <n v="176"/>
    <x v="1"/>
    <b v="0"/>
    <n v="18"/>
  </r>
  <r>
    <x v="0"/>
    <x v="1"/>
    <s v="zob"/>
    <x v="0"/>
    <x v="0"/>
    <n v="401"/>
    <n v="110"/>
    <s v="Z003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1"/>
    <n v="110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1"/>
    <n v="110"/>
    <s v="Z0030"/>
    <m/>
    <n v="160"/>
    <x v="409"/>
    <m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1"/>
    <n v="110"/>
    <s v="Z0030"/>
    <m/>
    <n v="200"/>
    <x v="3"/>
    <n v="61468"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n v="37122.478096400002"/>
    <n v="5261.3460315999992"/>
    <m/>
    <n v="37122.478096400002"/>
    <n v="5261.3460315999992"/>
    <m/>
    <m/>
    <m/>
    <m/>
    <m/>
    <m/>
    <m/>
    <m/>
    <m/>
    <m/>
    <m/>
    <m/>
    <x v="0"/>
    <m/>
    <s v=""/>
  </r>
  <r>
    <x v="0"/>
    <x v="1"/>
    <s v="zob"/>
    <x v="0"/>
    <x v="0"/>
    <n v="401"/>
    <n v="110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01"/>
    <n v="110"/>
    <s v="Z0030"/>
    <m/>
    <n v="200"/>
    <x v="3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673.9726776"/>
    <n v="66.673402199999998"/>
    <m/>
    <n v="673.9726776"/>
    <n v="66.673402199999998"/>
    <m/>
    <s v="evidenčno:"/>
    <n v="4.57"/>
    <m/>
    <m/>
    <m/>
    <m/>
    <m/>
    <m/>
    <m/>
    <m/>
    <m/>
    <x v="0"/>
    <m/>
    <s v=""/>
  </r>
  <r>
    <x v="202"/>
    <x v="1"/>
    <s v="zob"/>
    <x v="4"/>
    <x v="44"/>
    <n v="402"/>
    <n v="111"/>
    <s v="Z0030"/>
    <s v="VK01"/>
    <m/>
    <x v="410"/>
    <n v="35065"/>
    <s v="točka"/>
    <n v="2.4799999999999995"/>
    <m/>
    <n v="62539.41"/>
    <m/>
    <n v="1563.48"/>
    <n v="4027.54"/>
    <n v="0"/>
    <n v="68130.429999999993"/>
    <n v="10969.000000000002"/>
    <n v="79099.430000000008"/>
    <n v="2332.65"/>
    <n v="448.43"/>
    <n v="1014.23"/>
    <n v="3795.3100000000004"/>
    <n v="82894.740000000005"/>
    <n v="15717.992840399998"/>
    <n v="3703.8086938000001"/>
    <n v="942.5"/>
    <n v="15717.992840399998"/>
    <n v="3703.8086938000001"/>
    <n v="942.5"/>
    <n v="103259.04153420001"/>
    <n v="2.94"/>
    <m/>
    <n v="103259.04460512368"/>
    <n v="2.94"/>
    <n v="-3.0709236743859947E-3"/>
    <n v="0"/>
    <n v="-2.9739996976822853E-6"/>
    <n v="0"/>
    <n v="0"/>
    <n v="177"/>
    <x v="1"/>
    <b v="0"/>
    <n v="18"/>
  </r>
  <r>
    <x v="0"/>
    <x v="1"/>
    <s v="zob"/>
    <x v="0"/>
    <x v="0"/>
    <n v="402"/>
    <n v="111"/>
    <s v="Z0030"/>
    <m/>
    <n v="1"/>
    <x v="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2"/>
    <n v="111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2"/>
    <n v="111"/>
    <s v="Z0030"/>
    <m/>
    <n v="181"/>
    <x v="411"/>
    <m/>
    <m/>
    <n v="0.1"/>
    <n v="28"/>
    <n v="1467.73"/>
    <n v="2.5"/>
    <n v="36.69"/>
    <n v="94.52"/>
    <n v="0"/>
    <n v="1598.94"/>
    <n v="257.43"/>
    <n v="1856.3700000000001"/>
    <n v="94.06"/>
    <n v="18.079999999999998"/>
    <n v="40.9"/>
    <n v="153.04"/>
    <n v="2009.4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2"/>
    <n v="111"/>
    <s v="Z0030"/>
    <m/>
    <n v="200"/>
    <x v="3"/>
    <n v="34258"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n v="15261.927625799999"/>
    <n v="3637.1352916000001"/>
    <m/>
    <n v="15261.927625799999"/>
    <n v="3637.1352916000001"/>
    <m/>
    <m/>
    <m/>
    <m/>
    <m/>
    <m/>
    <m/>
    <m/>
    <m/>
    <m/>
    <m/>
    <m/>
    <x v="0"/>
    <m/>
    <s v=""/>
  </r>
  <r>
    <x v="0"/>
    <x v="1"/>
    <s v="zob"/>
    <x v="0"/>
    <x v="0"/>
    <n v="402"/>
    <n v="111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02"/>
    <n v="111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456.06521459999999"/>
    <n v="66.673402199999998"/>
    <m/>
    <n v="456.06521459999999"/>
    <n v="66.673402199999998"/>
    <m/>
    <s v="evidenčno:"/>
    <n v="4.57"/>
    <m/>
    <m/>
    <m/>
    <m/>
    <m/>
    <m/>
    <m/>
    <m/>
    <m/>
    <x v="0"/>
    <m/>
    <s v=""/>
  </r>
  <r>
    <x v="203"/>
    <x v="1"/>
    <s v="zob"/>
    <x v="4"/>
    <x v="44"/>
    <n v="404"/>
    <n v="101"/>
    <s v="Z0030"/>
    <s v="VK01"/>
    <m/>
    <x v="412"/>
    <n v="47339"/>
    <s v="točka"/>
    <n v="3.5199999999999996"/>
    <m/>
    <n v="69192.100000000006"/>
    <m/>
    <n v="1729.8"/>
    <n v="4455.9800000000005"/>
    <n v="0"/>
    <n v="75377.87999999999"/>
    <n v="12135.84"/>
    <n v="87513.720000000016"/>
    <n v="3310.8500000000004"/>
    <n v="636.49"/>
    <n v="1439.54"/>
    <n v="5386.880000000001"/>
    <n v="92900.599999999991"/>
    <n v="26974.481181199997"/>
    <n v="4249.0908371999994"/>
    <n v="942.5"/>
    <n v="26974.481181199997"/>
    <n v="4249.0908371999994"/>
    <n v="942.5"/>
    <n v="125066.67201839999"/>
    <n v="2.64"/>
    <m/>
    <n v="125066.64394057811"/>
    <n v="2.64"/>
    <n v="2.8077821873011999E-2"/>
    <n v="0"/>
    <n v="2.2450288093084504E-5"/>
    <n v="0"/>
    <n v="0"/>
    <n v="178"/>
    <x v="1"/>
    <b v="0"/>
    <n v="18"/>
  </r>
  <r>
    <x v="204"/>
    <x v="1"/>
    <s v="zob"/>
    <x v="4"/>
    <x v="44"/>
    <n v="404"/>
    <n v="102"/>
    <s v="Z0030"/>
    <s v="VK01"/>
    <m/>
    <x v="412"/>
    <n v="47339"/>
    <s v="točka"/>
    <n v="3.5199999999999996"/>
    <m/>
    <n v="69192.100000000006"/>
    <m/>
    <n v="1729.8"/>
    <n v="4455.9800000000005"/>
    <n v="0"/>
    <n v="75377.87999999999"/>
    <n v="12135.84"/>
    <n v="87513.720000000016"/>
    <n v="3310.8500000000004"/>
    <n v="636.49"/>
    <n v="1439.54"/>
    <n v="5386.880000000001"/>
    <n v="92900.599999999991"/>
    <n v="26974.481181199997"/>
    <n v="4249.0908371999994"/>
    <n v="942.5"/>
    <n v="26974.481181199997"/>
    <n v="4249.0908371999994"/>
    <n v="942.5"/>
    <n v="125066.67201839999"/>
    <n v="2.64"/>
    <m/>
    <n v="125066.64394057811"/>
    <n v="2.64"/>
    <n v="2.8077821873011999E-2"/>
    <n v="0"/>
    <n v="2.2450288093084504E-5"/>
    <n v="0"/>
    <n v="0"/>
    <m/>
    <x v="3"/>
    <b v="0"/>
    <n v="18"/>
  </r>
  <r>
    <x v="0"/>
    <x v="1"/>
    <s v="zob"/>
    <x v="0"/>
    <x v="0"/>
    <n v="404"/>
    <n v="101"/>
    <s v="Z0030"/>
    <m/>
    <n v="15"/>
    <x v="413"/>
    <m/>
    <m/>
    <n v="1"/>
    <n v="48"/>
    <n v="32159.91"/>
    <n v="2.5"/>
    <n v="804"/>
    <n v="2071.1"/>
    <n v="0"/>
    <n v="35035.01"/>
    <n v="5640.64"/>
    <n v="40675.65"/>
    <n v="940.58"/>
    <n v="180.82"/>
    <n v="408.96"/>
    <n v="1530.3600000000001"/>
    <n v="42206.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1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1"/>
    <s v="Z0030"/>
    <m/>
    <n v="181"/>
    <x v="411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1"/>
    <s v="Z0030"/>
    <m/>
    <n v="200"/>
    <x v="3"/>
    <n v="46532"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n v="23447.620725599998"/>
    <n v="4182.4174349999994"/>
    <m/>
    <n v="23447.620725599998"/>
    <n v="4182.4174349999994"/>
    <m/>
    <m/>
    <m/>
    <m/>
    <m/>
    <m/>
    <m/>
    <m/>
    <m/>
    <m/>
    <m/>
    <m/>
    <x v="0"/>
    <m/>
    <s v=""/>
  </r>
  <r>
    <x v="0"/>
    <x v="1"/>
    <s v="zob"/>
    <x v="0"/>
    <x v="0"/>
    <n v="404"/>
    <n v="101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1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3526.8604556"/>
    <n v="66.673402199999998"/>
    <m/>
    <n v="3526.8604556"/>
    <n v="66.673402199999998"/>
    <m/>
    <m/>
    <m/>
    <m/>
    <m/>
    <m/>
    <m/>
    <m/>
    <m/>
    <m/>
    <m/>
    <m/>
    <x v="0"/>
    <m/>
    <s v=""/>
  </r>
  <r>
    <x v="205"/>
    <x v="1"/>
    <s v="zob"/>
    <x v="4"/>
    <x v="44"/>
    <n v="404"/>
    <n v="103"/>
    <s v="Z0030"/>
    <s v="VK01"/>
    <m/>
    <x v="414"/>
    <n v="33663"/>
    <s v="točka"/>
    <n v="2.4799999999999995"/>
    <m/>
    <n v="54006.709999999992"/>
    <m/>
    <n v="1350.16"/>
    <n v="3478.04"/>
    <n v="0"/>
    <n v="58834.910000000011"/>
    <n v="9472.4200000000019"/>
    <n v="68307.330000000016"/>
    <n v="2332.65"/>
    <n v="448.43"/>
    <n v="1014.23"/>
    <n v="3795.3100000000004"/>
    <n v="72102.64"/>
    <n v="24044.191635399999"/>
    <n v="4249.0908371999994"/>
    <n v="942.5"/>
    <n v="24044.191635399999"/>
    <n v="4249.0908371999994"/>
    <n v="942.5"/>
    <n v="101338.4224726"/>
    <n v="3.01"/>
    <m/>
    <n v="101338.40458116178"/>
    <n v="3.01"/>
    <n v="1.7891438212245703E-2"/>
    <n v="0"/>
    <n v="1.7655140996340115E-5"/>
    <n v="0"/>
    <n v="0"/>
    <n v="179"/>
    <x v="1"/>
    <b v="0"/>
    <n v="18"/>
  </r>
  <r>
    <x v="206"/>
    <x v="1"/>
    <s v="zob"/>
    <x v="4"/>
    <x v="44"/>
    <n v="404"/>
    <n v="104"/>
    <s v="Z0030"/>
    <s v="VK01"/>
    <m/>
    <x v="414"/>
    <n v="33663"/>
    <s v="točka"/>
    <n v="2.4799999999999995"/>
    <m/>
    <n v="54006.709999999992"/>
    <m/>
    <n v="1350.16"/>
    <n v="3478.04"/>
    <n v="0"/>
    <n v="58834.910000000011"/>
    <n v="9472.4200000000019"/>
    <n v="68307.330000000016"/>
    <n v="2332.65"/>
    <n v="448.43"/>
    <n v="1014.23"/>
    <n v="3795.3100000000004"/>
    <n v="72102.64"/>
    <n v="24044.191635399999"/>
    <n v="4249.0908371999994"/>
    <n v="942.5"/>
    <n v="24044.191635399999"/>
    <n v="4249.0908371999994"/>
    <n v="942.5"/>
    <n v="101338.4224726"/>
    <n v="3.01"/>
    <m/>
    <n v="101338.40458116178"/>
    <n v="3.01"/>
    <n v="1.7891438212245703E-2"/>
    <n v="0"/>
    <n v="1.7655140996340115E-5"/>
    <n v="0"/>
    <n v="0"/>
    <m/>
    <x v="3"/>
    <b v="0"/>
    <n v="18"/>
  </r>
  <r>
    <x v="0"/>
    <x v="1"/>
    <s v="zob"/>
    <x v="0"/>
    <x v="0"/>
    <n v="404"/>
    <n v="103"/>
    <s v="Z0030"/>
    <m/>
    <n v="15"/>
    <x v="413"/>
    <m/>
    <m/>
    <n v="1"/>
    <n v="48"/>
    <n v="32159.91"/>
    <n v="2.5"/>
    <n v="804"/>
    <n v="2071.1"/>
    <n v="0"/>
    <n v="35035.01"/>
    <n v="5640.64"/>
    <n v="40675.65"/>
    <n v="940.58"/>
    <n v="180.82"/>
    <n v="408.96"/>
    <n v="1530.3600000000001"/>
    <n v="42206.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3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3"/>
    <s v="Z0030"/>
    <m/>
    <n v="181"/>
    <x v="411"/>
    <m/>
    <m/>
    <n v="0.1"/>
    <n v="28"/>
    <n v="1467.73"/>
    <n v="2.5"/>
    <n v="36.69"/>
    <n v="94.52"/>
    <n v="0"/>
    <n v="1598.94"/>
    <n v="257.43"/>
    <n v="1856.3700000000001"/>
    <n v="94.06"/>
    <n v="18.079999999999998"/>
    <n v="40.9"/>
    <n v="153.04"/>
    <n v="2009.4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3"/>
    <s v="Z0030"/>
    <m/>
    <n v="200"/>
    <x v="3"/>
    <n v="32856"/>
    <m/>
    <n v="0.32"/>
    <n v="27"/>
    <n v="4516.09"/>
    <n v="2.5"/>
    <n v="112.9"/>
    <n v="290.83999999999997"/>
    <n v="0"/>
    <n v="4919.83"/>
    <n v="792.09"/>
    <n v="5711.92"/>
    <n v="300.99"/>
    <n v="57.86"/>
    <n v="130.87"/>
    <n v="489.72"/>
    <n v="6201.64"/>
    <n v="21876.912225199998"/>
    <n v="4182.4174349999994"/>
    <m/>
    <n v="21876.912225199998"/>
    <n v="4182.4174349999994"/>
    <m/>
    <m/>
    <m/>
    <m/>
    <m/>
    <m/>
    <m/>
    <m/>
    <m/>
    <m/>
    <m/>
    <m/>
    <x v="0"/>
    <m/>
    <s v=""/>
  </r>
  <r>
    <x v="0"/>
    <x v="1"/>
    <s v="zob"/>
    <x v="0"/>
    <x v="0"/>
    <n v="404"/>
    <n v="103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3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2167.2794101999998"/>
    <n v="66.673402199999998"/>
    <m/>
    <n v="2167.2794101999998"/>
    <n v="66.673402199999998"/>
    <m/>
    <m/>
    <m/>
    <m/>
    <m/>
    <m/>
    <m/>
    <m/>
    <m/>
    <m/>
    <m/>
    <m/>
    <x v="0"/>
    <m/>
    <s v=""/>
  </r>
  <r>
    <x v="207"/>
    <x v="1"/>
    <s v="zob"/>
    <x v="4"/>
    <x v="44"/>
    <n v="404"/>
    <n v="105"/>
    <s v="Z0030"/>
    <s v="VK01"/>
    <m/>
    <x v="415"/>
    <n v="37335"/>
    <s v="točka"/>
    <n v="2.9399999999999995"/>
    <m/>
    <n v="60724.419999999991"/>
    <m/>
    <n v="1518.11"/>
    <n v="3910.66"/>
    <n v="0"/>
    <n v="66153.19"/>
    <n v="10650.660000000002"/>
    <n v="76803.850000000006"/>
    <n v="2765.3100000000004"/>
    <n v="531.6099999999999"/>
    <n v="1202.3399999999999"/>
    <n v="4499.2600000000011"/>
    <n v="81303.11"/>
    <n v="20390.983736599999"/>
    <n v="4249.0908371999994"/>
    <n v="942.5"/>
    <n v="20390.983736599999"/>
    <n v="4249.0908371999994"/>
    <n v="942.5"/>
    <n v="106885.6845738"/>
    <n v="2.86"/>
    <m/>
    <n v="106885.66123871322"/>
    <n v="2.86"/>
    <n v="2.3335086778388359E-2"/>
    <n v="0"/>
    <n v="2.1831821507164478E-5"/>
    <n v="0"/>
    <n v="0"/>
    <n v="180"/>
    <x v="1"/>
    <b v="0"/>
    <n v="18"/>
  </r>
  <r>
    <x v="208"/>
    <x v="1"/>
    <s v="zob"/>
    <x v="4"/>
    <x v="44"/>
    <n v="404"/>
    <n v="106"/>
    <s v="Z0030"/>
    <s v="VK01"/>
    <m/>
    <x v="415"/>
    <n v="37335"/>
    <s v="točka"/>
    <n v="2.9399999999999995"/>
    <m/>
    <n v="60724.419999999991"/>
    <m/>
    <n v="1518.11"/>
    <n v="3910.66"/>
    <n v="0"/>
    <n v="66153.19"/>
    <n v="10650.660000000002"/>
    <n v="76803.850000000006"/>
    <n v="2765.3100000000004"/>
    <n v="531.6099999999999"/>
    <n v="1202.3399999999999"/>
    <n v="4499.2600000000011"/>
    <n v="81303.11"/>
    <n v="20390.983736599999"/>
    <n v="4249.0908371999994"/>
    <n v="942.5"/>
    <n v="20390.983736599999"/>
    <n v="4249.0908371999994"/>
    <n v="942.5"/>
    <n v="106885.6845738"/>
    <n v="2.86"/>
    <m/>
    <n v="106885.66123871322"/>
    <n v="2.86"/>
    <n v="2.3335086778388359E-2"/>
    <n v="0"/>
    <n v="2.1831821507164478E-5"/>
    <n v="0"/>
    <n v="0"/>
    <m/>
    <x v="3"/>
    <b v="0"/>
    <n v="18"/>
  </r>
  <r>
    <x v="0"/>
    <x v="1"/>
    <s v="zob"/>
    <x v="0"/>
    <x v="0"/>
    <n v="404"/>
    <n v="105"/>
    <s v="Z0030"/>
    <m/>
    <n v="15"/>
    <x v="413"/>
    <m/>
    <m/>
    <n v="1"/>
    <n v="48"/>
    <n v="32159.91"/>
    <n v="2.5"/>
    <n v="804"/>
    <n v="2071.1"/>
    <n v="0"/>
    <n v="35035.01"/>
    <n v="5640.64"/>
    <n v="40675.65"/>
    <n v="940.58"/>
    <n v="180.82"/>
    <n v="408.96"/>
    <n v="1530.3600000000001"/>
    <n v="42206.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5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5"/>
    <s v="Z0030"/>
    <m/>
    <n v="181"/>
    <x v="411"/>
    <m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5"/>
    <s v="Z0030"/>
    <m/>
    <n v="200"/>
    <x v="3"/>
    <n v="36528"/>
    <m/>
    <n v="0.38"/>
    <n v="27"/>
    <n v="5362.86"/>
    <n v="2.5"/>
    <n v="134.07"/>
    <n v="345.37"/>
    <n v="0"/>
    <n v="5842.2999999999993"/>
    <n v="940.61"/>
    <n v="6782.9099999999989"/>
    <n v="357.42"/>
    <n v="68.709999999999994"/>
    <n v="155.4"/>
    <n v="581.53"/>
    <n v="7364.4399999999987"/>
    <n v="18223.704326399999"/>
    <n v="4182.4174349999994"/>
    <m/>
    <n v="18223.704326399999"/>
    <n v="4182.4174349999994"/>
    <m/>
    <m/>
    <m/>
    <m/>
    <m/>
    <m/>
    <m/>
    <m/>
    <m/>
    <m/>
    <m/>
    <m/>
    <x v="0"/>
    <m/>
    <s v=""/>
  </r>
  <r>
    <x v="0"/>
    <x v="1"/>
    <s v="zob"/>
    <x v="0"/>
    <x v="0"/>
    <n v="404"/>
    <n v="105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04"/>
    <n v="105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2167.2794101999998"/>
    <n v="66.673402199999998"/>
    <m/>
    <n v="2167.2794101999998"/>
    <n v="66.673402199999998"/>
    <m/>
    <s v="evidenčno:"/>
    <n v="4.57"/>
    <m/>
    <m/>
    <m/>
    <m/>
    <m/>
    <m/>
    <m/>
    <m/>
    <m/>
    <x v="0"/>
    <m/>
    <s v=""/>
  </r>
  <r>
    <x v="209"/>
    <x v="1"/>
    <s v="zob"/>
    <x v="4"/>
    <x v="44"/>
    <n v="404"/>
    <n v="107"/>
    <s v="E0010"/>
    <s v="VK01"/>
    <m/>
    <x v="416"/>
    <n v="12"/>
    <s v="pavšal"/>
    <n v="4.6100000000000003"/>
    <m/>
    <n v="125561.75"/>
    <m/>
    <n v="3139.04"/>
    <n v="8086.18"/>
    <n v="0"/>
    <n v="136786.97"/>
    <n v="22022.710000000003"/>
    <n v="158809.68"/>
    <n v="4336.07"/>
    <n v="833.57999999999993"/>
    <n v="1885.31"/>
    <n v="7054.9600000000009"/>
    <n v="165864.63999999998"/>
    <n v="252497.52"/>
    <n v="32017.61"/>
    <n v="942.5"/>
    <n v="252497.52"/>
    <n v="32017.61"/>
    <n v="942.5"/>
    <n v="451322.26999999996"/>
    <n v="37610.19"/>
    <m/>
    <n v="451322.26145647268"/>
    <n v="37610.19"/>
    <n v="8.5435272776521742E-3"/>
    <n v="0"/>
    <n v="1.8929993061013999E-6"/>
    <n v="0"/>
    <n v="0"/>
    <n v="181"/>
    <x v="1"/>
    <b v="0"/>
    <n v="18"/>
  </r>
  <r>
    <x v="0"/>
    <x v="1"/>
    <s v="zob"/>
    <x v="0"/>
    <x v="0"/>
    <n v="404"/>
    <n v="107"/>
    <s v="E0010"/>
    <m/>
    <n v="16"/>
    <x v="417"/>
    <m/>
    <m/>
    <n v="2"/>
    <n v="54"/>
    <n v="81385.23"/>
    <n v="2.5"/>
    <n v="2034.63"/>
    <n v="5241.21"/>
    <n v="0"/>
    <n v="88661.07"/>
    <n v="14274.43"/>
    <n v="102935.5"/>
    <n v="1881.16"/>
    <n v="361.64"/>
    <n v="817.92"/>
    <n v="3060.7200000000003"/>
    <n v="105996.22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7"/>
    <s v="E001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7"/>
    <s v="E001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7"/>
    <s v="E0010"/>
    <m/>
    <n v="200"/>
    <x v="3"/>
    <m/>
    <m/>
    <n v="0.61"/>
    <n v="27"/>
    <n v="8608.7999999999993"/>
    <n v="2.5"/>
    <n v="215.22"/>
    <n v="554.41"/>
    <n v="0"/>
    <n v="9378.4299999999985"/>
    <n v="1509.93"/>
    <n v="10888.359999999999"/>
    <n v="573.75"/>
    <n v="110.3"/>
    <n v="249.47"/>
    <n v="933.52"/>
    <n v="11821.88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7"/>
    <s v="E0010"/>
    <m/>
    <s v="Op:"/>
    <x v="4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4"/>
    <n v="107"/>
    <s v="E0010"/>
    <m/>
    <s v="Op: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10"/>
    <x v="1"/>
    <s v="zob"/>
    <x v="4"/>
    <x v="44"/>
    <n v="405"/>
    <n v="113"/>
    <s v="Z0030"/>
    <s v="VK01"/>
    <m/>
    <x v="420"/>
    <n v="70346"/>
    <s v="točka"/>
    <n v="4.67"/>
    <m/>
    <n v="102307.48000000001"/>
    <m/>
    <n v="2557.69"/>
    <n v="6588.6"/>
    <n v="0"/>
    <n v="111453.76999999999"/>
    <n v="17944.060000000001"/>
    <n v="129397.83000000002"/>
    <n v="4392.5099999999993"/>
    <n v="844.42999999999984"/>
    <n v="1909.85"/>
    <n v="7146.7900000000018"/>
    <n v="136544.62"/>
    <n v="39383.570881999993"/>
    <n v="4264.1065607999999"/>
    <n v="942.5"/>
    <n v="39383.570881999993"/>
    <n v="4264.1065607999999"/>
    <n v="942.5"/>
    <n v="181134.79744279999"/>
    <n v="2.57"/>
    <m/>
    <n v="181134.79068325783"/>
    <n v="2.57"/>
    <n v="6.7595421569421887E-3"/>
    <n v="0"/>
    <n v="3.7317746256500734E-6"/>
    <n v="0"/>
    <n v="0"/>
    <n v="182"/>
    <x v="1"/>
    <b v="0"/>
    <n v="19"/>
  </r>
  <r>
    <x v="0"/>
    <x v="1"/>
    <s v="zob"/>
    <x v="0"/>
    <x v="0"/>
    <n v="405"/>
    <n v="113"/>
    <s v="Z0030"/>
    <m/>
    <n v="16"/>
    <x v="41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5"/>
    <n v="113"/>
    <s v="Z0030"/>
    <m/>
    <n v="180"/>
    <x v="10"/>
    <m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5"/>
    <n v="113"/>
    <s v="Z0030"/>
    <m/>
    <n v="160"/>
    <x v="409"/>
    <m/>
    <m/>
    <n v="2"/>
    <n v="34"/>
    <n v="37143.089999999997"/>
    <n v="2.5"/>
    <n v="928.58"/>
    <n v="2392.0100000000002"/>
    <n v="0"/>
    <n v="40463.68"/>
    <n v="6514.65"/>
    <n v="46978.33"/>
    <n v="1881.16"/>
    <n v="361.64"/>
    <n v="817.92"/>
    <n v="3060.7200000000003"/>
    <n v="50039.05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5"/>
    <n v="113"/>
    <s v="Z0030"/>
    <m/>
    <n v="200"/>
    <x v="3"/>
    <n v="69539"/>
    <m/>
    <n v="0.61"/>
    <n v="27"/>
    <n v="8608.7999999999993"/>
    <n v="2.5"/>
    <n v="215.22"/>
    <n v="554.41"/>
    <n v="0"/>
    <n v="9378.4299999999985"/>
    <n v="1509.93"/>
    <n v="10888.359999999999"/>
    <n v="573.75"/>
    <n v="110.3"/>
    <n v="249.47"/>
    <n v="933.52"/>
    <n v="11821.88"/>
    <n v="38720.825099999995"/>
    <n v="4197.4331585999998"/>
    <m/>
    <n v="38720.825099999995"/>
    <n v="4197.4331585999998"/>
    <m/>
    <m/>
    <m/>
    <m/>
    <m/>
    <m/>
    <m/>
    <m/>
    <m/>
    <m/>
    <m/>
    <m/>
    <x v="0"/>
    <m/>
    <s v=""/>
  </r>
  <r>
    <x v="0"/>
    <x v="1"/>
    <s v="zob"/>
    <x v="0"/>
    <x v="0"/>
    <n v="405"/>
    <n v="113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05"/>
    <n v="113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662.74578199999996"/>
    <n v="66.673402199999998"/>
    <m/>
    <n v="662.74578199999996"/>
    <n v="66.673402199999998"/>
    <m/>
    <s v="evidenčno:"/>
    <n v="4.57"/>
    <m/>
    <m/>
    <m/>
    <m/>
    <m/>
    <m/>
    <m/>
    <m/>
    <m/>
    <x v="0"/>
    <m/>
    <s v=""/>
  </r>
  <r>
    <x v="211"/>
    <x v="1"/>
    <s v="zob"/>
    <x v="4"/>
    <x v="44"/>
    <n v="406"/>
    <n v="114"/>
    <s v="Z0030"/>
    <s v="VK01"/>
    <m/>
    <x v="421"/>
    <n v="45565"/>
    <s v="točka"/>
    <n v="3.0599999999999996"/>
    <m/>
    <n v="71007.110000000015"/>
    <m/>
    <n v="1775.1799999999998"/>
    <n v="4572.8600000000006"/>
    <n v="0"/>
    <n v="77355.150000000009"/>
    <n v="12454.180000000002"/>
    <n v="89809.33"/>
    <n v="2878.18"/>
    <n v="553.30999999999995"/>
    <n v="1251.42"/>
    <n v="4682.9100000000008"/>
    <n v="94492.239999999991"/>
    <n v="30618.456304400002"/>
    <n v="4194.2425665999999"/>
    <n v="942.5"/>
    <n v="30618.456304400002"/>
    <n v="4194.2425665999999"/>
    <n v="942.5"/>
    <n v="130247.43887099999"/>
    <n v="2.86"/>
    <m/>
    <n v="130247.4173069886"/>
    <n v="2.86"/>
    <n v="2.1564011389273219E-2"/>
    <n v="0"/>
    <n v="1.6556191159205559E-5"/>
    <n v="0"/>
    <n v="0"/>
    <n v="183"/>
    <x v="1"/>
    <b v="0"/>
    <n v="19"/>
  </r>
  <r>
    <x v="0"/>
    <x v="1"/>
    <s v="zob"/>
    <x v="0"/>
    <x v="0"/>
    <n v="406"/>
    <n v="114"/>
    <s v="Z0030"/>
    <m/>
    <n v="16"/>
    <x v="41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6"/>
    <n v="114"/>
    <s v="Z0030"/>
    <m/>
    <n v="180"/>
    <x v="10"/>
    <m/>
    <m/>
    <n v="1.5"/>
    <n v="28"/>
    <n v="22016"/>
    <n v="2.5"/>
    <n v="550.4"/>
    <n v="1417.83"/>
    <n v="0"/>
    <n v="23984.230000000003"/>
    <n v="3861.46"/>
    <n v="27845.690000000002"/>
    <n v="1410.87"/>
    <n v="271.23"/>
    <n v="613.44000000000005"/>
    <n v="2295.54"/>
    <n v="30141.230000000003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6"/>
    <n v="114"/>
    <s v="Z0030"/>
    <m/>
    <n v="181"/>
    <x v="411"/>
    <m/>
    <m/>
    <n v="0.1"/>
    <n v="28"/>
    <n v="1467.73"/>
    <n v="2.5"/>
    <n v="36.69"/>
    <n v="94.52"/>
    <n v="0"/>
    <n v="1598.94"/>
    <n v="257.43"/>
    <n v="1856.3700000000001"/>
    <n v="94.06"/>
    <n v="18.079999999999998"/>
    <n v="40.9"/>
    <n v="153.04"/>
    <n v="2009.4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06"/>
    <n v="114"/>
    <s v="Z0030"/>
    <m/>
    <n v="200"/>
    <x v="3"/>
    <n v="44758"/>
    <m/>
    <n v="0.4"/>
    <n v="27"/>
    <n v="5645.12"/>
    <n v="2.5"/>
    <n v="141.13"/>
    <n v="363.55"/>
    <n v="0"/>
    <n v="6149.8"/>
    <n v="990.12"/>
    <n v="7139.92"/>
    <n v="376.23"/>
    <n v="72.33"/>
    <n v="163.58000000000001"/>
    <n v="612.14"/>
    <n v="7752.06"/>
    <n v="29940.046709800001"/>
    <n v="4127.5691643999999"/>
    <m/>
    <n v="29940.046709800001"/>
    <n v="4127.5691643999999"/>
    <m/>
    <m/>
    <m/>
    <m/>
    <m/>
    <m/>
    <m/>
    <m/>
    <m/>
    <m/>
    <m/>
    <m/>
    <x v="0"/>
    <m/>
    <s v=""/>
  </r>
  <r>
    <x v="0"/>
    <x v="1"/>
    <s v="zob"/>
    <x v="0"/>
    <x v="0"/>
    <n v="406"/>
    <n v="114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06"/>
    <n v="114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678.40959459999988"/>
    <n v="66.673402199999998"/>
    <m/>
    <n v="678.40959459999988"/>
    <n v="66.673402199999998"/>
    <m/>
    <s v="evidenčno:"/>
    <n v="4.57"/>
    <m/>
    <m/>
    <m/>
    <m/>
    <m/>
    <m/>
    <m/>
    <m/>
    <m/>
    <x v="0"/>
    <m/>
    <s v=""/>
  </r>
  <r>
    <x v="0"/>
    <x v="1"/>
    <s v="zob"/>
    <x v="0"/>
    <x v="0"/>
    <n v="406"/>
    <n v="114"/>
    <s v="Z0030"/>
    <m/>
    <s v="Rea:"/>
    <x v="4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12"/>
    <x v="1"/>
    <s v="zob"/>
    <x v="4"/>
    <x v="44"/>
    <n v="438"/>
    <n v="115"/>
    <s v="E0010"/>
    <s v="VK01"/>
    <m/>
    <x v="423"/>
    <n v="12"/>
    <s v="pavšal"/>
    <n v="0.66999999999999993"/>
    <m/>
    <n v="14852.95"/>
    <m/>
    <n v="11612.44"/>
    <n v="956.53"/>
    <n v="0"/>
    <n v="27421.919999999998"/>
    <n v="4414.9299999999994"/>
    <n v="31836.849999999995"/>
    <n v="0"/>
    <n v="0"/>
    <n v="0"/>
    <n v="0"/>
    <n v="31836.849999999995"/>
    <n v="11820.12"/>
    <n v="1220.1500000000001"/>
    <m/>
    <n v="11820.12"/>
    <n v="1220.1500000000001"/>
    <m/>
    <n v="44877.119999999995"/>
    <n v="3739.76"/>
    <m/>
    <n v="44877.128841687794"/>
    <n v="3739.76"/>
    <n v="-8.841687798849307E-3"/>
    <n v="0"/>
    <n v="-1.970199080703216E-5"/>
    <n v="0"/>
    <n v="0"/>
    <n v="184"/>
    <x v="1"/>
    <b v="0"/>
    <n v="19"/>
  </r>
  <r>
    <x v="0"/>
    <x v="1"/>
    <s v="zob"/>
    <x v="0"/>
    <x v="0"/>
    <n v="438"/>
    <n v="115"/>
    <s v="E0010"/>
    <m/>
    <n v="15"/>
    <x v="413"/>
    <m/>
    <m/>
    <n v="0.28999999999999998"/>
    <n v="48"/>
    <n v="9326.3700000000008"/>
    <n v="85.26"/>
    <n v="7951.66"/>
    <n v="600.62"/>
    <n v="0"/>
    <n v="17878.649999999998"/>
    <n v="2878.46"/>
    <n v="20757.109999999997"/>
    <m/>
    <m/>
    <m/>
    <m/>
    <n v="20757.109999999997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38"/>
    <n v="115"/>
    <s v="E0010"/>
    <m/>
    <n v="180"/>
    <x v="10"/>
    <m/>
    <m/>
    <n v="0.28999999999999998"/>
    <n v="28"/>
    <n v="4256.43"/>
    <n v="85.26"/>
    <n v="3629.03"/>
    <n v="274.11"/>
    <n v="0"/>
    <n v="8159.5700000000006"/>
    <n v="1313.69"/>
    <n v="9473.26"/>
    <m/>
    <m/>
    <m/>
    <m/>
    <n v="9473.26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38"/>
    <n v="115"/>
    <s v="E0010"/>
    <m/>
    <n v="200"/>
    <x v="3"/>
    <m/>
    <m/>
    <n v="0.09"/>
    <n v="27"/>
    <n v="1270.1500000000001"/>
    <n v="2.5"/>
    <n v="31.75"/>
    <n v="81.8"/>
    <n v="0"/>
    <n v="1383.7"/>
    <n v="222.78"/>
    <n v="1606.48"/>
    <m/>
    <m/>
    <m/>
    <m/>
    <n v="1606.48"/>
    <m/>
    <m/>
    <m/>
    <m/>
    <m/>
    <m/>
    <m/>
    <m/>
    <m/>
    <m/>
    <m/>
    <m/>
    <m/>
    <m/>
    <m/>
    <m/>
    <m/>
    <x v="0"/>
    <m/>
    <s v=""/>
  </r>
  <r>
    <x v="213"/>
    <x v="1"/>
    <s v="zob"/>
    <x v="4"/>
    <x v="44"/>
    <n v="442"/>
    <n v="116"/>
    <s v="Z0030"/>
    <s v="VK01"/>
    <m/>
    <x v="424"/>
    <n v="59985"/>
    <s v="točka"/>
    <n v="4.01"/>
    <m/>
    <n v="93467.86"/>
    <m/>
    <n v="2336.7000000000003"/>
    <n v="6019.3300000000008"/>
    <n v="0"/>
    <n v="101823.88999999998"/>
    <n v="16393.64"/>
    <n v="118217.53"/>
    <n v="3771.73"/>
    <n v="725.08999999999992"/>
    <n v="1639.94"/>
    <n v="6136.7600000000011"/>
    <n v="124354.29"/>
    <n v="49342.604985999998"/>
    <n v="6202.5108479999999"/>
    <n v="942.5"/>
    <n v="49342.604985999998"/>
    <n v="6202.5108479999999"/>
    <n v="942.5"/>
    <n v="180841.905834"/>
    <n v="3.01"/>
    <m/>
    <n v="180841.90274258313"/>
    <n v="3.01"/>
    <n v="3.0914168746676296E-3"/>
    <n v="0"/>
    <n v="1.709458276972491E-6"/>
    <n v="0"/>
    <n v="0"/>
    <n v="185"/>
    <x v="1"/>
    <b v="0"/>
    <n v="19"/>
  </r>
  <r>
    <x v="0"/>
    <x v="1"/>
    <s v="zob"/>
    <x v="0"/>
    <x v="0"/>
    <n v="442"/>
    <n v="116"/>
    <s v="Z0030"/>
    <m/>
    <n v="16"/>
    <x v="417"/>
    <m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3"/>
    <x v="425"/>
    <m/>
    <m/>
    <n v="0.33"/>
    <n v="54"/>
    <n v="13428.56"/>
    <n v="2.5"/>
    <n v="335.71"/>
    <n v="864.8"/>
    <n v="0"/>
    <n v="14629.069999999998"/>
    <n v="2355.2800000000002"/>
    <n v="16984.349999999999"/>
    <n v="310.39"/>
    <n v="59.67"/>
    <n v="134.96"/>
    <n v="505.02"/>
    <n v="17489.37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180"/>
    <x v="10"/>
    <m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181"/>
    <x v="411"/>
    <m/>
    <m/>
    <n v="0.1"/>
    <n v="28"/>
    <n v="1467.73"/>
    <n v="2.5"/>
    <n v="36.69"/>
    <n v="94.52"/>
    <n v="0"/>
    <n v="1598.94"/>
    <n v="257.43"/>
    <n v="1856.3700000000001"/>
    <n v="94.06"/>
    <n v="18.079999999999998"/>
    <n v="40.9"/>
    <n v="153.04"/>
    <n v="2009.41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200"/>
    <x v="3"/>
    <n v="59178"/>
    <m/>
    <n v="0.52"/>
    <n v="27"/>
    <n v="7338.65"/>
    <n v="2.5"/>
    <n v="183.47"/>
    <n v="472.61"/>
    <n v="0"/>
    <n v="7994.73"/>
    <n v="1287.1500000000001"/>
    <n v="9281.8799999999992"/>
    <n v="489.1"/>
    <n v="94.03"/>
    <n v="212.66"/>
    <n v="795.79"/>
    <n v="10077.669999999998"/>
    <n v="48649.937433399995"/>
    <n v="6135.8374457999998"/>
    <m/>
    <n v="48649.937433399995"/>
    <n v="6135.8374457999998"/>
    <m/>
    <m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161"/>
    <x v="215"/>
    <m/>
    <m/>
    <n v="0.05"/>
    <n v="37"/>
    <n v="1044.52"/>
    <n v="2.5"/>
    <n v="26.11"/>
    <n v="67.27"/>
    <n v="0"/>
    <n v="1137.8999999999999"/>
    <n v="183.2"/>
    <n v="1321.1"/>
    <n v="47.03"/>
    <n v="9.0399999999999991"/>
    <n v="20.45"/>
    <n v="76.52"/>
    <n v="1397.62"/>
    <m/>
    <m/>
    <m/>
    <m/>
    <m/>
    <m/>
    <s v="RTG točka"/>
    <m/>
    <m/>
    <m/>
    <m/>
    <m/>
    <m/>
    <m/>
    <m/>
    <m/>
    <m/>
    <x v="0"/>
    <m/>
    <s v=""/>
  </r>
  <r>
    <x v="0"/>
    <x v="1"/>
    <s v="zob"/>
    <x v="0"/>
    <x v="0"/>
    <n v="442"/>
    <n v="116"/>
    <s v="Z0030"/>
    <m/>
    <n v="201"/>
    <x v="89"/>
    <n v="807"/>
    <m/>
    <n v="0.01"/>
    <n v="27"/>
    <n v="141.13"/>
    <n v="2.5"/>
    <n v="3.53"/>
    <n v="9.09"/>
    <n v="0"/>
    <n v="153.75"/>
    <n v="24.75"/>
    <n v="178.5"/>
    <n v="9.41"/>
    <n v="1.81"/>
    <n v="4.09"/>
    <n v="15.31"/>
    <n v="193.81"/>
    <n v="692.66755260000002"/>
    <n v="66.673402199999998"/>
    <m/>
    <n v="692.66755260000002"/>
    <n v="66.673402199999998"/>
    <m/>
    <s v="evidenčno:"/>
    <n v="4.57"/>
    <m/>
    <m/>
    <m/>
    <m/>
    <m/>
    <m/>
    <m/>
    <m/>
    <m/>
    <x v="0"/>
    <m/>
    <s v=""/>
  </r>
  <r>
    <x v="214"/>
    <x v="1"/>
    <s v="zob"/>
    <x v="4"/>
    <x v="44"/>
    <n v="446"/>
    <n v="125"/>
    <s v="E0010"/>
    <s v="VK01"/>
    <m/>
    <x v="426"/>
    <n v="12"/>
    <s v="pavšal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7243.68"/>
    <n v="1155.28"/>
    <n v="942.5"/>
    <n v="7243.68"/>
    <n v="1155.28"/>
    <n v="942.5"/>
    <n v="40200.86"/>
    <n v="3350.07"/>
    <m/>
    <n v="40200.858443116987"/>
    <n v="3350.07"/>
    <n v="1.5568830131087452E-3"/>
    <n v="0"/>
    <n v="3.8727606160741271E-6"/>
    <n v="0"/>
    <n v="0"/>
    <n v="186"/>
    <x v="1"/>
    <b v="0"/>
    <n v="19"/>
  </r>
  <r>
    <x v="0"/>
    <x v="1"/>
    <s v="zob"/>
    <x v="0"/>
    <x v="0"/>
    <n v="446"/>
    <n v="125"/>
    <s v="E0010"/>
    <m/>
    <n v="80"/>
    <x v="18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zob"/>
    <x v="0"/>
    <x v="0"/>
    <n v="446"/>
    <n v="125"/>
    <s v="E001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2"/>
    <x v="1"/>
    <s v="druge"/>
    <x v="0"/>
    <x v="9"/>
    <s v="DRUGE ZDRAVSTVENE DEJAVNOSTI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215"/>
    <x v="1"/>
    <s v="druge"/>
    <x v="5"/>
    <x v="45"/>
    <n v="506"/>
    <s v="027"/>
    <s v="Z0030"/>
    <s v="VK01"/>
    <m/>
    <x v="427"/>
    <n v="18603"/>
    <s v="točka"/>
    <n v="1.1499999999999999"/>
    <m/>
    <n v="20688.46"/>
    <m/>
    <n v="517.21"/>
    <n v="1332.34"/>
    <n v="0"/>
    <n v="22538.010000000002"/>
    <n v="3628.62"/>
    <n v="26166.629999999997"/>
    <n v="1081.67"/>
    <n v="207.94"/>
    <n v="470.29999999999995"/>
    <n v="1759.91"/>
    <n v="27926.54"/>
    <n v="8773.85"/>
    <n v="1391.77"/>
    <n v="942.5"/>
    <n v="8773.85"/>
    <n v="1391.77"/>
    <n v="942.5"/>
    <n v="39034.659999999996"/>
    <n v="2.1"/>
    <m/>
    <n v="39034.66168129821"/>
    <n v="2.1"/>
    <n v="-1.6812982139526866E-3"/>
    <n v="0"/>
    <n v="-4.3071929960090036E-6"/>
    <n v="0"/>
    <n v="0"/>
    <n v="187"/>
    <x v="1"/>
    <b v="0"/>
    <n v="19"/>
  </r>
  <r>
    <x v="0"/>
    <x v="1"/>
    <s v="druge"/>
    <x v="0"/>
    <x v="0"/>
    <n v="506"/>
    <s v="027"/>
    <s v="Z0030"/>
    <m/>
    <n v="69"/>
    <x v="102"/>
    <n v="18603"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06"/>
    <s v="027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216"/>
    <x v="1"/>
    <s v="druge"/>
    <x v="5"/>
    <x v="45"/>
    <n v="506"/>
    <s v="027"/>
    <s v="Z0030"/>
    <s v="VK11"/>
    <m/>
    <x v="428"/>
    <n v="22500"/>
    <s v="točka"/>
    <n v="1.1499999999999999"/>
    <m/>
    <n v="20688.46"/>
    <m/>
    <n v="517.21"/>
    <n v="1332.34"/>
    <n v="0"/>
    <n v="22538.010000000002"/>
    <n v="3628.62"/>
    <n v="26166.629999999997"/>
    <n v="1081.67"/>
    <n v="207.94"/>
    <n v="470.29999999999995"/>
    <n v="1759.91"/>
    <n v="27926.54"/>
    <n v="25297.47"/>
    <n v="2120.27"/>
    <n v="942.5"/>
    <n v="25297.47"/>
    <n v="2120.27"/>
    <n v="942.5"/>
    <n v="56286.78"/>
    <n v="2.5"/>
    <m/>
    <n v="56286.781681298213"/>
    <n v="2.5"/>
    <n v="-1.6812982139526866E-3"/>
    <n v="0"/>
    <n v="-2.9870213995754405E-6"/>
    <n v="0"/>
    <n v="0"/>
    <n v="188"/>
    <x v="1"/>
    <b v="0"/>
    <n v="19"/>
  </r>
  <r>
    <x v="0"/>
    <x v="1"/>
    <s v="druge"/>
    <x v="0"/>
    <x v="0"/>
    <n v="506"/>
    <s v="027"/>
    <s v="Z0030"/>
    <m/>
    <n v="69"/>
    <x v="102"/>
    <n v="22500"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06"/>
    <s v="027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217"/>
    <x v="1"/>
    <s v="druge"/>
    <x v="5"/>
    <x v="45"/>
    <n v="507"/>
    <s v="028"/>
    <s v="Z0034"/>
    <s v="VK01"/>
    <m/>
    <x v="429"/>
    <n v="589.73"/>
    <s v="utež"/>
    <n v="1.1499999999999999"/>
    <m/>
    <n v="20688.46"/>
    <m/>
    <n v="517.21"/>
    <n v="1332.34"/>
    <n v="0"/>
    <n v="22538.010000000002"/>
    <n v="3628.62"/>
    <n v="26166.629999999997"/>
    <n v="1081.67"/>
    <n v="207.94"/>
    <n v="470.29999999999995"/>
    <n v="1759.91"/>
    <n v="27926.54"/>
    <n v="8773.85"/>
    <n v="1391.77"/>
    <n v="942.5"/>
    <n v="8773.85"/>
    <n v="1391.77"/>
    <n v="942.5"/>
    <n v="39034.659999999996"/>
    <n v="66.19"/>
    <m/>
    <n v="39034.66168129821"/>
    <n v="66.190734202598151"/>
    <n v="-1.6812982139526866E-3"/>
    <n v="-7.3420259815293321E-4"/>
    <n v="-4.3071929960090036E-6"/>
    <n v="-1.1092226230723905E-3"/>
    <n v="0"/>
    <n v="189"/>
    <x v="1"/>
    <b v="0"/>
    <n v="19"/>
  </r>
  <r>
    <x v="0"/>
    <x v="1"/>
    <s v="druge"/>
    <x v="0"/>
    <x v="0"/>
    <n v="507"/>
    <s v="028"/>
    <s v="Z0034"/>
    <m/>
    <n v="62"/>
    <x v="22"/>
    <n v="250"/>
    <s v="št. razl. ZZZS št."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07"/>
    <s v="028"/>
    <s v="Z0034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218"/>
    <x v="1"/>
    <s v="druge"/>
    <x v="5"/>
    <x v="46"/>
    <n v="511"/>
    <s v="031"/>
    <s v="E0010"/>
    <s v="VK01"/>
    <m/>
    <x v="430"/>
    <n v="12"/>
    <s v="pavšal"/>
    <n v="8.15"/>
    <m/>
    <n v="174990"/>
    <m/>
    <n v="4374.75"/>
    <n v="11269.35"/>
    <n v="0"/>
    <n v="190634.1"/>
    <n v="30692.09"/>
    <n v="221326.19"/>
    <n v="7665.73"/>
    <n v="1473.69"/>
    <n v="3333.0299999999997"/>
    <n v="12472.45"/>
    <n v="233798.63999999998"/>
    <n v="555269.56999999995"/>
    <m/>
    <n v="2827.5"/>
    <n v="555269.56999999995"/>
    <m/>
    <n v="2827.5"/>
    <n v="791895.71"/>
    <n v="65991.31"/>
    <m/>
    <n v="791895.7"/>
    <n v="65991.31"/>
    <n v="1.0000000009313226E-2"/>
    <n v="0"/>
    <n v="1.2627925633783876E-6"/>
    <n v="0"/>
    <n v="0"/>
    <n v="190"/>
    <x v="1"/>
    <b v="0"/>
    <n v="19"/>
  </r>
  <r>
    <x v="0"/>
    <x v="1"/>
    <s v="druge"/>
    <x v="0"/>
    <x v="0"/>
    <n v="511"/>
    <s v="031"/>
    <s v="E0010"/>
    <m/>
    <n v="222"/>
    <x v="2"/>
    <m/>
    <m/>
    <n v="7.07"/>
    <n v="39"/>
    <n v="159748.18"/>
    <n v="2.5"/>
    <n v="3993.7"/>
    <n v="10287.780000000001"/>
    <n v="0"/>
    <n v="174029.66"/>
    <n v="28018.78"/>
    <n v="202048.44"/>
    <n v="6649.9"/>
    <n v="1278.4000000000001"/>
    <n v="2891.35"/>
    <n v="10819.65"/>
    <n v="212868.0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1"/>
    <s v="031"/>
    <s v="E0010"/>
    <m/>
    <n v="200"/>
    <x v="3"/>
    <m/>
    <m/>
    <n v="1.08"/>
    <n v="27"/>
    <n v="15241.82"/>
    <n v="2.5"/>
    <n v="381.05"/>
    <n v="981.57"/>
    <n v="0"/>
    <n v="16604.439999999999"/>
    <n v="2673.31"/>
    <n v="19277.75"/>
    <n v="1015.83"/>
    <n v="195.29"/>
    <n v="441.68"/>
    <n v="1652.8000000000002"/>
    <n v="20930.55"/>
    <m/>
    <m/>
    <m/>
    <m/>
    <m/>
    <m/>
    <m/>
    <m/>
    <m/>
    <m/>
    <m/>
    <m/>
    <m/>
    <m/>
    <m/>
    <m/>
    <m/>
    <x v="0"/>
    <m/>
    <s v=""/>
  </r>
  <r>
    <x v="219"/>
    <x v="1"/>
    <s v="druge"/>
    <x v="5"/>
    <x v="46"/>
    <n v="511"/>
    <s v="031"/>
    <s v="E0436"/>
    <s v="VK01"/>
    <m/>
    <x v="431"/>
    <n v="12000"/>
    <s v="pregled"/>
    <n v="7.19"/>
    <m/>
    <n v="128393.27"/>
    <m/>
    <n v="3209.83"/>
    <n v="8268.5300000000007"/>
    <n v="0"/>
    <n v="139871.63"/>
    <n v="22519.33"/>
    <n v="162390.96000000002"/>
    <n v="6762.77"/>
    <n v="1300.0999999999999"/>
    <n v="2940.42"/>
    <n v="11003.29"/>
    <n v="173394.25000000003"/>
    <n v="59402.17"/>
    <n v="135887.31"/>
    <m/>
    <n v="59402.17"/>
    <n v="135887.31"/>
    <m/>
    <n v="368683.73000000004"/>
    <n v="30.72"/>
    <m/>
    <n v="368683.72600000002"/>
    <n v="30.72"/>
    <n v="4.0000000153668225E-3"/>
    <n v="0"/>
    <n v="1.0849407590523328E-6"/>
    <n v="0"/>
    <n v="0"/>
    <n v="191"/>
    <x v="1"/>
    <b v="0"/>
    <n v="19"/>
  </r>
  <r>
    <x v="0"/>
    <x v="1"/>
    <s v="druge"/>
    <x v="0"/>
    <x v="0"/>
    <n v="511"/>
    <s v="031"/>
    <s v="E0436"/>
    <m/>
    <n v="220"/>
    <x v="32"/>
    <m/>
    <m/>
    <n v="7.19"/>
    <n v="33"/>
    <n v="128393.27"/>
    <n v="2.5"/>
    <n v="3209.83"/>
    <n v="8268.5300000000007"/>
    <n v="0"/>
    <n v="139871.63"/>
    <n v="22519.33"/>
    <n v="162390.96000000002"/>
    <n v="6762.77"/>
    <n v="1300.0999999999999"/>
    <n v="2940.42"/>
    <n v="11003.29"/>
    <n v="173394.25000000003"/>
    <m/>
    <m/>
    <m/>
    <m/>
    <m/>
    <m/>
    <m/>
    <m/>
    <m/>
    <m/>
    <m/>
    <m/>
    <m/>
    <m/>
    <m/>
    <m/>
    <m/>
    <x v="0"/>
    <m/>
    <s v=""/>
  </r>
  <r>
    <x v="220"/>
    <x v="1"/>
    <s v="druge"/>
    <x v="5"/>
    <x v="46"/>
    <n v="511"/>
    <s v="031"/>
    <s v="E0437"/>
    <s v="VK01"/>
    <m/>
    <x v="432"/>
    <n v="12000"/>
    <s v="pregled"/>
    <n v="3.13"/>
    <m/>
    <n v="55893.04"/>
    <m/>
    <n v="1397.33"/>
    <n v="3599.51"/>
    <n v="0"/>
    <n v="60889.880000000005"/>
    <n v="9803.27"/>
    <n v="70693.150000000009"/>
    <n v="2944.02"/>
    <n v="565.97"/>
    <n v="1280.04"/>
    <n v="4790.03"/>
    <n v="75483.180000000008"/>
    <n v="759415.97"/>
    <n v="121522.08"/>
    <m/>
    <n v="759415.97"/>
    <n v="121522.08"/>
    <m/>
    <n v="956421.23"/>
    <n v="79.7"/>
    <m/>
    <n v="956421.22199999995"/>
    <n v="79.7"/>
    <n v="8.000000030733645E-3"/>
    <n v="0"/>
    <n v="8.364515389991676E-7"/>
    <n v="0"/>
    <n v="0"/>
    <n v="192"/>
    <x v="1"/>
    <b v="0"/>
    <n v="19"/>
  </r>
  <r>
    <x v="0"/>
    <x v="1"/>
    <s v="druge"/>
    <x v="0"/>
    <x v="0"/>
    <n v="511"/>
    <s v="031"/>
    <s v="E0437"/>
    <m/>
    <n v="220"/>
    <x v="32"/>
    <m/>
    <m/>
    <n v="3.13"/>
    <n v="33"/>
    <n v="55893.04"/>
    <n v="2.5"/>
    <n v="1397.33"/>
    <n v="3599.51"/>
    <n v="0"/>
    <n v="60889.880000000005"/>
    <n v="9803.27"/>
    <n v="70693.150000000009"/>
    <n v="2944.02"/>
    <n v="565.97"/>
    <n v="1280.04"/>
    <n v="4790.03"/>
    <n v="75483.180000000008"/>
    <m/>
    <m/>
    <m/>
    <m/>
    <m/>
    <m/>
    <m/>
    <m/>
    <m/>
    <m/>
    <m/>
    <m/>
    <m/>
    <m/>
    <m/>
    <m/>
    <m/>
    <x v="0"/>
    <m/>
    <s v=""/>
  </r>
  <r>
    <x v="221"/>
    <x v="1"/>
    <s v="druge"/>
    <x v="5"/>
    <x v="46"/>
    <n v="511"/>
    <s v="039"/>
    <s v="E0010"/>
    <s v="VK01"/>
    <m/>
    <x v="433"/>
    <n v="12"/>
    <s v="pavšal"/>
    <n v="6"/>
    <m/>
    <n v="164942.60999999999"/>
    <m/>
    <n v="4123.57"/>
    <n v="10622.3"/>
    <n v="0"/>
    <n v="179688.47999999998"/>
    <n v="28929.85"/>
    <n v="208618.33"/>
    <n v="5643.48"/>
    <n v="1084.92"/>
    <n v="2453.7600000000002"/>
    <n v="9182.16"/>
    <n v="217800.49"/>
    <n v="660980.30000000005"/>
    <m/>
    <m/>
    <n v="660980.30000000005"/>
    <m/>
    <m/>
    <n v="878780.79"/>
    <n v="73231.73"/>
    <m/>
    <n v="878780.79"/>
    <n v="73231.73"/>
    <n v="0"/>
    <n v="0"/>
    <n v="0"/>
    <n v="0"/>
    <n v="0"/>
    <n v="193"/>
    <x v="1"/>
    <b v="0"/>
    <n v="19"/>
  </r>
  <r>
    <x v="0"/>
    <x v="1"/>
    <s v="druge"/>
    <x v="0"/>
    <x v="0"/>
    <n v="511"/>
    <s v="039"/>
    <s v="E0010"/>
    <m/>
    <n v="220"/>
    <x v="32"/>
    <m/>
    <m/>
    <n v="6"/>
    <n v="44"/>
    <n v="164942.60999999999"/>
    <n v="2.5"/>
    <n v="4123.57"/>
    <n v="10622.3"/>
    <n v="0"/>
    <n v="179688.47999999998"/>
    <n v="28929.85"/>
    <n v="208618.33"/>
    <n v="5643.48"/>
    <n v="1084.92"/>
    <n v="2453.7600000000002"/>
    <n v="9182.16"/>
    <n v="217800.49"/>
    <m/>
    <m/>
    <m/>
    <m/>
    <m/>
    <m/>
    <m/>
    <m/>
    <m/>
    <m/>
    <m/>
    <m/>
    <m/>
    <m/>
    <m/>
    <m/>
    <m/>
    <x v="0"/>
    <m/>
    <s v=""/>
  </r>
  <r>
    <x v="222"/>
    <x v="1"/>
    <s v="druge"/>
    <x v="5"/>
    <x v="47"/>
    <n v="512"/>
    <s v="032"/>
    <s v="Z0030"/>
    <s v="VK01"/>
    <m/>
    <x v="434"/>
    <n v="21522"/>
    <s v="točka"/>
    <n v="1.5"/>
    <m/>
    <n v="28116.15"/>
    <m/>
    <n v="702.90000000000009"/>
    <n v="1810.6799999999998"/>
    <n v="0"/>
    <n v="30629.729999999996"/>
    <n v="4931.3900000000003"/>
    <n v="35561.119999999995"/>
    <n v="1410.87"/>
    <n v="271.23"/>
    <n v="613.43999999999994"/>
    <n v="2295.5400000000004"/>
    <n v="37856.659999999996"/>
    <n v="5180.7"/>
    <n v="1124.0899999999999"/>
    <n v="942.5"/>
    <n v="5180.7"/>
    <n v="1124.0899999999999"/>
    <n v="942.5"/>
    <n v="45103.94999999999"/>
    <n v="2.1"/>
    <m/>
    <n v="45103.95"/>
    <n v="2.1"/>
    <n v="0"/>
    <n v="0"/>
    <n v="0"/>
    <n v="0"/>
    <n v="0"/>
    <n v="194"/>
    <x v="1"/>
    <b v="0"/>
    <n v="19"/>
  </r>
  <r>
    <x v="0"/>
    <x v="1"/>
    <s v="druge"/>
    <x v="0"/>
    <x v="0"/>
    <n v="512"/>
    <s v="032"/>
    <s v="Z0030"/>
    <m/>
    <n v="146"/>
    <x v="435"/>
    <m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32"/>
    <s v="Z0030"/>
    <m/>
    <n v="180"/>
    <x v="10"/>
    <m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32"/>
    <s v="Z0030"/>
    <m/>
    <n v="200"/>
    <x v="3"/>
    <m/>
    <m/>
    <n v="0.2"/>
    <n v="27"/>
    <n v="2822.56"/>
    <n v="2.5"/>
    <n v="70.56"/>
    <n v="181.77"/>
    <n v="0"/>
    <n v="3074.89"/>
    <n v="495.06"/>
    <n v="3569.95"/>
    <n v="188.12"/>
    <n v="36.159999999999997"/>
    <n v="81.790000000000006"/>
    <n v="306.07"/>
    <n v="3876.02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32"/>
    <s v="Z0030"/>
    <m/>
    <s v="Rea:"/>
    <x v="4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23"/>
    <x v="1"/>
    <s v="druge"/>
    <x v="5"/>
    <x v="47"/>
    <n v="512"/>
    <s v="057"/>
    <s v="Z0030"/>
    <s v="VK28"/>
    <m/>
    <x v="437"/>
    <n v="293754"/>
    <s v="točka"/>
    <n v="17.29"/>
    <m/>
    <n v="404503.62999999995"/>
    <m/>
    <n v="10112.600000000002"/>
    <n v="26050.029999999995"/>
    <n v="0"/>
    <n v="440666.25999999995"/>
    <n v="70947.290000000008"/>
    <n v="511613.55000000005"/>
    <n v="16262.630000000001"/>
    <n v="3126.3799999999997"/>
    <n v="7070.92"/>
    <n v="26459.930000000004"/>
    <n v="538073.48"/>
    <n v="54838.3"/>
    <n v="3411.21"/>
    <n v="942.5"/>
    <n v="54838.3"/>
    <n v="3411.21"/>
    <n v="942.5"/>
    <n v="597265.49"/>
    <n v="2.0299999999999998"/>
    <m/>
    <n v="597265.47000000009"/>
    <n v="2.0299999999999998"/>
    <n v="1.999999990221113E-2"/>
    <n v="0"/>
    <n v="3.3485947048321957E-6"/>
    <n v="0"/>
    <n v="0"/>
    <n v="195"/>
    <x v="1"/>
    <b v="0"/>
    <n v="19"/>
  </r>
  <r>
    <x v="0"/>
    <x v="1"/>
    <s v="druge"/>
    <x v="0"/>
    <x v="0"/>
    <n v="512"/>
    <s v="05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50"/>
    <x v="50"/>
    <n v="86088"/>
    <m/>
    <n v="4"/>
    <n v="49"/>
    <n v="133785.21"/>
    <n v="2.5"/>
    <n v="3344.63"/>
    <n v="8615.77"/>
    <n v="0"/>
    <n v="145745.60999999999"/>
    <n v="23465.040000000001"/>
    <n v="169210.65"/>
    <n v="3762.32"/>
    <n v="723.28"/>
    <n v="1635.84"/>
    <n v="6121.4400000000005"/>
    <n v="175332.0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40"/>
    <x v="207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30"/>
    <x v="309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10"/>
    <x v="438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11"/>
    <x v="28"/>
    <n v="21522"/>
    <m/>
    <n v="1"/>
    <n v="41"/>
    <n v="24438.99"/>
    <n v="2.5"/>
    <n v="610.97"/>
    <n v="1573.87"/>
    <n v="0"/>
    <n v="26623.83"/>
    <n v="4286.4399999999996"/>
    <n v="30910.27"/>
    <n v="940.58"/>
    <n v="180.82"/>
    <n v="408.96"/>
    <n v="1530.3600000000001"/>
    <n v="32440.6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66"/>
    <x v="24"/>
    <n v="21522"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209"/>
    <x v="51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180"/>
    <x v="10"/>
    <n v="25452"/>
    <m/>
    <n v="2"/>
    <n v="28"/>
    <n v="29354.66"/>
    <n v="2.5"/>
    <n v="733.87"/>
    <n v="1890.44"/>
    <n v="0"/>
    <n v="31978.969999999998"/>
    <n v="5148.6099999999997"/>
    <n v="37127.579999999994"/>
    <n v="1881.16"/>
    <n v="361.64"/>
    <n v="817.92"/>
    <n v="3060.7200000000003"/>
    <n v="40188.299999999996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n v="200"/>
    <x v="3"/>
    <m/>
    <m/>
    <n v="2.29"/>
    <n v="27"/>
    <n v="32318.29"/>
    <n v="2.5"/>
    <n v="807.96"/>
    <n v="2081.3000000000002"/>
    <n v="0"/>
    <n v="35207.550000000003"/>
    <n v="5668.42"/>
    <n v="40875.97"/>
    <n v="2153.9299999999998"/>
    <n v="414.08"/>
    <n v="936.52"/>
    <n v="3504.5299999999997"/>
    <n v="44380.5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s v="Op: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s v="Op:"/>
    <x v="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s v="Op: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7"/>
    <s v="Z0030"/>
    <m/>
    <s v="Op: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24"/>
    <x v="1"/>
    <s v="druge"/>
    <x v="5"/>
    <x v="47"/>
    <n v="512"/>
    <s v="058"/>
    <s v="Z0030"/>
    <s v="VK28"/>
    <m/>
    <x v="443"/>
    <n v="127778"/>
    <s v="točka"/>
    <n v="6.92"/>
    <m/>
    <n v="195796.07000000004"/>
    <m/>
    <n v="4894.9000000000005"/>
    <n v="12609.26"/>
    <n v="0"/>
    <n v="213300.22999999998"/>
    <n v="34341.35"/>
    <n v="247641.58"/>
    <n v="6508.8099999999995"/>
    <n v="1251.2699999999998"/>
    <n v="2830"/>
    <n v="10590.080000000002"/>
    <n v="258231.66000000003"/>
    <n v="39882.400000000001"/>
    <n v="3411.21"/>
    <n v="942.5"/>
    <n v="39882.400000000001"/>
    <n v="3411.21"/>
    <n v="942.5"/>
    <n v="302467.77000000008"/>
    <n v="2.37"/>
    <m/>
    <n v="302467.77"/>
    <n v="2.37"/>
    <n v="0"/>
    <n v="0"/>
    <n v="0"/>
    <n v="0"/>
    <n v="0"/>
    <n v="196"/>
    <x v="1"/>
    <b v="0"/>
    <n v="20"/>
  </r>
  <r>
    <x v="0"/>
    <x v="1"/>
    <s v="druge"/>
    <x v="0"/>
    <x v="0"/>
    <n v="512"/>
    <s v="058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n v="150"/>
    <x v="50"/>
    <n v="64566"/>
    <m/>
    <n v="3"/>
    <n v="49"/>
    <n v="100338.91"/>
    <n v="2.5"/>
    <n v="2508.4699999999998"/>
    <n v="6461.83"/>
    <n v="0"/>
    <n v="109309.21"/>
    <n v="17598.78"/>
    <n v="126907.99"/>
    <n v="2821.74"/>
    <n v="542.46"/>
    <n v="1226.8800000000001"/>
    <n v="4591.08"/>
    <n v="131499.07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n v="209"/>
    <x v="51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n v="200"/>
    <x v="3"/>
    <m/>
    <m/>
    <n v="0.92"/>
    <n v="27"/>
    <n v="12983.77"/>
    <n v="2.5"/>
    <n v="324.58999999999997"/>
    <n v="836.15"/>
    <n v="0"/>
    <n v="14144.51"/>
    <n v="2277.27"/>
    <n v="16421.78"/>
    <n v="865.33"/>
    <n v="166.35"/>
    <n v="376.24"/>
    <n v="1407.92"/>
    <n v="17829.699999999997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s v="Op: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s v="Op:"/>
    <x v="4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s v="Op: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8"/>
    <s v="Z0030"/>
    <m/>
    <s v="Op: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25"/>
    <x v="1"/>
    <s v="druge"/>
    <x v="5"/>
    <x v="47"/>
    <n v="512"/>
    <s v="059"/>
    <s v="Z0030"/>
    <s v="VK28"/>
    <m/>
    <x v="445"/>
    <n v="172084"/>
    <s v="točka"/>
    <n v="10.370000000000001"/>
    <m/>
    <n v="237387.30000000002"/>
    <m/>
    <n v="5934.69"/>
    <n v="15287.73"/>
    <n v="0"/>
    <n v="258609.72"/>
    <n v="41636.18"/>
    <n v="300245.89999999997"/>
    <n v="9753.81"/>
    <n v="1875.1000000000001"/>
    <n v="4240.92"/>
    <n v="15869.830000000002"/>
    <n v="316115.73"/>
    <n v="56652.08"/>
    <n v="3411.21"/>
    <n v="942.5"/>
    <n v="56652.08"/>
    <n v="3411.21"/>
    <n v="942.5"/>
    <n v="377121.52"/>
    <n v="2.19"/>
    <m/>
    <n v="377121.53"/>
    <n v="2.19"/>
    <n v="-1.0000000009313226E-2"/>
    <n v="0"/>
    <n v="-2.6516651036373407E-6"/>
    <n v="0"/>
    <n v="0"/>
    <n v="197"/>
    <x v="1"/>
    <b v="0"/>
    <n v="20"/>
  </r>
  <r>
    <x v="0"/>
    <x v="1"/>
    <s v="druge"/>
    <x v="0"/>
    <x v="0"/>
    <n v="512"/>
    <s v="05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n v="69"/>
    <x v="102"/>
    <n v="21522"/>
    <m/>
    <n v="1"/>
    <n v="34"/>
    <n v="18571.54"/>
    <n v="2.5"/>
    <n v="464.29"/>
    <n v="1196.01"/>
    <n v="0"/>
    <n v="20231.84"/>
    <n v="3257.33"/>
    <n v="23489.17"/>
    <n v="940.58"/>
    <n v="180.82"/>
    <n v="408.96"/>
    <n v="1530.3600000000001"/>
    <n v="25019.53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n v="150"/>
    <x v="50"/>
    <n v="21522"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n v="209"/>
    <x v="51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n v="80"/>
    <x v="18"/>
    <n v="82285"/>
    <m/>
    <n v="5"/>
    <n v="37"/>
    <n v="104451.93"/>
    <n v="2.5"/>
    <n v="2611.3000000000002"/>
    <n v="6726.7"/>
    <n v="0"/>
    <n v="113789.93"/>
    <n v="18320.18"/>
    <n v="132110.10999999999"/>
    <n v="4702.8999999999996"/>
    <n v="904.1"/>
    <n v="2044.8"/>
    <n v="7651.8"/>
    <n v="139761.90999999997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n v="200"/>
    <x v="3"/>
    <m/>
    <m/>
    <n v="1.37"/>
    <n v="27"/>
    <n v="19334.53"/>
    <n v="2.5"/>
    <n v="483.36"/>
    <n v="1245.1400000000001"/>
    <n v="0"/>
    <n v="21063.03"/>
    <n v="3391.15"/>
    <n v="24454.18"/>
    <n v="1288.5899999999999"/>
    <n v="247.72"/>
    <n v="560.28"/>
    <n v="2096.59"/>
    <n v="26550.77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s v="Op: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s v="Op:"/>
    <x v="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s v="Op:"/>
    <x v="4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12"/>
    <s v="059"/>
    <s v="Z0030"/>
    <m/>
    <s v="Op: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"/>
    <x v="1"/>
    <s v="reš prev"/>
    <x v="0"/>
    <x v="9"/>
    <s v="REŠEVALNI PREVOZI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226"/>
    <x v="1"/>
    <s v="reš prev"/>
    <x v="5"/>
    <x v="48"/>
    <n v="513"/>
    <n v="150"/>
    <s v="E0322"/>
    <s v="VK01"/>
    <m/>
    <x v="448"/>
    <n v="99460"/>
    <s v="točka"/>
    <n v="2.31"/>
    <m/>
    <n v="33729.629999999997"/>
    <m/>
    <n v="13232.14"/>
    <n v="2172.19"/>
    <n v="0"/>
    <n v="49133.960000000006"/>
    <n v="7910.58"/>
    <n v="57044.540000000008"/>
    <n v="2172.7400000000002"/>
    <n v="417.69"/>
    <n v="944.69999999999993"/>
    <n v="3535.13"/>
    <n v="60579.670000000006"/>
    <n v="17432.400000000001"/>
    <n v="18284.39"/>
    <n v="942.5"/>
    <n v="17432.400000000001"/>
    <n v="18284.39"/>
    <n v="942.5"/>
    <n v="97238.96"/>
    <n v="0.98"/>
    <m/>
    <n v="97238.944000000003"/>
    <n v="0.98"/>
    <n v="1.6000000003259629E-2"/>
    <n v="0"/>
    <n v="1.6454312793914781E-5"/>
    <n v="0"/>
    <n v="0"/>
    <n v="198"/>
    <x v="1"/>
    <b v="0"/>
    <n v="20"/>
  </r>
  <r>
    <x v="0"/>
    <x v="1"/>
    <s v="reš prev"/>
    <x v="0"/>
    <x v="0"/>
    <n v="513"/>
    <n v="150"/>
    <s v="E0322"/>
    <m/>
    <n v="50"/>
    <x v="449"/>
    <n v="99460"/>
    <m/>
    <n v="1"/>
    <n v="28"/>
    <n v="14677.33"/>
    <n v="39.229999999999997"/>
    <n v="5757.92"/>
    <n v="945.22"/>
    <n v="0"/>
    <n v="21380.47"/>
    <n v="3442.26"/>
    <n v="24822.730000000003"/>
    <n v="940.58"/>
    <n v="180.82"/>
    <n v="408.96"/>
    <n v="1530.3600000000001"/>
    <n v="26353.090000000004"/>
    <m/>
    <m/>
    <m/>
    <m/>
    <m/>
    <m/>
    <m/>
    <m/>
    <m/>
    <m/>
    <m/>
    <m/>
    <m/>
    <m/>
    <m/>
    <m/>
    <m/>
    <x v="0"/>
    <m/>
    <s v=""/>
  </r>
  <r>
    <x v="0"/>
    <x v="1"/>
    <s v="reš prev"/>
    <x v="0"/>
    <x v="0"/>
    <n v="513"/>
    <n v="150"/>
    <s v="E0322"/>
    <m/>
    <n v="180"/>
    <x v="10"/>
    <m/>
    <m/>
    <n v="1"/>
    <n v="28"/>
    <n v="14677.33"/>
    <n v="39.229999999999997"/>
    <n v="5757.92"/>
    <n v="945.22"/>
    <n v="0"/>
    <n v="21380.47"/>
    <n v="3442.26"/>
    <n v="24822.730000000003"/>
    <n v="940.58"/>
    <n v="180.82"/>
    <n v="408.96"/>
    <n v="1530.3600000000001"/>
    <n v="26353.090000000004"/>
    <m/>
    <m/>
    <m/>
    <m/>
    <m/>
    <m/>
    <m/>
    <m/>
    <m/>
    <m/>
    <m/>
    <m/>
    <m/>
    <m/>
    <m/>
    <m/>
    <m/>
    <x v="0"/>
    <m/>
    <s v=""/>
  </r>
  <r>
    <x v="0"/>
    <x v="1"/>
    <s v="reš prev"/>
    <x v="0"/>
    <x v="0"/>
    <n v="513"/>
    <n v="150"/>
    <s v="E0322"/>
    <m/>
    <n v="200"/>
    <x v="3"/>
    <m/>
    <m/>
    <n v="0.31"/>
    <n v="27"/>
    <n v="4374.97"/>
    <n v="39.229999999999997"/>
    <n v="1716.3"/>
    <n v="281.75"/>
    <n v="0"/>
    <n v="6373.02"/>
    <n v="1026.06"/>
    <n v="7399.08"/>
    <n v="291.58"/>
    <n v="56.05"/>
    <n v="126.78"/>
    <n v="474.40999999999997"/>
    <n v="7873.49"/>
    <m/>
    <m/>
    <m/>
    <m/>
    <m/>
    <m/>
    <m/>
    <m/>
    <m/>
    <m/>
    <m/>
    <m/>
    <m/>
    <m/>
    <m/>
    <m/>
    <m/>
    <x v="0"/>
    <m/>
    <s v=""/>
  </r>
  <r>
    <x v="227"/>
    <x v="1"/>
    <s v="reš prev"/>
    <x v="5"/>
    <x v="48"/>
    <n v="513"/>
    <n v="151"/>
    <s v="E0322"/>
    <s v="VK01"/>
    <m/>
    <x v="450"/>
    <n v="99460"/>
    <s v="točka"/>
    <n v="1.38"/>
    <m/>
    <n v="20153.099999999999"/>
    <m/>
    <n v="7906.0599999999995"/>
    <n v="1297.8599999999999"/>
    <n v="0"/>
    <n v="29357.019999999997"/>
    <n v="4726.4799999999996"/>
    <n v="34083.5"/>
    <n v="1298"/>
    <n v="249.52999999999997"/>
    <n v="564.36"/>
    <n v="2111.8900000000003"/>
    <n v="36195.39"/>
    <n v="14251.13"/>
    <n v="5983.99"/>
    <n v="942.5"/>
    <n v="14251.13"/>
    <n v="5983.99"/>
    <n v="942.5"/>
    <n v="57373.009999999995"/>
    <n v="0.57999999999999996"/>
    <m/>
    <n v="57373.011999999995"/>
    <n v="0.57999999999999996"/>
    <n v="-2.0000000004074536E-3"/>
    <n v="0"/>
    <n v="-3.4859595665074263E-6"/>
    <n v="0"/>
    <n v="0"/>
    <n v="199"/>
    <x v="1"/>
    <b v="0"/>
    <n v="20"/>
  </r>
  <r>
    <x v="0"/>
    <x v="1"/>
    <s v="reš prev"/>
    <x v="0"/>
    <x v="0"/>
    <n v="513"/>
    <n v="151"/>
    <s v="E0322"/>
    <m/>
    <n v="46"/>
    <x v="451"/>
    <n v="99460"/>
    <m/>
    <n v="1.2"/>
    <n v="28"/>
    <n v="17612.8"/>
    <n v="39.229999999999997"/>
    <n v="6909.5"/>
    <n v="1134.26"/>
    <n v="0"/>
    <n v="25656.559999999998"/>
    <n v="4130.71"/>
    <n v="29787.269999999997"/>
    <n v="1128.7"/>
    <n v="216.98"/>
    <n v="490.75"/>
    <n v="1836.43"/>
    <n v="31623.699999999997"/>
    <m/>
    <m/>
    <m/>
    <m/>
    <m/>
    <m/>
    <m/>
    <m/>
    <m/>
    <m/>
    <m/>
    <m/>
    <m/>
    <m/>
    <m/>
    <m/>
    <m/>
    <x v="0"/>
    <m/>
    <s v=""/>
  </r>
  <r>
    <x v="0"/>
    <x v="1"/>
    <s v="reš prev"/>
    <x v="0"/>
    <x v="0"/>
    <n v="513"/>
    <n v="151"/>
    <s v="E0322"/>
    <m/>
    <n v="200"/>
    <x v="3"/>
    <m/>
    <m/>
    <n v="0.18"/>
    <n v="27"/>
    <n v="2540.3000000000002"/>
    <n v="39.229999999999997"/>
    <n v="996.56"/>
    <n v="163.6"/>
    <n v="0"/>
    <n v="3700.46"/>
    <n v="595.77"/>
    <n v="4296.2299999999996"/>
    <n v="169.3"/>
    <n v="32.549999999999997"/>
    <n v="73.61"/>
    <n v="275.46000000000004"/>
    <n v="4571.6899999999996"/>
    <m/>
    <m/>
    <m/>
    <m/>
    <m/>
    <m/>
    <m/>
    <m/>
    <m/>
    <m/>
    <m/>
    <m/>
    <m/>
    <m/>
    <m/>
    <m/>
    <m/>
    <x v="0"/>
    <m/>
    <s v=""/>
  </r>
  <r>
    <x v="228"/>
    <x v="1"/>
    <s v="reš prev"/>
    <x v="5"/>
    <x v="48"/>
    <n v="513"/>
    <n v="153"/>
    <s v="E0322"/>
    <s v="VK01"/>
    <m/>
    <x v="452"/>
    <n v="99460"/>
    <s v="točka"/>
    <n v="1.1499999999999999"/>
    <m/>
    <n v="16794.25"/>
    <m/>
    <n v="6588.39"/>
    <n v="1081.55"/>
    <n v="0"/>
    <n v="24464.190000000002"/>
    <n v="3938.7400000000002"/>
    <n v="28402.930000000004"/>
    <n v="1081.67"/>
    <n v="207.94"/>
    <n v="470.29999999999995"/>
    <n v="1759.91"/>
    <n v="30162.840000000004"/>
    <n v="11739.35"/>
    <n v="4986.66"/>
    <n v="942.5"/>
    <n v="11739.35"/>
    <n v="4986.66"/>
    <n v="942.5"/>
    <n v="47831.350000000006"/>
    <n v="0.48"/>
    <m/>
    <n v="47831.33"/>
    <n v="0.48"/>
    <n v="2.0000000004074536E-2"/>
    <n v="0"/>
    <n v="4.1813597915998858E-5"/>
    <n v="0"/>
    <n v="0"/>
    <n v="200"/>
    <x v="1"/>
    <b v="0"/>
    <n v="20"/>
  </r>
  <r>
    <x v="0"/>
    <x v="1"/>
    <s v="reš prev"/>
    <x v="0"/>
    <x v="0"/>
    <n v="513"/>
    <n v="153"/>
    <s v="E0322"/>
    <m/>
    <n v="46"/>
    <x v="451"/>
    <n v="99460"/>
    <m/>
    <n v="1"/>
    <n v="28"/>
    <n v="14677.33"/>
    <n v="39.229999999999997"/>
    <n v="5757.92"/>
    <n v="945.22"/>
    <n v="0"/>
    <n v="21380.47"/>
    <n v="3442.26"/>
    <n v="24822.730000000003"/>
    <n v="940.58"/>
    <n v="180.82"/>
    <n v="408.96"/>
    <n v="1530.3600000000001"/>
    <n v="26353.090000000004"/>
    <m/>
    <m/>
    <m/>
    <m/>
    <m/>
    <m/>
    <m/>
    <m/>
    <m/>
    <m/>
    <m/>
    <m/>
    <m/>
    <m/>
    <m/>
    <m/>
    <m/>
    <x v="0"/>
    <m/>
    <s v=""/>
  </r>
  <r>
    <x v="0"/>
    <x v="1"/>
    <s v="reš prev"/>
    <x v="0"/>
    <x v="0"/>
    <n v="513"/>
    <n v="153"/>
    <s v="E0322"/>
    <m/>
    <n v="200"/>
    <x v="3"/>
    <m/>
    <m/>
    <n v="0.15"/>
    <n v="27"/>
    <n v="2116.92"/>
    <n v="39.229999999999997"/>
    <n v="830.47"/>
    <n v="136.33000000000001"/>
    <n v="0"/>
    <n v="3083.7200000000003"/>
    <n v="496.48"/>
    <n v="3580.2000000000003"/>
    <n v="141.09"/>
    <n v="27.12"/>
    <n v="61.34"/>
    <n v="229.55"/>
    <n v="3809.7500000000005"/>
    <m/>
    <m/>
    <m/>
    <m/>
    <m/>
    <m/>
    <m/>
    <m/>
    <m/>
    <m/>
    <m/>
    <m/>
    <m/>
    <m/>
    <m/>
    <m/>
    <m/>
    <x v="0"/>
    <m/>
    <s v=""/>
  </r>
  <r>
    <x v="229"/>
    <x v="1"/>
    <s v="druge"/>
    <x v="5"/>
    <x v="47"/>
    <n v="549"/>
    <s v="033"/>
    <s v="Z0030"/>
    <s v="VK01"/>
    <m/>
    <x v="453"/>
    <n v="22853"/>
    <s v="točka"/>
    <n v="1.5"/>
    <m/>
    <n v="40672.06"/>
    <m/>
    <n v="1016.8"/>
    <n v="2619.2800000000002"/>
    <n v="0"/>
    <n v="44308.140000000007"/>
    <n v="7133.6100000000006"/>
    <n v="51441.750000000007"/>
    <n v="1410.87"/>
    <n v="271.23"/>
    <n v="613.43999999999994"/>
    <n v="2295.5400000000004"/>
    <n v="53737.290000000008"/>
    <n v="16523.04"/>
    <n v="3508.97"/>
    <n v="942.5"/>
    <n v="16523.04"/>
    <n v="3508.97"/>
    <n v="942.5"/>
    <n v="74711.800000000017"/>
    <n v="3.27"/>
    <m/>
    <n v="74711.8"/>
    <n v="3.27"/>
    <n v="0"/>
    <n v="0"/>
    <n v="0"/>
    <n v="0"/>
    <n v="0"/>
    <n v="201"/>
    <x v="1"/>
    <b v="0"/>
    <n v="20"/>
  </r>
  <r>
    <x v="0"/>
    <x v="1"/>
    <s v="druge"/>
    <x v="0"/>
    <x v="0"/>
    <n v="549"/>
    <s v="033"/>
    <s v="Z0030"/>
    <m/>
    <n v="150"/>
    <x v="50"/>
    <m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49"/>
    <s v="033"/>
    <s v="Z0030"/>
    <m/>
    <n v="180"/>
    <x v="10"/>
    <m/>
    <m/>
    <n v="0.3"/>
    <n v="28"/>
    <n v="4403.2"/>
    <n v="2.5"/>
    <n v="110.08"/>
    <n v="283.57"/>
    <n v="0"/>
    <n v="4796.8499999999995"/>
    <n v="772.29"/>
    <n v="5569.1399999999994"/>
    <n v="282.17"/>
    <n v="54.25"/>
    <n v="122.69"/>
    <n v="459.11"/>
    <n v="6028.2499999999991"/>
    <m/>
    <m/>
    <m/>
    <m/>
    <m/>
    <m/>
    <m/>
    <m/>
    <m/>
    <m/>
    <m/>
    <m/>
    <m/>
    <m/>
    <m/>
    <m/>
    <m/>
    <x v="0"/>
    <m/>
    <s v=""/>
  </r>
  <r>
    <x v="0"/>
    <x v="1"/>
    <s v="druge"/>
    <x v="0"/>
    <x v="0"/>
    <n v="549"/>
    <s v="033"/>
    <s v="Z0030"/>
    <m/>
    <n v="200"/>
    <x v="3"/>
    <m/>
    <m/>
    <n v="0.2"/>
    <n v="27"/>
    <n v="2822.56"/>
    <n v="2.5"/>
    <n v="70.56"/>
    <n v="181.77"/>
    <n v="0"/>
    <n v="3074.89"/>
    <n v="495.06"/>
    <n v="3569.95"/>
    <n v="188.12"/>
    <n v="36.159999999999997"/>
    <n v="81.790000000000006"/>
    <n v="306.07"/>
    <n v="3876.02"/>
    <m/>
    <m/>
    <m/>
    <m/>
    <m/>
    <m/>
    <m/>
    <m/>
    <m/>
    <m/>
    <m/>
    <m/>
    <m/>
    <m/>
    <m/>
    <m/>
    <m/>
    <x v="0"/>
    <m/>
    <s v=""/>
  </r>
  <r>
    <x v="230"/>
    <x v="1"/>
    <s v="svz"/>
    <x v="6"/>
    <x v="49"/>
    <n v="644"/>
    <n v="405"/>
    <s v="E0432"/>
    <s v="VK14"/>
    <m/>
    <x v="454"/>
    <n v="1000"/>
    <s v="zdr. nega"/>
    <n v="0.96000000000000008"/>
    <m/>
    <n v="15531.56"/>
    <m/>
    <n v="2196.17"/>
    <n v="1000.2299999999999"/>
    <n v="0"/>
    <n v="18727.96"/>
    <n v="3015.2000000000003"/>
    <n v="21743.160000000003"/>
    <n v="902.96"/>
    <n v="173.59"/>
    <n v="392.6"/>
    <n v="1469.15"/>
    <n v="23212.309999999998"/>
    <n v="2671.76"/>
    <n v="607.47"/>
    <n v="12.99"/>
    <n v="2671.76"/>
    <n v="607.47"/>
    <n v="12.99"/>
    <n v="26504.530000000002"/>
    <n v="26.5"/>
    <m/>
    <n v="26504.52"/>
    <n v="26.5"/>
    <n v="1.0000000002037268E-2"/>
    <n v="0"/>
    <n v="3.772941370768936E-5"/>
    <n v="0"/>
    <n v="0"/>
    <n v="202"/>
    <x v="1"/>
    <b v="0"/>
    <n v="20"/>
  </r>
  <r>
    <x v="0"/>
    <x v="1"/>
    <s v="svz"/>
    <x v="0"/>
    <x v="0"/>
    <n v="644"/>
    <n v="405"/>
    <s v="E0432"/>
    <m/>
    <n v="61"/>
    <x v="27"/>
    <m/>
    <m/>
    <n v="0.28000000000000003"/>
    <n v="36"/>
    <n v="5624.37"/>
    <n v="14.14"/>
    <n v="795.29"/>
    <n v="362.21"/>
    <n v="0"/>
    <n v="6781.87"/>
    <n v="1091.8800000000001"/>
    <n v="7873.75"/>
    <n v="263.36"/>
    <n v="50.63"/>
    <n v="114.51"/>
    <n v="428.5"/>
    <n v="8302.25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432"/>
    <m/>
    <n v="180"/>
    <x v="10"/>
    <m/>
    <m/>
    <n v="0.55000000000000004"/>
    <n v="28"/>
    <n v="8072.53"/>
    <n v="14.14"/>
    <n v="1141.46"/>
    <n v="519.87"/>
    <n v="0"/>
    <n v="9733.86"/>
    <n v="1567.15"/>
    <n v="11301.01"/>
    <n v="517.32000000000005"/>
    <n v="99.45"/>
    <n v="224.93"/>
    <n v="841.7"/>
    <n v="12142.710000000001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432"/>
    <m/>
    <n v="200"/>
    <x v="3"/>
    <m/>
    <m/>
    <n v="0.13"/>
    <n v="27"/>
    <n v="1834.66"/>
    <n v="14.14"/>
    <n v="259.42"/>
    <n v="118.15"/>
    <n v="0"/>
    <n v="2212.23"/>
    <n v="356.17"/>
    <n v="2568.4"/>
    <n v="122.28"/>
    <n v="23.51"/>
    <n v="53.16"/>
    <n v="198.95"/>
    <n v="2767.35"/>
    <m/>
    <m/>
    <m/>
    <m/>
    <m/>
    <m/>
    <m/>
    <m/>
    <m/>
    <m/>
    <m/>
    <m/>
    <m/>
    <m/>
    <m/>
    <m/>
    <m/>
    <x v="0"/>
    <m/>
    <s v=""/>
  </r>
  <r>
    <x v="231"/>
    <x v="1"/>
    <s v="svz"/>
    <x v="6"/>
    <x v="49"/>
    <n v="644"/>
    <n v="405"/>
    <s v="E0432"/>
    <s v="VK19"/>
    <m/>
    <x v="455"/>
    <n v="1000"/>
    <s v="zdr. nega"/>
    <n v="0.92"/>
    <m/>
    <n v="15599.29"/>
    <m/>
    <n v="2205.7399999999998"/>
    <n v="1004.5899999999999"/>
    <n v="0"/>
    <n v="18809.62"/>
    <n v="3028.35"/>
    <n v="21837.969999999998"/>
    <n v="865.33"/>
    <n v="166.35999999999999"/>
    <n v="376.24"/>
    <n v="1407.9299999999998"/>
    <n v="23245.899999999998"/>
    <n v="3649.33"/>
    <n v="607.47"/>
    <n v="12.99"/>
    <n v="3649.33"/>
    <n v="607.47"/>
    <n v="12.99"/>
    <n v="27515.69"/>
    <n v="27.52"/>
    <m/>
    <n v="27515.683926342859"/>
    <n v="27.52"/>
    <n v="6.0736571394954808E-3"/>
    <n v="0"/>
    <n v="2.2073436937835685E-5"/>
    <n v="0"/>
    <n v="0"/>
    <n v="203"/>
    <x v="1"/>
    <b v="0"/>
    <n v="20"/>
  </r>
  <r>
    <x v="0"/>
    <x v="1"/>
    <s v="svz"/>
    <x v="0"/>
    <x v="0"/>
    <n v="644"/>
    <n v="405"/>
    <s v="E0432"/>
    <m/>
    <n v="61"/>
    <x v="27"/>
    <m/>
    <m/>
    <n v="0.4"/>
    <n v="36"/>
    <n v="8034.82"/>
    <n v="14.14"/>
    <n v="1136.1199999999999"/>
    <n v="517.44000000000005"/>
    <n v="0"/>
    <n v="9688.3799999999992"/>
    <n v="1559.83"/>
    <n v="11248.21"/>
    <n v="376.23"/>
    <n v="72.33"/>
    <n v="163.58000000000001"/>
    <n v="612.14"/>
    <n v="11860.349999999999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432"/>
    <m/>
    <n v="180"/>
    <x v="10"/>
    <m/>
    <m/>
    <n v="0.4"/>
    <n v="28"/>
    <n v="5870.93"/>
    <n v="14.14"/>
    <n v="830.15"/>
    <n v="378.09"/>
    <n v="0"/>
    <n v="7079.17"/>
    <n v="1139.75"/>
    <n v="8218.92"/>
    <n v="376.23"/>
    <n v="72.33"/>
    <n v="163.58000000000001"/>
    <n v="612.14"/>
    <n v="8831.06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432"/>
    <m/>
    <n v="200"/>
    <x v="3"/>
    <m/>
    <m/>
    <n v="0.12"/>
    <n v="27"/>
    <n v="1693.54"/>
    <n v="14.14"/>
    <n v="239.47"/>
    <n v="109.06"/>
    <n v="0"/>
    <n v="2042.07"/>
    <n v="328.77"/>
    <n v="2370.84"/>
    <n v="112.87"/>
    <n v="21.7"/>
    <n v="49.08"/>
    <n v="183.64999999999998"/>
    <n v="2554.4900000000002"/>
    <m/>
    <m/>
    <m/>
    <m/>
    <m/>
    <m/>
    <m/>
    <m/>
    <m/>
    <m/>
    <m/>
    <m/>
    <m/>
    <m/>
    <m/>
    <m/>
    <m/>
    <x v="0"/>
    <m/>
    <s v=""/>
  </r>
  <r>
    <x v="232"/>
    <x v="1"/>
    <s v="svz"/>
    <x v="6"/>
    <x v="49"/>
    <n v="644"/>
    <n v="405"/>
    <s v="E0690"/>
    <s v="VK21"/>
    <m/>
    <x v="456"/>
    <n v="1000"/>
    <s v="zdr. nega"/>
    <n v="2.2200000000000002"/>
    <m/>
    <n v="35649.06"/>
    <m/>
    <n v="9004.9500000000007"/>
    <n v="2295.7999999999997"/>
    <n v="0"/>
    <n v="46949.81"/>
    <n v="7558.91"/>
    <n v="54508.720000000008"/>
    <n v="2088.0899999999997"/>
    <n v="401.42"/>
    <n v="907.89"/>
    <n v="3397.4000000000005"/>
    <n v="57906.12"/>
    <n v="3860.05"/>
    <n v="651.41999999999996"/>
    <n v="12.99"/>
    <n v="3860.05"/>
    <n v="651.41999999999996"/>
    <n v="12.99"/>
    <n v="62430.58"/>
    <n v="62.43"/>
    <m/>
    <n v="62430.61"/>
    <n v="62.43"/>
    <n v="-2.9999999998835847E-2"/>
    <n v="0"/>
    <n v="-4.805335075027434E-5"/>
    <n v="0"/>
    <n v="0"/>
    <n v="204"/>
    <x v="1"/>
    <b v="0"/>
    <n v="20"/>
  </r>
  <r>
    <x v="0"/>
    <x v="1"/>
    <s v="svz"/>
    <x v="0"/>
    <x v="0"/>
    <n v="644"/>
    <n v="405"/>
    <s v="E0690"/>
    <m/>
    <n v="80"/>
    <x v="18"/>
    <m/>
    <m/>
    <n v="0.09"/>
    <n v="37"/>
    <n v="1880.13"/>
    <n v="25.26"/>
    <n v="474.92"/>
    <n v="121.08"/>
    <n v="0"/>
    <n v="2476.13"/>
    <n v="398.66"/>
    <n v="2874.79"/>
    <n v="84.65"/>
    <n v="16.27"/>
    <n v="36.81"/>
    <n v="137.73000000000002"/>
    <n v="3012.52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690"/>
    <m/>
    <n v="68"/>
    <x v="457"/>
    <m/>
    <m/>
    <n v="0.64"/>
    <n v="36"/>
    <n v="12855.7"/>
    <n v="25.26"/>
    <n v="3247.35"/>
    <n v="827.91"/>
    <n v="0"/>
    <n v="16930.960000000003"/>
    <n v="2725.88"/>
    <n v="19656.840000000004"/>
    <n v="601.97"/>
    <n v="115.72"/>
    <n v="261.73"/>
    <n v="979.42000000000007"/>
    <n v="20636.260000000002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690"/>
    <m/>
    <n v="110"/>
    <x v="438"/>
    <m/>
    <m/>
    <n v="0.08"/>
    <n v="37"/>
    <n v="1671.23"/>
    <n v="25.26"/>
    <n v="422.15"/>
    <n v="107.63"/>
    <n v="0"/>
    <n v="2201.0100000000002"/>
    <n v="354.36"/>
    <n v="2555.3700000000003"/>
    <n v="75.25"/>
    <n v="14.47"/>
    <n v="32.72"/>
    <n v="122.44"/>
    <n v="2677.8100000000004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690"/>
    <m/>
    <n v="140"/>
    <x v="207"/>
    <m/>
    <m/>
    <n v="0.01"/>
    <n v="37"/>
    <n v="208.9"/>
    <n v="25.26"/>
    <n v="52.77"/>
    <n v="13.45"/>
    <n v="0"/>
    <n v="275.12"/>
    <n v="44.29"/>
    <n v="319.41000000000003"/>
    <n v="9.41"/>
    <n v="1.81"/>
    <n v="4.09"/>
    <n v="15.31"/>
    <n v="334.72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690"/>
    <m/>
    <n v="180"/>
    <x v="10"/>
    <m/>
    <m/>
    <n v="0.97"/>
    <n v="28"/>
    <n v="14237.01"/>
    <n v="25.26"/>
    <n v="3596.27"/>
    <n v="916.86"/>
    <n v="0"/>
    <n v="18750.14"/>
    <n v="3018.77"/>
    <n v="21768.91"/>
    <n v="912.36"/>
    <n v="175.4"/>
    <n v="396.69"/>
    <n v="1484.45"/>
    <n v="23253.360000000001"/>
    <m/>
    <m/>
    <m/>
    <m/>
    <m/>
    <m/>
    <m/>
    <m/>
    <m/>
    <m/>
    <m/>
    <m/>
    <m/>
    <m/>
    <m/>
    <m/>
    <m/>
    <x v="0"/>
    <m/>
    <s v=""/>
  </r>
  <r>
    <x v="0"/>
    <x v="1"/>
    <s v="svz"/>
    <x v="0"/>
    <x v="0"/>
    <n v="644"/>
    <n v="405"/>
    <s v="E0690"/>
    <m/>
    <n v="182"/>
    <x v="25"/>
    <m/>
    <m/>
    <n v="0.43"/>
    <n v="21"/>
    <n v="4796.09"/>
    <n v="25.26"/>
    <n v="1211.49"/>
    <n v="308.87"/>
    <n v="0"/>
    <n v="6316.45"/>
    <n v="1016.95"/>
    <n v="7333.4"/>
    <n v="404.45"/>
    <n v="77.75"/>
    <n v="175.85"/>
    <n v="658.05"/>
    <n v="7991.45"/>
    <m/>
    <m/>
    <m/>
    <m/>
    <m/>
    <m/>
    <m/>
    <m/>
    <m/>
    <m/>
    <m/>
    <m/>
    <m/>
    <m/>
    <m/>
    <m/>
    <m/>
    <x v="0"/>
    <m/>
    <s v=""/>
  </r>
  <r>
    <x v="233"/>
    <x v="1"/>
    <s v="svz"/>
    <x v="6"/>
    <x v="50"/>
    <n v="644"/>
    <s v="D10"/>
    <s v="E0002"/>
    <m/>
    <m/>
    <x v="458"/>
    <n v="3000"/>
    <s v="zdr. nega"/>
    <n v="1.7471299999999998"/>
    <m/>
    <n v="25348.260000000002"/>
    <m/>
    <n v="3389.06"/>
    <n v="1632.43"/>
    <n v="0"/>
    <n v="30369.750000000004"/>
    <n v="4889.53"/>
    <n v="35259.280000000006"/>
    <n v="1643.3200000000002"/>
    <n v="315.91999999999996"/>
    <n v="714.51"/>
    <n v="2673.75"/>
    <n v="37933.030000000006"/>
    <n v="6431.68"/>
    <n v="292.39999999999998"/>
    <n v="40.35"/>
    <n v="6431.68"/>
    <n v="292.39999999999998"/>
    <n v="40.35"/>
    <n v="44697.460000000006"/>
    <n v="14.9"/>
    <m/>
    <n v="44697.460000000006"/>
    <n v="14.9"/>
    <n v="0"/>
    <n v="0"/>
    <n v="0"/>
    <n v="0"/>
    <n v="0"/>
    <n v="205"/>
    <x v="1"/>
    <b v="0"/>
    <n v="20"/>
  </r>
  <r>
    <x v="0"/>
    <x v="1"/>
    <s v="svz"/>
    <x v="0"/>
    <x v="0"/>
    <n v="644"/>
    <s v="D10"/>
    <s v="E0002"/>
    <m/>
    <n v="220"/>
    <x v="32"/>
    <m/>
    <m/>
    <n v="1.7471299999999998"/>
    <m/>
    <n v="25348.260000000002"/>
    <m/>
    <n v="3389.06"/>
    <n v="1632.43"/>
    <n v="0"/>
    <n v="30369.750000000004"/>
    <n v="4889.53"/>
    <n v="35259.280000000006"/>
    <n v="1643.3200000000002"/>
    <n v="315.91999999999996"/>
    <n v="714.51"/>
    <n v="2673.75"/>
    <n v="37933.030000000006"/>
    <m/>
    <m/>
    <m/>
    <m/>
    <m/>
    <m/>
    <m/>
    <m/>
    <m/>
    <m/>
    <m/>
    <m/>
    <m/>
    <m/>
    <m/>
    <m/>
    <m/>
    <x v="0"/>
    <m/>
    <s v=""/>
  </r>
  <r>
    <x v="234"/>
    <x v="1"/>
    <s v="svz"/>
    <x v="6"/>
    <x v="50"/>
    <n v="644"/>
    <n v="411"/>
    <s v="E0002"/>
    <s v="NEG01"/>
    <m/>
    <x v="459"/>
    <n v="1000"/>
    <s v="zdr. nega"/>
    <n v="0.39534000000000002"/>
    <m/>
    <n v="5364.8"/>
    <m/>
    <n v="717.27"/>
    <n v="345.49"/>
    <n v="0"/>
    <n v="6427.5599999999995"/>
    <n v="1034.8399999999999"/>
    <n v="7462.4"/>
    <n v="371.85"/>
    <n v="71.489999999999995"/>
    <n v="161.68"/>
    <n v="605.02"/>
    <n v="8067.42"/>
    <n v="1732.41"/>
    <n v="54.13"/>
    <n v="13.45"/>
    <n v="1732.41"/>
    <n v="54.13"/>
    <n v="13.45"/>
    <n v="9867.41"/>
    <n v="9.8699999999999992"/>
    <m/>
    <n v="9867.414838531573"/>
    <n v="9.8699999999999992"/>
    <n v="-4.8385315731138689E-3"/>
    <n v="0"/>
    <n v="-4.9035453077534929E-5"/>
    <n v="0"/>
    <n v="0"/>
    <n v="206"/>
    <x v="3"/>
    <b v="0"/>
    <n v="20"/>
  </r>
  <r>
    <x v="235"/>
    <x v="1"/>
    <s v="svz"/>
    <x v="6"/>
    <x v="50"/>
    <n v="602"/>
    <n v="419"/>
    <s v="E0002"/>
    <s v="NEG01"/>
    <m/>
    <x v="460"/>
    <n v="1000"/>
    <s v="zdr. nega"/>
    <n v="0.39534000000000002"/>
    <m/>
    <n v="5364.8"/>
    <m/>
    <n v="717.27"/>
    <n v="345.49"/>
    <n v="0"/>
    <n v="6427.5599999999995"/>
    <n v="1034.8399999999999"/>
    <n v="7462.4"/>
    <n v="371.85"/>
    <n v="71.489999999999995"/>
    <n v="161.68"/>
    <n v="605.02"/>
    <n v="8067.42"/>
    <n v="1732.41"/>
    <n v="54.13"/>
    <n v="13.45"/>
    <n v="1732.41"/>
    <n v="54.13"/>
    <n v="13.45"/>
    <n v="9867.41"/>
    <n v="9.8699999999999992"/>
    <m/>
    <n v="9867.414838531573"/>
    <n v="9.8699999999999992"/>
    <n v="-4.8385315731138689E-3"/>
    <n v="0"/>
    <n v="-4.9035453077534929E-5"/>
    <n v="0"/>
    <n v="0"/>
    <m/>
    <x v="3"/>
    <b v="0"/>
    <n v="20"/>
  </r>
  <r>
    <x v="0"/>
    <x v="1"/>
    <s v="svz"/>
    <x v="0"/>
    <x v="0"/>
    <n v="644"/>
    <n v="411"/>
    <s v="E0002"/>
    <m/>
    <n v="220"/>
    <x v="32"/>
    <m/>
    <m/>
    <n v="0.39534000000000002"/>
    <n v="26"/>
    <n v="5364.8"/>
    <n v="13.37"/>
    <n v="717.27"/>
    <n v="345.49"/>
    <n v="0"/>
    <n v="6427.5599999999995"/>
    <n v="1034.8399999999999"/>
    <n v="7462.4"/>
    <n v="371.85"/>
    <n v="71.489999999999995"/>
    <n v="161.68"/>
    <n v="605.02"/>
    <n v="8067.42"/>
    <m/>
    <m/>
    <m/>
    <m/>
    <m/>
    <m/>
    <m/>
    <m/>
    <m/>
    <m/>
    <m/>
    <m/>
    <m/>
    <m/>
    <m/>
    <m/>
    <m/>
    <x v="0"/>
    <m/>
    <s v=""/>
  </r>
  <r>
    <x v="236"/>
    <x v="1"/>
    <s v="svz"/>
    <x v="6"/>
    <x v="50"/>
    <n v="644"/>
    <n v="412"/>
    <s v="E0002"/>
    <s v="NEG02"/>
    <m/>
    <x v="461"/>
    <n v="1000"/>
    <s v="zdr. nega"/>
    <n v="0.56520999999999999"/>
    <m/>
    <n v="7976.69"/>
    <m/>
    <n v="1066.48"/>
    <n v="513.70000000000005"/>
    <n v="0"/>
    <n v="9556.8700000000008"/>
    <n v="1538.66"/>
    <n v="11095.53"/>
    <n v="531.63"/>
    <n v="102.2"/>
    <n v="231.15"/>
    <n v="864.98"/>
    <n v="11960.51"/>
    <n v="2349.63"/>
    <n v="97.43"/>
    <n v="13.45"/>
    <n v="2349.63"/>
    <n v="97.43"/>
    <n v="13.45"/>
    <n v="14421.02"/>
    <n v="14.42"/>
    <m/>
    <n v="14421.020416777639"/>
    <n v="14.42"/>
    <n v="-4.1677763874758966E-4"/>
    <n v="0"/>
    <n v="-2.8900703743731205E-6"/>
    <n v="0"/>
    <n v="0"/>
    <n v="207"/>
    <x v="3"/>
    <b v="0"/>
    <n v="20"/>
  </r>
  <r>
    <x v="0"/>
    <x v="1"/>
    <s v="svz"/>
    <x v="0"/>
    <x v="0"/>
    <n v="644"/>
    <n v="412"/>
    <s v="E0002"/>
    <m/>
    <n v="220"/>
    <x v="32"/>
    <m/>
    <m/>
    <n v="0.56520999999999999"/>
    <n v="27"/>
    <n v="7976.69"/>
    <n v="13.37"/>
    <n v="1066.48"/>
    <n v="513.70000000000005"/>
    <n v="0"/>
    <n v="9556.8700000000008"/>
    <n v="1538.66"/>
    <n v="11095.53"/>
    <n v="531.63"/>
    <n v="102.2"/>
    <n v="231.15"/>
    <n v="864.98"/>
    <n v="11960.51"/>
    <m/>
    <m/>
    <m/>
    <m/>
    <m/>
    <m/>
    <m/>
    <m/>
    <m/>
    <m/>
    <m/>
    <m/>
    <m/>
    <m/>
    <m/>
    <m/>
    <m/>
    <x v="0"/>
    <m/>
    <s v=""/>
  </r>
  <r>
    <x v="237"/>
    <x v="1"/>
    <s v="svz"/>
    <x v="6"/>
    <x v="50"/>
    <n v="644"/>
    <n v="413"/>
    <s v="E0002"/>
    <s v="NEG03"/>
    <m/>
    <x v="462"/>
    <n v="1000"/>
    <s v="zdr. nega"/>
    <n v="0.78657999999999995"/>
    <m/>
    <n v="12006.77"/>
    <m/>
    <n v="1605.31"/>
    <n v="773.24"/>
    <n v="0"/>
    <n v="14385.32"/>
    <n v="2316.04"/>
    <n v="16701.36"/>
    <n v="739.84"/>
    <n v="142.22999999999999"/>
    <n v="321.68"/>
    <n v="1203.75"/>
    <n v="17905.11"/>
    <n v="2349.63"/>
    <n v="140.83000000000001"/>
    <n v="13.45"/>
    <n v="2349.63"/>
    <n v="140.83000000000001"/>
    <n v="13.45"/>
    <n v="20409.020000000004"/>
    <n v="20.41"/>
    <m/>
    <n v="20409.01371080436"/>
    <n v="20.41"/>
    <n v="6.2891956440580543E-3"/>
    <n v="0"/>
    <n v="3.0815774506185994E-5"/>
    <n v="0"/>
    <n v="0"/>
    <n v="208"/>
    <x v="3"/>
    <b v="0"/>
    <n v="21"/>
  </r>
  <r>
    <x v="0"/>
    <x v="1"/>
    <s v="svz"/>
    <x v="0"/>
    <x v="0"/>
    <n v="644"/>
    <n v="413"/>
    <s v="E0002"/>
    <m/>
    <n v="220"/>
    <x v="32"/>
    <m/>
    <m/>
    <n v="0.78657999999999995"/>
    <n v="29"/>
    <n v="12006.77"/>
    <n v="13.37"/>
    <n v="1605.31"/>
    <n v="773.24"/>
    <n v="0"/>
    <n v="14385.32"/>
    <n v="2316.04"/>
    <n v="16701.36"/>
    <n v="739.84"/>
    <n v="142.22999999999999"/>
    <n v="321.68"/>
    <n v="1203.75"/>
    <n v="17905.11"/>
    <m/>
    <m/>
    <m/>
    <m/>
    <m/>
    <m/>
    <m/>
    <m/>
    <m/>
    <m/>
    <m/>
    <m/>
    <m/>
    <m/>
    <m/>
    <m/>
    <m/>
    <x v="0"/>
    <m/>
    <s v=""/>
  </r>
  <r>
    <x v="238"/>
    <x v="1"/>
    <s v="svz"/>
    <x v="6"/>
    <x v="50"/>
    <n v="644"/>
    <s v="P40"/>
    <s v="E0002"/>
    <m/>
    <m/>
    <x v="463"/>
    <n v="3000"/>
    <s v="zdr. nega"/>
    <n v="1.7471299999999998"/>
    <m/>
    <n v="25348.260000000002"/>
    <m/>
    <n v="6661.52"/>
    <n v="1632.43"/>
    <n v="0"/>
    <n v="33642.21"/>
    <n v="5416.4"/>
    <n v="39058.61"/>
    <n v="1643.3200000000002"/>
    <n v="315.91999999999996"/>
    <n v="714.51"/>
    <n v="2673.75"/>
    <n v="41732.36"/>
    <n v="6431.68"/>
    <n v="292.39999999999998"/>
    <n v="40.35"/>
    <n v="6431.68"/>
    <n v="292.39999999999998"/>
    <n v="40.35"/>
    <n v="48496.79"/>
    <n v="16.170000000000002"/>
    <m/>
    <n v="48496.790000000008"/>
    <n v="16.170000000000002"/>
    <n v="0"/>
    <n v="0"/>
    <n v="0"/>
    <n v="0"/>
    <n v="0"/>
    <n v="209"/>
    <x v="1"/>
    <b v="0"/>
    <n v="21"/>
  </r>
  <r>
    <x v="0"/>
    <x v="1"/>
    <s v="svz"/>
    <x v="0"/>
    <x v="0"/>
    <n v="644"/>
    <s v="P40"/>
    <s v="E0002"/>
    <m/>
    <n v="220"/>
    <x v="32"/>
    <m/>
    <m/>
    <n v="1.7471299999999998"/>
    <m/>
    <n v="25348.260000000002"/>
    <m/>
    <n v="6661.52"/>
    <n v="1632.43"/>
    <n v="0"/>
    <n v="33642.21"/>
    <n v="5416.4"/>
    <n v="39058.61"/>
    <n v="1643.3200000000002"/>
    <n v="315.91999999999996"/>
    <n v="714.51"/>
    <n v="2673.75"/>
    <n v="41732.36"/>
    <m/>
    <m/>
    <m/>
    <m/>
    <m/>
    <m/>
    <m/>
    <m/>
    <m/>
    <m/>
    <m/>
    <m/>
    <m/>
    <m/>
    <m/>
    <m/>
    <m/>
    <x v="0"/>
    <m/>
    <s v=""/>
  </r>
  <r>
    <x v="239"/>
    <x v="1"/>
    <s v="svz"/>
    <x v="6"/>
    <x v="50"/>
    <n v="644"/>
    <n v="416"/>
    <s v="E0002"/>
    <s v="NEG10"/>
    <m/>
    <x v="464"/>
    <n v="1000"/>
    <s v="zdr. nega"/>
    <n v="0.39534000000000002"/>
    <m/>
    <n v="5364.8"/>
    <m/>
    <n v="1409.87"/>
    <n v="345.49"/>
    <n v="0"/>
    <n v="7120.16"/>
    <n v="1146.3499999999999"/>
    <n v="8266.51"/>
    <n v="371.85"/>
    <n v="71.489999999999995"/>
    <n v="161.68"/>
    <n v="605.02"/>
    <n v="8871.5300000000007"/>
    <n v="1732.41"/>
    <n v="54.13"/>
    <n v="13.45"/>
    <n v="1732.41"/>
    <n v="54.13"/>
    <n v="13.45"/>
    <n v="10671.52"/>
    <n v="10.67"/>
    <m/>
    <n v="10671.520915338873"/>
    <n v="10.67"/>
    <n v="-9.153388728009304E-4"/>
    <n v="0"/>
    <n v="-8.5773984801477935E-6"/>
    <n v="0"/>
    <n v="0"/>
    <n v="210"/>
    <x v="3"/>
    <b v="0"/>
    <n v="21"/>
  </r>
  <r>
    <x v="0"/>
    <x v="1"/>
    <s v="svz"/>
    <x v="0"/>
    <x v="0"/>
    <n v="644"/>
    <n v="416"/>
    <s v="E0002"/>
    <m/>
    <n v="220"/>
    <x v="32"/>
    <m/>
    <m/>
    <n v="0.39534000000000002"/>
    <n v="26"/>
    <n v="5364.8"/>
    <n v="26.28"/>
    <n v="1409.87"/>
    <n v="345.49"/>
    <n v="0"/>
    <n v="7120.16"/>
    <n v="1146.3499999999999"/>
    <n v="8266.51"/>
    <n v="371.85"/>
    <n v="71.489999999999995"/>
    <n v="161.68"/>
    <n v="605.02"/>
    <n v="8871.5300000000007"/>
    <m/>
    <m/>
    <m/>
    <m/>
    <m/>
    <m/>
    <m/>
    <m/>
    <m/>
    <m/>
    <m/>
    <m/>
    <m/>
    <m/>
    <m/>
    <m/>
    <m/>
    <x v="0"/>
    <m/>
    <s v=""/>
  </r>
  <r>
    <x v="240"/>
    <x v="1"/>
    <s v="svz"/>
    <x v="6"/>
    <x v="50"/>
    <n v="644"/>
    <n v="417"/>
    <s v="E0002"/>
    <s v="NEG11"/>
    <m/>
    <x v="465"/>
    <n v="1000"/>
    <s v="zdr. nega"/>
    <n v="0.56520999999999999"/>
    <m/>
    <n v="7976.69"/>
    <m/>
    <n v="2096.27"/>
    <n v="513.70000000000005"/>
    <n v="0"/>
    <n v="10586.66"/>
    <n v="1704.45"/>
    <n v="12291.11"/>
    <n v="531.63"/>
    <n v="102.2"/>
    <n v="231.15"/>
    <n v="864.98"/>
    <n v="13156.09"/>
    <n v="2349.63"/>
    <n v="97.43"/>
    <n v="13.45"/>
    <n v="2349.63"/>
    <n v="97.43"/>
    <n v="13.45"/>
    <n v="15616.600000000002"/>
    <n v="15.62"/>
    <m/>
    <n v="15616.601271823623"/>
    <n v="15.62"/>
    <n v="-1.271823621209478E-3"/>
    <n v="0"/>
    <n v="-8.1440487534517239E-6"/>
    <n v="0"/>
    <n v="0"/>
    <n v="211"/>
    <x v="3"/>
    <b v="0"/>
    <n v="21"/>
  </r>
  <r>
    <x v="0"/>
    <x v="1"/>
    <s v="svz"/>
    <x v="0"/>
    <x v="0"/>
    <n v="644"/>
    <n v="417"/>
    <s v="E0002"/>
    <m/>
    <n v="220"/>
    <x v="32"/>
    <m/>
    <m/>
    <n v="0.56520999999999999"/>
    <n v="27"/>
    <n v="7976.69"/>
    <n v="26.28"/>
    <n v="2096.27"/>
    <n v="513.70000000000005"/>
    <n v="0"/>
    <n v="10586.66"/>
    <n v="1704.45"/>
    <n v="12291.11"/>
    <n v="531.63"/>
    <n v="102.2"/>
    <n v="231.15"/>
    <n v="864.98"/>
    <n v="13156.09"/>
    <m/>
    <m/>
    <m/>
    <m/>
    <m/>
    <m/>
    <m/>
    <m/>
    <m/>
    <m/>
    <m/>
    <m/>
    <m/>
    <m/>
    <m/>
    <m/>
    <m/>
    <x v="0"/>
    <m/>
    <s v=""/>
  </r>
  <r>
    <x v="241"/>
    <x v="1"/>
    <s v="svz"/>
    <x v="6"/>
    <x v="50"/>
    <n v="644"/>
    <n v="418"/>
    <s v="E0002"/>
    <s v="NEG12"/>
    <m/>
    <x v="466"/>
    <n v="1000"/>
    <s v="zdr. nega"/>
    <n v="0.78657999999999995"/>
    <m/>
    <n v="12006.77"/>
    <m/>
    <n v="3155.38"/>
    <n v="773.24"/>
    <n v="0"/>
    <n v="15935.390000000001"/>
    <n v="2565.6"/>
    <n v="18500.990000000002"/>
    <n v="739.84"/>
    <n v="142.22999999999999"/>
    <n v="321.68"/>
    <n v="1203.75"/>
    <n v="19704.740000000002"/>
    <n v="2349.63"/>
    <n v="140.83000000000001"/>
    <n v="13.45"/>
    <n v="2349.63"/>
    <n v="140.83000000000001"/>
    <n v="13.45"/>
    <n v="22208.650000000005"/>
    <n v="22.21"/>
    <m/>
    <n v="22208.647907645725"/>
    <n v="22.21"/>
    <n v="2.0923542797390837E-3"/>
    <n v="0"/>
    <n v="9.4213492349471357E-6"/>
    <n v="0"/>
    <n v="0"/>
    <n v="212"/>
    <x v="3"/>
    <b v="0"/>
    <n v="21"/>
  </r>
  <r>
    <x v="0"/>
    <x v="1"/>
    <s v="svz"/>
    <x v="0"/>
    <x v="0"/>
    <n v="644"/>
    <n v="418"/>
    <s v="E0002"/>
    <m/>
    <n v="220"/>
    <x v="32"/>
    <m/>
    <m/>
    <n v="0.78657999999999995"/>
    <n v="29"/>
    <n v="12006.77"/>
    <n v="26.28"/>
    <n v="3155.38"/>
    <n v="773.24"/>
    <n v="0"/>
    <n v="15935.390000000001"/>
    <n v="2565.6"/>
    <n v="18500.990000000002"/>
    <n v="739.84"/>
    <n v="142.22999999999999"/>
    <n v="321.68"/>
    <n v="1203.75"/>
    <n v="19704.740000000002"/>
    <m/>
    <m/>
    <m/>
    <m/>
    <m/>
    <m/>
    <m/>
    <m/>
    <m/>
    <m/>
    <m/>
    <m/>
    <m/>
    <m/>
    <m/>
    <m/>
    <m/>
    <x v="0"/>
    <m/>
    <s v=""/>
  </r>
  <r>
    <x v="238"/>
    <x v="1"/>
    <s v="svz"/>
    <x v="6"/>
    <x v="50"/>
    <n v="644"/>
    <s v="P40"/>
    <s v="E0002"/>
    <m/>
    <m/>
    <x v="467"/>
    <n v="3000"/>
    <s v="zdr. nega"/>
    <n v="1.7471299999999998"/>
    <m/>
    <n v="25348.260000000002"/>
    <m/>
    <n v="6661.52"/>
    <n v="1632.43"/>
    <n v="0"/>
    <n v="33642.21"/>
    <n v="5416.4"/>
    <n v="39058.61"/>
    <n v="1643.3200000000002"/>
    <n v="315.91999999999996"/>
    <n v="714.51"/>
    <n v="2673.75"/>
    <n v="41732.36"/>
    <n v="6431.68"/>
    <n v="1136.8"/>
    <n v="40.35"/>
    <n v="6431.68"/>
    <n v="1136.8"/>
    <n v="40.35"/>
    <n v="49341.19"/>
    <n v="16.45"/>
    <m/>
    <n v="49341.19000000001"/>
    <n v="16.45"/>
    <n v="0"/>
    <n v="0"/>
    <n v="0"/>
    <n v="0"/>
    <n v="0"/>
    <n v="213"/>
    <x v="1"/>
    <b v="0"/>
    <n v="21"/>
  </r>
  <r>
    <x v="0"/>
    <x v="1"/>
    <s v="svz"/>
    <x v="0"/>
    <x v="0"/>
    <n v="644"/>
    <s v="P40"/>
    <s v="E0002"/>
    <m/>
    <n v="220"/>
    <x v="32"/>
    <m/>
    <m/>
    <n v="1.7471299999999998"/>
    <m/>
    <n v="25348.260000000002"/>
    <m/>
    <n v="6661.52"/>
    <n v="1632.43"/>
    <n v="0"/>
    <n v="33642.21"/>
    <n v="5416.4"/>
    <n v="39058.61"/>
    <n v="1643.3200000000002"/>
    <n v="315.91999999999996"/>
    <n v="714.51"/>
    <n v="2673.75"/>
    <n v="41732.36"/>
    <m/>
    <m/>
    <m/>
    <m/>
    <m/>
    <m/>
    <m/>
    <m/>
    <m/>
    <m/>
    <m/>
    <m/>
    <m/>
    <m/>
    <m/>
    <m/>
    <m/>
    <x v="0"/>
    <m/>
    <s v=""/>
  </r>
  <r>
    <x v="242"/>
    <x v="1"/>
    <s v="svz"/>
    <x v="6"/>
    <x v="50"/>
    <n v="644"/>
    <n v="416"/>
    <s v="E0002"/>
    <s v="NEG07"/>
    <m/>
    <x v="468"/>
    <n v="1000"/>
    <s v="zdr. nega"/>
    <n v="0.39534000000000002"/>
    <m/>
    <n v="5364.8"/>
    <m/>
    <n v="1409.87"/>
    <n v="345.49"/>
    <n v="0"/>
    <n v="7120.16"/>
    <n v="1146.3499999999999"/>
    <n v="8266.51"/>
    <n v="371.85"/>
    <n v="71.489999999999995"/>
    <n v="161.68"/>
    <n v="605.02"/>
    <n v="8871.5300000000007"/>
    <n v="1732.41"/>
    <n v="249"/>
    <n v="13.45"/>
    <n v="1732.41"/>
    <n v="249"/>
    <n v="13.45"/>
    <n v="10866.390000000001"/>
    <n v="10.87"/>
    <m/>
    <n v="10866.390915338874"/>
    <n v="10.87"/>
    <n v="-9.153388728009304E-4"/>
    <n v="0"/>
    <n v="-8.4235776159023356E-6"/>
    <n v="0"/>
    <n v="0"/>
    <n v="214"/>
    <x v="3"/>
    <b v="0"/>
    <n v="21"/>
  </r>
  <r>
    <x v="0"/>
    <x v="1"/>
    <s v="svz"/>
    <x v="0"/>
    <x v="0"/>
    <n v="644"/>
    <n v="416"/>
    <s v="E0002"/>
    <m/>
    <n v="220"/>
    <x v="32"/>
    <m/>
    <m/>
    <n v="0.39534000000000002"/>
    <n v="26"/>
    <n v="5364.8"/>
    <n v="26.28"/>
    <n v="1409.87"/>
    <n v="345.49"/>
    <n v="0"/>
    <n v="7120.16"/>
    <n v="1146.3499999999999"/>
    <n v="8266.51"/>
    <n v="371.85"/>
    <n v="71.489999999999995"/>
    <n v="161.68"/>
    <n v="605.02"/>
    <n v="8871.5300000000007"/>
    <m/>
    <m/>
    <m/>
    <m/>
    <m/>
    <m/>
    <m/>
    <m/>
    <m/>
    <m/>
    <m/>
    <m/>
    <m/>
    <m/>
    <m/>
    <m/>
    <m/>
    <x v="0"/>
    <m/>
    <s v=""/>
  </r>
  <r>
    <x v="243"/>
    <x v="1"/>
    <s v="svz"/>
    <x v="6"/>
    <x v="50"/>
    <n v="644"/>
    <n v="417"/>
    <s v="E0002"/>
    <s v="NEG08"/>
    <m/>
    <x v="469"/>
    <n v="1000"/>
    <s v="zdr. nega"/>
    <n v="0.56520999999999999"/>
    <m/>
    <n v="7976.69"/>
    <m/>
    <n v="2096.27"/>
    <n v="513.70000000000005"/>
    <n v="0"/>
    <n v="10586.66"/>
    <n v="1704.45"/>
    <n v="12291.11"/>
    <n v="531.63"/>
    <n v="102.2"/>
    <n v="231.15"/>
    <n v="864.98"/>
    <n v="13156.09"/>
    <n v="2349.63"/>
    <n v="368.1"/>
    <n v="13.45"/>
    <n v="2349.63"/>
    <n v="368.1"/>
    <n v="13.45"/>
    <n v="15887.270000000002"/>
    <n v="15.89"/>
    <m/>
    <n v="15887.271271823623"/>
    <n v="15.89"/>
    <n v="-1.271823621209478E-3"/>
    <n v="0"/>
    <n v="-8.0052993333416629E-6"/>
    <n v="0"/>
    <n v="0"/>
    <n v="215"/>
    <x v="3"/>
    <b v="0"/>
    <n v="21"/>
  </r>
  <r>
    <x v="0"/>
    <x v="1"/>
    <s v="svz"/>
    <x v="0"/>
    <x v="0"/>
    <n v="644"/>
    <n v="417"/>
    <s v="E0002"/>
    <m/>
    <n v="220"/>
    <x v="32"/>
    <m/>
    <m/>
    <n v="0.56520999999999999"/>
    <n v="27"/>
    <n v="7976.69"/>
    <n v="26.28"/>
    <n v="2096.27"/>
    <n v="513.70000000000005"/>
    <n v="0"/>
    <n v="10586.66"/>
    <n v="1704.45"/>
    <n v="12291.11"/>
    <n v="531.63"/>
    <n v="102.2"/>
    <n v="231.15"/>
    <n v="864.98"/>
    <n v="13156.09"/>
    <m/>
    <m/>
    <m/>
    <m/>
    <m/>
    <m/>
    <m/>
    <m/>
    <m/>
    <m/>
    <m/>
    <m/>
    <m/>
    <m/>
    <m/>
    <m/>
    <m/>
    <x v="0"/>
    <m/>
    <s v=""/>
  </r>
  <r>
    <x v="244"/>
    <x v="1"/>
    <s v="svz"/>
    <x v="6"/>
    <x v="50"/>
    <n v="644"/>
    <n v="418"/>
    <s v="E0002"/>
    <s v="NEG09"/>
    <m/>
    <x v="470"/>
    <n v="1000"/>
    <s v="zdr. nega"/>
    <n v="0.78657999999999995"/>
    <m/>
    <n v="12006.77"/>
    <m/>
    <n v="3155.38"/>
    <n v="773.24"/>
    <n v="0"/>
    <n v="15935.390000000001"/>
    <n v="2565.6"/>
    <n v="18500.990000000002"/>
    <n v="739.84"/>
    <n v="142.22999999999999"/>
    <n v="321.68"/>
    <n v="1203.75"/>
    <n v="19704.740000000002"/>
    <n v="2349.63"/>
    <n v="519.70000000000005"/>
    <n v="13.45"/>
    <n v="2349.63"/>
    <n v="519.70000000000005"/>
    <n v="13.45"/>
    <n v="22587.520000000004"/>
    <n v="22.59"/>
    <m/>
    <n v="22587.517907645724"/>
    <n v="22.59"/>
    <n v="2.0923542797390837E-3"/>
    <n v="0"/>
    <n v="9.2633209558223993E-6"/>
    <n v="0"/>
    <n v="0"/>
    <n v="216"/>
    <x v="3"/>
    <b v="0"/>
    <n v="21"/>
  </r>
  <r>
    <x v="0"/>
    <x v="1"/>
    <s v="svz"/>
    <x v="0"/>
    <x v="0"/>
    <n v="644"/>
    <n v="418"/>
    <s v="E0002"/>
    <m/>
    <n v="220"/>
    <x v="32"/>
    <m/>
    <m/>
    <n v="0.78657999999999995"/>
    <n v="29"/>
    <n v="12006.77"/>
    <n v="26.28"/>
    <n v="3155.38"/>
    <n v="773.24"/>
    <n v="0"/>
    <n v="15935.390000000001"/>
    <n v="2565.6"/>
    <n v="18500.990000000002"/>
    <n v="739.84"/>
    <n v="142.22999999999999"/>
    <n v="321.68"/>
    <n v="1203.75"/>
    <n v="19704.740000000002"/>
    <m/>
    <m/>
    <m/>
    <m/>
    <m/>
    <m/>
    <m/>
    <m/>
    <m/>
    <m/>
    <m/>
    <m/>
    <m/>
    <m/>
    <m/>
    <m/>
    <m/>
    <x v="0"/>
    <m/>
    <s v=""/>
  </r>
  <r>
    <x v="245"/>
    <x v="1"/>
    <s v="svz"/>
    <x v="6"/>
    <x v="50"/>
    <n v="644"/>
    <n v="410"/>
    <s v="E0002"/>
    <s v="VK01"/>
    <m/>
    <x v="471"/>
    <n v="1000"/>
    <s v="zdr. nega"/>
    <n v="1.1499999999999999"/>
    <m/>
    <n v="18986.64"/>
    <m/>
    <n v="2538.5100000000002"/>
    <n v="1222.74"/>
    <n v="0"/>
    <n v="22747.890000000003"/>
    <n v="3662.41"/>
    <n v="26410.300000000003"/>
    <n v="1081.67"/>
    <n v="207.94"/>
    <n v="470.3"/>
    <n v="1759.91"/>
    <n v="28170.210000000003"/>
    <n v="44748.05"/>
    <n v="936.01"/>
    <n v="13.45"/>
    <n v="44748.05"/>
    <n v="936.01"/>
    <n v="13.45"/>
    <n v="73867.72"/>
    <n v="73.87"/>
    <m/>
    <n v="73867.72088750884"/>
    <n v="73.87"/>
    <n v="-8.8750883878674358E-4"/>
    <n v="0"/>
    <n v="-1.201483988030857E-6"/>
    <n v="0"/>
    <n v="0"/>
    <n v="217"/>
    <x v="1"/>
    <b v="0"/>
    <n v="21"/>
  </r>
  <r>
    <x v="246"/>
    <x v="1"/>
    <s v="svz"/>
    <x v="6"/>
    <x v="50"/>
    <n v="644"/>
    <n v="415"/>
    <s v="E0002"/>
    <s v="VK01"/>
    <m/>
    <x v="471"/>
    <n v="1000"/>
    <s v="zdr. nega"/>
    <n v="1.1499999999999999"/>
    <m/>
    <n v="18986.64"/>
    <m/>
    <n v="2538.5100000000002"/>
    <n v="1222.74"/>
    <n v="0"/>
    <n v="22747.890000000003"/>
    <n v="3662.41"/>
    <n v="26410.300000000003"/>
    <n v="1081.67"/>
    <n v="207.94"/>
    <n v="470.3"/>
    <n v="1759.91"/>
    <n v="28170.210000000003"/>
    <n v="44748.05"/>
    <n v="936.01"/>
    <n v="13.45"/>
    <n v="44748.05"/>
    <n v="936.01"/>
    <n v="13.45"/>
    <n v="73867.72"/>
    <n v="73.87"/>
    <m/>
    <n v="73867.72088750884"/>
    <n v="73.87"/>
    <n v="-8.8750883878674358E-4"/>
    <n v="0"/>
    <n v="-1.201483988030857E-6"/>
    <n v="0"/>
    <n v="0"/>
    <m/>
    <x v="3"/>
    <b v="0"/>
    <n v="21"/>
  </r>
  <r>
    <x v="247"/>
    <x v="1"/>
    <s v="svz"/>
    <x v="6"/>
    <x v="50"/>
    <n v="644"/>
    <n v="425"/>
    <s v="E0002"/>
    <s v="VK01"/>
    <m/>
    <x v="471"/>
    <n v="1000"/>
    <s v="zdr. nega"/>
    <n v="1.1499999999999999"/>
    <m/>
    <n v="18986.64"/>
    <m/>
    <n v="2538.5100000000002"/>
    <n v="1222.74"/>
    <n v="0"/>
    <n v="22747.890000000003"/>
    <n v="3662.41"/>
    <n v="26410.300000000003"/>
    <n v="1081.67"/>
    <n v="207.94"/>
    <n v="470.3"/>
    <n v="1759.91"/>
    <n v="28170.210000000003"/>
    <n v="44748.05"/>
    <n v="936.01"/>
    <n v="13.45"/>
    <n v="44748.05"/>
    <n v="936.01"/>
    <n v="13.45"/>
    <n v="73867.72"/>
    <n v="73.87"/>
    <m/>
    <n v="73867.72088750884"/>
    <n v="73.87"/>
    <n v="-8.8750883878674358E-4"/>
    <n v="0"/>
    <n v="-1.201483988030857E-6"/>
    <n v="0"/>
    <n v="0"/>
    <m/>
    <x v="3"/>
    <b v="0"/>
    <n v="21"/>
  </r>
  <r>
    <x v="0"/>
    <x v="1"/>
    <s v="svz"/>
    <x v="0"/>
    <x v="0"/>
    <n v="644"/>
    <n v="410"/>
    <s v="E0002"/>
    <m/>
    <n v="220"/>
    <x v="32"/>
    <m/>
    <m/>
    <n v="1.1499999999999999"/>
    <n v="31"/>
    <n v="18986.64"/>
    <n v="13.37"/>
    <n v="2538.5100000000002"/>
    <n v="1222.74"/>
    <n v="0"/>
    <n v="22747.890000000003"/>
    <n v="3662.41"/>
    <n v="26410.300000000003"/>
    <n v="1081.67"/>
    <n v="207.94"/>
    <n v="470.3"/>
    <n v="1759.91"/>
    <n v="28170.210000000003"/>
    <m/>
    <m/>
    <m/>
    <m/>
    <m/>
    <m/>
    <m/>
    <m/>
    <m/>
    <m/>
    <m/>
    <m/>
    <m/>
    <m/>
    <m/>
    <m/>
    <m/>
    <x v="0"/>
    <m/>
    <s v=""/>
  </r>
  <r>
    <x v="248"/>
    <x v="1"/>
    <s v="sbd"/>
    <x v="7"/>
    <x v="51"/>
    <n v="701"/>
    <n v="308"/>
    <s v="E0011"/>
    <s v="VK01"/>
    <m/>
    <x v="472"/>
    <n v="560"/>
    <s v="NOD"/>
    <n v="0.92"/>
    <m/>
    <n v="13435.41"/>
    <m/>
    <n v="335.89"/>
    <n v="865.24"/>
    <n v="0"/>
    <n v="14636.54"/>
    <n v="2356.4899999999998"/>
    <n v="16993.03"/>
    <n v="865.33"/>
    <n v="166.35999999999999"/>
    <n v="376.25"/>
    <n v="1407.94"/>
    <n v="18400.97"/>
    <n v="3510.43"/>
    <n v="878.47"/>
    <m/>
    <n v="3510.43"/>
    <n v="878.47"/>
    <m/>
    <n v="22789.870000000003"/>
    <n v="40.700000000000003"/>
    <m/>
    <n v="22789.833315102904"/>
    <n v="40.700000000000003"/>
    <n v="3.6684897098893998E-2"/>
    <n v="0"/>
    <n v="1.6097044937394422E-4"/>
    <n v="0"/>
    <n v="0"/>
    <n v="218"/>
    <x v="1"/>
    <b v="0"/>
    <n v="21"/>
  </r>
  <r>
    <x v="0"/>
    <x v="1"/>
    <s v="sbd"/>
    <x v="0"/>
    <x v="0"/>
    <n v="701"/>
    <n v="308"/>
    <s v="E0011"/>
    <m/>
    <n v="180"/>
    <x v="10"/>
    <m/>
    <m/>
    <n v="0.8"/>
    <n v="28"/>
    <n v="11741.87"/>
    <n v="2.5"/>
    <n v="293.55"/>
    <n v="756.18"/>
    <n v="0"/>
    <n v="12791.6"/>
    <n v="2059.4499999999998"/>
    <n v="14851.05"/>
    <n v="752.46"/>
    <n v="144.66"/>
    <n v="327.17"/>
    <n v="1224.29"/>
    <n v="16075.3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08"/>
    <s v="E0011"/>
    <m/>
    <n v="200"/>
    <x v="3"/>
    <m/>
    <m/>
    <n v="0.12"/>
    <n v="27"/>
    <n v="1693.54"/>
    <n v="2.5"/>
    <n v="42.34"/>
    <n v="109.06"/>
    <n v="0"/>
    <n v="1844.9399999999998"/>
    <n v="297.04000000000002"/>
    <n v="2141.98"/>
    <n v="112.87"/>
    <n v="21.7"/>
    <n v="49.08"/>
    <n v="183.64999999999998"/>
    <n v="2325.6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08"/>
    <s v="E0011"/>
    <m/>
    <s v="Op:"/>
    <x v="4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49"/>
    <x v="1"/>
    <s v="sbd"/>
    <x v="7"/>
    <x v="51"/>
    <n v="701"/>
    <n v="309"/>
    <s v="E0051"/>
    <s v="VK01"/>
    <m/>
    <x v="474"/>
    <n v="170"/>
    <s v="prim."/>
    <n v="0.3"/>
    <m/>
    <n v="4380.62"/>
    <m/>
    <n v="109.51"/>
    <n v="282.11"/>
    <n v="0"/>
    <n v="4772.2400000000007"/>
    <n v="768.33"/>
    <n v="5540.57"/>
    <n v="282.17"/>
    <n v="54.239999999999995"/>
    <n v="122.69"/>
    <n v="459.09999999999997"/>
    <n v="5999.67"/>
    <n v="10468.32"/>
    <n v="2440.92"/>
    <m/>
    <n v="10468.32"/>
    <n v="2440.92"/>
    <m/>
    <n v="18908.909999999996"/>
    <n v="111.23"/>
    <m/>
    <n v="18908.925203393563"/>
    <n v="111.23"/>
    <n v="-1.5203393566480372E-2"/>
    <n v="0"/>
    <n v="-8.0403266726930821E-5"/>
    <n v="0"/>
    <n v="0"/>
    <n v="219"/>
    <x v="1"/>
    <b v="0"/>
    <n v="21"/>
  </r>
  <r>
    <x v="0"/>
    <x v="1"/>
    <s v="sbd"/>
    <x v="0"/>
    <x v="0"/>
    <n v="701"/>
    <n v="309"/>
    <s v="E0051"/>
    <m/>
    <n v="180"/>
    <x v="10"/>
    <m/>
    <m/>
    <n v="0.26"/>
    <n v="28"/>
    <n v="3816.11"/>
    <n v="2.5"/>
    <n v="95.4"/>
    <n v="245.76"/>
    <n v="0"/>
    <n v="4157.2700000000004"/>
    <n v="669.32"/>
    <n v="4826.59"/>
    <n v="244.55"/>
    <n v="47.01"/>
    <n v="106.33"/>
    <n v="397.89"/>
    <n v="5224.4800000000005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09"/>
    <s v="E0051"/>
    <m/>
    <n v="200"/>
    <x v="3"/>
    <m/>
    <m/>
    <n v="0.04"/>
    <n v="27"/>
    <n v="564.51"/>
    <n v="2.5"/>
    <n v="14.11"/>
    <n v="36.35"/>
    <n v="0"/>
    <n v="614.97"/>
    <n v="99.01"/>
    <n v="713.98"/>
    <n v="37.619999999999997"/>
    <n v="7.23"/>
    <n v="16.36"/>
    <n v="61.209999999999994"/>
    <n v="775.19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09"/>
    <s v="E0051"/>
    <m/>
    <s v="Op:"/>
    <x v="4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50"/>
    <x v="1"/>
    <s v="sbd"/>
    <x v="7"/>
    <x v="51"/>
    <n v="701"/>
    <n v="310"/>
    <s v="E0011"/>
    <s v="VK01"/>
    <m/>
    <x v="476"/>
    <n v="560"/>
    <s v="NOD"/>
    <n v="0.92"/>
    <m/>
    <n v="13435.41"/>
    <m/>
    <n v="335.89"/>
    <n v="865.24"/>
    <n v="0"/>
    <n v="14636.54"/>
    <n v="2356.4899999999998"/>
    <n v="16993.03"/>
    <n v="865.33"/>
    <n v="166.35999999999999"/>
    <n v="376.25"/>
    <n v="1407.94"/>
    <n v="18400.97"/>
    <n v="3510.43"/>
    <n v="878.47"/>
    <m/>
    <n v="3510.43"/>
    <n v="878.47"/>
    <m/>
    <n v="22789.870000000003"/>
    <n v="40.700000000000003"/>
    <m/>
    <n v="22789.833315102904"/>
    <n v="40.700000000000003"/>
    <n v="3.6684897098893998E-2"/>
    <n v="0"/>
    <n v="1.6097044937394422E-4"/>
    <n v="0"/>
    <n v="0"/>
    <n v="220"/>
    <x v="1"/>
    <b v="0"/>
    <n v="21"/>
  </r>
  <r>
    <x v="0"/>
    <x v="1"/>
    <s v="sbd"/>
    <x v="0"/>
    <x v="0"/>
    <n v="701"/>
    <n v="310"/>
    <s v="E0011"/>
    <m/>
    <n v="180"/>
    <x v="10"/>
    <m/>
    <m/>
    <n v="0.8"/>
    <n v="28"/>
    <n v="11741.87"/>
    <n v="2.5"/>
    <n v="293.55"/>
    <n v="756.18"/>
    <n v="0"/>
    <n v="12791.6"/>
    <n v="2059.4499999999998"/>
    <n v="14851.05"/>
    <n v="752.46"/>
    <n v="144.66"/>
    <n v="327.17"/>
    <n v="1224.29"/>
    <n v="16075.34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10"/>
    <s v="E0011"/>
    <m/>
    <n v="200"/>
    <x v="3"/>
    <m/>
    <m/>
    <n v="0.12"/>
    <n v="27"/>
    <n v="1693.54"/>
    <n v="2.5"/>
    <n v="42.34"/>
    <n v="109.06"/>
    <n v="0"/>
    <n v="1844.9399999999998"/>
    <n v="297.04000000000002"/>
    <n v="2141.98"/>
    <n v="112.87"/>
    <n v="21.7"/>
    <n v="49.08"/>
    <n v="183.64999999999998"/>
    <n v="2325.63"/>
    <m/>
    <m/>
    <m/>
    <m/>
    <m/>
    <m/>
    <m/>
    <m/>
    <m/>
    <m/>
    <m/>
    <m/>
    <m/>
    <m/>
    <m/>
    <m/>
    <m/>
    <x v="0"/>
    <m/>
    <s v=""/>
  </r>
  <r>
    <x v="0"/>
    <x v="1"/>
    <s v="sbd"/>
    <x v="0"/>
    <x v="0"/>
    <n v="701"/>
    <n v="310"/>
    <s v="E0011"/>
    <m/>
    <s v="Op:"/>
    <x v="4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51"/>
    <x v="1"/>
    <s v="sad"/>
    <x v="7"/>
    <x v="32"/>
    <n v="705"/>
    <n v="822"/>
    <s v="E0010"/>
    <s v="VK01"/>
    <m/>
    <x v="477"/>
    <n v="12"/>
    <s v="pavšal"/>
    <n v="8.07"/>
    <m/>
    <n v="154221.40000000002"/>
    <m/>
    <n v="3855.54"/>
    <n v="9931.8499999999985"/>
    <n v="0"/>
    <n v="168008.78999999998"/>
    <n v="27049.4"/>
    <n v="195058.19"/>
    <n v="7590.48"/>
    <n v="1459.22"/>
    <n v="3300.3100000000004"/>
    <n v="12350.01"/>
    <n v="207408.2"/>
    <n v="285125.40000000002"/>
    <n v="40963.949999999997"/>
    <m/>
    <n v="285125.40000000002"/>
    <n v="40963.949999999997"/>
    <m/>
    <n v="533497.55000000005"/>
    <n v="44458.13"/>
    <m/>
    <n v="533497.56953507569"/>
    <n v="44458.13"/>
    <n v="-1.9535075640305877E-2"/>
    <n v="0"/>
    <n v="-3.6616990884007225E-6"/>
    <n v="0"/>
    <n v="0"/>
    <n v="221"/>
    <x v="1"/>
    <b v="0"/>
    <n v="21"/>
  </r>
  <r>
    <x v="0"/>
    <x v="1"/>
    <s v="sad"/>
    <x v="0"/>
    <x v="0"/>
    <n v="705"/>
    <n v="822"/>
    <s v="E0010"/>
    <m/>
    <n v="93"/>
    <x v="478"/>
    <m/>
    <m/>
    <n v="1"/>
    <n v="45"/>
    <n v="28590.04"/>
    <n v="2.5"/>
    <n v="714.75"/>
    <n v="1841.2"/>
    <n v="0"/>
    <n v="31145.99"/>
    <n v="5014.5"/>
    <n v="36160.490000000005"/>
    <n v="940.58"/>
    <n v="180.82"/>
    <n v="408.96"/>
    <n v="1530.3600000000001"/>
    <n v="37690.850000000006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705"/>
    <n v="822"/>
    <s v="E0010"/>
    <m/>
    <n v="92"/>
    <x v="479"/>
    <m/>
    <m/>
    <n v="2"/>
    <n v="41"/>
    <n v="48877.97"/>
    <n v="2.5"/>
    <n v="1221.95"/>
    <n v="3147.74"/>
    <n v="0"/>
    <n v="53247.659999999996"/>
    <n v="8572.8700000000008"/>
    <n v="61820.53"/>
    <n v="1881.16"/>
    <n v="361.64"/>
    <n v="817.92"/>
    <n v="3060.7200000000003"/>
    <n v="64881.25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705"/>
    <n v="822"/>
    <s v="E0010"/>
    <m/>
    <n v="204"/>
    <x v="480"/>
    <m/>
    <m/>
    <n v="1"/>
    <n v="35"/>
    <n v="19314.32"/>
    <n v="2.5"/>
    <n v="482.86"/>
    <n v="1243.8399999999999"/>
    <n v="0"/>
    <n v="21041.02"/>
    <n v="3387.6"/>
    <n v="24428.62"/>
    <n v="940.58"/>
    <n v="180.82"/>
    <n v="408.96"/>
    <n v="1530.3600000000001"/>
    <n v="25958.9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705"/>
    <n v="822"/>
    <s v="E0010"/>
    <m/>
    <n v="91"/>
    <x v="131"/>
    <m/>
    <m/>
    <n v="3"/>
    <n v="27"/>
    <n v="42338.38"/>
    <n v="2.5"/>
    <n v="1058.46"/>
    <n v="2726.59"/>
    <n v="0"/>
    <n v="46123.429999999993"/>
    <n v="7425.87"/>
    <n v="53549.299999999996"/>
    <n v="2821.74"/>
    <n v="542.46"/>
    <n v="1226.8800000000001"/>
    <n v="4591.08"/>
    <n v="58140.38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705"/>
    <n v="822"/>
    <s v="E0010"/>
    <m/>
    <n v="200"/>
    <x v="3"/>
    <m/>
    <m/>
    <n v="1.07"/>
    <n v="27"/>
    <n v="15100.69"/>
    <n v="2.5"/>
    <n v="377.52"/>
    <n v="972.48"/>
    <n v="0"/>
    <n v="16450.690000000002"/>
    <n v="2648.56"/>
    <n v="19099.250000000004"/>
    <n v="1006.42"/>
    <n v="193.48"/>
    <n v="437.59"/>
    <n v="1637.4899999999998"/>
    <n v="20736.740000000005"/>
    <m/>
    <m/>
    <m/>
    <m/>
    <m/>
    <m/>
    <m/>
    <m/>
    <m/>
    <m/>
    <m/>
    <m/>
    <m/>
    <m/>
    <m/>
    <m/>
    <m/>
    <x v="0"/>
    <m/>
    <s v=""/>
  </r>
  <r>
    <x v="252"/>
    <x v="1"/>
    <s v="sad"/>
    <x v="7"/>
    <x v="32"/>
    <n v="705"/>
    <n v="822"/>
    <s v="E0620"/>
    <s v="VK01"/>
    <m/>
    <x v="481"/>
    <n v="12"/>
    <s v="pavšal"/>
    <n v="6.92"/>
    <m/>
    <n v="159617.69"/>
    <m/>
    <n v="3990.44"/>
    <n v="10279.369999999999"/>
    <n v="0"/>
    <n v="173887.50000000003"/>
    <n v="27995.89"/>
    <n v="201883.39"/>
    <n v="6508.8099999999995"/>
    <n v="1251.27"/>
    <n v="2830"/>
    <n v="10590.08"/>
    <n v="212473.47000000003"/>
    <n v="28581.58"/>
    <n v="2842.24"/>
    <m/>
    <n v="28581.58"/>
    <n v="2842.24"/>
    <m/>
    <n v="243897.29000000004"/>
    <n v="20324.77"/>
    <m/>
    <n v="243897.30490125052"/>
    <n v="20324.78"/>
    <n v="-1.4901250484399498E-2"/>
    <n v="-9.9999999983992893E-3"/>
    <n v="-6.1096413059720916E-6"/>
    <n v="-4.9201024554259822E-5"/>
    <n v="0"/>
    <n v="222"/>
    <x v="1"/>
    <b v="0"/>
    <n v="21"/>
  </r>
  <r>
    <x v="0"/>
    <x v="1"/>
    <s v="sad"/>
    <x v="0"/>
    <x v="0"/>
    <n v="705"/>
    <n v="822"/>
    <s v="E0620"/>
    <m/>
    <n v="92"/>
    <x v="479"/>
    <m/>
    <m/>
    <n v="6"/>
    <n v="41"/>
    <n v="146633.92000000001"/>
    <n v="2.5"/>
    <n v="3665.85"/>
    <n v="9443.2199999999993"/>
    <n v="0"/>
    <n v="159742.99000000002"/>
    <n v="25718.62"/>
    <n v="185461.61000000002"/>
    <n v="5643.48"/>
    <n v="1084.92"/>
    <n v="2453.7600000000002"/>
    <n v="9182.16"/>
    <n v="194643.77000000002"/>
    <m/>
    <m/>
    <m/>
    <m/>
    <m/>
    <m/>
    <m/>
    <m/>
    <m/>
    <m/>
    <m/>
    <m/>
    <m/>
    <m/>
    <m/>
    <m/>
    <m/>
    <x v="0"/>
    <m/>
    <s v=""/>
  </r>
  <r>
    <x v="0"/>
    <x v="1"/>
    <s v="sad"/>
    <x v="0"/>
    <x v="0"/>
    <n v="705"/>
    <n v="822"/>
    <s v="E0620"/>
    <m/>
    <n v="200"/>
    <x v="3"/>
    <m/>
    <m/>
    <n v="0.92"/>
    <n v="27"/>
    <n v="12983.77"/>
    <n v="2.5"/>
    <n v="324.58999999999997"/>
    <n v="836.15"/>
    <n v="0"/>
    <n v="14144.51"/>
    <n v="2277.27"/>
    <n v="16421.78"/>
    <n v="865.33"/>
    <n v="166.35"/>
    <n v="376.24"/>
    <n v="1407.92"/>
    <n v="17829.699999999997"/>
    <m/>
    <m/>
    <m/>
    <m/>
    <m/>
    <m/>
    <m/>
    <m/>
    <m/>
    <m/>
    <m/>
    <m/>
    <m/>
    <m/>
    <m/>
    <m/>
    <m/>
    <x v="0"/>
    <m/>
    <s v=""/>
  </r>
  <r>
    <x v="253"/>
    <x v="1"/>
    <s v="lek"/>
    <x v="7"/>
    <x v="52"/>
    <n v="743"/>
    <n v="601"/>
    <s v="Z0036"/>
    <s v="VK01"/>
    <m/>
    <x v="482"/>
    <n v="18846"/>
    <s v="točka"/>
    <n v="1.8536999999999999"/>
    <m/>
    <n v="36160.460000000006"/>
    <m/>
    <n v="1048.6600000000001"/>
    <n v="2328.73"/>
    <n v="0"/>
    <n v="39537.849999999991"/>
    <n v="6365.6"/>
    <n v="45903.45"/>
    <n v="1743.5600000000002"/>
    <n v="335.18999999999994"/>
    <n v="758.09999999999991"/>
    <n v="2836.85"/>
    <n v="48740.3"/>
    <n v="9794.7199999999993"/>
    <n v="2040.56"/>
    <n v="1127.57"/>
    <n v="9794.7199999999993"/>
    <n v="2040.56"/>
    <n v="1127.57"/>
    <n v="61703.15"/>
    <n v="3.27"/>
    <m/>
    <n v="61703.114381506944"/>
    <n v="3.27"/>
    <n v="3.5618493056972511E-2"/>
    <n v="0"/>
    <n v="5.772560009977023E-5"/>
    <n v="0"/>
    <n v="0"/>
    <n v="223"/>
    <x v="1"/>
    <b v="0"/>
    <n v="21"/>
  </r>
  <r>
    <x v="0"/>
    <x v="1"/>
    <s v="lek"/>
    <x v="0"/>
    <x v="0"/>
    <n v="743"/>
    <n v="601"/>
    <s v="Z0036"/>
    <m/>
    <n v="93"/>
    <x v="478"/>
    <m/>
    <m/>
    <n v="1.5100000000000001E-2"/>
    <n v="45"/>
    <n v="431.71"/>
    <n v="2.9"/>
    <n v="12.52"/>
    <n v="27.8"/>
    <n v="0"/>
    <n v="472.03"/>
    <n v="76"/>
    <n v="548.03"/>
    <n v="14.2"/>
    <n v="2.73"/>
    <n v="6.18"/>
    <n v="23.11"/>
    <n v="571.14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1"/>
    <s v="Z0036"/>
    <m/>
    <n v="92"/>
    <x v="479"/>
    <m/>
    <m/>
    <n v="1"/>
    <n v="41"/>
    <n v="24438.99"/>
    <n v="2.9"/>
    <n v="708.73"/>
    <n v="1573.87"/>
    <n v="0"/>
    <n v="26721.59"/>
    <n v="4302.18"/>
    <n v="31023.77"/>
    <n v="940.58"/>
    <n v="180.82"/>
    <n v="408.96"/>
    <n v="1530.3600000000001"/>
    <n v="32554.13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1"/>
    <s v="Z0036"/>
    <m/>
    <n v="91"/>
    <x v="131"/>
    <m/>
    <m/>
    <n v="0.5756"/>
    <n v="27"/>
    <n v="8123.32"/>
    <n v="2.9"/>
    <n v="235.58"/>
    <n v="523.14"/>
    <n v="0"/>
    <n v="8882.0399999999991"/>
    <n v="1430.01"/>
    <n v="10312.049999999999"/>
    <n v="541.4"/>
    <n v="104.08"/>
    <n v="235.4"/>
    <n v="880.88"/>
    <n v="11192.929999999998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1"/>
    <s v="Z0036"/>
    <m/>
    <n v="223"/>
    <x v="483"/>
    <m/>
    <m/>
    <n v="0.13150000000000001"/>
    <n v="29"/>
    <n v="2007.29"/>
    <n v="2.9"/>
    <n v="58.21"/>
    <n v="129.27000000000001"/>
    <n v="0"/>
    <n v="2194.77"/>
    <n v="353.36"/>
    <n v="2548.13"/>
    <n v="123.69"/>
    <n v="23.78"/>
    <n v="53.78"/>
    <n v="201.25"/>
    <n v="2749.38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1"/>
    <s v="Z0036"/>
    <m/>
    <n v="97"/>
    <x v="484"/>
    <m/>
    <m/>
    <n v="0.13150000000000001"/>
    <n v="15"/>
    <n v="1159.1500000000001"/>
    <n v="2.9"/>
    <n v="33.619999999999997"/>
    <n v="74.650000000000006"/>
    <n v="0"/>
    <n v="1267.42"/>
    <n v="204.05"/>
    <n v="1471.47"/>
    <n v="123.69"/>
    <n v="23.78"/>
    <n v="53.78"/>
    <n v="201.25"/>
    <n v="1672.72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1"/>
    <s v="Z0036"/>
    <m/>
    <s v="Op:"/>
    <x v="4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54"/>
    <x v="1"/>
    <s v="lek"/>
    <x v="7"/>
    <x v="52"/>
    <n v="743"/>
    <n v="606"/>
    <s v="E0057"/>
    <s v="VK01"/>
    <m/>
    <x v="486"/>
    <n v="12"/>
    <s v="pavšal"/>
    <n v="1.01"/>
    <m/>
    <n v="20206.75"/>
    <m/>
    <n v="505.16999999999996"/>
    <n v="1301.3200000000002"/>
    <n v="0"/>
    <n v="22013.239999999998"/>
    <n v="3544.13"/>
    <n v="25557.370000000003"/>
    <n v="949.99"/>
    <n v="182.64"/>
    <n v="413.03999999999996"/>
    <n v="1545.6699999999998"/>
    <n v="27103.040000000001"/>
    <n v="85091.76"/>
    <m/>
    <m/>
    <n v="85091.76"/>
    <m/>
    <m/>
    <n v="112194.79999999999"/>
    <n v="9349.57"/>
    <m/>
    <n v="112194.78296324106"/>
    <n v="9349.57"/>
    <n v="1.7036758930771612E-2"/>
    <n v="0"/>
    <n v="1.5184983187991415E-5"/>
    <n v="0"/>
    <n v="0"/>
    <n v="224"/>
    <x v="1"/>
    <b v="0"/>
    <n v="21"/>
  </r>
  <r>
    <x v="0"/>
    <x v="1"/>
    <s v="lek"/>
    <x v="0"/>
    <x v="0"/>
    <n v="743"/>
    <n v="606"/>
    <s v="E0057"/>
    <m/>
    <n v="93"/>
    <x v="478"/>
    <m/>
    <m/>
    <n v="0.24"/>
    <n v="45"/>
    <n v="6861.61"/>
    <n v="2.5"/>
    <n v="171.54"/>
    <n v="441.89"/>
    <n v="0"/>
    <n v="7475.04"/>
    <n v="1203.48"/>
    <n v="8678.52"/>
    <n v="225.74"/>
    <n v="43.4"/>
    <n v="98.15"/>
    <n v="367.28999999999996"/>
    <n v="9045.8100000000013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6"/>
    <s v="E0057"/>
    <m/>
    <n v="92"/>
    <x v="479"/>
    <m/>
    <m/>
    <n v="0.24"/>
    <n v="41"/>
    <n v="5865.36"/>
    <n v="2.5"/>
    <n v="146.63"/>
    <n v="377.73"/>
    <n v="0"/>
    <n v="6389.7199999999993"/>
    <n v="1028.74"/>
    <n v="7418.4599999999991"/>
    <n v="225.74"/>
    <n v="43.4"/>
    <n v="98.15"/>
    <n v="367.28999999999996"/>
    <n v="7785.7499999999991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6"/>
    <s v="E0057"/>
    <m/>
    <n v="91"/>
    <x v="131"/>
    <m/>
    <m/>
    <n v="0.4"/>
    <n v="27"/>
    <n v="5645.12"/>
    <n v="2.5"/>
    <n v="141.13"/>
    <n v="363.55"/>
    <n v="0"/>
    <n v="6149.8"/>
    <n v="990.12"/>
    <n v="7139.92"/>
    <n v="376.23"/>
    <n v="72.33"/>
    <n v="163.58000000000001"/>
    <n v="612.14"/>
    <n v="7752.06"/>
    <m/>
    <m/>
    <m/>
    <m/>
    <m/>
    <m/>
    <m/>
    <m/>
    <m/>
    <m/>
    <m/>
    <m/>
    <m/>
    <m/>
    <m/>
    <m/>
    <m/>
    <x v="0"/>
    <m/>
    <s v=""/>
  </r>
  <r>
    <x v="0"/>
    <x v="1"/>
    <s v="lek"/>
    <x v="0"/>
    <x v="0"/>
    <n v="743"/>
    <n v="606"/>
    <s v="E0057"/>
    <m/>
    <n v="200"/>
    <x v="3"/>
    <m/>
    <m/>
    <n v="0.13"/>
    <n v="27"/>
    <n v="1834.66"/>
    <n v="2.5"/>
    <n v="45.87"/>
    <n v="118.15"/>
    <n v="0"/>
    <n v="1998.68"/>
    <n v="321.79000000000002"/>
    <n v="2320.4700000000003"/>
    <n v="122.28"/>
    <n v="23.51"/>
    <n v="53.16"/>
    <n v="198.95"/>
    <n v="2519.42"/>
    <m/>
    <m/>
    <m/>
    <m/>
    <m/>
    <m/>
    <m/>
    <m/>
    <m/>
    <m/>
    <m/>
    <m/>
    <m/>
    <m/>
    <m/>
    <m/>
    <m/>
    <x v="0"/>
    <m/>
    <s v=""/>
  </r>
  <r>
    <x v="2"/>
    <x v="2"/>
    <s v="sad"/>
    <x v="0"/>
    <x v="0"/>
    <s v="PRILOGA   I / a    -    Kalkulacije za diagnostične, terapevtske in rehabilitacijske postopke v bolnišnicah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2"/>
    <x v="2"/>
    <s v="sad"/>
    <x v="0"/>
    <x v="0"/>
    <m/>
    <m/>
    <m/>
    <m/>
    <m/>
    <x v="4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0"/>
    <x v="2"/>
    <s v="sad"/>
    <x v="1"/>
    <x v="0"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55"/>
    <x v="2"/>
    <s v="sad"/>
    <x v="2"/>
    <x v="53"/>
    <n v="209"/>
    <n v="215"/>
    <s v="Z0030"/>
    <s v="FD03"/>
    <m/>
    <x v="488"/>
    <n v="54270"/>
    <s v="točka"/>
    <n v="3.35"/>
    <m/>
    <n v="82950.789999999994"/>
    <m/>
    <n v="2073.7799999999997"/>
    <n v="5342.03"/>
    <n v="0"/>
    <n v="90366.6"/>
    <n v="14549.029999999999"/>
    <n v="104915.62999999999"/>
    <n v="3150.95"/>
    <n v="605.75"/>
    <n v="1370.02"/>
    <n v="5126.7199999999993"/>
    <n v="110042.34999999999"/>
    <n v="17302.97"/>
    <n v="7517.35"/>
    <n v="942.5"/>
    <n v="17302.97"/>
    <n v="7517.35"/>
    <n v="942.5"/>
    <n v="135805.16999999998"/>
    <n v="2.5"/>
    <m/>
    <n v="135805.13598158653"/>
    <n v="2.5"/>
    <n v="3.4018413454759866E-2"/>
    <n v="0"/>
    <n v="2.5049430722099006E-5"/>
    <n v="0"/>
    <n v="0"/>
    <n v="225"/>
    <x v="1"/>
    <b v="0"/>
    <n v="22"/>
  </r>
  <r>
    <x v="256"/>
    <x v="2"/>
    <s v="sad"/>
    <x v="2"/>
    <x v="53"/>
    <n v="229"/>
    <n v="239"/>
    <s v="Z0030"/>
    <s v="FD03"/>
    <m/>
    <x v="488"/>
    <n v="54270"/>
    <s v="točka"/>
    <n v="3.35"/>
    <m/>
    <n v="82950.789999999994"/>
    <m/>
    <n v="2073.7799999999997"/>
    <n v="5342.03"/>
    <n v="0"/>
    <n v="90366.6"/>
    <n v="14549.029999999999"/>
    <n v="104915.62999999999"/>
    <n v="3150.95"/>
    <n v="605.75"/>
    <n v="1370.02"/>
    <n v="5126.7199999999993"/>
    <n v="110042.34999999999"/>
    <n v="17302.97"/>
    <n v="7517.35"/>
    <n v="942.5"/>
    <n v="17302.97"/>
    <n v="7517.35"/>
    <n v="942.5"/>
    <n v="135805.16999999998"/>
    <n v="2.5"/>
    <m/>
    <n v="135805.13598158653"/>
    <n v="2.5"/>
    <m/>
    <m/>
    <m/>
    <m/>
    <m/>
    <m/>
    <x v="3"/>
    <b v="0"/>
    <n v="22"/>
  </r>
  <r>
    <x v="257"/>
    <x v="2"/>
    <s v="sad"/>
    <x v="2"/>
    <x v="53"/>
    <n v="211"/>
    <n v="220"/>
    <s v="Z0030"/>
    <s v="FD03"/>
    <m/>
    <x v="488"/>
    <n v="54270"/>
    <s v="točka"/>
    <n v="3.35"/>
    <m/>
    <n v="82950.789999999994"/>
    <m/>
    <n v="2073.7799999999997"/>
    <n v="5342.03"/>
    <n v="0"/>
    <n v="90366.6"/>
    <n v="14549.029999999999"/>
    <n v="104915.62999999999"/>
    <n v="3150.95"/>
    <n v="605.75"/>
    <n v="1370.02"/>
    <n v="5126.7199999999993"/>
    <n v="110042.34999999999"/>
    <n v="17302.97"/>
    <n v="7517.35"/>
    <n v="942.5"/>
    <n v="17302.97"/>
    <n v="7517.35"/>
    <n v="942.5"/>
    <n v="135805.16999999998"/>
    <n v="2.5"/>
    <m/>
    <n v="135805.13598158653"/>
    <n v="2.5"/>
    <m/>
    <m/>
    <m/>
    <m/>
    <m/>
    <m/>
    <x v="3"/>
    <b v="0"/>
    <n v="22"/>
  </r>
  <r>
    <x v="0"/>
    <x v="2"/>
    <s v="sad"/>
    <x v="0"/>
    <x v="0"/>
    <n v="209"/>
    <n v="21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80"/>
    <x v="18"/>
    <n v="21159"/>
    <m/>
    <n v="1.29"/>
    <n v="37"/>
    <n v="26948.6"/>
    <n v="2.5"/>
    <n v="673.72"/>
    <n v="1735.49"/>
    <n v="0"/>
    <n v="29357.81"/>
    <n v="4726.6099999999997"/>
    <n v="34084.42"/>
    <n v="1213.3499999999999"/>
    <n v="233.26"/>
    <n v="527.55999999999995"/>
    <n v="1974.1699999999998"/>
    <n v="36058.589999999997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180"/>
    <x v="10"/>
    <n v="7878"/>
    <m/>
    <n v="0.62"/>
    <n v="28"/>
    <n v="9099.9500000000007"/>
    <n v="2.5"/>
    <n v="227.5"/>
    <n v="586.04"/>
    <n v="0"/>
    <n v="9913.4900000000016"/>
    <n v="1596.07"/>
    <n v="11509.560000000001"/>
    <n v="583.16"/>
    <n v="112.11"/>
    <n v="253.56"/>
    <n v="948.82999999999993"/>
    <n v="12458.3900000000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200"/>
    <x v="3"/>
    <m/>
    <m/>
    <n v="0.44"/>
    <n v="27"/>
    <n v="6209.63"/>
    <n v="2.5"/>
    <n v="155.24"/>
    <n v="399.9"/>
    <n v="0"/>
    <n v="6764.7699999999995"/>
    <n v="1089.1300000000001"/>
    <n v="7853.9"/>
    <n v="413.86"/>
    <n v="79.56"/>
    <n v="179.94"/>
    <n v="673.36"/>
    <n v="8527.26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s v="Pl: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58"/>
    <x v="2"/>
    <s v="sad"/>
    <x v="2"/>
    <x v="54"/>
    <n v="209"/>
    <n v="215"/>
    <s v="Z0030"/>
    <s v="FD09"/>
    <m/>
    <x v="490"/>
    <n v="39824.5"/>
    <s v="točka"/>
    <n v="2.31"/>
    <m/>
    <n v="62851.44"/>
    <m/>
    <n v="1571.29"/>
    <n v="4047.63"/>
    <n v="0"/>
    <n v="68470.36"/>
    <n v="11023.73"/>
    <n v="79494.09"/>
    <n v="2172.7400000000002"/>
    <n v="417.69"/>
    <n v="944.69999999999993"/>
    <n v="3535.13"/>
    <n v="83029.22"/>
    <n v="27529.439999999999"/>
    <n v="5151.03"/>
    <n v="942.5"/>
    <n v="27529.439999999999"/>
    <n v="5151.03"/>
    <n v="942.5"/>
    <n v="116652.19"/>
    <n v="2.93"/>
    <m/>
    <n v="116652.18610816194"/>
    <n v="2.93"/>
    <n v="3.8918380596442148E-3"/>
    <n v="0"/>
    <n v="3.3362752893766046E-6"/>
    <n v="0"/>
    <n v="0"/>
    <n v="226"/>
    <x v="1"/>
    <b v="0"/>
    <n v="22"/>
  </r>
  <r>
    <x v="259"/>
    <x v="2"/>
    <s v="sad"/>
    <x v="2"/>
    <x v="54"/>
    <n v="203"/>
    <n v="206"/>
    <s v="Z0030"/>
    <s v="FD09"/>
    <m/>
    <x v="490"/>
    <n v="39824.5"/>
    <s v="točka"/>
    <n v="2.31"/>
    <m/>
    <n v="62851.44"/>
    <m/>
    <n v="1571.29"/>
    <n v="4047.63"/>
    <n v="0"/>
    <n v="68470.36"/>
    <n v="11023.73"/>
    <n v="79494.09"/>
    <n v="2172.7400000000002"/>
    <n v="417.69"/>
    <n v="944.69999999999993"/>
    <n v="3535.13"/>
    <n v="83029.22"/>
    <n v="27529.439999999999"/>
    <n v="5151.03"/>
    <n v="942.5"/>
    <n v="27529.439999999999"/>
    <n v="5151.03"/>
    <n v="942.5"/>
    <n v="116652.19"/>
    <n v="2.93"/>
    <m/>
    <n v="116652.18610816194"/>
    <n v="2.93"/>
    <m/>
    <m/>
    <m/>
    <m/>
    <m/>
    <m/>
    <x v="3"/>
    <b v="0"/>
    <n v="22"/>
  </r>
  <r>
    <x v="0"/>
    <x v="2"/>
    <s v="sad"/>
    <x v="0"/>
    <x v="0"/>
    <n v="209"/>
    <n v="21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80"/>
    <x v="18"/>
    <n v="8228.5"/>
    <m/>
    <n v="0.5"/>
    <n v="37"/>
    <n v="10445.19"/>
    <n v="2.5"/>
    <n v="261.13"/>
    <n v="672.67"/>
    <n v="0"/>
    <n v="11378.99"/>
    <n v="1832.02"/>
    <n v="13211.01"/>
    <n v="470.29"/>
    <n v="90.41"/>
    <n v="204.48"/>
    <n v="765.18000000000006"/>
    <n v="13976.19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s v="Pl:"/>
    <x v="4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0"/>
    <x v="2"/>
    <s v="sad"/>
    <x v="2"/>
    <x v="55"/>
    <n v="209"/>
    <n v="215"/>
    <s v="Z0030"/>
    <s v="FD05"/>
    <m/>
    <x v="492"/>
    <n v="58147"/>
    <s v="točka"/>
    <n v="3.46"/>
    <m/>
    <n v="88965.260000000009"/>
    <m/>
    <n v="2224.1400000000003"/>
    <n v="5729.36"/>
    <n v="0"/>
    <n v="96918.76"/>
    <n v="15603.920000000002"/>
    <n v="112522.68"/>
    <n v="3254.4100000000003"/>
    <n v="625.6400000000001"/>
    <n v="1415"/>
    <n v="5295.05"/>
    <n v="117817.73"/>
    <n v="31361.74"/>
    <n v="7644.02"/>
    <n v="942.5"/>
    <n v="31361.74"/>
    <n v="7644.02"/>
    <n v="942.5"/>
    <n v="157765.99"/>
    <n v="2.71"/>
    <m/>
    <n v="157765.98545089809"/>
    <n v="2.71"/>
    <n v="4.5491018972825259E-3"/>
    <n v="0"/>
    <n v="2.8834491061435761E-6"/>
    <n v="0"/>
    <n v="0"/>
    <n v="227"/>
    <x v="1"/>
    <b v="0"/>
    <n v="22"/>
  </r>
  <r>
    <x v="261"/>
    <x v="2"/>
    <s v="sad"/>
    <x v="2"/>
    <x v="55"/>
    <n v="231"/>
    <n v="247"/>
    <s v="Z0030"/>
    <s v="FD05"/>
    <m/>
    <x v="492"/>
    <n v="58147"/>
    <s v="točka"/>
    <n v="3.46"/>
    <m/>
    <n v="88965.260000000009"/>
    <m/>
    <n v="2224.1400000000003"/>
    <n v="5729.36"/>
    <n v="0"/>
    <n v="96918.76"/>
    <n v="15603.920000000002"/>
    <n v="112522.68"/>
    <n v="3254.4100000000003"/>
    <n v="625.6400000000001"/>
    <n v="1415"/>
    <n v="5295.05"/>
    <n v="117817.73"/>
    <n v="31361.74"/>
    <n v="7644.02"/>
    <n v="942.5"/>
    <n v="31361.74"/>
    <n v="7644.02"/>
    <n v="942.5"/>
    <n v="157765.99"/>
    <n v="2.71"/>
    <m/>
    <n v="157765.98545089809"/>
    <n v="2.71"/>
    <m/>
    <m/>
    <m/>
    <m/>
    <m/>
    <m/>
    <x v="3"/>
    <b v="0"/>
    <n v="22"/>
  </r>
  <r>
    <x v="262"/>
    <x v="2"/>
    <s v="sad"/>
    <x v="2"/>
    <x v="55"/>
    <n v="204"/>
    <n v="207"/>
    <s v="Z0030"/>
    <s v="FD05"/>
    <m/>
    <x v="492"/>
    <n v="58147"/>
    <s v="točka"/>
    <n v="3.46"/>
    <m/>
    <n v="88965.260000000009"/>
    <m/>
    <n v="2224.1400000000003"/>
    <n v="5729.36"/>
    <n v="0"/>
    <n v="96918.76"/>
    <n v="15603.920000000002"/>
    <n v="112522.68"/>
    <n v="3254.4100000000003"/>
    <n v="625.6400000000001"/>
    <n v="1415"/>
    <n v="5295.05"/>
    <n v="117817.73"/>
    <n v="31361.74"/>
    <n v="7644.02"/>
    <n v="942.5"/>
    <n v="31361.74"/>
    <n v="7644.02"/>
    <n v="942.5"/>
    <n v="157765.99"/>
    <n v="2.71"/>
    <m/>
    <n v="157765.98545089809"/>
    <n v="2.71"/>
    <m/>
    <m/>
    <m/>
    <m/>
    <m/>
    <m/>
    <x v="3"/>
    <b v="0"/>
    <n v="22"/>
  </r>
  <r>
    <x v="0"/>
    <x v="2"/>
    <s v="sad"/>
    <x v="0"/>
    <x v="0"/>
    <n v="209"/>
    <n v="215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80"/>
    <x v="18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9"/>
    <n v="215"/>
    <s v="Z0030"/>
    <m/>
    <s v="Pl:"/>
    <x v="4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2"/>
    <s v="sad"/>
    <x v="0"/>
    <x v="0"/>
    <n v="209"/>
    <n v="215"/>
    <s v="Z0030"/>
    <m/>
    <s v="Op:"/>
    <x v="4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3"/>
    <x v="2"/>
    <s v="sad"/>
    <x v="2"/>
    <x v="56"/>
    <n v="249"/>
    <n v="217"/>
    <s v="Z0030"/>
    <s v="FD16"/>
    <m/>
    <x v="495"/>
    <n v="58147"/>
    <s v="točka"/>
    <n v="3.46"/>
    <m/>
    <n v="88965.260000000009"/>
    <m/>
    <n v="2224.1400000000003"/>
    <n v="5729.36"/>
    <n v="0"/>
    <n v="96918.76"/>
    <n v="15603.920000000002"/>
    <n v="112522.68"/>
    <n v="3254.4100000000003"/>
    <n v="625.6400000000001"/>
    <n v="1415"/>
    <n v="5295.05"/>
    <n v="117817.73"/>
    <n v="238887.56"/>
    <n v="64885.25"/>
    <n v="942.5"/>
    <n v="238887.56"/>
    <n v="64885.25"/>
    <n v="942.5"/>
    <n v="422533.04"/>
    <n v="7.27"/>
    <m/>
    <n v="422533.03545089811"/>
    <n v="7.27"/>
    <n v="4.5491018681786954E-3"/>
    <n v="0"/>
    <n v="1.076626319483921E-6"/>
    <n v="0"/>
    <n v="0"/>
    <n v="228"/>
    <x v="1"/>
    <b v="0"/>
    <n v="22"/>
  </r>
  <r>
    <x v="0"/>
    <x v="2"/>
    <s v="sad"/>
    <x v="0"/>
    <x v="0"/>
    <n v="249"/>
    <n v="21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49"/>
    <n v="217"/>
    <s v="Z0030"/>
    <m/>
    <n v="80"/>
    <x v="18"/>
    <n v="32914"/>
    <m/>
    <n v="2"/>
    <n v="37"/>
    <n v="41780.769999999997"/>
    <n v="2.5"/>
    <n v="1044.52"/>
    <n v="2690.68"/>
    <n v="0"/>
    <n v="45515.969999999994"/>
    <n v="7328.07"/>
    <n v="52844.039999999994"/>
    <n v="1881.16"/>
    <n v="361.64"/>
    <n v="817.92"/>
    <n v="3060.7200000000003"/>
    <n v="55904.75999999999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49"/>
    <n v="217"/>
    <s v="Z0030"/>
    <m/>
    <n v="200"/>
    <x v="3"/>
    <m/>
    <m/>
    <n v="0.46"/>
    <n v="27"/>
    <n v="6491.88"/>
    <n v="2.5"/>
    <n v="162.30000000000001"/>
    <n v="418.08"/>
    <n v="0"/>
    <n v="7072.26"/>
    <n v="1138.6300000000001"/>
    <n v="8210.89"/>
    <n v="432.67"/>
    <n v="83.18"/>
    <n v="188.12"/>
    <n v="703.97"/>
    <n v="8914.8599999999988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49"/>
    <n v="217"/>
    <s v="Z0030"/>
    <m/>
    <s v="Pl:"/>
    <x v="4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4"/>
    <x v="2"/>
    <s v="sad"/>
    <x v="2"/>
    <x v="57"/>
    <n v="218"/>
    <n v="227"/>
    <s v="Z0030"/>
    <s v="FD01"/>
    <m/>
    <x v="497"/>
    <n v="41690"/>
    <s v="točka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21772.45"/>
    <n v="7432.91"/>
    <n v="942.5"/>
    <n v="21772.45"/>
    <n v="7432.91"/>
    <n v="942.5"/>
    <n v="117106.2"/>
    <n v="2.81"/>
    <m/>
    <n v="117106.18700778112"/>
    <n v="2.81"/>
    <n v="1.2992218878935091E-2"/>
    <n v="0"/>
    <n v="1.109439151841894E-5"/>
    <n v="0"/>
    <n v="0"/>
    <n v="229"/>
    <x v="1"/>
    <b v="0"/>
    <n v="22"/>
  </r>
  <r>
    <x v="0"/>
    <x v="2"/>
    <s v="sad"/>
    <x v="0"/>
    <x v="0"/>
    <n v="218"/>
    <n v="22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4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5"/>
    <x v="2"/>
    <s v="sad"/>
    <x v="2"/>
    <x v="58"/>
    <n v="218"/>
    <n v="227"/>
    <s v="Z0030"/>
    <s v="FD06"/>
    <m/>
    <x v="499"/>
    <n v="48337"/>
    <s v="točka"/>
    <n v="2.77"/>
    <m/>
    <n v="75160.87999999999"/>
    <m/>
    <n v="1879.02"/>
    <n v="4840.3599999999997"/>
    <n v="0"/>
    <n v="81880.259999999995"/>
    <n v="13182.73"/>
    <n v="95062.99"/>
    <n v="2605.3999999999996"/>
    <n v="500.87"/>
    <n v="1132.82"/>
    <n v="4239.09"/>
    <n v="99302.080000000002"/>
    <n v="21877.15"/>
    <n v="7256.01"/>
    <n v="942.5"/>
    <n v="21877.15"/>
    <n v="7256.01"/>
    <n v="942.5"/>
    <n v="129377.74"/>
    <n v="2.68"/>
    <m/>
    <n v="129377.75038502792"/>
    <n v="2.68"/>
    <n v="-1.0385027911979705E-2"/>
    <n v="0"/>
    <n v="-8.0269040705019864E-6"/>
    <n v="0"/>
    <n v="0"/>
    <n v="230"/>
    <x v="1"/>
    <b v="0"/>
    <n v="22"/>
  </r>
  <r>
    <x v="266"/>
    <x v="2"/>
    <s v="sad"/>
    <x v="2"/>
    <x v="58"/>
    <n v="227"/>
    <n v="237"/>
    <s v="Z0030"/>
    <s v="FD06"/>
    <m/>
    <x v="499"/>
    <n v="48337"/>
    <s v="točka"/>
    <n v="2.77"/>
    <m/>
    <n v="75160.87999999999"/>
    <m/>
    <n v="1879.02"/>
    <n v="4840.3599999999997"/>
    <n v="0"/>
    <n v="81880.259999999995"/>
    <n v="13182.73"/>
    <n v="95062.99"/>
    <n v="2605.3999999999996"/>
    <n v="500.87"/>
    <n v="1132.82"/>
    <n v="4239.09"/>
    <n v="99302.080000000002"/>
    <n v="21877.15"/>
    <n v="7256.01"/>
    <n v="942.5"/>
    <n v="21877.15"/>
    <n v="7256.01"/>
    <n v="942.5"/>
    <n v="129377.74"/>
    <n v="2.68"/>
    <m/>
    <n v="129377.75038502792"/>
    <n v="2.68"/>
    <m/>
    <m/>
    <m/>
    <m/>
    <m/>
    <m/>
    <x v="3"/>
    <b v="0"/>
    <n v="22"/>
  </r>
  <r>
    <x v="0"/>
    <x v="2"/>
    <s v="sad"/>
    <x v="0"/>
    <x v="0"/>
    <n v="218"/>
    <n v="22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80"/>
    <x v="18"/>
    <n v="23104"/>
    <m/>
    <n v="1.4"/>
    <n v="37"/>
    <n v="29246.54"/>
    <n v="2.5"/>
    <n v="731.16"/>
    <n v="1883.48"/>
    <n v="0"/>
    <n v="31861.18"/>
    <n v="5129.6499999999996"/>
    <n v="36990.83"/>
    <n v="1316.81"/>
    <n v="253.15"/>
    <n v="572.54"/>
    <n v="2142.5"/>
    <n v="39133.33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37"/>
    <n v="27"/>
    <n v="5221.7299999999996"/>
    <n v="2.5"/>
    <n v="130.54"/>
    <n v="336.28"/>
    <n v="0"/>
    <n v="5688.5499999999993"/>
    <n v="915.86"/>
    <n v="6604.4099999999989"/>
    <n v="348.01"/>
    <n v="66.900000000000006"/>
    <n v="151.32"/>
    <n v="566.23"/>
    <n v="7170.639999999999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7"/>
    <x v="2"/>
    <s v="sad"/>
    <x v="2"/>
    <x v="59"/>
    <n v="218"/>
    <n v="227"/>
    <s v="Z0030"/>
    <s v="FD07"/>
    <m/>
    <x v="501"/>
    <n v="46954"/>
    <s v="točka"/>
    <n v="2.6700000000000004"/>
    <m/>
    <n v="73207.399999999994"/>
    <m/>
    <n v="1830.19"/>
    <n v="4714.55"/>
    <n v="0"/>
    <n v="79752.140000000014"/>
    <n v="12840.1"/>
    <n v="92592.24"/>
    <n v="2511.35"/>
    <n v="482.79"/>
    <n v="1091.9299999999998"/>
    <n v="4086.07"/>
    <n v="96678.310000000012"/>
    <n v="39979.11"/>
    <n v="5570.3"/>
    <n v="942.5"/>
    <n v="39979.11"/>
    <n v="5570.3"/>
    <n v="942.5"/>
    <n v="143170.22"/>
    <n v="3.05"/>
    <m/>
    <n v="143170.20190169758"/>
    <n v="3.05"/>
    <n v="1.8098302418366075E-2"/>
    <n v="0"/>
    <n v="1.2641109796571069E-5"/>
    <n v="0"/>
    <n v="0"/>
    <n v="231"/>
    <x v="1"/>
    <b v="0"/>
    <n v="22"/>
  </r>
  <r>
    <x v="0"/>
    <x v="2"/>
    <s v="sad"/>
    <x v="0"/>
    <x v="0"/>
    <n v="218"/>
    <n v="22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80"/>
    <x v="18"/>
    <n v="21721"/>
    <m/>
    <n v="1.32"/>
    <n v="37"/>
    <n v="27575.31"/>
    <n v="2.5"/>
    <n v="689.38"/>
    <n v="1775.85"/>
    <n v="0"/>
    <n v="30040.54"/>
    <n v="4836.53"/>
    <n v="34877.07"/>
    <n v="1241.57"/>
    <n v="238.68"/>
    <n v="539.83000000000004"/>
    <n v="2020.08"/>
    <n v="36897.1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35"/>
    <n v="27"/>
    <n v="4939.4799999999996"/>
    <n v="2.5"/>
    <n v="123.49"/>
    <n v="318.10000000000002"/>
    <n v="0"/>
    <n v="5381.07"/>
    <n v="866.35"/>
    <n v="6247.42"/>
    <n v="329.2"/>
    <n v="63.29"/>
    <n v="143.13999999999999"/>
    <n v="535.63"/>
    <n v="6783.0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5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8"/>
    <x v="2"/>
    <s v="sad"/>
    <x v="2"/>
    <x v="60"/>
    <n v="227"/>
    <n v="237"/>
    <s v="Z0030"/>
    <s v="FD17"/>
    <m/>
    <x v="503"/>
    <n v="132239.5"/>
    <s v="točka"/>
    <n v="8.07"/>
    <m/>
    <n v="195024.98"/>
    <m/>
    <n v="4875.6399999999994"/>
    <n v="12559.599999999999"/>
    <n v="0"/>
    <n v="212460.22000000003"/>
    <n v="34206.090000000004"/>
    <n v="246666.31000000003"/>
    <n v="7590.4800000000005"/>
    <n v="1459.22"/>
    <n v="3300.31"/>
    <n v="12350.01"/>
    <n v="259016.32000000001"/>
    <n v="43610.03"/>
    <n v="8069.68"/>
    <n v="942.5"/>
    <n v="43610.03"/>
    <n v="8069.68"/>
    <n v="942.5"/>
    <n v="311638.52999999997"/>
    <n v="2.36"/>
    <m/>
    <n v="311638.52028334705"/>
    <n v="2.36"/>
    <n v="9.7166529158130288E-3"/>
    <n v="0"/>
    <n v="3.1179242241872032E-6"/>
    <n v="0"/>
    <n v="0"/>
    <n v="232"/>
    <x v="1"/>
    <b v="0"/>
    <n v="22"/>
  </r>
  <r>
    <x v="0"/>
    <x v="2"/>
    <s v="sad"/>
    <x v="0"/>
    <x v="0"/>
    <n v="227"/>
    <n v="237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7"/>
    <n v="237"/>
    <s v="Z0030"/>
    <m/>
    <n v="150"/>
    <x v="50"/>
    <n v="43044"/>
    <m/>
    <n v="2"/>
    <n v="49"/>
    <n v="66892.61"/>
    <n v="2.5"/>
    <n v="1672.32"/>
    <n v="4307.88"/>
    <n v="0"/>
    <n v="72872.810000000012"/>
    <n v="11732.52"/>
    <n v="84605.330000000016"/>
    <n v="1881.16"/>
    <n v="361.64"/>
    <n v="817.92"/>
    <n v="3060.7200000000003"/>
    <n v="87666.050000000017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7"/>
    <n v="237"/>
    <s v="Z0030"/>
    <m/>
    <n v="61"/>
    <x v="27"/>
    <n v="57599.5"/>
    <m/>
    <n v="3.5"/>
    <n v="34"/>
    <n v="65000.4"/>
    <n v="2.5"/>
    <n v="1625.01"/>
    <n v="4186.03"/>
    <n v="0"/>
    <n v="70811.44"/>
    <n v="11400.64"/>
    <n v="82212.08"/>
    <n v="3292.03"/>
    <n v="632.87"/>
    <n v="1431.36"/>
    <n v="5356.26"/>
    <n v="87568.3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7"/>
    <n v="237"/>
    <s v="Z0030"/>
    <m/>
    <n v="180"/>
    <x v="10"/>
    <n v="6363"/>
    <m/>
    <n v="0.5"/>
    <n v="28"/>
    <n v="7338.67"/>
    <n v="2.5"/>
    <n v="183.47"/>
    <n v="472.61"/>
    <n v="0"/>
    <n v="7994.75"/>
    <n v="1287.1500000000001"/>
    <n v="9281.9"/>
    <n v="470.29"/>
    <n v="90.41"/>
    <n v="204.48"/>
    <n v="765.18000000000006"/>
    <n v="10047.08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7"/>
    <n v="237"/>
    <s v="Z0030"/>
    <m/>
    <n v="200"/>
    <x v="3"/>
    <m/>
    <m/>
    <n v="1.07"/>
    <n v="27"/>
    <n v="15100.69"/>
    <n v="2.5"/>
    <n v="377.52"/>
    <n v="972.48"/>
    <n v="0"/>
    <n v="16450.690000000002"/>
    <n v="2648.56"/>
    <n v="19099.250000000004"/>
    <n v="1006.42"/>
    <n v="193.48"/>
    <n v="437.59"/>
    <n v="1637.4899999999998"/>
    <n v="20736.74000000000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7"/>
    <n v="237"/>
    <s v="Z0030"/>
    <m/>
    <s v="Pl:"/>
    <x v="5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69"/>
    <x v="2"/>
    <s v="sad"/>
    <x v="2"/>
    <x v="61"/>
    <n v="206"/>
    <n v="209"/>
    <s v="Z0030"/>
    <s v="FD04"/>
    <m/>
    <x v="505"/>
    <n v="53867"/>
    <s v="točka"/>
    <n v="3.75"/>
    <m/>
    <n v="80773.009999999995"/>
    <m/>
    <n v="2019.3300000000002"/>
    <n v="5201.7800000000007"/>
    <n v="0"/>
    <n v="87994.12000000001"/>
    <n v="14167.06"/>
    <n v="102161.18000000001"/>
    <n v="3527.18"/>
    <n v="678.08"/>
    <n v="1533.6"/>
    <n v="5738.8600000000006"/>
    <n v="107900.04000000001"/>
    <n v="30478.47"/>
    <n v="8626.91"/>
    <n v="942.5"/>
    <n v="30478.47"/>
    <n v="8626.91"/>
    <n v="942.5"/>
    <n v="147947.92000000001"/>
    <n v="2.75"/>
    <m/>
    <n v="147947.89220335387"/>
    <n v="2.75"/>
    <n v="2.7796646143542603E-2"/>
    <n v="0"/>
    <n v="1.8788132584772622E-5"/>
    <n v="0"/>
    <n v="0"/>
    <n v="233"/>
    <x v="1"/>
    <b v="0"/>
    <n v="22"/>
  </r>
  <r>
    <x v="270"/>
    <x v="2"/>
    <s v="sad"/>
    <x v="2"/>
    <x v="61"/>
    <n v="213"/>
    <n v="222"/>
    <s v="Z0030"/>
    <s v="FD04"/>
    <m/>
    <x v="505"/>
    <n v="53867"/>
    <s v="točka"/>
    <n v="3.75"/>
    <m/>
    <n v="80773.009999999995"/>
    <m/>
    <n v="2019.3300000000002"/>
    <n v="5201.7800000000007"/>
    <n v="0"/>
    <n v="87994.12000000001"/>
    <n v="14167.06"/>
    <n v="102161.18000000001"/>
    <n v="3527.18"/>
    <n v="678.08"/>
    <n v="1533.6"/>
    <n v="5738.8600000000006"/>
    <n v="107900.04000000001"/>
    <n v="30478.47"/>
    <n v="8626.91"/>
    <n v="942.5"/>
    <n v="30478.47"/>
    <n v="8626.91"/>
    <n v="942.5"/>
    <n v="147947.92000000001"/>
    <n v="2.75"/>
    <m/>
    <n v="147947.89220335387"/>
    <n v="2.75"/>
    <m/>
    <m/>
    <m/>
    <m/>
    <m/>
    <m/>
    <x v="3"/>
    <b v="0"/>
    <n v="22"/>
  </r>
  <r>
    <x v="0"/>
    <x v="2"/>
    <s v="sad"/>
    <x v="0"/>
    <x v="0"/>
    <n v="206"/>
    <n v="20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180"/>
    <x v="10"/>
    <n v="28634"/>
    <m/>
    <n v="2.25"/>
    <n v="28"/>
    <n v="33024"/>
    <n v="2.5"/>
    <n v="825.6"/>
    <n v="2126.75"/>
    <n v="0"/>
    <n v="35976.35"/>
    <n v="5792.19"/>
    <n v="41768.54"/>
    <n v="2116.31"/>
    <n v="406.85"/>
    <n v="920.16"/>
    <n v="3443.3199999999997"/>
    <n v="45211.86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0"/>
    <x v="3"/>
    <m/>
    <m/>
    <n v="0.5"/>
    <n v="27"/>
    <n v="7056.4"/>
    <n v="2.5"/>
    <n v="176.41"/>
    <n v="454.43"/>
    <n v="0"/>
    <n v="7687.24"/>
    <n v="1237.6500000000001"/>
    <n v="8924.89"/>
    <n v="470.29"/>
    <n v="90.41"/>
    <n v="204.48"/>
    <n v="765.18000000000006"/>
    <n v="9690.07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s v="Pl:"/>
    <x v="5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71"/>
    <x v="2"/>
    <s v="sad"/>
    <x v="2"/>
    <x v="62"/>
    <n v="206"/>
    <n v="209"/>
    <s v="Z0030"/>
    <s v="FD11"/>
    <m/>
    <x v="507"/>
    <n v="37959"/>
    <s v="točka"/>
    <n v="2.31"/>
    <m/>
    <n v="59744.91"/>
    <m/>
    <n v="1493.62"/>
    <n v="3847.5699999999997"/>
    <n v="0"/>
    <n v="65086.099999999991"/>
    <n v="10478.870000000001"/>
    <n v="75564.97"/>
    <n v="2172.7400000000002"/>
    <n v="417.69"/>
    <n v="944.69999999999993"/>
    <n v="3535.13"/>
    <n v="79100.100000000006"/>
    <n v="23193.84"/>
    <n v="6224.25"/>
    <n v="942.5"/>
    <n v="23193.84"/>
    <n v="6224.25"/>
    <n v="942.5"/>
    <n v="109460.69"/>
    <n v="2.88"/>
    <m/>
    <n v="109460.68520854275"/>
    <n v="2.88"/>
    <n v="4.7914572496665642E-3"/>
    <n v="0"/>
    <n v="4.3773316789840629E-6"/>
    <n v="0"/>
    <n v="0"/>
    <n v="234"/>
    <x v="1"/>
    <b v="0"/>
    <n v="22"/>
  </r>
  <r>
    <x v="0"/>
    <x v="2"/>
    <s v="sad"/>
    <x v="0"/>
    <x v="0"/>
    <n v="206"/>
    <n v="20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s v="Pl:"/>
    <x v="5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72"/>
    <x v="2"/>
    <s v="sad"/>
    <x v="2"/>
    <x v="63"/>
    <n v="206"/>
    <n v="209"/>
    <s v="Z0030"/>
    <s v="FD15"/>
    <m/>
    <x v="509"/>
    <n v="340904"/>
    <s v="točka"/>
    <n v="27.95"/>
    <m/>
    <n v="456121.63"/>
    <m/>
    <n v="11403.04"/>
    <n v="29374.23"/>
    <n v="0"/>
    <n v="496898.89999999997"/>
    <n v="80000.73"/>
    <n v="576899.63"/>
    <n v="26289.22"/>
    <n v="5053.9199999999992"/>
    <n v="11430.429999999998"/>
    <n v="42773.570000000007"/>
    <n v="619673.19999999995"/>
    <n v="110799.24"/>
    <n v="20722.21"/>
    <n v="942.5"/>
    <n v="110799.24"/>
    <n v="20722.21"/>
    <n v="942.5"/>
    <n v="752137.14999999991"/>
    <n v="2.21"/>
    <m/>
    <n v="752137.13459341461"/>
    <n v="2.21"/>
    <n v="1.5406585298478603E-2"/>
    <n v="0"/>
    <n v="2.0483745037807493E-6"/>
    <n v="0"/>
    <n v="0"/>
    <n v="235"/>
    <x v="1"/>
    <b v="0"/>
    <n v="23"/>
  </r>
  <r>
    <x v="273"/>
    <x v="2"/>
    <s v="sad"/>
    <x v="2"/>
    <x v="63"/>
    <n v="227"/>
    <n v="237"/>
    <s v="Z0030"/>
    <s v="FD15"/>
    <m/>
    <x v="509"/>
    <n v="340904"/>
    <s v="točka"/>
    <n v="27.95"/>
    <m/>
    <n v="456121.63"/>
    <m/>
    <n v="11403.04"/>
    <n v="29374.23"/>
    <n v="0"/>
    <n v="496898.89999999997"/>
    <n v="80000.73"/>
    <n v="576899.63"/>
    <n v="26289.22"/>
    <n v="5053.9199999999992"/>
    <n v="11430.429999999998"/>
    <n v="42773.570000000007"/>
    <n v="619673.19999999995"/>
    <n v="110799.24"/>
    <n v="20722.21"/>
    <n v="942.5"/>
    <n v="110799.24"/>
    <n v="20722.21"/>
    <n v="942.5"/>
    <n v="752137.14999999991"/>
    <n v="2.21"/>
    <m/>
    <n v="752137.13459341461"/>
    <n v="2.21"/>
    <m/>
    <m/>
    <m/>
    <m/>
    <m/>
    <m/>
    <x v="3"/>
    <b v="0"/>
    <n v="23"/>
  </r>
  <r>
    <x v="274"/>
    <x v="2"/>
    <s v="sad"/>
    <x v="2"/>
    <x v="63"/>
    <n v="213"/>
    <n v="222"/>
    <s v="Z0030"/>
    <s v="FD15"/>
    <m/>
    <x v="509"/>
    <n v="340904"/>
    <s v="točka"/>
    <n v="27.95"/>
    <m/>
    <n v="456121.63"/>
    <m/>
    <n v="11403.04"/>
    <n v="29374.23"/>
    <n v="0"/>
    <n v="496898.89999999997"/>
    <n v="80000.73"/>
    <n v="576899.63"/>
    <n v="26289.22"/>
    <n v="5053.9199999999992"/>
    <n v="11430.429999999998"/>
    <n v="42773.570000000007"/>
    <n v="619673.19999999995"/>
    <n v="110799.24"/>
    <n v="20722.21"/>
    <n v="942.5"/>
    <n v="110799.24"/>
    <n v="20722.21"/>
    <n v="942.5"/>
    <n v="752137.14999999991"/>
    <n v="2.21"/>
    <m/>
    <n v="752137.13459341461"/>
    <n v="2.21"/>
    <m/>
    <m/>
    <m/>
    <m/>
    <m/>
    <m/>
    <x v="3"/>
    <b v="0"/>
    <n v="23"/>
  </r>
  <r>
    <x v="0"/>
    <x v="2"/>
    <s v="sad"/>
    <x v="0"/>
    <x v="0"/>
    <n v="206"/>
    <n v="20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3"/>
    <x v="115"/>
    <n v="48425"/>
    <m/>
    <n v="2.25"/>
    <n v="41"/>
    <n v="54987.72"/>
    <n v="2.5"/>
    <n v="1374.69"/>
    <n v="3541.21"/>
    <n v="0"/>
    <n v="59903.62"/>
    <n v="9644.48"/>
    <n v="69548.100000000006"/>
    <n v="2116.31"/>
    <n v="406.85"/>
    <n v="920.16"/>
    <n v="3443.3199999999997"/>
    <n v="72991.420000000013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180"/>
    <x v="10"/>
    <n v="267246"/>
    <m/>
    <n v="21"/>
    <n v="28"/>
    <n v="308223.96999999997"/>
    <n v="2.5"/>
    <n v="7705.6"/>
    <n v="19849.62"/>
    <n v="0"/>
    <n v="335779.18999999994"/>
    <n v="54060.45"/>
    <n v="389839.63999999996"/>
    <n v="19752.18"/>
    <n v="3797.22"/>
    <n v="8588.16"/>
    <n v="32137.56"/>
    <n v="421977.19999999995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0"/>
    <x v="3"/>
    <m/>
    <m/>
    <n v="3.7"/>
    <n v="27"/>
    <n v="52217.33"/>
    <n v="2.5"/>
    <n v="1305.43"/>
    <n v="3362.8"/>
    <n v="0"/>
    <n v="56885.560000000005"/>
    <n v="9158.58"/>
    <n v="66044.14"/>
    <n v="3480.15"/>
    <n v="669.03"/>
    <n v="1513.15"/>
    <n v="5662.33"/>
    <n v="71706.47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s v="Pl:"/>
    <x v="5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75"/>
    <x v="2"/>
    <s v="sad"/>
    <x v="2"/>
    <x v="64"/>
    <n v="206"/>
    <n v="209"/>
    <s v="Z0030"/>
    <s v="FD20"/>
    <m/>
    <x v="511"/>
    <n v="259542"/>
    <s v="točka"/>
    <n v="14.41"/>
    <m/>
    <n v="334053.89999999997"/>
    <m/>
    <n v="8351.3599999999988"/>
    <n v="21513.07"/>
    <n v="0"/>
    <n v="363918.32999999996"/>
    <n v="58590.86"/>
    <n v="422509.19"/>
    <n v="13553.76"/>
    <n v="2605.62"/>
    <n v="5893.11"/>
    <n v="22052.49"/>
    <n v="444561.67999999993"/>
    <n v="85009.35"/>
    <n v="15536.41"/>
    <n v="942.5"/>
    <n v="85009.35"/>
    <n v="15536.41"/>
    <n v="942.5"/>
    <n v="546049.93999999994"/>
    <n v="2.1"/>
    <m/>
    <n v="546049.91439935693"/>
    <n v="2.1"/>
    <n v="2.5600643013603985E-2"/>
    <n v="0"/>
    <n v="4.6883338571280866E-6"/>
    <n v="0"/>
    <n v="0"/>
    <n v="236"/>
    <x v="1"/>
    <b v="0"/>
    <n v="23"/>
  </r>
  <r>
    <x v="276"/>
    <x v="2"/>
    <s v="sad"/>
    <x v="2"/>
    <x v="64"/>
    <n v="213"/>
    <n v="222"/>
    <s v="Z0030"/>
    <s v="FD20"/>
    <m/>
    <x v="511"/>
    <n v="259542"/>
    <s v="točka"/>
    <n v="14.41"/>
    <m/>
    <n v="334053.89999999997"/>
    <m/>
    <n v="8351.3599999999988"/>
    <n v="21513.07"/>
    <n v="0"/>
    <n v="363918.32999999996"/>
    <n v="58590.86"/>
    <n v="422509.19"/>
    <n v="13553.76"/>
    <n v="2605.62"/>
    <n v="5893.11"/>
    <n v="22052.49"/>
    <n v="444561.67999999993"/>
    <n v="85009.35"/>
    <n v="15536.41"/>
    <n v="942.5"/>
    <n v="85009.35"/>
    <n v="15536.41"/>
    <n v="942.5"/>
    <n v="546049.93999999994"/>
    <n v="2.1"/>
    <m/>
    <n v="546049.91439935693"/>
    <n v="2.1"/>
    <m/>
    <m/>
    <m/>
    <m/>
    <m/>
    <m/>
    <x v="3"/>
    <b v="0"/>
    <n v="23"/>
  </r>
  <r>
    <x v="0"/>
    <x v="2"/>
    <s v="sad"/>
    <x v="0"/>
    <x v="0"/>
    <n v="206"/>
    <n v="20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3"/>
    <x v="115"/>
    <n v="215220"/>
    <m/>
    <n v="10"/>
    <n v="41"/>
    <n v="244389.86"/>
    <n v="2.5"/>
    <n v="6109.75"/>
    <n v="15738.71"/>
    <n v="0"/>
    <n v="266238.32"/>
    <n v="42864.37"/>
    <n v="309102.69"/>
    <n v="9405.7999999999993"/>
    <n v="1808.2"/>
    <n v="4089.6"/>
    <n v="15303.6"/>
    <n v="324406.28999999998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180"/>
    <x v="10"/>
    <n v="19089"/>
    <m/>
    <n v="1.5"/>
    <n v="28"/>
    <n v="22016"/>
    <n v="2.5"/>
    <n v="550.4"/>
    <n v="1417.83"/>
    <n v="0"/>
    <n v="23984.230000000003"/>
    <n v="3861.46"/>
    <n v="27845.690000000002"/>
    <n v="1410.87"/>
    <n v="271.23"/>
    <n v="613.44000000000005"/>
    <n v="2295.54"/>
    <n v="30141.230000000003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n v="200"/>
    <x v="3"/>
    <m/>
    <m/>
    <n v="1.91"/>
    <n v="27"/>
    <n v="26955.43"/>
    <n v="2.5"/>
    <n v="673.89"/>
    <n v="1735.93"/>
    <n v="0"/>
    <n v="29365.25"/>
    <n v="4727.8100000000004"/>
    <n v="34093.06"/>
    <n v="1796.51"/>
    <n v="345.37"/>
    <n v="781.11"/>
    <n v="2922.9900000000002"/>
    <n v="37016.049999999996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06"/>
    <n v="209"/>
    <s v="Z0030"/>
    <m/>
    <s v="Pl:"/>
    <x v="5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77"/>
    <x v="2"/>
    <s v="sad"/>
    <x v="2"/>
    <x v="65"/>
    <n v="234"/>
    <n v="251"/>
    <s v="Z0030"/>
    <s v="FD14"/>
    <m/>
    <x v="512"/>
    <n v="12726"/>
    <s v="točka"/>
    <n v="1.1499999999999999"/>
    <m/>
    <n v="16794.25"/>
    <m/>
    <n v="419.85"/>
    <n v="1081.55"/>
    <n v="0"/>
    <n v="18295.650000000001"/>
    <n v="2945.6"/>
    <n v="21241.25"/>
    <n v="1081.67"/>
    <n v="207.94"/>
    <n v="470.29999999999995"/>
    <n v="1759.91"/>
    <n v="23001.160000000003"/>
    <n v="14382.46"/>
    <n v="1391.74"/>
    <m/>
    <n v="14382.46"/>
    <n v="1391.74"/>
    <m/>
    <n v="38775.360000000001"/>
    <n v="3.05"/>
    <m/>
    <n v="38775.366643878617"/>
    <n v="3.05"/>
    <n v="-6.6438786161597818E-3"/>
    <n v="0"/>
    <n v="-1.7134276710207813E-5"/>
    <n v="0"/>
    <n v="0"/>
    <n v="237"/>
    <x v="1"/>
    <b v="0"/>
    <n v="23"/>
  </r>
  <r>
    <x v="278"/>
    <x v="2"/>
    <s v="sad"/>
    <x v="2"/>
    <x v="65"/>
    <n v="222"/>
    <n v="231"/>
    <s v="Z0030"/>
    <s v="FD14"/>
    <m/>
    <x v="512"/>
    <n v="12726"/>
    <s v="točka"/>
    <n v="1.1499999999999999"/>
    <m/>
    <n v="16794.25"/>
    <m/>
    <n v="419.85"/>
    <n v="1081.55"/>
    <n v="0"/>
    <n v="18295.650000000001"/>
    <n v="2945.6"/>
    <n v="21241.25"/>
    <n v="1081.67"/>
    <n v="207.94"/>
    <n v="470.29999999999995"/>
    <n v="1759.91"/>
    <n v="23001.160000000003"/>
    <n v="14382.46"/>
    <n v="1391.74"/>
    <m/>
    <n v="14382.46"/>
    <n v="1391.74"/>
    <m/>
    <n v="38775.360000000001"/>
    <n v="3.05"/>
    <m/>
    <n v="38775.366643878617"/>
    <n v="3.05"/>
    <m/>
    <m/>
    <m/>
    <m/>
    <m/>
    <m/>
    <x v="3"/>
    <b v="0"/>
    <n v="23"/>
  </r>
  <r>
    <x v="279"/>
    <x v="2"/>
    <s v="sad"/>
    <x v="2"/>
    <x v="65"/>
    <n v="238"/>
    <n v="256"/>
    <s v="Z0030"/>
    <s v="FD14"/>
    <m/>
    <x v="512"/>
    <n v="12726"/>
    <s v="točka"/>
    <n v="1.1499999999999999"/>
    <m/>
    <n v="16794.25"/>
    <m/>
    <n v="419.85"/>
    <n v="1081.55"/>
    <n v="0"/>
    <n v="18295.650000000001"/>
    <n v="2945.6"/>
    <n v="21241.25"/>
    <n v="1081.67"/>
    <n v="207.94"/>
    <n v="470.29999999999995"/>
    <n v="1759.91"/>
    <n v="23001.160000000003"/>
    <n v="14382.46"/>
    <n v="1391.74"/>
    <m/>
    <n v="14382.46"/>
    <n v="1391.74"/>
    <m/>
    <n v="38775.360000000001"/>
    <n v="3.05"/>
    <m/>
    <n v="38775.366643878617"/>
    <n v="3.05"/>
    <m/>
    <m/>
    <m/>
    <m/>
    <m/>
    <m/>
    <x v="3"/>
    <b v="0"/>
    <n v="23"/>
  </r>
  <r>
    <x v="0"/>
    <x v="2"/>
    <s v="sad"/>
    <x v="0"/>
    <x v="0"/>
    <n v="234"/>
    <n v="251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34"/>
    <n v="251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34"/>
    <n v="251"/>
    <s v="Z0030"/>
    <m/>
    <s v="Pl:"/>
    <x v="5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0"/>
    <x v="2"/>
    <s v="sad"/>
    <x v="2"/>
    <x v="66"/>
    <n v="223"/>
    <n v="232"/>
    <s v="Z0030"/>
    <s v="FD02"/>
    <m/>
    <x v="514"/>
    <n v="90153"/>
    <s v="točka"/>
    <n v="5.84"/>
    <m/>
    <n v="133228.28"/>
    <m/>
    <n v="3330.71"/>
    <n v="8579.9"/>
    <n v="0"/>
    <n v="145138.89000000001"/>
    <n v="23367.370000000003"/>
    <n v="168506.26"/>
    <n v="5492.99"/>
    <n v="1055.9799999999998"/>
    <n v="2388.3300000000004"/>
    <n v="8937.3000000000011"/>
    <n v="177443.56000000003"/>
    <n v="17264.27"/>
    <n v="15034.72"/>
    <n v="942.5"/>
    <n v="17264.27"/>
    <n v="15034.72"/>
    <n v="942.5"/>
    <n v="210685.05000000002"/>
    <n v="2.34"/>
    <m/>
    <n v="210685.055218569"/>
    <n v="2.34"/>
    <n v="-5.2185689855832607E-3"/>
    <n v="0"/>
    <n v="-2.4769526154427089E-6"/>
    <n v="0"/>
    <n v="0"/>
    <n v="238"/>
    <x v="1"/>
    <b v="0"/>
    <n v="23"/>
  </r>
  <r>
    <x v="0"/>
    <x v="2"/>
    <s v="sad"/>
    <x v="0"/>
    <x v="0"/>
    <n v="223"/>
    <n v="232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n v="80"/>
    <x v="18"/>
    <n v="58018"/>
    <m/>
    <n v="3.53"/>
    <n v="37"/>
    <n v="73743.06"/>
    <n v="2.5"/>
    <n v="1843.58"/>
    <n v="4749.05"/>
    <n v="0"/>
    <n v="80335.69"/>
    <n v="12934.05"/>
    <n v="93269.74"/>
    <n v="3320.25"/>
    <n v="638.29"/>
    <n v="1443.63"/>
    <n v="5402.17"/>
    <n v="98671.9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n v="180"/>
    <x v="10"/>
    <n v="6902"/>
    <m/>
    <n v="0.54"/>
    <n v="28"/>
    <n v="7925.76"/>
    <n v="2.5"/>
    <n v="198.14"/>
    <n v="510.42"/>
    <n v="0"/>
    <n v="8634.32"/>
    <n v="1390.13"/>
    <n v="10024.450000000001"/>
    <n v="507.91"/>
    <n v="97.64"/>
    <n v="220.84"/>
    <n v="826.3900000000001"/>
    <n v="10850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n v="200"/>
    <x v="3"/>
    <m/>
    <m/>
    <n v="0.77"/>
    <n v="27"/>
    <n v="10866.85"/>
    <n v="2.5"/>
    <n v="271.67"/>
    <n v="699.83"/>
    <n v="0"/>
    <n v="11838.35"/>
    <n v="1905.97"/>
    <n v="13744.32"/>
    <n v="724.25"/>
    <n v="139.22999999999999"/>
    <n v="314.89999999999998"/>
    <n v="1178.3800000000001"/>
    <n v="14922.7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s v="Pl:"/>
    <x v="5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1"/>
    <x v="2"/>
    <s v="sad"/>
    <x v="2"/>
    <x v="67"/>
    <n v="223"/>
    <n v="232"/>
    <s v="Z0030"/>
    <s v="FD08"/>
    <m/>
    <x v="516"/>
    <n v="37959"/>
    <s v="točka"/>
    <n v="2.31"/>
    <m/>
    <n v="59744.91"/>
    <m/>
    <n v="1493.62"/>
    <n v="3847.5699999999997"/>
    <n v="0"/>
    <n v="65086.099999999991"/>
    <n v="10478.870000000001"/>
    <n v="75564.97"/>
    <n v="2172.7400000000002"/>
    <n v="417.69"/>
    <n v="944.69999999999993"/>
    <n v="3535.13"/>
    <n v="79100.100000000006"/>
    <n v="17344.849999999999"/>
    <n v="3006.93"/>
    <n v="942.5"/>
    <n v="17344.849999999999"/>
    <n v="3006.93"/>
    <n v="942.5"/>
    <n v="100394.38"/>
    <n v="2.64"/>
    <m/>
    <n v="100394.37520854274"/>
    <n v="2.64"/>
    <n v="4.7914572642184794E-3"/>
    <n v="0"/>
    <n v="4.7726351742968619E-6"/>
    <n v="0"/>
    <n v="0"/>
    <n v="239"/>
    <x v="1"/>
    <b v="0"/>
    <n v="23"/>
  </r>
  <r>
    <x v="0"/>
    <x v="2"/>
    <s v="sad"/>
    <x v="0"/>
    <x v="0"/>
    <n v="223"/>
    <n v="232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n v="180"/>
    <x v="10"/>
    <n v="12726"/>
    <m/>
    <n v="1"/>
    <n v="28"/>
    <n v="14677.33"/>
    <n v="2.5"/>
    <n v="366.93"/>
    <n v="945.22"/>
    <n v="0"/>
    <n v="15989.48"/>
    <n v="2574.31"/>
    <n v="18563.79"/>
    <n v="940.58"/>
    <n v="180.82"/>
    <n v="408.96"/>
    <n v="1530.3600000000001"/>
    <n v="20094.1500000000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3"/>
    <n v="232"/>
    <s v="Z0030"/>
    <m/>
    <s v="Pl:"/>
    <x v="5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2"/>
    <x v="2"/>
    <s v="sad"/>
    <x v="2"/>
    <x v="68"/>
    <n v="220"/>
    <n v="229"/>
    <s v="Z0030"/>
    <s v="FD18"/>
    <m/>
    <x v="518"/>
    <n v="41690"/>
    <s v="točka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27529.43"/>
    <n v="5944.83"/>
    <n v="942.5"/>
    <n v="27529.43"/>
    <n v="5944.83"/>
    <n v="942.5"/>
    <n v="121375.09999999999"/>
    <n v="2.91"/>
    <m/>
    <n v="121375.08700778113"/>
    <n v="2.91"/>
    <n v="1.2992218864383176E-2"/>
    <n v="0"/>
    <n v="1.0704189125360026E-5"/>
    <n v="0"/>
    <n v="0"/>
    <n v="240"/>
    <x v="1"/>
    <b v="0"/>
    <n v="23"/>
  </r>
  <r>
    <x v="0"/>
    <x v="2"/>
    <s v="sad"/>
    <x v="0"/>
    <x v="0"/>
    <n v="220"/>
    <n v="22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s v="Pl:"/>
    <x v="5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3"/>
    <x v="2"/>
    <s v="sad"/>
    <x v="2"/>
    <x v="69"/>
    <n v="220"/>
    <n v="229"/>
    <s v="Z0030"/>
    <s v="FD10"/>
    <m/>
    <x v="520"/>
    <n v="41690"/>
    <s v="točka"/>
    <n v="2.31"/>
    <m/>
    <n v="65957.97"/>
    <m/>
    <n v="1648.9499999999998"/>
    <n v="4247.6899999999996"/>
    <n v="0"/>
    <n v="71854.609999999986"/>
    <n v="11568.6"/>
    <n v="83423.209999999992"/>
    <n v="2172.7400000000002"/>
    <n v="417.69"/>
    <n v="944.69999999999993"/>
    <n v="3535.13"/>
    <n v="86958.34"/>
    <n v="27529.439999999999"/>
    <n v="7850.77"/>
    <n v="942.5"/>
    <n v="27529.439999999999"/>
    <n v="7850.77"/>
    <n v="942.5"/>
    <n v="123281.05"/>
    <n v="2.96"/>
    <m/>
    <n v="123281.03700778112"/>
    <n v="2.96"/>
    <n v="1.2992218878935091E-2"/>
    <n v="0"/>
    <n v="1.0538700188022479E-5"/>
    <n v="0"/>
    <n v="0"/>
    <n v="241"/>
    <x v="1"/>
    <b v="0"/>
    <n v="23"/>
  </r>
  <r>
    <x v="0"/>
    <x v="2"/>
    <s v="sad"/>
    <x v="0"/>
    <x v="0"/>
    <n v="220"/>
    <n v="22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80"/>
    <x v="18"/>
    <n v="16457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200"/>
    <x v="3"/>
    <m/>
    <m/>
    <n v="0.31"/>
    <n v="27"/>
    <n v="4374.97"/>
    <n v="2.5"/>
    <n v="109.37"/>
    <n v="281.75"/>
    <n v="0"/>
    <n v="4766.09"/>
    <n v="767.34"/>
    <n v="5533.43"/>
    <n v="291.58"/>
    <n v="56.05"/>
    <n v="126.78"/>
    <n v="474.40999999999997"/>
    <n v="6007.8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s v="Pl:"/>
    <x v="5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4"/>
    <x v="2"/>
    <s v="sad"/>
    <x v="2"/>
    <x v="70"/>
    <n v="220"/>
    <n v="229"/>
    <s v="Z0030"/>
    <s v="FD19"/>
    <m/>
    <x v="521"/>
    <n v="39221.449999999997"/>
    <s v="točka"/>
    <n v="2.13"/>
    <m/>
    <n v="62401.020000000004"/>
    <m/>
    <n v="1560.03"/>
    <n v="4018.62"/>
    <n v="0"/>
    <n v="67979.67"/>
    <n v="10944.73"/>
    <n v="78924.399999999994"/>
    <n v="2003.4300000000003"/>
    <n v="385.15"/>
    <n v="871.08999999999992"/>
    <n v="3259.67"/>
    <n v="82184.069999999992"/>
    <n v="27529.439999999999"/>
    <n v="25727.31"/>
    <n v="942.5"/>
    <n v="27529.439999999999"/>
    <n v="25727.31"/>
    <n v="942.5"/>
    <n v="136383.32"/>
    <n v="3.48"/>
    <m/>
    <n v="136383.31467142518"/>
    <n v="3.48"/>
    <n v="5.3285748290363699E-3"/>
    <n v="0"/>
    <n v="3.9070577232075471E-6"/>
    <n v="0"/>
    <n v="0"/>
    <n v="242"/>
    <x v="1"/>
    <b v="0"/>
    <n v="23"/>
  </r>
  <r>
    <x v="0"/>
    <x v="2"/>
    <s v="sad"/>
    <x v="0"/>
    <x v="0"/>
    <n v="220"/>
    <n v="229"/>
    <s v="Z0030"/>
    <m/>
    <n v="1"/>
    <x v="7"/>
    <n v="25233"/>
    <m/>
    <n v="1"/>
    <n v="54"/>
    <n v="40692.61"/>
    <n v="2.5"/>
    <n v="1017.32"/>
    <n v="2620.6"/>
    <n v="0"/>
    <n v="44330.53"/>
    <n v="7137.22"/>
    <n v="51467.75"/>
    <n v="940.58"/>
    <n v="180.82"/>
    <n v="408.96"/>
    <n v="1530.3600000000001"/>
    <n v="52998.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80"/>
    <x v="18"/>
    <n v="13988.449999999999"/>
    <m/>
    <n v="0.85"/>
    <n v="37"/>
    <n v="17756.830000000002"/>
    <n v="2.5"/>
    <n v="443.92"/>
    <n v="1143.54"/>
    <n v="0"/>
    <n v="19344.29"/>
    <n v="3114.43"/>
    <n v="22458.720000000001"/>
    <n v="799.49"/>
    <n v="153.69999999999999"/>
    <n v="347.62"/>
    <n v="1300.81"/>
    <n v="23759.530000000002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n v="200"/>
    <x v="3"/>
    <m/>
    <m/>
    <n v="0.28000000000000003"/>
    <n v="27"/>
    <n v="3951.58"/>
    <n v="2.5"/>
    <n v="98.79"/>
    <n v="254.48"/>
    <n v="0"/>
    <n v="4304.8499999999995"/>
    <n v="693.08"/>
    <n v="4997.9299999999994"/>
    <n v="263.36"/>
    <n v="50.63"/>
    <n v="114.51"/>
    <n v="428.5"/>
    <n v="5426.4299999999994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20"/>
    <n v="229"/>
    <s v="Z0030"/>
    <m/>
    <s v="Pl:"/>
    <x v="5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85"/>
    <x v="2"/>
    <s v="sad"/>
    <x v="2"/>
    <x v="71"/>
    <n v="218"/>
    <n v="227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n v="-3.8761743489885703E-3"/>
    <n v="0"/>
    <n v="-7.045408995064134E-6"/>
    <n v="0"/>
    <n v="0"/>
    <n v="243"/>
    <x v="1"/>
    <b v="0"/>
    <n v="23"/>
  </r>
  <r>
    <x v="286"/>
    <x v="2"/>
    <s v="sad"/>
    <x v="2"/>
    <x v="71"/>
    <n v="227"/>
    <n v="237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m/>
    <m/>
    <m/>
    <m/>
    <m/>
    <m/>
    <x v="3"/>
    <b v="0"/>
    <n v="23"/>
  </r>
  <r>
    <x v="287"/>
    <x v="2"/>
    <s v="sad"/>
    <x v="2"/>
    <x v="71"/>
    <n v="223"/>
    <n v="232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m/>
    <m/>
    <m/>
    <m/>
    <m/>
    <m/>
    <x v="3"/>
    <b v="0"/>
    <n v="23"/>
  </r>
  <r>
    <x v="288"/>
    <x v="2"/>
    <s v="spl"/>
    <x v="2"/>
    <x v="71"/>
    <n v="301"/>
    <n v="258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m/>
    <m/>
    <m/>
    <m/>
    <m/>
    <m/>
    <x v="3"/>
    <b v="0"/>
    <n v="23"/>
  </r>
  <r>
    <x v="289"/>
    <x v="2"/>
    <s v="sad"/>
    <x v="2"/>
    <x v="71"/>
    <n v="230"/>
    <n v="241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m/>
    <m/>
    <m/>
    <m/>
    <m/>
    <m/>
    <x v="3"/>
    <b v="0"/>
    <n v="23"/>
  </r>
  <r>
    <x v="290"/>
    <x v="2"/>
    <s v="sad"/>
    <x v="2"/>
    <x v="71"/>
    <n v="209"/>
    <n v="209"/>
    <s v="Z0030"/>
    <s v="FD13"/>
    <m/>
    <x v="522"/>
    <n v="21522"/>
    <s v="točka"/>
    <n v="1.1499999999999999"/>
    <m/>
    <n v="35563.22"/>
    <m/>
    <n v="889.07999999999993"/>
    <n v="2290.27"/>
    <n v="0"/>
    <n v="38742.570000000007"/>
    <n v="6237.55"/>
    <n v="44980.12000000001"/>
    <n v="1081.67"/>
    <n v="207.94"/>
    <n v="470.29999999999995"/>
    <n v="1759.91"/>
    <n v="46740.030000000013"/>
    <n v="6971.03"/>
    <n v="1305.96"/>
    <m/>
    <n v="6971.03"/>
    <n v="1305.96"/>
    <m/>
    <n v="55017.020000000011"/>
    <n v="2.56"/>
    <m/>
    <n v="55017.02387617436"/>
    <n v="2.56"/>
    <m/>
    <m/>
    <m/>
    <m/>
    <m/>
    <m/>
    <x v="3"/>
    <b v="0"/>
    <n v="23"/>
  </r>
  <r>
    <x v="0"/>
    <x v="2"/>
    <s v="sad"/>
    <x v="0"/>
    <x v="0"/>
    <n v="218"/>
    <n v="227"/>
    <s v="Z0030"/>
    <m/>
    <n v="149"/>
    <x v="523"/>
    <n v="21522"/>
    <m/>
    <n v="1"/>
    <n v="49"/>
    <n v="33446.300000000003"/>
    <n v="2.5"/>
    <n v="836.16"/>
    <n v="2153.94"/>
    <n v="0"/>
    <n v="36436.400000000009"/>
    <n v="5866.26"/>
    <n v="42302.660000000011"/>
    <n v="940.58"/>
    <n v="180.82"/>
    <n v="408.96"/>
    <n v="1530.3600000000001"/>
    <n v="43833.02000000001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2"/>
    <s v="sad"/>
    <x v="0"/>
    <x v="0"/>
    <n v="218"/>
    <n v="227"/>
    <s v="Z0030"/>
    <m/>
    <s v="Pl:"/>
    <x v="5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91"/>
    <x v="2"/>
    <s v="sad"/>
    <x v="2"/>
    <x v="72"/>
    <n v="218"/>
    <n v="227"/>
    <s v="Z0030"/>
    <s v="FD12"/>
    <m/>
    <x v="526"/>
    <n v="21522"/>
    <s v="točka"/>
    <n v="1.1499999999999999"/>
    <m/>
    <n v="26555.910000000003"/>
    <m/>
    <n v="663.89"/>
    <n v="1710.1999999999998"/>
    <n v="0"/>
    <n v="28930"/>
    <n v="4657.7299999999996"/>
    <n v="33587.730000000003"/>
    <n v="1081.67"/>
    <n v="207.94"/>
    <n v="470.29999999999995"/>
    <n v="1759.91"/>
    <n v="35347.64"/>
    <n v="6971.03"/>
    <n v="1305.96"/>
    <m/>
    <n v="6971.03"/>
    <n v="1305.96"/>
    <m/>
    <n v="43624.63"/>
    <n v="2.0299999999999998"/>
    <m/>
    <n v="43624.63289692469"/>
    <n v="2.0299999999999998"/>
    <n v="-2.8969246923225001E-3"/>
    <n v="0"/>
    <n v="-6.6405709342409582E-6"/>
    <n v="0"/>
    <n v="0"/>
    <n v="244"/>
    <x v="1"/>
    <b v="0"/>
    <n v="23"/>
  </r>
  <r>
    <x v="292"/>
    <x v="2"/>
    <s v="sad"/>
    <x v="2"/>
    <x v="72"/>
    <n v="227"/>
    <n v="237"/>
    <s v="Z0030"/>
    <s v="FD12"/>
    <m/>
    <x v="526"/>
    <n v="21522"/>
    <s v="točka"/>
    <n v="1.1499999999999999"/>
    <m/>
    <n v="26555.910000000003"/>
    <m/>
    <n v="663.89"/>
    <n v="1710.1999999999998"/>
    <n v="0"/>
    <n v="28930"/>
    <n v="4657.7299999999996"/>
    <n v="33587.730000000003"/>
    <n v="1081.67"/>
    <n v="207.94"/>
    <n v="470.29999999999995"/>
    <n v="1759.91"/>
    <n v="35347.64"/>
    <n v="6971.03"/>
    <n v="1305.96"/>
    <m/>
    <n v="6971.03"/>
    <n v="1305.96"/>
    <m/>
    <n v="43624.63"/>
    <n v="2.0299999999999998"/>
    <m/>
    <n v="43624.63289692469"/>
    <n v="2.0299999999999998"/>
    <m/>
    <m/>
    <m/>
    <m/>
    <m/>
    <m/>
    <x v="3"/>
    <b v="0"/>
    <n v="23"/>
  </r>
  <r>
    <x v="293"/>
    <x v="2"/>
    <s v="sad"/>
    <x v="2"/>
    <x v="72"/>
    <n v="223"/>
    <n v="232"/>
    <s v="Z0030"/>
    <s v="FD12"/>
    <m/>
    <x v="526"/>
    <n v="21522"/>
    <s v="točka"/>
    <n v="1.1499999999999999"/>
    <m/>
    <n v="26555.910000000003"/>
    <m/>
    <n v="663.89"/>
    <n v="1710.1999999999998"/>
    <n v="0"/>
    <n v="28930"/>
    <n v="4657.7299999999996"/>
    <n v="33587.730000000003"/>
    <n v="1081.67"/>
    <n v="207.94"/>
    <n v="470.29999999999995"/>
    <n v="1759.91"/>
    <n v="35347.64"/>
    <n v="6971.03"/>
    <n v="1305.96"/>
    <m/>
    <n v="6971.03"/>
    <n v="1305.96"/>
    <m/>
    <n v="43624.63"/>
    <n v="2.0299999999999998"/>
    <m/>
    <n v="43624.63289692469"/>
    <n v="2.0299999999999998"/>
    <m/>
    <m/>
    <m/>
    <m/>
    <m/>
    <m/>
    <x v="3"/>
    <b v="0"/>
    <n v="23"/>
  </r>
  <r>
    <x v="294"/>
    <x v="2"/>
    <s v="sad"/>
    <x v="2"/>
    <x v="72"/>
    <n v="230"/>
    <n v="241"/>
    <s v="Z0030"/>
    <s v="FD12"/>
    <m/>
    <x v="526"/>
    <n v="21522"/>
    <s v="točka"/>
    <n v="1.1499999999999999"/>
    <m/>
    <n v="26555.910000000003"/>
    <m/>
    <n v="663.89"/>
    <n v="1710.1999999999998"/>
    <n v="0"/>
    <n v="28930"/>
    <n v="4657.7299999999996"/>
    <n v="33587.730000000003"/>
    <n v="1081.67"/>
    <n v="207.94"/>
    <n v="470.29999999999995"/>
    <n v="1759.91"/>
    <n v="35347.64"/>
    <n v="6971.03"/>
    <n v="1305.96"/>
    <m/>
    <n v="6971.03"/>
    <n v="1305.96"/>
    <m/>
    <n v="43624.63"/>
    <n v="2.0299999999999998"/>
    <m/>
    <n v="43624.63289692469"/>
    <n v="2.0299999999999998"/>
    <m/>
    <m/>
    <m/>
    <m/>
    <m/>
    <m/>
    <x v="3"/>
    <b v="0"/>
    <n v="23"/>
  </r>
  <r>
    <x v="0"/>
    <x v="2"/>
    <s v="sad"/>
    <x v="0"/>
    <x v="0"/>
    <n v="218"/>
    <n v="227"/>
    <s v="Z0030"/>
    <m/>
    <n v="111"/>
    <x v="28"/>
    <n v="21522"/>
    <m/>
    <n v="1"/>
    <n v="41"/>
    <n v="24438.99"/>
    <n v="2.5"/>
    <n v="610.97"/>
    <n v="1573.87"/>
    <n v="0"/>
    <n v="26623.83"/>
    <n v="4286.4399999999996"/>
    <n v="30910.27"/>
    <n v="940.58"/>
    <n v="180.82"/>
    <n v="408.96"/>
    <n v="1530.3600000000001"/>
    <n v="32440.63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5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295"/>
    <x v="2"/>
    <s v="sad"/>
    <x v="2"/>
    <x v="73"/>
    <n v="218"/>
    <n v="227"/>
    <s v="Z0030"/>
    <s v="FD21"/>
    <m/>
    <x v="528"/>
    <n v="21522"/>
    <s v="točka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6000.29"/>
    <n v="1124.0899999999999"/>
    <m/>
    <n v="6000.29"/>
    <n v="1124.0899999999999"/>
    <m/>
    <n v="37983.78"/>
    <n v="1.76"/>
    <m/>
    <n v="37983.778443116978"/>
    <n v="1.76"/>
    <n v="1.5568830203847028E-3"/>
    <n v="0"/>
    <n v="4.0988102927048975E-6"/>
    <n v="0"/>
    <n v="0"/>
    <n v="245"/>
    <x v="1"/>
    <b v="0"/>
    <n v="24"/>
  </r>
  <r>
    <x v="296"/>
    <x v="2"/>
    <s v="sad"/>
    <x v="2"/>
    <x v="73"/>
    <n v="227"/>
    <n v="237"/>
    <s v="Z0030"/>
    <s v="FD21"/>
    <m/>
    <x v="528"/>
    <n v="21522"/>
    <s v="točka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6000.29"/>
    <n v="1124.0899999999999"/>
    <m/>
    <n v="6000.29"/>
    <n v="1124.0899999999999"/>
    <m/>
    <n v="37983.78"/>
    <n v="1.76"/>
    <m/>
    <n v="37983.778443116978"/>
    <n v="1.76"/>
    <m/>
    <m/>
    <m/>
    <m/>
    <m/>
    <m/>
    <x v="3"/>
    <b v="0"/>
    <n v="24"/>
  </r>
  <r>
    <x v="297"/>
    <x v="2"/>
    <s v="sad"/>
    <x v="2"/>
    <x v="73"/>
    <n v="223"/>
    <n v="232"/>
    <s v="Z0030"/>
    <s v="FD21"/>
    <m/>
    <x v="528"/>
    <n v="21522"/>
    <s v="točka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6000.29"/>
    <n v="1124.0899999999999"/>
    <m/>
    <n v="6000.29"/>
    <n v="1124.0899999999999"/>
    <m/>
    <n v="37983.78"/>
    <n v="1.76"/>
    <m/>
    <n v="37983.778443116978"/>
    <n v="1.76"/>
    <m/>
    <m/>
    <m/>
    <m/>
    <m/>
    <m/>
    <x v="3"/>
    <b v="0"/>
    <n v="24"/>
  </r>
  <r>
    <x v="298"/>
    <x v="2"/>
    <s v="spl"/>
    <x v="2"/>
    <x v="73"/>
    <n v="301"/>
    <n v="258"/>
    <s v="Z0030"/>
    <s v="FD21"/>
    <m/>
    <x v="528"/>
    <n v="21522"/>
    <s v="točka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6000.29"/>
    <n v="1124.0899999999999"/>
    <m/>
    <n v="6000.29"/>
    <n v="1124.0899999999999"/>
    <m/>
    <n v="37983.78"/>
    <n v="1.76"/>
    <m/>
    <n v="37983.778443116978"/>
    <n v="1.76"/>
    <m/>
    <m/>
    <m/>
    <m/>
    <m/>
    <m/>
    <x v="3"/>
    <b v="0"/>
    <n v="24"/>
  </r>
  <r>
    <x v="299"/>
    <x v="2"/>
    <s v="sad"/>
    <x v="2"/>
    <x v="73"/>
    <n v="230"/>
    <n v="241"/>
    <s v="Z0030"/>
    <s v="FD21"/>
    <m/>
    <x v="528"/>
    <n v="21522"/>
    <s v="točka"/>
    <n v="1.1499999999999999"/>
    <m/>
    <n v="23007.309999999998"/>
    <m/>
    <n v="575.17999999999995"/>
    <n v="1481.6699999999998"/>
    <n v="0"/>
    <n v="25064.159999999996"/>
    <n v="4035.33"/>
    <n v="29099.489999999998"/>
    <n v="1081.67"/>
    <n v="207.94"/>
    <n v="470.29999999999995"/>
    <n v="1759.91"/>
    <n v="30859.4"/>
    <n v="6000.29"/>
    <n v="1124.0899999999999"/>
    <m/>
    <n v="6000.29"/>
    <n v="1124.0899999999999"/>
    <m/>
    <n v="37983.78"/>
    <n v="1.76"/>
    <m/>
    <n v="37983.778443116978"/>
    <n v="1.76"/>
    <m/>
    <m/>
    <m/>
    <m/>
    <m/>
    <m/>
    <x v="3"/>
    <b v="0"/>
    <n v="24"/>
  </r>
  <r>
    <x v="0"/>
    <x v="2"/>
    <s v="sad"/>
    <x v="0"/>
    <x v="0"/>
    <n v="218"/>
    <n v="227"/>
    <s v="Z0030"/>
    <m/>
    <n v="148"/>
    <x v="198"/>
    <n v="21522"/>
    <m/>
    <n v="1"/>
    <n v="37"/>
    <n v="20890.39"/>
    <n v="2.5"/>
    <n v="522.26"/>
    <n v="1345.34"/>
    <n v="0"/>
    <n v="22757.989999999998"/>
    <n v="3664.04"/>
    <n v="26422.03"/>
    <n v="940.58"/>
    <n v="180.82"/>
    <n v="408.96"/>
    <n v="1530.3600000000001"/>
    <n v="27952.39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n v="200"/>
    <x v="3"/>
    <m/>
    <m/>
    <n v="0.15"/>
    <n v="27"/>
    <n v="2116.92"/>
    <n v="2.5"/>
    <n v="52.92"/>
    <n v="136.33000000000001"/>
    <n v="0"/>
    <n v="2306.17"/>
    <n v="371.29"/>
    <n v="2677.46"/>
    <n v="141.09"/>
    <n v="27.12"/>
    <n v="61.34"/>
    <n v="229.55"/>
    <n v="2907.01"/>
    <m/>
    <m/>
    <m/>
    <m/>
    <m/>
    <m/>
    <m/>
    <m/>
    <m/>
    <m/>
    <m/>
    <m/>
    <m/>
    <m/>
    <m/>
    <m/>
    <m/>
    <x v="0"/>
    <m/>
    <s v=""/>
  </r>
  <r>
    <x v="0"/>
    <x v="2"/>
    <s v="sad"/>
    <x v="0"/>
    <x v="0"/>
    <n v="218"/>
    <n v="227"/>
    <s v="Z0030"/>
    <m/>
    <s v="Pl:"/>
    <x v="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"/>
    <m/>
    <s v=""/>
  </r>
  <r>
    <x v="0"/>
    <x v="2"/>
    <s v="sad"/>
    <x v="0"/>
    <x v="0"/>
    <n v="218"/>
    <n v="227"/>
    <s v="Z0030"/>
    <m/>
    <s v="Pl:"/>
    <x v="5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"/>
    <x v="2"/>
    <s v="sad"/>
    <x v="0"/>
    <x v="0"/>
    <m/>
    <m/>
    <m/>
    <m/>
    <m/>
    <x v="5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0"/>
    <x v="2"/>
    <s v="sad"/>
    <x v="0"/>
    <x v="0"/>
    <m/>
    <m/>
    <m/>
    <m/>
    <m/>
    <x v="531"/>
    <m/>
    <m/>
    <m/>
    <m/>
    <m/>
    <m/>
    <m/>
    <m/>
    <m/>
    <m/>
    <m/>
    <m/>
    <m/>
    <m/>
    <m/>
    <m/>
    <m/>
    <m/>
    <m/>
    <m/>
    <n v="0.161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2"/>
    <m/>
    <m/>
    <m/>
    <m/>
    <m/>
    <m/>
    <m/>
    <m/>
    <m/>
    <m/>
    <m/>
    <m/>
    <m/>
    <m/>
    <m/>
    <m/>
    <m/>
    <m/>
    <m/>
    <m/>
    <n v="6.4399999999999999E-2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3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4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5"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6"/>
    <m/>
    <m/>
    <m/>
    <m/>
    <m/>
    <m/>
    <m/>
    <m/>
    <m/>
    <m/>
    <m/>
    <m/>
    <m/>
    <m/>
    <m/>
    <m/>
    <m/>
    <m/>
    <m/>
    <m/>
    <s v="v skladu s 2. odst. 14. člena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7"/>
    <m/>
    <m/>
    <m/>
    <m/>
    <m/>
    <m/>
    <m/>
    <m/>
    <m/>
    <m/>
    <m/>
    <m/>
    <m/>
    <m/>
    <m/>
    <m/>
    <m/>
    <m/>
    <m/>
    <m/>
    <n v="940.58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8"/>
    <m/>
    <m/>
    <m/>
    <m/>
    <m/>
    <m/>
    <m/>
    <m/>
    <m/>
    <m/>
    <m/>
    <m/>
    <m/>
    <m/>
    <m/>
    <m/>
    <m/>
    <m/>
    <m/>
    <m/>
    <n v="180.82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539"/>
    <m/>
    <m/>
    <m/>
    <m/>
    <m/>
    <m/>
    <m/>
    <m/>
    <m/>
    <m/>
    <m/>
    <m/>
    <m/>
    <m/>
    <m/>
    <m/>
    <m/>
    <m/>
    <m/>
    <m/>
    <n v="408.96"/>
    <m/>
    <m/>
    <m/>
    <m/>
    <m/>
    <m/>
    <m/>
    <m/>
    <m/>
    <m/>
    <m/>
    <m/>
    <m/>
    <x v="0"/>
    <m/>
    <s v=""/>
  </r>
  <r>
    <x v="0"/>
    <x v="2"/>
    <s v="sad"/>
    <x v="0"/>
    <x v="0"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2"/>
    <x v="3"/>
    <s v="sbd"/>
    <x v="0"/>
    <x v="0"/>
    <s v="PRILOGA   I / c    -    Cenik storitev"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b v="0"/>
    <s v=""/>
  </r>
  <r>
    <x v="0"/>
    <x v="3"/>
    <s v="sbd"/>
    <x v="1"/>
    <x v="74"/>
    <m/>
    <m/>
    <m/>
    <m/>
    <m/>
    <x v="5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00"/>
    <x v="3"/>
    <s v="sbd"/>
    <x v="1"/>
    <x v="74"/>
    <n v="101"/>
    <n v="301"/>
    <s v="E0631"/>
    <s v="PD"/>
    <m/>
    <x v="541"/>
    <m/>
    <m/>
    <m/>
    <m/>
    <m/>
    <m/>
    <m/>
    <m/>
    <m/>
    <m/>
    <m/>
    <m/>
    <m/>
    <m/>
    <m/>
    <m/>
    <m/>
    <m/>
    <m/>
    <m/>
    <m/>
    <m/>
    <s v="primer"/>
    <m/>
    <n v="2501.1"/>
    <m/>
    <m/>
    <m/>
    <m/>
    <m/>
    <m/>
    <m/>
    <m/>
    <m/>
    <x v="1"/>
    <b v="0"/>
    <n v="24"/>
  </r>
  <r>
    <x v="301"/>
    <x v="3"/>
    <s v="sbd"/>
    <x v="1"/>
    <x v="74"/>
    <n v="105"/>
    <n v="301"/>
    <s v="E0631"/>
    <s v="PD"/>
    <m/>
    <x v="541"/>
    <m/>
    <m/>
    <m/>
    <m/>
    <m/>
    <m/>
    <m/>
    <m/>
    <m/>
    <m/>
    <m/>
    <m/>
    <m/>
    <m/>
    <m/>
    <m/>
    <m/>
    <m/>
    <m/>
    <m/>
    <m/>
    <m/>
    <s v="primer"/>
    <m/>
    <n v="2501.1"/>
    <m/>
    <m/>
    <m/>
    <m/>
    <m/>
    <m/>
    <m/>
    <m/>
    <m/>
    <x v="1"/>
    <b v="0"/>
    <n v="24"/>
  </r>
  <r>
    <x v="302"/>
    <x v="3"/>
    <s v="sbd"/>
    <x v="1"/>
    <x v="74"/>
    <n v="106"/>
    <n v="301"/>
    <s v="E0631"/>
    <s v="PD"/>
    <m/>
    <x v="541"/>
    <m/>
    <m/>
    <m/>
    <m/>
    <m/>
    <m/>
    <m/>
    <m/>
    <m/>
    <m/>
    <m/>
    <m/>
    <m/>
    <m/>
    <m/>
    <m/>
    <m/>
    <m/>
    <m/>
    <m/>
    <m/>
    <m/>
    <s v="primer"/>
    <m/>
    <n v="2501.1"/>
    <m/>
    <m/>
    <m/>
    <m/>
    <m/>
    <m/>
    <m/>
    <m/>
    <m/>
    <x v="1"/>
    <b v="0"/>
    <n v="24"/>
  </r>
  <r>
    <x v="303"/>
    <x v="3"/>
    <s v="sbd"/>
    <x v="1"/>
    <x v="74"/>
    <n v="139"/>
    <n v="301"/>
    <s v="E0631"/>
    <s v="PD"/>
    <m/>
    <x v="541"/>
    <m/>
    <m/>
    <m/>
    <m/>
    <m/>
    <m/>
    <m/>
    <m/>
    <m/>
    <m/>
    <m/>
    <m/>
    <m/>
    <m/>
    <m/>
    <m/>
    <m/>
    <m/>
    <m/>
    <m/>
    <m/>
    <m/>
    <s v="primer"/>
    <m/>
    <n v="2501.1"/>
    <m/>
    <m/>
    <m/>
    <m/>
    <m/>
    <m/>
    <m/>
    <m/>
    <m/>
    <x v="1"/>
    <b v="0"/>
    <n v="24"/>
  </r>
  <r>
    <x v="304"/>
    <x v="3"/>
    <s v="sbd"/>
    <x v="1"/>
    <x v="74"/>
    <n v="106"/>
    <n v="313"/>
    <s v="E0698"/>
    <s v="PD"/>
    <m/>
    <x v="542"/>
    <m/>
    <m/>
    <m/>
    <m/>
    <m/>
    <m/>
    <m/>
    <m/>
    <m/>
    <m/>
    <m/>
    <m/>
    <m/>
    <m/>
    <m/>
    <m/>
    <m/>
    <m/>
    <m/>
    <m/>
    <m/>
    <m/>
    <s v="primer"/>
    <m/>
    <n v="881.46"/>
    <m/>
    <m/>
    <m/>
    <m/>
    <m/>
    <m/>
    <m/>
    <m/>
    <m/>
    <x v="1"/>
    <b v="0"/>
    <n v="24"/>
  </r>
  <r>
    <x v="305"/>
    <x v="3"/>
    <s v="sbd"/>
    <x v="1"/>
    <x v="74"/>
    <n v="106"/>
    <n v="313"/>
    <s v="E0699"/>
    <s v="PD"/>
    <m/>
    <x v="543"/>
    <m/>
    <m/>
    <m/>
    <m/>
    <m/>
    <m/>
    <m/>
    <m/>
    <m/>
    <m/>
    <m/>
    <m/>
    <m/>
    <m/>
    <m/>
    <m/>
    <m/>
    <m/>
    <m/>
    <m/>
    <m/>
    <m/>
    <s v="primer"/>
    <m/>
    <n v="1884.97"/>
    <m/>
    <m/>
    <m/>
    <m/>
    <m/>
    <m/>
    <m/>
    <m/>
    <m/>
    <x v="1"/>
    <b v="0"/>
    <n v="24"/>
  </r>
  <r>
    <x v="0"/>
    <x v="3"/>
    <s v="sbd"/>
    <x v="1"/>
    <x v="74"/>
    <n v="106"/>
    <n v="313"/>
    <s v="E0699"/>
    <m/>
    <s v="Op:"/>
    <x v="5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0"/>
    <x v="3"/>
    <s v="sbd"/>
    <x v="1"/>
    <x v="74"/>
    <n v="106"/>
    <n v="313"/>
    <s v="E0699"/>
    <m/>
    <s v="Op:"/>
    <x v="5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0"/>
    <x v="3"/>
    <s v="sbd"/>
    <x v="1"/>
    <x v="74"/>
    <n v="106"/>
    <n v="313"/>
    <s v="E0699"/>
    <m/>
    <s v="Op:"/>
    <x v="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0"/>
    <x v="3"/>
    <s v="sbd"/>
    <x v="1"/>
    <x v="74"/>
    <n v="106"/>
    <n v="313"/>
    <s v="E0699"/>
    <m/>
    <s v="Op:"/>
    <x v="5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06"/>
    <x v="3"/>
    <s v="sbd"/>
    <x v="1"/>
    <x v="74"/>
    <n v="111"/>
    <n v="301"/>
    <s v="E0708"/>
    <s v="PD"/>
    <m/>
    <x v="548"/>
    <m/>
    <m/>
    <m/>
    <m/>
    <m/>
    <m/>
    <m/>
    <m/>
    <m/>
    <m/>
    <m/>
    <m/>
    <m/>
    <m/>
    <m/>
    <m/>
    <m/>
    <m/>
    <m/>
    <m/>
    <m/>
    <m/>
    <s v="primer"/>
    <m/>
    <n v="23622.82"/>
    <m/>
    <m/>
    <m/>
    <m/>
    <m/>
    <m/>
    <m/>
    <m/>
    <m/>
    <x v="1"/>
    <b v="0"/>
    <n v="24"/>
  </r>
  <r>
    <x v="307"/>
    <x v="3"/>
    <s v="sbd"/>
    <x v="1"/>
    <x v="74"/>
    <n v="112"/>
    <n v="301"/>
    <s v="E0708"/>
    <s v="PD"/>
    <m/>
    <x v="548"/>
    <m/>
    <m/>
    <m/>
    <m/>
    <m/>
    <m/>
    <m/>
    <m/>
    <m/>
    <m/>
    <m/>
    <m/>
    <m/>
    <m/>
    <m/>
    <m/>
    <m/>
    <m/>
    <m/>
    <m/>
    <m/>
    <m/>
    <s v="primer"/>
    <m/>
    <n v="23622.82"/>
    <m/>
    <m/>
    <m/>
    <m/>
    <m/>
    <m/>
    <m/>
    <m/>
    <m/>
    <x v="3"/>
    <b v="0"/>
    <n v="24"/>
  </r>
  <r>
    <x v="308"/>
    <x v="3"/>
    <s v="sbd"/>
    <x v="1"/>
    <x v="74"/>
    <n v="117"/>
    <n v="313"/>
    <s v="E0443"/>
    <s v="PD"/>
    <m/>
    <x v="549"/>
    <m/>
    <m/>
    <m/>
    <m/>
    <m/>
    <m/>
    <m/>
    <m/>
    <m/>
    <m/>
    <m/>
    <m/>
    <m/>
    <m/>
    <m/>
    <m/>
    <m/>
    <m/>
    <m/>
    <m/>
    <m/>
    <m/>
    <s v="primer"/>
    <m/>
    <n v="32388.25"/>
    <m/>
    <m/>
    <m/>
    <m/>
    <m/>
    <m/>
    <m/>
    <m/>
    <m/>
    <x v="1"/>
    <b v="0"/>
    <n v="24"/>
  </r>
  <r>
    <x v="1"/>
    <x v="3"/>
    <s v="sbd"/>
    <x v="1"/>
    <x v="74"/>
    <m/>
    <m/>
    <m/>
    <m/>
    <m/>
    <x v="550"/>
    <m/>
    <m/>
    <m/>
    <m/>
    <m/>
    <m/>
    <m/>
    <m/>
    <m/>
    <m/>
    <m/>
    <m/>
    <m/>
    <m/>
    <m/>
    <m/>
    <m/>
    <m/>
    <m/>
    <m/>
    <m/>
    <m/>
    <s v="primer"/>
    <m/>
    <n v="8472.98"/>
    <m/>
    <m/>
    <m/>
    <m/>
    <m/>
    <m/>
    <m/>
    <m/>
    <m/>
    <x v="0"/>
    <m/>
    <n v="24"/>
  </r>
  <r>
    <x v="0"/>
    <x v="3"/>
    <s v="sbd"/>
    <x v="1"/>
    <x v="74"/>
    <m/>
    <m/>
    <m/>
    <m/>
    <s v="Op:"/>
    <x v="5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0"/>
    <x v="3"/>
    <s v="sbd"/>
    <x v="8"/>
    <x v="75"/>
    <m/>
    <m/>
    <m/>
    <m/>
    <m/>
    <x v="5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09"/>
    <x v="3"/>
    <s v="sbd"/>
    <x v="8"/>
    <x v="75"/>
    <n v="117"/>
    <n v="313"/>
    <s v="E0570"/>
    <s v="PD"/>
    <m/>
    <x v="553"/>
    <m/>
    <m/>
    <m/>
    <m/>
    <m/>
    <m/>
    <m/>
    <m/>
    <m/>
    <m/>
    <m/>
    <m/>
    <m/>
    <m/>
    <m/>
    <m/>
    <m/>
    <m/>
    <m/>
    <m/>
    <m/>
    <m/>
    <s v="primer"/>
    <m/>
    <n v="1957.05"/>
    <m/>
    <m/>
    <m/>
    <m/>
    <m/>
    <m/>
    <m/>
    <m/>
    <m/>
    <x v="1"/>
    <b v="0"/>
    <n v="24"/>
  </r>
  <r>
    <x v="310"/>
    <x v="3"/>
    <s v="sbd"/>
    <x v="8"/>
    <x v="75"/>
    <n v="117"/>
    <n v="313"/>
    <s v="E0571"/>
    <s v="PD"/>
    <m/>
    <x v="554"/>
    <m/>
    <m/>
    <m/>
    <m/>
    <m/>
    <m/>
    <m/>
    <m/>
    <m/>
    <m/>
    <m/>
    <m/>
    <m/>
    <m/>
    <m/>
    <m/>
    <m/>
    <m/>
    <m/>
    <m/>
    <m/>
    <m/>
    <s v="primer"/>
    <m/>
    <n v="1732.43"/>
    <m/>
    <m/>
    <m/>
    <m/>
    <m/>
    <m/>
    <m/>
    <m/>
    <m/>
    <x v="1"/>
    <b v="0"/>
    <n v="24"/>
  </r>
  <r>
    <x v="311"/>
    <x v="3"/>
    <s v="sbd"/>
    <x v="8"/>
    <x v="75"/>
    <n v="117"/>
    <n v="313"/>
    <s v="E0572"/>
    <s v="PD"/>
    <m/>
    <x v="555"/>
    <m/>
    <m/>
    <m/>
    <m/>
    <m/>
    <m/>
    <m/>
    <m/>
    <m/>
    <m/>
    <m/>
    <m/>
    <m/>
    <m/>
    <m/>
    <m/>
    <m/>
    <m/>
    <m/>
    <m/>
    <m/>
    <m/>
    <s v="primer"/>
    <m/>
    <n v="1734.66"/>
    <m/>
    <m/>
    <m/>
    <m/>
    <m/>
    <m/>
    <m/>
    <m/>
    <m/>
    <x v="1"/>
    <b v="0"/>
    <n v="24"/>
  </r>
  <r>
    <x v="312"/>
    <x v="3"/>
    <s v="sad"/>
    <x v="8"/>
    <x v="75"/>
    <n v="204"/>
    <n v="205"/>
    <s v="E0565"/>
    <s v="PD"/>
    <m/>
    <x v="556"/>
    <m/>
    <m/>
    <m/>
    <m/>
    <m/>
    <m/>
    <m/>
    <m/>
    <m/>
    <m/>
    <m/>
    <m/>
    <m/>
    <m/>
    <m/>
    <m/>
    <m/>
    <m/>
    <m/>
    <m/>
    <m/>
    <m/>
    <s v="primer"/>
    <m/>
    <n v="618.82000000000005"/>
    <m/>
    <m/>
    <m/>
    <m/>
    <m/>
    <m/>
    <m/>
    <m/>
    <m/>
    <x v="1"/>
    <b v="0"/>
    <n v="24"/>
  </r>
  <r>
    <x v="313"/>
    <x v="3"/>
    <s v="sad"/>
    <x v="8"/>
    <x v="75"/>
    <n v="204"/>
    <n v="205"/>
    <s v="E0566"/>
    <s v="PD"/>
    <m/>
    <x v="557"/>
    <m/>
    <m/>
    <m/>
    <m/>
    <m/>
    <m/>
    <m/>
    <m/>
    <m/>
    <m/>
    <m/>
    <m/>
    <m/>
    <m/>
    <m/>
    <m/>
    <m/>
    <m/>
    <m/>
    <m/>
    <m/>
    <m/>
    <s v="primer"/>
    <m/>
    <n v="7811.18"/>
    <m/>
    <m/>
    <m/>
    <m/>
    <m/>
    <m/>
    <m/>
    <m/>
    <m/>
    <x v="1"/>
    <b v="0"/>
    <n v="24"/>
  </r>
  <r>
    <x v="314"/>
    <x v="3"/>
    <s v="sad"/>
    <x v="8"/>
    <x v="75"/>
    <n v="204"/>
    <n v="205"/>
    <s v="E0567"/>
    <s v="PD"/>
    <m/>
    <x v="558"/>
    <m/>
    <m/>
    <m/>
    <m/>
    <m/>
    <m/>
    <m/>
    <m/>
    <m/>
    <m/>
    <m/>
    <m/>
    <m/>
    <m/>
    <m/>
    <m/>
    <m/>
    <m/>
    <m/>
    <m/>
    <m/>
    <m/>
    <s v="primer"/>
    <m/>
    <n v="12760.27"/>
    <m/>
    <m/>
    <m/>
    <m/>
    <m/>
    <m/>
    <m/>
    <m/>
    <m/>
    <x v="1"/>
    <b v="0"/>
    <n v="24"/>
  </r>
  <r>
    <x v="315"/>
    <x v="3"/>
    <s v="sad"/>
    <x v="8"/>
    <x v="75"/>
    <n v="204"/>
    <n v="205"/>
    <s v="E0719"/>
    <s v="PD"/>
    <m/>
    <x v="559"/>
    <m/>
    <m/>
    <m/>
    <m/>
    <m/>
    <m/>
    <m/>
    <m/>
    <m/>
    <m/>
    <m/>
    <m/>
    <m/>
    <m/>
    <m/>
    <m/>
    <m/>
    <m/>
    <m/>
    <m/>
    <m/>
    <m/>
    <s v="primer"/>
    <m/>
    <n v="3678.53"/>
    <m/>
    <m/>
    <m/>
    <m/>
    <m/>
    <m/>
    <m/>
    <m/>
    <m/>
    <x v="1"/>
    <b v="0"/>
    <n v="24"/>
  </r>
  <r>
    <x v="316"/>
    <x v="3"/>
    <s v="sad"/>
    <x v="8"/>
    <x v="75"/>
    <n v="204"/>
    <n v="205"/>
    <s v="E0720"/>
    <s v="PD"/>
    <m/>
    <x v="560"/>
    <m/>
    <m/>
    <m/>
    <m/>
    <m/>
    <m/>
    <m/>
    <m/>
    <m/>
    <m/>
    <m/>
    <m/>
    <m/>
    <m/>
    <m/>
    <m/>
    <m/>
    <m/>
    <m/>
    <m/>
    <m/>
    <m/>
    <s v="primer"/>
    <m/>
    <n v="14372.51"/>
    <m/>
    <m/>
    <m/>
    <m/>
    <m/>
    <m/>
    <m/>
    <m/>
    <m/>
    <x v="1"/>
    <b v="0"/>
    <n v="24"/>
  </r>
  <r>
    <x v="317"/>
    <x v="3"/>
    <s v="sad"/>
    <x v="8"/>
    <x v="75"/>
    <n v="204"/>
    <n v="205"/>
    <s v="E0721"/>
    <s v="PD"/>
    <m/>
    <x v="561"/>
    <m/>
    <m/>
    <m/>
    <m/>
    <m/>
    <m/>
    <m/>
    <m/>
    <m/>
    <m/>
    <m/>
    <m/>
    <m/>
    <m/>
    <m/>
    <m/>
    <m/>
    <m/>
    <m/>
    <m/>
    <m/>
    <m/>
    <s v="primer"/>
    <m/>
    <n v="23621.42"/>
    <m/>
    <m/>
    <m/>
    <m/>
    <m/>
    <m/>
    <m/>
    <m/>
    <m/>
    <x v="1"/>
    <b v="0"/>
    <n v="24"/>
  </r>
  <r>
    <x v="318"/>
    <x v="3"/>
    <s v="sad"/>
    <x v="8"/>
    <x v="75"/>
    <n v="204"/>
    <n v="205"/>
    <s v="E0722"/>
    <s v="PD"/>
    <m/>
    <x v="562"/>
    <m/>
    <m/>
    <m/>
    <m/>
    <m/>
    <m/>
    <m/>
    <m/>
    <m/>
    <m/>
    <m/>
    <m/>
    <m/>
    <m/>
    <m/>
    <m/>
    <m/>
    <m/>
    <m/>
    <m/>
    <m/>
    <m/>
    <s v="primer"/>
    <m/>
    <n v="23786.07"/>
    <m/>
    <m/>
    <m/>
    <m/>
    <m/>
    <m/>
    <m/>
    <m/>
    <m/>
    <x v="1"/>
    <b v="0"/>
    <n v="24"/>
  </r>
  <r>
    <x v="319"/>
    <x v="3"/>
    <s v="sad"/>
    <x v="8"/>
    <x v="75"/>
    <n v="204"/>
    <n v="205"/>
    <s v="E0738"/>
    <s v="PD"/>
    <m/>
    <x v="563"/>
    <m/>
    <m/>
    <m/>
    <m/>
    <m/>
    <m/>
    <m/>
    <m/>
    <m/>
    <m/>
    <m/>
    <m/>
    <m/>
    <m/>
    <m/>
    <m/>
    <m/>
    <m/>
    <m/>
    <m/>
    <m/>
    <m/>
    <s v="primer"/>
    <m/>
    <n v="7345.9"/>
    <m/>
    <m/>
    <m/>
    <m/>
    <m/>
    <m/>
    <m/>
    <m/>
    <m/>
    <x v="1"/>
    <b v="0"/>
    <n v="24"/>
  </r>
  <r>
    <x v="320"/>
    <x v="3"/>
    <s v="sad"/>
    <x v="8"/>
    <x v="75"/>
    <n v="204"/>
    <n v="205"/>
    <s v="E0739"/>
    <s v="PD"/>
    <m/>
    <x v="564"/>
    <m/>
    <m/>
    <m/>
    <m/>
    <m/>
    <m/>
    <m/>
    <m/>
    <m/>
    <m/>
    <m/>
    <m/>
    <m/>
    <m/>
    <m/>
    <m/>
    <m/>
    <m/>
    <m/>
    <m/>
    <m/>
    <m/>
    <s v="primer"/>
    <m/>
    <n v="5443.61"/>
    <m/>
    <m/>
    <m/>
    <m/>
    <m/>
    <m/>
    <m/>
    <m/>
    <m/>
    <x v="1"/>
    <b v="0"/>
    <n v="24"/>
  </r>
  <r>
    <x v="0"/>
    <x v="3"/>
    <s v="sad"/>
    <x v="2"/>
    <x v="76"/>
    <m/>
    <m/>
    <m/>
    <m/>
    <m/>
    <x v="5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21"/>
    <x v="3"/>
    <s v="sad"/>
    <x v="2"/>
    <x v="76"/>
    <n v="204"/>
    <n v="270"/>
    <s v="E0564"/>
    <s v="PD"/>
    <m/>
    <x v="566"/>
    <m/>
    <m/>
    <m/>
    <m/>
    <m/>
    <m/>
    <m/>
    <m/>
    <m/>
    <m/>
    <m/>
    <m/>
    <m/>
    <m/>
    <m/>
    <m/>
    <m/>
    <m/>
    <m/>
    <m/>
    <m/>
    <m/>
    <s v="primer"/>
    <m/>
    <n v="105"/>
    <m/>
    <m/>
    <m/>
    <m/>
    <m/>
    <m/>
    <m/>
    <m/>
    <m/>
    <x v="1"/>
    <b v="0"/>
    <n v="24"/>
  </r>
  <r>
    <x v="0"/>
    <x v="3"/>
    <s v="sad"/>
    <x v="2"/>
    <x v="76"/>
    <n v="204"/>
    <n v="270"/>
    <s v="E0564"/>
    <m/>
    <s v="Op:"/>
    <x v="5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22"/>
    <x v="3"/>
    <s v="sad"/>
    <x v="2"/>
    <x v="76"/>
    <n v="205"/>
    <n v="208"/>
    <s v="E0339"/>
    <s v="PD"/>
    <m/>
    <x v="568"/>
    <m/>
    <m/>
    <m/>
    <m/>
    <m/>
    <m/>
    <m/>
    <m/>
    <m/>
    <m/>
    <m/>
    <m/>
    <m/>
    <m/>
    <m/>
    <m/>
    <m/>
    <m/>
    <m/>
    <m/>
    <m/>
    <m/>
    <s v="preiskava"/>
    <m/>
    <n v="58.79"/>
    <m/>
    <m/>
    <m/>
    <m/>
    <m/>
    <m/>
    <m/>
    <m/>
    <m/>
    <x v="1"/>
    <b v="0"/>
    <n v="24"/>
  </r>
  <r>
    <x v="323"/>
    <x v="3"/>
    <s v="sad"/>
    <x v="2"/>
    <x v="76"/>
    <n v="209"/>
    <n v="215"/>
    <s v="E0389"/>
    <s v="PD"/>
    <m/>
    <x v="569"/>
    <m/>
    <m/>
    <m/>
    <m/>
    <m/>
    <m/>
    <m/>
    <m/>
    <m/>
    <m/>
    <m/>
    <m/>
    <m/>
    <m/>
    <m/>
    <m/>
    <m/>
    <m/>
    <m/>
    <m/>
    <m/>
    <m/>
    <s v="primer"/>
    <m/>
    <n v="525.78"/>
    <m/>
    <m/>
    <m/>
    <m/>
    <m/>
    <m/>
    <m/>
    <m/>
    <m/>
    <x v="1"/>
    <b v="0"/>
    <n v="24"/>
  </r>
  <r>
    <x v="324"/>
    <x v="3"/>
    <s v="sad"/>
    <x v="2"/>
    <x v="76"/>
    <n v="216"/>
    <n v="225"/>
    <s v="E0619"/>
    <s v="PD"/>
    <m/>
    <x v="570"/>
    <m/>
    <m/>
    <m/>
    <m/>
    <m/>
    <m/>
    <m/>
    <m/>
    <m/>
    <m/>
    <m/>
    <m/>
    <m/>
    <m/>
    <m/>
    <m/>
    <m/>
    <m/>
    <m/>
    <m/>
    <m/>
    <m/>
    <s v="primer"/>
    <m/>
    <n v="758.26"/>
    <m/>
    <m/>
    <m/>
    <m/>
    <m/>
    <m/>
    <m/>
    <m/>
    <m/>
    <x v="1"/>
    <b v="0"/>
    <n v="24"/>
  </r>
  <r>
    <x v="0"/>
    <x v="3"/>
    <s v="sad"/>
    <x v="2"/>
    <x v="76"/>
    <n v="216"/>
    <n v="225"/>
    <s v="E0619"/>
    <m/>
    <s v="Op:"/>
    <x v="5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25"/>
    <x v="3"/>
    <s v="sad"/>
    <x v="2"/>
    <x v="76"/>
    <n v="220"/>
    <n v="229"/>
    <s v="E0627"/>
    <s v="PD"/>
    <m/>
    <x v="572"/>
    <m/>
    <m/>
    <m/>
    <m/>
    <m/>
    <m/>
    <m/>
    <m/>
    <m/>
    <m/>
    <m/>
    <m/>
    <m/>
    <m/>
    <m/>
    <m/>
    <m/>
    <m/>
    <m/>
    <m/>
    <m/>
    <m/>
    <s v="primer"/>
    <m/>
    <n v="34.520000000000003"/>
    <m/>
    <m/>
    <m/>
    <m/>
    <m/>
    <m/>
    <m/>
    <m/>
    <m/>
    <x v="1"/>
    <b v="0"/>
    <n v="24"/>
  </r>
  <r>
    <x v="326"/>
    <x v="3"/>
    <s v="sad"/>
    <x v="2"/>
    <x v="76"/>
    <n v="229"/>
    <n v="239"/>
    <s v="E0450"/>
    <s v="PD"/>
    <m/>
    <x v="573"/>
    <m/>
    <m/>
    <m/>
    <m/>
    <m/>
    <m/>
    <m/>
    <m/>
    <m/>
    <m/>
    <m/>
    <m/>
    <m/>
    <m/>
    <m/>
    <m/>
    <m/>
    <m/>
    <m/>
    <m/>
    <m/>
    <m/>
    <s v="primer"/>
    <m/>
    <n v="100.5"/>
    <m/>
    <m/>
    <m/>
    <m/>
    <m/>
    <m/>
    <m/>
    <m/>
    <m/>
    <x v="1"/>
    <b v="0"/>
    <n v="24"/>
  </r>
  <r>
    <x v="327"/>
    <x v="3"/>
    <s v="sad"/>
    <x v="2"/>
    <x v="76"/>
    <n v="231"/>
    <n v="248"/>
    <s v="E0624"/>
    <s v="PD"/>
    <m/>
    <x v="574"/>
    <m/>
    <m/>
    <m/>
    <m/>
    <m/>
    <m/>
    <m/>
    <m/>
    <m/>
    <m/>
    <m/>
    <m/>
    <m/>
    <m/>
    <m/>
    <m/>
    <m/>
    <m/>
    <m/>
    <m/>
    <m/>
    <m/>
    <s v="primer"/>
    <m/>
    <n v="149.87"/>
    <m/>
    <m/>
    <m/>
    <m/>
    <m/>
    <m/>
    <m/>
    <m/>
    <m/>
    <x v="1"/>
    <b v="0"/>
    <n v="24"/>
  </r>
  <r>
    <x v="328"/>
    <x v="3"/>
    <s v="sad"/>
    <x v="2"/>
    <x v="76"/>
    <n v="249"/>
    <n v="217"/>
    <s v="E0625"/>
    <s v="PD"/>
    <m/>
    <x v="575"/>
    <m/>
    <m/>
    <m/>
    <m/>
    <m/>
    <m/>
    <m/>
    <m/>
    <m/>
    <m/>
    <m/>
    <m/>
    <m/>
    <m/>
    <m/>
    <m/>
    <m/>
    <m/>
    <m/>
    <m/>
    <m/>
    <m/>
    <s v="primer"/>
    <m/>
    <n v="1621.2"/>
    <m/>
    <m/>
    <m/>
    <m/>
    <m/>
    <m/>
    <m/>
    <m/>
    <m/>
    <x v="1"/>
    <b v="0"/>
    <n v="24"/>
  </r>
  <r>
    <x v="0"/>
    <x v="3"/>
    <s v="sad"/>
    <x v="2"/>
    <x v="77"/>
    <m/>
    <m/>
    <m/>
    <m/>
    <m/>
    <x v="5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4"/>
  </r>
  <r>
    <x v="329"/>
    <x v="3"/>
    <s v="sad"/>
    <x v="2"/>
    <x v="77"/>
    <n v="203"/>
    <n v="206"/>
    <s v="Z0045"/>
    <s v="PD"/>
    <m/>
    <x v="577"/>
    <n v="5600"/>
    <s v="storitev,"/>
    <s v="od tega 2.400 celotnih pregledov = 1 tim"/>
    <m/>
    <m/>
    <m/>
    <m/>
    <m/>
    <m/>
    <m/>
    <m/>
    <m/>
    <m/>
    <m/>
    <m/>
    <m/>
    <m/>
    <m/>
    <m/>
    <m/>
    <m/>
    <m/>
    <m/>
    <n v="125756.11"/>
    <m/>
    <m/>
    <m/>
    <m/>
    <m/>
    <m/>
    <m/>
    <m/>
    <m/>
    <m/>
    <x v="1"/>
    <b v="0"/>
    <n v="24"/>
  </r>
  <r>
    <x v="0"/>
    <x v="3"/>
    <s v="sad"/>
    <x v="2"/>
    <x v="77"/>
    <n v="203"/>
    <n v="206"/>
    <s v="DER001"/>
    <m/>
    <m/>
    <x v="578"/>
    <m/>
    <m/>
    <m/>
    <m/>
    <m/>
    <m/>
    <m/>
    <m/>
    <m/>
    <m/>
    <m/>
    <m/>
    <m/>
    <m/>
    <m/>
    <m/>
    <m/>
    <m/>
    <m/>
    <m/>
    <m/>
    <m/>
    <s v="pregled"/>
    <m/>
    <n v="33.700000000000003"/>
    <m/>
    <m/>
    <m/>
    <m/>
    <m/>
    <m/>
    <m/>
    <m/>
    <m/>
    <x v="0"/>
    <m/>
    <n v="24"/>
  </r>
  <r>
    <x v="0"/>
    <x v="3"/>
    <s v="sad"/>
    <x v="2"/>
    <x v="77"/>
    <n v="203"/>
    <n v="206"/>
    <s v="DER002"/>
    <m/>
    <m/>
    <x v="579"/>
    <m/>
    <m/>
    <m/>
    <m/>
    <m/>
    <m/>
    <m/>
    <m/>
    <m/>
    <m/>
    <m/>
    <m/>
    <m/>
    <m/>
    <m/>
    <m/>
    <m/>
    <m/>
    <m/>
    <m/>
    <m/>
    <m/>
    <s v="pregled"/>
    <m/>
    <n v="18.23"/>
    <m/>
    <m/>
    <m/>
    <m/>
    <m/>
    <m/>
    <m/>
    <m/>
    <m/>
    <x v="0"/>
    <m/>
    <n v="24"/>
  </r>
  <r>
    <x v="0"/>
    <x v="3"/>
    <s v="sad"/>
    <x v="2"/>
    <x v="77"/>
    <n v="203"/>
    <n v="206"/>
    <s v="DER003"/>
    <m/>
    <m/>
    <x v="580"/>
    <m/>
    <m/>
    <m/>
    <m/>
    <m/>
    <m/>
    <m/>
    <m/>
    <m/>
    <m/>
    <m/>
    <m/>
    <m/>
    <m/>
    <m/>
    <m/>
    <m/>
    <m/>
    <m/>
    <m/>
    <m/>
    <m/>
    <s v="pregled"/>
    <m/>
    <n v="6.65"/>
    <m/>
    <m/>
    <m/>
    <m/>
    <m/>
    <m/>
    <m/>
    <m/>
    <m/>
    <x v="0"/>
    <m/>
    <n v="25"/>
  </r>
  <r>
    <x v="0"/>
    <x v="3"/>
    <s v="sad"/>
    <x v="2"/>
    <x v="77"/>
    <n v="203"/>
    <n v="206"/>
    <s v="DER004"/>
    <m/>
    <m/>
    <x v="581"/>
    <m/>
    <m/>
    <m/>
    <m/>
    <m/>
    <m/>
    <m/>
    <m/>
    <m/>
    <m/>
    <m/>
    <m/>
    <m/>
    <m/>
    <m/>
    <m/>
    <m/>
    <m/>
    <m/>
    <m/>
    <m/>
    <m/>
    <s v="primer"/>
    <m/>
    <n v="28.15"/>
    <m/>
    <m/>
    <m/>
    <m/>
    <m/>
    <m/>
    <m/>
    <m/>
    <m/>
    <x v="0"/>
    <m/>
    <n v="25"/>
  </r>
  <r>
    <x v="0"/>
    <x v="3"/>
    <s v="sad"/>
    <x v="2"/>
    <x v="77"/>
    <n v="203"/>
    <n v="206"/>
    <s v="DER005"/>
    <m/>
    <m/>
    <x v="582"/>
    <m/>
    <m/>
    <m/>
    <m/>
    <m/>
    <m/>
    <m/>
    <m/>
    <m/>
    <m/>
    <m/>
    <m/>
    <m/>
    <m/>
    <m/>
    <m/>
    <m/>
    <m/>
    <m/>
    <m/>
    <m/>
    <m/>
    <s v="primer"/>
    <m/>
    <n v="56.29"/>
    <m/>
    <m/>
    <m/>
    <m/>
    <m/>
    <m/>
    <m/>
    <m/>
    <m/>
    <x v="0"/>
    <m/>
    <n v="25"/>
  </r>
  <r>
    <x v="0"/>
    <x v="3"/>
    <s v="sad"/>
    <x v="2"/>
    <x v="77"/>
    <n v="203"/>
    <n v="206"/>
    <s v="DER006"/>
    <m/>
    <m/>
    <x v="583"/>
    <m/>
    <m/>
    <m/>
    <m/>
    <m/>
    <m/>
    <m/>
    <m/>
    <m/>
    <m/>
    <m/>
    <m/>
    <m/>
    <m/>
    <m/>
    <m/>
    <m/>
    <m/>
    <m/>
    <m/>
    <m/>
    <m/>
    <s v="primer"/>
    <m/>
    <n v="112.59"/>
    <m/>
    <m/>
    <m/>
    <m/>
    <m/>
    <m/>
    <m/>
    <m/>
    <m/>
    <x v="0"/>
    <m/>
    <n v="25"/>
  </r>
  <r>
    <x v="0"/>
    <x v="3"/>
    <s v="sad"/>
    <x v="2"/>
    <x v="77"/>
    <n v="203"/>
    <n v="206"/>
    <s v="DER007"/>
    <m/>
    <m/>
    <x v="584"/>
    <m/>
    <m/>
    <m/>
    <m/>
    <m/>
    <m/>
    <m/>
    <m/>
    <m/>
    <m/>
    <m/>
    <m/>
    <m/>
    <m/>
    <m/>
    <m/>
    <m/>
    <m/>
    <m/>
    <m/>
    <m/>
    <m/>
    <s v="primer"/>
    <m/>
    <n v="14.35"/>
    <m/>
    <m/>
    <m/>
    <m/>
    <m/>
    <m/>
    <m/>
    <m/>
    <m/>
    <x v="0"/>
    <m/>
    <n v="25"/>
  </r>
  <r>
    <x v="0"/>
    <x v="3"/>
    <s v="sad"/>
    <x v="2"/>
    <x v="77"/>
    <n v="203"/>
    <n v="206"/>
    <m/>
    <m/>
    <s v="Op:"/>
    <x v="5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m/>
    <m/>
    <s v="Op:"/>
    <x v="5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m/>
    <m/>
    <s v="Op:"/>
    <x v="5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m/>
    <m/>
    <s v="Op:"/>
    <x v="5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30"/>
    <x v="3"/>
    <s v="sad"/>
    <x v="2"/>
    <x v="77"/>
    <n v="203"/>
    <n v="206"/>
    <s v="DERR01"/>
    <s v="PD"/>
    <m/>
    <x v="589"/>
    <m/>
    <m/>
    <m/>
    <m/>
    <m/>
    <m/>
    <m/>
    <m/>
    <m/>
    <m/>
    <m/>
    <m/>
    <m/>
    <m/>
    <m/>
    <m/>
    <m/>
    <m/>
    <m/>
    <m/>
    <m/>
    <m/>
    <s v="primer"/>
    <m/>
    <n v="353.86"/>
    <m/>
    <m/>
    <m/>
    <m/>
    <m/>
    <m/>
    <m/>
    <m/>
    <m/>
    <x v="1"/>
    <b v="0"/>
    <n v="25"/>
  </r>
  <r>
    <x v="0"/>
    <x v="3"/>
    <s v="sad"/>
    <x v="2"/>
    <x v="77"/>
    <n v="203"/>
    <n v="206"/>
    <s v="DERR01"/>
    <m/>
    <s v="Op:"/>
    <x v="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s v="DERR01"/>
    <m/>
    <s v="Op:"/>
    <x v="5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s v="DERR01"/>
    <m/>
    <s v="Op:"/>
    <x v="5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s v="DERR01"/>
    <m/>
    <s v="Op: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s v="DERR01"/>
    <m/>
    <s v="Op:"/>
    <x v="5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7"/>
    <n v="203"/>
    <n v="206"/>
    <s v="DERR01"/>
    <m/>
    <s v="Op:"/>
    <x v="5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8"/>
    <m/>
    <m/>
    <m/>
    <m/>
    <m/>
    <x v="5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31"/>
    <x v="3"/>
    <s v="sad"/>
    <x v="2"/>
    <x v="78"/>
    <n v="204"/>
    <n v="205"/>
    <s v="E0445"/>
    <s v="PD"/>
    <m/>
    <x v="595"/>
    <m/>
    <m/>
    <m/>
    <m/>
    <m/>
    <m/>
    <m/>
    <m/>
    <m/>
    <m/>
    <m/>
    <m/>
    <m/>
    <m/>
    <m/>
    <m/>
    <m/>
    <m/>
    <m/>
    <m/>
    <m/>
    <m/>
    <s v="primer"/>
    <m/>
    <n v="204.32"/>
    <m/>
    <m/>
    <m/>
    <m/>
    <m/>
    <m/>
    <m/>
    <m/>
    <m/>
    <x v="1"/>
    <b v="0"/>
    <n v="25"/>
  </r>
  <r>
    <x v="332"/>
    <x v="3"/>
    <s v="sad"/>
    <x v="2"/>
    <x v="78"/>
    <n v="204"/>
    <n v="205"/>
    <s v="E0446"/>
    <s v="PD"/>
    <m/>
    <x v="596"/>
    <m/>
    <m/>
    <m/>
    <m/>
    <m/>
    <m/>
    <m/>
    <m/>
    <m/>
    <m/>
    <m/>
    <m/>
    <m/>
    <m/>
    <m/>
    <m/>
    <m/>
    <m/>
    <m/>
    <m/>
    <m/>
    <m/>
    <s v="primer"/>
    <m/>
    <n v="244.88"/>
    <m/>
    <m/>
    <m/>
    <m/>
    <m/>
    <m/>
    <m/>
    <m/>
    <m/>
    <x v="1"/>
    <b v="0"/>
    <n v="25"/>
  </r>
  <r>
    <x v="333"/>
    <x v="3"/>
    <s v="sad"/>
    <x v="2"/>
    <x v="78"/>
    <n v="204"/>
    <n v="205"/>
    <s v="E0447"/>
    <s v="PD"/>
    <m/>
    <x v="597"/>
    <m/>
    <m/>
    <m/>
    <m/>
    <m/>
    <m/>
    <m/>
    <m/>
    <m/>
    <m/>
    <m/>
    <m/>
    <m/>
    <m/>
    <m/>
    <m/>
    <m/>
    <m/>
    <m/>
    <m/>
    <m/>
    <m/>
    <s v="primer"/>
    <m/>
    <n v="2271.79"/>
    <m/>
    <m/>
    <m/>
    <m/>
    <m/>
    <m/>
    <m/>
    <m/>
    <m/>
    <x v="1"/>
    <b v="0"/>
    <n v="25"/>
  </r>
  <r>
    <x v="334"/>
    <x v="3"/>
    <s v="sad"/>
    <x v="2"/>
    <x v="78"/>
    <n v="204"/>
    <n v="205"/>
    <s v="E0448"/>
    <s v="PD"/>
    <m/>
    <x v="598"/>
    <m/>
    <m/>
    <m/>
    <m/>
    <m/>
    <m/>
    <m/>
    <m/>
    <m/>
    <m/>
    <m/>
    <m/>
    <m/>
    <m/>
    <m/>
    <m/>
    <m/>
    <m/>
    <m/>
    <m/>
    <m/>
    <m/>
    <s v="primer"/>
    <m/>
    <n v="3701.38"/>
    <m/>
    <m/>
    <m/>
    <m/>
    <m/>
    <m/>
    <m/>
    <m/>
    <m/>
    <x v="1"/>
    <b v="0"/>
    <n v="25"/>
  </r>
  <r>
    <x v="335"/>
    <x v="3"/>
    <s v="sad"/>
    <x v="2"/>
    <x v="78"/>
    <n v="204"/>
    <n v="205"/>
    <s v="E0449"/>
    <s v="PD"/>
    <m/>
    <x v="599"/>
    <m/>
    <m/>
    <m/>
    <m/>
    <m/>
    <m/>
    <m/>
    <m/>
    <m/>
    <m/>
    <m/>
    <m/>
    <m/>
    <m/>
    <m/>
    <m/>
    <m/>
    <m/>
    <m/>
    <m/>
    <m/>
    <m/>
    <s v="primer"/>
    <m/>
    <n v="95.33"/>
    <m/>
    <m/>
    <m/>
    <m/>
    <m/>
    <m/>
    <m/>
    <m/>
    <m/>
    <x v="1"/>
    <b v="0"/>
    <n v="25"/>
  </r>
  <r>
    <x v="0"/>
    <x v="3"/>
    <s v="sad"/>
    <x v="2"/>
    <x v="78"/>
    <n v="204"/>
    <n v="205"/>
    <s v="E0449"/>
    <m/>
    <s v="Op:"/>
    <x v="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0"/>
    <x v="3"/>
    <s v="sad"/>
    <x v="2"/>
    <x v="78"/>
    <n v="204"/>
    <n v="205"/>
    <s v="E0449"/>
    <m/>
    <s v="Op:"/>
    <x v="6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36"/>
    <x v="3"/>
    <s v="sad"/>
    <x v="2"/>
    <x v="79"/>
    <n v="207"/>
    <n v="213"/>
    <s v="Z0046"/>
    <s v="PD"/>
    <m/>
    <x v="6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25"/>
  </r>
  <r>
    <x v="0"/>
    <x v="3"/>
    <s v="sad"/>
    <x v="2"/>
    <x v="79"/>
    <n v="207"/>
    <n v="213"/>
    <s v="HEM001"/>
    <m/>
    <m/>
    <x v="603"/>
    <m/>
    <m/>
    <m/>
    <m/>
    <m/>
    <m/>
    <m/>
    <m/>
    <m/>
    <m/>
    <m/>
    <m/>
    <m/>
    <m/>
    <m/>
    <m/>
    <m/>
    <m/>
    <m/>
    <m/>
    <m/>
    <m/>
    <s v="preiskave"/>
    <m/>
    <n v="2375.5700000000002"/>
    <m/>
    <m/>
    <m/>
    <m/>
    <m/>
    <m/>
    <m/>
    <m/>
    <m/>
    <x v="0"/>
    <m/>
    <n v="25"/>
  </r>
  <r>
    <x v="0"/>
    <x v="3"/>
    <s v="sad"/>
    <x v="2"/>
    <x v="79"/>
    <n v="207"/>
    <n v="213"/>
    <s v="HEM002"/>
    <m/>
    <m/>
    <x v="604"/>
    <m/>
    <m/>
    <m/>
    <m/>
    <m/>
    <m/>
    <m/>
    <m/>
    <m/>
    <m/>
    <m/>
    <m/>
    <m/>
    <m/>
    <m/>
    <m/>
    <m/>
    <m/>
    <m/>
    <m/>
    <m/>
    <m/>
    <s v="preiskave"/>
    <m/>
    <n v="708.85"/>
    <m/>
    <m/>
    <m/>
    <m/>
    <m/>
    <m/>
    <m/>
    <m/>
    <m/>
    <x v="0"/>
    <m/>
    <n v="25"/>
  </r>
  <r>
    <x v="0"/>
    <x v="3"/>
    <s v="sad"/>
    <x v="2"/>
    <x v="79"/>
    <n v="207"/>
    <n v="213"/>
    <s v="HEM003"/>
    <m/>
    <m/>
    <x v="605"/>
    <m/>
    <m/>
    <m/>
    <m/>
    <m/>
    <m/>
    <m/>
    <m/>
    <m/>
    <m/>
    <m/>
    <m/>
    <m/>
    <m/>
    <m/>
    <m/>
    <m/>
    <m/>
    <m/>
    <m/>
    <m/>
    <m/>
    <s v="preiskave"/>
    <m/>
    <n v="423.33"/>
    <m/>
    <m/>
    <m/>
    <m/>
    <m/>
    <m/>
    <m/>
    <m/>
    <m/>
    <x v="0"/>
    <m/>
    <n v="25"/>
  </r>
  <r>
    <x v="0"/>
    <x v="3"/>
    <s v="sad"/>
    <x v="2"/>
    <x v="79"/>
    <n v="207"/>
    <n v="213"/>
    <s v="HEM004"/>
    <m/>
    <m/>
    <x v="606"/>
    <m/>
    <m/>
    <m/>
    <m/>
    <m/>
    <m/>
    <m/>
    <m/>
    <m/>
    <m/>
    <m/>
    <m/>
    <m/>
    <m/>
    <m/>
    <m/>
    <m/>
    <m/>
    <m/>
    <m/>
    <m/>
    <m/>
    <s v="preiskave"/>
    <m/>
    <n v="549.28"/>
    <m/>
    <m/>
    <m/>
    <m/>
    <m/>
    <m/>
    <m/>
    <m/>
    <m/>
    <x v="0"/>
    <m/>
    <n v="25"/>
  </r>
  <r>
    <x v="0"/>
    <x v="3"/>
    <s v="sad"/>
    <x v="2"/>
    <x v="79"/>
    <n v="207"/>
    <n v="213"/>
    <s v="HEM005"/>
    <m/>
    <m/>
    <x v="607"/>
    <m/>
    <m/>
    <m/>
    <m/>
    <m/>
    <m/>
    <m/>
    <m/>
    <m/>
    <m/>
    <m/>
    <m/>
    <m/>
    <m/>
    <m/>
    <m/>
    <m/>
    <m/>
    <m/>
    <m/>
    <m/>
    <m/>
    <s v="preiskave"/>
    <m/>
    <n v="1270.6600000000001"/>
    <m/>
    <m/>
    <m/>
    <m/>
    <m/>
    <m/>
    <m/>
    <m/>
    <m/>
    <x v="0"/>
    <m/>
    <n v="25"/>
  </r>
  <r>
    <x v="0"/>
    <x v="3"/>
    <s v="sad"/>
    <x v="2"/>
    <x v="79"/>
    <n v="207"/>
    <n v="213"/>
    <s v="HEM006"/>
    <m/>
    <m/>
    <x v="608"/>
    <m/>
    <m/>
    <m/>
    <m/>
    <m/>
    <m/>
    <m/>
    <m/>
    <m/>
    <m/>
    <m/>
    <m/>
    <m/>
    <m/>
    <m/>
    <m/>
    <m/>
    <m/>
    <m/>
    <m/>
    <m/>
    <m/>
    <s v="preiskave"/>
    <m/>
    <n v="634.78"/>
    <m/>
    <m/>
    <m/>
    <m/>
    <m/>
    <m/>
    <m/>
    <m/>
    <m/>
    <x v="0"/>
    <m/>
    <n v="25"/>
  </r>
  <r>
    <x v="0"/>
    <x v="3"/>
    <s v="sad"/>
    <x v="2"/>
    <x v="79"/>
    <n v="207"/>
    <n v="213"/>
    <s v="HEM007"/>
    <m/>
    <m/>
    <x v="609"/>
    <m/>
    <m/>
    <m/>
    <m/>
    <m/>
    <m/>
    <m/>
    <m/>
    <m/>
    <m/>
    <m/>
    <m/>
    <m/>
    <m/>
    <m/>
    <m/>
    <m/>
    <m/>
    <m/>
    <m/>
    <m/>
    <m/>
    <s v="preiskave"/>
    <m/>
    <n v="760.82"/>
    <m/>
    <m/>
    <m/>
    <m/>
    <m/>
    <m/>
    <m/>
    <m/>
    <m/>
    <x v="0"/>
    <m/>
    <n v="25"/>
  </r>
  <r>
    <x v="0"/>
    <x v="3"/>
    <s v="sad"/>
    <x v="2"/>
    <x v="80"/>
    <m/>
    <m/>
    <m/>
    <m/>
    <m/>
    <x v="6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37"/>
    <x v="3"/>
    <s v="sad"/>
    <x v="2"/>
    <x v="80"/>
    <n v="208"/>
    <n v="214"/>
    <s v="E0524"/>
    <s v="PD"/>
    <m/>
    <x v="611"/>
    <m/>
    <m/>
    <m/>
    <m/>
    <m/>
    <m/>
    <m/>
    <m/>
    <m/>
    <m/>
    <m/>
    <m/>
    <m/>
    <m/>
    <m/>
    <m/>
    <m/>
    <m/>
    <m/>
    <m/>
    <m/>
    <m/>
    <s v="preiskava"/>
    <m/>
    <n v="51.71"/>
    <m/>
    <m/>
    <m/>
    <m/>
    <m/>
    <m/>
    <m/>
    <m/>
    <m/>
    <x v="1"/>
    <b v="0"/>
    <n v="25"/>
  </r>
  <r>
    <x v="338"/>
    <x v="3"/>
    <s v="sad"/>
    <x v="2"/>
    <x v="80"/>
    <n v="208"/>
    <n v="214"/>
    <s v="E0531"/>
    <s v="PD"/>
    <m/>
    <x v="612"/>
    <m/>
    <m/>
    <m/>
    <m/>
    <m/>
    <m/>
    <m/>
    <m/>
    <m/>
    <m/>
    <m/>
    <m/>
    <m/>
    <m/>
    <m/>
    <m/>
    <m/>
    <m/>
    <m/>
    <m/>
    <m/>
    <m/>
    <s v="primer"/>
    <m/>
    <n v="966.43"/>
    <m/>
    <m/>
    <m/>
    <m/>
    <m/>
    <m/>
    <m/>
    <m/>
    <m/>
    <x v="1"/>
    <b v="0"/>
    <n v="25"/>
  </r>
  <r>
    <x v="339"/>
    <x v="3"/>
    <s v="sad"/>
    <x v="2"/>
    <x v="80"/>
    <n v="208"/>
    <n v="214"/>
    <s v="E0532"/>
    <s v="PD"/>
    <m/>
    <x v="613"/>
    <m/>
    <m/>
    <m/>
    <m/>
    <m/>
    <m/>
    <m/>
    <m/>
    <m/>
    <m/>
    <m/>
    <m/>
    <m/>
    <m/>
    <m/>
    <m/>
    <m/>
    <m/>
    <m/>
    <m/>
    <m/>
    <m/>
    <s v="primer"/>
    <m/>
    <n v="512.91"/>
    <m/>
    <m/>
    <m/>
    <m/>
    <m/>
    <m/>
    <m/>
    <m/>
    <m/>
    <x v="1"/>
    <b v="0"/>
    <n v="25"/>
  </r>
  <r>
    <x v="340"/>
    <x v="3"/>
    <s v="sad"/>
    <x v="2"/>
    <x v="80"/>
    <n v="208"/>
    <n v="214"/>
    <s v="E0533"/>
    <s v="PD"/>
    <m/>
    <x v="614"/>
    <m/>
    <m/>
    <m/>
    <m/>
    <m/>
    <m/>
    <m/>
    <m/>
    <m/>
    <m/>
    <m/>
    <m/>
    <m/>
    <m/>
    <m/>
    <m/>
    <m/>
    <m/>
    <m/>
    <m/>
    <m/>
    <m/>
    <s v="primer"/>
    <m/>
    <n v="510.88"/>
    <m/>
    <m/>
    <m/>
    <m/>
    <m/>
    <m/>
    <m/>
    <m/>
    <m/>
    <x v="1"/>
    <b v="0"/>
    <n v="25"/>
  </r>
  <r>
    <x v="341"/>
    <x v="3"/>
    <s v="sad"/>
    <x v="2"/>
    <x v="80"/>
    <n v="208"/>
    <n v="214"/>
    <s v="E0534"/>
    <s v="PD"/>
    <m/>
    <x v="615"/>
    <m/>
    <m/>
    <m/>
    <m/>
    <m/>
    <m/>
    <m/>
    <m/>
    <m/>
    <m/>
    <m/>
    <m/>
    <m/>
    <m/>
    <m/>
    <m/>
    <m/>
    <m/>
    <m/>
    <m/>
    <m/>
    <m/>
    <s v="primer"/>
    <m/>
    <n v="575.41999999999996"/>
    <m/>
    <m/>
    <m/>
    <m/>
    <m/>
    <m/>
    <m/>
    <m/>
    <m/>
    <x v="1"/>
    <b v="0"/>
    <n v="25"/>
  </r>
  <r>
    <x v="0"/>
    <x v="3"/>
    <s v="sad"/>
    <x v="2"/>
    <x v="81"/>
    <m/>
    <m/>
    <m/>
    <m/>
    <m/>
    <x v="6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42"/>
    <x v="3"/>
    <s v="sad"/>
    <x v="2"/>
    <x v="81"/>
    <n v="208"/>
    <n v="214"/>
    <s v="E0632"/>
    <s v="PD"/>
    <m/>
    <x v="617"/>
    <m/>
    <m/>
    <m/>
    <m/>
    <m/>
    <m/>
    <m/>
    <m/>
    <m/>
    <m/>
    <m/>
    <m/>
    <m/>
    <m/>
    <m/>
    <m/>
    <m/>
    <m/>
    <m/>
    <m/>
    <m/>
    <m/>
    <s v="primer"/>
    <m/>
    <n v="1004.97"/>
    <m/>
    <m/>
    <m/>
    <m/>
    <m/>
    <m/>
    <m/>
    <m/>
    <m/>
    <x v="1"/>
    <b v="0"/>
    <n v="25"/>
  </r>
  <r>
    <x v="343"/>
    <x v="3"/>
    <s v="sad"/>
    <x v="2"/>
    <x v="81"/>
    <n v="208"/>
    <n v="214"/>
    <s v="E0633"/>
    <s v="PD"/>
    <m/>
    <x v="618"/>
    <m/>
    <m/>
    <m/>
    <m/>
    <m/>
    <m/>
    <m/>
    <m/>
    <m/>
    <m/>
    <m/>
    <m/>
    <m/>
    <m/>
    <m/>
    <m/>
    <m/>
    <m/>
    <m/>
    <m/>
    <m/>
    <m/>
    <s v="primer"/>
    <m/>
    <n v="277.92"/>
    <m/>
    <m/>
    <m/>
    <m/>
    <m/>
    <m/>
    <m/>
    <m/>
    <m/>
    <x v="1"/>
    <b v="0"/>
    <n v="25"/>
  </r>
  <r>
    <x v="344"/>
    <x v="3"/>
    <s v="sad"/>
    <x v="2"/>
    <x v="81"/>
    <n v="208"/>
    <n v="214"/>
    <s v="E0634"/>
    <s v="PD"/>
    <m/>
    <x v="619"/>
    <m/>
    <m/>
    <m/>
    <m/>
    <m/>
    <m/>
    <m/>
    <m/>
    <m/>
    <m/>
    <m/>
    <m/>
    <m/>
    <m/>
    <m/>
    <m/>
    <m/>
    <m/>
    <m/>
    <m/>
    <m/>
    <m/>
    <s v="primer"/>
    <m/>
    <n v="559"/>
    <m/>
    <m/>
    <m/>
    <m/>
    <m/>
    <m/>
    <m/>
    <m/>
    <m/>
    <x v="1"/>
    <b v="0"/>
    <n v="25"/>
  </r>
  <r>
    <x v="345"/>
    <x v="3"/>
    <s v="sad"/>
    <x v="2"/>
    <x v="81"/>
    <n v="208"/>
    <n v="214"/>
    <s v="E0635"/>
    <s v="PD"/>
    <m/>
    <x v="620"/>
    <m/>
    <m/>
    <m/>
    <m/>
    <m/>
    <m/>
    <m/>
    <m/>
    <m/>
    <m/>
    <m/>
    <m/>
    <m/>
    <m/>
    <m/>
    <m/>
    <m/>
    <m/>
    <m/>
    <m/>
    <m/>
    <m/>
    <s v="primer"/>
    <m/>
    <n v="114.48"/>
    <m/>
    <m/>
    <m/>
    <m/>
    <m/>
    <m/>
    <m/>
    <m/>
    <m/>
    <x v="1"/>
    <b v="0"/>
    <n v="25"/>
  </r>
  <r>
    <x v="346"/>
    <x v="3"/>
    <s v="sad"/>
    <x v="2"/>
    <x v="81"/>
    <n v="208"/>
    <n v="214"/>
    <s v="E0636"/>
    <s v="PD"/>
    <m/>
    <x v="621"/>
    <m/>
    <m/>
    <m/>
    <m/>
    <m/>
    <m/>
    <m/>
    <m/>
    <m/>
    <m/>
    <m/>
    <m/>
    <m/>
    <m/>
    <m/>
    <m/>
    <m/>
    <m/>
    <m/>
    <m/>
    <m/>
    <m/>
    <s v="primer"/>
    <m/>
    <n v="172.58"/>
    <m/>
    <m/>
    <m/>
    <m/>
    <m/>
    <m/>
    <m/>
    <m/>
    <m/>
    <x v="1"/>
    <b v="0"/>
    <n v="25"/>
  </r>
  <r>
    <x v="347"/>
    <x v="3"/>
    <s v="sad"/>
    <x v="2"/>
    <x v="81"/>
    <n v="208"/>
    <n v="214"/>
    <s v="E0637"/>
    <s v="PD"/>
    <m/>
    <x v="622"/>
    <m/>
    <m/>
    <m/>
    <m/>
    <m/>
    <m/>
    <m/>
    <m/>
    <m/>
    <m/>
    <m/>
    <m/>
    <m/>
    <m/>
    <m/>
    <m/>
    <m/>
    <m/>
    <m/>
    <m/>
    <m/>
    <m/>
    <s v="primer"/>
    <m/>
    <n v="228.42"/>
    <m/>
    <m/>
    <m/>
    <m/>
    <m/>
    <m/>
    <m/>
    <m/>
    <m/>
    <x v="1"/>
    <b v="0"/>
    <n v="25"/>
  </r>
  <r>
    <x v="348"/>
    <x v="3"/>
    <s v="sad"/>
    <x v="2"/>
    <x v="81"/>
    <n v="208"/>
    <n v="214"/>
    <s v="E0638"/>
    <s v="PD"/>
    <m/>
    <x v="623"/>
    <m/>
    <m/>
    <m/>
    <m/>
    <m/>
    <m/>
    <m/>
    <m/>
    <m/>
    <m/>
    <m/>
    <m/>
    <m/>
    <m/>
    <m/>
    <m/>
    <m/>
    <m/>
    <m/>
    <m/>
    <m/>
    <m/>
    <s v="primer"/>
    <m/>
    <n v="502.11"/>
    <m/>
    <m/>
    <m/>
    <m/>
    <m/>
    <m/>
    <m/>
    <m/>
    <m/>
    <x v="1"/>
    <b v="0"/>
    <n v="25"/>
  </r>
  <r>
    <x v="349"/>
    <x v="3"/>
    <s v="sad"/>
    <x v="2"/>
    <x v="81"/>
    <n v="208"/>
    <n v="214"/>
    <s v="E0639"/>
    <s v="PD"/>
    <m/>
    <x v="624"/>
    <m/>
    <m/>
    <m/>
    <m/>
    <m/>
    <m/>
    <m/>
    <m/>
    <m/>
    <m/>
    <m/>
    <m/>
    <m/>
    <m/>
    <m/>
    <m/>
    <m/>
    <m/>
    <m/>
    <m/>
    <m/>
    <m/>
    <s v="primer"/>
    <m/>
    <n v="251.77"/>
    <m/>
    <m/>
    <m/>
    <m/>
    <m/>
    <m/>
    <m/>
    <m/>
    <m/>
    <x v="1"/>
    <b v="0"/>
    <n v="25"/>
  </r>
  <r>
    <x v="350"/>
    <x v="3"/>
    <s v="sad"/>
    <x v="2"/>
    <x v="81"/>
    <n v="208"/>
    <n v="214"/>
    <s v="E0640"/>
    <s v="PD"/>
    <m/>
    <x v="625"/>
    <m/>
    <m/>
    <m/>
    <m/>
    <m/>
    <m/>
    <m/>
    <m/>
    <m/>
    <m/>
    <m/>
    <m/>
    <m/>
    <m/>
    <m/>
    <m/>
    <m/>
    <m/>
    <m/>
    <m/>
    <m/>
    <m/>
    <s v="primer"/>
    <m/>
    <n v="182.51"/>
    <m/>
    <m/>
    <m/>
    <m/>
    <m/>
    <m/>
    <m/>
    <m/>
    <m/>
    <x v="1"/>
    <b v="0"/>
    <n v="25"/>
  </r>
  <r>
    <x v="351"/>
    <x v="3"/>
    <s v="sad"/>
    <x v="2"/>
    <x v="81"/>
    <n v="208"/>
    <n v="214"/>
    <s v="E0641"/>
    <s v="PD"/>
    <m/>
    <x v="626"/>
    <m/>
    <m/>
    <m/>
    <m/>
    <m/>
    <m/>
    <m/>
    <m/>
    <m/>
    <m/>
    <m/>
    <m/>
    <m/>
    <m/>
    <m/>
    <m/>
    <m/>
    <m/>
    <m/>
    <m/>
    <m/>
    <m/>
    <s v="primer"/>
    <m/>
    <n v="152.57"/>
    <m/>
    <m/>
    <m/>
    <m/>
    <m/>
    <m/>
    <m/>
    <m/>
    <m/>
    <x v="1"/>
    <b v="0"/>
    <n v="25"/>
  </r>
  <r>
    <x v="352"/>
    <x v="3"/>
    <s v="sad"/>
    <x v="2"/>
    <x v="81"/>
    <n v="208"/>
    <n v="214"/>
    <s v="E0642"/>
    <s v="PD"/>
    <m/>
    <x v="627"/>
    <m/>
    <m/>
    <m/>
    <m/>
    <m/>
    <m/>
    <m/>
    <m/>
    <m/>
    <m/>
    <m/>
    <m/>
    <m/>
    <m/>
    <m/>
    <m/>
    <m/>
    <m/>
    <m/>
    <m/>
    <m/>
    <m/>
    <s v="primer"/>
    <m/>
    <n v="256.39"/>
    <m/>
    <m/>
    <m/>
    <m/>
    <m/>
    <m/>
    <m/>
    <m/>
    <m/>
    <x v="1"/>
    <b v="0"/>
    <n v="25"/>
  </r>
  <r>
    <x v="353"/>
    <x v="3"/>
    <s v="sad"/>
    <x v="2"/>
    <x v="82"/>
    <n v="210"/>
    <n v="219"/>
    <s v="Z0046"/>
    <s v="PD"/>
    <m/>
    <x v="6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25"/>
  </r>
  <r>
    <x v="0"/>
    <x v="3"/>
    <s v="sad"/>
    <x v="2"/>
    <x v="82"/>
    <n v="210"/>
    <n v="219"/>
    <s v="MDO001"/>
    <m/>
    <m/>
    <x v="629"/>
    <m/>
    <m/>
    <m/>
    <m/>
    <m/>
    <m/>
    <m/>
    <m/>
    <m/>
    <m/>
    <m/>
    <m/>
    <m/>
    <m/>
    <m/>
    <m/>
    <m/>
    <m/>
    <m/>
    <m/>
    <m/>
    <m/>
    <s v="preiskave"/>
    <m/>
    <n v="1057.44"/>
    <m/>
    <m/>
    <m/>
    <m/>
    <m/>
    <m/>
    <m/>
    <m/>
    <m/>
    <x v="0"/>
    <m/>
    <n v="25"/>
  </r>
  <r>
    <x v="0"/>
    <x v="3"/>
    <s v="sad"/>
    <x v="2"/>
    <x v="82"/>
    <n v="210"/>
    <n v="219"/>
    <s v="MDO002"/>
    <m/>
    <m/>
    <x v="630"/>
    <m/>
    <m/>
    <m/>
    <m/>
    <m/>
    <m/>
    <m/>
    <m/>
    <m/>
    <m/>
    <m/>
    <m/>
    <m/>
    <m/>
    <m/>
    <m/>
    <m/>
    <m/>
    <m/>
    <m/>
    <m/>
    <m/>
    <s v="preiskave"/>
    <m/>
    <n v="772.1"/>
    <m/>
    <m/>
    <m/>
    <m/>
    <m/>
    <m/>
    <m/>
    <m/>
    <m/>
    <x v="0"/>
    <m/>
    <n v="25"/>
  </r>
  <r>
    <x v="0"/>
    <x v="3"/>
    <s v="sad"/>
    <x v="2"/>
    <x v="82"/>
    <n v="210"/>
    <n v="219"/>
    <s v="MDO003"/>
    <m/>
    <m/>
    <x v="631"/>
    <m/>
    <m/>
    <m/>
    <m/>
    <m/>
    <m/>
    <m/>
    <m/>
    <m/>
    <m/>
    <m/>
    <m/>
    <m/>
    <m/>
    <m/>
    <m/>
    <m/>
    <m/>
    <m/>
    <m/>
    <m/>
    <m/>
    <s v="preiskave"/>
    <m/>
    <n v="962.36"/>
    <m/>
    <m/>
    <m/>
    <m/>
    <m/>
    <m/>
    <m/>
    <m/>
    <m/>
    <x v="0"/>
    <m/>
    <n v="25"/>
  </r>
  <r>
    <x v="0"/>
    <x v="3"/>
    <s v="sad"/>
    <x v="2"/>
    <x v="82"/>
    <n v="210"/>
    <n v="219"/>
    <s v="MDO004"/>
    <m/>
    <m/>
    <x v="632"/>
    <m/>
    <m/>
    <m/>
    <m/>
    <m/>
    <m/>
    <m/>
    <m/>
    <m/>
    <m/>
    <m/>
    <m/>
    <m/>
    <m/>
    <m/>
    <m/>
    <m/>
    <m/>
    <m/>
    <m/>
    <m/>
    <m/>
    <s v="preiskave"/>
    <m/>
    <n v="1303.43"/>
    <m/>
    <m/>
    <m/>
    <m/>
    <m/>
    <m/>
    <m/>
    <m/>
    <m/>
    <x v="0"/>
    <m/>
    <n v="25"/>
  </r>
  <r>
    <x v="0"/>
    <x v="3"/>
    <s v="sad"/>
    <x v="2"/>
    <x v="82"/>
    <n v="210"/>
    <n v="219"/>
    <s v="MDO005"/>
    <m/>
    <m/>
    <x v="633"/>
    <m/>
    <m/>
    <m/>
    <m/>
    <m/>
    <m/>
    <m/>
    <m/>
    <m/>
    <m/>
    <m/>
    <m/>
    <m/>
    <m/>
    <m/>
    <m/>
    <m/>
    <m/>
    <m/>
    <m/>
    <m/>
    <m/>
    <s v="preiskave"/>
    <m/>
    <n v="1053.8800000000001"/>
    <m/>
    <m/>
    <m/>
    <m/>
    <m/>
    <m/>
    <m/>
    <m/>
    <m/>
    <x v="0"/>
    <m/>
    <n v="25"/>
  </r>
  <r>
    <x v="0"/>
    <x v="3"/>
    <s v="sad"/>
    <x v="2"/>
    <x v="82"/>
    <n v="210"/>
    <n v="219"/>
    <s v="MDO006"/>
    <m/>
    <m/>
    <x v="634"/>
    <m/>
    <m/>
    <m/>
    <m/>
    <m/>
    <m/>
    <m/>
    <m/>
    <m/>
    <m/>
    <m/>
    <m/>
    <m/>
    <m/>
    <m/>
    <m/>
    <m/>
    <m/>
    <m/>
    <m/>
    <m/>
    <m/>
    <s v="preiskave"/>
    <m/>
    <n v="1097.57"/>
    <m/>
    <m/>
    <m/>
    <m/>
    <m/>
    <m/>
    <m/>
    <m/>
    <m/>
    <x v="0"/>
    <m/>
    <n v="25"/>
  </r>
  <r>
    <x v="0"/>
    <x v="3"/>
    <s v="sad"/>
    <x v="2"/>
    <x v="82"/>
    <n v="210"/>
    <n v="219"/>
    <s v="MDO007"/>
    <m/>
    <m/>
    <x v="635"/>
    <m/>
    <m/>
    <m/>
    <m/>
    <m/>
    <m/>
    <m/>
    <m/>
    <m/>
    <m/>
    <m/>
    <m/>
    <m/>
    <m/>
    <m/>
    <m/>
    <m/>
    <m/>
    <m/>
    <m/>
    <m/>
    <m/>
    <s v="preiskave"/>
    <m/>
    <n v="1262.8399999999999"/>
    <m/>
    <m/>
    <m/>
    <m/>
    <m/>
    <m/>
    <m/>
    <m/>
    <m/>
    <x v="0"/>
    <m/>
    <n v="25"/>
  </r>
  <r>
    <x v="0"/>
    <x v="3"/>
    <s v="sad"/>
    <x v="2"/>
    <x v="82"/>
    <n v="210"/>
    <n v="219"/>
    <s v="MDO008"/>
    <m/>
    <m/>
    <x v="636"/>
    <m/>
    <m/>
    <m/>
    <m/>
    <m/>
    <m/>
    <m/>
    <m/>
    <m/>
    <m/>
    <m/>
    <m/>
    <m/>
    <m/>
    <m/>
    <m/>
    <m/>
    <m/>
    <m/>
    <m/>
    <m/>
    <m/>
    <s v="preiskave"/>
    <m/>
    <n v="579.58000000000004"/>
    <m/>
    <m/>
    <m/>
    <m/>
    <m/>
    <m/>
    <m/>
    <m/>
    <m/>
    <x v="0"/>
    <m/>
    <n v="25"/>
  </r>
  <r>
    <x v="0"/>
    <x v="3"/>
    <s v="sad"/>
    <x v="2"/>
    <x v="82"/>
    <n v="210"/>
    <n v="219"/>
    <s v="MDO009"/>
    <m/>
    <m/>
    <x v="637"/>
    <m/>
    <m/>
    <m/>
    <m/>
    <m/>
    <m/>
    <m/>
    <m/>
    <m/>
    <m/>
    <m/>
    <m/>
    <m/>
    <m/>
    <m/>
    <m/>
    <m/>
    <m/>
    <m/>
    <m/>
    <m/>
    <m/>
    <s v="preiskave"/>
    <m/>
    <n v="708.75"/>
    <m/>
    <m/>
    <m/>
    <m/>
    <m/>
    <m/>
    <m/>
    <m/>
    <m/>
    <x v="0"/>
    <m/>
    <n v="25"/>
  </r>
  <r>
    <x v="0"/>
    <x v="3"/>
    <s v="sad"/>
    <x v="2"/>
    <x v="82"/>
    <n v="210"/>
    <n v="219"/>
    <s v="MDO010"/>
    <m/>
    <m/>
    <x v="638"/>
    <m/>
    <m/>
    <m/>
    <m/>
    <m/>
    <m/>
    <m/>
    <m/>
    <m/>
    <m/>
    <m/>
    <m/>
    <m/>
    <m/>
    <m/>
    <m/>
    <m/>
    <m/>
    <m/>
    <m/>
    <m/>
    <m/>
    <s v="preiskave"/>
    <m/>
    <n v="1281.1600000000001"/>
    <m/>
    <m/>
    <m/>
    <m/>
    <m/>
    <m/>
    <m/>
    <m/>
    <m/>
    <x v="0"/>
    <m/>
    <n v="25"/>
  </r>
  <r>
    <x v="0"/>
    <x v="3"/>
    <s v="sad"/>
    <x v="2"/>
    <x v="82"/>
    <n v="210"/>
    <n v="219"/>
    <s v="MDO011"/>
    <m/>
    <m/>
    <x v="639"/>
    <m/>
    <m/>
    <m/>
    <m/>
    <m/>
    <m/>
    <m/>
    <m/>
    <m/>
    <m/>
    <m/>
    <m/>
    <m/>
    <m/>
    <m/>
    <m/>
    <m/>
    <m/>
    <m/>
    <m/>
    <m/>
    <m/>
    <s v="preiskave"/>
    <m/>
    <n v="1523.2"/>
    <m/>
    <m/>
    <m/>
    <m/>
    <m/>
    <m/>
    <m/>
    <m/>
    <m/>
    <x v="0"/>
    <m/>
    <n v="25"/>
  </r>
  <r>
    <x v="0"/>
    <x v="3"/>
    <s v="sad"/>
    <x v="2"/>
    <x v="82"/>
    <n v="210"/>
    <n v="219"/>
    <s v="MDO012"/>
    <m/>
    <m/>
    <x v="640"/>
    <m/>
    <m/>
    <m/>
    <m/>
    <m/>
    <m/>
    <m/>
    <m/>
    <m/>
    <m/>
    <m/>
    <m/>
    <m/>
    <m/>
    <m/>
    <m/>
    <m/>
    <m/>
    <m/>
    <m/>
    <m/>
    <m/>
    <s v="preiskave"/>
    <m/>
    <n v="1461.71"/>
    <m/>
    <m/>
    <m/>
    <m/>
    <m/>
    <m/>
    <m/>
    <m/>
    <m/>
    <x v="0"/>
    <m/>
    <n v="25"/>
  </r>
  <r>
    <x v="0"/>
    <x v="3"/>
    <s v="sad"/>
    <x v="2"/>
    <x v="82"/>
    <n v="210"/>
    <n v="219"/>
    <s v="MDO013"/>
    <m/>
    <m/>
    <x v="641"/>
    <m/>
    <m/>
    <m/>
    <m/>
    <m/>
    <m/>
    <m/>
    <m/>
    <m/>
    <m/>
    <m/>
    <m/>
    <m/>
    <m/>
    <m/>
    <m/>
    <m/>
    <m/>
    <m/>
    <m/>
    <m/>
    <m/>
    <s v="preiskave"/>
    <m/>
    <n v="1486.05"/>
    <m/>
    <m/>
    <m/>
    <m/>
    <m/>
    <m/>
    <m/>
    <m/>
    <m/>
    <x v="0"/>
    <m/>
    <n v="25"/>
  </r>
  <r>
    <x v="0"/>
    <x v="3"/>
    <s v="sad"/>
    <x v="2"/>
    <x v="82"/>
    <n v="210"/>
    <n v="219"/>
    <s v="MDO014"/>
    <m/>
    <m/>
    <x v="642"/>
    <m/>
    <m/>
    <m/>
    <m/>
    <m/>
    <m/>
    <m/>
    <m/>
    <m/>
    <m/>
    <m/>
    <m/>
    <m/>
    <m/>
    <m/>
    <m/>
    <m/>
    <m/>
    <m/>
    <m/>
    <m/>
    <m/>
    <s v="preiskave"/>
    <m/>
    <n v="1486.2"/>
    <m/>
    <m/>
    <m/>
    <m/>
    <m/>
    <m/>
    <m/>
    <m/>
    <m/>
    <x v="0"/>
    <m/>
    <n v="25"/>
  </r>
  <r>
    <x v="0"/>
    <x v="3"/>
    <s v="sad"/>
    <x v="2"/>
    <x v="82"/>
    <n v="210"/>
    <n v="219"/>
    <s v="MDO015"/>
    <m/>
    <m/>
    <x v="643"/>
    <m/>
    <m/>
    <m/>
    <m/>
    <m/>
    <m/>
    <m/>
    <m/>
    <m/>
    <m/>
    <m/>
    <m/>
    <m/>
    <m/>
    <m/>
    <m/>
    <m/>
    <m/>
    <m/>
    <m/>
    <m/>
    <m/>
    <s v="preiskave"/>
    <m/>
    <n v="1013.86"/>
    <m/>
    <m/>
    <m/>
    <m/>
    <m/>
    <m/>
    <m/>
    <m/>
    <m/>
    <x v="0"/>
    <m/>
    <n v="25"/>
  </r>
  <r>
    <x v="0"/>
    <x v="3"/>
    <s v="sad"/>
    <x v="2"/>
    <x v="82"/>
    <n v="210"/>
    <n v="219"/>
    <s v="MDO016"/>
    <m/>
    <m/>
    <x v="644"/>
    <m/>
    <m/>
    <m/>
    <m/>
    <m/>
    <m/>
    <m/>
    <m/>
    <m/>
    <m/>
    <m/>
    <m/>
    <m/>
    <m/>
    <m/>
    <m/>
    <m/>
    <m/>
    <m/>
    <m/>
    <m/>
    <m/>
    <s v="preiskave"/>
    <m/>
    <n v="108.12"/>
    <m/>
    <m/>
    <m/>
    <m/>
    <m/>
    <m/>
    <m/>
    <m/>
    <m/>
    <x v="0"/>
    <m/>
    <n v="25"/>
  </r>
  <r>
    <x v="0"/>
    <x v="3"/>
    <s v="sad"/>
    <x v="2"/>
    <x v="82"/>
    <n v="210"/>
    <n v="219"/>
    <s v="MDO017"/>
    <m/>
    <m/>
    <x v="645"/>
    <m/>
    <m/>
    <m/>
    <m/>
    <m/>
    <m/>
    <m/>
    <m/>
    <m/>
    <m/>
    <m/>
    <m/>
    <m/>
    <m/>
    <m/>
    <m/>
    <m/>
    <m/>
    <m/>
    <m/>
    <m/>
    <m/>
    <s v="preiskave"/>
    <m/>
    <n v="992.77"/>
    <m/>
    <m/>
    <m/>
    <m/>
    <m/>
    <m/>
    <m/>
    <m/>
    <m/>
    <x v="0"/>
    <m/>
    <n v="25"/>
  </r>
  <r>
    <x v="0"/>
    <x v="3"/>
    <s v="sad"/>
    <x v="2"/>
    <x v="82"/>
    <n v="210"/>
    <n v="219"/>
    <s v="MDO018"/>
    <m/>
    <m/>
    <x v="646"/>
    <m/>
    <m/>
    <m/>
    <m/>
    <m/>
    <m/>
    <m/>
    <m/>
    <m/>
    <m/>
    <m/>
    <m/>
    <m/>
    <m/>
    <m/>
    <m/>
    <m/>
    <m/>
    <m/>
    <m/>
    <m/>
    <m/>
    <s v="preiskave"/>
    <m/>
    <s v=" 2.991,00"/>
    <m/>
    <m/>
    <m/>
    <m/>
    <m/>
    <m/>
    <m/>
    <m/>
    <m/>
    <x v="0"/>
    <m/>
    <n v="25"/>
  </r>
  <r>
    <x v="0"/>
    <x v="3"/>
    <s v="sad"/>
    <x v="2"/>
    <x v="82"/>
    <m/>
    <m/>
    <m/>
    <m/>
    <m/>
    <x v="6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5"/>
  </r>
  <r>
    <x v="354"/>
    <x v="3"/>
    <s v="sad"/>
    <x v="2"/>
    <x v="83"/>
    <n v="213"/>
    <n v="222"/>
    <s v="Z0043"/>
    <s v="PD"/>
    <m/>
    <x v="6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25"/>
  </r>
  <r>
    <x v="0"/>
    <x v="3"/>
    <s v="sad"/>
    <x v="2"/>
    <x v="83"/>
    <n v="213"/>
    <n v="222"/>
    <s v="KG0001"/>
    <m/>
    <m/>
    <x v="649"/>
    <m/>
    <m/>
    <m/>
    <m/>
    <m/>
    <m/>
    <m/>
    <m/>
    <m/>
    <m/>
    <m/>
    <m/>
    <m/>
    <m/>
    <m/>
    <m/>
    <m/>
    <m/>
    <m/>
    <m/>
    <m/>
    <m/>
    <s v="storitev"/>
    <m/>
    <n v="16.079999999999998"/>
    <m/>
    <m/>
    <m/>
    <m/>
    <m/>
    <m/>
    <m/>
    <m/>
    <m/>
    <x v="0"/>
    <m/>
    <n v="25"/>
  </r>
  <r>
    <x v="0"/>
    <x v="3"/>
    <s v="sad"/>
    <x v="2"/>
    <x v="83"/>
    <n v="213"/>
    <n v="222"/>
    <s v="KG0002"/>
    <m/>
    <m/>
    <x v="650"/>
    <m/>
    <m/>
    <m/>
    <m/>
    <m/>
    <m/>
    <m/>
    <m/>
    <m/>
    <m/>
    <m/>
    <m/>
    <m/>
    <m/>
    <m/>
    <m/>
    <m/>
    <m/>
    <m/>
    <m/>
    <m/>
    <m/>
    <s v="storitev"/>
    <m/>
    <n v="58.55"/>
    <m/>
    <m/>
    <m/>
    <m/>
    <m/>
    <m/>
    <m/>
    <m/>
    <m/>
    <x v="0"/>
    <m/>
    <n v="25"/>
  </r>
  <r>
    <x v="0"/>
    <x v="3"/>
    <s v="sad"/>
    <x v="2"/>
    <x v="83"/>
    <n v="213"/>
    <n v="222"/>
    <s v="KG0003"/>
    <m/>
    <m/>
    <x v="651"/>
    <m/>
    <m/>
    <m/>
    <m/>
    <m/>
    <m/>
    <m/>
    <m/>
    <m/>
    <m/>
    <m/>
    <m/>
    <m/>
    <m/>
    <m/>
    <m/>
    <m/>
    <m/>
    <m/>
    <m/>
    <m/>
    <m/>
    <s v="storitev"/>
    <m/>
    <n v="113.72"/>
    <m/>
    <m/>
    <m/>
    <m/>
    <m/>
    <m/>
    <m/>
    <m/>
    <m/>
    <x v="0"/>
    <m/>
    <n v="25"/>
  </r>
  <r>
    <x v="0"/>
    <x v="3"/>
    <s v="sad"/>
    <x v="2"/>
    <x v="83"/>
    <n v="213"/>
    <n v="222"/>
    <s v="KG0004"/>
    <m/>
    <m/>
    <x v="652"/>
    <m/>
    <m/>
    <m/>
    <m/>
    <m/>
    <m/>
    <m/>
    <m/>
    <m/>
    <m/>
    <m/>
    <m/>
    <m/>
    <m/>
    <m/>
    <m/>
    <m/>
    <m/>
    <m/>
    <m/>
    <m/>
    <m/>
    <s v="storitev"/>
    <m/>
    <n v="278.52999999999997"/>
    <m/>
    <m/>
    <m/>
    <m/>
    <m/>
    <m/>
    <m/>
    <m/>
    <m/>
    <x v="0"/>
    <m/>
    <n v="25"/>
  </r>
  <r>
    <x v="0"/>
    <x v="3"/>
    <s v="sad"/>
    <x v="2"/>
    <x v="83"/>
    <n v="213"/>
    <n v="222"/>
    <s v="KG0005"/>
    <m/>
    <m/>
    <x v="653"/>
    <m/>
    <m/>
    <m/>
    <m/>
    <m/>
    <m/>
    <m/>
    <m/>
    <m/>
    <m/>
    <m/>
    <m/>
    <m/>
    <m/>
    <m/>
    <m/>
    <m/>
    <m/>
    <m/>
    <m/>
    <m/>
    <m/>
    <s v="storitev"/>
    <m/>
    <n v="193.01"/>
    <m/>
    <m/>
    <m/>
    <m/>
    <m/>
    <m/>
    <m/>
    <m/>
    <m/>
    <x v="0"/>
    <m/>
    <n v="25"/>
  </r>
  <r>
    <x v="0"/>
    <x v="3"/>
    <s v="sad"/>
    <x v="2"/>
    <x v="83"/>
    <n v="213"/>
    <n v="222"/>
    <s v="KG0006"/>
    <m/>
    <m/>
    <x v="654"/>
    <m/>
    <m/>
    <m/>
    <m/>
    <m/>
    <m/>
    <m/>
    <m/>
    <m/>
    <m/>
    <m/>
    <m/>
    <m/>
    <m/>
    <m/>
    <m/>
    <m/>
    <m/>
    <m/>
    <m/>
    <m/>
    <m/>
    <s v="storitev"/>
    <m/>
    <n v="270.38"/>
    <m/>
    <m/>
    <m/>
    <m/>
    <m/>
    <m/>
    <m/>
    <m/>
    <m/>
    <x v="0"/>
    <m/>
    <n v="25"/>
  </r>
  <r>
    <x v="0"/>
    <x v="3"/>
    <s v="sad"/>
    <x v="2"/>
    <x v="83"/>
    <n v="213"/>
    <n v="222"/>
    <s v="KG0007"/>
    <m/>
    <m/>
    <x v="655"/>
    <m/>
    <m/>
    <m/>
    <m/>
    <m/>
    <m/>
    <m/>
    <m/>
    <m/>
    <m/>
    <m/>
    <m/>
    <m/>
    <m/>
    <m/>
    <m/>
    <m/>
    <m/>
    <m/>
    <m/>
    <m/>
    <m/>
    <s v="storitev"/>
    <m/>
    <n v="364.85"/>
    <m/>
    <m/>
    <m/>
    <m/>
    <m/>
    <m/>
    <m/>
    <m/>
    <m/>
    <x v="0"/>
    <m/>
    <n v="25"/>
  </r>
  <r>
    <x v="0"/>
    <x v="3"/>
    <s v="sad"/>
    <x v="2"/>
    <x v="83"/>
    <n v="213"/>
    <n v="222"/>
    <s v="KG0008"/>
    <m/>
    <m/>
    <x v="656"/>
    <m/>
    <m/>
    <m/>
    <m/>
    <m/>
    <m/>
    <m/>
    <m/>
    <m/>
    <m/>
    <m/>
    <m/>
    <m/>
    <m/>
    <m/>
    <m/>
    <m/>
    <m/>
    <m/>
    <m/>
    <m/>
    <m/>
    <s v="storitev"/>
    <m/>
    <n v="183.91"/>
    <m/>
    <m/>
    <m/>
    <m/>
    <m/>
    <m/>
    <m/>
    <m/>
    <m/>
    <x v="0"/>
    <m/>
    <n v="25"/>
  </r>
  <r>
    <x v="0"/>
    <x v="3"/>
    <s v="sad"/>
    <x v="2"/>
    <x v="83"/>
    <n v="213"/>
    <n v="222"/>
    <s v="KG0009"/>
    <m/>
    <m/>
    <x v="657"/>
    <m/>
    <m/>
    <m/>
    <m/>
    <m/>
    <m/>
    <m/>
    <m/>
    <m/>
    <m/>
    <m/>
    <m/>
    <m/>
    <m/>
    <m/>
    <m/>
    <m/>
    <m/>
    <m/>
    <m/>
    <m/>
    <m/>
    <s v="storitev"/>
    <m/>
    <n v="77.760000000000005"/>
    <m/>
    <m/>
    <m/>
    <m/>
    <m/>
    <m/>
    <m/>
    <m/>
    <m/>
    <x v="0"/>
    <m/>
    <n v="26"/>
  </r>
  <r>
    <x v="0"/>
    <x v="3"/>
    <s v="sad"/>
    <x v="2"/>
    <x v="83"/>
    <n v="213"/>
    <n v="222"/>
    <s v="KG0010"/>
    <m/>
    <m/>
    <x v="658"/>
    <m/>
    <m/>
    <m/>
    <m/>
    <m/>
    <m/>
    <m/>
    <m/>
    <m/>
    <m/>
    <m/>
    <m/>
    <m/>
    <m/>
    <m/>
    <m/>
    <m/>
    <m/>
    <m/>
    <m/>
    <m/>
    <m/>
    <s v="storitev"/>
    <m/>
    <n v="163.09"/>
    <m/>
    <m/>
    <m/>
    <m/>
    <m/>
    <m/>
    <m/>
    <m/>
    <m/>
    <x v="0"/>
    <m/>
    <n v="26"/>
  </r>
  <r>
    <x v="0"/>
    <x v="3"/>
    <s v="sad"/>
    <x v="2"/>
    <x v="83"/>
    <n v="213"/>
    <n v="222"/>
    <s v="KG0011"/>
    <m/>
    <m/>
    <x v="659"/>
    <m/>
    <m/>
    <m/>
    <m/>
    <m/>
    <m/>
    <m/>
    <m/>
    <m/>
    <m/>
    <m/>
    <m/>
    <m/>
    <m/>
    <m/>
    <m/>
    <m/>
    <m/>
    <m/>
    <m/>
    <m/>
    <m/>
    <s v="storitev"/>
    <m/>
    <n v="203.07"/>
    <m/>
    <m/>
    <m/>
    <m/>
    <m/>
    <m/>
    <m/>
    <m/>
    <m/>
    <x v="0"/>
    <m/>
    <n v="26"/>
  </r>
  <r>
    <x v="0"/>
    <x v="3"/>
    <s v="sad"/>
    <x v="2"/>
    <x v="83"/>
    <n v="213"/>
    <n v="222"/>
    <s v="KG0012"/>
    <m/>
    <m/>
    <x v="660"/>
    <m/>
    <m/>
    <m/>
    <m/>
    <m/>
    <m/>
    <m/>
    <m/>
    <m/>
    <m/>
    <m/>
    <m/>
    <m/>
    <m/>
    <m/>
    <m/>
    <m/>
    <m/>
    <m/>
    <m/>
    <m/>
    <m/>
    <s v="storitev"/>
    <m/>
    <n v="33.65"/>
    <m/>
    <m/>
    <m/>
    <m/>
    <m/>
    <m/>
    <m/>
    <m/>
    <m/>
    <x v="0"/>
    <m/>
    <n v="26"/>
  </r>
  <r>
    <x v="0"/>
    <x v="3"/>
    <s v="sad"/>
    <x v="2"/>
    <x v="83"/>
    <n v="213"/>
    <n v="222"/>
    <s v="KG0013"/>
    <m/>
    <m/>
    <x v="661"/>
    <m/>
    <m/>
    <m/>
    <m/>
    <m/>
    <m/>
    <m/>
    <m/>
    <m/>
    <m/>
    <m/>
    <m/>
    <m/>
    <m/>
    <m/>
    <m/>
    <m/>
    <m/>
    <m/>
    <m/>
    <m/>
    <m/>
    <s v="storitev"/>
    <m/>
    <n v="194.49"/>
    <m/>
    <m/>
    <m/>
    <m/>
    <m/>
    <m/>
    <m/>
    <m/>
    <m/>
    <x v="0"/>
    <m/>
    <n v="26"/>
  </r>
  <r>
    <x v="0"/>
    <x v="3"/>
    <s v="sad"/>
    <x v="2"/>
    <x v="83"/>
    <n v="213"/>
    <n v="222"/>
    <s v="KG0014"/>
    <m/>
    <m/>
    <x v="662"/>
    <m/>
    <m/>
    <m/>
    <m/>
    <m/>
    <m/>
    <m/>
    <m/>
    <m/>
    <m/>
    <m/>
    <m/>
    <m/>
    <m/>
    <m/>
    <m/>
    <m/>
    <m/>
    <m/>
    <m/>
    <m/>
    <m/>
    <s v="storitev"/>
    <m/>
    <n v="272.01"/>
    <m/>
    <m/>
    <m/>
    <m/>
    <m/>
    <m/>
    <m/>
    <m/>
    <m/>
    <x v="0"/>
    <m/>
    <n v="26"/>
  </r>
  <r>
    <x v="0"/>
    <x v="3"/>
    <s v="sad"/>
    <x v="2"/>
    <x v="83"/>
    <n v="213"/>
    <n v="222"/>
    <s v="KG0015"/>
    <m/>
    <m/>
    <x v="663"/>
    <m/>
    <m/>
    <m/>
    <m/>
    <m/>
    <m/>
    <m/>
    <m/>
    <m/>
    <m/>
    <m/>
    <m/>
    <m/>
    <m/>
    <m/>
    <m/>
    <m/>
    <m/>
    <m/>
    <m/>
    <m/>
    <m/>
    <s v="storitev"/>
    <m/>
    <n v="425.02"/>
    <m/>
    <m/>
    <m/>
    <m/>
    <m/>
    <m/>
    <m/>
    <m/>
    <m/>
    <x v="0"/>
    <m/>
    <n v="26"/>
  </r>
  <r>
    <x v="0"/>
    <x v="3"/>
    <s v="sad"/>
    <x v="2"/>
    <x v="83"/>
    <n v="213"/>
    <n v="222"/>
    <s v="KG0016"/>
    <m/>
    <m/>
    <x v="664"/>
    <m/>
    <m/>
    <m/>
    <m/>
    <m/>
    <m/>
    <m/>
    <m/>
    <m/>
    <m/>
    <m/>
    <m/>
    <m/>
    <m/>
    <m/>
    <m/>
    <m/>
    <m/>
    <m/>
    <m/>
    <m/>
    <m/>
    <s v="storitev"/>
    <m/>
    <n v="211.73"/>
    <m/>
    <m/>
    <m/>
    <m/>
    <m/>
    <m/>
    <m/>
    <m/>
    <m/>
    <x v="0"/>
    <m/>
    <n v="26"/>
  </r>
  <r>
    <x v="0"/>
    <x v="3"/>
    <s v="sad"/>
    <x v="2"/>
    <x v="83"/>
    <n v="213"/>
    <n v="222"/>
    <s v="KG0017"/>
    <m/>
    <m/>
    <x v="665"/>
    <m/>
    <m/>
    <m/>
    <m/>
    <m/>
    <m/>
    <m/>
    <m/>
    <m/>
    <m/>
    <m/>
    <m/>
    <m/>
    <m/>
    <m/>
    <m/>
    <m/>
    <m/>
    <m/>
    <m/>
    <m/>
    <m/>
    <s v="storitev"/>
    <m/>
    <n v="246.38"/>
    <m/>
    <m/>
    <m/>
    <m/>
    <m/>
    <m/>
    <m/>
    <m/>
    <m/>
    <x v="0"/>
    <m/>
    <n v="26"/>
  </r>
  <r>
    <x v="0"/>
    <x v="3"/>
    <s v="sad"/>
    <x v="2"/>
    <x v="83"/>
    <n v="213"/>
    <n v="222"/>
    <s v="KG0018"/>
    <m/>
    <m/>
    <x v="666"/>
    <m/>
    <m/>
    <m/>
    <m/>
    <m/>
    <m/>
    <m/>
    <m/>
    <m/>
    <m/>
    <m/>
    <m/>
    <m/>
    <m/>
    <m/>
    <m/>
    <m/>
    <m/>
    <m/>
    <m/>
    <m/>
    <m/>
    <s v="storitev"/>
    <m/>
    <n v="237.56"/>
    <m/>
    <m/>
    <m/>
    <m/>
    <m/>
    <m/>
    <m/>
    <m/>
    <m/>
    <x v="0"/>
    <m/>
    <n v="26"/>
  </r>
  <r>
    <x v="0"/>
    <x v="3"/>
    <s v="sad"/>
    <x v="2"/>
    <x v="83"/>
    <n v="213"/>
    <n v="222"/>
    <s v="KG0019"/>
    <m/>
    <m/>
    <x v="667"/>
    <m/>
    <m/>
    <m/>
    <m/>
    <m/>
    <m/>
    <m/>
    <m/>
    <m/>
    <m/>
    <m/>
    <m/>
    <m/>
    <m/>
    <m/>
    <m/>
    <m/>
    <m/>
    <m/>
    <m/>
    <m/>
    <m/>
    <s v="storitev"/>
    <m/>
    <n v="55.36"/>
    <m/>
    <m/>
    <m/>
    <m/>
    <m/>
    <m/>
    <m/>
    <m/>
    <m/>
    <x v="0"/>
    <m/>
    <n v="26"/>
  </r>
  <r>
    <x v="0"/>
    <x v="3"/>
    <s v="sad"/>
    <x v="2"/>
    <x v="83"/>
    <n v="213"/>
    <n v="222"/>
    <s v="KG0020"/>
    <m/>
    <m/>
    <x v="668"/>
    <m/>
    <m/>
    <m/>
    <m/>
    <m/>
    <m/>
    <m/>
    <m/>
    <m/>
    <m/>
    <m/>
    <m/>
    <m/>
    <m/>
    <m/>
    <m/>
    <m/>
    <m/>
    <m/>
    <m/>
    <m/>
    <m/>
    <s v="storitev"/>
    <m/>
    <n v="431.64"/>
    <m/>
    <m/>
    <m/>
    <m/>
    <m/>
    <m/>
    <m/>
    <m/>
    <m/>
    <x v="0"/>
    <m/>
    <n v="26"/>
  </r>
  <r>
    <x v="0"/>
    <x v="3"/>
    <s v="sad"/>
    <x v="2"/>
    <x v="83"/>
    <n v="213"/>
    <n v="222"/>
    <s v="KG0021"/>
    <m/>
    <m/>
    <x v="669"/>
    <m/>
    <m/>
    <m/>
    <m/>
    <m/>
    <m/>
    <m/>
    <m/>
    <m/>
    <m/>
    <m/>
    <m/>
    <m/>
    <m/>
    <m/>
    <m/>
    <m/>
    <m/>
    <m/>
    <m/>
    <m/>
    <m/>
    <s v="storitev"/>
    <m/>
    <n v="349.69"/>
    <m/>
    <m/>
    <m/>
    <m/>
    <m/>
    <m/>
    <m/>
    <m/>
    <m/>
    <x v="0"/>
    <m/>
    <n v="26"/>
  </r>
  <r>
    <x v="0"/>
    <x v="3"/>
    <s v="sad"/>
    <x v="2"/>
    <x v="83"/>
    <n v="213"/>
    <n v="222"/>
    <s v="KG0022"/>
    <m/>
    <m/>
    <x v="670"/>
    <m/>
    <m/>
    <m/>
    <m/>
    <m/>
    <m/>
    <m/>
    <m/>
    <m/>
    <m/>
    <m/>
    <m/>
    <m/>
    <m/>
    <m/>
    <m/>
    <m/>
    <m/>
    <m/>
    <m/>
    <m/>
    <m/>
    <s v="storitev"/>
    <m/>
    <n v="192.46"/>
    <m/>
    <m/>
    <m/>
    <m/>
    <m/>
    <m/>
    <m/>
    <m/>
    <m/>
    <x v="0"/>
    <m/>
    <n v="26"/>
  </r>
  <r>
    <x v="0"/>
    <x v="3"/>
    <s v="sad"/>
    <x v="2"/>
    <x v="83"/>
    <n v="213"/>
    <n v="222"/>
    <s v="KG0023"/>
    <m/>
    <m/>
    <x v="671"/>
    <m/>
    <m/>
    <m/>
    <m/>
    <m/>
    <m/>
    <m/>
    <m/>
    <m/>
    <m/>
    <m/>
    <m/>
    <m/>
    <m/>
    <m/>
    <m/>
    <m/>
    <m/>
    <m/>
    <m/>
    <m/>
    <m/>
    <s v="storitev"/>
    <m/>
    <n v="28.94"/>
    <m/>
    <m/>
    <m/>
    <m/>
    <m/>
    <m/>
    <m/>
    <m/>
    <m/>
    <x v="0"/>
    <m/>
    <n v="26"/>
  </r>
  <r>
    <x v="0"/>
    <x v="3"/>
    <s v="sad"/>
    <x v="2"/>
    <x v="83"/>
    <n v="213"/>
    <n v="222"/>
    <s v="KG0024"/>
    <m/>
    <m/>
    <x v="672"/>
    <m/>
    <m/>
    <m/>
    <m/>
    <m/>
    <m/>
    <m/>
    <m/>
    <m/>
    <m/>
    <m/>
    <m/>
    <m/>
    <m/>
    <m/>
    <m/>
    <m/>
    <m/>
    <m/>
    <m/>
    <m/>
    <m/>
    <s v="storitev"/>
    <m/>
    <n v="30.72"/>
    <m/>
    <m/>
    <m/>
    <m/>
    <m/>
    <m/>
    <m/>
    <m/>
    <m/>
    <x v="0"/>
    <m/>
    <n v="26"/>
  </r>
  <r>
    <x v="0"/>
    <x v="3"/>
    <s v="sad"/>
    <x v="2"/>
    <x v="83"/>
    <n v="213"/>
    <n v="222"/>
    <s v="KG0025"/>
    <m/>
    <m/>
    <x v="673"/>
    <m/>
    <m/>
    <m/>
    <m/>
    <m/>
    <m/>
    <m/>
    <m/>
    <m/>
    <m/>
    <m/>
    <m/>
    <m/>
    <m/>
    <m/>
    <m/>
    <m/>
    <m/>
    <m/>
    <m/>
    <m/>
    <m/>
    <s v="storitev"/>
    <m/>
    <n v="68.48"/>
    <m/>
    <m/>
    <m/>
    <m/>
    <m/>
    <m/>
    <m/>
    <m/>
    <m/>
    <x v="0"/>
    <m/>
    <n v="26"/>
  </r>
  <r>
    <x v="0"/>
    <x v="3"/>
    <s v="sad"/>
    <x v="2"/>
    <x v="83"/>
    <n v="213"/>
    <n v="222"/>
    <s v="KG0026"/>
    <m/>
    <m/>
    <x v="674"/>
    <m/>
    <m/>
    <m/>
    <m/>
    <m/>
    <m/>
    <m/>
    <m/>
    <m/>
    <m/>
    <m/>
    <m/>
    <m/>
    <m/>
    <m/>
    <m/>
    <m/>
    <m/>
    <m/>
    <m/>
    <m/>
    <m/>
    <s v="storitev"/>
    <m/>
    <n v="429.67"/>
    <m/>
    <m/>
    <m/>
    <m/>
    <m/>
    <m/>
    <m/>
    <m/>
    <m/>
    <x v="0"/>
    <m/>
    <n v="26"/>
  </r>
  <r>
    <x v="0"/>
    <x v="3"/>
    <s v="sad"/>
    <x v="2"/>
    <x v="83"/>
    <n v="213"/>
    <n v="222"/>
    <s v="KG0027"/>
    <m/>
    <m/>
    <x v="675"/>
    <m/>
    <m/>
    <m/>
    <m/>
    <m/>
    <m/>
    <m/>
    <m/>
    <m/>
    <m/>
    <m/>
    <m/>
    <m/>
    <m/>
    <m/>
    <m/>
    <m/>
    <m/>
    <m/>
    <m/>
    <m/>
    <m/>
    <s v="storitev"/>
    <m/>
    <n v="658.34"/>
    <m/>
    <m/>
    <m/>
    <m/>
    <m/>
    <m/>
    <m/>
    <m/>
    <m/>
    <x v="0"/>
    <m/>
    <n v="26"/>
  </r>
  <r>
    <x v="0"/>
    <x v="3"/>
    <s v="sad"/>
    <x v="2"/>
    <x v="83"/>
    <n v="213"/>
    <n v="222"/>
    <s v="KG0028"/>
    <m/>
    <m/>
    <x v="676"/>
    <m/>
    <m/>
    <m/>
    <m/>
    <m/>
    <m/>
    <m/>
    <m/>
    <m/>
    <m/>
    <m/>
    <m/>
    <m/>
    <m/>
    <m/>
    <m/>
    <m/>
    <m/>
    <m/>
    <m/>
    <m/>
    <m/>
    <s v="storitev"/>
    <m/>
    <n v="1105.31"/>
    <m/>
    <m/>
    <m/>
    <m/>
    <m/>
    <m/>
    <m/>
    <m/>
    <m/>
    <x v="0"/>
    <m/>
    <n v="26"/>
  </r>
  <r>
    <x v="0"/>
    <x v="3"/>
    <s v="sad"/>
    <x v="2"/>
    <x v="83"/>
    <n v="213"/>
    <n v="222"/>
    <s v="KG0029"/>
    <m/>
    <m/>
    <x v="677"/>
    <m/>
    <m/>
    <m/>
    <m/>
    <m/>
    <m/>
    <m/>
    <m/>
    <m/>
    <m/>
    <m/>
    <m/>
    <m/>
    <m/>
    <m/>
    <m/>
    <m/>
    <m/>
    <m/>
    <m/>
    <m/>
    <m/>
    <s v="storitev"/>
    <m/>
    <n v="1103.58"/>
    <m/>
    <m/>
    <m/>
    <m/>
    <m/>
    <m/>
    <m/>
    <m/>
    <m/>
    <x v="0"/>
    <m/>
    <n v="26"/>
  </r>
  <r>
    <x v="0"/>
    <x v="3"/>
    <s v="sad"/>
    <x v="2"/>
    <x v="83"/>
    <n v="213"/>
    <n v="222"/>
    <s v="KG0030"/>
    <m/>
    <m/>
    <x v="678"/>
    <m/>
    <m/>
    <m/>
    <m/>
    <m/>
    <m/>
    <m/>
    <m/>
    <m/>
    <m/>
    <m/>
    <m/>
    <m/>
    <m/>
    <m/>
    <m/>
    <m/>
    <m/>
    <m/>
    <m/>
    <m/>
    <m/>
    <s v="storitev"/>
    <m/>
    <n v="357.42"/>
    <m/>
    <m/>
    <m/>
    <m/>
    <m/>
    <m/>
    <m/>
    <m/>
    <m/>
    <x v="0"/>
    <m/>
    <n v="26"/>
  </r>
  <r>
    <x v="0"/>
    <x v="3"/>
    <s v="sad"/>
    <x v="2"/>
    <x v="83"/>
    <n v="213"/>
    <n v="222"/>
    <s v="KG0031"/>
    <m/>
    <m/>
    <x v="679"/>
    <m/>
    <m/>
    <m/>
    <m/>
    <m/>
    <m/>
    <m/>
    <m/>
    <m/>
    <m/>
    <m/>
    <m/>
    <m/>
    <m/>
    <m/>
    <m/>
    <m/>
    <m/>
    <m/>
    <m/>
    <m/>
    <m/>
    <s v="storitev"/>
    <m/>
    <n v="595.96"/>
    <m/>
    <m/>
    <m/>
    <m/>
    <m/>
    <m/>
    <m/>
    <m/>
    <m/>
    <x v="0"/>
    <m/>
    <n v="26"/>
  </r>
  <r>
    <x v="0"/>
    <x v="3"/>
    <s v="sad"/>
    <x v="2"/>
    <x v="83"/>
    <n v="213"/>
    <n v="222"/>
    <s v="KG0032"/>
    <m/>
    <m/>
    <x v="680"/>
    <m/>
    <m/>
    <m/>
    <m/>
    <m/>
    <m/>
    <m/>
    <m/>
    <m/>
    <m/>
    <m/>
    <m/>
    <m/>
    <m/>
    <m/>
    <m/>
    <m/>
    <m/>
    <m/>
    <m/>
    <m/>
    <m/>
    <s v="storitev"/>
    <m/>
    <n v="24.19"/>
    <m/>
    <m/>
    <m/>
    <m/>
    <m/>
    <m/>
    <m/>
    <m/>
    <m/>
    <x v="0"/>
    <m/>
    <n v="26"/>
  </r>
  <r>
    <x v="0"/>
    <x v="3"/>
    <s v="sad"/>
    <x v="2"/>
    <x v="83"/>
    <n v="213"/>
    <n v="222"/>
    <s v="KG0033"/>
    <m/>
    <m/>
    <x v="681"/>
    <m/>
    <m/>
    <m/>
    <m/>
    <m/>
    <m/>
    <m/>
    <m/>
    <m/>
    <m/>
    <m/>
    <m/>
    <m/>
    <m/>
    <m/>
    <m/>
    <m/>
    <m/>
    <m/>
    <m/>
    <m/>
    <m/>
    <s v="storitev"/>
    <m/>
    <n v="42.25"/>
    <m/>
    <m/>
    <m/>
    <m/>
    <m/>
    <m/>
    <m/>
    <m/>
    <m/>
    <x v="0"/>
    <m/>
    <n v="26"/>
  </r>
  <r>
    <x v="0"/>
    <x v="3"/>
    <s v="sad"/>
    <x v="2"/>
    <x v="83"/>
    <n v="213"/>
    <n v="222"/>
    <s v="KG0034"/>
    <m/>
    <m/>
    <x v="682"/>
    <m/>
    <m/>
    <m/>
    <m/>
    <m/>
    <m/>
    <m/>
    <m/>
    <m/>
    <m/>
    <m/>
    <m/>
    <m/>
    <m/>
    <m/>
    <m/>
    <m/>
    <m/>
    <m/>
    <m/>
    <m/>
    <m/>
    <s v="storitev"/>
    <m/>
    <n v="35.58"/>
    <m/>
    <m/>
    <m/>
    <m/>
    <m/>
    <m/>
    <m/>
    <m/>
    <m/>
    <x v="0"/>
    <m/>
    <n v="26"/>
  </r>
  <r>
    <x v="0"/>
    <x v="3"/>
    <s v="sad"/>
    <x v="2"/>
    <x v="83"/>
    <n v="213"/>
    <n v="222"/>
    <s v="KG0035"/>
    <m/>
    <m/>
    <x v="683"/>
    <m/>
    <m/>
    <m/>
    <m/>
    <m/>
    <m/>
    <m/>
    <m/>
    <m/>
    <m/>
    <m/>
    <m/>
    <m/>
    <m/>
    <m/>
    <m/>
    <m/>
    <m/>
    <m/>
    <m/>
    <m/>
    <m/>
    <s v="storitev"/>
    <m/>
    <n v="318.25"/>
    <m/>
    <m/>
    <m/>
    <m/>
    <m/>
    <m/>
    <m/>
    <m/>
    <m/>
    <x v="0"/>
    <m/>
    <n v="26"/>
  </r>
  <r>
    <x v="0"/>
    <x v="3"/>
    <s v="sad"/>
    <x v="2"/>
    <x v="83"/>
    <n v="213"/>
    <n v="222"/>
    <s v="KG0036"/>
    <m/>
    <m/>
    <x v="684"/>
    <m/>
    <m/>
    <m/>
    <m/>
    <m/>
    <m/>
    <m/>
    <m/>
    <m/>
    <m/>
    <m/>
    <m/>
    <m/>
    <m/>
    <m/>
    <m/>
    <m/>
    <m/>
    <m/>
    <m/>
    <m/>
    <m/>
    <s v="storitev"/>
    <m/>
    <n v="636.5"/>
    <m/>
    <m/>
    <m/>
    <m/>
    <m/>
    <m/>
    <m/>
    <m/>
    <m/>
    <x v="0"/>
    <m/>
    <n v="26"/>
  </r>
  <r>
    <x v="0"/>
    <x v="3"/>
    <s v="sad"/>
    <x v="2"/>
    <x v="83"/>
    <n v="213"/>
    <n v="222"/>
    <s v="KG0037"/>
    <m/>
    <m/>
    <x v="685"/>
    <m/>
    <m/>
    <m/>
    <m/>
    <m/>
    <m/>
    <m/>
    <m/>
    <m/>
    <m/>
    <m/>
    <m/>
    <m/>
    <m/>
    <m/>
    <m/>
    <m/>
    <m/>
    <m/>
    <m/>
    <m/>
    <m/>
    <s v="storitev"/>
    <m/>
    <n v="954.75"/>
    <m/>
    <m/>
    <m/>
    <m/>
    <m/>
    <m/>
    <m/>
    <m/>
    <m/>
    <x v="0"/>
    <m/>
    <n v="26"/>
  </r>
  <r>
    <x v="0"/>
    <x v="3"/>
    <s v="sad"/>
    <x v="2"/>
    <x v="83"/>
    <n v="213"/>
    <n v="222"/>
    <s v="KG0038"/>
    <m/>
    <m/>
    <x v="686"/>
    <m/>
    <m/>
    <m/>
    <m/>
    <m/>
    <m/>
    <m/>
    <m/>
    <m/>
    <m/>
    <m/>
    <m/>
    <m/>
    <m/>
    <m/>
    <m/>
    <m/>
    <m/>
    <m/>
    <m/>
    <m/>
    <m/>
    <s v="storitev"/>
    <m/>
    <n v="420.19"/>
    <m/>
    <m/>
    <m/>
    <m/>
    <m/>
    <m/>
    <m/>
    <m/>
    <m/>
    <x v="0"/>
    <m/>
    <n v="26"/>
  </r>
  <r>
    <x v="0"/>
    <x v="3"/>
    <s v="sad"/>
    <x v="2"/>
    <x v="83"/>
    <n v="213"/>
    <n v="222"/>
    <s v="KG0039"/>
    <m/>
    <m/>
    <x v="687"/>
    <m/>
    <m/>
    <m/>
    <m/>
    <m/>
    <m/>
    <m/>
    <m/>
    <m/>
    <m/>
    <m/>
    <m/>
    <m/>
    <m/>
    <m/>
    <m/>
    <m/>
    <m/>
    <m/>
    <m/>
    <m/>
    <m/>
    <s v="storitev"/>
    <m/>
    <n v="173.53"/>
    <m/>
    <m/>
    <m/>
    <m/>
    <m/>
    <m/>
    <m/>
    <m/>
    <m/>
    <x v="0"/>
    <m/>
    <n v="26"/>
  </r>
  <r>
    <x v="0"/>
    <x v="3"/>
    <s v="sad"/>
    <x v="2"/>
    <x v="83"/>
    <n v="213"/>
    <n v="222"/>
    <s v="KG0040"/>
    <m/>
    <m/>
    <x v="688"/>
    <m/>
    <m/>
    <m/>
    <m/>
    <m/>
    <m/>
    <m/>
    <m/>
    <m/>
    <m/>
    <m/>
    <m/>
    <m/>
    <m/>
    <m/>
    <m/>
    <m/>
    <m/>
    <m/>
    <m/>
    <m/>
    <m/>
    <s v="storitev"/>
    <m/>
    <n v="174.9"/>
    <m/>
    <m/>
    <m/>
    <m/>
    <m/>
    <m/>
    <m/>
    <m/>
    <m/>
    <x v="0"/>
    <m/>
    <n v="26"/>
  </r>
  <r>
    <x v="0"/>
    <x v="3"/>
    <s v="sad"/>
    <x v="2"/>
    <x v="83"/>
    <n v="213"/>
    <n v="222"/>
    <s v="KG0041"/>
    <m/>
    <m/>
    <x v="689"/>
    <m/>
    <m/>
    <m/>
    <m/>
    <m/>
    <m/>
    <m/>
    <m/>
    <m/>
    <m/>
    <m/>
    <m/>
    <m/>
    <m/>
    <m/>
    <m/>
    <m/>
    <m/>
    <m/>
    <m/>
    <m/>
    <m/>
    <s v="storitev"/>
    <m/>
    <n v="603.04"/>
    <m/>
    <m/>
    <m/>
    <m/>
    <m/>
    <m/>
    <m/>
    <m/>
    <m/>
    <x v="0"/>
    <m/>
    <n v="26"/>
  </r>
  <r>
    <x v="0"/>
    <x v="3"/>
    <s v="sad"/>
    <x v="2"/>
    <x v="83"/>
    <n v="213"/>
    <n v="222"/>
    <s v="KG0042"/>
    <m/>
    <m/>
    <x v="690"/>
    <m/>
    <m/>
    <m/>
    <m/>
    <m/>
    <m/>
    <m/>
    <m/>
    <m/>
    <m/>
    <m/>
    <m/>
    <m/>
    <m/>
    <m/>
    <m/>
    <m/>
    <m/>
    <m/>
    <m/>
    <m/>
    <m/>
    <s v="storitev"/>
    <m/>
    <n v="142.18"/>
    <m/>
    <m/>
    <m/>
    <m/>
    <m/>
    <m/>
    <m/>
    <m/>
    <m/>
    <x v="0"/>
    <m/>
    <n v="26"/>
  </r>
  <r>
    <x v="0"/>
    <x v="3"/>
    <s v="sad"/>
    <x v="2"/>
    <x v="83"/>
    <n v="213"/>
    <n v="222"/>
    <s v="KG0043"/>
    <m/>
    <m/>
    <x v="691"/>
    <m/>
    <m/>
    <m/>
    <m/>
    <m/>
    <m/>
    <m/>
    <m/>
    <m/>
    <m/>
    <m/>
    <m/>
    <m/>
    <m/>
    <m/>
    <m/>
    <m/>
    <m/>
    <m/>
    <m/>
    <m/>
    <m/>
    <s v="storitev"/>
    <m/>
    <n v="142.18"/>
    <m/>
    <m/>
    <m/>
    <m/>
    <m/>
    <m/>
    <m/>
    <m/>
    <m/>
    <x v="0"/>
    <m/>
    <n v="26"/>
  </r>
  <r>
    <x v="0"/>
    <x v="3"/>
    <s v="sad"/>
    <x v="2"/>
    <x v="83"/>
    <n v="213"/>
    <n v="222"/>
    <s v="KG0044"/>
    <m/>
    <m/>
    <x v="692"/>
    <m/>
    <m/>
    <m/>
    <m/>
    <m/>
    <m/>
    <m/>
    <m/>
    <m/>
    <m/>
    <m/>
    <m/>
    <m/>
    <m/>
    <m/>
    <m/>
    <m/>
    <m/>
    <m/>
    <m/>
    <m/>
    <m/>
    <s v="storitev"/>
    <m/>
    <n v="982.05"/>
    <m/>
    <m/>
    <m/>
    <m/>
    <m/>
    <m/>
    <m/>
    <m/>
    <m/>
    <x v="0"/>
    <m/>
    <n v="26"/>
  </r>
  <r>
    <x v="0"/>
    <x v="3"/>
    <s v="sad"/>
    <x v="2"/>
    <x v="83"/>
    <n v="213"/>
    <n v="222"/>
    <s v="KG0045"/>
    <m/>
    <m/>
    <x v="693"/>
    <m/>
    <m/>
    <m/>
    <m/>
    <m/>
    <m/>
    <m/>
    <m/>
    <m/>
    <m/>
    <m/>
    <m/>
    <m/>
    <m/>
    <m/>
    <m/>
    <m/>
    <m/>
    <m/>
    <m/>
    <m/>
    <m/>
    <s v="storitev"/>
    <m/>
    <n v="305.14999999999998"/>
    <m/>
    <m/>
    <m/>
    <m/>
    <m/>
    <m/>
    <m/>
    <m/>
    <m/>
    <x v="0"/>
    <m/>
    <n v="26"/>
  </r>
  <r>
    <x v="0"/>
    <x v="3"/>
    <s v="sad"/>
    <x v="2"/>
    <x v="83"/>
    <n v="213"/>
    <n v="222"/>
    <s v="KG0046"/>
    <m/>
    <m/>
    <x v="694"/>
    <m/>
    <m/>
    <m/>
    <m/>
    <m/>
    <m/>
    <m/>
    <m/>
    <m/>
    <m/>
    <m/>
    <m/>
    <m/>
    <m/>
    <m/>
    <m/>
    <m/>
    <m/>
    <m/>
    <m/>
    <m/>
    <m/>
    <s v="storitev"/>
    <m/>
    <n v="191.15"/>
    <m/>
    <m/>
    <m/>
    <m/>
    <m/>
    <m/>
    <m/>
    <m/>
    <m/>
    <x v="0"/>
    <m/>
    <n v="26"/>
  </r>
  <r>
    <x v="0"/>
    <x v="3"/>
    <s v="sad"/>
    <x v="2"/>
    <x v="83"/>
    <n v="213"/>
    <n v="222"/>
    <s v="KG0047"/>
    <m/>
    <m/>
    <x v="695"/>
    <m/>
    <m/>
    <m/>
    <m/>
    <m/>
    <m/>
    <m/>
    <m/>
    <m/>
    <m/>
    <m/>
    <m/>
    <m/>
    <m/>
    <m/>
    <m/>
    <m/>
    <m/>
    <m/>
    <m/>
    <m/>
    <m/>
    <s v="storitev"/>
    <m/>
    <n v="109.07"/>
    <m/>
    <m/>
    <m/>
    <m/>
    <m/>
    <m/>
    <m/>
    <m/>
    <m/>
    <x v="0"/>
    <m/>
    <n v="26"/>
  </r>
  <r>
    <x v="0"/>
    <x v="3"/>
    <s v="sad"/>
    <x v="2"/>
    <x v="83"/>
    <n v="213"/>
    <n v="222"/>
    <s v="KG0048"/>
    <m/>
    <m/>
    <x v="696"/>
    <m/>
    <m/>
    <m/>
    <m/>
    <m/>
    <m/>
    <m/>
    <m/>
    <m/>
    <m/>
    <m/>
    <m/>
    <m/>
    <m/>
    <m/>
    <m/>
    <m/>
    <m/>
    <m/>
    <m/>
    <m/>
    <m/>
    <s v="storitev"/>
    <m/>
    <n v="718.04"/>
    <m/>
    <m/>
    <m/>
    <m/>
    <m/>
    <m/>
    <m/>
    <m/>
    <m/>
    <x v="0"/>
    <m/>
    <n v="26"/>
  </r>
  <r>
    <x v="0"/>
    <x v="3"/>
    <s v="sad"/>
    <x v="2"/>
    <x v="83"/>
    <n v="213"/>
    <n v="222"/>
    <s v="KG0049"/>
    <m/>
    <m/>
    <x v="697"/>
    <m/>
    <m/>
    <m/>
    <m/>
    <m/>
    <m/>
    <m/>
    <m/>
    <m/>
    <m/>
    <m/>
    <m/>
    <m/>
    <m/>
    <m/>
    <m/>
    <m/>
    <m/>
    <m/>
    <m/>
    <m/>
    <m/>
    <s v="storitev"/>
    <m/>
    <n v="919.39"/>
    <m/>
    <m/>
    <m/>
    <m/>
    <m/>
    <m/>
    <m/>
    <m/>
    <m/>
    <x v="0"/>
    <m/>
    <n v="26"/>
  </r>
  <r>
    <x v="0"/>
    <x v="3"/>
    <s v="sad"/>
    <x v="2"/>
    <x v="83"/>
    <n v="213"/>
    <n v="222"/>
    <s v="KG0050"/>
    <m/>
    <m/>
    <x v="698"/>
    <m/>
    <m/>
    <m/>
    <m/>
    <m/>
    <m/>
    <m/>
    <m/>
    <m/>
    <m/>
    <m/>
    <m/>
    <m/>
    <m/>
    <m/>
    <m/>
    <m/>
    <m/>
    <m/>
    <m/>
    <m/>
    <m/>
    <s v="storitev"/>
    <m/>
    <n v="1181.6199999999999"/>
    <m/>
    <m/>
    <m/>
    <m/>
    <m/>
    <m/>
    <m/>
    <m/>
    <m/>
    <x v="0"/>
    <m/>
    <n v="26"/>
  </r>
  <r>
    <x v="0"/>
    <x v="3"/>
    <s v="sad"/>
    <x v="2"/>
    <x v="83"/>
    <n v="213"/>
    <n v="222"/>
    <s v="KG0051"/>
    <m/>
    <m/>
    <x v="699"/>
    <m/>
    <m/>
    <m/>
    <m/>
    <m/>
    <m/>
    <m/>
    <m/>
    <m/>
    <m/>
    <m/>
    <m/>
    <m/>
    <m/>
    <m/>
    <m/>
    <m/>
    <m/>
    <m/>
    <m/>
    <m/>
    <m/>
    <s v="storitev"/>
    <m/>
    <n v="1778.89"/>
    <m/>
    <m/>
    <m/>
    <m/>
    <m/>
    <m/>
    <m/>
    <m/>
    <m/>
    <x v="0"/>
    <m/>
    <n v="26"/>
  </r>
  <r>
    <x v="0"/>
    <x v="3"/>
    <s v="sad"/>
    <x v="2"/>
    <x v="83"/>
    <n v="213"/>
    <n v="222"/>
    <s v="KG0052"/>
    <m/>
    <m/>
    <x v="700"/>
    <m/>
    <m/>
    <m/>
    <m/>
    <m/>
    <m/>
    <m/>
    <m/>
    <m/>
    <m/>
    <m/>
    <m/>
    <m/>
    <m/>
    <m/>
    <m/>
    <m/>
    <m/>
    <m/>
    <m/>
    <m/>
    <m/>
    <s v="storitev"/>
    <m/>
    <n v="2515.56"/>
    <m/>
    <m/>
    <m/>
    <m/>
    <m/>
    <m/>
    <m/>
    <m/>
    <m/>
    <x v="0"/>
    <m/>
    <n v="26"/>
  </r>
  <r>
    <x v="0"/>
    <x v="3"/>
    <s v="sad"/>
    <x v="2"/>
    <x v="83"/>
    <n v="213"/>
    <n v="222"/>
    <s v="KG0053"/>
    <m/>
    <m/>
    <x v="701"/>
    <m/>
    <m/>
    <m/>
    <m/>
    <m/>
    <m/>
    <m/>
    <m/>
    <m/>
    <m/>
    <m/>
    <m/>
    <m/>
    <m/>
    <m/>
    <m/>
    <m/>
    <m/>
    <m/>
    <m/>
    <m/>
    <m/>
    <s v="storitev"/>
    <m/>
    <n v="1067.0899999999999"/>
    <m/>
    <m/>
    <m/>
    <m/>
    <m/>
    <m/>
    <m/>
    <m/>
    <m/>
    <x v="0"/>
    <m/>
    <n v="26"/>
  </r>
  <r>
    <x v="0"/>
    <x v="3"/>
    <s v="sad"/>
    <x v="2"/>
    <x v="83"/>
    <n v="213"/>
    <n v="222"/>
    <s v="KG0054"/>
    <m/>
    <m/>
    <x v="702"/>
    <m/>
    <m/>
    <m/>
    <m/>
    <m/>
    <m/>
    <m/>
    <m/>
    <m/>
    <m/>
    <m/>
    <m/>
    <m/>
    <m/>
    <m/>
    <m/>
    <m/>
    <m/>
    <m/>
    <m/>
    <m/>
    <m/>
    <s v="storitev"/>
    <m/>
    <n v="1337.34"/>
    <m/>
    <m/>
    <m/>
    <m/>
    <m/>
    <m/>
    <m/>
    <m/>
    <m/>
    <x v="0"/>
    <m/>
    <n v="26"/>
  </r>
  <r>
    <x v="0"/>
    <x v="3"/>
    <s v="sad"/>
    <x v="2"/>
    <x v="83"/>
    <n v="213"/>
    <n v="222"/>
    <s v="KG0055"/>
    <m/>
    <m/>
    <x v="703"/>
    <m/>
    <m/>
    <m/>
    <m/>
    <m/>
    <m/>
    <m/>
    <m/>
    <m/>
    <m/>
    <m/>
    <m/>
    <m/>
    <m/>
    <m/>
    <m/>
    <m/>
    <m/>
    <m/>
    <m/>
    <m/>
    <m/>
    <s v="storitev"/>
    <m/>
    <n v="1828.28"/>
    <m/>
    <m/>
    <m/>
    <m/>
    <m/>
    <m/>
    <m/>
    <m/>
    <m/>
    <x v="0"/>
    <m/>
    <n v="26"/>
  </r>
  <r>
    <x v="0"/>
    <x v="3"/>
    <s v="sad"/>
    <x v="2"/>
    <x v="83"/>
    <n v="213"/>
    <n v="222"/>
    <s v="KG0056"/>
    <m/>
    <m/>
    <x v="704"/>
    <m/>
    <m/>
    <m/>
    <m/>
    <m/>
    <m/>
    <m/>
    <m/>
    <m/>
    <m/>
    <m/>
    <m/>
    <m/>
    <m/>
    <m/>
    <m/>
    <m/>
    <m/>
    <m/>
    <m/>
    <m/>
    <m/>
    <s v="storitev"/>
    <m/>
    <n v="2589.4899999999998"/>
    <m/>
    <m/>
    <m/>
    <m/>
    <m/>
    <m/>
    <m/>
    <m/>
    <m/>
    <x v="0"/>
    <m/>
    <n v="26"/>
  </r>
  <r>
    <x v="0"/>
    <x v="3"/>
    <s v="sad"/>
    <x v="2"/>
    <x v="83"/>
    <n v="213"/>
    <n v="222"/>
    <s v="KG0057"/>
    <m/>
    <m/>
    <x v="705"/>
    <m/>
    <m/>
    <m/>
    <m/>
    <m/>
    <m/>
    <m/>
    <m/>
    <m/>
    <m/>
    <m/>
    <m/>
    <m/>
    <m/>
    <m/>
    <m/>
    <m/>
    <m/>
    <m/>
    <m/>
    <m/>
    <m/>
    <s v="storitev"/>
    <m/>
    <n v="1760.64"/>
    <m/>
    <m/>
    <m/>
    <m/>
    <m/>
    <m/>
    <m/>
    <m/>
    <m/>
    <x v="0"/>
    <m/>
    <n v="26"/>
  </r>
  <r>
    <x v="0"/>
    <x v="3"/>
    <s v="sad"/>
    <x v="2"/>
    <x v="83"/>
    <n v="213"/>
    <n v="222"/>
    <s v="KG0058"/>
    <m/>
    <m/>
    <x v="706"/>
    <m/>
    <m/>
    <m/>
    <m/>
    <m/>
    <m/>
    <m/>
    <m/>
    <m/>
    <m/>
    <m/>
    <m/>
    <m/>
    <m/>
    <m/>
    <m/>
    <m/>
    <m/>
    <m/>
    <m/>
    <m/>
    <m/>
    <s v="storitev"/>
    <m/>
    <n v="845.88"/>
    <m/>
    <m/>
    <m/>
    <m/>
    <m/>
    <m/>
    <m/>
    <m/>
    <m/>
    <x v="0"/>
    <m/>
    <n v="26"/>
  </r>
  <r>
    <x v="0"/>
    <x v="3"/>
    <s v="sad"/>
    <x v="2"/>
    <x v="83"/>
    <n v="213"/>
    <n v="222"/>
    <s v="KG0059"/>
    <m/>
    <m/>
    <x v="707"/>
    <m/>
    <m/>
    <m/>
    <m/>
    <m/>
    <m/>
    <m/>
    <m/>
    <m/>
    <m/>
    <m/>
    <m/>
    <m/>
    <m/>
    <m/>
    <m/>
    <m/>
    <m/>
    <m/>
    <m/>
    <m/>
    <m/>
    <s v="storitev"/>
    <m/>
    <n v="406.96"/>
    <m/>
    <m/>
    <m/>
    <m/>
    <m/>
    <m/>
    <m/>
    <m/>
    <m/>
    <x v="0"/>
    <m/>
    <n v="26"/>
  </r>
  <r>
    <x v="0"/>
    <x v="3"/>
    <s v="sad"/>
    <x v="2"/>
    <x v="83"/>
    <n v="213"/>
    <n v="222"/>
    <s v="KG0060"/>
    <m/>
    <m/>
    <x v="708"/>
    <m/>
    <m/>
    <m/>
    <m/>
    <m/>
    <m/>
    <m/>
    <m/>
    <m/>
    <m/>
    <m/>
    <m/>
    <m/>
    <m/>
    <m/>
    <m/>
    <m/>
    <m/>
    <m/>
    <m/>
    <m/>
    <m/>
    <s v="storitev"/>
    <m/>
    <n v="119.33"/>
    <m/>
    <m/>
    <m/>
    <m/>
    <m/>
    <m/>
    <m/>
    <m/>
    <m/>
    <x v="0"/>
    <m/>
    <n v="26"/>
  </r>
  <r>
    <x v="355"/>
    <x v="3"/>
    <s v="sad"/>
    <x v="2"/>
    <x v="84"/>
    <n v="221"/>
    <n v="230"/>
    <s v="Z0040"/>
    <s v="PD"/>
    <m/>
    <x v="7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26"/>
  </r>
  <r>
    <x v="0"/>
    <x v="3"/>
    <s v="sad"/>
    <x v="2"/>
    <x v="84"/>
    <n v="221"/>
    <n v="230"/>
    <s v="R0001"/>
    <m/>
    <m/>
    <x v="710"/>
    <m/>
    <m/>
    <m/>
    <m/>
    <m/>
    <m/>
    <m/>
    <m/>
    <m/>
    <m/>
    <m/>
    <m/>
    <m/>
    <m/>
    <m/>
    <m/>
    <m/>
    <m/>
    <m/>
    <m/>
    <m/>
    <m/>
    <s v="primer"/>
    <m/>
    <n v="213.61"/>
    <m/>
    <m/>
    <m/>
    <m/>
    <m/>
    <m/>
    <m/>
    <m/>
    <m/>
    <x v="0"/>
    <m/>
    <n v="26"/>
  </r>
  <r>
    <x v="0"/>
    <x v="3"/>
    <s v="sad"/>
    <x v="2"/>
    <x v="84"/>
    <n v="221"/>
    <n v="230"/>
    <s v="R0002"/>
    <m/>
    <m/>
    <x v="711"/>
    <m/>
    <m/>
    <m/>
    <m/>
    <m/>
    <m/>
    <m/>
    <m/>
    <m/>
    <m/>
    <m/>
    <m/>
    <m/>
    <m/>
    <m/>
    <m/>
    <m/>
    <m/>
    <m/>
    <m/>
    <m/>
    <m/>
    <s v="primer"/>
    <m/>
    <n v="309.99"/>
    <m/>
    <m/>
    <m/>
    <m/>
    <m/>
    <m/>
    <m/>
    <m/>
    <m/>
    <x v="0"/>
    <m/>
    <n v="26"/>
  </r>
  <r>
    <x v="0"/>
    <x v="3"/>
    <s v="sad"/>
    <x v="2"/>
    <x v="84"/>
    <n v="221"/>
    <n v="230"/>
    <s v="R0003"/>
    <m/>
    <m/>
    <x v="712"/>
    <m/>
    <m/>
    <m/>
    <m/>
    <m/>
    <m/>
    <m/>
    <m/>
    <m/>
    <m/>
    <m/>
    <m/>
    <m/>
    <m/>
    <m/>
    <m/>
    <m/>
    <m/>
    <m/>
    <m/>
    <m/>
    <m/>
    <s v="primer"/>
    <m/>
    <n v="222.84"/>
    <m/>
    <m/>
    <m/>
    <m/>
    <m/>
    <m/>
    <m/>
    <m/>
    <m/>
    <x v="0"/>
    <m/>
    <n v="26"/>
  </r>
  <r>
    <x v="0"/>
    <x v="3"/>
    <s v="sad"/>
    <x v="2"/>
    <x v="84"/>
    <n v="221"/>
    <n v="230"/>
    <s v="R0004"/>
    <m/>
    <m/>
    <x v="713"/>
    <m/>
    <m/>
    <m/>
    <m/>
    <m/>
    <m/>
    <m/>
    <m/>
    <m/>
    <m/>
    <m/>
    <m/>
    <m/>
    <m/>
    <m/>
    <m/>
    <m/>
    <m/>
    <m/>
    <m/>
    <m/>
    <m/>
    <s v="primer"/>
    <m/>
    <n v="333.09"/>
    <m/>
    <m/>
    <m/>
    <m/>
    <m/>
    <m/>
    <m/>
    <m/>
    <m/>
    <x v="0"/>
    <m/>
    <n v="26"/>
  </r>
  <r>
    <x v="0"/>
    <x v="3"/>
    <s v="sad"/>
    <x v="2"/>
    <x v="84"/>
    <n v="221"/>
    <n v="230"/>
    <s v="R0005"/>
    <m/>
    <m/>
    <x v="714"/>
    <m/>
    <m/>
    <m/>
    <m/>
    <m/>
    <m/>
    <m/>
    <m/>
    <m/>
    <m/>
    <m/>
    <m/>
    <m/>
    <m/>
    <m/>
    <m/>
    <m/>
    <m/>
    <m/>
    <m/>
    <m/>
    <m/>
    <s v="primer"/>
    <m/>
    <n v="213.61"/>
    <m/>
    <m/>
    <m/>
    <m/>
    <m/>
    <m/>
    <m/>
    <m/>
    <m/>
    <x v="0"/>
    <m/>
    <n v="26"/>
  </r>
  <r>
    <x v="0"/>
    <x v="3"/>
    <s v="sad"/>
    <x v="2"/>
    <x v="84"/>
    <n v="221"/>
    <n v="230"/>
    <s v="R0006"/>
    <m/>
    <m/>
    <x v="715"/>
    <m/>
    <m/>
    <m/>
    <m/>
    <m/>
    <m/>
    <m/>
    <m/>
    <m/>
    <m/>
    <m/>
    <m/>
    <m/>
    <m/>
    <m/>
    <m/>
    <m/>
    <m/>
    <m/>
    <m/>
    <m/>
    <m/>
    <s v="primer"/>
    <m/>
    <n v="333.09"/>
    <m/>
    <m/>
    <m/>
    <m/>
    <m/>
    <m/>
    <m/>
    <m/>
    <m/>
    <x v="0"/>
    <m/>
    <n v="26"/>
  </r>
  <r>
    <x v="0"/>
    <x v="3"/>
    <s v="sad"/>
    <x v="2"/>
    <x v="84"/>
    <n v="221"/>
    <n v="230"/>
    <s v="R0007"/>
    <m/>
    <m/>
    <x v="716"/>
    <m/>
    <m/>
    <m/>
    <m/>
    <m/>
    <m/>
    <m/>
    <m/>
    <m/>
    <m/>
    <m/>
    <m/>
    <m/>
    <m/>
    <m/>
    <m/>
    <m/>
    <m/>
    <m/>
    <m/>
    <m/>
    <m/>
    <s v="primer"/>
    <m/>
    <n v="294.77999999999997"/>
    <m/>
    <m/>
    <m/>
    <m/>
    <m/>
    <m/>
    <m/>
    <m/>
    <m/>
    <x v="0"/>
    <m/>
    <n v="26"/>
  </r>
  <r>
    <x v="0"/>
    <x v="3"/>
    <s v="sad"/>
    <x v="2"/>
    <x v="84"/>
    <n v="221"/>
    <n v="230"/>
    <s v="R0008"/>
    <m/>
    <m/>
    <x v="717"/>
    <m/>
    <m/>
    <m/>
    <m/>
    <m/>
    <m/>
    <m/>
    <m/>
    <m/>
    <m/>
    <m/>
    <m/>
    <m/>
    <m/>
    <m/>
    <m/>
    <m/>
    <m/>
    <m/>
    <m/>
    <m/>
    <m/>
    <s v="primer"/>
    <m/>
    <n v="333.09"/>
    <m/>
    <m/>
    <m/>
    <m/>
    <m/>
    <m/>
    <m/>
    <m/>
    <m/>
    <x v="0"/>
    <m/>
    <n v="26"/>
  </r>
  <r>
    <x v="0"/>
    <x v="3"/>
    <s v="sad"/>
    <x v="2"/>
    <x v="84"/>
    <n v="221"/>
    <n v="230"/>
    <s v="R0009"/>
    <m/>
    <m/>
    <x v="718"/>
    <m/>
    <m/>
    <m/>
    <m/>
    <m/>
    <m/>
    <m/>
    <m/>
    <m/>
    <m/>
    <m/>
    <m/>
    <m/>
    <m/>
    <m/>
    <m/>
    <m/>
    <m/>
    <m/>
    <m/>
    <m/>
    <m/>
    <s v="primer"/>
    <m/>
    <n v="389"/>
    <m/>
    <m/>
    <m/>
    <m/>
    <m/>
    <m/>
    <m/>
    <m/>
    <m/>
    <x v="0"/>
    <m/>
    <n v="26"/>
  </r>
  <r>
    <x v="0"/>
    <x v="3"/>
    <s v="sad"/>
    <x v="2"/>
    <x v="84"/>
    <n v="221"/>
    <n v="230"/>
    <s v="R0010"/>
    <m/>
    <m/>
    <x v="719"/>
    <m/>
    <m/>
    <m/>
    <m/>
    <m/>
    <m/>
    <m/>
    <m/>
    <m/>
    <m/>
    <m/>
    <m/>
    <m/>
    <m/>
    <m/>
    <m/>
    <m/>
    <m/>
    <m/>
    <m/>
    <m/>
    <m/>
    <s v="primer"/>
    <m/>
    <n v="666.17"/>
    <m/>
    <m/>
    <m/>
    <m/>
    <m/>
    <m/>
    <m/>
    <m/>
    <m/>
    <x v="0"/>
    <m/>
    <n v="26"/>
  </r>
  <r>
    <x v="0"/>
    <x v="3"/>
    <s v="sad"/>
    <x v="2"/>
    <x v="84"/>
    <n v="221"/>
    <n v="230"/>
    <s v="R0011"/>
    <m/>
    <m/>
    <x v="720"/>
    <m/>
    <m/>
    <m/>
    <m/>
    <m/>
    <m/>
    <m/>
    <m/>
    <m/>
    <m/>
    <m/>
    <m/>
    <m/>
    <m/>
    <m/>
    <m/>
    <m/>
    <m/>
    <m/>
    <m/>
    <m/>
    <m/>
    <s v="primer"/>
    <m/>
    <n v="213.61"/>
    <m/>
    <m/>
    <m/>
    <m/>
    <m/>
    <m/>
    <m/>
    <m/>
    <m/>
    <x v="0"/>
    <m/>
    <n v="26"/>
  </r>
  <r>
    <x v="0"/>
    <x v="3"/>
    <s v="sad"/>
    <x v="2"/>
    <x v="84"/>
    <n v="221"/>
    <n v="230"/>
    <s v="R0012"/>
    <m/>
    <m/>
    <x v="721"/>
    <m/>
    <m/>
    <m/>
    <m/>
    <m/>
    <m/>
    <m/>
    <m/>
    <m/>
    <m/>
    <m/>
    <m/>
    <m/>
    <m/>
    <m/>
    <m/>
    <m/>
    <m/>
    <m/>
    <m/>
    <m/>
    <m/>
    <s v="primer"/>
    <m/>
    <n v="619.99"/>
    <m/>
    <m/>
    <m/>
    <m/>
    <m/>
    <m/>
    <m/>
    <m/>
    <m/>
    <x v="0"/>
    <m/>
    <n v="26"/>
  </r>
  <r>
    <x v="0"/>
    <x v="3"/>
    <s v="sad"/>
    <x v="2"/>
    <x v="84"/>
    <n v="221"/>
    <n v="230"/>
    <s v="R0013"/>
    <m/>
    <m/>
    <x v="722"/>
    <m/>
    <m/>
    <m/>
    <m/>
    <m/>
    <m/>
    <m/>
    <m/>
    <m/>
    <m/>
    <m/>
    <m/>
    <m/>
    <m/>
    <m/>
    <m/>
    <m/>
    <m/>
    <m/>
    <m/>
    <m/>
    <m/>
    <s v="primer"/>
    <m/>
    <n v="222.84"/>
    <m/>
    <m/>
    <m/>
    <m/>
    <m/>
    <m/>
    <m/>
    <m/>
    <m/>
    <x v="0"/>
    <m/>
    <n v="26"/>
  </r>
  <r>
    <x v="0"/>
    <x v="3"/>
    <s v="sad"/>
    <x v="2"/>
    <x v="84"/>
    <n v="221"/>
    <n v="230"/>
    <s v="R0014"/>
    <m/>
    <m/>
    <x v="723"/>
    <m/>
    <m/>
    <m/>
    <m/>
    <m/>
    <m/>
    <m/>
    <m/>
    <m/>
    <m/>
    <m/>
    <m/>
    <m/>
    <m/>
    <m/>
    <m/>
    <m/>
    <m/>
    <m/>
    <m/>
    <m/>
    <m/>
    <s v="primer"/>
    <m/>
    <n v="666.17"/>
    <m/>
    <m/>
    <m/>
    <m/>
    <m/>
    <m/>
    <m/>
    <m/>
    <m/>
    <x v="0"/>
    <m/>
    <n v="26"/>
  </r>
  <r>
    <x v="0"/>
    <x v="3"/>
    <s v="sad"/>
    <x v="2"/>
    <x v="84"/>
    <n v="221"/>
    <n v="230"/>
    <s v="R0015"/>
    <m/>
    <m/>
    <x v="724"/>
    <m/>
    <m/>
    <m/>
    <m/>
    <m/>
    <m/>
    <m/>
    <m/>
    <m/>
    <m/>
    <m/>
    <m/>
    <m/>
    <m/>
    <m/>
    <m/>
    <m/>
    <m/>
    <m/>
    <m/>
    <m/>
    <m/>
    <s v="primer"/>
    <m/>
    <n v="276.31"/>
    <m/>
    <m/>
    <m/>
    <m/>
    <m/>
    <m/>
    <m/>
    <m/>
    <m/>
    <x v="0"/>
    <m/>
    <n v="26"/>
  </r>
  <r>
    <x v="0"/>
    <x v="3"/>
    <s v="sad"/>
    <x v="2"/>
    <x v="84"/>
    <n v="221"/>
    <n v="230"/>
    <s v="R0016"/>
    <m/>
    <m/>
    <x v="725"/>
    <m/>
    <m/>
    <m/>
    <m/>
    <m/>
    <m/>
    <m/>
    <m/>
    <m/>
    <m/>
    <m/>
    <m/>
    <m/>
    <m/>
    <m/>
    <m/>
    <m/>
    <m/>
    <m/>
    <m/>
    <m/>
    <m/>
    <s v="primer"/>
    <m/>
    <n v="1998.53"/>
    <m/>
    <m/>
    <m/>
    <m/>
    <m/>
    <m/>
    <m/>
    <m/>
    <m/>
    <x v="0"/>
    <m/>
    <n v="26"/>
  </r>
  <r>
    <x v="0"/>
    <x v="3"/>
    <s v="sad"/>
    <x v="2"/>
    <x v="84"/>
    <n v="221"/>
    <n v="230"/>
    <s v="R0017"/>
    <m/>
    <m/>
    <x v="726"/>
    <m/>
    <m/>
    <m/>
    <m/>
    <m/>
    <m/>
    <m/>
    <m/>
    <m/>
    <m/>
    <m/>
    <m/>
    <m/>
    <m/>
    <m/>
    <m/>
    <m/>
    <m/>
    <m/>
    <m/>
    <m/>
    <m/>
    <s v="primer"/>
    <m/>
    <n v="529.98"/>
    <m/>
    <m/>
    <m/>
    <m/>
    <m/>
    <m/>
    <m/>
    <m/>
    <m/>
    <x v="0"/>
    <m/>
    <n v="26"/>
  </r>
  <r>
    <x v="0"/>
    <x v="3"/>
    <s v="sad"/>
    <x v="2"/>
    <x v="84"/>
    <n v="221"/>
    <n v="230"/>
    <s v="R0018"/>
    <m/>
    <m/>
    <x v="727"/>
    <m/>
    <m/>
    <m/>
    <m/>
    <m/>
    <m/>
    <m/>
    <m/>
    <m/>
    <m/>
    <m/>
    <m/>
    <m/>
    <m/>
    <m/>
    <m/>
    <m/>
    <m/>
    <m/>
    <m/>
    <m/>
    <m/>
    <s v="primer"/>
    <m/>
    <n v="1998.53"/>
    <m/>
    <m/>
    <m/>
    <m/>
    <m/>
    <m/>
    <m/>
    <m/>
    <m/>
    <x v="0"/>
    <m/>
    <n v="26"/>
  </r>
  <r>
    <x v="0"/>
    <x v="3"/>
    <s v="sad"/>
    <x v="2"/>
    <x v="84"/>
    <n v="221"/>
    <n v="230"/>
    <s v="R0019"/>
    <m/>
    <m/>
    <x v="728"/>
    <m/>
    <m/>
    <m/>
    <m/>
    <m/>
    <m/>
    <m/>
    <m/>
    <m/>
    <m/>
    <m/>
    <m/>
    <m/>
    <m/>
    <m/>
    <m/>
    <m/>
    <m/>
    <m/>
    <m/>
    <m/>
    <m/>
    <s v="primer"/>
    <m/>
    <n v="572.96"/>
    <m/>
    <m/>
    <m/>
    <m/>
    <m/>
    <m/>
    <m/>
    <m/>
    <m/>
    <x v="0"/>
    <m/>
    <n v="26"/>
  </r>
  <r>
    <x v="0"/>
    <x v="3"/>
    <s v="sad"/>
    <x v="2"/>
    <x v="84"/>
    <n v="221"/>
    <n v="230"/>
    <s v="R0020"/>
    <m/>
    <m/>
    <x v="729"/>
    <m/>
    <m/>
    <m/>
    <m/>
    <m/>
    <m/>
    <m/>
    <m/>
    <m/>
    <m/>
    <m/>
    <m/>
    <m/>
    <m/>
    <m/>
    <m/>
    <m/>
    <m/>
    <m/>
    <m/>
    <m/>
    <m/>
    <s v="primer"/>
    <m/>
    <n v="1998.53"/>
    <m/>
    <m/>
    <m/>
    <m/>
    <m/>
    <m/>
    <m/>
    <m/>
    <m/>
    <x v="0"/>
    <m/>
    <n v="26"/>
  </r>
  <r>
    <x v="0"/>
    <x v="3"/>
    <s v="sad"/>
    <x v="2"/>
    <x v="84"/>
    <n v="221"/>
    <n v="230"/>
    <s v="R0021"/>
    <m/>
    <m/>
    <x v="730"/>
    <m/>
    <m/>
    <m/>
    <m/>
    <m/>
    <m/>
    <m/>
    <m/>
    <m/>
    <m/>
    <m/>
    <m/>
    <m/>
    <m/>
    <m/>
    <m/>
    <m/>
    <m/>
    <m/>
    <m/>
    <m/>
    <m/>
    <s v="primer"/>
    <m/>
    <n v="1360.97"/>
    <m/>
    <m/>
    <m/>
    <m/>
    <m/>
    <m/>
    <m/>
    <m/>
    <m/>
    <x v="0"/>
    <m/>
    <n v="26"/>
  </r>
  <r>
    <x v="0"/>
    <x v="3"/>
    <s v="sad"/>
    <x v="2"/>
    <x v="84"/>
    <n v="221"/>
    <n v="230"/>
    <s v="R0022"/>
    <m/>
    <m/>
    <x v="731"/>
    <m/>
    <m/>
    <m/>
    <m/>
    <m/>
    <m/>
    <m/>
    <m/>
    <m/>
    <m/>
    <m/>
    <m/>
    <m/>
    <m/>
    <m/>
    <m/>
    <m/>
    <m/>
    <m/>
    <m/>
    <m/>
    <m/>
    <s v="primer"/>
    <m/>
    <n v="104.99"/>
    <m/>
    <m/>
    <m/>
    <m/>
    <m/>
    <m/>
    <m/>
    <m/>
    <m/>
    <x v="0"/>
    <m/>
    <n v="26"/>
  </r>
  <r>
    <x v="0"/>
    <x v="3"/>
    <s v="sad"/>
    <x v="2"/>
    <x v="84"/>
    <n v="221"/>
    <n v="230"/>
    <s v="R0023"/>
    <m/>
    <m/>
    <x v="732"/>
    <m/>
    <m/>
    <m/>
    <m/>
    <m/>
    <m/>
    <m/>
    <m/>
    <m/>
    <m/>
    <m/>
    <m/>
    <m/>
    <m/>
    <m/>
    <m/>
    <m/>
    <m/>
    <m/>
    <m/>
    <m/>
    <m/>
    <s v="primer"/>
    <m/>
    <n v="1121.05"/>
    <m/>
    <m/>
    <m/>
    <m/>
    <m/>
    <m/>
    <m/>
    <m/>
    <m/>
    <x v="0"/>
    <m/>
    <n v="26"/>
  </r>
  <r>
    <x v="0"/>
    <x v="3"/>
    <s v="sad"/>
    <x v="2"/>
    <x v="84"/>
    <n v="221"/>
    <n v="230"/>
    <s v="R0024"/>
    <m/>
    <m/>
    <x v="733"/>
    <m/>
    <m/>
    <m/>
    <m/>
    <m/>
    <m/>
    <m/>
    <m/>
    <m/>
    <m/>
    <m/>
    <m/>
    <m/>
    <m/>
    <m/>
    <m/>
    <m/>
    <m/>
    <m/>
    <m/>
    <m/>
    <m/>
    <s v="primer"/>
    <m/>
    <n v="722.85"/>
    <m/>
    <m/>
    <m/>
    <m/>
    <m/>
    <m/>
    <m/>
    <m/>
    <m/>
    <x v="0"/>
    <m/>
    <n v="26"/>
  </r>
  <r>
    <x v="0"/>
    <x v="3"/>
    <s v="sad"/>
    <x v="2"/>
    <x v="84"/>
    <n v="221"/>
    <n v="230"/>
    <s v="R0025"/>
    <m/>
    <m/>
    <x v="734"/>
    <m/>
    <m/>
    <m/>
    <m/>
    <m/>
    <m/>
    <m/>
    <m/>
    <m/>
    <m/>
    <m/>
    <m/>
    <m/>
    <m/>
    <m/>
    <m/>
    <m/>
    <m/>
    <m/>
    <m/>
    <m/>
    <m/>
    <s v="primer"/>
    <m/>
    <n v="142.81"/>
    <m/>
    <m/>
    <m/>
    <m/>
    <m/>
    <m/>
    <m/>
    <m/>
    <m/>
    <x v="0"/>
    <m/>
    <n v="26"/>
  </r>
  <r>
    <x v="0"/>
    <x v="3"/>
    <s v="sad"/>
    <x v="2"/>
    <x v="84"/>
    <n v="221"/>
    <n v="230"/>
    <s v="R0026"/>
    <m/>
    <m/>
    <x v="735"/>
    <m/>
    <m/>
    <m/>
    <m/>
    <m/>
    <m/>
    <m/>
    <m/>
    <m/>
    <m/>
    <m/>
    <m/>
    <m/>
    <m/>
    <m/>
    <m/>
    <m/>
    <m/>
    <m/>
    <m/>
    <m/>
    <m/>
    <s v="primer"/>
    <m/>
    <n v="331.98"/>
    <m/>
    <m/>
    <m/>
    <m/>
    <m/>
    <m/>
    <m/>
    <m/>
    <m/>
    <x v="0"/>
    <m/>
    <n v="26"/>
  </r>
  <r>
    <x v="0"/>
    <x v="3"/>
    <s v="sad"/>
    <x v="2"/>
    <x v="84"/>
    <n v="221"/>
    <n v="230"/>
    <s v="R0027"/>
    <m/>
    <m/>
    <x v="736"/>
    <m/>
    <m/>
    <m/>
    <m/>
    <m/>
    <m/>
    <m/>
    <m/>
    <m/>
    <m/>
    <m/>
    <m/>
    <m/>
    <m/>
    <m/>
    <m/>
    <m/>
    <m/>
    <m/>
    <m/>
    <m/>
    <m/>
    <s v="primer"/>
    <m/>
    <n v="106.55"/>
    <m/>
    <m/>
    <m/>
    <m/>
    <m/>
    <m/>
    <m/>
    <m/>
    <m/>
    <x v="0"/>
    <m/>
    <n v="27"/>
  </r>
  <r>
    <x v="0"/>
    <x v="3"/>
    <s v="sad"/>
    <x v="2"/>
    <x v="84"/>
    <n v="221"/>
    <n v="230"/>
    <s v="R0028"/>
    <m/>
    <m/>
    <x v="737"/>
    <m/>
    <m/>
    <m/>
    <m/>
    <m/>
    <m/>
    <m/>
    <m/>
    <m/>
    <m/>
    <m/>
    <m/>
    <m/>
    <m/>
    <m/>
    <m/>
    <m/>
    <m/>
    <m/>
    <m/>
    <m/>
    <m/>
    <s v="primer"/>
    <m/>
    <n v="8.58"/>
    <m/>
    <m/>
    <m/>
    <m/>
    <m/>
    <m/>
    <m/>
    <m/>
    <m/>
    <x v="0"/>
    <m/>
    <n v="27"/>
  </r>
  <r>
    <x v="0"/>
    <x v="3"/>
    <s v="sad"/>
    <x v="2"/>
    <x v="84"/>
    <n v="221"/>
    <n v="230"/>
    <s v="R0029"/>
    <m/>
    <m/>
    <x v="738"/>
    <m/>
    <m/>
    <m/>
    <m/>
    <m/>
    <m/>
    <m/>
    <m/>
    <m/>
    <m/>
    <m/>
    <m/>
    <m/>
    <m/>
    <m/>
    <m/>
    <m/>
    <m/>
    <m/>
    <m/>
    <m/>
    <m/>
    <s v="primer"/>
    <m/>
    <n v="4.66"/>
    <m/>
    <m/>
    <m/>
    <m/>
    <m/>
    <m/>
    <m/>
    <m/>
    <m/>
    <x v="0"/>
    <m/>
    <n v="27"/>
  </r>
  <r>
    <x v="0"/>
    <x v="3"/>
    <s v="sad"/>
    <x v="2"/>
    <x v="84"/>
    <n v="221"/>
    <n v="230"/>
    <s v="R0030"/>
    <m/>
    <m/>
    <x v="739"/>
    <m/>
    <m/>
    <m/>
    <m/>
    <m/>
    <m/>
    <m/>
    <m/>
    <m/>
    <m/>
    <m/>
    <m/>
    <m/>
    <m/>
    <m/>
    <m/>
    <m/>
    <m/>
    <m/>
    <m/>
    <m/>
    <m/>
    <s v="primer"/>
    <m/>
    <n v="7.79"/>
    <m/>
    <m/>
    <m/>
    <m/>
    <m/>
    <m/>
    <m/>
    <m/>
    <m/>
    <x v="0"/>
    <m/>
    <n v="27"/>
  </r>
  <r>
    <x v="0"/>
    <x v="3"/>
    <s v="sad"/>
    <x v="2"/>
    <x v="84"/>
    <n v="221"/>
    <n v="230"/>
    <s v="R0031"/>
    <m/>
    <m/>
    <x v="740"/>
    <m/>
    <m/>
    <m/>
    <m/>
    <m/>
    <m/>
    <m/>
    <m/>
    <m/>
    <m/>
    <m/>
    <m/>
    <m/>
    <m/>
    <m/>
    <m/>
    <m/>
    <m/>
    <m/>
    <m/>
    <m/>
    <m/>
    <s v="primer"/>
    <m/>
    <n v="9.24"/>
    <m/>
    <m/>
    <m/>
    <m/>
    <m/>
    <m/>
    <m/>
    <m/>
    <m/>
    <x v="0"/>
    <m/>
    <n v="27"/>
  </r>
  <r>
    <x v="0"/>
    <x v="3"/>
    <s v="sad"/>
    <x v="2"/>
    <x v="84"/>
    <n v="221"/>
    <n v="230"/>
    <s v="R0032"/>
    <m/>
    <m/>
    <x v="741"/>
    <m/>
    <m/>
    <m/>
    <m/>
    <m/>
    <m/>
    <m/>
    <m/>
    <m/>
    <m/>
    <m/>
    <m/>
    <m/>
    <m/>
    <m/>
    <m/>
    <m/>
    <m/>
    <m/>
    <m/>
    <m/>
    <m/>
    <s v="primer"/>
    <m/>
    <n v="18.47"/>
    <m/>
    <m/>
    <m/>
    <m/>
    <m/>
    <m/>
    <m/>
    <m/>
    <m/>
    <x v="0"/>
    <m/>
    <n v="27"/>
  </r>
  <r>
    <x v="0"/>
    <x v="3"/>
    <s v="sad"/>
    <x v="2"/>
    <x v="84"/>
    <n v="221"/>
    <n v="230"/>
    <s v="R0033"/>
    <m/>
    <m/>
    <x v="742"/>
    <m/>
    <m/>
    <m/>
    <m/>
    <m/>
    <m/>
    <m/>
    <m/>
    <m/>
    <m/>
    <m/>
    <m/>
    <m/>
    <m/>
    <m/>
    <m/>
    <m/>
    <m/>
    <m/>
    <m/>
    <m/>
    <m/>
    <s v="primer"/>
    <m/>
    <n v="55.42"/>
    <m/>
    <m/>
    <m/>
    <m/>
    <m/>
    <m/>
    <m/>
    <m/>
    <m/>
    <x v="0"/>
    <m/>
    <n v="27"/>
  </r>
  <r>
    <x v="0"/>
    <x v="3"/>
    <s v="sad"/>
    <x v="2"/>
    <x v="84"/>
    <n v="221"/>
    <n v="230"/>
    <s v="R0034"/>
    <m/>
    <m/>
    <x v="743"/>
    <m/>
    <m/>
    <m/>
    <m/>
    <m/>
    <m/>
    <m/>
    <m/>
    <m/>
    <m/>
    <m/>
    <m/>
    <m/>
    <m/>
    <m/>
    <m/>
    <m/>
    <m/>
    <m/>
    <m/>
    <m/>
    <m/>
    <s v="primer"/>
    <m/>
    <n v="231.72"/>
    <m/>
    <m/>
    <m/>
    <m/>
    <m/>
    <m/>
    <m/>
    <m/>
    <m/>
    <x v="0"/>
    <m/>
    <n v="27"/>
  </r>
  <r>
    <x v="0"/>
    <x v="3"/>
    <s v="sad"/>
    <x v="2"/>
    <x v="84"/>
    <n v="221"/>
    <n v="230"/>
    <s v="R0035"/>
    <m/>
    <m/>
    <x v="744"/>
    <m/>
    <m/>
    <m/>
    <m/>
    <m/>
    <m/>
    <m/>
    <m/>
    <m/>
    <m/>
    <m/>
    <m/>
    <m/>
    <m/>
    <m/>
    <m/>
    <m/>
    <m/>
    <m/>
    <m/>
    <m/>
    <m/>
    <s v="primer"/>
    <m/>
    <n v="339.05"/>
    <m/>
    <m/>
    <m/>
    <m/>
    <m/>
    <m/>
    <m/>
    <m/>
    <m/>
    <x v="0"/>
    <m/>
    <n v="27"/>
  </r>
  <r>
    <x v="0"/>
    <x v="3"/>
    <s v="sad"/>
    <x v="2"/>
    <x v="84"/>
    <n v="221"/>
    <n v="230"/>
    <s v="R0036"/>
    <m/>
    <m/>
    <x v="745"/>
    <m/>
    <m/>
    <m/>
    <m/>
    <m/>
    <m/>
    <m/>
    <m/>
    <m/>
    <m/>
    <m/>
    <m/>
    <m/>
    <m/>
    <m/>
    <m/>
    <m/>
    <m/>
    <m/>
    <m/>
    <m/>
    <m/>
    <s v="primer"/>
    <m/>
    <n v="389"/>
    <m/>
    <m/>
    <m/>
    <m/>
    <m/>
    <m/>
    <m/>
    <m/>
    <m/>
    <x v="0"/>
    <m/>
    <n v="27"/>
  </r>
  <r>
    <x v="0"/>
    <x v="3"/>
    <s v="sad"/>
    <x v="2"/>
    <x v="84"/>
    <n v="221"/>
    <n v="230"/>
    <s v="R0037"/>
    <m/>
    <m/>
    <x v="746"/>
    <m/>
    <m/>
    <m/>
    <m/>
    <m/>
    <m/>
    <m/>
    <m/>
    <m/>
    <m/>
    <m/>
    <m/>
    <m/>
    <m/>
    <m/>
    <m/>
    <m/>
    <m/>
    <m/>
    <m/>
    <m/>
    <m/>
    <s v="primer"/>
    <m/>
    <n v="419.67"/>
    <m/>
    <m/>
    <m/>
    <m/>
    <m/>
    <m/>
    <m/>
    <m/>
    <m/>
    <x v="0"/>
    <m/>
    <n v="27"/>
  </r>
  <r>
    <x v="0"/>
    <x v="3"/>
    <s v="sad"/>
    <x v="2"/>
    <x v="84"/>
    <n v="221"/>
    <n v="230"/>
    <s v="R0038"/>
    <m/>
    <m/>
    <x v="747"/>
    <m/>
    <m/>
    <m/>
    <m/>
    <m/>
    <m/>
    <m/>
    <m/>
    <m/>
    <m/>
    <m/>
    <m/>
    <m/>
    <m/>
    <m/>
    <m/>
    <m/>
    <m/>
    <m/>
    <m/>
    <m/>
    <m/>
    <s v="primer"/>
    <m/>
    <n v="496.97"/>
    <m/>
    <m/>
    <m/>
    <m/>
    <m/>
    <m/>
    <m/>
    <m/>
    <m/>
    <x v="0"/>
    <m/>
    <n v="27"/>
  </r>
  <r>
    <x v="0"/>
    <x v="3"/>
    <s v="sad"/>
    <x v="2"/>
    <x v="84"/>
    <n v="221"/>
    <n v="230"/>
    <s v="R0039"/>
    <m/>
    <m/>
    <x v="748"/>
    <m/>
    <m/>
    <m/>
    <m/>
    <m/>
    <m/>
    <m/>
    <m/>
    <m/>
    <m/>
    <m/>
    <m/>
    <m/>
    <m/>
    <m/>
    <m/>
    <m/>
    <m/>
    <m/>
    <m/>
    <m/>
    <m/>
    <s v="primer"/>
    <m/>
    <n v="567.89"/>
    <m/>
    <m/>
    <m/>
    <m/>
    <m/>
    <m/>
    <m/>
    <m/>
    <m/>
    <x v="0"/>
    <m/>
    <n v="27"/>
  </r>
  <r>
    <x v="0"/>
    <x v="3"/>
    <s v="sad"/>
    <x v="2"/>
    <x v="84"/>
    <n v="221"/>
    <n v="230"/>
    <s v="R0040"/>
    <m/>
    <m/>
    <x v="749"/>
    <m/>
    <m/>
    <m/>
    <m/>
    <m/>
    <m/>
    <m/>
    <m/>
    <m/>
    <m/>
    <m/>
    <m/>
    <m/>
    <m/>
    <m/>
    <m/>
    <m/>
    <m/>
    <m/>
    <m/>
    <m/>
    <m/>
    <s v="primer"/>
    <m/>
    <n v="612.19000000000005"/>
    <m/>
    <m/>
    <m/>
    <m/>
    <m/>
    <m/>
    <m/>
    <m/>
    <m/>
    <x v="0"/>
    <m/>
    <n v="27"/>
  </r>
  <r>
    <x v="0"/>
    <x v="3"/>
    <s v="sad"/>
    <x v="2"/>
    <x v="84"/>
    <n v="221"/>
    <n v="230"/>
    <s v="R0041"/>
    <m/>
    <m/>
    <x v="750"/>
    <m/>
    <m/>
    <m/>
    <m/>
    <m/>
    <m/>
    <m/>
    <m/>
    <m/>
    <m/>
    <m/>
    <m/>
    <m/>
    <m/>
    <m/>
    <m/>
    <m/>
    <m/>
    <m/>
    <m/>
    <m/>
    <m/>
    <s v="primer"/>
    <m/>
    <n v="1432.91"/>
    <m/>
    <m/>
    <m/>
    <m/>
    <m/>
    <m/>
    <m/>
    <m/>
    <m/>
    <x v="0"/>
    <m/>
    <n v="27"/>
  </r>
  <r>
    <x v="0"/>
    <x v="3"/>
    <s v="sad"/>
    <x v="2"/>
    <x v="84"/>
    <n v="221"/>
    <n v="230"/>
    <s v="R0042"/>
    <m/>
    <m/>
    <x v="751"/>
    <m/>
    <m/>
    <m/>
    <m/>
    <m/>
    <m/>
    <m/>
    <m/>
    <m/>
    <m/>
    <m/>
    <m/>
    <m/>
    <m/>
    <m/>
    <m/>
    <m/>
    <m/>
    <m/>
    <m/>
    <m/>
    <m/>
    <s v="primer"/>
    <m/>
    <n v="1490.81"/>
    <m/>
    <m/>
    <m/>
    <m/>
    <m/>
    <m/>
    <m/>
    <m/>
    <m/>
    <x v="0"/>
    <m/>
    <n v="27"/>
  </r>
  <r>
    <x v="0"/>
    <x v="3"/>
    <s v="sad"/>
    <x v="2"/>
    <x v="84"/>
    <n v="221"/>
    <n v="230"/>
    <s v="R0043"/>
    <m/>
    <m/>
    <x v="752"/>
    <m/>
    <m/>
    <m/>
    <m/>
    <m/>
    <m/>
    <m/>
    <m/>
    <m/>
    <m/>
    <m/>
    <m/>
    <m/>
    <m/>
    <m/>
    <m/>
    <m/>
    <m/>
    <m/>
    <m/>
    <m/>
    <m/>
    <s v="primer"/>
    <m/>
    <n v="1360.97"/>
    <m/>
    <m/>
    <m/>
    <m/>
    <m/>
    <m/>
    <m/>
    <m/>
    <m/>
    <x v="0"/>
    <m/>
    <n v="27"/>
  </r>
  <r>
    <x v="0"/>
    <x v="3"/>
    <s v="sad"/>
    <x v="2"/>
    <x v="84"/>
    <n v="221"/>
    <n v="230"/>
    <s v="R0044"/>
    <m/>
    <m/>
    <x v="753"/>
    <m/>
    <m/>
    <m/>
    <m/>
    <m/>
    <m/>
    <m/>
    <m/>
    <m/>
    <m/>
    <m/>
    <m/>
    <m/>
    <m/>
    <m/>
    <m/>
    <m/>
    <m/>
    <m/>
    <m/>
    <m/>
    <m/>
    <s v="primer"/>
    <m/>
    <n v="1081.32"/>
    <m/>
    <m/>
    <m/>
    <m/>
    <m/>
    <m/>
    <m/>
    <m/>
    <m/>
    <x v="0"/>
    <m/>
    <n v="27"/>
  </r>
  <r>
    <x v="0"/>
    <x v="3"/>
    <s v="sad"/>
    <x v="2"/>
    <x v="84"/>
    <n v="221"/>
    <n v="230"/>
    <s v="R0045"/>
    <m/>
    <m/>
    <x v="754"/>
    <m/>
    <m/>
    <m/>
    <m/>
    <m/>
    <m/>
    <m/>
    <m/>
    <m/>
    <m/>
    <m/>
    <m/>
    <m/>
    <m/>
    <m/>
    <m/>
    <m/>
    <m/>
    <m/>
    <m/>
    <m/>
    <m/>
    <s v="primer"/>
    <m/>
    <n v="94.95"/>
    <m/>
    <m/>
    <m/>
    <m/>
    <m/>
    <m/>
    <m/>
    <m/>
    <m/>
    <x v="0"/>
    <m/>
    <n v="27"/>
  </r>
  <r>
    <x v="0"/>
    <x v="3"/>
    <s v="sad"/>
    <x v="2"/>
    <x v="84"/>
    <n v="221"/>
    <n v="230"/>
    <s v="R0046"/>
    <m/>
    <m/>
    <x v="755"/>
    <m/>
    <m/>
    <m/>
    <m/>
    <m/>
    <m/>
    <m/>
    <m/>
    <m/>
    <m/>
    <m/>
    <m/>
    <m/>
    <m/>
    <m/>
    <m/>
    <m/>
    <m/>
    <m/>
    <m/>
    <m/>
    <m/>
    <s v="primer"/>
    <m/>
    <n v="54.74"/>
    <m/>
    <m/>
    <m/>
    <m/>
    <m/>
    <m/>
    <m/>
    <m/>
    <m/>
    <x v="0"/>
    <m/>
    <n v="27"/>
  </r>
  <r>
    <x v="0"/>
    <x v="3"/>
    <s v="sad"/>
    <x v="2"/>
    <x v="84"/>
    <n v="221"/>
    <n v="230"/>
    <s v="R0047"/>
    <m/>
    <m/>
    <x v="756"/>
    <m/>
    <m/>
    <m/>
    <m/>
    <m/>
    <m/>
    <m/>
    <m/>
    <m/>
    <m/>
    <m/>
    <m/>
    <m/>
    <m/>
    <m/>
    <m/>
    <m/>
    <m/>
    <m/>
    <m/>
    <m/>
    <m/>
    <s v="primer"/>
    <m/>
    <n v="25.42"/>
    <m/>
    <m/>
    <m/>
    <m/>
    <m/>
    <m/>
    <m/>
    <m/>
    <m/>
    <x v="0"/>
    <m/>
    <n v="27"/>
  </r>
  <r>
    <x v="0"/>
    <x v="3"/>
    <s v="sad"/>
    <x v="2"/>
    <x v="84"/>
    <n v="221"/>
    <n v="230"/>
    <s v="R0048"/>
    <m/>
    <m/>
    <x v="757"/>
    <m/>
    <m/>
    <m/>
    <m/>
    <m/>
    <m/>
    <m/>
    <m/>
    <m/>
    <m/>
    <m/>
    <m/>
    <m/>
    <m/>
    <m/>
    <m/>
    <m/>
    <m/>
    <m/>
    <m/>
    <m/>
    <m/>
    <s v="primer"/>
    <m/>
    <n v="25.66"/>
    <m/>
    <m/>
    <m/>
    <m/>
    <m/>
    <m/>
    <m/>
    <m/>
    <m/>
    <x v="0"/>
    <m/>
    <n v="27"/>
  </r>
  <r>
    <x v="356"/>
    <x v="3"/>
    <s v="sad"/>
    <x v="2"/>
    <x v="85"/>
    <n v="231"/>
    <n v="244"/>
    <s v="Z0033"/>
    <s v="PD"/>
    <m/>
    <x v="758"/>
    <m/>
    <m/>
    <m/>
    <m/>
    <m/>
    <m/>
    <m/>
    <m/>
    <m/>
    <m/>
    <m/>
    <m/>
    <m/>
    <m/>
    <m/>
    <m/>
    <m/>
    <m/>
    <m/>
    <m/>
    <m/>
    <m/>
    <s v="preiskave"/>
    <m/>
    <m/>
    <m/>
    <m/>
    <m/>
    <m/>
    <m/>
    <m/>
    <m/>
    <m/>
    <m/>
    <x v="1"/>
    <b v="0"/>
    <n v="27"/>
  </r>
  <r>
    <x v="0"/>
    <x v="3"/>
    <s v="sad"/>
    <x v="2"/>
    <x v="85"/>
    <m/>
    <m/>
    <s v="MR10000"/>
    <m/>
    <m/>
    <x v="759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7"/>
  </r>
  <r>
    <x v="0"/>
    <x v="3"/>
    <s v="sad"/>
    <x v="2"/>
    <x v="85"/>
    <n v="231"/>
    <n v="244"/>
    <s v="MR10001"/>
    <m/>
    <m/>
    <x v="760"/>
    <m/>
    <m/>
    <m/>
    <m/>
    <m/>
    <m/>
    <m/>
    <m/>
    <m/>
    <m/>
    <m/>
    <m/>
    <m/>
    <m/>
    <m/>
    <m/>
    <m/>
    <m/>
    <m/>
    <m/>
    <m/>
    <s v="90901-00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10002"/>
    <m/>
    <m/>
    <x v="761"/>
    <m/>
    <m/>
    <m/>
    <m/>
    <m/>
    <m/>
    <m/>
    <m/>
    <m/>
    <m/>
    <m/>
    <m/>
    <m/>
    <m/>
    <m/>
    <m/>
    <m/>
    <m/>
    <m/>
    <m/>
    <m/>
    <s v="90901-00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10003"/>
    <m/>
    <m/>
    <x v="762"/>
    <m/>
    <m/>
    <m/>
    <m/>
    <m/>
    <m/>
    <m/>
    <m/>
    <m/>
    <m/>
    <m/>
    <m/>
    <m/>
    <m/>
    <m/>
    <m/>
    <m/>
    <m/>
    <m/>
    <m/>
    <m/>
    <s v="90901-02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10004"/>
    <m/>
    <m/>
    <x v="763"/>
    <m/>
    <m/>
    <m/>
    <m/>
    <m/>
    <m/>
    <m/>
    <m/>
    <m/>
    <m/>
    <m/>
    <m/>
    <m/>
    <m/>
    <m/>
    <m/>
    <m/>
    <m/>
    <m/>
    <m/>
    <m/>
    <s v="90901-01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10005"/>
    <m/>
    <m/>
    <x v="764"/>
    <m/>
    <m/>
    <m/>
    <m/>
    <m/>
    <m/>
    <m/>
    <m/>
    <m/>
    <m/>
    <m/>
    <m/>
    <m/>
    <m/>
    <m/>
    <m/>
    <m/>
    <m/>
    <m/>
    <m/>
    <m/>
    <s v="90901-01"/>
    <s v="preiskava"/>
    <m/>
    <n v="200.58"/>
    <m/>
    <m/>
    <m/>
    <m/>
    <m/>
    <m/>
    <m/>
    <m/>
    <m/>
    <x v="0"/>
    <m/>
    <n v="27"/>
  </r>
  <r>
    <x v="0"/>
    <x v="3"/>
    <s v="sad"/>
    <x v="2"/>
    <x v="85"/>
    <n v="231"/>
    <n v="244"/>
    <s v="MR11001"/>
    <m/>
    <m/>
    <x v="765"/>
    <m/>
    <m/>
    <m/>
    <m/>
    <m/>
    <m/>
    <m/>
    <m/>
    <m/>
    <m/>
    <m/>
    <m/>
    <m/>
    <m/>
    <m/>
    <m/>
    <m/>
    <m/>
    <m/>
    <m/>
    <m/>
    <s v="90901-01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11002"/>
    <m/>
    <m/>
    <x v="766"/>
    <m/>
    <m/>
    <m/>
    <m/>
    <m/>
    <m/>
    <m/>
    <m/>
    <m/>
    <m/>
    <m/>
    <m/>
    <m/>
    <m/>
    <m/>
    <m/>
    <m/>
    <m/>
    <m/>
    <m/>
    <m/>
    <s v="90901-01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11003"/>
    <m/>
    <m/>
    <x v="767"/>
    <m/>
    <m/>
    <m/>
    <m/>
    <m/>
    <m/>
    <m/>
    <m/>
    <m/>
    <m/>
    <m/>
    <m/>
    <m/>
    <m/>
    <m/>
    <m/>
    <m/>
    <m/>
    <m/>
    <m/>
    <m/>
    <s v="90901-02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11004"/>
    <m/>
    <m/>
    <x v="768"/>
    <m/>
    <m/>
    <m/>
    <m/>
    <m/>
    <m/>
    <m/>
    <m/>
    <m/>
    <m/>
    <m/>
    <m/>
    <m/>
    <m/>
    <m/>
    <m/>
    <m/>
    <m/>
    <m/>
    <m/>
    <m/>
    <s v="90901-01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11005"/>
    <m/>
    <m/>
    <x v="769"/>
    <m/>
    <m/>
    <m/>
    <m/>
    <m/>
    <m/>
    <m/>
    <m/>
    <m/>
    <m/>
    <m/>
    <m/>
    <m/>
    <m/>
    <m/>
    <m/>
    <m/>
    <m/>
    <m/>
    <m/>
    <m/>
    <s v="90901-01"/>
    <s v="preiskava"/>
    <m/>
    <n v="308.62"/>
    <m/>
    <m/>
    <m/>
    <m/>
    <m/>
    <m/>
    <m/>
    <m/>
    <m/>
    <x v="0"/>
    <m/>
    <n v="27"/>
  </r>
  <r>
    <x v="0"/>
    <x v="3"/>
    <s v="sad"/>
    <x v="2"/>
    <x v="85"/>
    <n v="231"/>
    <n v="244"/>
    <s v="MR11007"/>
    <m/>
    <m/>
    <x v="770"/>
    <m/>
    <m/>
    <m/>
    <m/>
    <m/>
    <m/>
    <m/>
    <m/>
    <m/>
    <m/>
    <m/>
    <m/>
    <m/>
    <m/>
    <m/>
    <m/>
    <m/>
    <m/>
    <m/>
    <m/>
    <m/>
    <s v="90901-01"/>
    <s v="preiskava"/>
    <m/>
    <n v="308.62"/>
    <m/>
    <m/>
    <m/>
    <m/>
    <m/>
    <m/>
    <m/>
    <m/>
    <m/>
    <x v="0"/>
    <m/>
    <n v="27"/>
  </r>
  <r>
    <x v="0"/>
    <x v="3"/>
    <s v="sad"/>
    <x v="2"/>
    <x v="85"/>
    <m/>
    <m/>
    <s v="MR20000"/>
    <m/>
    <m/>
    <x v="771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7"/>
  </r>
  <r>
    <x v="0"/>
    <x v="3"/>
    <s v="sad"/>
    <x v="2"/>
    <x v="85"/>
    <n v="231"/>
    <n v="244"/>
    <s v="MR20001"/>
    <m/>
    <m/>
    <x v="772"/>
    <m/>
    <m/>
    <m/>
    <m/>
    <m/>
    <m/>
    <m/>
    <m/>
    <m/>
    <m/>
    <m/>
    <m/>
    <m/>
    <m/>
    <m/>
    <m/>
    <m/>
    <m/>
    <m/>
    <m/>
    <m/>
    <s v="90901-03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2"/>
    <m/>
    <m/>
    <x v="773"/>
    <m/>
    <m/>
    <m/>
    <m/>
    <m/>
    <m/>
    <m/>
    <m/>
    <m/>
    <m/>
    <m/>
    <m/>
    <m/>
    <m/>
    <m/>
    <m/>
    <m/>
    <m/>
    <m/>
    <m/>
    <m/>
    <s v="90901-07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20003"/>
    <m/>
    <m/>
    <x v="774"/>
    <m/>
    <m/>
    <m/>
    <m/>
    <m/>
    <m/>
    <m/>
    <m/>
    <m/>
    <m/>
    <m/>
    <m/>
    <m/>
    <m/>
    <m/>
    <m/>
    <m/>
    <m/>
    <m/>
    <m/>
    <m/>
    <s v="90901-03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4"/>
    <m/>
    <m/>
    <x v="775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5"/>
    <m/>
    <m/>
    <x v="776"/>
    <m/>
    <m/>
    <m/>
    <m/>
    <m/>
    <m/>
    <m/>
    <m/>
    <m/>
    <m/>
    <m/>
    <m/>
    <m/>
    <m/>
    <m/>
    <m/>
    <m/>
    <m/>
    <m/>
    <m/>
    <m/>
    <s v="90901-03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6"/>
    <m/>
    <m/>
    <x v="777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7"/>
    <m/>
    <m/>
    <x v="778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8"/>
    <m/>
    <m/>
    <x v="779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09"/>
    <m/>
    <m/>
    <x v="780"/>
    <m/>
    <m/>
    <m/>
    <m/>
    <m/>
    <m/>
    <m/>
    <m/>
    <m/>
    <m/>
    <m/>
    <m/>
    <m/>
    <m/>
    <m/>
    <m/>
    <m/>
    <m/>
    <m/>
    <m/>
    <m/>
    <s v="90901-07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20010"/>
    <m/>
    <m/>
    <x v="781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11"/>
    <m/>
    <m/>
    <x v="782"/>
    <m/>
    <m/>
    <m/>
    <m/>
    <m/>
    <m/>
    <m/>
    <m/>
    <m/>
    <m/>
    <m/>
    <m/>
    <m/>
    <m/>
    <m/>
    <m/>
    <m/>
    <m/>
    <m/>
    <m/>
    <m/>
    <s v="90901-07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12"/>
    <m/>
    <m/>
    <x v="783"/>
    <m/>
    <m/>
    <m/>
    <m/>
    <m/>
    <m/>
    <m/>
    <m/>
    <m/>
    <m/>
    <m/>
    <m/>
    <m/>
    <m/>
    <m/>
    <m/>
    <m/>
    <m/>
    <m/>
    <m/>
    <m/>
    <s v="90901-07"/>
    <s v="preiskava"/>
    <m/>
    <n v="308.58"/>
    <m/>
    <m/>
    <m/>
    <m/>
    <m/>
    <m/>
    <m/>
    <m/>
    <m/>
    <x v="0"/>
    <m/>
    <n v="27"/>
  </r>
  <r>
    <x v="0"/>
    <x v="3"/>
    <s v="sad"/>
    <x v="2"/>
    <x v="85"/>
    <n v="231"/>
    <n v="244"/>
    <s v="MR20013"/>
    <m/>
    <m/>
    <x v="784"/>
    <m/>
    <m/>
    <m/>
    <m/>
    <m/>
    <m/>
    <m/>
    <m/>
    <m/>
    <m/>
    <m/>
    <m/>
    <m/>
    <m/>
    <m/>
    <m/>
    <m/>
    <m/>
    <m/>
    <m/>
    <m/>
    <s v="90901-08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14"/>
    <m/>
    <m/>
    <x v="785"/>
    <m/>
    <m/>
    <m/>
    <m/>
    <m/>
    <m/>
    <m/>
    <m/>
    <m/>
    <m/>
    <m/>
    <m/>
    <m/>
    <m/>
    <m/>
    <m/>
    <m/>
    <m/>
    <m/>
    <m/>
    <m/>
    <s v="90901-08"/>
    <s v="preiskava"/>
    <m/>
    <n v="186.93"/>
    <m/>
    <m/>
    <m/>
    <m/>
    <m/>
    <m/>
    <m/>
    <m/>
    <m/>
    <x v="0"/>
    <m/>
    <n v="27"/>
  </r>
  <r>
    <x v="0"/>
    <x v="3"/>
    <s v="sad"/>
    <x v="2"/>
    <x v="85"/>
    <n v="231"/>
    <n v="244"/>
    <s v="MR20015"/>
    <m/>
    <m/>
    <x v="786"/>
    <m/>
    <m/>
    <m/>
    <m/>
    <m/>
    <m/>
    <m/>
    <m/>
    <m/>
    <m/>
    <m/>
    <m/>
    <m/>
    <m/>
    <m/>
    <m/>
    <m/>
    <m/>
    <m/>
    <m/>
    <m/>
    <s v="90901-03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1"/>
    <m/>
    <m/>
    <x v="787"/>
    <m/>
    <m/>
    <m/>
    <m/>
    <m/>
    <m/>
    <m/>
    <m/>
    <m/>
    <m/>
    <m/>
    <m/>
    <m/>
    <m/>
    <m/>
    <m/>
    <m/>
    <m/>
    <m/>
    <m/>
    <m/>
    <s v="90901-03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3"/>
    <m/>
    <m/>
    <x v="788"/>
    <m/>
    <m/>
    <m/>
    <m/>
    <m/>
    <m/>
    <m/>
    <m/>
    <m/>
    <m/>
    <m/>
    <m/>
    <m/>
    <m/>
    <m/>
    <m/>
    <m/>
    <m/>
    <m/>
    <m/>
    <m/>
    <s v="90901-03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4"/>
    <m/>
    <m/>
    <x v="789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5"/>
    <m/>
    <m/>
    <x v="790"/>
    <m/>
    <m/>
    <m/>
    <m/>
    <m/>
    <m/>
    <m/>
    <m/>
    <m/>
    <m/>
    <m/>
    <m/>
    <m/>
    <m/>
    <m/>
    <m/>
    <m/>
    <m/>
    <m/>
    <m/>
    <m/>
    <s v="90901-03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2"/>
    <m/>
    <m/>
    <x v="791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6"/>
    <m/>
    <m/>
    <x v="792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7"/>
    <m/>
    <m/>
    <x v="793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8"/>
    <m/>
    <m/>
    <x v="794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09"/>
    <m/>
    <m/>
    <x v="795"/>
    <m/>
    <m/>
    <m/>
    <m/>
    <m/>
    <m/>
    <m/>
    <m/>
    <m/>
    <m/>
    <m/>
    <m/>
    <m/>
    <m/>
    <m/>
    <m/>
    <m/>
    <m/>
    <m/>
    <m/>
    <m/>
    <s v="90901-07"/>
    <s v="preiskava"/>
    <m/>
    <n v="261.97000000000003"/>
    <m/>
    <m/>
    <m/>
    <m/>
    <m/>
    <m/>
    <m/>
    <m/>
    <m/>
    <x v="0"/>
    <m/>
    <n v="27"/>
  </r>
  <r>
    <x v="0"/>
    <x v="3"/>
    <s v="sad"/>
    <x v="2"/>
    <x v="85"/>
    <n v="231"/>
    <n v="244"/>
    <s v="MR21010"/>
    <m/>
    <m/>
    <x v="796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11"/>
    <m/>
    <m/>
    <x v="797"/>
    <m/>
    <m/>
    <m/>
    <m/>
    <m/>
    <m/>
    <m/>
    <m/>
    <m/>
    <m/>
    <m/>
    <m/>
    <m/>
    <m/>
    <m/>
    <m/>
    <m/>
    <m/>
    <m/>
    <m/>
    <m/>
    <s v="90901-07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13"/>
    <m/>
    <m/>
    <x v="798"/>
    <m/>
    <m/>
    <m/>
    <m/>
    <m/>
    <m/>
    <m/>
    <m/>
    <m/>
    <m/>
    <m/>
    <m/>
    <m/>
    <m/>
    <m/>
    <m/>
    <m/>
    <m/>
    <m/>
    <m/>
    <m/>
    <s v="90901-08"/>
    <s v="preiskava"/>
    <m/>
    <n v="254.6"/>
    <m/>
    <m/>
    <m/>
    <m/>
    <m/>
    <m/>
    <m/>
    <m/>
    <m/>
    <x v="0"/>
    <m/>
    <n v="27"/>
  </r>
  <r>
    <x v="0"/>
    <x v="3"/>
    <s v="sad"/>
    <x v="2"/>
    <x v="85"/>
    <n v="231"/>
    <n v="244"/>
    <s v="MR21014"/>
    <m/>
    <m/>
    <x v="799"/>
    <m/>
    <m/>
    <m/>
    <m/>
    <m/>
    <m/>
    <m/>
    <m/>
    <m/>
    <m/>
    <m/>
    <m/>
    <m/>
    <m/>
    <m/>
    <m/>
    <m/>
    <m/>
    <m/>
    <m/>
    <m/>
    <s v="90901-08"/>
    <s v="preiskava"/>
    <m/>
    <n v="254.6"/>
    <m/>
    <m/>
    <m/>
    <m/>
    <m/>
    <m/>
    <m/>
    <m/>
    <m/>
    <x v="0"/>
    <m/>
    <n v="27"/>
  </r>
  <r>
    <x v="0"/>
    <x v="3"/>
    <s v="sad"/>
    <x v="2"/>
    <x v="85"/>
    <m/>
    <m/>
    <s v="MR30000"/>
    <m/>
    <m/>
    <x v="800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7"/>
  </r>
  <r>
    <x v="0"/>
    <x v="3"/>
    <s v="sad"/>
    <x v="2"/>
    <x v="85"/>
    <n v="231"/>
    <n v="244"/>
    <s v="MR30001"/>
    <m/>
    <m/>
    <x v="801"/>
    <m/>
    <m/>
    <m/>
    <m/>
    <m/>
    <m/>
    <m/>
    <m/>
    <m/>
    <m/>
    <m/>
    <m/>
    <m/>
    <m/>
    <m/>
    <m/>
    <m/>
    <m/>
    <m/>
    <m/>
    <m/>
    <s v="90901-04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2"/>
    <m/>
    <m/>
    <x v="802"/>
    <m/>
    <m/>
    <m/>
    <m/>
    <m/>
    <m/>
    <m/>
    <m/>
    <m/>
    <m/>
    <m/>
    <m/>
    <m/>
    <m/>
    <m/>
    <m/>
    <m/>
    <m/>
    <m/>
    <m/>
    <m/>
    <s v="90901-05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3"/>
    <m/>
    <m/>
    <x v="803"/>
    <m/>
    <m/>
    <m/>
    <m/>
    <m/>
    <m/>
    <m/>
    <m/>
    <m/>
    <m/>
    <m/>
    <m/>
    <m/>
    <m/>
    <m/>
    <m/>
    <m/>
    <m/>
    <m/>
    <m/>
    <m/>
    <s v="90901-05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4"/>
    <m/>
    <m/>
    <x v="804"/>
    <m/>
    <m/>
    <m/>
    <m/>
    <m/>
    <m/>
    <m/>
    <m/>
    <m/>
    <m/>
    <m/>
    <m/>
    <m/>
    <m/>
    <m/>
    <m/>
    <m/>
    <m/>
    <m/>
    <m/>
    <m/>
    <s v="90901-05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5"/>
    <m/>
    <m/>
    <x v="805"/>
    <m/>
    <m/>
    <m/>
    <m/>
    <m/>
    <m/>
    <m/>
    <m/>
    <m/>
    <m/>
    <m/>
    <m/>
    <m/>
    <m/>
    <m/>
    <m/>
    <m/>
    <m/>
    <m/>
    <m/>
    <m/>
    <s v="90901-06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6"/>
    <m/>
    <m/>
    <x v="806"/>
    <m/>
    <m/>
    <m/>
    <m/>
    <m/>
    <m/>
    <m/>
    <m/>
    <m/>
    <m/>
    <m/>
    <m/>
    <m/>
    <m/>
    <m/>
    <m/>
    <m/>
    <m/>
    <m/>
    <m/>
    <m/>
    <s v="90901-05"/>
    <s v="preiskava"/>
    <m/>
    <n v="206.08"/>
    <m/>
    <m/>
    <m/>
    <m/>
    <m/>
    <m/>
    <m/>
    <m/>
    <m/>
    <x v="0"/>
    <m/>
    <n v="27"/>
  </r>
  <r>
    <x v="0"/>
    <x v="3"/>
    <s v="sad"/>
    <x v="2"/>
    <x v="85"/>
    <n v="231"/>
    <n v="244"/>
    <s v="MR30007"/>
    <m/>
    <m/>
    <x v="807"/>
    <m/>
    <m/>
    <m/>
    <m/>
    <m/>
    <m/>
    <m/>
    <m/>
    <m/>
    <m/>
    <m/>
    <m/>
    <m/>
    <m/>
    <m/>
    <m/>
    <m/>
    <m/>
    <m/>
    <m/>
    <m/>
    <s v="90901-08"/>
    <s v="preiskava"/>
    <m/>
    <n v="213.46"/>
    <m/>
    <m/>
    <m/>
    <m/>
    <m/>
    <m/>
    <m/>
    <m/>
    <m/>
    <x v="0"/>
    <m/>
    <n v="27"/>
  </r>
  <r>
    <x v="0"/>
    <x v="3"/>
    <s v="sad"/>
    <x v="2"/>
    <x v="85"/>
    <n v="231"/>
    <n v="244"/>
    <s v="MR30008"/>
    <m/>
    <m/>
    <x v="808"/>
    <m/>
    <m/>
    <m/>
    <m/>
    <m/>
    <m/>
    <m/>
    <m/>
    <m/>
    <m/>
    <m/>
    <m/>
    <m/>
    <m/>
    <m/>
    <m/>
    <m/>
    <m/>
    <m/>
    <m/>
    <m/>
    <s v="90901-05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09"/>
    <m/>
    <m/>
    <x v="809"/>
    <m/>
    <m/>
    <m/>
    <m/>
    <m/>
    <m/>
    <m/>
    <m/>
    <m/>
    <m/>
    <m/>
    <m/>
    <m/>
    <m/>
    <m/>
    <m/>
    <m/>
    <m/>
    <m/>
    <m/>
    <m/>
    <s v="90901-05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0010"/>
    <m/>
    <m/>
    <x v="810"/>
    <m/>
    <m/>
    <m/>
    <m/>
    <m/>
    <m/>
    <m/>
    <m/>
    <m/>
    <m/>
    <m/>
    <m/>
    <m/>
    <m/>
    <m/>
    <m/>
    <m/>
    <m/>
    <m/>
    <m/>
    <m/>
    <s v="90901-06"/>
    <s v="preiskava"/>
    <m/>
    <n v="194.3"/>
    <m/>
    <m/>
    <m/>
    <m/>
    <m/>
    <m/>
    <m/>
    <m/>
    <m/>
    <x v="0"/>
    <m/>
    <n v="27"/>
  </r>
  <r>
    <x v="0"/>
    <x v="3"/>
    <s v="sad"/>
    <x v="2"/>
    <x v="85"/>
    <n v="231"/>
    <n v="244"/>
    <s v="MR31001"/>
    <m/>
    <m/>
    <x v="811"/>
    <m/>
    <m/>
    <m/>
    <m/>
    <m/>
    <m/>
    <m/>
    <m/>
    <m/>
    <m/>
    <m/>
    <m/>
    <m/>
    <m/>
    <m/>
    <m/>
    <m/>
    <m/>
    <m/>
    <m/>
    <m/>
    <s v="90901-04"/>
    <s v="preiskava"/>
    <m/>
    <n v="248.32"/>
    <m/>
    <m/>
    <m/>
    <m/>
    <m/>
    <m/>
    <m/>
    <m/>
    <m/>
    <x v="0"/>
    <m/>
    <n v="27"/>
  </r>
  <r>
    <x v="0"/>
    <x v="3"/>
    <s v="sad"/>
    <x v="2"/>
    <x v="85"/>
    <n v="231"/>
    <n v="244"/>
    <s v="MR31002"/>
    <m/>
    <m/>
    <x v="812"/>
    <m/>
    <m/>
    <m/>
    <m/>
    <m/>
    <m/>
    <m/>
    <m/>
    <m/>
    <m/>
    <m/>
    <m/>
    <m/>
    <m/>
    <m/>
    <m/>
    <m/>
    <m/>
    <m/>
    <m/>
    <m/>
    <s v="90901-05"/>
    <s v="preiskava"/>
    <m/>
    <n v="248.32"/>
    <m/>
    <m/>
    <m/>
    <m/>
    <m/>
    <m/>
    <m/>
    <m/>
    <m/>
    <x v="0"/>
    <m/>
    <n v="27"/>
  </r>
  <r>
    <x v="0"/>
    <x v="3"/>
    <s v="sad"/>
    <x v="2"/>
    <x v="85"/>
    <n v="231"/>
    <n v="244"/>
    <s v="MR31003"/>
    <m/>
    <m/>
    <x v="813"/>
    <m/>
    <m/>
    <m/>
    <m/>
    <m/>
    <m/>
    <m/>
    <m/>
    <m/>
    <m/>
    <m/>
    <m/>
    <m/>
    <m/>
    <m/>
    <m/>
    <m/>
    <m/>
    <m/>
    <m/>
    <m/>
    <s v="90901-05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31004"/>
    <m/>
    <m/>
    <x v="814"/>
    <m/>
    <m/>
    <m/>
    <m/>
    <m/>
    <m/>
    <m/>
    <m/>
    <m/>
    <m/>
    <m/>
    <m/>
    <m/>
    <m/>
    <m/>
    <m/>
    <m/>
    <m/>
    <m/>
    <m/>
    <m/>
    <s v="90901-05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31005"/>
    <m/>
    <m/>
    <x v="815"/>
    <m/>
    <m/>
    <m/>
    <m/>
    <m/>
    <m/>
    <m/>
    <m/>
    <m/>
    <m/>
    <m/>
    <m/>
    <m/>
    <m/>
    <m/>
    <m/>
    <m/>
    <m/>
    <m/>
    <m/>
    <m/>
    <s v="90901-06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31006"/>
    <m/>
    <m/>
    <x v="816"/>
    <m/>
    <m/>
    <m/>
    <m/>
    <m/>
    <m/>
    <m/>
    <m/>
    <m/>
    <m/>
    <m/>
    <m/>
    <m/>
    <m/>
    <m/>
    <m/>
    <m/>
    <m/>
    <m/>
    <m/>
    <m/>
    <s v="90901-05"/>
    <s v="preiskava"/>
    <m/>
    <n v="386.15"/>
    <m/>
    <m/>
    <m/>
    <m/>
    <m/>
    <m/>
    <m/>
    <m/>
    <m/>
    <x v="0"/>
    <m/>
    <n v="28"/>
  </r>
  <r>
    <x v="0"/>
    <x v="3"/>
    <s v="sad"/>
    <x v="2"/>
    <x v="85"/>
    <n v="231"/>
    <n v="244"/>
    <s v="MR31007"/>
    <m/>
    <m/>
    <x v="817"/>
    <m/>
    <m/>
    <m/>
    <m/>
    <m/>
    <m/>
    <m/>
    <m/>
    <m/>
    <m/>
    <m/>
    <m/>
    <m/>
    <m/>
    <m/>
    <m/>
    <m/>
    <m/>
    <m/>
    <m/>
    <m/>
    <s v="90901-08"/>
    <s v="preiskava"/>
    <m/>
    <n v="267.47000000000003"/>
    <m/>
    <m/>
    <m/>
    <m/>
    <m/>
    <m/>
    <m/>
    <m/>
    <m/>
    <x v="0"/>
    <m/>
    <n v="28"/>
  </r>
  <r>
    <x v="0"/>
    <x v="3"/>
    <s v="sad"/>
    <x v="2"/>
    <x v="85"/>
    <n v="231"/>
    <n v="244"/>
    <s v="MR31009"/>
    <m/>
    <m/>
    <x v="818"/>
    <m/>
    <m/>
    <m/>
    <m/>
    <m/>
    <m/>
    <m/>
    <m/>
    <m/>
    <m/>
    <m/>
    <m/>
    <m/>
    <m/>
    <m/>
    <m/>
    <m/>
    <m/>
    <m/>
    <m/>
    <m/>
    <s v="90901-05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31010"/>
    <m/>
    <m/>
    <x v="819"/>
    <m/>
    <m/>
    <m/>
    <m/>
    <m/>
    <m/>
    <m/>
    <m/>
    <m/>
    <m/>
    <m/>
    <m/>
    <m/>
    <m/>
    <m/>
    <m/>
    <m/>
    <m/>
    <m/>
    <m/>
    <m/>
    <s v="90901-06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31011"/>
    <m/>
    <m/>
    <x v="820"/>
    <m/>
    <m/>
    <m/>
    <m/>
    <m/>
    <m/>
    <m/>
    <m/>
    <m/>
    <m/>
    <m/>
    <m/>
    <m/>
    <m/>
    <m/>
    <m/>
    <m/>
    <m/>
    <m/>
    <m/>
    <m/>
    <s v="90901-06"/>
    <s v="preiskava"/>
    <m/>
    <n v="204.53"/>
    <m/>
    <m/>
    <m/>
    <m/>
    <m/>
    <m/>
    <m/>
    <m/>
    <m/>
    <x v="0"/>
    <m/>
    <n v="28"/>
  </r>
  <r>
    <x v="0"/>
    <x v="3"/>
    <s v="sad"/>
    <x v="2"/>
    <x v="85"/>
    <m/>
    <m/>
    <s v="MR40000"/>
    <m/>
    <m/>
    <x v="821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5"/>
    <n v="231"/>
    <n v="244"/>
    <s v="MR40001"/>
    <m/>
    <m/>
    <x v="822"/>
    <m/>
    <m/>
    <m/>
    <m/>
    <m/>
    <m/>
    <m/>
    <m/>
    <m/>
    <m/>
    <m/>
    <m/>
    <m/>
    <m/>
    <m/>
    <m/>
    <m/>
    <m/>
    <m/>
    <m/>
    <m/>
    <s v="90902-00"/>
    <s v="preiskava"/>
    <m/>
    <n v="164.08"/>
    <m/>
    <m/>
    <m/>
    <m/>
    <m/>
    <m/>
    <m/>
    <m/>
    <m/>
    <x v="0"/>
    <m/>
    <n v="28"/>
  </r>
  <r>
    <x v="0"/>
    <x v="3"/>
    <s v="sad"/>
    <x v="2"/>
    <x v="85"/>
    <n v="231"/>
    <n v="244"/>
    <s v="MR40002"/>
    <m/>
    <m/>
    <x v="823"/>
    <m/>
    <m/>
    <m/>
    <m/>
    <m/>
    <m/>
    <m/>
    <m/>
    <m/>
    <m/>
    <m/>
    <m/>
    <m/>
    <m/>
    <m/>
    <m/>
    <m/>
    <m/>
    <m/>
    <m/>
    <m/>
    <s v="90902-00"/>
    <s v="preiskava"/>
    <m/>
    <n v="164.08"/>
    <m/>
    <m/>
    <m/>
    <m/>
    <m/>
    <m/>
    <m/>
    <m/>
    <m/>
    <x v="0"/>
    <m/>
    <n v="28"/>
  </r>
  <r>
    <x v="0"/>
    <x v="3"/>
    <s v="sad"/>
    <x v="2"/>
    <x v="85"/>
    <n v="231"/>
    <n v="244"/>
    <s v="MR40003"/>
    <m/>
    <m/>
    <x v="824"/>
    <m/>
    <m/>
    <m/>
    <m/>
    <m/>
    <m/>
    <m/>
    <m/>
    <m/>
    <m/>
    <m/>
    <m/>
    <m/>
    <m/>
    <m/>
    <m/>
    <m/>
    <m/>
    <m/>
    <m/>
    <m/>
    <s v="90902-00"/>
    <s v="preiskava"/>
    <m/>
    <n v="175.14"/>
    <m/>
    <m/>
    <m/>
    <m/>
    <m/>
    <m/>
    <m/>
    <m/>
    <m/>
    <x v="0"/>
    <m/>
    <n v="28"/>
  </r>
  <r>
    <x v="0"/>
    <x v="3"/>
    <s v="sad"/>
    <x v="2"/>
    <x v="85"/>
    <n v="231"/>
    <n v="244"/>
    <s v="MR40004"/>
    <m/>
    <m/>
    <x v="825"/>
    <m/>
    <m/>
    <m/>
    <m/>
    <m/>
    <m/>
    <m/>
    <m/>
    <m/>
    <m/>
    <m/>
    <m/>
    <m/>
    <m/>
    <m/>
    <m/>
    <m/>
    <m/>
    <m/>
    <m/>
    <m/>
    <s v="90902-02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05"/>
    <m/>
    <m/>
    <x v="826"/>
    <m/>
    <m/>
    <m/>
    <m/>
    <m/>
    <m/>
    <m/>
    <m/>
    <m/>
    <m/>
    <m/>
    <m/>
    <m/>
    <m/>
    <m/>
    <m/>
    <m/>
    <m/>
    <m/>
    <m/>
    <m/>
    <s v="90902-04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06"/>
    <m/>
    <m/>
    <x v="827"/>
    <m/>
    <m/>
    <m/>
    <m/>
    <m/>
    <m/>
    <m/>
    <m/>
    <m/>
    <m/>
    <m/>
    <m/>
    <m/>
    <m/>
    <m/>
    <m/>
    <m/>
    <m/>
    <m/>
    <m/>
    <m/>
    <s v="90902-02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07"/>
    <m/>
    <m/>
    <x v="828"/>
    <m/>
    <m/>
    <m/>
    <m/>
    <m/>
    <m/>
    <m/>
    <m/>
    <m/>
    <m/>
    <m/>
    <m/>
    <m/>
    <m/>
    <m/>
    <m/>
    <m/>
    <m/>
    <m/>
    <m/>
    <m/>
    <s v="90902-05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08"/>
    <m/>
    <m/>
    <x v="829"/>
    <m/>
    <m/>
    <m/>
    <m/>
    <m/>
    <m/>
    <m/>
    <m/>
    <m/>
    <m/>
    <m/>
    <m/>
    <m/>
    <m/>
    <m/>
    <m/>
    <m/>
    <m/>
    <m/>
    <m/>
    <m/>
    <s v="90902-06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09"/>
    <m/>
    <m/>
    <x v="830"/>
    <m/>
    <m/>
    <m/>
    <m/>
    <m/>
    <m/>
    <m/>
    <m/>
    <m/>
    <m/>
    <m/>
    <m/>
    <m/>
    <m/>
    <m/>
    <m/>
    <m/>
    <m/>
    <m/>
    <m/>
    <m/>
    <s v="90902-04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0010"/>
    <m/>
    <m/>
    <x v="831"/>
    <m/>
    <m/>
    <m/>
    <m/>
    <m/>
    <m/>
    <m/>
    <m/>
    <m/>
    <m/>
    <m/>
    <m/>
    <m/>
    <m/>
    <m/>
    <m/>
    <m/>
    <m/>
    <m/>
    <m/>
    <m/>
    <s v="90902-07"/>
    <s v="preiskava"/>
    <m/>
    <n v="182.51"/>
    <m/>
    <m/>
    <m/>
    <m/>
    <m/>
    <m/>
    <m/>
    <m/>
    <m/>
    <x v="0"/>
    <m/>
    <n v="28"/>
  </r>
  <r>
    <x v="0"/>
    <x v="3"/>
    <s v="sad"/>
    <x v="2"/>
    <x v="85"/>
    <n v="231"/>
    <n v="244"/>
    <s v="MR41001"/>
    <m/>
    <m/>
    <x v="832"/>
    <m/>
    <m/>
    <m/>
    <m/>
    <m/>
    <m/>
    <m/>
    <m/>
    <m/>
    <m/>
    <m/>
    <m/>
    <m/>
    <m/>
    <m/>
    <m/>
    <m/>
    <m/>
    <m/>
    <m/>
    <m/>
    <s v="90902-00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2"/>
    <m/>
    <m/>
    <x v="833"/>
    <m/>
    <m/>
    <m/>
    <m/>
    <m/>
    <m/>
    <m/>
    <m/>
    <m/>
    <m/>
    <m/>
    <m/>
    <m/>
    <m/>
    <m/>
    <m/>
    <m/>
    <m/>
    <m/>
    <m/>
    <m/>
    <s v="90902-00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3"/>
    <m/>
    <m/>
    <x v="834"/>
    <m/>
    <m/>
    <m/>
    <m/>
    <m/>
    <m/>
    <m/>
    <m/>
    <m/>
    <m/>
    <m/>
    <m/>
    <m/>
    <m/>
    <m/>
    <m/>
    <m/>
    <m/>
    <m/>
    <m/>
    <m/>
    <s v="90902-00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4"/>
    <m/>
    <m/>
    <x v="835"/>
    <m/>
    <m/>
    <m/>
    <m/>
    <m/>
    <m/>
    <m/>
    <m/>
    <m/>
    <m/>
    <m/>
    <m/>
    <m/>
    <m/>
    <m/>
    <m/>
    <m/>
    <m/>
    <m/>
    <m/>
    <m/>
    <s v="90902-02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5"/>
    <m/>
    <m/>
    <x v="836"/>
    <m/>
    <m/>
    <m/>
    <m/>
    <m/>
    <m/>
    <m/>
    <m/>
    <m/>
    <m/>
    <m/>
    <m/>
    <m/>
    <m/>
    <m/>
    <m/>
    <m/>
    <m/>
    <m/>
    <m/>
    <m/>
    <s v="90902-04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6"/>
    <m/>
    <m/>
    <x v="837"/>
    <m/>
    <m/>
    <m/>
    <m/>
    <m/>
    <m/>
    <m/>
    <m/>
    <m/>
    <m/>
    <m/>
    <m/>
    <m/>
    <m/>
    <m/>
    <m/>
    <m/>
    <m/>
    <m/>
    <m/>
    <m/>
    <s v="90902-02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7"/>
    <m/>
    <m/>
    <x v="838"/>
    <m/>
    <m/>
    <m/>
    <m/>
    <m/>
    <m/>
    <m/>
    <m/>
    <m/>
    <m/>
    <m/>
    <m/>
    <m/>
    <m/>
    <m/>
    <m/>
    <m/>
    <m/>
    <m/>
    <m/>
    <m/>
    <s v="90902-05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08"/>
    <m/>
    <m/>
    <x v="839"/>
    <m/>
    <m/>
    <m/>
    <m/>
    <m/>
    <m/>
    <m/>
    <m/>
    <m/>
    <m/>
    <m/>
    <m/>
    <m/>
    <m/>
    <m/>
    <m/>
    <m/>
    <m/>
    <m/>
    <m/>
    <m/>
    <s v="90902-06"/>
    <s v="preiskava"/>
    <m/>
    <n v="271.89"/>
    <m/>
    <m/>
    <m/>
    <m/>
    <m/>
    <m/>
    <m/>
    <m/>
    <m/>
    <x v="0"/>
    <m/>
    <n v="28"/>
  </r>
  <r>
    <x v="0"/>
    <x v="3"/>
    <s v="sad"/>
    <x v="2"/>
    <x v="85"/>
    <n v="231"/>
    <n v="244"/>
    <s v="MR41009"/>
    <m/>
    <m/>
    <x v="840"/>
    <m/>
    <m/>
    <m/>
    <m/>
    <m/>
    <m/>
    <m/>
    <m/>
    <m/>
    <m/>
    <m/>
    <m/>
    <m/>
    <m/>
    <m/>
    <m/>
    <m/>
    <m/>
    <m/>
    <m/>
    <m/>
    <s v="90902-04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1"/>
    <m/>
    <m/>
    <x v="841"/>
    <m/>
    <m/>
    <m/>
    <m/>
    <m/>
    <m/>
    <m/>
    <m/>
    <m/>
    <m/>
    <m/>
    <m/>
    <m/>
    <m/>
    <m/>
    <m/>
    <m/>
    <m/>
    <m/>
    <m/>
    <m/>
    <s v="90902-01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2"/>
    <m/>
    <m/>
    <x v="842"/>
    <m/>
    <m/>
    <m/>
    <m/>
    <m/>
    <m/>
    <m/>
    <m/>
    <m/>
    <m/>
    <m/>
    <m/>
    <m/>
    <m/>
    <m/>
    <m/>
    <m/>
    <m/>
    <m/>
    <m/>
    <m/>
    <s v="90902-02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3"/>
    <m/>
    <m/>
    <x v="843"/>
    <m/>
    <m/>
    <m/>
    <m/>
    <m/>
    <m/>
    <m/>
    <m/>
    <m/>
    <m/>
    <m/>
    <m/>
    <m/>
    <m/>
    <m/>
    <m/>
    <m/>
    <m/>
    <m/>
    <m/>
    <m/>
    <s v="90902-03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4"/>
    <m/>
    <m/>
    <x v="844"/>
    <m/>
    <m/>
    <m/>
    <m/>
    <m/>
    <m/>
    <m/>
    <m/>
    <m/>
    <m/>
    <m/>
    <m/>
    <m/>
    <m/>
    <m/>
    <m/>
    <m/>
    <m/>
    <m/>
    <m/>
    <m/>
    <s v="90902-04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5"/>
    <m/>
    <m/>
    <x v="845"/>
    <m/>
    <m/>
    <m/>
    <m/>
    <m/>
    <m/>
    <m/>
    <m/>
    <m/>
    <m/>
    <m/>
    <m/>
    <m/>
    <m/>
    <m/>
    <m/>
    <m/>
    <m/>
    <m/>
    <m/>
    <m/>
    <s v="90902-05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0"/>
    <m/>
    <m/>
    <x v="846"/>
    <m/>
    <m/>
    <m/>
    <m/>
    <m/>
    <m/>
    <m/>
    <m/>
    <m/>
    <m/>
    <m/>
    <m/>
    <m/>
    <m/>
    <m/>
    <m/>
    <m/>
    <m/>
    <m/>
    <m/>
    <m/>
    <s v="90902-06"/>
    <s v="preiskava"/>
    <m/>
    <n v="248.32"/>
    <m/>
    <m/>
    <m/>
    <m/>
    <m/>
    <m/>
    <m/>
    <m/>
    <m/>
    <x v="0"/>
    <m/>
    <n v="28"/>
  </r>
  <r>
    <x v="0"/>
    <x v="3"/>
    <s v="sad"/>
    <x v="2"/>
    <x v="85"/>
    <n v="231"/>
    <n v="244"/>
    <s v="MR41016"/>
    <m/>
    <m/>
    <x v="847"/>
    <m/>
    <m/>
    <m/>
    <m/>
    <m/>
    <m/>
    <m/>
    <m/>
    <m/>
    <m/>
    <m/>
    <m/>
    <m/>
    <m/>
    <m/>
    <m/>
    <m/>
    <m/>
    <m/>
    <m/>
    <m/>
    <s v="90902-02"/>
    <s v="preiskava"/>
    <m/>
    <n v="248.32"/>
    <m/>
    <m/>
    <m/>
    <m/>
    <m/>
    <m/>
    <m/>
    <m/>
    <m/>
    <x v="0"/>
    <m/>
    <n v="28"/>
  </r>
  <r>
    <x v="0"/>
    <x v="3"/>
    <s v="sad"/>
    <x v="2"/>
    <x v="85"/>
    <m/>
    <m/>
    <s v="MR50000"/>
    <m/>
    <m/>
    <x v="848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5"/>
    <n v="231"/>
    <n v="244"/>
    <s v="MR50001"/>
    <m/>
    <m/>
    <x v="849"/>
    <m/>
    <m/>
    <m/>
    <m/>
    <m/>
    <m/>
    <m/>
    <m/>
    <m/>
    <m/>
    <m/>
    <m/>
    <m/>
    <m/>
    <m/>
    <m/>
    <m/>
    <m/>
    <m/>
    <m/>
    <m/>
    <s v="90901-08"/>
    <s v="preiskava"/>
    <m/>
    <n v="220.83"/>
    <m/>
    <m/>
    <m/>
    <m/>
    <m/>
    <m/>
    <m/>
    <m/>
    <m/>
    <x v="0"/>
    <m/>
    <n v="28"/>
  </r>
  <r>
    <x v="0"/>
    <x v="3"/>
    <s v="sad"/>
    <x v="2"/>
    <x v="85"/>
    <n v="231"/>
    <n v="244"/>
    <s v="MR50002"/>
    <m/>
    <m/>
    <x v="850"/>
    <m/>
    <m/>
    <m/>
    <m/>
    <m/>
    <m/>
    <m/>
    <m/>
    <m/>
    <m/>
    <m/>
    <m/>
    <m/>
    <m/>
    <m/>
    <m/>
    <m/>
    <m/>
    <m/>
    <m/>
    <m/>
    <s v="90901-08"/>
    <s v="preiskava"/>
    <m/>
    <n v="220.83"/>
    <m/>
    <m/>
    <m/>
    <m/>
    <m/>
    <m/>
    <m/>
    <m/>
    <m/>
    <x v="0"/>
    <m/>
    <n v="28"/>
  </r>
  <r>
    <x v="0"/>
    <x v="3"/>
    <s v="sad"/>
    <x v="2"/>
    <x v="85"/>
    <n v="231"/>
    <n v="244"/>
    <s v="MR50005"/>
    <m/>
    <m/>
    <x v="851"/>
    <m/>
    <m/>
    <m/>
    <m/>
    <m/>
    <m/>
    <m/>
    <m/>
    <m/>
    <m/>
    <m/>
    <m/>
    <m/>
    <m/>
    <m/>
    <m/>
    <m/>
    <m/>
    <m/>
    <m/>
    <m/>
    <s v="90901-08"/>
    <s v="preiskava"/>
    <m/>
    <n v="220.83"/>
    <m/>
    <m/>
    <m/>
    <m/>
    <m/>
    <m/>
    <m/>
    <m/>
    <m/>
    <x v="0"/>
    <m/>
    <n v="28"/>
  </r>
  <r>
    <x v="0"/>
    <x v="3"/>
    <s v="sad"/>
    <x v="2"/>
    <x v="85"/>
    <n v="231"/>
    <n v="244"/>
    <s v="MR51001"/>
    <m/>
    <m/>
    <x v="852"/>
    <m/>
    <m/>
    <m/>
    <m/>
    <m/>
    <m/>
    <m/>
    <m/>
    <m/>
    <m/>
    <m/>
    <m/>
    <m/>
    <m/>
    <m/>
    <m/>
    <m/>
    <m/>
    <m/>
    <m/>
    <m/>
    <s v="90901-08"/>
    <s v="preiskava"/>
    <m/>
    <n v="328.86"/>
    <m/>
    <m/>
    <m/>
    <m/>
    <m/>
    <m/>
    <m/>
    <m/>
    <m/>
    <x v="0"/>
    <m/>
    <n v="28"/>
  </r>
  <r>
    <x v="0"/>
    <x v="3"/>
    <s v="sad"/>
    <x v="2"/>
    <x v="85"/>
    <n v="231"/>
    <n v="244"/>
    <s v="MR51002"/>
    <m/>
    <m/>
    <x v="853"/>
    <m/>
    <m/>
    <m/>
    <m/>
    <m/>
    <m/>
    <m/>
    <m/>
    <m/>
    <m/>
    <m/>
    <m/>
    <m/>
    <m/>
    <m/>
    <m/>
    <m/>
    <m/>
    <m/>
    <m/>
    <m/>
    <s v="90901-08"/>
    <s v="preiskava"/>
    <m/>
    <n v="328.86"/>
    <m/>
    <m/>
    <m/>
    <m/>
    <m/>
    <m/>
    <m/>
    <m/>
    <m/>
    <x v="0"/>
    <m/>
    <n v="28"/>
  </r>
  <r>
    <x v="0"/>
    <x v="3"/>
    <s v="sad"/>
    <x v="2"/>
    <x v="85"/>
    <n v="231"/>
    <n v="244"/>
    <s v="MR51003"/>
    <m/>
    <m/>
    <x v="854"/>
    <m/>
    <m/>
    <m/>
    <m/>
    <m/>
    <m/>
    <m/>
    <m/>
    <m/>
    <m/>
    <m/>
    <m/>
    <m/>
    <m/>
    <m/>
    <m/>
    <m/>
    <m/>
    <m/>
    <m/>
    <m/>
    <s v="90901-08"/>
    <s v="preiskava"/>
    <m/>
    <n v="328.86"/>
    <m/>
    <m/>
    <m/>
    <m/>
    <m/>
    <m/>
    <m/>
    <m/>
    <m/>
    <x v="0"/>
    <m/>
    <n v="28"/>
  </r>
  <r>
    <x v="0"/>
    <x v="3"/>
    <s v="sad"/>
    <x v="2"/>
    <x v="85"/>
    <n v="231"/>
    <n v="244"/>
    <s v="MR51004"/>
    <m/>
    <m/>
    <x v="855"/>
    <m/>
    <m/>
    <m/>
    <m/>
    <m/>
    <m/>
    <m/>
    <m/>
    <m/>
    <m/>
    <m/>
    <m/>
    <m/>
    <m/>
    <m/>
    <m/>
    <m/>
    <m/>
    <m/>
    <m/>
    <m/>
    <s v="90901-08"/>
    <s v="preiskava"/>
    <m/>
    <n v="328.86"/>
    <m/>
    <m/>
    <m/>
    <m/>
    <m/>
    <m/>
    <m/>
    <m/>
    <m/>
    <x v="0"/>
    <m/>
    <n v="28"/>
  </r>
  <r>
    <x v="0"/>
    <x v="3"/>
    <s v="sad"/>
    <x v="2"/>
    <x v="85"/>
    <m/>
    <m/>
    <s v="MR60000"/>
    <m/>
    <m/>
    <x v="856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5"/>
    <n v="231"/>
    <n v="244"/>
    <s v="MR60001"/>
    <m/>
    <m/>
    <x v="857"/>
    <m/>
    <m/>
    <m/>
    <m/>
    <m/>
    <m/>
    <m/>
    <m/>
    <m/>
    <m/>
    <m/>
    <m/>
    <m/>
    <m/>
    <m/>
    <m/>
    <m/>
    <m/>
    <m/>
    <m/>
    <m/>
    <s v="90901-08"/>
    <s v="preiskava"/>
    <m/>
    <n v="245.14"/>
    <m/>
    <m/>
    <m/>
    <m/>
    <m/>
    <m/>
    <m/>
    <m/>
    <m/>
    <x v="0"/>
    <m/>
    <n v="28"/>
  </r>
  <r>
    <x v="0"/>
    <x v="3"/>
    <s v="sad"/>
    <x v="2"/>
    <x v="85"/>
    <n v="231"/>
    <n v="244"/>
    <s v="MR60002"/>
    <m/>
    <m/>
    <x v="858"/>
    <m/>
    <m/>
    <m/>
    <m/>
    <m/>
    <m/>
    <m/>
    <m/>
    <m/>
    <m/>
    <m/>
    <m/>
    <m/>
    <m/>
    <m/>
    <m/>
    <m/>
    <m/>
    <m/>
    <m/>
    <m/>
    <s v="90901-08"/>
    <s v="preiskava"/>
    <m/>
    <n v="245.14"/>
    <m/>
    <m/>
    <m/>
    <m/>
    <m/>
    <m/>
    <m/>
    <m/>
    <m/>
    <x v="0"/>
    <m/>
    <n v="28"/>
  </r>
  <r>
    <x v="0"/>
    <x v="3"/>
    <s v="sad"/>
    <x v="2"/>
    <x v="85"/>
    <n v="231"/>
    <n v="244"/>
    <s v="MR60003"/>
    <m/>
    <m/>
    <x v="859"/>
    <m/>
    <m/>
    <m/>
    <m/>
    <m/>
    <m/>
    <m/>
    <m/>
    <m/>
    <m/>
    <m/>
    <m/>
    <m/>
    <m/>
    <m/>
    <m/>
    <m/>
    <m/>
    <m/>
    <m/>
    <m/>
    <s v="90901-08"/>
    <s v="preiskava"/>
    <m/>
    <n v="245.14"/>
    <m/>
    <m/>
    <m/>
    <m/>
    <m/>
    <m/>
    <m/>
    <m/>
    <m/>
    <x v="0"/>
    <m/>
    <n v="28"/>
  </r>
  <r>
    <x v="0"/>
    <x v="3"/>
    <s v="sad"/>
    <x v="2"/>
    <x v="85"/>
    <n v="231"/>
    <n v="244"/>
    <s v="MR60004"/>
    <m/>
    <m/>
    <x v="860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05"/>
    <m/>
    <m/>
    <x v="861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06"/>
    <m/>
    <m/>
    <x v="862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07"/>
    <m/>
    <m/>
    <x v="863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08"/>
    <m/>
    <m/>
    <x v="864"/>
    <m/>
    <m/>
    <m/>
    <m/>
    <m/>
    <m/>
    <m/>
    <m/>
    <m/>
    <m/>
    <m/>
    <m/>
    <m/>
    <m/>
    <m/>
    <m/>
    <m/>
    <m/>
    <m/>
    <m/>
    <m/>
    <s v="90901-08"/>
    <s v="preiskava"/>
    <m/>
    <n v="190.62"/>
    <m/>
    <m/>
    <m/>
    <m/>
    <m/>
    <m/>
    <m/>
    <m/>
    <m/>
    <x v="0"/>
    <m/>
    <n v="28"/>
  </r>
  <r>
    <x v="0"/>
    <x v="3"/>
    <s v="sad"/>
    <x v="2"/>
    <x v="85"/>
    <n v="231"/>
    <n v="244"/>
    <s v="MR60009"/>
    <m/>
    <m/>
    <x v="865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10"/>
    <m/>
    <m/>
    <x v="866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11"/>
    <m/>
    <m/>
    <x v="867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12"/>
    <m/>
    <m/>
    <x v="868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13"/>
    <m/>
    <m/>
    <x v="869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n v="231"/>
    <n v="244"/>
    <s v="MR60014"/>
    <m/>
    <m/>
    <x v="870"/>
    <m/>
    <m/>
    <m/>
    <m/>
    <m/>
    <m/>
    <m/>
    <m/>
    <m/>
    <m/>
    <m/>
    <m/>
    <m/>
    <m/>
    <m/>
    <m/>
    <m/>
    <m/>
    <m/>
    <m/>
    <m/>
    <s v="90901-08"/>
    <s v="preiskava"/>
    <m/>
    <n v="202.4"/>
    <m/>
    <m/>
    <m/>
    <m/>
    <m/>
    <m/>
    <m/>
    <m/>
    <m/>
    <x v="0"/>
    <m/>
    <n v="28"/>
  </r>
  <r>
    <x v="0"/>
    <x v="3"/>
    <s v="sad"/>
    <x v="2"/>
    <x v="85"/>
    <m/>
    <m/>
    <s v="MR70000"/>
    <m/>
    <m/>
    <x v="871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5"/>
    <n v="231"/>
    <n v="244"/>
    <s v="MR70001"/>
    <m/>
    <m/>
    <x v="872"/>
    <m/>
    <m/>
    <m/>
    <m/>
    <m/>
    <m/>
    <m/>
    <m/>
    <m/>
    <m/>
    <m/>
    <m/>
    <m/>
    <m/>
    <m/>
    <m/>
    <m/>
    <m/>
    <m/>
    <m/>
    <m/>
    <m/>
    <s v="preiskava"/>
    <m/>
    <n v="461.02"/>
    <m/>
    <m/>
    <m/>
    <m/>
    <m/>
    <m/>
    <m/>
    <m/>
    <m/>
    <x v="0"/>
    <m/>
    <n v="28"/>
  </r>
  <r>
    <x v="0"/>
    <x v="3"/>
    <s v="sad"/>
    <x v="2"/>
    <x v="85"/>
    <m/>
    <m/>
    <s v="MR90000"/>
    <m/>
    <m/>
    <x v="873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5"/>
    <n v="231"/>
    <n v="244"/>
    <s v="MR90001"/>
    <m/>
    <m/>
    <x v="874"/>
    <m/>
    <m/>
    <m/>
    <m/>
    <m/>
    <m/>
    <m/>
    <m/>
    <m/>
    <m/>
    <m/>
    <m/>
    <m/>
    <m/>
    <m/>
    <m/>
    <m/>
    <m/>
    <m/>
    <m/>
    <m/>
    <m/>
    <s v="preiskava"/>
    <m/>
    <n v="5.5"/>
    <m/>
    <m/>
    <m/>
    <m/>
    <m/>
    <m/>
    <m/>
    <m/>
    <m/>
    <x v="0"/>
    <m/>
    <n v="28"/>
  </r>
  <r>
    <x v="0"/>
    <x v="3"/>
    <s v="sad"/>
    <x v="2"/>
    <x v="85"/>
    <m/>
    <m/>
    <m/>
    <m/>
    <s v="Op:"/>
    <x v="8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28"/>
  </r>
  <r>
    <x v="357"/>
    <x v="3"/>
    <s v="sad"/>
    <x v="2"/>
    <x v="86"/>
    <n v="231"/>
    <n v="245"/>
    <s v="Z0033"/>
    <s v="PD"/>
    <m/>
    <x v="8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28"/>
  </r>
  <r>
    <x v="0"/>
    <x v="3"/>
    <s v="sad"/>
    <x v="2"/>
    <x v="86"/>
    <m/>
    <m/>
    <s v="CT10000"/>
    <m/>
    <m/>
    <x v="877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6"/>
    <n v="231"/>
    <n v="245"/>
    <s v="CT10001"/>
    <m/>
    <m/>
    <x v="878"/>
    <m/>
    <m/>
    <m/>
    <m/>
    <m/>
    <m/>
    <m/>
    <m/>
    <m/>
    <m/>
    <m/>
    <m/>
    <m/>
    <m/>
    <m/>
    <m/>
    <m/>
    <m/>
    <m/>
    <m/>
    <m/>
    <s v="56001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2"/>
    <m/>
    <m/>
    <x v="879"/>
    <m/>
    <m/>
    <m/>
    <m/>
    <m/>
    <m/>
    <m/>
    <m/>
    <m/>
    <m/>
    <m/>
    <m/>
    <m/>
    <m/>
    <m/>
    <m/>
    <m/>
    <m/>
    <m/>
    <m/>
    <m/>
    <s v="56013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3"/>
    <m/>
    <m/>
    <x v="880"/>
    <m/>
    <m/>
    <m/>
    <m/>
    <m/>
    <m/>
    <m/>
    <m/>
    <m/>
    <m/>
    <m/>
    <m/>
    <m/>
    <m/>
    <m/>
    <m/>
    <m/>
    <m/>
    <m/>
    <m/>
    <m/>
    <s v="56001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4"/>
    <m/>
    <m/>
    <x v="881"/>
    <m/>
    <m/>
    <m/>
    <m/>
    <m/>
    <m/>
    <m/>
    <m/>
    <m/>
    <m/>
    <m/>
    <m/>
    <m/>
    <m/>
    <m/>
    <m/>
    <m/>
    <m/>
    <m/>
    <m/>
    <m/>
    <s v="56016-04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5"/>
    <m/>
    <m/>
    <x v="882"/>
    <m/>
    <m/>
    <m/>
    <m/>
    <m/>
    <m/>
    <m/>
    <m/>
    <m/>
    <m/>
    <m/>
    <m/>
    <m/>
    <m/>
    <m/>
    <m/>
    <m/>
    <m/>
    <m/>
    <m/>
    <m/>
    <s v="56022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6"/>
    <m/>
    <m/>
    <x v="883"/>
    <m/>
    <m/>
    <m/>
    <m/>
    <m/>
    <m/>
    <m/>
    <m/>
    <m/>
    <m/>
    <m/>
    <m/>
    <m/>
    <m/>
    <m/>
    <m/>
    <m/>
    <m/>
    <m/>
    <m/>
    <m/>
    <s v="56022-02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0007"/>
    <m/>
    <m/>
    <x v="884"/>
    <m/>
    <m/>
    <m/>
    <m/>
    <m/>
    <m/>
    <m/>
    <m/>
    <m/>
    <m/>
    <m/>
    <m/>
    <m/>
    <m/>
    <m/>
    <m/>
    <m/>
    <m/>
    <m/>
    <m/>
    <m/>
    <s v="56101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11001"/>
    <m/>
    <m/>
    <x v="885"/>
    <m/>
    <m/>
    <m/>
    <m/>
    <m/>
    <m/>
    <m/>
    <m/>
    <m/>
    <m/>
    <m/>
    <m/>
    <m/>
    <m/>
    <m/>
    <m/>
    <m/>
    <m/>
    <m/>
    <m/>
    <m/>
    <s v="56007-00"/>
    <s v="preiskava"/>
    <m/>
    <n v="164.52"/>
    <m/>
    <m/>
    <m/>
    <m/>
    <m/>
    <m/>
    <m/>
    <m/>
    <m/>
    <x v="0"/>
    <m/>
    <n v="28"/>
  </r>
  <r>
    <x v="0"/>
    <x v="3"/>
    <s v="sad"/>
    <x v="2"/>
    <x v="86"/>
    <n v="231"/>
    <n v="245"/>
    <s v="CT11002"/>
    <m/>
    <m/>
    <x v="886"/>
    <m/>
    <m/>
    <m/>
    <m/>
    <m/>
    <m/>
    <m/>
    <m/>
    <m/>
    <m/>
    <m/>
    <m/>
    <m/>
    <m/>
    <m/>
    <m/>
    <m/>
    <m/>
    <m/>
    <m/>
    <m/>
    <s v="56013-01"/>
    <s v="preiskava"/>
    <m/>
    <n v="164.52"/>
    <m/>
    <m/>
    <m/>
    <m/>
    <m/>
    <m/>
    <m/>
    <m/>
    <m/>
    <x v="0"/>
    <m/>
    <n v="28"/>
  </r>
  <r>
    <x v="0"/>
    <x v="3"/>
    <s v="sad"/>
    <x v="2"/>
    <x v="86"/>
    <n v="231"/>
    <n v="245"/>
    <s v="CT11003"/>
    <m/>
    <m/>
    <x v="887"/>
    <m/>
    <m/>
    <m/>
    <m/>
    <m/>
    <m/>
    <m/>
    <m/>
    <m/>
    <m/>
    <m/>
    <m/>
    <m/>
    <m/>
    <m/>
    <m/>
    <m/>
    <m/>
    <m/>
    <m/>
    <m/>
    <s v="56007-00"/>
    <s v="preiskava"/>
    <m/>
    <n v="164.52"/>
    <m/>
    <m/>
    <m/>
    <m/>
    <m/>
    <m/>
    <m/>
    <m/>
    <m/>
    <x v="0"/>
    <m/>
    <n v="28"/>
  </r>
  <r>
    <x v="0"/>
    <x v="3"/>
    <s v="sad"/>
    <x v="2"/>
    <x v="86"/>
    <n v="231"/>
    <n v="245"/>
    <s v="CT11006"/>
    <m/>
    <m/>
    <x v="888"/>
    <m/>
    <m/>
    <m/>
    <m/>
    <m/>
    <m/>
    <m/>
    <m/>
    <m/>
    <m/>
    <m/>
    <m/>
    <m/>
    <m/>
    <m/>
    <m/>
    <m/>
    <m/>
    <m/>
    <m/>
    <m/>
    <s v="56028-01"/>
    <s v="preiskava"/>
    <m/>
    <n v="164.52"/>
    <m/>
    <m/>
    <m/>
    <m/>
    <m/>
    <m/>
    <m/>
    <m/>
    <m/>
    <x v="0"/>
    <m/>
    <n v="28"/>
  </r>
  <r>
    <x v="0"/>
    <x v="3"/>
    <s v="sad"/>
    <x v="2"/>
    <x v="86"/>
    <n v="231"/>
    <n v="245"/>
    <s v="CT11007"/>
    <m/>
    <m/>
    <x v="889"/>
    <m/>
    <m/>
    <m/>
    <m/>
    <m/>
    <m/>
    <m/>
    <m/>
    <m/>
    <m/>
    <m/>
    <m/>
    <m/>
    <m/>
    <m/>
    <m/>
    <m/>
    <m/>
    <m/>
    <m/>
    <m/>
    <s v="56107-00"/>
    <s v="preiskava"/>
    <m/>
    <n v="174.05"/>
    <m/>
    <m/>
    <m/>
    <m/>
    <m/>
    <m/>
    <m/>
    <m/>
    <m/>
    <x v="0"/>
    <m/>
    <n v="28"/>
  </r>
  <r>
    <x v="0"/>
    <x v="3"/>
    <s v="sad"/>
    <x v="2"/>
    <x v="86"/>
    <m/>
    <m/>
    <s v="CT20000"/>
    <m/>
    <m/>
    <x v="890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8"/>
  </r>
  <r>
    <x v="0"/>
    <x v="3"/>
    <s v="sad"/>
    <x v="2"/>
    <x v="86"/>
    <n v="231"/>
    <n v="245"/>
    <s v="CT20001"/>
    <m/>
    <m/>
    <x v="891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8"/>
  </r>
  <r>
    <x v="0"/>
    <x v="3"/>
    <s v="sad"/>
    <x v="2"/>
    <x v="86"/>
    <n v="231"/>
    <n v="245"/>
    <s v="CT20002"/>
    <m/>
    <m/>
    <x v="892"/>
    <m/>
    <m/>
    <m/>
    <m/>
    <m/>
    <m/>
    <m/>
    <m/>
    <m/>
    <m/>
    <m/>
    <m/>
    <m/>
    <m/>
    <m/>
    <m/>
    <m/>
    <m/>
    <m/>
    <m/>
    <m/>
    <s v="56233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3"/>
    <m/>
    <m/>
    <x v="893"/>
    <m/>
    <m/>
    <m/>
    <m/>
    <m/>
    <m/>
    <m/>
    <m/>
    <m/>
    <m/>
    <m/>
    <m/>
    <m/>
    <m/>
    <m/>
    <m/>
    <m/>
    <m/>
    <m/>
    <m/>
    <m/>
    <s v="56220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4"/>
    <m/>
    <m/>
    <x v="894"/>
    <m/>
    <m/>
    <m/>
    <m/>
    <m/>
    <m/>
    <m/>
    <m/>
    <m/>
    <m/>
    <m/>
    <m/>
    <m/>
    <m/>
    <m/>
    <m/>
    <m/>
    <m/>
    <m/>
    <m/>
    <m/>
    <s v="56221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5"/>
    <m/>
    <m/>
    <x v="895"/>
    <m/>
    <m/>
    <m/>
    <m/>
    <m/>
    <m/>
    <m/>
    <m/>
    <m/>
    <m/>
    <m/>
    <m/>
    <m/>
    <m/>
    <m/>
    <m/>
    <m/>
    <m/>
    <m/>
    <m/>
    <m/>
    <s v="56223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6"/>
    <m/>
    <m/>
    <x v="896"/>
    <m/>
    <m/>
    <m/>
    <m/>
    <m/>
    <m/>
    <m/>
    <m/>
    <m/>
    <m/>
    <m/>
    <m/>
    <m/>
    <m/>
    <m/>
    <m/>
    <m/>
    <m/>
    <m/>
    <m/>
    <m/>
    <s v="562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7"/>
    <m/>
    <m/>
    <x v="897"/>
    <m/>
    <m/>
    <m/>
    <m/>
    <m/>
    <m/>
    <m/>
    <m/>
    <m/>
    <m/>
    <m/>
    <m/>
    <m/>
    <m/>
    <m/>
    <m/>
    <m/>
    <m/>
    <m/>
    <m/>
    <m/>
    <s v="5640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8"/>
    <m/>
    <m/>
    <x v="898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09"/>
    <m/>
    <m/>
    <x v="899"/>
    <m/>
    <m/>
    <m/>
    <m/>
    <m/>
    <m/>
    <m/>
    <m/>
    <m/>
    <m/>
    <m/>
    <m/>
    <m/>
    <m/>
    <m/>
    <m/>
    <m/>
    <m/>
    <m/>
    <m/>
    <m/>
    <s v="5640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0"/>
    <m/>
    <m/>
    <x v="900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1"/>
    <m/>
    <m/>
    <x v="901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2"/>
    <m/>
    <m/>
    <x v="902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3"/>
    <m/>
    <m/>
    <x v="903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4"/>
    <m/>
    <m/>
    <x v="904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5"/>
    <m/>
    <m/>
    <x v="905"/>
    <m/>
    <m/>
    <m/>
    <m/>
    <m/>
    <m/>
    <m/>
    <m/>
    <m/>
    <m/>
    <m/>
    <m/>
    <m/>
    <m/>
    <m/>
    <m/>
    <m/>
    <m/>
    <m/>
    <m/>
    <m/>
    <s v="562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6"/>
    <m/>
    <m/>
    <x v="906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7"/>
    <m/>
    <m/>
    <x v="907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8"/>
    <m/>
    <m/>
    <x v="908"/>
    <m/>
    <m/>
    <m/>
    <m/>
    <m/>
    <m/>
    <m/>
    <m/>
    <m/>
    <m/>
    <m/>
    <m/>
    <m/>
    <m/>
    <m/>
    <m/>
    <m/>
    <m/>
    <m/>
    <m/>
    <m/>
    <s v="56022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19"/>
    <m/>
    <m/>
    <x v="909"/>
    <m/>
    <m/>
    <m/>
    <m/>
    <m/>
    <m/>
    <m/>
    <m/>
    <m/>
    <m/>
    <m/>
    <m/>
    <m/>
    <m/>
    <m/>
    <m/>
    <m/>
    <m/>
    <m/>
    <m/>
    <m/>
    <s v="57201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20"/>
    <m/>
    <m/>
    <x v="910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0021"/>
    <m/>
    <m/>
    <x v="911"/>
    <m/>
    <m/>
    <m/>
    <m/>
    <m/>
    <m/>
    <m/>
    <m/>
    <m/>
    <m/>
    <m/>
    <m/>
    <m/>
    <m/>
    <m/>
    <m/>
    <m/>
    <m/>
    <m/>
    <m/>
    <m/>
    <s v="56619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21001"/>
    <m/>
    <m/>
    <x v="912"/>
    <m/>
    <m/>
    <m/>
    <m/>
    <m/>
    <m/>
    <m/>
    <m/>
    <m/>
    <m/>
    <m/>
    <m/>
    <m/>
    <m/>
    <m/>
    <m/>
    <m/>
    <m/>
    <m/>
    <m/>
    <m/>
    <s v="56625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2"/>
    <m/>
    <m/>
    <x v="913"/>
    <m/>
    <m/>
    <m/>
    <m/>
    <m/>
    <m/>
    <m/>
    <m/>
    <m/>
    <m/>
    <m/>
    <m/>
    <m/>
    <m/>
    <m/>
    <m/>
    <m/>
    <m/>
    <m/>
    <m/>
    <m/>
    <s v="56234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3"/>
    <m/>
    <m/>
    <x v="914"/>
    <m/>
    <m/>
    <m/>
    <m/>
    <m/>
    <m/>
    <m/>
    <m/>
    <m/>
    <m/>
    <m/>
    <m/>
    <m/>
    <m/>
    <m/>
    <m/>
    <m/>
    <m/>
    <m/>
    <m/>
    <m/>
    <s v="56224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4"/>
    <m/>
    <m/>
    <x v="915"/>
    <m/>
    <m/>
    <m/>
    <m/>
    <m/>
    <m/>
    <m/>
    <m/>
    <m/>
    <m/>
    <m/>
    <m/>
    <m/>
    <m/>
    <m/>
    <m/>
    <m/>
    <m/>
    <m/>
    <m/>
    <m/>
    <s v="56225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5"/>
    <m/>
    <m/>
    <x v="916"/>
    <m/>
    <m/>
    <m/>
    <m/>
    <m/>
    <m/>
    <m/>
    <m/>
    <m/>
    <m/>
    <m/>
    <m/>
    <m/>
    <m/>
    <m/>
    <m/>
    <m/>
    <m/>
    <m/>
    <m/>
    <m/>
    <s v="56226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6"/>
    <m/>
    <m/>
    <x v="917"/>
    <m/>
    <m/>
    <m/>
    <m/>
    <m/>
    <m/>
    <m/>
    <m/>
    <m/>
    <m/>
    <m/>
    <m/>
    <m/>
    <m/>
    <m/>
    <m/>
    <m/>
    <m/>
    <m/>
    <m/>
    <m/>
    <s v="56219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07"/>
    <m/>
    <m/>
    <x v="918"/>
    <m/>
    <m/>
    <m/>
    <m/>
    <m/>
    <m/>
    <m/>
    <m/>
    <m/>
    <m/>
    <m/>
    <m/>
    <m/>
    <m/>
    <m/>
    <m/>
    <m/>
    <m/>
    <m/>
    <m/>
    <m/>
    <s v="56412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10"/>
    <m/>
    <m/>
    <x v="919"/>
    <m/>
    <m/>
    <m/>
    <m/>
    <m/>
    <m/>
    <m/>
    <m/>
    <m/>
    <m/>
    <m/>
    <m/>
    <m/>
    <m/>
    <m/>
    <m/>
    <m/>
    <m/>
    <m/>
    <m/>
    <m/>
    <s v="56619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14"/>
    <m/>
    <m/>
    <x v="920"/>
    <m/>
    <m/>
    <m/>
    <m/>
    <m/>
    <m/>
    <m/>
    <m/>
    <m/>
    <m/>
    <m/>
    <m/>
    <m/>
    <m/>
    <m/>
    <m/>
    <m/>
    <m/>
    <m/>
    <m/>
    <m/>
    <s v="56619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15"/>
    <m/>
    <m/>
    <x v="921"/>
    <m/>
    <m/>
    <m/>
    <m/>
    <m/>
    <m/>
    <m/>
    <m/>
    <m/>
    <m/>
    <m/>
    <m/>
    <m/>
    <m/>
    <m/>
    <m/>
    <m/>
    <m/>
    <m/>
    <m/>
    <m/>
    <s v="56219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20"/>
    <m/>
    <m/>
    <x v="922"/>
    <m/>
    <m/>
    <m/>
    <m/>
    <m/>
    <m/>
    <m/>
    <m/>
    <m/>
    <m/>
    <m/>
    <m/>
    <m/>
    <m/>
    <m/>
    <m/>
    <m/>
    <m/>
    <m/>
    <m/>
    <m/>
    <s v="56219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16"/>
    <m/>
    <m/>
    <x v="923"/>
    <m/>
    <m/>
    <m/>
    <m/>
    <m/>
    <m/>
    <m/>
    <m/>
    <m/>
    <m/>
    <m/>
    <m/>
    <m/>
    <m/>
    <m/>
    <m/>
    <m/>
    <m/>
    <m/>
    <m/>
    <m/>
    <s v="56625-00"/>
    <s v="preiskava"/>
    <m/>
    <n v="183.09"/>
    <m/>
    <m/>
    <m/>
    <m/>
    <m/>
    <m/>
    <m/>
    <m/>
    <m/>
    <x v="0"/>
    <m/>
    <n v="29"/>
  </r>
  <r>
    <x v="0"/>
    <x v="3"/>
    <s v="sad"/>
    <x v="2"/>
    <x v="86"/>
    <n v="231"/>
    <n v="245"/>
    <s v="CT21017"/>
    <m/>
    <m/>
    <x v="924"/>
    <m/>
    <m/>
    <m/>
    <m/>
    <m/>
    <m/>
    <m/>
    <m/>
    <m/>
    <m/>
    <m/>
    <m/>
    <m/>
    <m/>
    <m/>
    <m/>
    <m/>
    <m/>
    <m/>
    <m/>
    <m/>
    <s v="56625-00"/>
    <s v="preiskava"/>
    <m/>
    <n v="183.09"/>
    <m/>
    <m/>
    <m/>
    <m/>
    <m/>
    <m/>
    <m/>
    <m/>
    <m/>
    <x v="0"/>
    <m/>
    <n v="29"/>
  </r>
  <r>
    <x v="0"/>
    <x v="3"/>
    <s v="sad"/>
    <x v="2"/>
    <x v="86"/>
    <m/>
    <m/>
    <s v="CT30000"/>
    <m/>
    <m/>
    <x v="925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9"/>
  </r>
  <r>
    <x v="0"/>
    <x v="3"/>
    <s v="sad"/>
    <x v="2"/>
    <x v="86"/>
    <n v="231"/>
    <n v="245"/>
    <s v="CT30001"/>
    <m/>
    <m/>
    <x v="926"/>
    <m/>
    <m/>
    <m/>
    <m/>
    <m/>
    <m/>
    <m/>
    <m/>
    <m/>
    <m/>
    <m/>
    <m/>
    <m/>
    <m/>
    <m/>
    <m/>
    <m/>
    <m/>
    <m/>
    <m/>
    <m/>
    <s v="56301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02"/>
    <m/>
    <m/>
    <x v="927"/>
    <m/>
    <m/>
    <m/>
    <m/>
    <m/>
    <m/>
    <m/>
    <m/>
    <m/>
    <m/>
    <m/>
    <m/>
    <m/>
    <m/>
    <m/>
    <m/>
    <m/>
    <m/>
    <m/>
    <m/>
    <m/>
    <s v="56301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03"/>
    <m/>
    <m/>
    <x v="928"/>
    <m/>
    <m/>
    <m/>
    <m/>
    <m/>
    <m/>
    <m/>
    <m/>
    <m/>
    <m/>
    <m/>
    <m/>
    <m/>
    <m/>
    <m/>
    <m/>
    <m/>
    <m/>
    <m/>
    <m/>
    <m/>
    <s v="56401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04"/>
    <m/>
    <m/>
    <x v="929"/>
    <m/>
    <m/>
    <m/>
    <m/>
    <m/>
    <m/>
    <m/>
    <m/>
    <m/>
    <m/>
    <m/>
    <m/>
    <m/>
    <m/>
    <m/>
    <m/>
    <m/>
    <m/>
    <m/>
    <m/>
    <m/>
    <s v="56401-00"/>
    <s v="preiskava"/>
    <m/>
    <n v="134.03"/>
    <m/>
    <m/>
    <m/>
    <m/>
    <m/>
    <m/>
    <m/>
    <m/>
    <m/>
    <x v="0"/>
    <m/>
    <n v="29"/>
  </r>
  <r>
    <x v="0"/>
    <x v="3"/>
    <s v="sad"/>
    <x v="2"/>
    <x v="86"/>
    <n v="231"/>
    <n v="245"/>
    <s v="CT30005"/>
    <m/>
    <m/>
    <x v="930"/>
    <m/>
    <m/>
    <m/>
    <m/>
    <m/>
    <m/>
    <m/>
    <m/>
    <m/>
    <m/>
    <m/>
    <m/>
    <m/>
    <m/>
    <m/>
    <m/>
    <m/>
    <m/>
    <m/>
    <m/>
    <m/>
    <s v="56409-00"/>
    <s v="preiskava"/>
    <m/>
    <n v="134.03"/>
    <m/>
    <m/>
    <m/>
    <m/>
    <m/>
    <m/>
    <m/>
    <m/>
    <m/>
    <x v="0"/>
    <m/>
    <n v="29"/>
  </r>
  <r>
    <x v="0"/>
    <x v="3"/>
    <s v="sad"/>
    <x v="2"/>
    <x v="86"/>
    <n v="231"/>
    <n v="245"/>
    <s v="CT30006"/>
    <m/>
    <m/>
    <x v="931"/>
    <m/>
    <m/>
    <m/>
    <m/>
    <m/>
    <m/>
    <m/>
    <m/>
    <m/>
    <m/>
    <m/>
    <m/>
    <m/>
    <m/>
    <m/>
    <m/>
    <m/>
    <m/>
    <m/>
    <m/>
    <m/>
    <s v="56301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07"/>
    <m/>
    <m/>
    <x v="932"/>
    <m/>
    <m/>
    <m/>
    <m/>
    <m/>
    <m/>
    <m/>
    <m/>
    <m/>
    <m/>
    <m/>
    <m/>
    <m/>
    <m/>
    <m/>
    <m/>
    <m/>
    <m/>
    <m/>
    <m/>
    <m/>
    <s v="56401-00"/>
    <s v="preiskava"/>
    <m/>
    <n v="134.03"/>
    <m/>
    <m/>
    <m/>
    <m/>
    <m/>
    <m/>
    <m/>
    <m/>
    <m/>
    <x v="0"/>
    <m/>
    <n v="29"/>
  </r>
  <r>
    <x v="0"/>
    <x v="3"/>
    <s v="sad"/>
    <x v="2"/>
    <x v="86"/>
    <n v="231"/>
    <n v="245"/>
    <s v="CT30008"/>
    <m/>
    <m/>
    <x v="933"/>
    <m/>
    <m/>
    <m/>
    <m/>
    <m/>
    <m/>
    <m/>
    <m/>
    <m/>
    <m/>
    <m/>
    <m/>
    <m/>
    <m/>
    <m/>
    <m/>
    <m/>
    <m/>
    <m/>
    <m/>
    <m/>
    <s v="56301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09"/>
    <m/>
    <m/>
    <x v="934"/>
    <m/>
    <m/>
    <m/>
    <m/>
    <m/>
    <m/>
    <m/>
    <m/>
    <m/>
    <m/>
    <m/>
    <m/>
    <m/>
    <m/>
    <m/>
    <m/>
    <m/>
    <m/>
    <m/>
    <m/>
    <m/>
    <s v="56407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11"/>
    <m/>
    <m/>
    <x v="935"/>
    <m/>
    <m/>
    <m/>
    <m/>
    <m/>
    <m/>
    <m/>
    <m/>
    <m/>
    <m/>
    <m/>
    <m/>
    <m/>
    <m/>
    <m/>
    <m/>
    <m/>
    <m/>
    <m/>
    <m/>
    <m/>
    <s v="56407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0012"/>
    <m/>
    <m/>
    <x v="936"/>
    <m/>
    <m/>
    <m/>
    <m/>
    <m/>
    <m/>
    <m/>
    <m/>
    <m/>
    <m/>
    <m/>
    <m/>
    <m/>
    <m/>
    <m/>
    <m/>
    <m/>
    <m/>
    <m/>
    <m/>
    <m/>
    <s v="56407-00"/>
    <s v="preiskava"/>
    <m/>
    <n v="145.94999999999999"/>
    <m/>
    <m/>
    <m/>
    <m/>
    <m/>
    <m/>
    <m/>
    <m/>
    <m/>
    <x v="0"/>
    <m/>
    <n v="29"/>
  </r>
  <r>
    <x v="0"/>
    <x v="3"/>
    <s v="sad"/>
    <x v="2"/>
    <x v="86"/>
    <n v="231"/>
    <n v="245"/>
    <s v="CT31001"/>
    <m/>
    <m/>
    <x v="937"/>
    <m/>
    <m/>
    <m/>
    <m/>
    <m/>
    <m/>
    <m/>
    <m/>
    <m/>
    <m/>
    <m/>
    <m/>
    <m/>
    <m/>
    <m/>
    <m/>
    <m/>
    <m/>
    <m/>
    <m/>
    <m/>
    <s v="563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03"/>
    <m/>
    <m/>
    <x v="938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04"/>
    <m/>
    <m/>
    <x v="939"/>
    <m/>
    <m/>
    <m/>
    <m/>
    <m/>
    <m/>
    <m/>
    <m/>
    <m/>
    <m/>
    <m/>
    <m/>
    <m/>
    <m/>
    <m/>
    <m/>
    <m/>
    <m/>
    <m/>
    <m/>
    <m/>
    <s v="56407-00"/>
    <s v="preiskava"/>
    <m/>
    <n v="189.42"/>
    <m/>
    <m/>
    <m/>
    <m/>
    <m/>
    <m/>
    <m/>
    <m/>
    <m/>
    <x v="0"/>
    <m/>
    <n v="29"/>
  </r>
  <r>
    <x v="0"/>
    <x v="3"/>
    <s v="sad"/>
    <x v="2"/>
    <x v="86"/>
    <n v="231"/>
    <n v="245"/>
    <s v="CT31005"/>
    <m/>
    <m/>
    <x v="940"/>
    <m/>
    <m/>
    <m/>
    <m/>
    <m/>
    <m/>
    <m/>
    <m/>
    <m/>
    <m/>
    <m/>
    <m/>
    <m/>
    <m/>
    <m/>
    <m/>
    <m/>
    <m/>
    <m/>
    <m/>
    <m/>
    <s v="56412-00"/>
    <s v="preiskava"/>
    <m/>
    <n v="176.75"/>
    <m/>
    <m/>
    <m/>
    <m/>
    <m/>
    <m/>
    <m/>
    <m/>
    <m/>
    <x v="0"/>
    <m/>
    <n v="29"/>
  </r>
  <r>
    <x v="0"/>
    <x v="3"/>
    <s v="sad"/>
    <x v="2"/>
    <x v="86"/>
    <n v="231"/>
    <n v="245"/>
    <s v="CT31010"/>
    <m/>
    <m/>
    <x v="941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09"/>
    <m/>
    <m/>
    <x v="942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11"/>
    <m/>
    <m/>
    <x v="943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12"/>
    <m/>
    <m/>
    <x v="944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31013"/>
    <m/>
    <m/>
    <x v="945"/>
    <m/>
    <m/>
    <m/>
    <m/>
    <m/>
    <m/>
    <m/>
    <m/>
    <m/>
    <m/>
    <m/>
    <m/>
    <m/>
    <m/>
    <m/>
    <m/>
    <m/>
    <m/>
    <m/>
    <m/>
    <m/>
    <s v="56407-00"/>
    <s v="preiskava"/>
    <m/>
    <n v="201.33"/>
    <m/>
    <m/>
    <m/>
    <m/>
    <m/>
    <m/>
    <m/>
    <m/>
    <m/>
    <x v="0"/>
    <m/>
    <n v="29"/>
  </r>
  <r>
    <x v="0"/>
    <x v="3"/>
    <s v="sad"/>
    <x v="2"/>
    <x v="86"/>
    <m/>
    <m/>
    <s v="CT40000"/>
    <m/>
    <m/>
    <x v="946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9"/>
  </r>
  <r>
    <x v="0"/>
    <x v="3"/>
    <s v="sad"/>
    <x v="2"/>
    <x v="86"/>
    <n v="231"/>
    <n v="245"/>
    <s v="CT41001"/>
    <m/>
    <m/>
    <x v="947"/>
    <m/>
    <m/>
    <m/>
    <m/>
    <m/>
    <m/>
    <m/>
    <m/>
    <m/>
    <m/>
    <m/>
    <m/>
    <m/>
    <m/>
    <m/>
    <m/>
    <m/>
    <m/>
    <m/>
    <m/>
    <m/>
    <s v="57350-00"/>
    <s v="preiskava"/>
    <m/>
    <n v="289.55"/>
    <m/>
    <m/>
    <m/>
    <m/>
    <m/>
    <m/>
    <m/>
    <m/>
    <m/>
    <x v="0"/>
    <m/>
    <n v="29"/>
  </r>
  <r>
    <x v="0"/>
    <x v="3"/>
    <s v="sad"/>
    <x v="2"/>
    <x v="86"/>
    <n v="231"/>
    <n v="245"/>
    <s v="CT41002"/>
    <m/>
    <m/>
    <x v="948"/>
    <m/>
    <m/>
    <m/>
    <m/>
    <m/>
    <m/>
    <m/>
    <m/>
    <m/>
    <m/>
    <m/>
    <m/>
    <m/>
    <m/>
    <m/>
    <m/>
    <m/>
    <m/>
    <m/>
    <m/>
    <m/>
    <s v="57350-00"/>
    <s v="preiskava"/>
    <m/>
    <n v="289.55"/>
    <m/>
    <m/>
    <m/>
    <m/>
    <m/>
    <m/>
    <m/>
    <m/>
    <m/>
    <x v="0"/>
    <m/>
    <n v="29"/>
  </r>
  <r>
    <x v="0"/>
    <x v="3"/>
    <s v="sad"/>
    <x v="2"/>
    <x v="86"/>
    <n v="231"/>
    <n v="245"/>
    <s v="CT41003"/>
    <m/>
    <m/>
    <x v="949"/>
    <m/>
    <m/>
    <m/>
    <m/>
    <m/>
    <m/>
    <m/>
    <m/>
    <m/>
    <m/>
    <m/>
    <m/>
    <m/>
    <m/>
    <m/>
    <m/>
    <m/>
    <m/>
    <m/>
    <m/>
    <m/>
    <s v="57350-00"/>
    <s v="preiskava"/>
    <m/>
    <n v="271.32"/>
    <m/>
    <m/>
    <m/>
    <m/>
    <m/>
    <m/>
    <m/>
    <m/>
    <m/>
    <x v="0"/>
    <m/>
    <n v="29"/>
  </r>
  <r>
    <x v="0"/>
    <x v="3"/>
    <s v="sad"/>
    <x v="2"/>
    <x v="86"/>
    <n v="231"/>
    <n v="245"/>
    <s v="CT41004"/>
    <m/>
    <m/>
    <x v="950"/>
    <m/>
    <m/>
    <m/>
    <m/>
    <m/>
    <m/>
    <m/>
    <m/>
    <m/>
    <m/>
    <m/>
    <m/>
    <m/>
    <m/>
    <m/>
    <m/>
    <m/>
    <m/>
    <m/>
    <m/>
    <m/>
    <s v="57350-00"/>
    <s v="preiskava"/>
    <m/>
    <n v="289.55"/>
    <m/>
    <m/>
    <m/>
    <m/>
    <m/>
    <m/>
    <m/>
    <m/>
    <m/>
    <x v="0"/>
    <m/>
    <n v="29"/>
  </r>
  <r>
    <x v="0"/>
    <x v="3"/>
    <s v="sad"/>
    <x v="2"/>
    <x v="86"/>
    <n v="231"/>
    <n v="245"/>
    <s v="CT41005"/>
    <m/>
    <m/>
    <x v="951"/>
    <m/>
    <m/>
    <m/>
    <m/>
    <m/>
    <m/>
    <m/>
    <m/>
    <m/>
    <m/>
    <m/>
    <m/>
    <m/>
    <m/>
    <m/>
    <m/>
    <m/>
    <m/>
    <m/>
    <m/>
    <m/>
    <s v="57350-00"/>
    <s v="preiskava"/>
    <m/>
    <n v="270.98"/>
    <m/>
    <m/>
    <m/>
    <m/>
    <m/>
    <m/>
    <m/>
    <m/>
    <m/>
    <x v="0"/>
    <m/>
    <n v="29"/>
  </r>
  <r>
    <x v="0"/>
    <x v="3"/>
    <s v="sad"/>
    <x v="2"/>
    <x v="86"/>
    <n v="231"/>
    <n v="245"/>
    <s v="CT41006"/>
    <m/>
    <m/>
    <x v="952"/>
    <m/>
    <m/>
    <m/>
    <m/>
    <m/>
    <m/>
    <m/>
    <m/>
    <m/>
    <m/>
    <m/>
    <m/>
    <m/>
    <m/>
    <m/>
    <m/>
    <m/>
    <m/>
    <m/>
    <m/>
    <m/>
    <s v="57350-00"/>
    <s v="preiskava"/>
    <m/>
    <n v="270.98"/>
    <m/>
    <m/>
    <m/>
    <m/>
    <m/>
    <m/>
    <m/>
    <m/>
    <m/>
    <x v="0"/>
    <m/>
    <n v="29"/>
  </r>
  <r>
    <x v="0"/>
    <x v="3"/>
    <s v="sad"/>
    <x v="2"/>
    <x v="86"/>
    <n v="231"/>
    <n v="245"/>
    <s v="CT41007"/>
    <m/>
    <m/>
    <x v="953"/>
    <m/>
    <m/>
    <m/>
    <m/>
    <m/>
    <m/>
    <m/>
    <m/>
    <m/>
    <m/>
    <m/>
    <m/>
    <m/>
    <m/>
    <m/>
    <m/>
    <m/>
    <m/>
    <m/>
    <m/>
    <m/>
    <s v="57350-00"/>
    <s v="preiskava"/>
    <m/>
    <n v="270.98"/>
    <m/>
    <m/>
    <m/>
    <m/>
    <m/>
    <m/>
    <m/>
    <m/>
    <m/>
    <x v="0"/>
    <m/>
    <n v="29"/>
  </r>
  <r>
    <x v="0"/>
    <x v="3"/>
    <s v="sad"/>
    <x v="2"/>
    <x v="86"/>
    <n v="231"/>
    <n v="245"/>
    <s v="CT41008"/>
    <m/>
    <m/>
    <x v="954"/>
    <m/>
    <m/>
    <m/>
    <m/>
    <m/>
    <m/>
    <m/>
    <m/>
    <m/>
    <m/>
    <m/>
    <m/>
    <m/>
    <m/>
    <m/>
    <m/>
    <m/>
    <m/>
    <m/>
    <m/>
    <m/>
    <s v="57350-00"/>
    <s v="preiskava"/>
    <m/>
    <n v="270.98"/>
    <m/>
    <m/>
    <m/>
    <m/>
    <m/>
    <m/>
    <m/>
    <m/>
    <m/>
    <x v="0"/>
    <m/>
    <n v="29"/>
  </r>
  <r>
    <x v="0"/>
    <x v="3"/>
    <s v="sad"/>
    <x v="2"/>
    <x v="86"/>
    <n v="231"/>
    <n v="245"/>
    <s v="CT41009"/>
    <m/>
    <m/>
    <x v="955"/>
    <m/>
    <m/>
    <m/>
    <m/>
    <m/>
    <m/>
    <m/>
    <m/>
    <m/>
    <m/>
    <m/>
    <m/>
    <m/>
    <m/>
    <m/>
    <m/>
    <m/>
    <m/>
    <m/>
    <m/>
    <m/>
    <s v="57350-00"/>
    <s v="preiskava"/>
    <m/>
    <n v="288.45999999999998"/>
    <m/>
    <m/>
    <m/>
    <m/>
    <m/>
    <m/>
    <m/>
    <m/>
    <m/>
    <x v="0"/>
    <m/>
    <n v="29"/>
  </r>
  <r>
    <x v="0"/>
    <x v="3"/>
    <s v="sad"/>
    <x v="2"/>
    <x v="86"/>
    <n v="231"/>
    <n v="245"/>
    <s v="CT41010"/>
    <m/>
    <m/>
    <x v="956"/>
    <m/>
    <m/>
    <m/>
    <m/>
    <m/>
    <m/>
    <m/>
    <m/>
    <m/>
    <m/>
    <m/>
    <m/>
    <m/>
    <m/>
    <m/>
    <m/>
    <m/>
    <m/>
    <m/>
    <m/>
    <m/>
    <s v="57350-00"/>
    <s v="preiskava"/>
    <m/>
    <n v="307.02999999999997"/>
    <m/>
    <m/>
    <m/>
    <m/>
    <m/>
    <m/>
    <m/>
    <m/>
    <m/>
    <x v="0"/>
    <m/>
    <n v="29"/>
  </r>
  <r>
    <x v="0"/>
    <x v="3"/>
    <s v="sad"/>
    <x v="2"/>
    <x v="86"/>
    <n v="231"/>
    <n v="245"/>
    <s v="CT41011"/>
    <m/>
    <m/>
    <x v="957"/>
    <m/>
    <m/>
    <m/>
    <m/>
    <m/>
    <m/>
    <m/>
    <m/>
    <m/>
    <m/>
    <m/>
    <m/>
    <m/>
    <m/>
    <m/>
    <m/>
    <m/>
    <m/>
    <m/>
    <m/>
    <m/>
    <s v="57350-00"/>
    <s v="preiskava"/>
    <m/>
    <n v="307.02999999999997"/>
    <m/>
    <m/>
    <m/>
    <m/>
    <m/>
    <m/>
    <m/>
    <m/>
    <m/>
    <x v="0"/>
    <m/>
    <n v="29"/>
  </r>
  <r>
    <x v="0"/>
    <x v="3"/>
    <s v="sad"/>
    <x v="2"/>
    <x v="86"/>
    <n v="231"/>
    <n v="245"/>
    <s v="CT41012"/>
    <m/>
    <m/>
    <x v="958"/>
    <m/>
    <m/>
    <m/>
    <m/>
    <m/>
    <m/>
    <m/>
    <m/>
    <m/>
    <m/>
    <m/>
    <m/>
    <m/>
    <m/>
    <m/>
    <m/>
    <m/>
    <m/>
    <m/>
    <m/>
    <m/>
    <s v="57350-00"/>
    <s v="preiskava"/>
    <m/>
    <n v="252.74"/>
    <m/>
    <m/>
    <m/>
    <m/>
    <m/>
    <m/>
    <m/>
    <m/>
    <m/>
    <x v="0"/>
    <m/>
    <n v="29"/>
  </r>
  <r>
    <x v="0"/>
    <x v="3"/>
    <s v="sad"/>
    <x v="2"/>
    <x v="86"/>
    <n v="231"/>
    <n v="245"/>
    <s v="CT41013"/>
    <m/>
    <m/>
    <x v="959"/>
    <m/>
    <m/>
    <m/>
    <m/>
    <m/>
    <m/>
    <m/>
    <m/>
    <m/>
    <m/>
    <m/>
    <m/>
    <m/>
    <m/>
    <m/>
    <m/>
    <m/>
    <m/>
    <m/>
    <m/>
    <m/>
    <s v="57350-00"/>
    <s v="preiskava"/>
    <m/>
    <n v="252.74"/>
    <m/>
    <m/>
    <m/>
    <m/>
    <m/>
    <m/>
    <m/>
    <m/>
    <m/>
    <x v="0"/>
    <m/>
    <n v="29"/>
  </r>
  <r>
    <x v="0"/>
    <x v="3"/>
    <s v="sad"/>
    <x v="2"/>
    <x v="86"/>
    <n v="231"/>
    <n v="245"/>
    <s v="CT41014"/>
    <m/>
    <m/>
    <x v="960"/>
    <m/>
    <m/>
    <m/>
    <m/>
    <m/>
    <m/>
    <m/>
    <m/>
    <m/>
    <m/>
    <m/>
    <m/>
    <m/>
    <m/>
    <m/>
    <m/>
    <m/>
    <m/>
    <m/>
    <m/>
    <m/>
    <s v="57350-00"/>
    <s v="preiskava"/>
    <m/>
    <n v="252.74"/>
    <m/>
    <m/>
    <m/>
    <m/>
    <m/>
    <m/>
    <m/>
    <m/>
    <m/>
    <x v="0"/>
    <m/>
    <n v="29"/>
  </r>
  <r>
    <x v="0"/>
    <x v="3"/>
    <s v="sad"/>
    <x v="2"/>
    <x v="86"/>
    <n v="231"/>
    <n v="245"/>
    <s v="CT41015"/>
    <m/>
    <m/>
    <x v="961"/>
    <m/>
    <m/>
    <m/>
    <m/>
    <m/>
    <m/>
    <m/>
    <m/>
    <m/>
    <m/>
    <m/>
    <m/>
    <m/>
    <m/>
    <m/>
    <m/>
    <m/>
    <m/>
    <m/>
    <m/>
    <m/>
    <s v="57350-00"/>
    <s v="preiskava"/>
    <m/>
    <n v="252.74"/>
    <m/>
    <m/>
    <m/>
    <m/>
    <m/>
    <m/>
    <m/>
    <m/>
    <m/>
    <x v="0"/>
    <m/>
    <n v="29"/>
  </r>
  <r>
    <x v="0"/>
    <x v="3"/>
    <s v="sad"/>
    <x v="2"/>
    <x v="86"/>
    <m/>
    <m/>
    <s v="CT50000"/>
    <m/>
    <m/>
    <x v="962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29"/>
  </r>
  <r>
    <x v="0"/>
    <x v="3"/>
    <s v="sad"/>
    <x v="2"/>
    <x v="86"/>
    <n v="231"/>
    <n v="245"/>
    <s v="CT50001"/>
    <m/>
    <m/>
    <x v="963"/>
    <m/>
    <m/>
    <m/>
    <m/>
    <m/>
    <m/>
    <m/>
    <m/>
    <m/>
    <m/>
    <m/>
    <m/>
    <m/>
    <m/>
    <m/>
    <m/>
    <m/>
    <m/>
    <m/>
    <m/>
    <m/>
    <s v="57350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50005"/>
    <m/>
    <m/>
    <x v="964"/>
    <m/>
    <m/>
    <m/>
    <m/>
    <m/>
    <m/>
    <m/>
    <m/>
    <m/>
    <m/>
    <m/>
    <m/>
    <m/>
    <m/>
    <m/>
    <m/>
    <m/>
    <m/>
    <m/>
    <m/>
    <m/>
    <s v="57350-00"/>
    <s v="preiskava"/>
    <m/>
    <n v="128.47"/>
    <m/>
    <m/>
    <m/>
    <m/>
    <m/>
    <m/>
    <m/>
    <m/>
    <m/>
    <x v="0"/>
    <m/>
    <n v="29"/>
  </r>
  <r>
    <x v="0"/>
    <x v="3"/>
    <s v="sad"/>
    <x v="2"/>
    <x v="86"/>
    <n v="231"/>
    <n v="245"/>
    <s v="CT51002"/>
    <m/>
    <m/>
    <x v="965"/>
    <m/>
    <m/>
    <m/>
    <m/>
    <m/>
    <m/>
    <m/>
    <m/>
    <m/>
    <m/>
    <m/>
    <m/>
    <m/>
    <m/>
    <m/>
    <m/>
    <m/>
    <m/>
    <m/>
    <m/>
    <m/>
    <s v="57350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51003"/>
    <m/>
    <m/>
    <x v="966"/>
    <m/>
    <m/>
    <m/>
    <m/>
    <m/>
    <m/>
    <m/>
    <m/>
    <m/>
    <m/>
    <m/>
    <m/>
    <m/>
    <m/>
    <m/>
    <m/>
    <m/>
    <m/>
    <m/>
    <m/>
    <m/>
    <s v="57350-00"/>
    <s v="preiskava"/>
    <m/>
    <n v="201.33"/>
    <m/>
    <m/>
    <m/>
    <m/>
    <m/>
    <m/>
    <m/>
    <m/>
    <m/>
    <x v="0"/>
    <m/>
    <n v="29"/>
  </r>
  <r>
    <x v="0"/>
    <x v="3"/>
    <s v="sad"/>
    <x v="2"/>
    <x v="86"/>
    <n v="231"/>
    <n v="245"/>
    <s v="CT51004"/>
    <m/>
    <m/>
    <x v="967"/>
    <m/>
    <m/>
    <m/>
    <m/>
    <m/>
    <m/>
    <m/>
    <m/>
    <m/>
    <m/>
    <m/>
    <m/>
    <m/>
    <m/>
    <m/>
    <m/>
    <m/>
    <m/>
    <m/>
    <m/>
    <m/>
    <s v="57350-00"/>
    <s v="preiskava"/>
    <m/>
    <n v="328.83"/>
    <m/>
    <m/>
    <m/>
    <m/>
    <m/>
    <m/>
    <m/>
    <m/>
    <m/>
    <x v="0"/>
    <m/>
    <n v="29"/>
  </r>
  <r>
    <x v="0"/>
    <x v="3"/>
    <s v="sad"/>
    <x v="2"/>
    <x v="86"/>
    <m/>
    <m/>
    <s v="CT60000"/>
    <m/>
    <m/>
    <x v="968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30"/>
  </r>
  <r>
    <x v="0"/>
    <x v="3"/>
    <s v="sad"/>
    <x v="2"/>
    <x v="86"/>
    <n v="231"/>
    <n v="245"/>
    <s v="CT60001"/>
    <m/>
    <m/>
    <x v="969"/>
    <m/>
    <m/>
    <m/>
    <m/>
    <m/>
    <m/>
    <m/>
    <m/>
    <m/>
    <m/>
    <m/>
    <m/>
    <m/>
    <m/>
    <m/>
    <m/>
    <m/>
    <m/>
    <m/>
    <m/>
    <m/>
    <m/>
    <s v="preiskava"/>
    <m/>
    <n v="199.91"/>
    <m/>
    <m/>
    <m/>
    <m/>
    <m/>
    <m/>
    <m/>
    <m/>
    <m/>
    <x v="0"/>
    <m/>
    <n v="30"/>
  </r>
  <r>
    <x v="0"/>
    <x v="3"/>
    <s v="sad"/>
    <x v="2"/>
    <x v="86"/>
    <n v="231"/>
    <n v="245"/>
    <s v="CT60002"/>
    <m/>
    <m/>
    <x v="970"/>
    <m/>
    <m/>
    <m/>
    <m/>
    <m/>
    <m/>
    <m/>
    <m/>
    <m/>
    <m/>
    <m/>
    <m/>
    <m/>
    <m/>
    <m/>
    <m/>
    <m/>
    <m/>
    <m/>
    <m/>
    <m/>
    <m/>
    <s v="preiskava"/>
    <m/>
    <n v="199.91"/>
    <m/>
    <m/>
    <m/>
    <m/>
    <m/>
    <m/>
    <m/>
    <m/>
    <m/>
    <x v="0"/>
    <m/>
    <n v="30"/>
  </r>
  <r>
    <x v="0"/>
    <x v="3"/>
    <s v="sad"/>
    <x v="2"/>
    <x v="86"/>
    <n v="231"/>
    <n v="245"/>
    <s v="CT61003"/>
    <m/>
    <m/>
    <x v="971"/>
    <m/>
    <m/>
    <m/>
    <m/>
    <m/>
    <m/>
    <m/>
    <m/>
    <m/>
    <m/>
    <m/>
    <m/>
    <m/>
    <m/>
    <m/>
    <m/>
    <m/>
    <m/>
    <m/>
    <m/>
    <m/>
    <m/>
    <s v="preiskava"/>
    <m/>
    <n v="274.2"/>
    <m/>
    <m/>
    <m/>
    <m/>
    <m/>
    <m/>
    <m/>
    <m/>
    <m/>
    <x v="0"/>
    <m/>
    <n v="30"/>
  </r>
  <r>
    <x v="0"/>
    <x v="3"/>
    <s v="sad"/>
    <x v="2"/>
    <x v="86"/>
    <m/>
    <m/>
    <s v="CT90000"/>
    <m/>
    <m/>
    <x v="972"/>
    <m/>
    <m/>
    <m/>
    <m/>
    <m/>
    <m/>
    <m/>
    <m/>
    <m/>
    <m/>
    <m/>
    <m/>
    <m/>
    <m/>
    <m/>
    <m/>
    <m/>
    <m/>
    <m/>
    <m/>
    <m/>
    <s v="DRG"/>
    <s v="SRDP"/>
    <m/>
    <m/>
    <m/>
    <m/>
    <m/>
    <m/>
    <m/>
    <m/>
    <m/>
    <m/>
    <m/>
    <x v="0"/>
    <m/>
    <n v="30"/>
  </r>
  <r>
    <x v="0"/>
    <x v="3"/>
    <s v="sad"/>
    <x v="2"/>
    <x v="86"/>
    <n v="231"/>
    <n v="245"/>
    <s v="CT90001"/>
    <m/>
    <m/>
    <x v="973"/>
    <m/>
    <m/>
    <m/>
    <m/>
    <m/>
    <m/>
    <m/>
    <m/>
    <m/>
    <m/>
    <m/>
    <m/>
    <m/>
    <m/>
    <m/>
    <m/>
    <m/>
    <m/>
    <m/>
    <m/>
    <m/>
    <m/>
    <s v="preiskava"/>
    <m/>
    <n v="5.67"/>
    <m/>
    <m/>
    <m/>
    <m/>
    <m/>
    <m/>
    <m/>
    <m/>
    <m/>
    <x v="0"/>
    <m/>
    <n v="30"/>
  </r>
  <r>
    <x v="0"/>
    <x v="3"/>
    <s v="sad"/>
    <x v="2"/>
    <x v="86"/>
    <m/>
    <m/>
    <m/>
    <m/>
    <s v="Op:"/>
    <x v="8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2"/>
    <x v="87"/>
    <m/>
    <m/>
    <m/>
    <m/>
    <m/>
    <x v="9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358"/>
    <x v="3"/>
    <s v="sad"/>
    <x v="2"/>
    <x v="87"/>
    <n v="232"/>
    <n v="249"/>
    <s v="Z0045"/>
    <s v="PD"/>
    <m/>
    <x v="975"/>
    <n v="6400"/>
    <s v="storitev,"/>
    <s v="od tega 1.000 celotnih pregledov = 1 tim"/>
    <m/>
    <m/>
    <m/>
    <m/>
    <m/>
    <m/>
    <m/>
    <m/>
    <m/>
    <m/>
    <m/>
    <m/>
    <m/>
    <m/>
    <m/>
    <m/>
    <m/>
    <m/>
    <m/>
    <m/>
    <n v="157569.22"/>
    <m/>
    <m/>
    <m/>
    <m/>
    <m/>
    <m/>
    <m/>
    <m/>
    <m/>
    <m/>
    <x v="1"/>
    <b v="0"/>
    <n v="30"/>
  </r>
  <r>
    <x v="0"/>
    <x v="3"/>
    <s v="sad"/>
    <x v="2"/>
    <x v="87"/>
    <n v="232"/>
    <n v="249"/>
    <s v="REV001"/>
    <m/>
    <m/>
    <x v="578"/>
    <m/>
    <m/>
    <m/>
    <m/>
    <m/>
    <m/>
    <m/>
    <m/>
    <m/>
    <m/>
    <m/>
    <m/>
    <m/>
    <m/>
    <m/>
    <m/>
    <m/>
    <m/>
    <m/>
    <m/>
    <m/>
    <m/>
    <s v="pregled"/>
    <m/>
    <n v="39.42"/>
    <m/>
    <m/>
    <m/>
    <m/>
    <m/>
    <m/>
    <m/>
    <m/>
    <m/>
    <x v="0"/>
    <m/>
    <n v="30"/>
  </r>
  <r>
    <x v="0"/>
    <x v="3"/>
    <s v="sad"/>
    <x v="2"/>
    <x v="87"/>
    <n v="232"/>
    <n v="249"/>
    <s v="REV002"/>
    <m/>
    <m/>
    <x v="579"/>
    <m/>
    <m/>
    <m/>
    <m/>
    <m/>
    <m/>
    <m/>
    <m/>
    <m/>
    <m/>
    <m/>
    <m/>
    <m/>
    <m/>
    <m/>
    <m/>
    <m/>
    <m/>
    <m/>
    <m/>
    <m/>
    <m/>
    <s v="pregled"/>
    <m/>
    <n v="24.91"/>
    <m/>
    <m/>
    <m/>
    <m/>
    <m/>
    <m/>
    <m/>
    <m/>
    <m/>
    <x v="0"/>
    <m/>
    <n v="30"/>
  </r>
  <r>
    <x v="0"/>
    <x v="3"/>
    <s v="sad"/>
    <x v="2"/>
    <x v="87"/>
    <n v="232"/>
    <n v="249"/>
    <s v="REV003"/>
    <m/>
    <m/>
    <x v="580"/>
    <m/>
    <m/>
    <m/>
    <m/>
    <m/>
    <m/>
    <m/>
    <m/>
    <m/>
    <m/>
    <m/>
    <m/>
    <m/>
    <m/>
    <m/>
    <m/>
    <m/>
    <m/>
    <m/>
    <m/>
    <m/>
    <m/>
    <s v="pregled"/>
    <m/>
    <n v="9.26"/>
    <m/>
    <m/>
    <m/>
    <m/>
    <m/>
    <m/>
    <m/>
    <m/>
    <m/>
    <x v="0"/>
    <m/>
    <n v="30"/>
  </r>
  <r>
    <x v="0"/>
    <x v="3"/>
    <s v="sad"/>
    <x v="2"/>
    <x v="87"/>
    <n v="232"/>
    <n v="249"/>
    <s v="REV004"/>
    <m/>
    <m/>
    <x v="976"/>
    <m/>
    <m/>
    <m/>
    <m/>
    <m/>
    <m/>
    <m/>
    <m/>
    <m/>
    <m/>
    <m/>
    <m/>
    <m/>
    <m/>
    <m/>
    <m/>
    <m/>
    <m/>
    <m/>
    <m/>
    <m/>
    <m/>
    <s v="primer"/>
    <m/>
    <n v="17"/>
    <m/>
    <m/>
    <m/>
    <m/>
    <m/>
    <m/>
    <m/>
    <m/>
    <m/>
    <x v="0"/>
    <m/>
    <n v="30"/>
  </r>
  <r>
    <x v="0"/>
    <x v="3"/>
    <s v="sad"/>
    <x v="2"/>
    <x v="87"/>
    <n v="232"/>
    <n v="249"/>
    <s v="REV005"/>
    <m/>
    <m/>
    <x v="977"/>
    <m/>
    <m/>
    <m/>
    <m/>
    <m/>
    <m/>
    <m/>
    <m/>
    <m/>
    <m/>
    <m/>
    <m/>
    <m/>
    <m/>
    <m/>
    <m/>
    <m/>
    <m/>
    <m/>
    <m/>
    <m/>
    <m/>
    <s v="primer"/>
    <m/>
    <n v="24.07"/>
    <m/>
    <m/>
    <m/>
    <m/>
    <m/>
    <m/>
    <m/>
    <m/>
    <m/>
    <x v="0"/>
    <m/>
    <n v="30"/>
  </r>
  <r>
    <x v="0"/>
    <x v="3"/>
    <s v="sad"/>
    <x v="2"/>
    <x v="87"/>
    <n v="232"/>
    <n v="249"/>
    <s v="REV006"/>
    <m/>
    <m/>
    <x v="978"/>
    <m/>
    <m/>
    <m/>
    <m/>
    <m/>
    <m/>
    <m/>
    <m/>
    <m/>
    <m/>
    <m/>
    <m/>
    <m/>
    <m/>
    <m/>
    <m/>
    <m/>
    <m/>
    <m/>
    <m/>
    <m/>
    <m/>
    <s v="primer"/>
    <m/>
    <n v="8.6999999999999993"/>
    <m/>
    <m/>
    <m/>
    <m/>
    <m/>
    <m/>
    <m/>
    <m/>
    <m/>
    <x v="0"/>
    <m/>
    <n v="30"/>
  </r>
  <r>
    <x v="0"/>
    <x v="3"/>
    <s v="sad"/>
    <x v="2"/>
    <x v="87"/>
    <n v="232"/>
    <n v="249"/>
    <s v="REV007"/>
    <m/>
    <m/>
    <x v="979"/>
    <m/>
    <m/>
    <m/>
    <m/>
    <m/>
    <m/>
    <m/>
    <m/>
    <m/>
    <m/>
    <m/>
    <m/>
    <m/>
    <m/>
    <m/>
    <m/>
    <m/>
    <m/>
    <m/>
    <m/>
    <m/>
    <m/>
    <s v="primer"/>
    <m/>
    <n v="6.59"/>
    <m/>
    <m/>
    <m/>
    <m/>
    <m/>
    <m/>
    <m/>
    <m/>
    <m/>
    <x v="0"/>
    <m/>
    <n v="30"/>
  </r>
  <r>
    <x v="0"/>
    <x v="3"/>
    <s v="sad"/>
    <x v="2"/>
    <x v="87"/>
    <n v="232"/>
    <n v="249"/>
    <s v="REV008"/>
    <m/>
    <m/>
    <x v="980"/>
    <m/>
    <m/>
    <m/>
    <m/>
    <m/>
    <m/>
    <m/>
    <m/>
    <m/>
    <m/>
    <m/>
    <m/>
    <m/>
    <m/>
    <m/>
    <m/>
    <m/>
    <m/>
    <m/>
    <m/>
    <m/>
    <m/>
    <s v="primer"/>
    <m/>
    <n v="16.28"/>
    <m/>
    <m/>
    <m/>
    <m/>
    <m/>
    <m/>
    <m/>
    <m/>
    <m/>
    <x v="0"/>
    <m/>
    <n v="30"/>
  </r>
  <r>
    <x v="0"/>
    <x v="3"/>
    <s v="sad"/>
    <x v="2"/>
    <x v="87"/>
    <n v="232"/>
    <n v="249"/>
    <s v="REV009"/>
    <m/>
    <m/>
    <x v="981"/>
    <m/>
    <m/>
    <m/>
    <m/>
    <m/>
    <m/>
    <m/>
    <m/>
    <m/>
    <m/>
    <m/>
    <m/>
    <m/>
    <m/>
    <m/>
    <m/>
    <m/>
    <m/>
    <m/>
    <m/>
    <m/>
    <m/>
    <s v="primer"/>
    <m/>
    <n v="24.85"/>
    <m/>
    <m/>
    <m/>
    <m/>
    <m/>
    <m/>
    <m/>
    <m/>
    <m/>
    <x v="0"/>
    <m/>
    <n v="30"/>
  </r>
  <r>
    <x v="0"/>
    <x v="3"/>
    <s v="sad"/>
    <x v="2"/>
    <x v="87"/>
    <n v="232"/>
    <n v="249"/>
    <s v="REV010"/>
    <m/>
    <m/>
    <x v="982"/>
    <m/>
    <m/>
    <m/>
    <m/>
    <m/>
    <m/>
    <m/>
    <m/>
    <m/>
    <m/>
    <m/>
    <m/>
    <m/>
    <m/>
    <m/>
    <m/>
    <m/>
    <m/>
    <m/>
    <m/>
    <m/>
    <m/>
    <s v="primer"/>
    <m/>
    <n v="48.27"/>
    <m/>
    <m/>
    <m/>
    <m/>
    <m/>
    <m/>
    <m/>
    <m/>
    <m/>
    <x v="0"/>
    <m/>
    <n v="30"/>
  </r>
  <r>
    <x v="0"/>
    <x v="3"/>
    <s v="sad"/>
    <x v="2"/>
    <x v="87"/>
    <n v="232"/>
    <n v="249"/>
    <s v="REV011"/>
    <m/>
    <m/>
    <x v="983"/>
    <m/>
    <m/>
    <m/>
    <m/>
    <m/>
    <m/>
    <m/>
    <m/>
    <m/>
    <m/>
    <m/>
    <m/>
    <m/>
    <m/>
    <m/>
    <m/>
    <m/>
    <m/>
    <m/>
    <m/>
    <m/>
    <m/>
    <s v="primer"/>
    <m/>
    <n v="32.79"/>
    <m/>
    <m/>
    <m/>
    <m/>
    <m/>
    <m/>
    <m/>
    <m/>
    <m/>
    <x v="0"/>
    <m/>
    <n v="30"/>
  </r>
  <r>
    <x v="0"/>
    <x v="3"/>
    <s v="sad"/>
    <x v="2"/>
    <x v="87"/>
    <n v="232"/>
    <n v="249"/>
    <s v="REV012"/>
    <m/>
    <m/>
    <x v="984"/>
    <m/>
    <m/>
    <m/>
    <m/>
    <m/>
    <m/>
    <m/>
    <m/>
    <m/>
    <m/>
    <m/>
    <m/>
    <m/>
    <m/>
    <m/>
    <m/>
    <m/>
    <m/>
    <m/>
    <m/>
    <m/>
    <m/>
    <s v="primer"/>
    <m/>
    <n v="49.53"/>
    <m/>
    <m/>
    <m/>
    <m/>
    <m/>
    <m/>
    <m/>
    <m/>
    <m/>
    <x v="0"/>
    <m/>
    <n v="30"/>
  </r>
  <r>
    <x v="0"/>
    <x v="3"/>
    <s v="sad"/>
    <x v="2"/>
    <x v="87"/>
    <n v="232"/>
    <n v="249"/>
    <s v="REV013"/>
    <m/>
    <m/>
    <x v="985"/>
    <m/>
    <m/>
    <m/>
    <m/>
    <m/>
    <m/>
    <m/>
    <m/>
    <m/>
    <m/>
    <m/>
    <m/>
    <m/>
    <m/>
    <m/>
    <m/>
    <m/>
    <m/>
    <m/>
    <m/>
    <m/>
    <m/>
    <s v="primer"/>
    <m/>
    <n v="76.819999999999993"/>
    <m/>
    <m/>
    <m/>
    <m/>
    <m/>
    <m/>
    <m/>
    <m/>
    <m/>
    <x v="0"/>
    <m/>
    <n v="30"/>
  </r>
  <r>
    <x v="0"/>
    <x v="3"/>
    <s v="sad"/>
    <x v="2"/>
    <x v="87"/>
    <n v="232"/>
    <n v="249"/>
    <s v="REV014"/>
    <m/>
    <m/>
    <x v="986"/>
    <m/>
    <m/>
    <m/>
    <m/>
    <m/>
    <m/>
    <m/>
    <m/>
    <m/>
    <m/>
    <m/>
    <m/>
    <m/>
    <m/>
    <m/>
    <m/>
    <m/>
    <m/>
    <m/>
    <m/>
    <m/>
    <m/>
    <s v="primer"/>
    <m/>
    <n v="11.06"/>
    <m/>
    <m/>
    <m/>
    <m/>
    <m/>
    <m/>
    <m/>
    <m/>
    <m/>
    <x v="0"/>
    <m/>
    <n v="30"/>
  </r>
  <r>
    <x v="0"/>
    <x v="3"/>
    <s v="sad"/>
    <x v="2"/>
    <x v="87"/>
    <n v="232"/>
    <n v="249"/>
    <s v="REV015"/>
    <m/>
    <m/>
    <x v="987"/>
    <m/>
    <m/>
    <m/>
    <m/>
    <m/>
    <m/>
    <m/>
    <m/>
    <m/>
    <m/>
    <m/>
    <m/>
    <m/>
    <m/>
    <m/>
    <m/>
    <m/>
    <m/>
    <m/>
    <m/>
    <m/>
    <m/>
    <s v="primer"/>
    <m/>
    <n v="27.82"/>
    <m/>
    <m/>
    <m/>
    <m/>
    <m/>
    <m/>
    <m/>
    <m/>
    <m/>
    <x v="0"/>
    <m/>
    <n v="30"/>
  </r>
  <r>
    <x v="0"/>
    <x v="3"/>
    <s v="sad"/>
    <x v="2"/>
    <x v="87"/>
    <n v="232"/>
    <n v="249"/>
    <s v="REV016"/>
    <m/>
    <m/>
    <x v="988"/>
    <m/>
    <m/>
    <m/>
    <m/>
    <m/>
    <m/>
    <m/>
    <m/>
    <m/>
    <m/>
    <m/>
    <m/>
    <m/>
    <m/>
    <m/>
    <m/>
    <m/>
    <m/>
    <m/>
    <m/>
    <m/>
    <m/>
    <s v="primer"/>
    <m/>
    <n v="25.04"/>
    <m/>
    <m/>
    <m/>
    <m/>
    <m/>
    <m/>
    <m/>
    <m/>
    <m/>
    <x v="0"/>
    <m/>
    <n v="30"/>
  </r>
  <r>
    <x v="0"/>
    <x v="3"/>
    <s v="sad"/>
    <x v="2"/>
    <x v="87"/>
    <n v="232"/>
    <n v="249"/>
    <s v="REV017"/>
    <m/>
    <m/>
    <x v="989"/>
    <m/>
    <m/>
    <m/>
    <m/>
    <m/>
    <m/>
    <m/>
    <m/>
    <m/>
    <m/>
    <m/>
    <m/>
    <m/>
    <m/>
    <m/>
    <m/>
    <m/>
    <m/>
    <m/>
    <m/>
    <m/>
    <m/>
    <s v="primer"/>
    <m/>
    <n v="15.82"/>
    <m/>
    <m/>
    <m/>
    <m/>
    <m/>
    <m/>
    <m/>
    <m/>
    <m/>
    <x v="0"/>
    <m/>
    <n v="30"/>
  </r>
  <r>
    <x v="0"/>
    <x v="3"/>
    <s v="sad"/>
    <x v="2"/>
    <x v="87"/>
    <n v="232"/>
    <n v="249"/>
    <s v="REV018"/>
    <m/>
    <m/>
    <x v="990"/>
    <m/>
    <m/>
    <m/>
    <m/>
    <m/>
    <m/>
    <m/>
    <m/>
    <m/>
    <m/>
    <m/>
    <m/>
    <m/>
    <m/>
    <m/>
    <m/>
    <m/>
    <m/>
    <m/>
    <m/>
    <m/>
    <m/>
    <s v="primer"/>
    <m/>
    <n v="17.12"/>
    <m/>
    <m/>
    <m/>
    <m/>
    <m/>
    <m/>
    <m/>
    <m/>
    <m/>
    <x v="0"/>
    <m/>
    <n v="30"/>
  </r>
  <r>
    <x v="0"/>
    <x v="3"/>
    <s v="sad"/>
    <x v="2"/>
    <x v="87"/>
    <n v="232"/>
    <n v="249"/>
    <s v="REV019"/>
    <m/>
    <m/>
    <x v="991"/>
    <m/>
    <m/>
    <m/>
    <m/>
    <m/>
    <m/>
    <m/>
    <m/>
    <m/>
    <m/>
    <m/>
    <m/>
    <m/>
    <m/>
    <m/>
    <m/>
    <m/>
    <m/>
    <m/>
    <m/>
    <m/>
    <m/>
    <s v="primer"/>
    <m/>
    <n v="4.8600000000000003"/>
    <m/>
    <m/>
    <m/>
    <m/>
    <m/>
    <m/>
    <m/>
    <m/>
    <m/>
    <x v="0"/>
    <m/>
    <n v="30"/>
  </r>
  <r>
    <x v="0"/>
    <x v="3"/>
    <s v="sad"/>
    <x v="2"/>
    <x v="87"/>
    <n v="232"/>
    <n v="249"/>
    <s v="REV020"/>
    <m/>
    <m/>
    <x v="992"/>
    <m/>
    <m/>
    <m/>
    <m/>
    <m/>
    <m/>
    <m/>
    <m/>
    <m/>
    <m/>
    <m/>
    <m/>
    <m/>
    <m/>
    <m/>
    <m/>
    <m/>
    <m/>
    <m/>
    <m/>
    <m/>
    <m/>
    <s v="primer"/>
    <m/>
    <n v="24.68"/>
    <m/>
    <m/>
    <m/>
    <m/>
    <m/>
    <m/>
    <m/>
    <m/>
    <m/>
    <x v="0"/>
    <m/>
    <n v="30"/>
  </r>
  <r>
    <x v="0"/>
    <x v="3"/>
    <s v="sad"/>
    <x v="2"/>
    <x v="87"/>
    <n v="232"/>
    <n v="249"/>
    <s v="REV021"/>
    <m/>
    <m/>
    <x v="993"/>
    <m/>
    <m/>
    <m/>
    <m/>
    <m/>
    <m/>
    <m/>
    <m/>
    <m/>
    <m/>
    <m/>
    <m/>
    <m/>
    <m/>
    <m/>
    <m/>
    <m/>
    <m/>
    <m/>
    <m/>
    <m/>
    <m/>
    <s v="primer"/>
    <m/>
    <n v="6.2"/>
    <m/>
    <m/>
    <m/>
    <m/>
    <m/>
    <m/>
    <m/>
    <m/>
    <m/>
    <x v="0"/>
    <m/>
    <n v="30"/>
  </r>
  <r>
    <x v="0"/>
    <x v="3"/>
    <s v="sad"/>
    <x v="2"/>
    <x v="87"/>
    <n v="232"/>
    <n v="249"/>
    <s v="REV022"/>
    <m/>
    <m/>
    <x v="994"/>
    <m/>
    <m/>
    <m/>
    <m/>
    <m/>
    <m/>
    <m/>
    <m/>
    <m/>
    <m/>
    <m/>
    <m/>
    <m/>
    <m/>
    <m/>
    <m/>
    <m/>
    <m/>
    <m/>
    <m/>
    <m/>
    <m/>
    <s v="primer"/>
    <m/>
    <n v="14.92"/>
    <m/>
    <m/>
    <m/>
    <m/>
    <m/>
    <m/>
    <m/>
    <m/>
    <m/>
    <x v="0"/>
    <m/>
    <n v="30"/>
  </r>
  <r>
    <x v="0"/>
    <x v="3"/>
    <s v="sad"/>
    <x v="2"/>
    <x v="87"/>
    <n v="232"/>
    <n v="249"/>
    <s v="REV023"/>
    <m/>
    <m/>
    <x v="995"/>
    <m/>
    <m/>
    <m/>
    <m/>
    <m/>
    <m/>
    <m/>
    <m/>
    <m/>
    <m/>
    <m/>
    <m/>
    <m/>
    <m/>
    <m/>
    <m/>
    <m/>
    <m/>
    <m/>
    <m/>
    <m/>
    <m/>
    <s v="primer"/>
    <m/>
    <n v="19.940000000000001"/>
    <m/>
    <m/>
    <m/>
    <m/>
    <m/>
    <m/>
    <m/>
    <m/>
    <m/>
    <x v="0"/>
    <m/>
    <n v="30"/>
  </r>
  <r>
    <x v="0"/>
    <x v="3"/>
    <s v="sad"/>
    <x v="9"/>
    <x v="88"/>
    <m/>
    <m/>
    <m/>
    <m/>
    <m/>
    <x v="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9"/>
    <x v="88"/>
    <m/>
    <m/>
    <s v="Z0032"/>
    <m/>
    <m/>
    <x v="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359"/>
    <x v="3"/>
    <s v="sad"/>
    <x v="9"/>
    <x v="88"/>
    <m/>
    <m/>
    <s v="APL001"/>
    <m/>
    <m/>
    <x v="998"/>
    <m/>
    <m/>
    <m/>
    <m/>
    <m/>
    <m/>
    <m/>
    <m/>
    <m/>
    <m/>
    <m/>
    <m/>
    <m/>
    <m/>
    <m/>
    <m/>
    <m/>
    <m/>
    <m/>
    <m/>
    <m/>
    <m/>
    <s v="aplikacija"/>
    <m/>
    <n v="10.19"/>
    <m/>
    <m/>
    <m/>
    <m/>
    <m/>
    <m/>
    <m/>
    <m/>
    <m/>
    <x v="1"/>
    <b v="0"/>
    <n v="30"/>
  </r>
  <r>
    <x v="360"/>
    <x v="3"/>
    <s v="sad"/>
    <x v="9"/>
    <x v="88"/>
    <m/>
    <m/>
    <s v="APL002"/>
    <m/>
    <m/>
    <x v="999"/>
    <m/>
    <m/>
    <m/>
    <m/>
    <m/>
    <m/>
    <m/>
    <m/>
    <m/>
    <m/>
    <m/>
    <m/>
    <m/>
    <m/>
    <m/>
    <m/>
    <m/>
    <m/>
    <m/>
    <m/>
    <m/>
    <m/>
    <s v="aplikacija"/>
    <m/>
    <n v="27.38"/>
    <m/>
    <m/>
    <m/>
    <m/>
    <m/>
    <m/>
    <m/>
    <m/>
    <m/>
    <x v="1"/>
    <b v="0"/>
    <n v="30"/>
  </r>
  <r>
    <x v="361"/>
    <x v="3"/>
    <s v="sad"/>
    <x v="9"/>
    <x v="88"/>
    <m/>
    <m/>
    <s v="APL003"/>
    <m/>
    <m/>
    <x v="1000"/>
    <m/>
    <m/>
    <m/>
    <m/>
    <m/>
    <m/>
    <m/>
    <m/>
    <m/>
    <m/>
    <m/>
    <m/>
    <m/>
    <m/>
    <m/>
    <m/>
    <m/>
    <m/>
    <m/>
    <m/>
    <m/>
    <m/>
    <s v="aplikacija"/>
    <m/>
    <n v="38.659999999999997"/>
    <m/>
    <m/>
    <m/>
    <m/>
    <m/>
    <m/>
    <m/>
    <m/>
    <m/>
    <x v="1"/>
    <b v="0"/>
    <n v="30"/>
  </r>
  <r>
    <x v="362"/>
    <x v="3"/>
    <s v="sad"/>
    <x v="9"/>
    <x v="88"/>
    <m/>
    <m/>
    <s v="APL004"/>
    <m/>
    <m/>
    <x v="1001"/>
    <m/>
    <m/>
    <m/>
    <m/>
    <m/>
    <m/>
    <m/>
    <m/>
    <m/>
    <m/>
    <m/>
    <m/>
    <m/>
    <m/>
    <m/>
    <m/>
    <m/>
    <m/>
    <m/>
    <m/>
    <m/>
    <m/>
    <s v="aplikacija"/>
    <m/>
    <n v="63.44"/>
    <m/>
    <m/>
    <m/>
    <m/>
    <m/>
    <m/>
    <m/>
    <m/>
    <m/>
    <x v="1"/>
    <b v="0"/>
    <n v="30"/>
  </r>
  <r>
    <x v="363"/>
    <x v="3"/>
    <s v="sad"/>
    <x v="9"/>
    <x v="88"/>
    <m/>
    <m/>
    <s v="APL005"/>
    <m/>
    <m/>
    <x v="1002"/>
    <m/>
    <m/>
    <m/>
    <m/>
    <m/>
    <m/>
    <m/>
    <m/>
    <m/>
    <m/>
    <m/>
    <m/>
    <m/>
    <m/>
    <m/>
    <m/>
    <m/>
    <m/>
    <m/>
    <m/>
    <m/>
    <m/>
    <s v="aplikacija"/>
    <m/>
    <n v="111.35"/>
    <m/>
    <m/>
    <m/>
    <m/>
    <m/>
    <m/>
    <m/>
    <m/>
    <m/>
    <x v="1"/>
    <b v="0"/>
    <n v="30"/>
  </r>
  <r>
    <x v="364"/>
    <x v="3"/>
    <s v="sad"/>
    <x v="9"/>
    <x v="88"/>
    <m/>
    <m/>
    <s v="APL006"/>
    <m/>
    <m/>
    <x v="1003"/>
    <m/>
    <m/>
    <m/>
    <m/>
    <m/>
    <m/>
    <m/>
    <m/>
    <m/>
    <m/>
    <m/>
    <m/>
    <m/>
    <m/>
    <m/>
    <m/>
    <m/>
    <m/>
    <m/>
    <m/>
    <m/>
    <m/>
    <s v="aplikacija"/>
    <m/>
    <n v="146.78"/>
    <m/>
    <m/>
    <m/>
    <m/>
    <m/>
    <m/>
    <m/>
    <m/>
    <m/>
    <x v="1"/>
    <b v="0"/>
    <n v="30"/>
  </r>
  <r>
    <x v="365"/>
    <x v="3"/>
    <s v="sad"/>
    <x v="9"/>
    <x v="88"/>
    <m/>
    <m/>
    <s v="APL007"/>
    <m/>
    <m/>
    <x v="1004"/>
    <m/>
    <m/>
    <m/>
    <m/>
    <m/>
    <m/>
    <m/>
    <m/>
    <m/>
    <m/>
    <m/>
    <m/>
    <m/>
    <m/>
    <m/>
    <m/>
    <m/>
    <m/>
    <m/>
    <m/>
    <m/>
    <m/>
    <s v="aplikacija"/>
    <m/>
    <n v="261.86"/>
    <m/>
    <m/>
    <m/>
    <m/>
    <m/>
    <m/>
    <m/>
    <m/>
    <m/>
    <x v="1"/>
    <b v="0"/>
    <n v="30"/>
  </r>
  <r>
    <x v="366"/>
    <x v="3"/>
    <s v="sad"/>
    <x v="9"/>
    <x v="88"/>
    <m/>
    <m/>
    <s v="APL008"/>
    <m/>
    <m/>
    <x v="1005"/>
    <m/>
    <m/>
    <m/>
    <m/>
    <m/>
    <m/>
    <m/>
    <m/>
    <m/>
    <m/>
    <m/>
    <m/>
    <m/>
    <m/>
    <m/>
    <m/>
    <m/>
    <m/>
    <m/>
    <m/>
    <m/>
    <m/>
    <s v="aplikacija"/>
    <m/>
    <n v="318.79000000000002"/>
    <m/>
    <m/>
    <m/>
    <m/>
    <m/>
    <m/>
    <m/>
    <m/>
    <m/>
    <x v="1"/>
    <b v="0"/>
    <n v="30"/>
  </r>
  <r>
    <x v="0"/>
    <x v="3"/>
    <s v="sad"/>
    <x v="9"/>
    <x v="88"/>
    <m/>
    <m/>
    <m/>
    <m/>
    <s v="Op:"/>
    <x v="1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9"/>
    <x v="88"/>
    <m/>
    <m/>
    <m/>
    <m/>
    <s v="Op:"/>
    <x v="1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9"/>
    <x v="88"/>
    <m/>
    <m/>
    <m/>
    <m/>
    <s v="Op:"/>
    <x v="1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9"/>
    <x v="88"/>
    <m/>
    <m/>
    <m/>
    <m/>
    <s v="Op:"/>
    <x v="1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9"/>
    <x v="88"/>
    <m/>
    <m/>
    <m/>
    <m/>
    <s v="Op:"/>
    <x v="10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0"/>
    <x v="3"/>
    <s v="sad"/>
    <x v="7"/>
    <x v="0"/>
    <m/>
    <m/>
    <m/>
    <m/>
    <m/>
    <x v="10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367"/>
    <x v="3"/>
    <s v="sad"/>
    <x v="7"/>
    <x v="32"/>
    <n v="705"/>
    <n v="822"/>
    <s v="E0740"/>
    <s v="PD"/>
    <m/>
    <x v="1012"/>
    <m/>
    <m/>
    <m/>
    <m/>
    <m/>
    <m/>
    <m/>
    <m/>
    <m/>
    <m/>
    <m/>
    <m/>
    <m/>
    <m/>
    <m/>
    <m/>
    <m/>
    <m/>
    <m/>
    <m/>
    <m/>
    <m/>
    <s v="preiskava"/>
    <m/>
    <n v="9.6"/>
    <m/>
    <m/>
    <m/>
    <m/>
    <m/>
    <m/>
    <m/>
    <m/>
    <m/>
    <x v="1"/>
    <b v="0"/>
    <n v="30"/>
  </r>
  <r>
    <x v="368"/>
    <x v="3"/>
    <s v="sad"/>
    <x v="7"/>
    <x v="32"/>
    <n v="705"/>
    <n v="822"/>
    <s v="E0741"/>
    <s v="PD"/>
    <m/>
    <x v="1013"/>
    <m/>
    <m/>
    <m/>
    <m/>
    <m/>
    <m/>
    <m/>
    <m/>
    <m/>
    <m/>
    <m/>
    <m/>
    <m/>
    <m/>
    <m/>
    <m/>
    <m/>
    <m/>
    <m/>
    <m/>
    <m/>
    <m/>
    <s v="primer"/>
    <m/>
    <n v="12"/>
    <m/>
    <m/>
    <m/>
    <m/>
    <m/>
    <m/>
    <m/>
    <m/>
    <m/>
    <x v="1"/>
    <b v="0"/>
    <n v="30"/>
  </r>
  <r>
    <x v="369"/>
    <x v="3"/>
    <s v="sad"/>
    <x v="7"/>
    <x v="32"/>
    <n v="705"/>
    <n v="822"/>
    <s v="E0742"/>
    <s v="PD"/>
    <m/>
    <x v="1014"/>
    <m/>
    <m/>
    <m/>
    <m/>
    <m/>
    <m/>
    <m/>
    <m/>
    <m/>
    <m/>
    <m/>
    <m/>
    <m/>
    <m/>
    <m/>
    <m/>
    <m/>
    <m/>
    <m/>
    <m/>
    <m/>
    <m/>
    <s v="primer"/>
    <m/>
    <n v="14.4"/>
    <m/>
    <m/>
    <m/>
    <m/>
    <m/>
    <m/>
    <m/>
    <m/>
    <m/>
    <x v="1"/>
    <b v="0"/>
    <n v="30"/>
  </r>
  <r>
    <x v="0"/>
    <x v="3"/>
    <s v="zob"/>
    <x v="4"/>
    <x v="0"/>
    <m/>
    <m/>
    <m/>
    <m/>
    <m/>
    <x v="10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s v=""/>
  </r>
  <r>
    <x v="370"/>
    <x v="3"/>
    <s v="zob"/>
    <x v="4"/>
    <x v="44"/>
    <n v="401"/>
    <s v="110"/>
    <s v="E0727"/>
    <s v="PD"/>
    <m/>
    <x v="1016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1"/>
    <x v="3"/>
    <s v="zob"/>
    <x v="4"/>
    <x v="44"/>
    <n v="402"/>
    <s v="111"/>
    <s v="E0723"/>
    <s v="PD"/>
    <m/>
    <x v="1017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2"/>
    <x v="3"/>
    <s v="zob"/>
    <x v="4"/>
    <x v="44"/>
    <n v="404"/>
    <s v="102"/>
    <s v="E0723"/>
    <s v="PD"/>
    <m/>
    <x v="1017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3"/>
    <x v="3"/>
    <s v="zob"/>
    <x v="4"/>
    <x v="44"/>
    <n v="404"/>
    <s v="104"/>
    <s v="E0724"/>
    <s v="PD"/>
    <m/>
    <x v="1018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4"/>
    <x v="3"/>
    <s v="zob"/>
    <x v="4"/>
    <x v="44"/>
    <n v="404"/>
    <s v="106"/>
    <s v="E0724"/>
    <s v="PD"/>
    <m/>
    <x v="1018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5"/>
    <x v="3"/>
    <s v="zob"/>
    <x v="4"/>
    <x v="44"/>
    <n v="404"/>
    <s v="107"/>
    <s v="E0725"/>
    <s v="PD"/>
    <m/>
    <x v="1019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6"/>
    <x v="3"/>
    <s v="zob"/>
    <x v="4"/>
    <x v="44"/>
    <n v="404"/>
    <s v="120"/>
    <s v="E0725"/>
    <s v="PD"/>
    <m/>
    <x v="1019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377"/>
    <x v="3"/>
    <s v="zob"/>
    <x v="4"/>
    <x v="44"/>
    <n v="405"/>
    <n v="113"/>
    <s v="E0726"/>
    <s v="PD"/>
    <m/>
    <x v="1020"/>
    <m/>
    <m/>
    <m/>
    <m/>
    <m/>
    <m/>
    <m/>
    <m/>
    <m/>
    <m/>
    <m/>
    <m/>
    <m/>
    <m/>
    <m/>
    <m/>
    <m/>
    <m/>
    <m/>
    <m/>
    <s v="primer"/>
    <m/>
    <s v="Cena po ceniku doplačil izvajalca"/>
    <m/>
    <m/>
    <m/>
    <m/>
    <m/>
    <m/>
    <m/>
    <m/>
    <m/>
    <m/>
    <m/>
    <x v="1"/>
    <b v="0"/>
    <n v="30"/>
  </r>
  <r>
    <x v="0"/>
    <x v="3"/>
    <s v="druge"/>
    <x v="7"/>
    <x v="89"/>
    <m/>
    <m/>
    <m/>
    <m/>
    <m/>
    <x v="10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378"/>
    <x v="3"/>
    <s v="druge"/>
    <x v="7"/>
    <x v="89"/>
    <n v="507"/>
    <s v="028"/>
    <s v="F0005"/>
    <s v="PD"/>
    <m/>
    <x v="1022"/>
    <n v="1700"/>
    <s v="storitev"/>
    <m/>
    <m/>
    <m/>
    <m/>
    <m/>
    <m/>
    <m/>
    <m/>
    <m/>
    <m/>
    <m/>
    <m/>
    <m/>
    <m/>
    <m/>
    <m/>
    <m/>
    <m/>
    <m/>
    <m/>
    <s v="obravnava"/>
    <n v="42481.71"/>
    <n v="24.989241176470589"/>
    <m/>
    <m/>
    <m/>
    <m/>
    <m/>
    <m/>
    <m/>
    <m/>
    <m/>
    <x v="1"/>
    <b v="0"/>
    <n v="30"/>
  </r>
  <r>
    <x v="0"/>
    <x v="3"/>
    <s v="spl"/>
    <x v="7"/>
    <x v="32"/>
    <m/>
    <m/>
    <m/>
    <m/>
    <m/>
    <x v="10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0"/>
  </r>
  <r>
    <x v="379"/>
    <x v="3"/>
    <s v="spl"/>
    <x v="7"/>
    <x v="32"/>
    <n v="346"/>
    <s v="030"/>
    <s v="E0214"/>
    <s v="PD"/>
    <m/>
    <x v="1024"/>
    <m/>
    <m/>
    <m/>
    <m/>
    <m/>
    <m/>
    <m/>
    <m/>
    <m/>
    <m/>
    <m/>
    <m/>
    <m/>
    <m/>
    <m/>
    <m/>
    <m/>
    <m/>
    <m/>
    <m/>
    <m/>
    <m/>
    <s v="primer"/>
    <m/>
    <n v="1.43"/>
    <m/>
    <m/>
    <m/>
    <m/>
    <m/>
    <m/>
    <m/>
    <m/>
    <m/>
    <x v="1"/>
    <b v="0"/>
    <n v="30"/>
  </r>
  <r>
    <x v="380"/>
    <x v="3"/>
    <s v="spl"/>
    <x v="7"/>
    <x v="32"/>
    <n v="346"/>
    <s v="030"/>
    <s v="E0215"/>
    <s v="PD"/>
    <m/>
    <x v="1025"/>
    <m/>
    <m/>
    <m/>
    <m/>
    <m/>
    <m/>
    <m/>
    <m/>
    <m/>
    <m/>
    <m/>
    <m/>
    <m/>
    <m/>
    <m/>
    <m/>
    <m/>
    <m/>
    <m/>
    <m/>
    <m/>
    <m/>
    <s v="primer"/>
    <m/>
    <n v="2.12"/>
    <m/>
    <m/>
    <m/>
    <m/>
    <m/>
    <m/>
    <m/>
    <m/>
    <m/>
    <x v="1"/>
    <b v="0"/>
    <n v="30"/>
  </r>
  <r>
    <x v="381"/>
    <x v="3"/>
    <s v="druge"/>
    <x v="7"/>
    <x v="32"/>
    <n v="511"/>
    <s v="030"/>
    <s v="E0332"/>
    <s v="PD"/>
    <m/>
    <x v="1026"/>
    <m/>
    <m/>
    <m/>
    <m/>
    <m/>
    <m/>
    <m/>
    <m/>
    <m/>
    <m/>
    <m/>
    <m/>
    <m/>
    <m/>
    <m/>
    <m/>
    <m/>
    <m/>
    <m/>
    <m/>
    <m/>
    <m/>
    <s v="preiskava"/>
    <m/>
    <n v="211.21"/>
    <m/>
    <m/>
    <m/>
    <m/>
    <m/>
    <m/>
    <m/>
    <m/>
    <m/>
    <x v="1"/>
    <b v="0"/>
    <n v="30"/>
  </r>
  <r>
    <x v="382"/>
    <x v="3"/>
    <s v="druge"/>
    <x v="7"/>
    <x v="32"/>
    <n v="511"/>
    <s v="030"/>
    <s v="E0333"/>
    <s v="PD"/>
    <m/>
    <x v="1027"/>
    <m/>
    <m/>
    <m/>
    <m/>
    <m/>
    <m/>
    <m/>
    <m/>
    <m/>
    <m/>
    <m/>
    <m/>
    <m/>
    <m/>
    <m/>
    <m/>
    <m/>
    <m/>
    <m/>
    <m/>
    <m/>
    <m/>
    <s v="preiskava"/>
    <m/>
    <n v="305.08999999999997"/>
    <m/>
    <m/>
    <m/>
    <m/>
    <m/>
    <m/>
    <m/>
    <m/>
    <m/>
    <x v="1"/>
    <b v="0"/>
    <n v="30"/>
  </r>
  <r>
    <x v="383"/>
    <x v="3"/>
    <s v="druge"/>
    <x v="7"/>
    <x v="32"/>
    <n v="511"/>
    <s v="030"/>
    <s v="E0334"/>
    <s v="PD"/>
    <m/>
    <x v="1028"/>
    <m/>
    <m/>
    <m/>
    <m/>
    <m/>
    <m/>
    <m/>
    <m/>
    <m/>
    <m/>
    <m/>
    <m/>
    <m/>
    <m/>
    <m/>
    <m/>
    <m/>
    <m/>
    <m/>
    <m/>
    <m/>
    <m/>
    <s v="preiskava"/>
    <m/>
    <n v="51.88"/>
    <m/>
    <m/>
    <m/>
    <m/>
    <m/>
    <m/>
    <m/>
    <m/>
    <m/>
    <x v="1"/>
    <b v="0"/>
    <n v="30"/>
  </r>
  <r>
    <x v="384"/>
    <x v="3"/>
    <s v="druge"/>
    <x v="7"/>
    <x v="32"/>
    <n v="511"/>
    <s v="030"/>
    <s v="E0335"/>
    <s v="PD"/>
    <m/>
    <x v="1029"/>
    <m/>
    <m/>
    <m/>
    <m/>
    <m/>
    <m/>
    <m/>
    <m/>
    <m/>
    <m/>
    <m/>
    <m/>
    <m/>
    <m/>
    <m/>
    <m/>
    <m/>
    <m/>
    <m/>
    <m/>
    <m/>
    <m/>
    <s v="preiskava"/>
    <m/>
    <n v="117.34"/>
    <m/>
    <m/>
    <m/>
    <m/>
    <m/>
    <m/>
    <m/>
    <m/>
    <m/>
    <x v="1"/>
    <b v="0"/>
    <n v="30"/>
  </r>
  <r>
    <x v="385"/>
    <x v="3"/>
    <s v="druge"/>
    <x v="7"/>
    <x v="32"/>
    <n v="511"/>
    <s v="030"/>
    <s v="E0684"/>
    <s v="PD"/>
    <m/>
    <x v="1030"/>
    <m/>
    <m/>
    <m/>
    <m/>
    <m/>
    <m/>
    <m/>
    <m/>
    <m/>
    <m/>
    <m/>
    <m/>
    <m/>
    <m/>
    <m/>
    <m/>
    <m/>
    <m/>
    <m/>
    <m/>
    <m/>
    <m/>
    <s v="preiskava"/>
    <m/>
    <n v="1363.7"/>
    <m/>
    <m/>
    <m/>
    <m/>
    <m/>
    <m/>
    <m/>
    <m/>
    <m/>
    <x v="1"/>
    <b v="0"/>
    <n v="30"/>
  </r>
  <r>
    <x v="386"/>
    <x v="3"/>
    <s v="druge"/>
    <x v="7"/>
    <x v="32"/>
    <n v="511"/>
    <s v="030"/>
    <s v="E0685"/>
    <s v="PD"/>
    <m/>
    <x v="1031"/>
    <m/>
    <m/>
    <m/>
    <m/>
    <m/>
    <m/>
    <m/>
    <m/>
    <m/>
    <m/>
    <m/>
    <m/>
    <m/>
    <m/>
    <m/>
    <m/>
    <m/>
    <m/>
    <m/>
    <m/>
    <m/>
    <m/>
    <s v="preiskava"/>
    <m/>
    <n v="1836.48"/>
    <m/>
    <m/>
    <m/>
    <m/>
    <m/>
    <m/>
    <m/>
    <m/>
    <m/>
    <x v="1"/>
    <b v="0"/>
    <n v="30"/>
  </r>
  <r>
    <x v="387"/>
    <x v="3"/>
    <s v="druge"/>
    <x v="7"/>
    <x v="32"/>
    <n v="511"/>
    <s v="030"/>
    <s v="E0715"/>
    <s v="PD"/>
    <m/>
    <x v="1032"/>
    <m/>
    <m/>
    <m/>
    <m/>
    <m/>
    <m/>
    <m/>
    <m/>
    <m/>
    <m/>
    <m/>
    <m/>
    <m/>
    <m/>
    <m/>
    <m/>
    <m/>
    <m/>
    <m/>
    <m/>
    <m/>
    <m/>
    <s v="primer"/>
    <m/>
    <n v="92.65"/>
    <m/>
    <m/>
    <m/>
    <m/>
    <m/>
    <m/>
    <m/>
    <m/>
    <m/>
    <x v="1"/>
    <b v="0"/>
    <n v="30"/>
  </r>
  <r>
    <x v="388"/>
    <x v="3"/>
    <s v="druge"/>
    <x v="7"/>
    <x v="32"/>
    <n v="511"/>
    <s v="030"/>
    <s v="E0716"/>
    <s v="PD"/>
    <m/>
    <x v="1033"/>
    <m/>
    <m/>
    <m/>
    <m/>
    <m/>
    <m/>
    <m/>
    <m/>
    <m/>
    <m/>
    <m/>
    <m/>
    <m/>
    <m/>
    <m/>
    <m/>
    <m/>
    <m/>
    <m/>
    <m/>
    <m/>
    <m/>
    <s v="primer"/>
    <m/>
    <n v="157.9"/>
    <m/>
    <m/>
    <m/>
    <m/>
    <m/>
    <m/>
    <m/>
    <m/>
    <m/>
    <x v="1"/>
    <b v="0"/>
    <n v="30"/>
  </r>
  <r>
    <x v="389"/>
    <x v="3"/>
    <s v="druge"/>
    <x v="7"/>
    <x v="32"/>
    <n v="511"/>
    <s v="030"/>
    <s v="E0717"/>
    <s v="PD"/>
    <m/>
    <x v="1034"/>
    <m/>
    <m/>
    <m/>
    <m/>
    <m/>
    <m/>
    <m/>
    <m/>
    <m/>
    <m/>
    <m/>
    <m/>
    <m/>
    <m/>
    <m/>
    <m/>
    <m/>
    <m/>
    <m/>
    <m/>
    <m/>
    <m/>
    <s v="primer"/>
    <m/>
    <n v="274.35000000000002"/>
    <m/>
    <m/>
    <m/>
    <m/>
    <m/>
    <m/>
    <m/>
    <m/>
    <m/>
    <x v="1"/>
    <b v="0"/>
    <n v="30"/>
  </r>
  <r>
    <x v="0"/>
    <x v="3"/>
    <s v="druge"/>
    <x v="7"/>
    <x v="90"/>
    <m/>
    <m/>
    <m/>
    <m/>
    <m/>
    <x v="10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390"/>
    <x v="3"/>
    <s v="druge"/>
    <x v="7"/>
    <x v="90"/>
    <n v="510"/>
    <s v="029"/>
    <s v="Z0040"/>
    <s v="PD"/>
    <m/>
    <x v="1036"/>
    <n v="1350"/>
    <s v="storitev"/>
    <m/>
    <m/>
    <m/>
    <m/>
    <m/>
    <m/>
    <m/>
    <m/>
    <m/>
    <m/>
    <m/>
    <m/>
    <m/>
    <m/>
    <m/>
    <m/>
    <m/>
    <m/>
    <m/>
    <m/>
    <m/>
    <n v="41915.81"/>
    <m/>
    <m/>
    <m/>
    <m/>
    <m/>
    <m/>
    <m/>
    <m/>
    <m/>
    <m/>
    <x v="1"/>
    <b v="0"/>
    <n v="31"/>
  </r>
  <r>
    <x v="0"/>
    <x v="3"/>
    <s v="druge"/>
    <x v="7"/>
    <x v="90"/>
    <n v="510"/>
    <s v="029"/>
    <s v="PZN1101"/>
    <m/>
    <m/>
    <x v="1037"/>
    <m/>
    <m/>
    <m/>
    <m/>
    <m/>
    <m/>
    <m/>
    <m/>
    <m/>
    <m/>
    <m/>
    <m/>
    <m/>
    <m/>
    <m/>
    <m/>
    <m/>
    <m/>
    <m/>
    <m/>
    <m/>
    <m/>
    <s v="primer"/>
    <m/>
    <n v="30.68"/>
    <m/>
    <m/>
    <m/>
    <m/>
    <m/>
    <m/>
    <m/>
    <m/>
    <m/>
    <x v="0"/>
    <m/>
    <n v="31"/>
  </r>
  <r>
    <x v="0"/>
    <x v="3"/>
    <s v="druge"/>
    <x v="7"/>
    <x v="90"/>
    <n v="510"/>
    <s v="029"/>
    <s v="PZN1102"/>
    <m/>
    <m/>
    <x v="1038"/>
    <m/>
    <m/>
    <m/>
    <m/>
    <m/>
    <m/>
    <m/>
    <m/>
    <m/>
    <m/>
    <m/>
    <m/>
    <m/>
    <m/>
    <m/>
    <m/>
    <m/>
    <m/>
    <m/>
    <m/>
    <m/>
    <m/>
    <s v="primer"/>
    <m/>
    <n v="41.34"/>
    <m/>
    <m/>
    <m/>
    <m/>
    <m/>
    <m/>
    <m/>
    <m/>
    <m/>
    <x v="0"/>
    <m/>
    <n v="31"/>
  </r>
  <r>
    <x v="0"/>
    <x v="3"/>
    <s v="druge"/>
    <x v="7"/>
    <x v="90"/>
    <n v="510"/>
    <s v="029"/>
    <s v="PZN1103"/>
    <m/>
    <m/>
    <x v="1039"/>
    <m/>
    <m/>
    <m/>
    <m/>
    <m/>
    <m/>
    <m/>
    <m/>
    <m/>
    <m/>
    <m/>
    <m/>
    <m/>
    <m/>
    <m/>
    <m/>
    <m/>
    <m/>
    <m/>
    <m/>
    <m/>
    <m/>
    <s v="primer"/>
    <m/>
    <n v="34.229999999999997"/>
    <m/>
    <m/>
    <m/>
    <m/>
    <m/>
    <m/>
    <m/>
    <m/>
    <m/>
    <x v="0"/>
    <m/>
    <n v="31"/>
  </r>
  <r>
    <x v="0"/>
    <x v="3"/>
    <s v="druge"/>
    <x v="7"/>
    <x v="90"/>
    <n v="510"/>
    <s v="029"/>
    <s v="PZN1104"/>
    <m/>
    <m/>
    <x v="1040"/>
    <m/>
    <m/>
    <m/>
    <m/>
    <m/>
    <m/>
    <m/>
    <m/>
    <m/>
    <m/>
    <m/>
    <m/>
    <m/>
    <m/>
    <m/>
    <m/>
    <m/>
    <m/>
    <m/>
    <m/>
    <m/>
    <m/>
    <s v="primer"/>
    <m/>
    <n v="30.68"/>
    <m/>
    <m/>
    <m/>
    <m/>
    <m/>
    <m/>
    <m/>
    <m/>
    <m/>
    <x v="0"/>
    <m/>
    <n v="31"/>
  </r>
  <r>
    <x v="0"/>
    <x v="3"/>
    <s v="druge"/>
    <x v="7"/>
    <x v="90"/>
    <n v="510"/>
    <s v="029"/>
    <s v="PZN1105"/>
    <m/>
    <m/>
    <x v="1041"/>
    <m/>
    <m/>
    <m/>
    <m/>
    <m/>
    <m/>
    <m/>
    <m/>
    <m/>
    <m/>
    <m/>
    <m/>
    <m/>
    <m/>
    <m/>
    <m/>
    <m/>
    <m/>
    <m/>
    <m/>
    <m/>
    <m/>
    <s v="primer"/>
    <m/>
    <n v="34.229999999999997"/>
    <m/>
    <m/>
    <m/>
    <m/>
    <m/>
    <m/>
    <m/>
    <m/>
    <m/>
    <x v="0"/>
    <m/>
    <n v="31"/>
  </r>
  <r>
    <x v="0"/>
    <x v="3"/>
    <s v="druge"/>
    <x v="7"/>
    <x v="90"/>
    <n v="510"/>
    <s v="029"/>
    <s v="PZN1106"/>
    <m/>
    <m/>
    <x v="1042"/>
    <m/>
    <m/>
    <m/>
    <m/>
    <m/>
    <m/>
    <m/>
    <m/>
    <m/>
    <m/>
    <m/>
    <m/>
    <m/>
    <m/>
    <m/>
    <m/>
    <m/>
    <m/>
    <m/>
    <m/>
    <m/>
    <m/>
    <s v="primer"/>
    <m/>
    <n v="27.13"/>
    <m/>
    <m/>
    <m/>
    <m/>
    <m/>
    <m/>
    <m/>
    <m/>
    <m/>
    <x v="0"/>
    <m/>
    <n v="31"/>
  </r>
  <r>
    <x v="0"/>
    <x v="3"/>
    <s v="druge"/>
    <x v="7"/>
    <x v="90"/>
    <n v="510"/>
    <s v="029"/>
    <s v="PZN1107"/>
    <m/>
    <m/>
    <x v="1043"/>
    <m/>
    <m/>
    <m/>
    <m/>
    <m/>
    <m/>
    <m/>
    <m/>
    <m/>
    <m/>
    <m/>
    <m/>
    <m/>
    <m/>
    <m/>
    <m/>
    <m/>
    <m/>
    <m/>
    <m/>
    <m/>
    <m/>
    <s v="primer"/>
    <m/>
    <n v="30.68"/>
    <m/>
    <m/>
    <m/>
    <m/>
    <m/>
    <m/>
    <m/>
    <m/>
    <m/>
    <x v="0"/>
    <m/>
    <n v="31"/>
  </r>
  <r>
    <x v="0"/>
    <x v="3"/>
    <s v="druge"/>
    <x v="7"/>
    <x v="90"/>
    <n v="510"/>
    <s v="029"/>
    <s v="PZN1108"/>
    <m/>
    <m/>
    <x v="1044"/>
    <m/>
    <m/>
    <m/>
    <m/>
    <m/>
    <m/>
    <m/>
    <m/>
    <m/>
    <m/>
    <m/>
    <m/>
    <m/>
    <m/>
    <m/>
    <m/>
    <m/>
    <m/>
    <m/>
    <m/>
    <m/>
    <m/>
    <s v="primer"/>
    <m/>
    <n v="37.229999999999997"/>
    <m/>
    <m/>
    <m/>
    <m/>
    <m/>
    <m/>
    <m/>
    <m/>
    <m/>
    <x v="0"/>
    <m/>
    <n v="31"/>
  </r>
  <r>
    <x v="0"/>
    <x v="3"/>
    <s v="druge"/>
    <x v="7"/>
    <x v="90"/>
    <n v="510"/>
    <s v="029"/>
    <s v="PZN1109"/>
    <m/>
    <m/>
    <x v="1045"/>
    <m/>
    <m/>
    <m/>
    <m/>
    <m/>
    <m/>
    <m/>
    <m/>
    <m/>
    <m/>
    <m/>
    <m/>
    <m/>
    <m/>
    <m/>
    <m/>
    <m/>
    <m/>
    <m/>
    <m/>
    <m/>
    <m/>
    <s v="primer"/>
    <m/>
    <n v="30.12"/>
    <m/>
    <m/>
    <m/>
    <m/>
    <m/>
    <m/>
    <m/>
    <m/>
    <m/>
    <x v="0"/>
    <m/>
    <n v="31"/>
  </r>
  <r>
    <x v="0"/>
    <x v="3"/>
    <s v="druge"/>
    <x v="7"/>
    <x v="90"/>
    <n v="510"/>
    <s v="029"/>
    <s v="PZN1110"/>
    <m/>
    <m/>
    <x v="1046"/>
    <m/>
    <m/>
    <m/>
    <m/>
    <m/>
    <m/>
    <m/>
    <m/>
    <m/>
    <m/>
    <m/>
    <m/>
    <m/>
    <m/>
    <m/>
    <m/>
    <m/>
    <m/>
    <m/>
    <m/>
    <m/>
    <m/>
    <s v="primer"/>
    <m/>
    <n v="44.33"/>
    <m/>
    <m/>
    <m/>
    <m/>
    <m/>
    <m/>
    <m/>
    <m/>
    <m/>
    <x v="0"/>
    <m/>
    <n v="31"/>
  </r>
  <r>
    <x v="0"/>
    <x v="3"/>
    <s v="druge"/>
    <x v="7"/>
    <x v="90"/>
    <n v="510"/>
    <s v="029"/>
    <s v="PZN1111"/>
    <m/>
    <m/>
    <x v="1047"/>
    <m/>
    <m/>
    <m/>
    <m/>
    <m/>
    <m/>
    <m/>
    <m/>
    <m/>
    <m/>
    <m/>
    <m/>
    <m/>
    <m/>
    <m/>
    <m/>
    <m/>
    <m/>
    <m/>
    <m/>
    <m/>
    <m/>
    <s v="primer"/>
    <m/>
    <n v="30.12"/>
    <m/>
    <m/>
    <m/>
    <m/>
    <m/>
    <m/>
    <m/>
    <m/>
    <m/>
    <x v="0"/>
    <m/>
    <n v="31"/>
  </r>
  <r>
    <x v="0"/>
    <x v="3"/>
    <s v="druge"/>
    <x v="7"/>
    <x v="90"/>
    <n v="510"/>
    <s v="029"/>
    <s v="PZN1112"/>
    <m/>
    <m/>
    <x v="1048"/>
    <m/>
    <m/>
    <m/>
    <m/>
    <m/>
    <m/>
    <m/>
    <m/>
    <m/>
    <m/>
    <m/>
    <m/>
    <m/>
    <m/>
    <m/>
    <m/>
    <m/>
    <m/>
    <m/>
    <m/>
    <m/>
    <m/>
    <s v="primer"/>
    <m/>
    <n v="44.33"/>
    <m/>
    <m/>
    <m/>
    <m/>
    <m/>
    <m/>
    <m/>
    <m/>
    <m/>
    <x v="0"/>
    <m/>
    <n v="31"/>
  </r>
  <r>
    <x v="0"/>
    <x v="3"/>
    <s v="druge"/>
    <x v="7"/>
    <x v="90"/>
    <n v="510"/>
    <s v="029"/>
    <s v="PZN1113"/>
    <m/>
    <m/>
    <x v="1049"/>
    <m/>
    <m/>
    <m/>
    <m/>
    <m/>
    <m/>
    <m/>
    <m/>
    <m/>
    <m/>
    <m/>
    <m/>
    <m/>
    <m/>
    <m/>
    <m/>
    <m/>
    <m/>
    <m/>
    <m/>
    <m/>
    <m/>
    <s v="primer"/>
    <m/>
    <n v="8.67"/>
    <m/>
    <m/>
    <m/>
    <m/>
    <m/>
    <m/>
    <m/>
    <m/>
    <m/>
    <x v="0"/>
    <m/>
    <n v="31"/>
  </r>
  <r>
    <x v="0"/>
    <x v="3"/>
    <s v="druge"/>
    <x v="7"/>
    <x v="91"/>
    <n v="510"/>
    <s v="029"/>
    <s v="Z0040"/>
    <m/>
    <m/>
    <x v="10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1"/>
    <n v="510"/>
    <s v="029"/>
    <s v="PZN2105"/>
    <m/>
    <m/>
    <x v="1051"/>
    <m/>
    <m/>
    <m/>
    <m/>
    <m/>
    <m/>
    <m/>
    <m/>
    <m/>
    <m/>
    <m/>
    <m/>
    <m/>
    <m/>
    <m/>
    <m/>
    <m/>
    <m/>
    <m/>
    <m/>
    <m/>
    <m/>
    <s v="primer"/>
    <m/>
    <n v="34.229999999999997"/>
    <m/>
    <m/>
    <m/>
    <m/>
    <m/>
    <m/>
    <m/>
    <m/>
    <m/>
    <x v="0"/>
    <m/>
    <n v="31"/>
  </r>
  <r>
    <x v="0"/>
    <x v="3"/>
    <s v="druge"/>
    <x v="7"/>
    <x v="91"/>
    <n v="510"/>
    <s v="029"/>
    <s v="PZN2106"/>
    <m/>
    <m/>
    <x v="1052"/>
    <m/>
    <m/>
    <m/>
    <m/>
    <m/>
    <m/>
    <m/>
    <m/>
    <m/>
    <m/>
    <m/>
    <m/>
    <m/>
    <m/>
    <m/>
    <m/>
    <m/>
    <m/>
    <m/>
    <m/>
    <m/>
    <m/>
    <s v="primer"/>
    <m/>
    <n v="27.13"/>
    <m/>
    <m/>
    <m/>
    <m/>
    <m/>
    <m/>
    <m/>
    <m/>
    <m/>
    <x v="0"/>
    <m/>
    <n v="31"/>
  </r>
  <r>
    <x v="0"/>
    <x v="3"/>
    <s v="druge"/>
    <x v="7"/>
    <x v="91"/>
    <n v="510"/>
    <s v="029"/>
    <s v="PZN2107"/>
    <m/>
    <m/>
    <x v="1053"/>
    <m/>
    <m/>
    <m/>
    <m/>
    <m/>
    <m/>
    <m/>
    <m/>
    <m/>
    <m/>
    <m/>
    <m/>
    <m/>
    <m/>
    <m/>
    <m/>
    <m/>
    <m/>
    <m/>
    <m/>
    <m/>
    <m/>
    <s v="primer"/>
    <m/>
    <n v="30.68"/>
    <m/>
    <m/>
    <m/>
    <m/>
    <m/>
    <m/>
    <m/>
    <m/>
    <m/>
    <x v="0"/>
    <m/>
    <n v="31"/>
  </r>
  <r>
    <x v="0"/>
    <x v="3"/>
    <s v="druge"/>
    <x v="7"/>
    <x v="91"/>
    <n v="510"/>
    <s v="029"/>
    <s v="PZN2108"/>
    <m/>
    <m/>
    <x v="1054"/>
    <m/>
    <m/>
    <m/>
    <m/>
    <m/>
    <m/>
    <m/>
    <m/>
    <m/>
    <m/>
    <m/>
    <m/>
    <m/>
    <m/>
    <m/>
    <m/>
    <m/>
    <m/>
    <m/>
    <m/>
    <m/>
    <m/>
    <s v="primer"/>
    <m/>
    <n v="37.229999999999997"/>
    <m/>
    <m/>
    <m/>
    <m/>
    <m/>
    <m/>
    <m/>
    <m/>
    <m/>
    <x v="0"/>
    <m/>
    <n v="31"/>
  </r>
  <r>
    <x v="0"/>
    <x v="3"/>
    <s v="druge"/>
    <x v="7"/>
    <x v="91"/>
    <n v="510"/>
    <s v="029"/>
    <s v="PZN2109"/>
    <m/>
    <m/>
    <x v="1055"/>
    <m/>
    <m/>
    <m/>
    <m/>
    <m/>
    <m/>
    <m/>
    <m/>
    <m/>
    <m/>
    <m/>
    <m/>
    <m/>
    <m/>
    <m/>
    <m/>
    <m/>
    <m/>
    <m/>
    <m/>
    <m/>
    <m/>
    <s v="primer"/>
    <m/>
    <n v="30.12"/>
    <m/>
    <m/>
    <m/>
    <m/>
    <m/>
    <m/>
    <m/>
    <m/>
    <m/>
    <x v="0"/>
    <m/>
    <n v="31"/>
  </r>
  <r>
    <x v="0"/>
    <x v="3"/>
    <s v="druge"/>
    <x v="7"/>
    <x v="91"/>
    <n v="510"/>
    <s v="029"/>
    <s v="PZN2110"/>
    <m/>
    <m/>
    <x v="1056"/>
    <m/>
    <m/>
    <m/>
    <m/>
    <m/>
    <m/>
    <m/>
    <m/>
    <m/>
    <m/>
    <m/>
    <m/>
    <m/>
    <m/>
    <m/>
    <m/>
    <m/>
    <m/>
    <m/>
    <m/>
    <m/>
    <m/>
    <s v="primer"/>
    <m/>
    <n v="44.33"/>
    <m/>
    <m/>
    <m/>
    <m/>
    <m/>
    <m/>
    <m/>
    <m/>
    <m/>
    <x v="0"/>
    <m/>
    <n v="31"/>
  </r>
  <r>
    <x v="0"/>
    <x v="3"/>
    <s v="druge"/>
    <x v="7"/>
    <x v="91"/>
    <n v="510"/>
    <s v="029"/>
    <s v="PZN2111"/>
    <m/>
    <m/>
    <x v="1057"/>
    <m/>
    <m/>
    <m/>
    <m/>
    <m/>
    <m/>
    <m/>
    <m/>
    <m/>
    <m/>
    <m/>
    <m/>
    <m/>
    <m/>
    <m/>
    <m/>
    <m/>
    <m/>
    <m/>
    <m/>
    <m/>
    <m/>
    <s v="primer"/>
    <m/>
    <n v="30.12"/>
    <m/>
    <m/>
    <m/>
    <m/>
    <m/>
    <m/>
    <m/>
    <m/>
    <m/>
    <x v="0"/>
    <m/>
    <n v="31"/>
  </r>
  <r>
    <x v="0"/>
    <x v="3"/>
    <s v="druge"/>
    <x v="7"/>
    <x v="91"/>
    <n v="510"/>
    <s v="029"/>
    <s v="PZN2112"/>
    <m/>
    <m/>
    <x v="1058"/>
    <m/>
    <m/>
    <m/>
    <m/>
    <m/>
    <m/>
    <m/>
    <m/>
    <m/>
    <m/>
    <m/>
    <m/>
    <m/>
    <m/>
    <m/>
    <m/>
    <m/>
    <m/>
    <m/>
    <m/>
    <m/>
    <m/>
    <s v="primer"/>
    <m/>
    <n v="44.33"/>
    <m/>
    <m/>
    <m/>
    <m/>
    <m/>
    <m/>
    <m/>
    <m/>
    <m/>
    <x v="0"/>
    <m/>
    <n v="31"/>
  </r>
  <r>
    <x v="391"/>
    <x v="3"/>
    <s v="druge"/>
    <x v="7"/>
    <x v="92"/>
    <n v="510"/>
    <s v="029"/>
    <s v="Z0044"/>
    <s v="PD"/>
    <m/>
    <x v="10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b v="0"/>
    <n v="31"/>
  </r>
  <r>
    <x v="0"/>
    <x v="3"/>
    <s v="druge"/>
    <x v="7"/>
    <x v="92"/>
    <n v="510"/>
    <s v="029"/>
    <s v="PZN3101"/>
    <m/>
    <m/>
    <x v="1060"/>
    <m/>
    <m/>
    <m/>
    <m/>
    <m/>
    <m/>
    <m/>
    <m/>
    <m/>
    <m/>
    <m/>
    <m/>
    <m/>
    <m/>
    <m/>
    <m/>
    <m/>
    <m/>
    <m/>
    <m/>
    <m/>
    <m/>
    <s v="primer"/>
    <m/>
    <n v="44.73"/>
    <m/>
    <m/>
    <m/>
    <m/>
    <m/>
    <m/>
    <m/>
    <m/>
    <m/>
    <x v="0"/>
    <m/>
    <n v="31"/>
  </r>
  <r>
    <x v="0"/>
    <x v="3"/>
    <s v="druge"/>
    <x v="7"/>
    <x v="92"/>
    <n v="510"/>
    <s v="029"/>
    <s v="PZN3102"/>
    <m/>
    <m/>
    <x v="1061"/>
    <m/>
    <m/>
    <m/>
    <m/>
    <m/>
    <m/>
    <m/>
    <m/>
    <m/>
    <m/>
    <m/>
    <m/>
    <m/>
    <m/>
    <m/>
    <m/>
    <m/>
    <m/>
    <m/>
    <m/>
    <m/>
    <m/>
    <s v="primer"/>
    <m/>
    <n v="33.58"/>
    <m/>
    <m/>
    <m/>
    <m/>
    <m/>
    <m/>
    <m/>
    <m/>
    <m/>
    <x v="0"/>
    <m/>
    <n v="31"/>
  </r>
  <r>
    <x v="0"/>
    <x v="3"/>
    <s v="druge"/>
    <x v="7"/>
    <x v="92"/>
    <n v="510"/>
    <s v="029"/>
    <s v="PZN3103"/>
    <m/>
    <m/>
    <x v="1062"/>
    <m/>
    <m/>
    <m/>
    <m/>
    <m/>
    <m/>
    <m/>
    <m/>
    <m/>
    <m/>
    <m/>
    <m/>
    <m/>
    <m/>
    <m/>
    <m/>
    <m/>
    <m/>
    <m/>
    <m/>
    <m/>
    <m/>
    <s v="primer"/>
    <m/>
    <n v="33.58"/>
    <m/>
    <m/>
    <m/>
    <m/>
    <m/>
    <m/>
    <m/>
    <m/>
    <m/>
    <x v="0"/>
    <m/>
    <n v="31"/>
  </r>
  <r>
    <x v="0"/>
    <x v="3"/>
    <s v="druge"/>
    <x v="7"/>
    <x v="93"/>
    <n v="510"/>
    <s v="029"/>
    <s v="Z0044"/>
    <m/>
    <m/>
    <x v="10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3"/>
    <n v="510"/>
    <s v="029"/>
    <s v="PZN4101"/>
    <m/>
    <m/>
    <x v="1060"/>
    <m/>
    <m/>
    <m/>
    <m/>
    <m/>
    <m/>
    <m/>
    <m/>
    <m/>
    <m/>
    <m/>
    <m/>
    <m/>
    <m/>
    <m/>
    <m/>
    <m/>
    <m/>
    <m/>
    <m/>
    <m/>
    <m/>
    <s v="primer"/>
    <m/>
    <n v="33.83"/>
    <m/>
    <m/>
    <m/>
    <m/>
    <m/>
    <m/>
    <m/>
    <m/>
    <m/>
    <x v="0"/>
    <m/>
    <n v="31"/>
  </r>
  <r>
    <x v="0"/>
    <x v="3"/>
    <s v="druge"/>
    <x v="7"/>
    <x v="93"/>
    <n v="510"/>
    <s v="029"/>
    <s v="PZN4102"/>
    <m/>
    <m/>
    <x v="1061"/>
    <m/>
    <m/>
    <m/>
    <m/>
    <m/>
    <m/>
    <m/>
    <m/>
    <m/>
    <m/>
    <m/>
    <m/>
    <m/>
    <m/>
    <m/>
    <m/>
    <m/>
    <m/>
    <m/>
    <m/>
    <m/>
    <m/>
    <s v="primer"/>
    <m/>
    <n v="22.67"/>
    <m/>
    <m/>
    <m/>
    <m/>
    <m/>
    <m/>
    <m/>
    <m/>
    <m/>
    <x v="0"/>
    <m/>
    <n v="31"/>
  </r>
  <r>
    <x v="0"/>
    <x v="3"/>
    <s v="druge"/>
    <x v="7"/>
    <x v="93"/>
    <n v="510"/>
    <s v="029"/>
    <s v="PZN4103"/>
    <m/>
    <m/>
    <x v="1062"/>
    <m/>
    <m/>
    <m/>
    <m/>
    <m/>
    <m/>
    <m/>
    <m/>
    <m/>
    <m/>
    <m/>
    <m/>
    <m/>
    <m/>
    <m/>
    <m/>
    <m/>
    <m/>
    <m/>
    <m/>
    <m/>
    <m/>
    <s v="primer"/>
    <m/>
    <n v="22.67"/>
    <m/>
    <m/>
    <m/>
    <m/>
    <m/>
    <m/>
    <m/>
    <m/>
    <m/>
    <x v="0"/>
    <m/>
    <n v="31"/>
  </r>
  <r>
    <x v="0"/>
    <x v="3"/>
    <s v="druge"/>
    <x v="7"/>
    <x v="94"/>
    <m/>
    <m/>
    <m/>
    <m/>
    <m/>
    <x v="10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392"/>
    <x v="3"/>
    <s v="druge"/>
    <x v="7"/>
    <x v="94"/>
    <n v="544"/>
    <s v="034"/>
    <s v="Z0040"/>
    <s v="PD"/>
    <m/>
    <x v="1065"/>
    <n v="1350"/>
    <s v="storitev"/>
    <m/>
    <m/>
    <m/>
    <m/>
    <m/>
    <m/>
    <m/>
    <m/>
    <m/>
    <m/>
    <m/>
    <m/>
    <m/>
    <m/>
    <m/>
    <m/>
    <m/>
    <m/>
    <m/>
    <m/>
    <m/>
    <n v="31914.36"/>
    <m/>
    <m/>
    <m/>
    <m/>
    <m/>
    <m/>
    <m/>
    <m/>
    <m/>
    <m/>
    <x v="1"/>
    <b v="0"/>
    <n v="31"/>
  </r>
  <r>
    <x v="0"/>
    <x v="3"/>
    <s v="druge"/>
    <x v="7"/>
    <x v="94"/>
    <n v="544"/>
    <s v="034"/>
    <s v="PZN1201"/>
    <m/>
    <m/>
    <x v="1037"/>
    <m/>
    <m/>
    <m/>
    <m/>
    <m/>
    <m/>
    <m/>
    <m/>
    <m/>
    <m/>
    <m/>
    <m/>
    <m/>
    <m/>
    <m/>
    <m/>
    <m/>
    <m/>
    <m/>
    <m/>
    <m/>
    <m/>
    <s v="primer"/>
    <m/>
    <n v="23.25"/>
    <m/>
    <m/>
    <m/>
    <m/>
    <m/>
    <m/>
    <m/>
    <m/>
    <m/>
    <x v="0"/>
    <m/>
    <n v="31"/>
  </r>
  <r>
    <x v="0"/>
    <x v="3"/>
    <s v="druge"/>
    <x v="7"/>
    <x v="94"/>
    <n v="544"/>
    <s v="034"/>
    <s v="PZN1202"/>
    <m/>
    <m/>
    <x v="1066"/>
    <m/>
    <m/>
    <m/>
    <m/>
    <m/>
    <m/>
    <m/>
    <m/>
    <m/>
    <m/>
    <m/>
    <m/>
    <m/>
    <m/>
    <m/>
    <m/>
    <m/>
    <m/>
    <m/>
    <m/>
    <m/>
    <m/>
    <s v="primer"/>
    <m/>
    <n v="30.19"/>
    <m/>
    <m/>
    <m/>
    <m/>
    <m/>
    <m/>
    <m/>
    <m/>
    <m/>
    <x v="0"/>
    <m/>
    <n v="31"/>
  </r>
  <r>
    <x v="0"/>
    <x v="3"/>
    <s v="druge"/>
    <x v="7"/>
    <x v="94"/>
    <n v="544"/>
    <s v="034"/>
    <s v="PZN1203"/>
    <m/>
    <m/>
    <x v="1067"/>
    <m/>
    <m/>
    <m/>
    <m/>
    <m/>
    <m/>
    <m/>
    <m/>
    <m/>
    <m/>
    <m/>
    <m/>
    <m/>
    <m/>
    <m/>
    <m/>
    <m/>
    <m/>
    <m/>
    <m/>
    <m/>
    <m/>
    <s v="primer"/>
    <m/>
    <n v="25.56"/>
    <m/>
    <m/>
    <m/>
    <m/>
    <m/>
    <m/>
    <m/>
    <m/>
    <m/>
    <x v="0"/>
    <m/>
    <n v="31"/>
  </r>
  <r>
    <x v="0"/>
    <x v="3"/>
    <s v="druge"/>
    <x v="7"/>
    <x v="94"/>
    <n v="544"/>
    <s v="034"/>
    <s v="PZN1204"/>
    <m/>
    <m/>
    <x v="1040"/>
    <m/>
    <m/>
    <m/>
    <m/>
    <m/>
    <m/>
    <m/>
    <m/>
    <m/>
    <m/>
    <m/>
    <m/>
    <m/>
    <m/>
    <m/>
    <m/>
    <m/>
    <m/>
    <m/>
    <m/>
    <m/>
    <m/>
    <s v="primer"/>
    <m/>
    <n v="23.25"/>
    <m/>
    <m/>
    <m/>
    <m/>
    <m/>
    <m/>
    <m/>
    <m/>
    <m/>
    <x v="0"/>
    <m/>
    <n v="31"/>
  </r>
  <r>
    <x v="0"/>
    <x v="3"/>
    <s v="druge"/>
    <x v="7"/>
    <x v="94"/>
    <n v="544"/>
    <s v="034"/>
    <s v="PZN1205"/>
    <m/>
    <m/>
    <x v="1068"/>
    <m/>
    <m/>
    <m/>
    <m/>
    <m/>
    <m/>
    <m/>
    <m/>
    <m/>
    <m/>
    <m/>
    <m/>
    <m/>
    <m/>
    <m/>
    <m/>
    <m/>
    <m/>
    <m/>
    <m/>
    <m/>
    <m/>
    <s v="primer"/>
    <m/>
    <n v="25.56"/>
    <m/>
    <m/>
    <m/>
    <m/>
    <m/>
    <m/>
    <m/>
    <m/>
    <m/>
    <x v="0"/>
    <m/>
    <n v="31"/>
  </r>
  <r>
    <x v="0"/>
    <x v="3"/>
    <s v="druge"/>
    <x v="7"/>
    <x v="94"/>
    <n v="544"/>
    <s v="034"/>
    <s v="PZN1206"/>
    <m/>
    <m/>
    <x v="1069"/>
    <m/>
    <m/>
    <m/>
    <m/>
    <m/>
    <m/>
    <m/>
    <m/>
    <m/>
    <m/>
    <m/>
    <m/>
    <m/>
    <m/>
    <m/>
    <m/>
    <m/>
    <m/>
    <m/>
    <m/>
    <m/>
    <m/>
    <s v="primer"/>
    <m/>
    <n v="20.93"/>
    <m/>
    <m/>
    <m/>
    <m/>
    <m/>
    <m/>
    <m/>
    <m/>
    <m/>
    <x v="0"/>
    <m/>
    <n v="31"/>
  </r>
  <r>
    <x v="0"/>
    <x v="3"/>
    <s v="druge"/>
    <x v="7"/>
    <x v="94"/>
    <n v="544"/>
    <s v="034"/>
    <s v="PZN1207"/>
    <m/>
    <m/>
    <x v="1043"/>
    <m/>
    <m/>
    <m/>
    <m/>
    <m/>
    <m/>
    <m/>
    <m/>
    <m/>
    <m/>
    <m/>
    <m/>
    <m/>
    <m/>
    <m/>
    <m/>
    <m/>
    <m/>
    <m/>
    <m/>
    <m/>
    <m/>
    <s v="primer"/>
    <m/>
    <n v="23.25"/>
    <m/>
    <m/>
    <m/>
    <m/>
    <m/>
    <m/>
    <m/>
    <m/>
    <m/>
    <x v="0"/>
    <m/>
    <n v="31"/>
  </r>
  <r>
    <x v="0"/>
    <x v="3"/>
    <s v="druge"/>
    <x v="7"/>
    <x v="94"/>
    <n v="544"/>
    <s v="034"/>
    <s v="PZN1208"/>
    <m/>
    <m/>
    <x v="1044"/>
    <m/>
    <m/>
    <m/>
    <m/>
    <m/>
    <m/>
    <m/>
    <m/>
    <m/>
    <m/>
    <m/>
    <m/>
    <m/>
    <m/>
    <m/>
    <m/>
    <m/>
    <m/>
    <m/>
    <m/>
    <m/>
    <m/>
    <s v="primer"/>
    <m/>
    <n v="28.56"/>
    <m/>
    <m/>
    <m/>
    <m/>
    <m/>
    <m/>
    <m/>
    <m/>
    <m/>
    <x v="0"/>
    <m/>
    <n v="31"/>
  </r>
  <r>
    <x v="0"/>
    <x v="3"/>
    <s v="druge"/>
    <x v="7"/>
    <x v="94"/>
    <n v="544"/>
    <s v="034"/>
    <s v="PZN1209"/>
    <m/>
    <m/>
    <x v="1045"/>
    <m/>
    <m/>
    <m/>
    <m/>
    <m/>
    <m/>
    <m/>
    <m/>
    <m/>
    <m/>
    <m/>
    <m/>
    <m/>
    <m/>
    <m/>
    <m/>
    <m/>
    <m/>
    <m/>
    <m/>
    <m/>
    <m/>
    <s v="primer"/>
    <m/>
    <n v="23.93"/>
    <m/>
    <m/>
    <m/>
    <m/>
    <m/>
    <m/>
    <m/>
    <m/>
    <m/>
    <x v="0"/>
    <m/>
    <n v="31"/>
  </r>
  <r>
    <x v="0"/>
    <x v="3"/>
    <s v="druge"/>
    <x v="7"/>
    <x v="94"/>
    <n v="544"/>
    <s v="034"/>
    <s v="PZN1210"/>
    <m/>
    <m/>
    <x v="1070"/>
    <m/>
    <m/>
    <m/>
    <m/>
    <m/>
    <m/>
    <m/>
    <m/>
    <m/>
    <m/>
    <m/>
    <m/>
    <m/>
    <m/>
    <m/>
    <m/>
    <m/>
    <m/>
    <m/>
    <m/>
    <m/>
    <m/>
    <s v="primer"/>
    <m/>
    <n v="33.18"/>
    <m/>
    <m/>
    <m/>
    <m/>
    <m/>
    <m/>
    <m/>
    <m/>
    <m/>
    <x v="0"/>
    <m/>
    <n v="31"/>
  </r>
  <r>
    <x v="0"/>
    <x v="3"/>
    <s v="druge"/>
    <x v="7"/>
    <x v="94"/>
    <n v="544"/>
    <s v="034"/>
    <s v="PZN1211"/>
    <m/>
    <m/>
    <x v="1071"/>
    <m/>
    <m/>
    <m/>
    <m/>
    <m/>
    <m/>
    <m/>
    <m/>
    <m/>
    <m/>
    <m/>
    <m/>
    <m/>
    <m/>
    <m/>
    <m/>
    <m/>
    <m/>
    <m/>
    <m/>
    <m/>
    <m/>
    <s v="primer"/>
    <m/>
    <n v="23.93"/>
    <m/>
    <m/>
    <m/>
    <m/>
    <m/>
    <m/>
    <m/>
    <m/>
    <m/>
    <x v="0"/>
    <m/>
    <n v="31"/>
  </r>
  <r>
    <x v="0"/>
    <x v="3"/>
    <s v="druge"/>
    <x v="7"/>
    <x v="94"/>
    <n v="544"/>
    <s v="034"/>
    <s v="PZN1212"/>
    <m/>
    <m/>
    <x v="1072"/>
    <m/>
    <m/>
    <m/>
    <m/>
    <m/>
    <m/>
    <m/>
    <m/>
    <m/>
    <m/>
    <m/>
    <m/>
    <m/>
    <m/>
    <m/>
    <m/>
    <m/>
    <m/>
    <m/>
    <m/>
    <m/>
    <m/>
    <s v="primer"/>
    <m/>
    <n v="33.18"/>
    <m/>
    <m/>
    <m/>
    <m/>
    <m/>
    <m/>
    <m/>
    <m/>
    <m/>
    <x v="0"/>
    <m/>
    <n v="31"/>
  </r>
  <r>
    <x v="0"/>
    <x v="3"/>
    <s v="druge"/>
    <x v="7"/>
    <x v="94"/>
    <n v="544"/>
    <s v="034"/>
    <s v="PZN1213"/>
    <m/>
    <m/>
    <x v="1049"/>
    <m/>
    <m/>
    <m/>
    <m/>
    <m/>
    <m/>
    <m/>
    <m/>
    <m/>
    <m/>
    <m/>
    <m/>
    <m/>
    <m/>
    <m/>
    <m/>
    <m/>
    <m/>
    <m/>
    <m/>
    <m/>
    <m/>
    <s v="primer"/>
    <m/>
    <n v="6.19"/>
    <m/>
    <m/>
    <m/>
    <m/>
    <m/>
    <m/>
    <m/>
    <m/>
    <m/>
    <x v="0"/>
    <m/>
    <n v="31"/>
  </r>
  <r>
    <x v="0"/>
    <x v="3"/>
    <s v="druge"/>
    <x v="7"/>
    <x v="94"/>
    <m/>
    <m/>
    <m/>
    <m/>
    <s v="Op:"/>
    <x v="10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4"/>
    <m/>
    <m/>
    <m/>
    <m/>
    <s v="Op:"/>
    <x v="10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4"/>
    <m/>
    <m/>
    <m/>
    <m/>
    <s v="Op:"/>
    <x v="10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5"/>
    <n v="544"/>
    <s v="034"/>
    <s v="Z0040"/>
    <m/>
    <m/>
    <x v="10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5"/>
    <n v="544"/>
    <s v="034"/>
    <s v="PZN2205"/>
    <m/>
    <m/>
    <x v="1077"/>
    <m/>
    <m/>
    <m/>
    <m/>
    <m/>
    <m/>
    <m/>
    <m/>
    <m/>
    <m/>
    <m/>
    <m/>
    <m/>
    <m/>
    <m/>
    <m/>
    <m/>
    <m/>
    <m/>
    <m/>
    <m/>
    <m/>
    <s v="primer"/>
    <m/>
    <n v="25.56"/>
    <m/>
    <m/>
    <m/>
    <m/>
    <m/>
    <m/>
    <m/>
    <m/>
    <m/>
    <x v="0"/>
    <m/>
    <n v="31"/>
  </r>
  <r>
    <x v="0"/>
    <x v="3"/>
    <s v="druge"/>
    <x v="7"/>
    <x v="95"/>
    <n v="544"/>
    <s v="034"/>
    <s v="PZN2206"/>
    <m/>
    <m/>
    <x v="1078"/>
    <m/>
    <m/>
    <m/>
    <m/>
    <m/>
    <m/>
    <m/>
    <m/>
    <m/>
    <m/>
    <m/>
    <m/>
    <m/>
    <m/>
    <m/>
    <m/>
    <m/>
    <m/>
    <m/>
    <m/>
    <m/>
    <m/>
    <s v="primer"/>
    <m/>
    <n v="20.93"/>
    <m/>
    <m/>
    <m/>
    <m/>
    <m/>
    <m/>
    <m/>
    <m/>
    <m/>
    <x v="0"/>
    <m/>
    <n v="31"/>
  </r>
  <r>
    <x v="0"/>
    <x v="3"/>
    <s v="druge"/>
    <x v="7"/>
    <x v="95"/>
    <n v="544"/>
    <s v="034"/>
    <s v="PZN2207"/>
    <m/>
    <m/>
    <x v="1053"/>
    <m/>
    <m/>
    <m/>
    <m/>
    <m/>
    <m/>
    <m/>
    <m/>
    <m/>
    <m/>
    <m/>
    <m/>
    <m/>
    <m/>
    <m/>
    <m/>
    <m/>
    <m/>
    <m/>
    <m/>
    <m/>
    <m/>
    <s v="primer"/>
    <m/>
    <n v="23.25"/>
    <m/>
    <m/>
    <m/>
    <m/>
    <m/>
    <m/>
    <m/>
    <m/>
    <m/>
    <x v="0"/>
    <m/>
    <n v="31"/>
  </r>
  <r>
    <x v="0"/>
    <x v="3"/>
    <s v="druge"/>
    <x v="7"/>
    <x v="95"/>
    <n v="544"/>
    <s v="034"/>
    <s v="PZN2208"/>
    <m/>
    <m/>
    <x v="1054"/>
    <m/>
    <m/>
    <m/>
    <m/>
    <m/>
    <m/>
    <m/>
    <m/>
    <m/>
    <m/>
    <m/>
    <m/>
    <m/>
    <m/>
    <m/>
    <m/>
    <m/>
    <m/>
    <m/>
    <m/>
    <m/>
    <m/>
    <s v="primer"/>
    <m/>
    <n v="28.56"/>
    <m/>
    <m/>
    <m/>
    <m/>
    <m/>
    <m/>
    <m/>
    <m/>
    <m/>
    <x v="0"/>
    <m/>
    <n v="31"/>
  </r>
  <r>
    <x v="0"/>
    <x v="3"/>
    <s v="druge"/>
    <x v="7"/>
    <x v="95"/>
    <n v="544"/>
    <s v="034"/>
    <s v="PZN2209"/>
    <m/>
    <m/>
    <x v="1055"/>
    <m/>
    <m/>
    <m/>
    <m/>
    <m/>
    <m/>
    <m/>
    <m/>
    <m/>
    <m/>
    <m/>
    <m/>
    <m/>
    <m/>
    <m/>
    <m/>
    <m/>
    <m/>
    <m/>
    <m/>
    <m/>
    <m/>
    <s v="primer"/>
    <m/>
    <n v="23.93"/>
    <m/>
    <m/>
    <m/>
    <m/>
    <m/>
    <m/>
    <m/>
    <m/>
    <m/>
    <x v="0"/>
    <m/>
    <n v="31"/>
  </r>
  <r>
    <x v="0"/>
    <x v="3"/>
    <s v="druge"/>
    <x v="7"/>
    <x v="95"/>
    <n v="544"/>
    <s v="034"/>
    <s v="PZN2210"/>
    <m/>
    <m/>
    <x v="1056"/>
    <m/>
    <m/>
    <m/>
    <m/>
    <m/>
    <m/>
    <m/>
    <m/>
    <m/>
    <m/>
    <m/>
    <m/>
    <m/>
    <m/>
    <m/>
    <m/>
    <m/>
    <m/>
    <m/>
    <m/>
    <m/>
    <m/>
    <s v="primer"/>
    <m/>
    <n v="33.18"/>
    <m/>
    <m/>
    <m/>
    <m/>
    <m/>
    <m/>
    <m/>
    <m/>
    <m/>
    <x v="0"/>
    <m/>
    <n v="31"/>
  </r>
  <r>
    <x v="0"/>
    <x v="3"/>
    <s v="druge"/>
    <x v="7"/>
    <x v="95"/>
    <n v="544"/>
    <s v="034"/>
    <s v="PZN2211"/>
    <m/>
    <m/>
    <x v="1057"/>
    <m/>
    <m/>
    <m/>
    <m/>
    <m/>
    <m/>
    <m/>
    <m/>
    <m/>
    <m/>
    <m/>
    <m/>
    <m/>
    <m/>
    <m/>
    <m/>
    <m/>
    <m/>
    <m/>
    <m/>
    <m/>
    <m/>
    <s v="primer"/>
    <m/>
    <n v="23.93"/>
    <m/>
    <m/>
    <m/>
    <m/>
    <m/>
    <m/>
    <m/>
    <m/>
    <m/>
    <x v="0"/>
    <m/>
    <n v="31"/>
  </r>
  <r>
    <x v="0"/>
    <x v="3"/>
    <s v="druge"/>
    <x v="7"/>
    <x v="95"/>
    <n v="544"/>
    <s v="034"/>
    <s v="PZN2212"/>
    <m/>
    <m/>
    <x v="1058"/>
    <m/>
    <m/>
    <m/>
    <m/>
    <m/>
    <m/>
    <m/>
    <m/>
    <m/>
    <m/>
    <m/>
    <m/>
    <m/>
    <m/>
    <m/>
    <m/>
    <m/>
    <m/>
    <m/>
    <m/>
    <m/>
    <m/>
    <s v="primer"/>
    <m/>
    <n v="33.18"/>
    <m/>
    <m/>
    <m/>
    <m/>
    <m/>
    <m/>
    <m/>
    <m/>
    <m/>
    <x v="0"/>
    <m/>
    <n v="31"/>
  </r>
  <r>
    <x v="0"/>
    <x v="3"/>
    <s v="druge"/>
    <x v="7"/>
    <x v="95"/>
    <m/>
    <m/>
    <m/>
    <m/>
    <s v="Op:"/>
    <x v="10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5"/>
    <m/>
    <m/>
    <m/>
    <m/>
    <s v="Op:"/>
    <x v="10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5"/>
    <m/>
    <m/>
    <m/>
    <m/>
    <s v="Op:"/>
    <x v="10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0"/>
    <x v="3"/>
    <s v="druge"/>
    <x v="7"/>
    <x v="96"/>
    <m/>
    <m/>
    <m/>
    <m/>
    <m/>
    <x v="10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n v="31"/>
  </r>
  <r>
    <x v="393"/>
    <x v="3"/>
    <s v="druge"/>
    <x v="7"/>
    <x v="96"/>
    <n v="703"/>
    <n v="801"/>
    <s v="E0709"/>
    <s v="PD"/>
    <m/>
    <x v="1083"/>
    <m/>
    <m/>
    <m/>
    <m/>
    <m/>
    <m/>
    <m/>
    <m/>
    <m/>
    <m/>
    <m/>
    <m/>
    <m/>
    <m/>
    <m/>
    <m/>
    <m/>
    <m/>
    <m/>
    <m/>
    <m/>
    <m/>
    <s v="preiskava"/>
    <m/>
    <n v="13.63"/>
    <m/>
    <m/>
    <m/>
    <m/>
    <m/>
    <m/>
    <m/>
    <m/>
    <m/>
    <x v="1"/>
    <b v="0"/>
    <n v="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65DDE1-5254-438D-A8BF-562B9844F96B}" name="Vrtilna tabela3" cacheId="0" applyNumberFormats="0" applyBorderFormats="0" applyFontFormats="0" applyPatternFormats="0" applyAlignmentFormats="0" applyWidthHeightFormats="1" dataCaption="Vrednosti" updatedVersion="6" minRefreshableVersion="3" rowGrandTotals="0" colGrandTotals="0" itemPrintTitles="1" createdVersion="6" indent="0" outline="1" outlineData="1" multipleFieldFilters="0">
  <location ref="A6:C436" firstHeaderRow="1" firstDataRow="1" firstDataCol="2" rowPageCount="1" colPageCount="1"/>
  <pivotFields count="48">
    <pivotField axis="axisRow" outline="0" showAll="0" sortType="ascending" defaultSubtotal="0">
      <items count="394">
        <item x="2"/>
        <item x="1"/>
        <item x="359"/>
        <item x="360"/>
        <item x="361"/>
        <item x="362"/>
        <item x="363"/>
        <item x="364"/>
        <item x="365"/>
        <item x="366"/>
        <item x="4"/>
        <item x="5"/>
        <item x="6"/>
        <item x="7"/>
        <item x="8"/>
        <item x="3"/>
        <item x="300"/>
        <item x="9"/>
        <item x="10"/>
        <item x="11"/>
        <item x="12"/>
        <item x="13"/>
        <item x="14"/>
        <item x="301"/>
        <item x="302"/>
        <item x="304"/>
        <item x="305"/>
        <item x="16"/>
        <item x="17"/>
        <item x="306"/>
        <item x="307"/>
        <item x="18"/>
        <item x="19"/>
        <item x="308"/>
        <item x="309"/>
        <item x="310"/>
        <item x="311"/>
        <item x="20"/>
        <item x="21"/>
        <item x="22"/>
        <item x="24"/>
        <item x="23"/>
        <item x="25"/>
        <item x="26"/>
        <item x="27"/>
        <item x="29"/>
        <item x="28"/>
        <item x="30"/>
        <item x="33"/>
        <item x="31"/>
        <item x="32"/>
        <item x="34"/>
        <item x="35"/>
        <item x="36"/>
        <item x="303"/>
        <item x="37"/>
        <item x="38"/>
        <item x="39"/>
        <item x="40"/>
        <item x="41"/>
        <item x="42"/>
        <item x="330"/>
        <item x="259"/>
        <item x="329"/>
        <item x="331"/>
        <item x="332"/>
        <item x="333"/>
        <item x="334"/>
        <item x="335"/>
        <item x="312"/>
        <item x="313"/>
        <item x="314"/>
        <item x="315"/>
        <item x="316"/>
        <item x="317"/>
        <item x="318"/>
        <item x="319"/>
        <item x="320"/>
        <item x="52"/>
        <item x="51"/>
        <item x="262"/>
        <item x="53"/>
        <item x="54"/>
        <item x="321"/>
        <item x="15"/>
        <item x="322"/>
        <item x="55"/>
        <item x="57"/>
        <item x="58"/>
        <item x="59"/>
        <item x="43"/>
        <item x="269"/>
        <item x="271"/>
        <item x="272"/>
        <item x="275"/>
        <item x="56"/>
        <item x="60"/>
        <item x="61"/>
        <item x="62"/>
        <item x="63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64"/>
        <item x="65"/>
        <item x="290"/>
        <item x="323"/>
        <item x="69"/>
        <item x="71"/>
        <item x="255"/>
        <item x="260"/>
        <item x="258"/>
        <item x="66"/>
        <item x="67"/>
        <item x="68"/>
        <item x="73"/>
        <item x="70"/>
        <item x="72"/>
        <item x="74"/>
        <item x="75"/>
        <item x="353"/>
        <item x="257"/>
        <item x="76"/>
        <item x="77"/>
        <item x="78"/>
        <item x="270"/>
        <item x="274"/>
        <item x="276"/>
        <item x="354"/>
        <item x="50"/>
        <item x="79"/>
        <item x="80"/>
        <item x="81"/>
        <item x="82"/>
        <item x="83"/>
        <item x="84"/>
        <item x="324"/>
        <item x="264"/>
        <item x="265"/>
        <item x="267"/>
        <item x="291"/>
        <item x="285"/>
        <item x="295"/>
        <item x="85"/>
        <item x="86"/>
        <item x="88"/>
        <item x="89"/>
        <item x="90"/>
        <item x="44"/>
        <item x="47"/>
        <item x="325"/>
        <item x="283"/>
        <item x="282"/>
        <item x="284"/>
        <item x="87"/>
        <item x="91"/>
        <item x="355"/>
        <item x="124"/>
        <item x="126"/>
        <item x="278"/>
        <item x="92"/>
        <item x="45"/>
        <item x="48"/>
        <item x="280"/>
        <item x="281"/>
        <item x="293"/>
        <item x="287"/>
        <item x="297"/>
        <item x="93"/>
        <item x="94"/>
        <item x="95"/>
        <item x="96"/>
        <item x="266"/>
        <item x="292"/>
        <item x="286"/>
        <item x="273"/>
        <item x="268"/>
        <item x="296"/>
        <item x="97"/>
        <item x="98"/>
        <item x="99"/>
        <item x="326"/>
        <item x="256"/>
        <item x="100"/>
        <item x="101"/>
        <item x="294"/>
        <item x="289"/>
        <item x="299"/>
        <item x="103"/>
        <item x="102"/>
        <item x="104"/>
        <item x="105"/>
        <item x="106"/>
        <item x="356"/>
        <item x="357"/>
        <item x="107"/>
        <item x="261"/>
        <item x="108"/>
        <item x="109"/>
        <item x="110"/>
        <item x="327"/>
        <item x="358"/>
        <item x="114"/>
        <item x="115"/>
        <item x="119"/>
        <item x="117"/>
        <item x="121"/>
        <item x="46"/>
        <item x="49"/>
        <item x="123"/>
        <item x="125"/>
        <item x="277"/>
        <item x="112"/>
        <item x="111"/>
        <item x="113"/>
        <item x="127"/>
        <item x="279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16"/>
        <item x="120"/>
        <item x="118"/>
        <item x="122"/>
        <item x="139"/>
        <item x="140"/>
        <item x="141"/>
        <item x="142"/>
        <item x="143"/>
        <item x="328"/>
        <item x="263"/>
        <item x="144"/>
        <item x="145"/>
        <item x="288"/>
        <item x="298"/>
        <item x="146"/>
        <item x="148"/>
        <item x="151"/>
        <item x="150"/>
        <item x="147"/>
        <item x="149"/>
        <item x="152"/>
        <item x="153"/>
        <item x="154"/>
        <item x="155"/>
        <item x="156"/>
        <item x="157"/>
        <item x="158"/>
        <item x="160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86"/>
        <item x="188"/>
        <item x="189"/>
        <item x="190"/>
        <item x="191"/>
        <item x="193"/>
        <item x="194"/>
        <item x="195"/>
        <item x="196"/>
        <item x="197"/>
        <item x="198"/>
        <item x="185"/>
        <item x="192"/>
        <item x="187"/>
        <item x="175"/>
        <item x="176"/>
        <item x="177"/>
        <item x="178"/>
        <item x="179"/>
        <item x="180"/>
        <item x="181"/>
        <item x="182"/>
        <item x="183"/>
        <item x="184"/>
        <item x="199"/>
        <item x="200"/>
        <item x="379"/>
        <item x="380"/>
        <item x="370"/>
        <item x="201"/>
        <item x="371"/>
        <item x="202"/>
        <item x="203"/>
        <item x="372"/>
        <item x="204"/>
        <item x="205"/>
        <item x="373"/>
        <item x="206"/>
        <item x="207"/>
        <item x="374"/>
        <item x="208"/>
        <item x="209"/>
        <item x="375"/>
        <item x="376"/>
        <item x="377"/>
        <item x="210"/>
        <item x="211"/>
        <item x="212"/>
        <item x="213"/>
        <item x="214"/>
        <item x="215"/>
        <item x="216"/>
        <item x="378"/>
        <item x="217"/>
        <item x="390"/>
        <item x="391"/>
        <item x="381"/>
        <item x="382"/>
        <item x="383"/>
        <item x="384"/>
        <item x="385"/>
        <item x="386"/>
        <item x="387"/>
        <item x="388"/>
        <item x="389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92"/>
        <item x="229"/>
        <item x="235"/>
        <item x="230"/>
        <item x="231"/>
        <item x="232"/>
        <item x="245"/>
        <item x="234"/>
        <item x="236"/>
        <item x="237"/>
        <item x="246"/>
        <item x="242"/>
        <item x="239"/>
        <item x="243"/>
        <item x="240"/>
        <item x="244"/>
        <item x="241"/>
        <item x="247"/>
        <item x="233"/>
        <item x="238"/>
        <item x="248"/>
        <item x="249"/>
        <item x="250"/>
        <item x="393"/>
        <item x="251"/>
        <item x="252"/>
        <item x="367"/>
        <item x="368"/>
        <item x="369"/>
        <item x="253"/>
        <item x="254"/>
        <item x="0"/>
      </items>
    </pivotField>
    <pivotField axis="axisRow" showAll="0" defaultSubtotal="0">
      <items count="4">
        <item n="Priloga I" x="1"/>
        <item n="Priloga Ia" x="2"/>
        <item n="Priloga Ic" x="3"/>
        <item h="1" x="0"/>
      </items>
    </pivotField>
    <pivotField showAll="0"/>
    <pivotField axis="axisRow" showAll="0" defaultSubtotal="0">
      <items count="10">
        <item x="1"/>
        <item x="8"/>
        <item x="2"/>
        <item x="3"/>
        <item x="4"/>
        <item x="5"/>
        <item x="6"/>
        <item x="9"/>
        <item x="0"/>
        <item x="7"/>
      </items>
    </pivotField>
    <pivotField axis="axisRow" showAll="0" defaultSubtotal="0">
      <items count="97">
        <item x="9"/>
        <item x="72"/>
        <item x="64"/>
        <item x="73"/>
        <item x="57"/>
        <item x="1"/>
        <item x="20"/>
        <item x="38"/>
        <item x="92"/>
        <item x="93"/>
        <item x="66"/>
        <item x="53"/>
        <item x="61"/>
        <item x="86"/>
        <item x="45"/>
        <item x="55"/>
        <item x="33"/>
        <item x="79"/>
        <item x="82"/>
        <item x="24"/>
        <item x="39"/>
        <item x="58"/>
        <item x="59"/>
        <item x="67"/>
        <item x="54"/>
        <item x="69"/>
        <item x="16"/>
        <item x="11"/>
        <item x="17"/>
        <item x="78"/>
        <item x="18"/>
        <item x="22"/>
        <item x="62"/>
        <item x="10"/>
        <item x="23"/>
        <item x="71"/>
        <item x="52"/>
        <item x="14"/>
        <item x="65"/>
        <item x="35"/>
        <item x="63"/>
        <item x="85"/>
        <item x="8"/>
        <item x="94"/>
        <item x="95"/>
        <item x="25"/>
        <item x="75"/>
        <item x="32"/>
        <item x="42"/>
        <item x="56"/>
        <item x="60"/>
        <item x="68"/>
        <item x="70"/>
        <item x="12"/>
        <item x="21"/>
        <item x="26"/>
        <item x="13"/>
        <item x="40"/>
        <item x="31"/>
        <item x="90"/>
        <item x="91"/>
        <item x="7"/>
        <item x="81"/>
        <item x="80"/>
        <item x="46"/>
        <item x="43"/>
        <item x="48"/>
        <item x="19"/>
        <item sd="0" x="88"/>
        <item x="6"/>
        <item x="47"/>
        <item x="27"/>
        <item x="84"/>
        <item x="74"/>
        <item x="76"/>
        <item x="41"/>
        <item x="2"/>
        <item x="4"/>
        <item x="15"/>
        <item x="87"/>
        <item x="28"/>
        <item x="77"/>
        <item x="89"/>
        <item x="36"/>
        <item x="51"/>
        <item x="83"/>
        <item x="34"/>
        <item x="96"/>
        <item x="3"/>
        <item x="30"/>
        <item x="29"/>
        <item x="50"/>
        <item x="49"/>
        <item x="5"/>
        <item x="37"/>
        <item x="44"/>
        <item x="0"/>
      </items>
    </pivotField>
    <pivotField showAll="0"/>
    <pivotField showAll="0"/>
    <pivotField showAll="0"/>
    <pivotField showAll="0"/>
    <pivotField showAll="0"/>
    <pivotField axis="axisRow" showAll="0">
      <items count="1087">
        <item sd="0" x="483"/>
        <item x="487"/>
        <item sd="0" x="382"/>
        <item sd="0" x="169"/>
        <item sd="0" x="545"/>
        <item sd="0" x="222"/>
        <item sd="0" x="168"/>
        <item sd="0" x="34"/>
        <item sd="0" x="587"/>
        <item sd="0" x="141"/>
        <item sd="0" x="440"/>
        <item sd="0" x="588"/>
        <item sd="0" x="384"/>
        <item sd="0" x="147"/>
        <item sd="0" x="233"/>
        <item sd="0" x="268"/>
        <item x="525"/>
        <item x="529"/>
        <item sd="0" x="189"/>
        <item sd="0" x="174"/>
        <item sd="0" x="127"/>
        <item sd="0" x="84"/>
        <item sd="0" x="173"/>
        <item sd="0" x="547"/>
        <item x="1007"/>
        <item x="1009"/>
        <item sd="0" x="306"/>
        <item sd="0" x="305"/>
        <item sd="0" x="171"/>
        <item sd="0" x="601"/>
        <item sd="0" x="381"/>
        <item sd="0" x="1074"/>
        <item sd="0" x="1080"/>
        <item sd="0" x="380"/>
        <item sd="0" x="444"/>
        <item sd="0" x="311"/>
        <item sd="0" x="186"/>
        <item sd="0" x="167"/>
        <item sd="0" x="378"/>
        <item sd="0" x="379"/>
        <item sd="0" x="383"/>
        <item sd="0" x="126"/>
        <item sd="0" x="315"/>
        <item sd="0" x="546"/>
        <item sd="0" x="176"/>
        <item sd="0" x="201"/>
        <item sd="0" x="326"/>
        <item sd="0" x="586"/>
        <item sd="0" x="591"/>
        <item sd="0" x="192"/>
        <item sd="0" x="191"/>
        <item sd="0" x="190"/>
        <item sd="0" x="193"/>
        <item sd="0" x="73"/>
        <item sd="0" x="76"/>
        <item sd="0" x="1079"/>
        <item sd="0" x="1073"/>
        <item sd="0" x="5"/>
        <item sd="0" x="153"/>
        <item sd="0" x="187"/>
        <item sd="0" x="447"/>
        <item sd="0" x="146"/>
        <item sd="0" x="441"/>
        <item sd="0" x="145"/>
        <item sd="0" x="223"/>
        <item sd="0" x="86"/>
        <item sd="0" x="128"/>
        <item sd="0" x="376"/>
        <item sd="0" x="389"/>
        <item sd="0" x="399"/>
        <item sd="0" x="403"/>
        <item sd="0" x="571"/>
        <item sd="0" x="170"/>
        <item sd="0" x="386"/>
        <item sd="0" x="592"/>
        <item sd="0" x="82"/>
        <item sd="0" x="267"/>
        <item sd="0" x="140"/>
        <item sd="0" x="263"/>
        <item sd="0" x="473"/>
        <item sd="0" x="475"/>
        <item sd="0" x="280"/>
        <item sd="0" x="91"/>
        <item sd="0" x="144"/>
        <item sd="0" x="364"/>
        <item sd="0" x="361"/>
        <item sd="0" x="358"/>
        <item sd="0" x="363"/>
        <item sd="0" x="360"/>
        <item sd="0" x="357"/>
        <item sd="0" x="185"/>
        <item sd="0" x="446"/>
        <item sd="0" x="439"/>
        <item sd="0" x="56"/>
        <item sd="0" x="396"/>
        <item sd="0" x="231"/>
        <item sd="0" x="35"/>
        <item sd="0" x="120"/>
        <item sd="0" x="216"/>
        <item sd="0" x="205"/>
        <item sd="0" x="237"/>
        <item sd="0" x="218"/>
        <item sd="0" x="125"/>
        <item x="494"/>
        <item sd="0" x="245"/>
        <item sd="0" x="240"/>
        <item sd="0" x="418"/>
        <item sd="0" x="243"/>
        <item sd="0" x="526"/>
        <item sd="0" x="291"/>
        <item sd="0" x="283"/>
        <item sd="0" x="296"/>
        <item sd="0" x="95"/>
        <item sd="0" x="92"/>
        <item sd="0" x="310"/>
        <item sd="0" x="314"/>
        <item sd="0" x="200"/>
        <item sd="0" x="203"/>
        <item sd="0" x="175"/>
        <item sd="0" x="593"/>
        <item sd="0" x="96"/>
        <item sd="0" x="14"/>
        <item sd="0" x="551"/>
        <item sd="0" x="567"/>
        <item sd="0" x="258"/>
        <item sd="0" x="30"/>
        <item sd="0" x="188"/>
        <item sd="0" x="590"/>
        <item sd="0" x="81"/>
        <item sd="0" x="172"/>
        <item sd="0" x="132"/>
        <item sd="0" x="251"/>
        <item x="1010"/>
        <item sd="0" x="304"/>
        <item sd="0" x="511"/>
        <item sd="0" x="259"/>
        <item sd="0" x="485"/>
        <item sd="0" x="151"/>
        <item sd="0" x="148"/>
        <item sd="0" x="85"/>
        <item sd="0" x="312"/>
        <item sd="0" x="316"/>
        <item sd="0" x="67"/>
        <item sd="0" x="57"/>
        <item sd="0" x="528"/>
        <item sd="0" x="875"/>
        <item sd="0" x="249"/>
        <item sd="0" x="600"/>
        <item sd="0" x="166"/>
        <item sd="0" x="585"/>
        <item sd="0" x="272"/>
        <item sd="0" x="1081"/>
        <item sd="0" x="1075"/>
        <item sd="0" x="320"/>
        <item sd="0" x="80"/>
        <item sd="0" x="286"/>
        <item sd="0" x="333"/>
        <item sd="0" x="329"/>
        <item sd="0" x="163"/>
        <item sd="0" x="544"/>
        <item x="1008"/>
        <item sd="0" x="374"/>
        <item sd="0" x="158"/>
        <item x="1006"/>
        <item sd="0" x="232"/>
        <item sd="0" x="83"/>
        <item sd="0" x="252"/>
        <item sd="0" x="369"/>
        <item sd="0" x="282"/>
        <item sd="0" x="298"/>
        <item sd="0" x="250"/>
        <item sd="0" x="321"/>
        <item sd="0" x="442"/>
        <item sd="0" x="266"/>
        <item sd="0" x="294"/>
        <item sd="0" x="242"/>
        <item sd="0" x="262"/>
        <item sd="0" x="164"/>
        <item sd="0" x="419"/>
        <item x="997"/>
        <item x="527"/>
        <item x="524"/>
        <item x="500"/>
        <item x="502"/>
        <item x="506"/>
        <item x="510"/>
        <item x="508"/>
        <item x="491"/>
        <item x="489"/>
        <item x="493"/>
        <item x="498"/>
        <item x="519"/>
        <item x="517"/>
        <item x="515"/>
        <item x="504"/>
        <item x="513"/>
        <item x="496"/>
        <item sd="0" x="647"/>
        <item sd="0" x="4"/>
        <item sd="0" x="37"/>
        <item sd="0" x="33"/>
        <item sd="0" x="61"/>
        <item sd="0" x="55"/>
        <item sd="0" x="69"/>
        <item sd="0" x="72"/>
        <item sd="0" x="79"/>
        <item sd="0" x="107"/>
        <item sd="0" x="109"/>
        <item sd="0" x="122"/>
        <item sd="0" x="135"/>
        <item sd="0" x="143"/>
        <item sd="0" x="150"/>
        <item sd="0" x="196"/>
        <item sd="0" x="221"/>
        <item sd="0" x="90"/>
        <item sd="0" x="230"/>
        <item sd="0" x="275"/>
        <item sd="0" x="277"/>
        <item sd="0" x="422"/>
        <item sd="0" x="436"/>
        <item sd="0" x="226"/>
        <item sd="0" x="624"/>
        <item sd="0" x="623"/>
        <item sd="0" x="687"/>
        <item sd="0" x="497"/>
        <item sd="0" x="643"/>
        <item sd="0" x="3"/>
        <item sd="0" x="89"/>
        <item sd="0" x="627"/>
        <item sd="0" x="626"/>
        <item sd="0" x="625"/>
        <item sd="0" x="15"/>
        <item sd="0" x="284"/>
        <item sd="0" x="287"/>
        <item sd="0" x="285"/>
        <item sd="0" x="194"/>
        <item sd="0" x="281"/>
        <item sd="0" x="443"/>
        <item sd="0" x="117"/>
        <item sd="0" x="425"/>
        <item sd="0" x="653"/>
        <item sd="0" x="611"/>
        <item sd="0" x="295"/>
        <item sd="0" x="995"/>
        <item sd="0" x="1059"/>
        <item sd="0" x="1063"/>
        <item sd="0" x="514"/>
        <item sd="0" x="116"/>
        <item sd="0" x="983"/>
        <item sd="0" x="984"/>
        <item sd="0" x="982"/>
        <item sd="0" x="985"/>
        <item sd="0" x="26"/>
        <item sd="0" x="1"/>
        <item sd="0" x="472"/>
        <item sd="0" x="49"/>
        <item sd="0" x="46"/>
        <item sd="0" x="45"/>
        <item sd="0" x="77"/>
        <item sd="0" x="75"/>
        <item sd="0" x="44"/>
        <item sd="0" x="58"/>
        <item sd="0" x="60"/>
        <item sd="0" x="53"/>
        <item sd="0" x="62"/>
        <item sd="0" x="59"/>
        <item sd="0" x="476"/>
        <item sd="0" x="474"/>
        <item sd="0" x="74"/>
        <item sd="0" x="70"/>
        <item sd="0" x="25"/>
        <item sd="0" x="578"/>
        <item sd="0" x="437"/>
        <item sd="0" x="362"/>
        <item sd="0" x="359"/>
        <item sd="0" x="355"/>
        <item sd="0" x="292"/>
        <item sd="0" x="430"/>
        <item sd="0" x="433"/>
        <item sd="0" x="1013"/>
        <item sd="0" x="1014"/>
        <item sd="0" x="1012"/>
        <item sd="0" x="488"/>
        <item sd="0" x="505"/>
        <item sd="0" x="908"/>
        <item sd="0" x="876"/>
        <item sd="0" x="932"/>
        <item sd="0" x="946"/>
        <item sd="0" x="904"/>
        <item sd="0" x="920"/>
        <item sd="0" x="900"/>
        <item sd="0" x="919"/>
        <item sd="0" x="893"/>
        <item sd="0" x="914"/>
        <item sd="0" x="878"/>
        <item sd="0" x="877"/>
        <item sd="0" x="885"/>
        <item sd="0" x="903"/>
        <item sd="0" x="922"/>
        <item sd="0" x="945"/>
        <item sd="0" x="941"/>
        <item sd="0" x="901"/>
        <item sd="0" x="898"/>
        <item sd="0" x="911"/>
        <item sd="0" x="895"/>
        <item sd="0" x="916"/>
        <item sd="0" x="930"/>
        <item sd="0" x="940"/>
        <item sd="0" x="883"/>
        <item sd="0" x="888"/>
        <item sd="0" x="882"/>
        <item sd="0" x="879"/>
        <item sd="0" x="886"/>
        <item sd="0" x="936"/>
        <item sd="0" x="944"/>
        <item sd="0" x="909"/>
        <item sd="0" x="971"/>
        <item sd="0" x="933"/>
        <item sd="0" x="905"/>
        <item sd="0" x="921"/>
        <item sd="0" x="896"/>
        <item sd="0" x="917"/>
        <item sd="0" x="972"/>
        <item sd="0" x="973"/>
        <item sd="0" x="931"/>
        <item sd="0" x="926"/>
        <item sd="0" x="927"/>
        <item sd="0" x="937"/>
        <item sd="0" x="902"/>
        <item sd="0" x="899"/>
        <item sd="0" x="890"/>
        <item sd="0" x="880"/>
        <item sd="0" x="887"/>
        <item sd="0" x="892"/>
        <item sd="0" x="913"/>
        <item sd="0" x="897"/>
        <item sd="0" x="918"/>
        <item sd="0" x="891"/>
        <item sd="0" x="912"/>
        <item sd="0" x="907"/>
        <item sd="0" x="924"/>
        <item sd="0" x="906"/>
        <item sd="0" x="923"/>
        <item sd="0" x="962"/>
        <item sd="0" x="964"/>
        <item sd="0" x="881"/>
        <item sd="0" x="935"/>
        <item sd="0" x="943"/>
        <item sd="0" x="894"/>
        <item sd="0" x="915"/>
        <item sd="0" x="925"/>
        <item sd="0" x="928"/>
        <item sd="0" x="938"/>
        <item sd="0" x="934"/>
        <item sd="0" x="942"/>
        <item sd="0" x="884"/>
        <item sd="0" x="889"/>
        <item sd="0" x="910"/>
        <item sd="0" x="939"/>
        <item sd="0" x="929"/>
        <item sd="0" x="948"/>
        <item sd="0" x="955"/>
        <item sd="0" x="952"/>
        <item sd="0" x="967"/>
        <item sd="0" x="953"/>
        <item sd="0" x="958"/>
        <item sd="0" x="956"/>
        <item sd="0" x="949"/>
        <item sd="0" x="951"/>
        <item sd="0" x="954"/>
        <item sd="0" x="963"/>
        <item sd="0" x="966"/>
        <item sd="0" x="965"/>
        <item sd="0" x="947"/>
        <item sd="0" x="957"/>
        <item sd="0" x="959"/>
        <item sd="0" x="961"/>
        <item sd="0" x="960"/>
        <item sd="0" x="950"/>
        <item sd="0" x="432"/>
        <item sd="0" x="24"/>
        <item sd="0" x="394"/>
        <item sd="0" x="385"/>
        <item sd="0" x="393"/>
        <item sd="0" x="387"/>
        <item sd="0" x="392"/>
        <item sd="0" x="1028"/>
        <item sd="0" x="579"/>
        <item sd="0" x="427"/>
        <item sd="0" x="492"/>
        <item sd="0" x="694"/>
        <item sd="0" x="577"/>
        <item sd="0" x="323"/>
        <item sd="0" x="327"/>
        <item sd="0" x="334"/>
        <item sd="0" x="337"/>
        <item sd="0" x="423"/>
        <item sd="0" x="330"/>
        <item sd="0" x="331"/>
        <item sd="0" x="111"/>
        <item sd="0" x="603"/>
        <item sd="0" x="607"/>
        <item sd="0" x="608"/>
        <item sd="0" x="604"/>
        <item sd="0" x="605"/>
        <item sd="0" x="609"/>
        <item sd="0" x="606"/>
        <item sd="0" x="628"/>
        <item sd="0" x="602"/>
        <item sd="0" x="656"/>
        <item sd="0" x="981"/>
        <item sd="0" x="657"/>
        <item sd="0" x="152"/>
        <item sd="0" x="154"/>
        <item sd="0" x="155"/>
        <item sd="0" x="156"/>
        <item sd="0" x="157"/>
        <item sd="0" x="570"/>
        <item sd="0" x="568"/>
        <item sd="0" x="115"/>
        <item sd="0" x="457"/>
        <item sd="0" x="64"/>
        <item sd="0" x="102"/>
        <item sd="0" x="368"/>
        <item sd="0" x="27"/>
        <item sd="0" x="98"/>
        <item sd="0" x="22"/>
        <item sd="0" x="100"/>
        <item sd="0" x="8"/>
        <item sd="0" x="99"/>
        <item sd="0" x="254"/>
        <item sd="0" x="18"/>
        <item sd="0" x="480"/>
        <item sd="0" x="29"/>
        <item sd="0" x="261"/>
        <item sd="0" x="332"/>
        <item sd="0" x="325"/>
        <item sd="0" x="319"/>
        <item sd="0" x="434"/>
        <item sd="0" x="297"/>
        <item sd="0" x="322"/>
        <item sd="0" x="253"/>
        <item sd="0" x="256"/>
        <item sd="0" x="255"/>
        <item sd="0" x="477"/>
        <item sd="0" x="1019"/>
        <item x="532"/>
        <item x="533"/>
        <item sd="0" x="1016"/>
        <item sd="0" x="548"/>
        <item sd="0" x="1018"/>
        <item sd="0" x="541"/>
        <item sd="0" x="1020"/>
        <item sd="0" x="1017"/>
        <item sd="0" x="584"/>
        <item sd="0" x="581"/>
        <item sd="0" x="582"/>
        <item sd="0" x="583"/>
        <item sd="0" x="654"/>
        <item sd="0" x="866"/>
        <item sd="0" x="596"/>
        <item sd="0" x="499"/>
        <item sd="0" x="589"/>
        <item sd="0" x="692"/>
        <item sd="0" x="753"/>
        <item sd="0" x="754"/>
        <item sd="0" x="737"/>
        <item sd="0" x="501"/>
        <item sd="0" x="353"/>
        <item sd="0" x="569"/>
        <item sd="0" x="690"/>
        <item sd="0" x="278"/>
        <item sd="0" x="130"/>
        <item sd="0" x="479"/>
        <item sd="0" x="478"/>
        <item sd="0" x="288"/>
        <item sd="0" x="289"/>
        <item sd="0" x="131"/>
        <item sd="0" x="688"/>
        <item sd="0" x="678"/>
        <item sd="0" x="679"/>
        <item sd="0" x="71"/>
        <item sd="0" x="302"/>
        <item sd="0" x="19"/>
        <item sd="0" x="429"/>
        <item sd="0" x="516"/>
        <item sd="0" x="490"/>
        <item sd="0" x="655"/>
        <item sd="0" x="520"/>
        <item sd="0" m="1" x="1085"/>
        <item sd="0" x="658"/>
        <item sd="0" x="646"/>
        <item sd="0" x="1034"/>
        <item sd="0" x="1033"/>
        <item sd="0" x="48"/>
        <item sd="0" x="303"/>
        <item sd="0" x="112"/>
        <item sd="0" x="1029"/>
        <item sd="0" x="614"/>
        <item sd="0" x="612"/>
        <item sd="0" x="615"/>
        <item sd="0" x="613"/>
        <item sd="0" x="969"/>
        <item sd="0" x="739"/>
        <item sd="0" x="390"/>
        <item sd="0" x="391"/>
        <item sd="0" x="13"/>
        <item sd="0" x="367"/>
        <item sd="0" x="372"/>
        <item sd="0" x="371"/>
        <item sd="0" x="370"/>
        <item sd="0" x="731"/>
        <item sd="0" x="730"/>
        <item sd="0" x="594"/>
        <item sd="0" x="105"/>
        <item sd="0" x="215"/>
        <item sd="0" x="409"/>
        <item sd="0" x="598"/>
        <item x="556"/>
        <item sd="0" x="740"/>
        <item sd="0" x="741"/>
        <item sd="0" x="742"/>
        <item x="530"/>
        <item sd="0" x="660"/>
        <item sd="0" x="695"/>
        <item sd="0" x="680"/>
        <item sd="0" x="993"/>
        <item sd="0" x="93"/>
        <item sd="0" x="94"/>
        <item sd="0" x="87"/>
        <item sd="0" x="377"/>
        <item sd="0" x="757"/>
        <item sd="0" x="1011"/>
        <item sd="0" x="618"/>
        <item sd="0" x="617"/>
        <item sd="0" x="980"/>
        <item sd="0" x="507"/>
        <item sd="0" x="668"/>
        <item sd="0" x="693"/>
        <item sd="0" x="669"/>
        <item sd="0" x="622"/>
        <item sd="0" x="621"/>
        <item sd="0" x="619"/>
        <item sd="0" x="620"/>
        <item sd="0" x="453"/>
        <item sd="0" x="308"/>
        <item x="523"/>
        <item sd="0" x="522"/>
        <item sd="0" x="16"/>
        <item sd="0" x="11"/>
        <item sd="0" x="12"/>
        <item sd="0" x="992"/>
        <item sd="0" x="649"/>
        <item sd="0" x="580"/>
        <item sd="0" x="670"/>
        <item sd="0" x="1062"/>
        <item sd="0" x="1061"/>
        <item sd="0" x="1060"/>
        <item sd="0" x="729"/>
        <item sd="0" x="728"/>
        <item sd="0" x="748"/>
        <item sd="0" x="749"/>
        <item sd="0" x="727"/>
        <item sd="0" x="726"/>
        <item sd="0" x="725"/>
        <item sd="0" x="724"/>
        <item sd="0" x="723"/>
        <item sd="0" x="722"/>
        <item sd="0" x="721"/>
        <item sd="0" x="720"/>
        <item sd="0" x="88"/>
        <item sd="0" x="345"/>
        <item sd="0" x="482"/>
        <item sd="0" x="484"/>
        <item x="539"/>
        <item sd="0" x="235"/>
        <item sd="0" x="438"/>
        <item sd="0" x="650"/>
        <item sd="0" x="642"/>
        <item sd="0" x="641"/>
        <item sd="0" x="634"/>
        <item sd="0" x="431"/>
        <item x="564"/>
        <item x="563"/>
        <item x="560"/>
        <item x="562"/>
        <item x="561"/>
        <item x="558"/>
        <item x="557"/>
        <item sd="0" x="512"/>
        <item sd="0" x="110"/>
        <item sd="0" x="645"/>
        <item sd="0" x="633"/>
        <item sd="0" x="629"/>
        <item sd="0" x="630"/>
        <item sd="0" x="632"/>
        <item sd="0" x="631"/>
        <item sd="0" x="661"/>
        <item sd="0" x="986"/>
        <item sd="0" x="662"/>
        <item sd="0" x="663"/>
        <item sd="0" x="342"/>
        <item sd="0" x="340"/>
        <item sd="0" x="271"/>
        <item sd="0" x="509"/>
        <item sd="0" x="674"/>
        <item sd="0" x="675"/>
        <item sd="0" x="344"/>
        <item sd="0" x="758"/>
        <item sd="0" x="803"/>
        <item sd="0" x="813"/>
        <item sd="0" x="821"/>
        <item sd="0" x="786"/>
        <item sd="0" x="772"/>
        <item sd="0" x="787"/>
        <item sd="0" x="865"/>
        <item sd="0" x="869"/>
        <item sd="0" x="807"/>
        <item sd="0" x="817"/>
        <item sd="0" x="868"/>
        <item sd="0" x="809"/>
        <item sd="0" x="818"/>
        <item sd="0" x="870"/>
        <item sd="0" x="867"/>
        <item sd="0" x="760"/>
        <item sd="0" x="759"/>
        <item sd="0" x="765"/>
        <item sd="0" x="806"/>
        <item sd="0" x="816"/>
        <item sd="0" x="789"/>
        <item sd="0" x="854"/>
        <item sd="0" x="776"/>
        <item sd="0" x="790"/>
        <item sd="0" x="810"/>
        <item sd="0" x="820"/>
        <item sd="0" x="819"/>
        <item sd="0" x="805"/>
        <item sd="0" x="815"/>
        <item sd="0" x="764"/>
        <item sd="0" x="769"/>
        <item sd="0" x="770"/>
        <item sd="0" x="761"/>
        <item sd="0" x="766"/>
        <item sd="0" x="781"/>
        <item sd="0" x="796"/>
        <item sd="0" x="780"/>
        <item sd="0" x="795"/>
        <item sd="0" x="779"/>
        <item sd="0" x="794"/>
        <item sd="0" x="775"/>
        <item sd="0" x="801"/>
        <item sd="0" x="811"/>
        <item sd="0" x="773"/>
        <item sd="0" x="791"/>
        <item sd="0" x="778"/>
        <item sd="0" x="793"/>
        <item sd="0" x="782"/>
        <item sd="0" x="797"/>
        <item sd="0" x="777"/>
        <item sd="0" x="792"/>
        <item sd="0" x="873"/>
        <item sd="0" x="874"/>
        <item sd="0" x="763"/>
        <item sd="0" x="768"/>
        <item sd="0" x="785"/>
        <item sd="0" x="799"/>
        <item sd="0" x="771"/>
        <item sd="0" x="783"/>
        <item sd="0" x="784"/>
        <item sd="0" x="798"/>
        <item sd="0" x="860"/>
        <item sd="0" x="862"/>
        <item sd="0" x="861"/>
        <item sd="0" x="863"/>
        <item sd="0" x="848"/>
        <item sd="0" x="850"/>
        <item sd="0" x="853"/>
        <item sd="0" x="849"/>
        <item sd="0" x="852"/>
        <item sd="0" x="851"/>
        <item sd="0" x="774"/>
        <item sd="0" x="788"/>
        <item sd="0" x="800"/>
        <item sd="0" x="802"/>
        <item sd="0" x="812"/>
        <item sd="0" x="857"/>
        <item sd="0" x="762"/>
        <item sd="0" x="767"/>
        <item sd="0" x="871"/>
        <item sd="0" x="872"/>
        <item sd="0" x="864"/>
        <item sd="0" x="804"/>
        <item sd="0" x="814"/>
        <item sd="0" x="846"/>
        <item sd="0" x="836"/>
        <item sd="0" x="826"/>
        <item sd="0" x="824"/>
        <item sd="0" x="834"/>
        <item sd="0" x="829"/>
        <item sd="0" x="843"/>
        <item sd="0" x="845"/>
        <item sd="0" x="832"/>
        <item sd="0" x="822"/>
        <item sd="0" x="833"/>
        <item sd="0" x="823"/>
        <item sd="0" x="839"/>
        <item sd="0" x="838"/>
        <item sd="0" x="828"/>
        <item sd="0" x="837"/>
        <item sd="0" x="827"/>
        <item sd="0" x="847"/>
        <item sd="0" x="842"/>
        <item sd="0" x="840"/>
        <item sd="0" x="830"/>
        <item sd="0" x="855"/>
        <item sd="0" x="831"/>
        <item sd="0" x="835"/>
        <item sd="0" x="825"/>
        <item sd="0" x="844"/>
        <item sd="0" x="841"/>
        <item sd="0" x="808"/>
        <item sd="0" x="343"/>
        <item sd="0" x="336"/>
        <item sd="0" x="471"/>
        <item sd="0" x="644"/>
        <item sd="0" x="1065"/>
        <item sd="0" x="1064"/>
        <item sd="0" x="1076"/>
        <item sd="0" x="448"/>
        <item x="554"/>
        <item x="553"/>
        <item x="555"/>
        <item x="552"/>
        <item sd="0" x="686"/>
        <item sd="0" x="481"/>
        <item sd="0" x="405"/>
        <item sd="0" x="407"/>
        <item sd="0" x="317"/>
        <item sd="0" x="495"/>
        <item sd="0" x="976"/>
        <item sd="0" x="1037"/>
        <item sd="0" x="1067"/>
        <item sd="0" x="1039"/>
        <item sd="0" x="1066"/>
        <item sd="0" x="1038"/>
        <item sd="0" x="503"/>
        <item sd="0" x="1040"/>
        <item sd="0" x="1072"/>
        <item sd="0" x="1048"/>
        <item sd="0" x="1058"/>
        <item sd="0" x="1043"/>
        <item sd="0" x="1053"/>
        <item sd="0" x="673"/>
        <item sd="0" x="1049"/>
        <item sd="0" x="736"/>
        <item sd="0" x="735"/>
        <item sd="0" x="518"/>
        <item sd="0" x="178"/>
        <item sd="0" x="521"/>
        <item sd="0" x="550"/>
        <item sd="0" x="248"/>
        <item sd="0" x="227"/>
        <item sd="0" x="142"/>
        <item sd="0" x="162"/>
        <item sd="0" x="78"/>
        <item sd="0" x="1031"/>
        <item sd="0" x="1030"/>
        <item sd="0" x="424"/>
        <item sd="0" x="408"/>
        <item sd="0" x="236"/>
        <item sd="0" x="265"/>
        <item sd="0" x="2"/>
        <item sd="0" x="452"/>
        <item sd="0" x="595"/>
        <item sd="0" x="299"/>
        <item sd="0" x="300"/>
        <item sd="0" x="1071"/>
        <item sd="0" x="1047"/>
        <item sd="0" x="1057"/>
        <item sd="0" x="1070"/>
        <item sd="0" x="1046"/>
        <item sd="0" x="1056"/>
        <item sd="0" x="747"/>
        <item sd="0" x="746"/>
        <item sd="0" x="715"/>
        <item sd="0" x="714"/>
        <item sd="0" x="717"/>
        <item sd="0" x="716"/>
        <item sd="0" x="719"/>
        <item sd="0" x="718"/>
        <item sd="0" x="745"/>
        <item sd="0" x="713"/>
        <item sd="0" x="712"/>
        <item sd="0" x="711"/>
        <item sd="0" x="710"/>
        <item sd="0" x="486"/>
        <item sd="0" x="421"/>
        <item sd="0" x="1036"/>
        <item sd="0" x="1035"/>
        <item sd="0" x="1050"/>
        <item sd="0" x="179"/>
        <item sd="0" x="410"/>
        <item sd="0" x="677"/>
        <item sd="0" x="676"/>
        <item sd="0" x="597"/>
        <item sd="0" x="691"/>
        <item sd="0" x="21"/>
        <item sd="0" x="400"/>
        <item sd="0" x="397"/>
        <item sd="0" x="573"/>
        <item sd="0" x="1045"/>
        <item sd="0" x="1055"/>
        <item sd="0" x="375"/>
        <item sd="0" x="542"/>
        <item sd="0" x="543"/>
        <item sd="0" x="671"/>
        <item sd="0" x="616"/>
        <item sd="0" x="610"/>
        <item sd="0" x="1083"/>
        <item sd="0" x="1026"/>
        <item sd="0" x="1027"/>
        <item sd="0" x="572"/>
        <item sd="0" x="1069"/>
        <item sd="0" x="1042"/>
        <item sd="0" x="1078"/>
        <item sd="0" x="1052"/>
        <item sd="0" x="1068"/>
        <item sd="0" x="1041"/>
        <item sd="0" x="1077"/>
        <item sd="0" x="1051"/>
        <item sd="0" x="743"/>
        <item sd="0" x="744"/>
        <item sd="0" x="755"/>
        <item x="996"/>
        <item sd="0" x="133"/>
        <item sd="0" x="129"/>
        <item x="998"/>
        <item x="999"/>
        <item x="1000"/>
        <item x="1001"/>
        <item x="1002"/>
        <item x="1003"/>
        <item x="1004"/>
        <item x="1005"/>
        <item sd="0" x="666"/>
        <item sd="0" x="667"/>
        <item sd="0" x="682"/>
        <item sd="0" x="672"/>
        <item sd="0" x="273"/>
        <item sd="0" x="63"/>
        <item sd="0" x="228"/>
        <item sd="0" x="1044"/>
        <item sd="0" x="1054"/>
        <item sd="0" x="207"/>
        <item sd="0" x="435"/>
        <item sd="0" x="293"/>
        <item sd="0" x="198"/>
        <item sd="0" x="257"/>
        <item sd="0" x="970"/>
        <item sd="0" x="859"/>
        <item sd="0" x="977"/>
        <item sd="0" x="599"/>
        <item sd="0" x="574"/>
        <item sd="0" x="709"/>
        <item sd="0" x="639"/>
        <item sd="0" x="636"/>
        <item sd="0" x="638"/>
        <item sd="0" x="637"/>
        <item sd="0" x="640"/>
        <item sd="0" x="540"/>
        <item sd="0" x="565"/>
        <item sd="0" x="301"/>
        <item sd="0" x="307"/>
        <item sd="0" x="313"/>
        <item sd="0" x="6"/>
        <item sd="0" x="456"/>
        <item sd="0" x="454"/>
        <item sd="0" x="455"/>
        <item x="559"/>
        <item sd="0" x="52"/>
        <item sd="0" x="708"/>
        <item sd="0" x="229"/>
        <item sd="0" x="449"/>
        <item sd="0" x="975"/>
        <item sd="0" x="974"/>
        <item sd="0" x="450"/>
        <item sd="0" x="635"/>
        <item sd="0" x="575"/>
        <item sd="0" x="1032"/>
        <item sd="0" x="701"/>
        <item sd="0" x="703"/>
        <item sd="0" x="704"/>
        <item sd="0" x="702"/>
        <item sd="0" x="705"/>
        <item sd="0" x="697"/>
        <item sd="0" x="699"/>
        <item sd="0" x="700"/>
        <item sd="0" x="698"/>
        <item sd="0" x="707"/>
        <item sd="0" x="684"/>
        <item sd="0" x="664"/>
        <item sd="0" x="683"/>
        <item sd="0" x="685"/>
        <item sd="0" x="689"/>
        <item sd="0" x="696"/>
        <item sd="0" x="681"/>
        <item sd="0" x="234"/>
        <item sd="0" x="388"/>
        <item sd="0" x="210"/>
        <item sd="0" x="445"/>
        <item sd="0" x="738"/>
        <item sd="0" x="208"/>
        <item sd="0" x="51"/>
        <item sd="0" x="149"/>
        <item sd="0" x="199"/>
        <item sd="0" x="202"/>
        <item sd="0" x="204"/>
        <item sd="0" x="134"/>
        <item sd="0" x="139"/>
        <item sd="0" x="225"/>
        <item sd="0" x="113"/>
        <item sd="0" x="274"/>
        <item sd="0" x="124"/>
        <item sd="0" x="103"/>
        <item sd="0" x="104"/>
        <item sd="0" x="106"/>
        <item sd="0" x="108"/>
        <item sd="0" x="118"/>
        <item sd="0" x="119"/>
        <item sd="0" x="244"/>
        <item sd="0" x="121"/>
        <item sd="0" x="123"/>
        <item sd="0" x="239"/>
        <item sd="0" x="197"/>
        <item sd="0" x="138"/>
        <item sd="0" x="224"/>
        <item sd="0" x="220"/>
        <item sd="0" x="241"/>
        <item sd="0" x="212"/>
        <item sd="0" x="101"/>
        <item sd="0" x="279"/>
        <item sd="0" x="160"/>
        <item sd="0" x="159"/>
        <item sd="0" x="246"/>
        <item sd="0" x="161"/>
        <item sd="0" x="136"/>
        <item sd="0" x="180"/>
        <item sd="0" x="181"/>
        <item sd="0" x="195"/>
        <item sd="0" x="182"/>
        <item sd="0" x="219"/>
        <item sd="0" x="209"/>
        <item sd="0" x="206"/>
        <item sd="0" x="97"/>
        <item sd="0" x="217"/>
        <item sd="0" x="214"/>
        <item sd="0" x="276"/>
        <item sd="0" x="213"/>
        <item sd="0" x="269"/>
        <item sd="0" x="270"/>
        <item sd="0" x="114"/>
        <item sd="0" x="137"/>
        <item sd="0" x="28"/>
        <item sd="0" x="50"/>
        <item sd="0" x="184"/>
        <item sd="0" x="576"/>
        <item sd="0" x="968"/>
        <item sd="0" x="1021"/>
        <item sd="0" x="1022"/>
        <item sd="0" x="856"/>
        <item sd="0" x="309"/>
        <item sd="0" x="462"/>
        <item sd="0" x="461"/>
        <item sd="0" x="463"/>
        <item sd="0" x="464"/>
        <item sd="0" x="465"/>
        <item sd="0" x="466"/>
        <item sd="0" x="470"/>
        <item sd="0" x="469"/>
        <item sd="0" x="290"/>
        <item sd="0" x="458"/>
        <item sd="0" x="467"/>
        <item sd="0" x="460"/>
        <item sd="0" x="459"/>
        <item sd="0" x="468"/>
        <item sd="0" x="402"/>
        <item sd="0" x="651"/>
        <item x="538"/>
        <item x="536"/>
        <item x="537"/>
        <item sd="0" x="732"/>
        <item sd="0" x="734"/>
        <item sd="0" x="733"/>
        <item sd="0" x="549"/>
        <item sd="0" x="420"/>
        <item sd="0" x="648"/>
        <item sd="0" x="23"/>
        <item sd="0" x="9"/>
        <item sd="0" x="183"/>
        <item sd="0" x="211"/>
        <item sd="0" x="1023"/>
        <item sd="0" x="395"/>
        <item sd="0" x="32"/>
        <item sd="0" x="10"/>
        <item sd="0" x="404"/>
        <item sd="0" x="238"/>
        <item sd="0" x="659"/>
        <item sd="0" x="1025"/>
        <item sd="0" x="1082"/>
        <item sd="0" x="43"/>
        <item sd="0" x="17"/>
        <item sd="0" x="39"/>
        <item sd="0" x="38"/>
        <item sd="0" x="68"/>
        <item sd="0" x="20"/>
        <item sd="0" x="65"/>
        <item sd="0" m="1" x="1084"/>
        <item sd="0" x="42"/>
        <item sd="0" x="40"/>
        <item sd="0" x="247"/>
        <item sd="0" x="991"/>
        <item sd="0" x="339"/>
        <item sd="0" x="260"/>
        <item sd="0" x="264"/>
        <item sd="0" x="356"/>
        <item sd="0" x="398"/>
        <item sd="0" x="401"/>
        <item sd="0" x="406"/>
        <item sd="0" x="665"/>
        <item sd="0" x="706"/>
        <item sd="0" x="989"/>
        <item sd="0" x="987"/>
        <item sd="0" x="988"/>
        <item sd="0" x="990"/>
        <item sd="0" x="1024"/>
        <item sd="0" x="756"/>
        <item x="535"/>
        <item x="534"/>
        <item sd="0" x="979"/>
        <item sd="0" x="858"/>
        <item sd="0" x="652"/>
        <item sd="0" x="177"/>
        <item sd="0" x="373"/>
        <item sd="0" x="366"/>
        <item sd="0" x="365"/>
        <item sd="0" x="451"/>
        <item sd="0" x="994"/>
        <item sd="0" x="41"/>
        <item x="531"/>
        <item sd="0" x="31"/>
        <item sd="0" x="36"/>
        <item sd="0" x="752"/>
        <item sd="0" x="750"/>
        <item sd="0" x="751"/>
        <item sd="0" x="566"/>
        <item sd="0" x="165"/>
        <item sd="0" x="54"/>
        <item sd="0" x="347"/>
        <item sd="0" x="348"/>
        <item sd="0" x="349"/>
        <item sd="0" x="351"/>
        <item sd="0" x="352"/>
        <item sd="0" x="346"/>
        <item sd="0" x="350"/>
        <item sd="0" x="7"/>
        <item sd="0" x="328"/>
        <item sd="0" x="324"/>
        <item sd="0" x="335"/>
        <item sd="0" x="338"/>
        <item sd="0" x="318"/>
        <item sd="0" x="354"/>
        <item sd="0" x="47"/>
        <item sd="0" x="978"/>
        <item sd="0" x="411"/>
        <item sd="0" x="413"/>
        <item sd="0" x="417"/>
        <item sd="0" x="1015"/>
        <item sd="0" x="416"/>
        <item sd="0" x="426"/>
        <item sd="0" x="414"/>
        <item sd="0" x="412"/>
        <item sd="0" x="415"/>
        <item sd="0" x="341"/>
        <item sd="0" x="0"/>
        <item x="428"/>
        <item x="6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5">
        <item x="2"/>
        <item x="1"/>
        <item x="3"/>
        <item x="0"/>
        <item t="default"/>
      </items>
    </pivotField>
    <pivotField showAll="0"/>
    <pivotField dataField="1" showAll="0"/>
  </pivotFields>
  <rowFields count="5">
    <field x="1"/>
    <field x="3"/>
    <field x="4"/>
    <field x="0"/>
    <field x="10"/>
  </rowFields>
  <rowItems count="430">
    <i>
      <x/>
    </i>
    <i r="1">
      <x/>
    </i>
    <i r="2">
      <x v="5"/>
    </i>
    <i r="3">
      <x v="15"/>
      <x v="253"/>
    </i>
    <i r="2">
      <x v="42"/>
    </i>
    <i r="3">
      <x v="56"/>
      <x v="269"/>
    </i>
    <i r="3">
      <x v="58"/>
      <x v="259"/>
    </i>
    <i r="2">
      <x v="61"/>
    </i>
    <i r="3">
      <x v="40"/>
      <x v="256"/>
    </i>
    <i r="3">
      <x v="41"/>
      <x v="257"/>
    </i>
    <i r="3">
      <x v="42"/>
      <x v="1071"/>
    </i>
    <i r="2">
      <x v="69"/>
    </i>
    <i r="3">
      <x v="39"/>
      <x v="260"/>
    </i>
    <i r="3">
      <x v="44"/>
      <x v="255"/>
    </i>
    <i r="3">
      <x v="45"/>
      <x v="263"/>
    </i>
    <i r="3">
      <x v="46"/>
      <x v="879"/>
    </i>
    <i r="3">
      <x v="47"/>
      <x v="261"/>
    </i>
    <i r="3">
      <x v="48"/>
      <x v="264"/>
    </i>
    <i r="3">
      <x v="49"/>
      <x v="265"/>
    </i>
    <i r="3">
      <x v="50"/>
      <x v="262"/>
    </i>
    <i r="3">
      <x v="51"/>
      <x v="849"/>
    </i>
    <i r="2">
      <x v="76"/>
    </i>
    <i r="3">
      <x v="10"/>
      <x v="874"/>
    </i>
    <i r="3">
      <x v="11"/>
      <x v="549"/>
    </i>
    <i r="3">
      <x v="12"/>
      <x v="550"/>
    </i>
    <i r="3">
      <x v="13"/>
      <x v="231"/>
    </i>
    <i r="3">
      <x v="14"/>
      <x v="548"/>
    </i>
    <i r="2">
      <x v="77"/>
    </i>
    <i r="3">
      <x v="19"/>
      <x v="806"/>
    </i>
    <i r="3">
      <x v="20"/>
      <x v="252"/>
    </i>
    <i r="2">
      <x v="88"/>
    </i>
    <i r="3">
      <x v="17"/>
      <x v="1010"/>
    </i>
    <i r="3">
      <x v="18"/>
      <x v="1014"/>
    </i>
    <i r="3">
      <x v="27"/>
      <x v="1012"/>
    </i>
    <i r="3">
      <x v="28"/>
      <x v="1011"/>
    </i>
    <i r="3">
      <x v="31"/>
      <x v="1018"/>
    </i>
    <i r="3">
      <x v="37"/>
      <x v="1017"/>
    </i>
    <i r="3">
      <x v="38"/>
      <x v="1009"/>
    </i>
    <i r="3">
      <x v="43"/>
      <x v="494"/>
    </i>
    <i r="3">
      <x v="52"/>
      <x v="1015"/>
    </i>
    <i r="3">
      <x v="55"/>
      <x v="1013"/>
    </i>
    <i r="2">
      <x v="93"/>
    </i>
    <i r="3">
      <x v="21"/>
      <x v="1049"/>
    </i>
    <i r="3">
      <x v="22"/>
      <x v="1050"/>
    </i>
    <i r="1">
      <x v="2"/>
    </i>
    <i r="2">
      <x v="6"/>
    </i>
    <i r="3">
      <x v="129"/>
      <x v="917"/>
    </i>
    <i r="2">
      <x v="16"/>
    </i>
    <i r="3">
      <x v="250"/>
      <x v="921"/>
    </i>
    <i r="3">
      <x v="254"/>
      <x v="471"/>
    </i>
    <i r="2">
      <x v="19"/>
    </i>
    <i r="3">
      <x v="145"/>
      <x v="412"/>
    </i>
    <i r="3">
      <x v="146"/>
      <x v="413"/>
    </i>
    <i r="3">
      <x v="147"/>
      <x v="414"/>
    </i>
    <i r="3">
      <x v="148"/>
      <x v="415"/>
    </i>
    <i r="3">
      <x v="149"/>
      <x v="416"/>
    </i>
    <i r="2">
      <x v="26"/>
    </i>
    <i r="3">
      <x v="86"/>
      <x v="925"/>
    </i>
    <i r="2">
      <x v="27"/>
    </i>
    <i r="3">
      <x v="87"/>
      <x v="590"/>
    </i>
    <i r="3">
      <x v="88"/>
      <x v="399"/>
    </i>
    <i r="3">
      <x v="89"/>
      <x v="496"/>
    </i>
    <i r="3">
      <x v="90"/>
      <x v="529"/>
    </i>
    <i r="3">
      <x v="95"/>
      <x v="926"/>
    </i>
    <i r="3">
      <x v="96"/>
      <x v="920"/>
    </i>
    <i r="3">
      <x v="97"/>
      <x v="960"/>
    </i>
    <i r="3">
      <x v="98"/>
      <x v="247"/>
    </i>
    <i r="3">
      <x v="99"/>
      <x v="238"/>
    </i>
    <i r="2">
      <x v="28"/>
    </i>
    <i r="3">
      <x v="117"/>
      <x v="927"/>
    </i>
    <i r="2">
      <x v="30"/>
    </i>
    <i r="3">
      <x v="126"/>
      <x v="930"/>
    </i>
    <i r="3">
      <x v="128"/>
      <x v="922"/>
    </i>
    <i r="2">
      <x v="31"/>
    </i>
    <i r="3">
      <x v="136"/>
      <x v="934"/>
    </i>
    <i r="3">
      <x v="137"/>
      <x v="918"/>
    </i>
    <i r="2">
      <x v="33"/>
    </i>
    <i r="3">
      <x v="60"/>
      <x v="764"/>
    </i>
    <i r="3">
      <x v="216"/>
      <x v="761"/>
    </i>
    <i r="3">
      <x v="217"/>
      <x v="850"/>
    </i>
    <i r="3">
      <x v="218"/>
      <x v="906"/>
    </i>
    <i r="3">
      <x v="223"/>
      <x v="769"/>
    </i>
    <i r="3">
      <x v="224"/>
      <x v="1005"/>
    </i>
    <i r="3">
      <x v="226"/>
      <x v="935"/>
    </i>
    <i r="3">
      <x v="227"/>
      <x v="936"/>
    </i>
    <i r="3">
      <x v="228"/>
      <x v="919"/>
    </i>
    <i r="2">
      <x v="34"/>
    </i>
    <i r="3">
      <x v="138"/>
      <x v="762"/>
    </i>
    <i r="2">
      <x v="37"/>
    </i>
    <i r="3">
      <x v="144"/>
      <x v="913"/>
    </i>
    <i r="2">
      <x v="45"/>
    </i>
    <i r="3">
      <x v="157"/>
      <x v="942"/>
    </i>
    <i r="3">
      <x v="158"/>
      <x v="941"/>
    </i>
    <i r="2">
      <x v="47"/>
    </i>
    <i r="3">
      <x v="249"/>
      <x v="848"/>
    </i>
    <i r="2">
      <x v="53"/>
    </i>
    <i r="3">
      <x v="159"/>
      <x v="763"/>
    </i>
    <i r="3">
      <x v="160"/>
      <x v="1055"/>
    </i>
    <i r="3">
      <x v="161"/>
      <x v="1041"/>
    </i>
    <i r="3">
      <x v="163"/>
      <x v="527"/>
    </i>
    <i r="3">
      <x v="168"/>
      <x v="944"/>
    </i>
    <i r="3">
      <x v="169"/>
      <x v="757"/>
    </i>
    <i r="2">
      <x v="54"/>
    </i>
    <i r="3">
      <x v="132"/>
      <x v="945"/>
    </i>
    <i r="2">
      <x v="55"/>
    </i>
    <i r="3">
      <x v="174"/>
      <x v="946"/>
    </i>
    <i r="2">
      <x v="56"/>
    </i>
    <i r="3">
      <x v="182"/>
      <x v="947"/>
    </i>
    <i r="2">
      <x v="58"/>
    </i>
    <i r="3">
      <x v="248"/>
      <x v="603"/>
    </i>
    <i r="2">
      <x v="61"/>
    </i>
    <i r="3">
      <x v="192"/>
      <x v="948"/>
    </i>
    <i r="3">
      <x v="193"/>
      <x v="933"/>
    </i>
    <i r="2">
      <x v="67"/>
    </i>
    <i r="3">
      <x v="121"/>
      <x v="835"/>
    </i>
    <i r="3">
      <x v="122"/>
      <x v="834"/>
    </i>
    <i r="2">
      <x v="69"/>
    </i>
    <i r="3">
      <x v="183"/>
      <x v="949"/>
    </i>
    <i r="3">
      <x v="184"/>
      <x v="998"/>
    </i>
    <i r="3">
      <x v="185"/>
      <x v="235"/>
    </i>
    <i r="3">
      <x v="202"/>
      <x v="951"/>
    </i>
    <i r="3">
      <x v="203"/>
      <x v="952"/>
    </i>
    <i r="3">
      <x v="204"/>
      <x v="908"/>
    </i>
    <i r="3">
      <x v="205"/>
      <x v="999"/>
    </i>
    <i r="2">
      <x v="71"/>
    </i>
    <i r="3">
      <x v="194"/>
      <x v="914"/>
    </i>
    <i r="3">
      <x v="197"/>
      <x v="915"/>
    </i>
    <i r="2">
      <x v="78"/>
    </i>
    <i r="3">
      <x v="78"/>
      <x v="939"/>
    </i>
    <i r="3">
      <x v="79"/>
      <x v="953"/>
    </i>
    <i r="3">
      <x v="81"/>
      <x v="923"/>
    </i>
    <i r="3">
      <x v="82"/>
      <x v="924"/>
    </i>
    <i r="2">
      <x v="80"/>
    </i>
    <i r="3">
      <x v="206"/>
      <x v="938"/>
    </i>
    <i r="3">
      <x v="209"/>
      <x v="957"/>
    </i>
    <i r="3">
      <x v="211"/>
      <x v="955"/>
    </i>
    <i r="3">
      <x v="212"/>
      <x v="954"/>
    </i>
    <i r="3">
      <x v="213"/>
      <x v="950"/>
    </i>
    <i r="2">
      <x v="86"/>
    </i>
    <i r="3">
      <x v="253"/>
      <x v="956"/>
    </i>
    <i r="2">
      <x v="89"/>
    </i>
    <i r="3">
      <x v="229"/>
      <x v="932"/>
    </i>
    <i r="3">
      <x v="231"/>
      <x v="937"/>
    </i>
    <i r="3">
      <x v="232"/>
      <x v="929"/>
    </i>
    <i r="3">
      <x v="233"/>
      <x v="943"/>
    </i>
    <i r="3">
      <x v="234"/>
      <x v="1019"/>
    </i>
    <i r="3">
      <x v="235"/>
      <x v="760"/>
    </i>
    <i r="3">
      <x v="236"/>
      <x v="441"/>
    </i>
    <i r="3">
      <x v="237"/>
      <x v="443"/>
    </i>
    <i r="3">
      <x v="238"/>
      <x v="442"/>
    </i>
    <i r="3">
      <x v="239"/>
      <x v="857"/>
    </i>
    <i r="3">
      <x v="240"/>
      <x v="1022"/>
    </i>
    <i r="3">
      <x v="241"/>
      <x v="1023"/>
    </i>
    <i r="2">
      <x v="90"/>
    </i>
    <i r="3">
      <x v="246"/>
      <x v="958"/>
    </i>
    <i r="1">
      <x v="3"/>
    </i>
    <i r="2">
      <x v="7"/>
    </i>
    <i r="3">
      <x v="265"/>
      <x v="242"/>
    </i>
    <i r="2">
      <x v="20"/>
    </i>
    <i r="3">
      <x v="266"/>
      <x v="439"/>
    </i>
    <i r="2">
      <x v="39"/>
    </i>
    <i r="3">
      <x v="257"/>
      <x v="940"/>
    </i>
    <i r="2">
      <x v="48"/>
    </i>
    <i r="3">
      <x v="272"/>
      <x v="737"/>
    </i>
    <i r="3">
      <x v="273"/>
      <x v="440"/>
    </i>
    <i r="3">
      <x v="274"/>
      <x v="392"/>
    </i>
    <i r="3">
      <x v="275"/>
      <x v="393"/>
    </i>
    <i r="3">
      <x v="276"/>
      <x v="397"/>
    </i>
    <i r="3">
      <x v="277"/>
      <x v="398"/>
    </i>
    <i r="3">
      <x v="278"/>
      <x v="394"/>
    </i>
    <i r="3">
      <x v="279"/>
      <x v="395"/>
    </i>
    <i r="3">
      <x v="280"/>
      <x v="1021"/>
    </i>
    <i r="3">
      <x v="281"/>
      <x v="602"/>
    </i>
    <i r="3">
      <x v="282"/>
      <x v="601"/>
    </i>
    <i r="3">
      <x v="283"/>
      <x v="607"/>
    </i>
    <i r="3">
      <x v="284"/>
      <x v="468"/>
    </i>
    <i r="2">
      <x v="57"/>
    </i>
    <i r="3">
      <x v="267"/>
      <x v="774"/>
    </i>
    <i r="3">
      <x v="268"/>
      <x v="775"/>
    </i>
    <i r="2">
      <x v="65"/>
    </i>
    <i r="3">
      <x v="285"/>
      <x v="1070"/>
    </i>
    <i r="3">
      <x v="286"/>
      <x v="382"/>
    </i>
    <i r="3">
      <x v="287"/>
      <x v="907"/>
    </i>
    <i r="3">
      <x v="288"/>
      <x v="504"/>
    </i>
    <i r="3">
      <x v="289"/>
      <x v="505"/>
    </i>
    <i r="3">
      <x v="290"/>
      <x v="385"/>
    </i>
    <i r="3">
      <x v="291"/>
      <x v="381"/>
    </i>
    <i r="3">
      <x v="292"/>
      <x v="1001"/>
    </i>
    <i r="3">
      <x v="293"/>
      <x v="808"/>
    </i>
    <i r="3">
      <x v="294"/>
      <x v="807"/>
    </i>
    <i r="3">
      <x v="295"/>
      <x v="985"/>
    </i>
    <i r="3">
      <x v="296"/>
      <x v="1004"/>
    </i>
    <i r="3">
      <x v="297"/>
      <x v="812"/>
    </i>
    <i r="3">
      <x v="298"/>
      <x v="383"/>
    </i>
    <i r="3">
      <x v="299"/>
      <x v="384"/>
    </i>
    <i r="3">
      <x v="300"/>
      <x v="275"/>
    </i>
    <i r="3">
      <x v="301"/>
      <x v="274"/>
    </i>
    <i r="3">
      <x v="302"/>
      <x v="273"/>
    </i>
    <i r="3">
      <x v="303"/>
      <x v="1044"/>
    </i>
    <i r="3">
      <x v="304"/>
      <x v="1043"/>
    </i>
    <i r="3">
      <x v="305"/>
      <x v="507"/>
    </i>
    <i r="3">
      <x v="306"/>
      <x v="510"/>
    </i>
    <i r="3">
      <x v="307"/>
      <x v="509"/>
    </i>
    <i r="3">
      <x v="308"/>
      <x v="508"/>
    </i>
    <i r="3">
      <x v="309"/>
      <x v="1042"/>
    </i>
    <i r="3">
      <x v="310"/>
      <x v="735"/>
    </i>
    <i r="3">
      <x v="311"/>
      <x v="736"/>
    </i>
    <i r="2">
      <x v="75"/>
    </i>
    <i r="3">
      <x v="269"/>
      <x v="871"/>
    </i>
    <i r="3">
      <x v="270"/>
      <x v="873"/>
    </i>
    <i r="2">
      <x v="83"/>
    </i>
    <i r="3">
      <x v="258"/>
      <x v="232"/>
    </i>
    <i r="3">
      <x v="259"/>
      <x v="475"/>
    </i>
    <i r="3">
      <x v="261"/>
      <x v="236"/>
    </i>
    <i r="3">
      <x v="262"/>
      <x v="234"/>
    </i>
    <i r="3">
      <x v="263"/>
      <x v="979"/>
    </i>
    <i r="2">
      <x v="94"/>
    </i>
    <i r="3">
      <x v="264"/>
      <x v="276"/>
    </i>
    <i r="1">
      <x v="4"/>
    </i>
    <i r="2">
      <x v="95"/>
    </i>
    <i r="3">
      <x v="315"/>
      <x v="768"/>
    </i>
    <i r="3">
      <x v="317"/>
      <x v="801"/>
    </i>
    <i r="3">
      <x v="318"/>
      <x v="1080"/>
    </i>
    <i r="3">
      <x v="321"/>
      <x v="1079"/>
    </i>
    <i r="3">
      <x v="324"/>
      <x v="1081"/>
    </i>
    <i r="3">
      <x v="327"/>
      <x v="1077"/>
    </i>
    <i r="3">
      <x v="331"/>
      <x v="994"/>
    </i>
    <i r="3">
      <x v="332"/>
      <x v="796"/>
    </i>
    <i r="3">
      <x v="333"/>
      <x v="396"/>
    </i>
    <i r="3">
      <x v="334"/>
      <x v="767"/>
    </i>
    <i r="3">
      <x v="335"/>
      <x v="1078"/>
    </i>
    <i r="1">
      <x v="5"/>
    </i>
    <i r="2">
      <x v="14"/>
    </i>
    <i r="3">
      <x v="336"/>
      <x v="388"/>
    </i>
    <i r="3">
      <x v="337"/>
      <x v="1084"/>
    </i>
    <i r="3">
      <x v="339"/>
      <x v="484"/>
    </i>
    <i r="2">
      <x v="64"/>
    </i>
    <i r="3">
      <x v="351"/>
      <x v="277"/>
    </i>
    <i r="3">
      <x v="352"/>
      <x v="581"/>
    </i>
    <i r="3">
      <x v="353"/>
      <x v="379"/>
    </i>
    <i r="3">
      <x v="354"/>
      <x v="278"/>
    </i>
    <i r="2">
      <x v="66"/>
    </i>
    <i r="3">
      <x v="359"/>
      <x v="728"/>
    </i>
    <i r="3">
      <x v="360"/>
      <x v="885"/>
    </i>
    <i r="3">
      <x v="361"/>
      <x v="772"/>
    </i>
    <i r="2">
      <x v="70"/>
    </i>
    <i r="3">
      <x v="355"/>
      <x v="438"/>
    </i>
    <i r="3">
      <x v="356"/>
      <x v="272"/>
    </i>
    <i r="3">
      <x v="357"/>
      <x v="237"/>
    </i>
    <i r="3">
      <x v="358"/>
      <x v="909"/>
    </i>
    <i r="3">
      <x v="363"/>
      <x v="544"/>
    </i>
    <i r="1">
      <x v="6"/>
    </i>
    <i r="2">
      <x v="91"/>
    </i>
    <i r="3">
      <x v="368"/>
      <x v="723"/>
    </i>
    <i r="3">
      <x v="380"/>
      <x v="980"/>
    </i>
    <i r="3">
      <x v="381"/>
      <x v="973"/>
    </i>
    <i r="4">
      <x v="981"/>
    </i>
    <i r="2">
      <x v="92"/>
    </i>
    <i r="3">
      <x v="365"/>
      <x v="876"/>
    </i>
    <i r="3">
      <x v="366"/>
      <x v="877"/>
    </i>
    <i r="3">
      <x v="367"/>
      <x v="875"/>
    </i>
    <i r="1">
      <x v="9"/>
    </i>
    <i r="2">
      <x v="36"/>
    </i>
    <i r="3">
      <x v="391"/>
      <x v="572"/>
    </i>
    <i r="3">
      <x v="392"/>
      <x v="795"/>
    </i>
    <i r="2">
      <x v="47"/>
    </i>
    <i r="3">
      <x v="386"/>
      <x v="444"/>
    </i>
    <i r="3">
      <x v="387"/>
      <x v="734"/>
    </i>
    <i r="2">
      <x v="84"/>
    </i>
    <i r="3">
      <x v="382"/>
      <x v="254"/>
    </i>
    <i r="3">
      <x v="383"/>
      <x v="267"/>
    </i>
    <i r="3">
      <x v="384"/>
      <x v="266"/>
    </i>
    <i>
      <x v="1"/>
    </i>
    <i r="1">
      <x v="2"/>
    </i>
    <i r="2">
      <x v="1"/>
    </i>
    <i r="3">
      <x v="154"/>
      <x v="108"/>
    </i>
    <i r="2">
      <x v="2"/>
    </i>
    <i r="3">
      <x v="94"/>
      <x v="134"/>
    </i>
    <i r="2">
      <x v="3"/>
    </i>
    <i r="3">
      <x v="156"/>
      <x v="144"/>
    </i>
    <i r="2">
      <x v="4"/>
    </i>
    <i r="3">
      <x v="151"/>
      <x v="224"/>
    </i>
    <i r="2">
      <x v="10"/>
    </i>
    <i r="3">
      <x v="177"/>
      <x v="246"/>
    </i>
    <i r="2">
      <x v="11"/>
    </i>
    <i r="3">
      <x v="123"/>
      <x v="282"/>
    </i>
    <i r="2">
      <x v="12"/>
    </i>
    <i r="3">
      <x v="91"/>
      <x v="283"/>
    </i>
    <i r="2">
      <x v="15"/>
    </i>
    <i r="3">
      <x v="124"/>
      <x v="389"/>
    </i>
    <i r="2">
      <x v="21"/>
    </i>
    <i r="3">
      <x v="152"/>
      <x v="461"/>
    </i>
    <i r="2">
      <x v="22"/>
    </i>
    <i r="3">
      <x v="153"/>
      <x v="467"/>
    </i>
    <i r="2">
      <x v="23"/>
    </i>
    <i r="3">
      <x v="178"/>
      <x v="485"/>
    </i>
    <i r="2">
      <x v="24"/>
    </i>
    <i r="3">
      <x v="125"/>
      <x v="486"/>
    </i>
    <i r="2">
      <x v="25"/>
    </i>
    <i r="3">
      <x v="165"/>
      <x v="488"/>
    </i>
    <i r="2">
      <x v="32"/>
    </i>
    <i r="3">
      <x v="92"/>
      <x v="536"/>
    </i>
    <i r="2">
      <x v="35"/>
    </i>
    <i r="3">
      <x v="155"/>
      <x v="547"/>
    </i>
    <i r="2">
      <x v="38"/>
    </i>
    <i r="3">
      <x v="225"/>
      <x v="589"/>
    </i>
    <i r="2">
      <x v="40"/>
    </i>
    <i r="3">
      <x v="93"/>
      <x v="604"/>
    </i>
    <i r="2">
      <x v="49"/>
    </i>
    <i r="3">
      <x v="252"/>
      <x v="738"/>
    </i>
    <i r="2">
      <x v="50"/>
    </i>
    <i r="3">
      <x v="190"/>
      <x v="745"/>
    </i>
    <i r="2">
      <x v="51"/>
    </i>
    <i r="3">
      <x v="166"/>
      <x v="756"/>
    </i>
    <i r="2">
      <x v="52"/>
    </i>
    <i r="3">
      <x v="167"/>
      <x v="758"/>
    </i>
    <i>
      <x v="2"/>
    </i>
    <i r="1">
      <x/>
    </i>
    <i r="2">
      <x v="73"/>
    </i>
    <i r="3">
      <x v="16"/>
      <x v="451"/>
    </i>
    <i r="3">
      <x v="23"/>
      <x v="451"/>
    </i>
    <i r="3">
      <x v="24"/>
      <x v="451"/>
    </i>
    <i r="3">
      <x v="25"/>
      <x v="813"/>
    </i>
    <i r="3">
      <x v="26"/>
      <x v="814"/>
    </i>
    <i r="3">
      <x v="29"/>
      <x v="449"/>
    </i>
    <i r="3">
      <x v="33"/>
      <x v="993"/>
    </i>
    <i r="3">
      <x v="54"/>
      <x v="451"/>
    </i>
    <i r="1">
      <x v="1"/>
    </i>
    <i r="2">
      <x v="46"/>
    </i>
    <i r="3">
      <x v="34"/>
      <x v="730"/>
    </i>
    <i r="3">
      <x v="35"/>
      <x v="729"/>
    </i>
    <i r="3">
      <x v="36"/>
      <x v="731"/>
    </i>
    <i r="3">
      <x v="69"/>
      <x v="518"/>
    </i>
    <i r="3">
      <x v="70"/>
      <x v="588"/>
    </i>
    <i r="3">
      <x v="71"/>
      <x v="587"/>
    </i>
    <i r="3">
      <x v="72"/>
      <x v="878"/>
    </i>
    <i r="3">
      <x v="73"/>
      <x v="584"/>
    </i>
    <i r="3">
      <x v="74"/>
      <x v="586"/>
    </i>
    <i r="3">
      <x v="75"/>
      <x v="585"/>
    </i>
    <i r="3">
      <x v="76"/>
      <x v="583"/>
    </i>
    <i r="3">
      <x v="77"/>
      <x v="582"/>
    </i>
    <i r="1">
      <x v="2"/>
    </i>
    <i r="2">
      <x v="13"/>
    </i>
    <i r="3">
      <x v="208"/>
      <x v="285"/>
    </i>
    <i r="2">
      <x v="17"/>
    </i>
    <i r="3">
      <x v="100"/>
      <x v="408"/>
    </i>
    <i r="2">
      <x v="18"/>
    </i>
    <i r="3">
      <x v="134"/>
      <x v="407"/>
    </i>
    <i r="2">
      <x v="29"/>
    </i>
    <i r="3">
      <x v="64"/>
      <x v="773"/>
    </i>
    <i r="3">
      <x v="65"/>
      <x v="460"/>
    </i>
    <i r="3">
      <x v="66"/>
      <x v="804"/>
    </i>
    <i r="3">
      <x v="67"/>
      <x v="517"/>
    </i>
    <i r="3">
      <x v="68"/>
      <x v="861"/>
    </i>
    <i r="2">
      <x v="41"/>
    </i>
    <i r="3">
      <x v="207"/>
      <x v="608"/>
    </i>
    <i r="2">
      <x v="62"/>
    </i>
    <i r="3">
      <x v="106"/>
      <x v="534"/>
    </i>
    <i r="3">
      <x v="107"/>
      <x v="533"/>
    </i>
    <i r="3">
      <x v="108"/>
      <x v="542"/>
    </i>
    <i r="3">
      <x v="109"/>
      <x v="543"/>
    </i>
    <i r="3">
      <x v="110"/>
      <x v="541"/>
    </i>
    <i r="3">
      <x v="111"/>
      <x v="540"/>
    </i>
    <i r="3">
      <x v="112"/>
      <x v="222"/>
    </i>
    <i r="3">
      <x v="113"/>
      <x v="221"/>
    </i>
    <i r="3">
      <x v="114"/>
      <x v="230"/>
    </i>
    <i r="3">
      <x v="115"/>
      <x v="229"/>
    </i>
    <i r="3">
      <x v="116"/>
      <x v="228"/>
    </i>
    <i r="2">
      <x v="63"/>
    </i>
    <i r="3">
      <x v="101"/>
      <x v="241"/>
    </i>
    <i r="3">
      <x v="102"/>
      <x v="499"/>
    </i>
    <i r="3">
      <x v="103"/>
      <x v="501"/>
    </i>
    <i r="3">
      <x v="104"/>
      <x v="498"/>
    </i>
    <i r="3">
      <x v="105"/>
      <x v="500"/>
    </i>
    <i r="2">
      <x v="72"/>
    </i>
    <i r="3">
      <x v="170"/>
      <x v="863"/>
    </i>
    <i r="2">
      <x v="74"/>
    </i>
    <i r="3">
      <x v="83"/>
      <x v="1054"/>
    </i>
    <i r="3">
      <x v="85"/>
      <x v="418"/>
    </i>
    <i r="3">
      <x v="120"/>
      <x v="469"/>
    </i>
    <i r="3">
      <x v="150"/>
      <x v="417"/>
    </i>
    <i r="3">
      <x v="164"/>
      <x v="821"/>
    </i>
    <i r="3">
      <x v="195"/>
      <x v="809"/>
    </i>
    <i r="3">
      <x v="214"/>
      <x v="862"/>
    </i>
    <i r="3">
      <x v="251"/>
      <x v="887"/>
    </i>
    <i r="2">
      <x v="79"/>
    </i>
    <i r="3">
      <x v="215"/>
      <x v="883"/>
    </i>
    <i r="2">
      <x v="81"/>
    </i>
    <i r="3">
      <x v="61"/>
      <x v="462"/>
    </i>
    <i r="3">
      <x v="63"/>
      <x v="391"/>
    </i>
    <i r="2">
      <x v="85"/>
    </i>
    <i r="3">
      <x v="142"/>
      <x v="995"/>
    </i>
    <i r="1">
      <x v="4"/>
    </i>
    <i r="2">
      <x v="95"/>
    </i>
    <i r="3">
      <x v="314"/>
      <x v="448"/>
    </i>
    <i r="3">
      <x v="316"/>
      <x v="453"/>
    </i>
    <i r="3">
      <x v="319"/>
      <x v="453"/>
    </i>
    <i r="3">
      <x v="322"/>
      <x v="450"/>
    </i>
    <i r="3">
      <x v="325"/>
      <x v="450"/>
    </i>
    <i r="3">
      <x v="328"/>
      <x v="445"/>
    </i>
    <i r="3">
      <x v="329"/>
      <x v="445"/>
    </i>
    <i r="3">
      <x v="330"/>
      <x v="452"/>
    </i>
    <i r="1">
      <x v="7"/>
    </i>
    <i r="2">
      <x v="68"/>
    </i>
    <i r="1">
      <x v="9"/>
    </i>
    <i r="2">
      <x v="8"/>
    </i>
    <i r="3">
      <x v="341"/>
      <x v="244"/>
    </i>
    <i r="2">
      <x v="43"/>
    </i>
    <i r="3">
      <x v="362"/>
      <x v="725"/>
    </i>
    <i r="2">
      <x v="47"/>
    </i>
    <i r="3">
      <x v="312"/>
      <x v="1034"/>
    </i>
    <i r="3">
      <x v="313"/>
      <x v="1007"/>
    </i>
    <i r="3">
      <x v="342"/>
      <x v="819"/>
    </i>
    <i r="3">
      <x v="343"/>
      <x v="820"/>
    </i>
    <i r="3">
      <x v="344"/>
      <x v="386"/>
    </i>
    <i r="3">
      <x v="345"/>
      <x v="497"/>
    </i>
    <i r="3">
      <x v="346"/>
      <x v="766"/>
    </i>
    <i r="3">
      <x v="347"/>
      <x v="765"/>
    </i>
    <i r="3">
      <x v="348"/>
      <x v="888"/>
    </i>
    <i r="3">
      <x v="349"/>
      <x v="493"/>
    </i>
    <i r="3">
      <x v="350"/>
      <x v="492"/>
    </i>
    <i r="3">
      <x v="388"/>
      <x v="281"/>
    </i>
    <i r="3">
      <x v="389"/>
      <x v="279"/>
    </i>
    <i r="3">
      <x v="390"/>
      <x v="280"/>
    </i>
    <i r="2">
      <x v="59"/>
    </i>
    <i r="3">
      <x v="340"/>
      <x v="797"/>
    </i>
    <i r="2">
      <x v="82"/>
    </i>
    <i r="3">
      <x v="338"/>
      <x v="968"/>
    </i>
    <i r="2">
      <x v="87"/>
    </i>
    <i r="3">
      <x v="385"/>
      <x v="818"/>
    </i>
  </rowItems>
  <colItems count="1">
    <i/>
  </colItems>
  <pageFields count="1">
    <pageField fld="45" item="1" hier="-1"/>
  </pageFields>
  <dataFields count="1">
    <dataField name=" Stran" fld="47" subtotal="min" baseField="0" baseItem="0"/>
  </dataFields>
  <formats count="900">
    <format dxfId="908">
      <pivotArea dataOnly="0" labelOnly="1" outline="0" axis="axisValues" fieldPosition="0"/>
    </format>
    <format dxfId="9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06">
      <pivotArea dataOnly="0" labelOnly="1" fieldPosition="0">
        <references count="1">
          <reference field="4" count="0"/>
        </references>
      </pivotArea>
    </format>
    <format dxfId="905">
      <pivotArea dataOnly="0" labelOnly="1" fieldPosition="0">
        <references count="1">
          <reference field="3" count="0"/>
        </references>
      </pivotArea>
    </format>
    <format dxfId="904">
      <pivotArea dataOnly="0" labelOnly="1" fieldPosition="0">
        <references count="1">
          <reference field="3" count="0"/>
        </references>
      </pivotArea>
    </format>
    <format dxfId="903">
      <pivotArea dataOnly="0" fieldPosition="0">
        <references count="1">
          <reference field="1" count="1">
            <x v="0"/>
          </reference>
        </references>
      </pivotArea>
    </format>
    <format dxfId="902">
      <pivotArea dataOnly="0" labelOnly="1" fieldPosition="0">
        <references count="1">
          <reference field="3" count="0"/>
        </references>
      </pivotArea>
    </format>
    <format dxfId="901">
      <pivotArea dataOnly="0" labelOnly="1" fieldPosition="0">
        <references count="1">
          <reference field="1" count="0"/>
        </references>
      </pivotArea>
    </format>
    <format dxfId="900">
      <pivotArea collapsedLevelsAreSubtotals="1" fieldPosition="0">
        <references count="1">
          <reference field="1" count="1">
            <x v="0"/>
          </reference>
        </references>
      </pivotArea>
    </format>
    <format dxfId="899">
      <pivotArea dataOnly="0" fieldPosition="0">
        <references count="1">
          <reference field="1" count="1">
            <x v="0"/>
          </reference>
        </references>
      </pivotArea>
    </format>
    <format dxfId="898">
      <pivotArea dataOnly="0" fieldPosition="0">
        <references count="1">
          <reference field="1" count="1">
            <x v="0"/>
          </reference>
        </references>
      </pivotArea>
    </format>
    <format dxfId="897">
      <pivotArea dataOnly="0" labelOnly="1" fieldPosition="0">
        <references count="1">
          <reference field="3" count="0"/>
        </references>
      </pivotArea>
    </format>
    <format dxfId="896">
      <pivotArea type="all" dataOnly="0" outline="0" fieldPosition="0"/>
    </format>
    <format dxfId="895">
      <pivotArea outline="0" collapsedLevelsAreSubtotals="1" fieldPosition="0"/>
    </format>
    <format dxfId="894">
      <pivotArea dataOnly="0" labelOnly="1" fieldPosition="0">
        <references count="4">
          <reference field="0" count="8">
            <x v="2"/>
            <x v="3"/>
            <x v="4"/>
            <x v="5"/>
            <x v="6"/>
            <x v="7"/>
            <x v="8"/>
            <x v="9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</references>
      </pivotArea>
    </format>
    <format dxfId="893">
      <pivotArea dataOnly="0" labelOnly="1" fieldPosition="0">
        <references count="5">
          <reference field="0" count="1" selected="0">
            <x v="2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36"/>
          </reference>
        </references>
      </pivotArea>
    </format>
    <format dxfId="892">
      <pivotArea dataOnly="0" labelOnly="1" fieldPosition="0">
        <references count="5">
          <reference field="0" count="1" selected="0">
            <x v="3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37"/>
          </reference>
        </references>
      </pivotArea>
    </format>
    <format dxfId="891">
      <pivotArea dataOnly="0" labelOnly="1" fieldPosition="0">
        <references count="5">
          <reference field="0" count="1" selected="0">
            <x v="4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38"/>
          </reference>
        </references>
      </pivotArea>
    </format>
    <format dxfId="890">
      <pivotArea dataOnly="0" labelOnly="1" fieldPosition="0">
        <references count="5">
          <reference field="0" count="1" selected="0">
            <x v="5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39"/>
          </reference>
        </references>
      </pivotArea>
    </format>
    <format dxfId="889">
      <pivotArea dataOnly="0" labelOnly="1" fieldPosition="0">
        <references count="5">
          <reference field="0" count="1" selected="0">
            <x v="6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40"/>
          </reference>
        </references>
      </pivotArea>
    </format>
    <format dxfId="888">
      <pivotArea dataOnly="0" labelOnly="1" fieldPosition="0">
        <references count="5">
          <reference field="0" count="1" selected="0">
            <x v="7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41"/>
          </reference>
        </references>
      </pivotArea>
    </format>
    <format dxfId="887">
      <pivotArea dataOnly="0" labelOnly="1" fieldPosition="0">
        <references count="5">
          <reference field="0" count="1" selected="0">
            <x v="8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42"/>
          </reference>
        </references>
      </pivotArea>
    </format>
    <format dxfId="886">
      <pivotArea dataOnly="0" labelOnly="1" fieldPosition="0">
        <references count="5">
          <reference field="0" count="1" selected="0">
            <x v="9"/>
          </reference>
          <reference field="1" count="1" selected="0">
            <x v="2"/>
          </reference>
          <reference field="3" count="1" selected="0">
            <x v="7"/>
          </reference>
          <reference field="4" count="1" selected="0">
            <x v="68"/>
          </reference>
          <reference field="10" count="1">
            <x v="843"/>
          </reference>
        </references>
      </pivotArea>
    </format>
    <format dxfId="885">
      <pivotArea dataOnly="0" labelOnly="1" outline="0" axis="axisValues" fieldPosition="0"/>
    </format>
    <format dxfId="884">
      <pivotArea outline="0" collapsedLevelsAreSubtotals="1" fieldPosition="0"/>
    </format>
    <format dxfId="883">
      <pivotArea dataOnly="0" labelOnly="1" outline="0" axis="axisValues" fieldPosition="0"/>
    </format>
    <format dxfId="882">
      <pivotArea outline="0" collapsedLevelsAreSubtotals="1" fieldPosition="0"/>
    </format>
    <format dxfId="881">
      <pivotArea dataOnly="0" labelOnly="1" outline="0" axis="axisValues" fieldPosition="0"/>
    </format>
    <format dxfId="880">
      <pivotArea type="all" dataOnly="0" outline="0" fieldPosition="0"/>
    </format>
    <format dxfId="879">
      <pivotArea outline="0" collapsedLevelsAreSubtotals="1" fieldPosition="0"/>
    </format>
    <format dxfId="878">
      <pivotArea field="1" type="button" dataOnly="0" labelOnly="1" outline="0" axis="axisRow" fieldPosition="0"/>
    </format>
    <format dxfId="877">
      <pivotArea field="10" type="button" dataOnly="0" labelOnly="1" outline="0" axis="axisRow" fieldPosition="4"/>
    </format>
    <format dxfId="876">
      <pivotArea dataOnly="0" labelOnly="1" fieldPosition="0">
        <references count="1">
          <reference field="1" count="0"/>
        </references>
      </pivotArea>
    </format>
    <format dxfId="875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2"/>
            <x v="3"/>
            <x v="4"/>
            <x v="5"/>
            <x v="6"/>
            <x v="9"/>
          </reference>
        </references>
      </pivotArea>
    </format>
    <format dxfId="874">
      <pivotArea dataOnly="0" labelOnly="1" fieldPosition="0">
        <references count="2">
          <reference field="1" count="1" selected="0">
            <x v="1"/>
          </reference>
          <reference field="3" count="1">
            <x v="2"/>
          </reference>
        </references>
      </pivotArea>
    </format>
    <format dxfId="873">
      <pivotArea dataOnly="0" labelOnly="1" fieldPosition="0">
        <references count="2">
          <reference field="1" count="1" selected="0">
            <x v="2"/>
          </reference>
          <reference field="3" count="6">
            <x v="0"/>
            <x v="1"/>
            <x v="2"/>
            <x v="4"/>
            <x v="7"/>
            <x v="9"/>
          </reference>
        </references>
      </pivotArea>
    </format>
    <format dxfId="872">
      <pivotArea dataOnly="0" labelOnly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8">
            <x v="5"/>
            <x v="42"/>
            <x v="61"/>
            <x v="69"/>
            <x v="76"/>
            <x v="77"/>
            <x v="88"/>
            <x v="93"/>
          </reference>
        </references>
      </pivotArea>
    </format>
    <format dxfId="871">
      <pivotArea dataOnly="0" labelOnly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27">
            <x v="6"/>
            <x v="16"/>
            <x v="19"/>
            <x v="26"/>
            <x v="27"/>
            <x v="28"/>
            <x v="30"/>
            <x v="31"/>
            <x v="33"/>
            <x v="34"/>
            <x v="37"/>
            <x v="45"/>
            <x v="47"/>
            <x v="53"/>
            <x v="54"/>
            <x v="55"/>
            <x v="56"/>
            <x v="58"/>
            <x v="61"/>
            <x v="67"/>
            <x v="69"/>
            <x v="71"/>
            <x v="78"/>
            <x v="80"/>
            <x v="86"/>
            <x v="89"/>
            <x v="90"/>
          </reference>
        </references>
      </pivotArea>
    </format>
    <format dxfId="870">
      <pivotArea dataOnly="0" labelOnly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9">
            <x v="7"/>
            <x v="20"/>
            <x v="39"/>
            <x v="48"/>
            <x v="57"/>
            <x v="65"/>
            <x v="75"/>
            <x v="83"/>
            <x v="94"/>
          </reference>
        </references>
      </pivotArea>
    </format>
    <format dxfId="869">
      <pivotArea dataOnly="0" labelOnly="1" fieldPosition="0">
        <references count="3">
          <reference field="1" count="1" selected="0">
            <x v="0"/>
          </reference>
          <reference field="3" count="1" selected="0">
            <x v="4"/>
          </reference>
          <reference field="4" count="1">
            <x v="95"/>
          </reference>
        </references>
      </pivotArea>
    </format>
    <format dxfId="868">
      <pivotArea dataOnly="0" labelOnly="1" fieldPosition="0">
        <references count="3">
          <reference field="1" count="1" selected="0">
            <x v="0"/>
          </reference>
          <reference field="3" count="1" selected="0">
            <x v="5"/>
          </reference>
          <reference field="4" count="4">
            <x v="14"/>
            <x v="64"/>
            <x v="66"/>
            <x v="70"/>
          </reference>
        </references>
      </pivotArea>
    </format>
    <format dxfId="867">
      <pivotArea dataOnly="0" labelOnly="1" fieldPosition="0">
        <references count="3">
          <reference field="1" count="1" selected="0">
            <x v="0"/>
          </reference>
          <reference field="3" count="1" selected="0">
            <x v="6"/>
          </reference>
          <reference field="4" count="2">
            <x v="91"/>
            <x v="92"/>
          </reference>
        </references>
      </pivotArea>
    </format>
    <format dxfId="866">
      <pivotArea dataOnly="0" labelOnly="1" fieldPosition="0">
        <references count="3">
          <reference field="1" count="1" selected="0">
            <x v="0"/>
          </reference>
          <reference field="3" count="1" selected="0">
            <x v="9"/>
          </reference>
          <reference field="4" count="3">
            <x v="36"/>
            <x v="47"/>
            <x v="84"/>
          </reference>
        </references>
      </pivotArea>
    </format>
    <format dxfId="865">
      <pivotArea dataOnly="0" labelOnly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21">
            <x v="1"/>
            <x v="2"/>
            <x v="3"/>
            <x v="4"/>
            <x v="10"/>
            <x v="11"/>
            <x v="12"/>
            <x v="15"/>
            <x v="21"/>
            <x v="22"/>
            <x v="23"/>
            <x v="24"/>
            <x v="25"/>
            <x v="32"/>
            <x v="35"/>
            <x v="38"/>
            <x v="40"/>
            <x v="49"/>
            <x v="50"/>
            <x v="51"/>
            <x v="52"/>
          </reference>
        </references>
      </pivotArea>
    </format>
    <format dxfId="864">
      <pivotArea dataOnly="0" labelOnly="1" fieldPosition="0">
        <references count="3">
          <reference field="1" count="1" selected="0">
            <x v="2"/>
          </reference>
          <reference field="3" count="1" selected="0">
            <x v="0"/>
          </reference>
          <reference field="4" count="1">
            <x v="73"/>
          </reference>
        </references>
      </pivotArea>
    </format>
    <format dxfId="863">
      <pivotArea dataOnly="0" labelOnly="1" fieldPosition="0">
        <references count="3">
          <reference field="1" count="1" selected="0">
            <x v="2"/>
          </reference>
          <reference field="3" count="1" selected="0">
            <x v="1"/>
          </reference>
          <reference field="4" count="1">
            <x v="46"/>
          </reference>
        </references>
      </pivotArea>
    </format>
    <format dxfId="862">
      <pivotArea dataOnly="0" labelOnly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2">
            <x v="13"/>
            <x v="17"/>
            <x v="18"/>
            <x v="29"/>
            <x v="41"/>
            <x v="62"/>
            <x v="63"/>
            <x v="72"/>
            <x v="74"/>
            <x v="79"/>
            <x v="81"/>
            <x v="85"/>
          </reference>
        </references>
      </pivotArea>
    </format>
    <format dxfId="861">
      <pivotArea dataOnly="0" labelOnly="1" fieldPosition="0">
        <references count="3">
          <reference field="1" count="1" selected="0">
            <x v="2"/>
          </reference>
          <reference field="3" count="1" selected="0">
            <x v="4"/>
          </reference>
          <reference field="4" count="1">
            <x v="95"/>
          </reference>
        </references>
      </pivotArea>
    </format>
    <format dxfId="860">
      <pivotArea dataOnly="0" labelOnly="1" fieldPosition="0">
        <references count="3">
          <reference field="1" count="1" selected="0">
            <x v="2"/>
          </reference>
          <reference field="3" count="1" selected="0">
            <x v="7"/>
          </reference>
          <reference field="4" count="1">
            <x v="68"/>
          </reference>
        </references>
      </pivotArea>
    </format>
    <format dxfId="859">
      <pivotArea dataOnly="0" labelOnly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6">
            <x v="8"/>
            <x v="43"/>
            <x v="47"/>
            <x v="59"/>
            <x v="82"/>
            <x v="87"/>
          </reference>
        </references>
      </pivotArea>
    </format>
    <format dxfId="858">
      <pivotArea dataOnly="0" labelOnly="1" fieldPosition="0">
        <references count="4">
          <reference field="0" count="1">
            <x v="1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857">
      <pivotArea dataOnly="0" labelOnly="1" fieldPosition="0">
        <references count="4">
          <reference field="0" count="2">
            <x v="56"/>
            <x v="5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</references>
      </pivotArea>
    </format>
    <format dxfId="856">
      <pivotArea dataOnly="0" labelOnly="1" fieldPosition="0">
        <references count="4">
          <reference field="0" count="3">
            <x v="40"/>
            <x v="41"/>
            <x v="4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</references>
      </pivotArea>
    </format>
    <format dxfId="855">
      <pivotArea dataOnly="0" labelOnly="1" fieldPosition="0">
        <references count="4">
          <reference field="0" count="9">
            <x v="39"/>
            <x v="44"/>
            <x v="45"/>
            <x v="46"/>
            <x v="47"/>
            <x v="48"/>
            <x v="49"/>
            <x v="50"/>
            <x v="5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</references>
      </pivotArea>
    </format>
    <format dxfId="854">
      <pivotArea dataOnly="0" labelOnly="1" fieldPosition="0">
        <references count="4">
          <reference field="0" count="5">
            <x v="10"/>
            <x v="11"/>
            <x v="12"/>
            <x v="13"/>
            <x v="14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</references>
      </pivotArea>
    </format>
    <format dxfId="853">
      <pivotArea dataOnly="0" labelOnly="1" fieldPosition="0">
        <references count="4">
          <reference field="0" count="2">
            <x v="19"/>
            <x v="2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7"/>
          </reference>
        </references>
      </pivotArea>
    </format>
    <format dxfId="852">
      <pivotArea dataOnly="0" labelOnly="1" fieldPosition="0">
        <references count="4">
          <reference field="0" count="10">
            <x v="17"/>
            <x v="18"/>
            <x v="27"/>
            <x v="28"/>
            <x v="31"/>
            <x v="37"/>
            <x v="38"/>
            <x v="43"/>
            <x v="52"/>
            <x v="5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</references>
      </pivotArea>
    </format>
    <format dxfId="851">
      <pivotArea dataOnly="0" labelOnly="1" fieldPosition="0">
        <references count="4">
          <reference field="0" count="2">
            <x v="21"/>
            <x v="2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93"/>
          </reference>
        </references>
      </pivotArea>
    </format>
    <format dxfId="850">
      <pivotArea dataOnly="0" labelOnly="1" fieldPosition="0">
        <references count="4">
          <reference field="0" count="1">
            <x v="12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849">
      <pivotArea dataOnly="0" labelOnly="1" fieldPosition="0">
        <references count="4">
          <reference field="0" count="2">
            <x v="250"/>
            <x v="25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6"/>
          </reference>
        </references>
      </pivotArea>
    </format>
    <format dxfId="848">
      <pivotArea dataOnly="0" labelOnly="1" fieldPosition="0">
        <references count="4">
          <reference field="0" count="5">
            <x v="145"/>
            <x v="146"/>
            <x v="147"/>
            <x v="148"/>
            <x v="1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</references>
      </pivotArea>
    </format>
    <format dxfId="847">
      <pivotArea dataOnly="0" labelOnly="1" fieldPosition="0">
        <references count="4">
          <reference field="0" count="1">
            <x v="8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6"/>
          </reference>
        </references>
      </pivotArea>
    </format>
    <format dxfId="846">
      <pivotArea dataOnly="0" labelOnly="1" fieldPosition="0">
        <references count="4">
          <reference field="0" count="9">
            <x v="87"/>
            <x v="88"/>
            <x v="89"/>
            <x v="90"/>
            <x v="95"/>
            <x v="96"/>
            <x v="97"/>
            <x v="98"/>
            <x v="9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</references>
      </pivotArea>
    </format>
    <format dxfId="845">
      <pivotArea dataOnly="0" labelOnly="1" fieldPosition="0">
        <references count="4">
          <reference field="0" count="1">
            <x v="11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8"/>
          </reference>
        </references>
      </pivotArea>
    </format>
    <format dxfId="844">
      <pivotArea dataOnly="0" labelOnly="1" fieldPosition="0">
        <references count="4">
          <reference field="0" count="2">
            <x v="126"/>
            <x v="1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0"/>
          </reference>
        </references>
      </pivotArea>
    </format>
    <format dxfId="843">
      <pivotArea dataOnly="0" labelOnly="1" fieldPosition="0">
        <references count="4">
          <reference field="0" count="2">
            <x v="136"/>
            <x v="13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1"/>
          </reference>
        </references>
      </pivotArea>
    </format>
    <format dxfId="842">
      <pivotArea dataOnly="0" labelOnly="1" fieldPosition="0">
        <references count="4">
          <reference field="0" count="9">
            <x v="60"/>
            <x v="216"/>
            <x v="217"/>
            <x v="218"/>
            <x v="223"/>
            <x v="224"/>
            <x v="226"/>
            <x v="227"/>
            <x v="2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</references>
      </pivotArea>
    </format>
    <format dxfId="841">
      <pivotArea dataOnly="0" labelOnly="1" fieldPosition="0">
        <references count="4">
          <reference field="0" count="1">
            <x v="13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4"/>
          </reference>
        </references>
      </pivotArea>
    </format>
    <format dxfId="840">
      <pivotArea dataOnly="0" labelOnly="1" fieldPosition="0">
        <references count="4">
          <reference field="0" count="1">
            <x v="14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7"/>
          </reference>
        </references>
      </pivotArea>
    </format>
    <format dxfId="839">
      <pivotArea dataOnly="0" labelOnly="1" fieldPosition="0">
        <references count="4">
          <reference field="0" count="2">
            <x v="157"/>
            <x v="15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5"/>
          </reference>
        </references>
      </pivotArea>
    </format>
    <format dxfId="838">
      <pivotArea dataOnly="0" labelOnly="1" fieldPosition="0">
        <references count="4">
          <reference field="0" count="1">
            <x v="2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7"/>
          </reference>
        </references>
      </pivotArea>
    </format>
    <format dxfId="837">
      <pivotArea dataOnly="0" labelOnly="1" fieldPosition="0">
        <references count="4">
          <reference field="0" count="6">
            <x v="159"/>
            <x v="160"/>
            <x v="161"/>
            <x v="163"/>
            <x v="168"/>
            <x v="16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</references>
      </pivotArea>
    </format>
    <format dxfId="836">
      <pivotArea dataOnly="0" labelOnly="1" fieldPosition="0">
        <references count="4">
          <reference field="0" count="1">
            <x v="13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4"/>
          </reference>
        </references>
      </pivotArea>
    </format>
    <format dxfId="835">
      <pivotArea dataOnly="0" labelOnly="1" fieldPosition="0">
        <references count="4">
          <reference field="0" count="1">
            <x v="17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5"/>
          </reference>
        </references>
      </pivotArea>
    </format>
    <format dxfId="834">
      <pivotArea dataOnly="0" labelOnly="1" fieldPosition="0">
        <references count="4">
          <reference field="0" count="1">
            <x v="1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6"/>
          </reference>
        </references>
      </pivotArea>
    </format>
    <format dxfId="833">
      <pivotArea dataOnly="0" labelOnly="1" fieldPosition="0">
        <references count="4">
          <reference field="0" count="1">
            <x v="24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8"/>
          </reference>
        </references>
      </pivotArea>
    </format>
    <format dxfId="832">
      <pivotArea dataOnly="0" labelOnly="1" fieldPosition="0">
        <references count="4">
          <reference field="0" count="2">
            <x v="192"/>
            <x v="19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1"/>
          </reference>
        </references>
      </pivotArea>
    </format>
    <format dxfId="831">
      <pivotArea dataOnly="0" labelOnly="1" fieldPosition="0">
        <references count="4">
          <reference field="0" count="2">
            <x v="121"/>
            <x v="12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</references>
      </pivotArea>
    </format>
    <format dxfId="830">
      <pivotArea dataOnly="0" labelOnly="1" fieldPosition="0">
        <references count="4">
          <reference field="0" count="7">
            <x v="183"/>
            <x v="184"/>
            <x v="185"/>
            <x v="202"/>
            <x v="203"/>
            <x v="204"/>
            <x v="20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</references>
      </pivotArea>
    </format>
    <format dxfId="829">
      <pivotArea dataOnly="0" labelOnly="1" fieldPosition="0">
        <references count="4">
          <reference field="0" count="2">
            <x v="194"/>
            <x v="19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1"/>
          </reference>
        </references>
      </pivotArea>
    </format>
    <format dxfId="828">
      <pivotArea dataOnly="0" labelOnly="1" fieldPosition="0">
        <references count="4">
          <reference field="0" count="4">
            <x v="78"/>
            <x v="79"/>
            <x v="81"/>
            <x v="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</references>
      </pivotArea>
    </format>
    <format dxfId="827">
      <pivotArea dataOnly="0" labelOnly="1" fieldPosition="0">
        <references count="4">
          <reference field="0" count="5">
            <x v="206"/>
            <x v="209"/>
            <x v="211"/>
            <x v="212"/>
            <x v="21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</references>
      </pivotArea>
    </format>
    <format dxfId="826">
      <pivotArea dataOnly="0" labelOnly="1" fieldPosition="0">
        <references count="4">
          <reference field="0" count="1">
            <x v="25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6"/>
          </reference>
        </references>
      </pivotArea>
    </format>
    <format dxfId="825">
      <pivotArea dataOnly="0" labelOnly="1" fieldPosition="0">
        <references count="4">
          <reference field="0" count="12"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</references>
      </pivotArea>
    </format>
    <format dxfId="824">
      <pivotArea dataOnly="0" labelOnly="1" fieldPosition="0">
        <references count="4">
          <reference field="0" count="1">
            <x v="24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90"/>
          </reference>
        </references>
      </pivotArea>
    </format>
    <format dxfId="823">
      <pivotArea dataOnly="0" labelOnly="1" fieldPosition="0">
        <references count="4">
          <reference field="0" count="1">
            <x v="26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822">
      <pivotArea dataOnly="0" labelOnly="1" fieldPosition="0">
        <references count="4">
          <reference field="0" count="1">
            <x v="26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20"/>
          </reference>
        </references>
      </pivotArea>
    </format>
    <format dxfId="821">
      <pivotArea dataOnly="0" labelOnly="1" fieldPosition="0">
        <references count="4">
          <reference field="0" count="1">
            <x v="25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39"/>
          </reference>
        </references>
      </pivotArea>
    </format>
    <format dxfId="820">
      <pivotArea dataOnly="0" labelOnly="1" fieldPosition="0">
        <references count="4">
          <reference field="0" count="13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</references>
      </pivotArea>
    </format>
    <format dxfId="819">
      <pivotArea dataOnly="0" labelOnly="1" fieldPosition="0">
        <references count="4">
          <reference field="0" count="2">
            <x v="267"/>
            <x v="26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57"/>
          </reference>
        </references>
      </pivotArea>
    </format>
    <format dxfId="818">
      <pivotArea dataOnly="0" labelOnly="1" fieldPosition="0">
        <references count="4">
          <reference field="0" count="27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</references>
      </pivotArea>
    </format>
    <format dxfId="817">
      <pivotArea dataOnly="0" labelOnly="1" fieldPosition="0">
        <references count="4">
          <reference field="0" count="3">
            <x v="269"/>
            <x v="270"/>
            <x v="27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</references>
      </pivotArea>
    </format>
    <format dxfId="816">
      <pivotArea dataOnly="0" labelOnly="1" fieldPosition="0">
        <references count="4">
          <reference field="0" count="5">
            <x v="258"/>
            <x v="259"/>
            <x v="261"/>
            <x v="262"/>
            <x v="26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</references>
      </pivotArea>
    </format>
    <format dxfId="815">
      <pivotArea dataOnly="0" labelOnly="1" fieldPosition="0">
        <references count="4">
          <reference field="0" count="1">
            <x v="26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94"/>
          </reference>
        </references>
      </pivotArea>
    </format>
    <format dxfId="814">
      <pivotArea dataOnly="0" labelOnly="1" fieldPosition="0">
        <references count="4">
          <reference field="0" count="11">
            <x v="315"/>
            <x v="317"/>
            <x v="318"/>
            <x v="321"/>
            <x v="324"/>
            <x v="327"/>
            <x v="331"/>
            <x v="332"/>
            <x v="333"/>
            <x v="334"/>
            <x v="335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</references>
      </pivotArea>
    </format>
    <format dxfId="813">
      <pivotArea dataOnly="0" labelOnly="1" fieldPosition="0">
        <references count="4">
          <reference field="0" count="3">
            <x v="336"/>
            <x v="337"/>
            <x v="339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</references>
      </pivotArea>
    </format>
    <format dxfId="812">
      <pivotArea dataOnly="0" labelOnly="1" fieldPosition="0">
        <references count="4">
          <reference field="0" count="4">
            <x v="351"/>
            <x v="352"/>
            <x v="353"/>
            <x v="354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</references>
      </pivotArea>
    </format>
    <format dxfId="811">
      <pivotArea dataOnly="0" labelOnly="1" fieldPosition="0">
        <references count="4">
          <reference field="0" count="3">
            <x v="359"/>
            <x v="360"/>
            <x v="361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</references>
      </pivotArea>
    </format>
    <format dxfId="810">
      <pivotArea dataOnly="0" labelOnly="1" fieldPosition="0">
        <references count="4">
          <reference field="0" count="5">
            <x v="355"/>
            <x v="356"/>
            <x v="357"/>
            <x v="358"/>
            <x v="363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</references>
      </pivotArea>
    </format>
    <format dxfId="809">
      <pivotArea dataOnly="0" labelOnly="1" fieldPosition="0">
        <references count="4">
          <reference field="0" count="3">
            <x v="368"/>
            <x v="380"/>
            <x v="381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</references>
      </pivotArea>
    </format>
    <format dxfId="808">
      <pivotArea dataOnly="0" labelOnly="1" fieldPosition="0">
        <references count="4">
          <reference field="0" count="3">
            <x v="365"/>
            <x v="366"/>
            <x v="367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</references>
      </pivotArea>
    </format>
    <format dxfId="807">
      <pivotArea dataOnly="0" labelOnly="1" fieldPosition="0">
        <references count="4">
          <reference field="0" count="2">
            <x v="391"/>
            <x v="392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36"/>
          </reference>
        </references>
      </pivotArea>
    </format>
    <format dxfId="806">
      <pivotArea dataOnly="0" labelOnly="1" fieldPosition="0">
        <references count="4">
          <reference field="0" count="2">
            <x v="386"/>
            <x v="387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47"/>
          </reference>
        </references>
      </pivotArea>
    </format>
    <format dxfId="805">
      <pivotArea dataOnly="0" labelOnly="1" fieldPosition="0">
        <references count="4">
          <reference field="0" count="3">
            <x v="382"/>
            <x v="383"/>
            <x v="384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</references>
      </pivotArea>
    </format>
    <format dxfId="804">
      <pivotArea dataOnly="0" labelOnly="1" fieldPosition="0">
        <references count="4">
          <reference field="0" count="1">
            <x v="15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803">
      <pivotArea dataOnly="0" labelOnly="1" fieldPosition="0">
        <references count="4">
          <reference field="0" count="1">
            <x v="9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802">
      <pivotArea dataOnly="0" labelOnly="1" fieldPosition="0">
        <references count="4">
          <reference field="0" count="1">
            <x v="15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801">
      <pivotArea dataOnly="0" labelOnly="1" fieldPosition="0">
        <references count="4">
          <reference field="0" count="1">
            <x v="15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800">
      <pivotArea dataOnly="0" labelOnly="1" fieldPosition="0">
        <references count="4">
          <reference field="0" count="1">
            <x v="17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0"/>
          </reference>
        </references>
      </pivotArea>
    </format>
    <format dxfId="799">
      <pivotArea dataOnly="0" labelOnly="1" fieldPosition="0">
        <references count="4">
          <reference field="0" count="1">
            <x v="12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1"/>
          </reference>
        </references>
      </pivotArea>
    </format>
    <format dxfId="798">
      <pivotArea dataOnly="0" labelOnly="1" fieldPosition="0">
        <references count="4">
          <reference field="0" count="1">
            <x v="9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2"/>
          </reference>
        </references>
      </pivotArea>
    </format>
    <format dxfId="797">
      <pivotArea dataOnly="0" labelOnly="1" fieldPosition="0">
        <references count="4">
          <reference field="0" count="1">
            <x v="12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5"/>
          </reference>
        </references>
      </pivotArea>
    </format>
    <format dxfId="796">
      <pivotArea dataOnly="0" labelOnly="1" fieldPosition="0">
        <references count="4">
          <reference field="0" count="1">
            <x v="1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1"/>
          </reference>
        </references>
      </pivotArea>
    </format>
    <format dxfId="795">
      <pivotArea dataOnly="0" labelOnly="1" fieldPosition="0">
        <references count="4">
          <reference field="0" count="1">
            <x v="15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2"/>
          </reference>
        </references>
      </pivotArea>
    </format>
    <format dxfId="794">
      <pivotArea dataOnly="0" labelOnly="1" fieldPosition="0">
        <references count="4">
          <reference field="0" count="1">
            <x v="178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3"/>
          </reference>
        </references>
      </pivotArea>
    </format>
    <format dxfId="793">
      <pivotArea dataOnly="0" labelOnly="1" fieldPosition="0">
        <references count="4">
          <reference field="0" count="1">
            <x v="1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4"/>
          </reference>
        </references>
      </pivotArea>
    </format>
    <format dxfId="792">
      <pivotArea dataOnly="0" labelOnly="1" fieldPosition="0">
        <references count="4">
          <reference field="0" count="1">
            <x v="16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5"/>
          </reference>
        </references>
      </pivotArea>
    </format>
    <format dxfId="791">
      <pivotArea dataOnly="0" labelOnly="1" fieldPosition="0">
        <references count="4">
          <reference field="0" count="1">
            <x v="9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2"/>
          </reference>
        </references>
      </pivotArea>
    </format>
    <format dxfId="790">
      <pivotArea dataOnly="0" labelOnly="1" fieldPosition="0">
        <references count="4">
          <reference field="0" count="1">
            <x v="15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5"/>
          </reference>
        </references>
      </pivotArea>
    </format>
    <format dxfId="789">
      <pivotArea dataOnly="0" labelOnly="1" fieldPosition="0">
        <references count="4">
          <reference field="0" count="1">
            <x v="2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8"/>
          </reference>
        </references>
      </pivotArea>
    </format>
    <format dxfId="788">
      <pivotArea dataOnly="0" labelOnly="1" fieldPosition="0">
        <references count="4">
          <reference field="0" count="1">
            <x v="9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0"/>
          </reference>
        </references>
      </pivotArea>
    </format>
    <format dxfId="787">
      <pivotArea dataOnly="0" labelOnly="1" fieldPosition="0">
        <references count="4">
          <reference field="0" count="1">
            <x v="2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9"/>
          </reference>
        </references>
      </pivotArea>
    </format>
    <format dxfId="786">
      <pivotArea dataOnly="0" labelOnly="1" fieldPosition="0">
        <references count="4">
          <reference field="0" count="1">
            <x v="190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0"/>
          </reference>
        </references>
      </pivotArea>
    </format>
    <format dxfId="785">
      <pivotArea dataOnly="0" labelOnly="1" fieldPosition="0">
        <references count="4">
          <reference field="0" count="1">
            <x v="16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1"/>
          </reference>
        </references>
      </pivotArea>
    </format>
    <format dxfId="784">
      <pivotArea dataOnly="0" labelOnly="1" fieldPosition="0">
        <references count="4">
          <reference field="0" count="1">
            <x v="16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2"/>
          </reference>
        </references>
      </pivotArea>
    </format>
    <format dxfId="783">
      <pivotArea dataOnly="0" labelOnly="1" fieldPosition="0">
        <references count="4">
          <reference field="0" count="8">
            <x v="16"/>
            <x v="23"/>
            <x v="24"/>
            <x v="25"/>
            <x v="26"/>
            <x v="29"/>
            <x v="33"/>
            <x v="54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</references>
      </pivotArea>
    </format>
    <format dxfId="782">
      <pivotArea dataOnly="0" labelOnly="1" fieldPosition="0">
        <references count="4">
          <reference field="0" count="12">
            <x v="34"/>
            <x v="35"/>
            <x v="36"/>
            <x v="69"/>
            <x v="70"/>
            <x v="71"/>
            <x v="72"/>
            <x v="73"/>
            <x v="74"/>
            <x v="75"/>
            <x v="76"/>
            <x v="77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</references>
      </pivotArea>
    </format>
    <format dxfId="781">
      <pivotArea dataOnly="0" labelOnly="1" fieldPosition="0">
        <references count="4">
          <reference field="0" count="1">
            <x v="20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3"/>
          </reference>
        </references>
      </pivotArea>
    </format>
    <format dxfId="780">
      <pivotArea dataOnly="0" labelOnly="1" fieldPosition="0">
        <references count="4">
          <reference field="0" count="1">
            <x v="10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7"/>
          </reference>
        </references>
      </pivotArea>
    </format>
    <format dxfId="779">
      <pivotArea dataOnly="0" labelOnly="1" fieldPosition="0">
        <references count="4">
          <reference field="0" count="1">
            <x v="13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8"/>
          </reference>
        </references>
      </pivotArea>
    </format>
    <format dxfId="778">
      <pivotArea dataOnly="0" labelOnly="1" fieldPosition="0">
        <references count="4">
          <reference field="0" count="5">
            <x v="64"/>
            <x v="65"/>
            <x v="66"/>
            <x v="67"/>
            <x v="6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</references>
      </pivotArea>
    </format>
    <format dxfId="777">
      <pivotArea dataOnly="0" labelOnly="1" fieldPosition="0">
        <references count="4">
          <reference field="0" count="1">
            <x v="20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41"/>
          </reference>
        </references>
      </pivotArea>
    </format>
    <format dxfId="776">
      <pivotArea dataOnly="0" labelOnly="1" fieldPosition="0">
        <references count="4">
          <reference field="0" count="11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</references>
      </pivotArea>
    </format>
    <format dxfId="775">
      <pivotArea dataOnly="0" labelOnly="1" fieldPosition="0">
        <references count="4">
          <reference field="0" count="5">
            <x v="101"/>
            <x v="102"/>
            <x v="103"/>
            <x v="104"/>
            <x v="10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</references>
      </pivotArea>
    </format>
    <format dxfId="774">
      <pivotArea dataOnly="0" labelOnly="1" fieldPosition="0">
        <references count="4">
          <reference field="0" count="1">
            <x v="17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2"/>
          </reference>
        </references>
      </pivotArea>
    </format>
    <format dxfId="773">
      <pivotArea dataOnly="0" labelOnly="1" fieldPosition="0">
        <references count="4">
          <reference field="0" count="8">
            <x v="83"/>
            <x v="85"/>
            <x v="120"/>
            <x v="150"/>
            <x v="164"/>
            <x v="195"/>
            <x v="214"/>
            <x v="25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</references>
      </pivotArea>
    </format>
    <format dxfId="772">
      <pivotArea dataOnly="0" labelOnly="1" fieldPosition="0">
        <references count="4">
          <reference field="0" count="1">
            <x v="21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9"/>
          </reference>
        </references>
      </pivotArea>
    </format>
    <format dxfId="771">
      <pivotArea dataOnly="0" labelOnly="1" fieldPosition="0">
        <references count="4">
          <reference field="0" count="2">
            <x v="61"/>
            <x v="6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1"/>
          </reference>
        </references>
      </pivotArea>
    </format>
    <format dxfId="770">
      <pivotArea dataOnly="0" labelOnly="1" fieldPosition="0">
        <references count="4">
          <reference field="0" count="1">
            <x v="14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5"/>
          </reference>
        </references>
      </pivotArea>
    </format>
    <format dxfId="769">
      <pivotArea dataOnly="0" labelOnly="1" fieldPosition="0">
        <references count="4">
          <reference field="0" count="8">
            <x v="314"/>
            <x v="316"/>
            <x v="319"/>
            <x v="322"/>
            <x v="325"/>
            <x v="328"/>
            <x v="329"/>
            <x v="330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</references>
      </pivotArea>
    </format>
    <format dxfId="768">
      <pivotArea dataOnly="0" labelOnly="1" fieldPosition="0">
        <references count="4">
          <reference field="0" count="1">
            <x v="341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"/>
          </reference>
        </references>
      </pivotArea>
    </format>
    <format dxfId="767">
      <pivotArea dataOnly="0" labelOnly="1" fieldPosition="0">
        <references count="4">
          <reference field="0" count="1">
            <x v="36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3"/>
          </reference>
        </references>
      </pivotArea>
    </format>
    <format dxfId="766">
      <pivotArea dataOnly="0" labelOnly="1" fieldPosition="0">
        <references count="4">
          <reference field="0" count="14">
            <x v="312"/>
            <x v="313"/>
            <x v="342"/>
            <x v="343"/>
            <x v="344"/>
            <x v="345"/>
            <x v="346"/>
            <x v="347"/>
            <x v="348"/>
            <x v="349"/>
            <x v="350"/>
            <x v="388"/>
            <x v="389"/>
            <x v="39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</references>
      </pivotArea>
    </format>
    <format dxfId="765">
      <pivotArea dataOnly="0" labelOnly="1" fieldPosition="0">
        <references count="4">
          <reference field="0" count="1">
            <x v="34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59"/>
          </reference>
        </references>
      </pivotArea>
    </format>
    <format dxfId="764">
      <pivotArea dataOnly="0" labelOnly="1" fieldPosition="0">
        <references count="4">
          <reference field="0" count="1">
            <x v="33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2"/>
          </reference>
        </references>
      </pivotArea>
    </format>
    <format dxfId="763">
      <pivotArea dataOnly="0" labelOnly="1" fieldPosition="0">
        <references count="4">
          <reference field="0" count="1">
            <x v="385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7"/>
          </reference>
        </references>
      </pivotArea>
    </format>
    <format dxfId="762">
      <pivotArea dataOnly="0" labelOnly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10" count="1">
            <x v="253"/>
          </reference>
        </references>
      </pivotArea>
    </format>
    <format dxfId="761">
      <pivotArea dataOnly="0" labelOnly="1" fieldPosition="0">
        <references count="5">
          <reference field="0" count="1" selected="0">
            <x v="56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10" count="1">
            <x v="269"/>
          </reference>
        </references>
      </pivotArea>
    </format>
    <format dxfId="760">
      <pivotArea dataOnly="0" labelOnly="1" fieldPosition="0">
        <references count="5">
          <reference field="0" count="1" selected="0">
            <x v="5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10" count="1">
            <x v="259"/>
          </reference>
        </references>
      </pivotArea>
    </format>
    <format dxfId="759">
      <pivotArea dataOnly="0" labelOnly="1" fieldPosition="0">
        <references count="5">
          <reference field="0" count="1" selected="0">
            <x v="4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256"/>
          </reference>
        </references>
      </pivotArea>
    </format>
    <format dxfId="758">
      <pivotArea dataOnly="0" labelOnly="1" fieldPosition="0">
        <references count="5">
          <reference field="0" count="1" selected="0">
            <x v="4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257"/>
          </reference>
        </references>
      </pivotArea>
    </format>
    <format dxfId="757">
      <pivotArea dataOnly="0" labelOnly="1" fieldPosition="0">
        <references count="5">
          <reference field="0" count="1" selected="0">
            <x v="4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1071"/>
          </reference>
        </references>
      </pivotArea>
    </format>
    <format dxfId="756">
      <pivotArea dataOnly="0" labelOnly="1" fieldPosition="0">
        <references count="5">
          <reference field="0" count="1" selected="0">
            <x v="3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0"/>
          </reference>
        </references>
      </pivotArea>
    </format>
    <format dxfId="755">
      <pivotArea dataOnly="0" labelOnly="1" fieldPosition="0">
        <references count="5">
          <reference field="0" count="1" selected="0">
            <x v="44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55"/>
          </reference>
        </references>
      </pivotArea>
    </format>
    <format dxfId="754">
      <pivotArea dataOnly="0" labelOnly="1" fieldPosition="0">
        <references count="5">
          <reference field="0" count="1" selected="0">
            <x v="4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3"/>
          </reference>
        </references>
      </pivotArea>
    </format>
    <format dxfId="753">
      <pivotArea dataOnly="0" labelOnly="1" fieldPosition="0">
        <references count="5">
          <reference field="0" count="1" selected="0">
            <x v="46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879"/>
          </reference>
        </references>
      </pivotArea>
    </format>
    <format dxfId="752">
      <pivotArea dataOnly="0" labelOnly="1" fieldPosition="0">
        <references count="5">
          <reference field="0" count="1" selected="0">
            <x v="4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1"/>
          </reference>
        </references>
      </pivotArea>
    </format>
    <format dxfId="751">
      <pivotArea dataOnly="0" labelOnly="1" fieldPosition="0">
        <references count="5">
          <reference field="0" count="1" selected="0">
            <x v="4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4"/>
          </reference>
        </references>
      </pivotArea>
    </format>
    <format dxfId="750">
      <pivotArea dataOnly="0" labelOnly="1" fieldPosition="0">
        <references count="5">
          <reference field="0" count="1" selected="0">
            <x v="4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5"/>
          </reference>
        </references>
      </pivotArea>
    </format>
    <format dxfId="749">
      <pivotArea dataOnly="0" labelOnly="1" fieldPosition="0">
        <references count="5">
          <reference field="0" count="1" selected="0">
            <x v="5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2"/>
          </reference>
        </references>
      </pivotArea>
    </format>
    <format dxfId="748">
      <pivotArea dataOnly="0" labelOnly="1" fieldPosition="0">
        <references count="5">
          <reference field="0" count="1" selected="0">
            <x v="5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849"/>
          </reference>
        </references>
      </pivotArea>
    </format>
    <format dxfId="747">
      <pivotArea dataOnly="0" labelOnly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874"/>
          </reference>
        </references>
      </pivotArea>
    </format>
    <format dxfId="746">
      <pivotArea dataOnly="0" labelOnly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49"/>
          </reference>
        </references>
      </pivotArea>
    </format>
    <format dxfId="745">
      <pivotArea dataOnly="0" labelOnly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50"/>
          </reference>
        </references>
      </pivotArea>
    </format>
    <format dxfId="744">
      <pivotArea dataOnly="0" labelOnly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231"/>
          </reference>
        </references>
      </pivotArea>
    </format>
    <format dxfId="743">
      <pivotArea dataOnly="0" labelOnly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48"/>
          </reference>
        </references>
      </pivotArea>
    </format>
    <format dxfId="742">
      <pivotArea dataOnly="0" labelOnly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7"/>
          </reference>
          <reference field="10" count="1">
            <x v="806"/>
          </reference>
        </references>
      </pivotArea>
    </format>
    <format dxfId="741">
      <pivotArea dataOnly="0" labelOnly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7"/>
          </reference>
          <reference field="10" count="1">
            <x v="252"/>
          </reference>
        </references>
      </pivotArea>
    </format>
    <format dxfId="740">
      <pivotArea dataOnly="0" labelOnly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0"/>
          </reference>
        </references>
      </pivotArea>
    </format>
    <format dxfId="739">
      <pivotArea dataOnly="0" labelOnly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4"/>
          </reference>
        </references>
      </pivotArea>
    </format>
    <format dxfId="738">
      <pivotArea dataOnly="0" labelOnly="1" fieldPosition="0">
        <references count="5">
          <reference field="0" count="1" selected="0">
            <x v="2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2"/>
          </reference>
        </references>
      </pivotArea>
    </format>
    <format dxfId="737">
      <pivotArea dataOnly="0" labelOnly="1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1"/>
          </reference>
        </references>
      </pivotArea>
    </format>
    <format dxfId="736">
      <pivotArea dataOnly="0" labelOnly="1" fieldPosition="0">
        <references count="5">
          <reference field="0" count="1" selected="0">
            <x v="3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8"/>
          </reference>
        </references>
      </pivotArea>
    </format>
    <format dxfId="735">
      <pivotArea dataOnly="0" labelOnly="1" fieldPosition="0">
        <references count="5">
          <reference field="0" count="1" selected="0">
            <x v="3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7"/>
          </reference>
        </references>
      </pivotArea>
    </format>
    <format dxfId="734">
      <pivotArea dataOnly="0" labelOnly="1" fieldPosition="0">
        <references count="5">
          <reference field="0" count="1" selected="0">
            <x v="3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09"/>
          </reference>
        </references>
      </pivotArea>
    </format>
    <format dxfId="733">
      <pivotArea dataOnly="0" labelOnly="1" fieldPosition="0">
        <references count="5">
          <reference field="0" count="1" selected="0">
            <x v="43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494"/>
          </reference>
        </references>
      </pivotArea>
    </format>
    <format dxfId="732">
      <pivotArea dataOnly="0" labelOnly="1" fieldPosition="0">
        <references count="5">
          <reference field="0" count="1" selected="0">
            <x v="5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5"/>
          </reference>
        </references>
      </pivotArea>
    </format>
    <format dxfId="731">
      <pivotArea dataOnly="0" labelOnly="1" fieldPosition="0">
        <references count="5">
          <reference field="0" count="1" selected="0">
            <x v="5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3"/>
          </reference>
        </references>
      </pivotArea>
    </format>
    <format dxfId="730">
      <pivotArea dataOnly="0" labelOnly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93"/>
          </reference>
          <reference field="10" count="1">
            <x v="1049"/>
          </reference>
        </references>
      </pivotArea>
    </format>
    <format dxfId="729">
      <pivotArea dataOnly="0" labelOnly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93"/>
          </reference>
          <reference field="10" count="1">
            <x v="1050"/>
          </reference>
        </references>
      </pivotArea>
    </format>
    <format dxfId="728">
      <pivotArea dataOnly="0" labelOnly="1" fieldPosition="0">
        <references count="5">
          <reference field="0" count="1" selected="0">
            <x v="12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"/>
          </reference>
          <reference field="10" count="1">
            <x v="917"/>
          </reference>
        </references>
      </pivotArea>
    </format>
    <format dxfId="727">
      <pivotArea dataOnly="0" labelOnly="1" fieldPosition="0">
        <references count="5">
          <reference field="0" count="1" selected="0">
            <x v="25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6"/>
          </reference>
          <reference field="10" count="1">
            <x v="921"/>
          </reference>
        </references>
      </pivotArea>
    </format>
    <format dxfId="726">
      <pivotArea dataOnly="0" labelOnly="1" fieldPosition="0">
        <references count="5">
          <reference field="0" count="1" selected="0">
            <x v="25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6"/>
          </reference>
          <reference field="10" count="1">
            <x v="471"/>
          </reference>
        </references>
      </pivotArea>
    </format>
    <format dxfId="725">
      <pivotArea dataOnly="0" labelOnly="1" fieldPosition="0">
        <references count="5">
          <reference field="0" count="1" selected="0">
            <x v="14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2"/>
          </reference>
        </references>
      </pivotArea>
    </format>
    <format dxfId="724">
      <pivotArea dataOnly="0" labelOnly="1" fieldPosition="0">
        <references count="5">
          <reference field="0" count="1" selected="0">
            <x v="14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3"/>
          </reference>
        </references>
      </pivotArea>
    </format>
    <format dxfId="723">
      <pivotArea dataOnly="0" labelOnly="1" fieldPosition="0">
        <references count="5">
          <reference field="0" count="1" selected="0">
            <x v="14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4"/>
          </reference>
        </references>
      </pivotArea>
    </format>
    <format dxfId="722">
      <pivotArea dataOnly="0" labelOnly="1" fieldPosition="0">
        <references count="5">
          <reference field="0" count="1" selected="0">
            <x v="14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5"/>
          </reference>
        </references>
      </pivotArea>
    </format>
    <format dxfId="721">
      <pivotArea dataOnly="0" labelOnly="1" fieldPosition="0">
        <references count="5">
          <reference field="0" count="1" selected="0">
            <x v="1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6"/>
          </reference>
        </references>
      </pivotArea>
    </format>
    <format dxfId="720">
      <pivotArea dataOnly="0" labelOnly="1" fieldPosition="0">
        <references count="5">
          <reference field="0" count="1" selected="0">
            <x v="8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6"/>
          </reference>
          <reference field="10" count="1">
            <x v="925"/>
          </reference>
        </references>
      </pivotArea>
    </format>
    <format dxfId="719">
      <pivotArea dataOnly="0" labelOnly="1" fieldPosition="0">
        <references count="5">
          <reference field="0" count="1" selected="0">
            <x v="8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590"/>
          </reference>
        </references>
      </pivotArea>
    </format>
    <format dxfId="718">
      <pivotArea dataOnly="0" labelOnly="1" fieldPosition="0">
        <references count="5">
          <reference field="0" count="1" selected="0">
            <x v="8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399"/>
          </reference>
        </references>
      </pivotArea>
    </format>
    <format dxfId="717">
      <pivotArea dataOnly="0" labelOnly="1" fieldPosition="0">
        <references count="5">
          <reference field="0" count="1" selected="0">
            <x v="8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496"/>
          </reference>
        </references>
      </pivotArea>
    </format>
    <format dxfId="716">
      <pivotArea dataOnly="0" labelOnly="1" fieldPosition="0">
        <references count="5">
          <reference field="0" count="1" selected="0">
            <x v="9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529"/>
          </reference>
        </references>
      </pivotArea>
    </format>
    <format dxfId="715">
      <pivotArea dataOnly="0" labelOnly="1" fieldPosition="0">
        <references count="5">
          <reference field="0" count="1" selected="0">
            <x v="9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26"/>
          </reference>
        </references>
      </pivotArea>
    </format>
    <format dxfId="714">
      <pivotArea dataOnly="0" labelOnly="1" fieldPosition="0">
        <references count="5">
          <reference field="0" count="1" selected="0">
            <x v="9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20"/>
          </reference>
        </references>
      </pivotArea>
    </format>
    <format dxfId="713">
      <pivotArea dataOnly="0" labelOnly="1" fieldPosition="0">
        <references count="5">
          <reference field="0" count="1" selected="0">
            <x v="9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60"/>
          </reference>
        </references>
      </pivotArea>
    </format>
    <format dxfId="712">
      <pivotArea dataOnly="0" labelOnly="1" fieldPosition="0">
        <references count="5">
          <reference field="0" count="1" selected="0">
            <x v="9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247"/>
          </reference>
        </references>
      </pivotArea>
    </format>
    <format dxfId="711">
      <pivotArea dataOnly="0" labelOnly="1" fieldPosition="0">
        <references count="5">
          <reference field="0" count="1" selected="0">
            <x v="9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238"/>
          </reference>
        </references>
      </pivotArea>
    </format>
    <format dxfId="710">
      <pivotArea dataOnly="0" labelOnly="1" fieldPosition="0">
        <references count="5">
          <reference field="0" count="1" selected="0">
            <x v="11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8"/>
          </reference>
          <reference field="10" count="1">
            <x v="927"/>
          </reference>
        </references>
      </pivotArea>
    </format>
    <format dxfId="709">
      <pivotArea dataOnly="0" labelOnly="1" fieldPosition="0">
        <references count="5">
          <reference field="0" count="1" selected="0">
            <x v="12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0"/>
          </reference>
          <reference field="10" count="1">
            <x v="930"/>
          </reference>
        </references>
      </pivotArea>
    </format>
    <format dxfId="708">
      <pivotArea dataOnly="0" labelOnly="1" fieldPosition="0">
        <references count="5">
          <reference field="0" count="1" selected="0">
            <x v="1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0"/>
          </reference>
          <reference field="10" count="1">
            <x v="922"/>
          </reference>
        </references>
      </pivotArea>
    </format>
    <format dxfId="707">
      <pivotArea dataOnly="0" labelOnly="1" fieldPosition="0">
        <references count="5">
          <reference field="0" count="1" selected="0">
            <x v="13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1"/>
          </reference>
          <reference field="10" count="1">
            <x v="934"/>
          </reference>
        </references>
      </pivotArea>
    </format>
    <format dxfId="706">
      <pivotArea dataOnly="0" labelOnly="1" fieldPosition="0">
        <references count="5">
          <reference field="0" count="1" selected="0">
            <x v="13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1"/>
          </reference>
          <reference field="10" count="1">
            <x v="918"/>
          </reference>
        </references>
      </pivotArea>
    </format>
    <format dxfId="705">
      <pivotArea dataOnly="0" labelOnly="1" fieldPosition="0">
        <references count="5">
          <reference field="0" count="1" selected="0">
            <x v="6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4"/>
          </reference>
        </references>
      </pivotArea>
    </format>
    <format dxfId="704">
      <pivotArea dataOnly="0" labelOnly="1" fieldPosition="0">
        <references count="5">
          <reference field="0" count="1" selected="0">
            <x v="21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1"/>
          </reference>
        </references>
      </pivotArea>
    </format>
    <format dxfId="703">
      <pivotArea dataOnly="0" labelOnly="1" fieldPosition="0">
        <references count="5">
          <reference field="0" count="1" selected="0">
            <x v="21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850"/>
          </reference>
        </references>
      </pivotArea>
    </format>
    <format dxfId="702">
      <pivotArea dataOnly="0" labelOnly="1" fieldPosition="0">
        <references count="5">
          <reference field="0" count="1" selected="0">
            <x v="21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06"/>
          </reference>
        </references>
      </pivotArea>
    </format>
    <format dxfId="701">
      <pivotArea dataOnly="0" labelOnly="1" fieldPosition="0">
        <references count="5">
          <reference field="0" count="1" selected="0">
            <x v="22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9"/>
          </reference>
        </references>
      </pivotArea>
    </format>
    <format dxfId="700">
      <pivotArea dataOnly="0" labelOnly="1" fieldPosition="0">
        <references count="5">
          <reference field="0" count="1" selected="0">
            <x v="22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1005"/>
          </reference>
        </references>
      </pivotArea>
    </format>
    <format dxfId="699">
      <pivotArea dataOnly="0" labelOnly="1" fieldPosition="0">
        <references count="5">
          <reference field="0" count="1" selected="0">
            <x v="22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35"/>
          </reference>
        </references>
      </pivotArea>
    </format>
    <format dxfId="698">
      <pivotArea dataOnly="0" labelOnly="1" fieldPosition="0">
        <references count="5">
          <reference field="0" count="1" selected="0">
            <x v="22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36"/>
          </reference>
        </references>
      </pivotArea>
    </format>
    <format dxfId="697">
      <pivotArea dataOnly="0" labelOnly="1" fieldPosition="0">
        <references count="5">
          <reference field="0" count="1" selected="0">
            <x v="2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19"/>
          </reference>
        </references>
      </pivotArea>
    </format>
    <format dxfId="696">
      <pivotArea dataOnly="0" labelOnly="1" fieldPosition="0">
        <references count="5">
          <reference field="0" count="1" selected="0">
            <x v="13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4"/>
          </reference>
          <reference field="10" count="1">
            <x v="762"/>
          </reference>
        </references>
      </pivotArea>
    </format>
    <format dxfId="695">
      <pivotArea dataOnly="0" labelOnly="1" fieldPosition="0">
        <references count="5">
          <reference field="0" count="1" selected="0">
            <x v="14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7"/>
          </reference>
          <reference field="10" count="1">
            <x v="913"/>
          </reference>
        </references>
      </pivotArea>
    </format>
    <format dxfId="694">
      <pivotArea dataOnly="0" labelOnly="1" fieldPosition="0">
        <references count="5">
          <reference field="0" count="1" selected="0">
            <x v="15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5"/>
          </reference>
          <reference field="10" count="1">
            <x v="942"/>
          </reference>
        </references>
      </pivotArea>
    </format>
    <format dxfId="693">
      <pivotArea dataOnly="0" labelOnly="1" fieldPosition="0">
        <references count="5">
          <reference field="0" count="1" selected="0">
            <x v="15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5"/>
          </reference>
          <reference field="10" count="1">
            <x v="941"/>
          </reference>
        </references>
      </pivotArea>
    </format>
    <format dxfId="692">
      <pivotArea dataOnly="0" labelOnly="1" fieldPosition="0">
        <references count="5">
          <reference field="0" count="1" selected="0">
            <x v="2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7"/>
          </reference>
          <reference field="10" count="1">
            <x v="848"/>
          </reference>
        </references>
      </pivotArea>
    </format>
    <format dxfId="691">
      <pivotArea dataOnly="0" labelOnly="1" fieldPosition="0">
        <references count="5">
          <reference field="0" count="1" selected="0">
            <x v="15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763"/>
          </reference>
        </references>
      </pivotArea>
    </format>
    <format dxfId="690">
      <pivotArea dataOnly="0" labelOnly="1" fieldPosition="0">
        <references count="5">
          <reference field="0" count="1" selected="0">
            <x v="16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1055"/>
          </reference>
        </references>
      </pivotArea>
    </format>
    <format dxfId="689">
      <pivotArea dataOnly="0" labelOnly="1" fieldPosition="0">
        <references count="5">
          <reference field="0" count="1" selected="0">
            <x v="16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1041"/>
          </reference>
        </references>
      </pivotArea>
    </format>
    <format dxfId="688">
      <pivotArea dataOnly="0" labelOnly="1" fieldPosition="0">
        <references count="5">
          <reference field="0" count="1" selected="0">
            <x v="16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527"/>
          </reference>
        </references>
      </pivotArea>
    </format>
    <format dxfId="687">
      <pivotArea dataOnly="0" labelOnly="1" fieldPosition="0">
        <references count="5">
          <reference field="0" count="1" selected="0">
            <x v="16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944"/>
          </reference>
        </references>
      </pivotArea>
    </format>
    <format dxfId="686">
      <pivotArea dataOnly="0" labelOnly="1" fieldPosition="0">
        <references count="5">
          <reference field="0" count="1" selected="0">
            <x v="16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757"/>
          </reference>
        </references>
      </pivotArea>
    </format>
    <format dxfId="685">
      <pivotArea dataOnly="0" labelOnly="1" fieldPosition="0">
        <references count="5">
          <reference field="0" count="1" selected="0">
            <x v="13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4"/>
          </reference>
          <reference field="10" count="1">
            <x v="945"/>
          </reference>
        </references>
      </pivotArea>
    </format>
    <format dxfId="684">
      <pivotArea dataOnly="0" labelOnly="1" fieldPosition="0">
        <references count="5">
          <reference field="0" count="1" selected="0">
            <x v="17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5"/>
          </reference>
          <reference field="10" count="1">
            <x v="946"/>
          </reference>
        </references>
      </pivotArea>
    </format>
    <format dxfId="683">
      <pivotArea dataOnly="0" labelOnly="1" fieldPosition="0">
        <references count="5">
          <reference field="0" count="1" selected="0">
            <x v="1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6"/>
          </reference>
          <reference field="10" count="1">
            <x v="947"/>
          </reference>
        </references>
      </pivotArea>
    </format>
    <format dxfId="682">
      <pivotArea dataOnly="0" labelOnly="1" fieldPosition="0">
        <references count="5">
          <reference field="0" count="1" selected="0">
            <x v="24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8"/>
          </reference>
          <reference field="10" count="1">
            <x v="603"/>
          </reference>
        </references>
      </pivotArea>
    </format>
    <format dxfId="681">
      <pivotArea dataOnly="0" labelOnly="1" fieldPosition="0">
        <references count="5">
          <reference field="0" count="1" selected="0">
            <x v="19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1"/>
          </reference>
          <reference field="10" count="1">
            <x v="948"/>
          </reference>
        </references>
      </pivotArea>
    </format>
    <format dxfId="680">
      <pivotArea dataOnly="0" labelOnly="1" fieldPosition="0">
        <references count="5">
          <reference field="0" count="1" selected="0">
            <x v="19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1"/>
          </reference>
          <reference field="10" count="1">
            <x v="933"/>
          </reference>
        </references>
      </pivotArea>
    </format>
    <format dxfId="679">
      <pivotArea dataOnly="0" labelOnly="1" fieldPosition="0">
        <references count="5">
          <reference field="0" count="1" selected="0">
            <x v="12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5"/>
          </reference>
        </references>
      </pivotArea>
    </format>
    <format dxfId="678">
      <pivotArea dataOnly="0" labelOnly="1" fieldPosition="0">
        <references count="5">
          <reference field="0" count="1" selected="0">
            <x v="12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4"/>
          </reference>
        </references>
      </pivotArea>
    </format>
    <format dxfId="677">
      <pivotArea dataOnly="0" labelOnly="1" fieldPosition="0">
        <references count="5">
          <reference field="0" count="1" selected="0">
            <x v="18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49"/>
          </reference>
        </references>
      </pivotArea>
    </format>
    <format dxfId="676">
      <pivotArea dataOnly="0" labelOnly="1" fieldPosition="0">
        <references count="5">
          <reference field="0" count="1" selected="0">
            <x v="18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98"/>
          </reference>
        </references>
      </pivotArea>
    </format>
    <format dxfId="675">
      <pivotArea dataOnly="0" labelOnly="1" fieldPosition="0">
        <references count="5">
          <reference field="0" count="1" selected="0">
            <x v="18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235"/>
          </reference>
        </references>
      </pivotArea>
    </format>
    <format dxfId="674">
      <pivotArea dataOnly="0" labelOnly="1" fieldPosition="0">
        <references count="5">
          <reference field="0" count="1" selected="0">
            <x v="20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51"/>
          </reference>
        </references>
      </pivotArea>
    </format>
    <format dxfId="673">
      <pivotArea dataOnly="0" labelOnly="1" fieldPosition="0">
        <references count="5">
          <reference field="0" count="1" selected="0">
            <x v="20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52"/>
          </reference>
        </references>
      </pivotArea>
    </format>
    <format dxfId="672">
      <pivotArea dataOnly="0" labelOnly="1" fieldPosition="0">
        <references count="5">
          <reference field="0" count="1" selected="0">
            <x v="20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08"/>
          </reference>
        </references>
      </pivotArea>
    </format>
    <format dxfId="671">
      <pivotArea dataOnly="0" labelOnly="1" fieldPosition="0">
        <references count="5">
          <reference field="0" count="1" selected="0">
            <x v="20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99"/>
          </reference>
        </references>
      </pivotArea>
    </format>
    <format dxfId="670">
      <pivotArea dataOnly="0" labelOnly="1" fieldPosition="0">
        <references count="5">
          <reference field="0" count="1" selected="0">
            <x v="19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1"/>
          </reference>
          <reference field="10" count="1">
            <x v="914"/>
          </reference>
        </references>
      </pivotArea>
    </format>
    <format dxfId="669">
      <pivotArea dataOnly="0" labelOnly="1" fieldPosition="0">
        <references count="5">
          <reference field="0" count="1" selected="0">
            <x v="19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1"/>
          </reference>
          <reference field="10" count="1">
            <x v="915"/>
          </reference>
        </references>
      </pivotArea>
    </format>
    <format dxfId="668">
      <pivotArea dataOnly="0" labelOnly="1" fieldPosition="0">
        <references count="5">
          <reference field="0" count="1" selected="0">
            <x v="7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39"/>
          </reference>
        </references>
      </pivotArea>
    </format>
    <format dxfId="667">
      <pivotArea dataOnly="0" labelOnly="1" fieldPosition="0">
        <references count="5">
          <reference field="0" count="1" selected="0">
            <x v="7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53"/>
          </reference>
        </references>
      </pivotArea>
    </format>
    <format dxfId="666">
      <pivotArea dataOnly="0" labelOnly="1" fieldPosition="0">
        <references count="5">
          <reference field="0" count="1" selected="0">
            <x v="8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23"/>
          </reference>
        </references>
      </pivotArea>
    </format>
    <format dxfId="665">
      <pivotArea dataOnly="0" labelOnly="1" fieldPosition="0">
        <references count="5">
          <reference field="0" count="1" selected="0">
            <x v="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24"/>
          </reference>
        </references>
      </pivotArea>
    </format>
    <format dxfId="664">
      <pivotArea dataOnly="0" labelOnly="1" fieldPosition="0">
        <references count="5">
          <reference field="0" count="1" selected="0">
            <x v="20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38"/>
          </reference>
        </references>
      </pivotArea>
    </format>
    <format dxfId="663">
      <pivotArea dataOnly="0" labelOnly="1" fieldPosition="0">
        <references count="5">
          <reference field="0" count="1" selected="0">
            <x v="20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7"/>
          </reference>
        </references>
      </pivotArea>
    </format>
    <format dxfId="662">
      <pivotArea dataOnly="0" labelOnly="1" fieldPosition="0">
        <references count="5">
          <reference field="0" count="1" selected="0">
            <x v="21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5"/>
          </reference>
        </references>
      </pivotArea>
    </format>
    <format dxfId="661">
      <pivotArea dataOnly="0" labelOnly="1" fieldPosition="0">
        <references count="5">
          <reference field="0" count="1" selected="0">
            <x v="21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4"/>
          </reference>
        </references>
      </pivotArea>
    </format>
    <format dxfId="660">
      <pivotArea dataOnly="0" labelOnly="1" fieldPosition="0">
        <references count="5">
          <reference field="0" count="1" selected="0">
            <x v="21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0"/>
          </reference>
        </references>
      </pivotArea>
    </format>
    <format dxfId="659">
      <pivotArea dataOnly="0" labelOnly="1" fieldPosition="0">
        <references count="5">
          <reference field="0" count="1" selected="0">
            <x v="25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6"/>
          </reference>
          <reference field="10" count="1">
            <x v="956"/>
          </reference>
        </references>
      </pivotArea>
    </format>
    <format dxfId="658">
      <pivotArea dataOnly="0" labelOnly="1" fieldPosition="0">
        <references count="5">
          <reference field="0" count="1" selected="0">
            <x v="22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32"/>
          </reference>
        </references>
      </pivotArea>
    </format>
    <format dxfId="657">
      <pivotArea dataOnly="0" labelOnly="1" fieldPosition="0">
        <references count="5">
          <reference field="0" count="1" selected="0">
            <x v="23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37"/>
          </reference>
        </references>
      </pivotArea>
    </format>
    <format dxfId="656">
      <pivotArea dataOnly="0" labelOnly="1" fieldPosition="0">
        <references count="5">
          <reference field="0" count="1" selected="0">
            <x v="23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29"/>
          </reference>
        </references>
      </pivotArea>
    </format>
    <format dxfId="655">
      <pivotArea dataOnly="0" labelOnly="1" fieldPosition="0">
        <references count="5">
          <reference field="0" count="1" selected="0">
            <x v="23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43"/>
          </reference>
        </references>
      </pivotArea>
    </format>
    <format dxfId="654">
      <pivotArea dataOnly="0" labelOnly="1" fieldPosition="0">
        <references count="5">
          <reference field="0" count="1" selected="0">
            <x v="23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19"/>
          </reference>
        </references>
      </pivotArea>
    </format>
    <format dxfId="653">
      <pivotArea dataOnly="0" labelOnly="1" fieldPosition="0">
        <references count="5">
          <reference field="0" count="1" selected="0">
            <x v="23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760"/>
          </reference>
        </references>
      </pivotArea>
    </format>
    <format dxfId="652">
      <pivotArea dataOnly="0" labelOnly="1" fieldPosition="0">
        <references count="5">
          <reference field="0" count="1" selected="0">
            <x v="23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1"/>
          </reference>
        </references>
      </pivotArea>
    </format>
    <format dxfId="651">
      <pivotArea dataOnly="0" labelOnly="1" fieldPosition="0">
        <references count="5">
          <reference field="0" count="1" selected="0">
            <x v="23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3"/>
          </reference>
        </references>
      </pivotArea>
    </format>
    <format dxfId="650">
      <pivotArea dataOnly="0" labelOnly="1" fieldPosition="0">
        <references count="5">
          <reference field="0" count="1" selected="0">
            <x v="23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2"/>
          </reference>
        </references>
      </pivotArea>
    </format>
    <format dxfId="649">
      <pivotArea dataOnly="0" labelOnly="1" fieldPosition="0">
        <references count="5">
          <reference field="0" count="1" selected="0">
            <x v="23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857"/>
          </reference>
        </references>
      </pivotArea>
    </format>
    <format dxfId="648">
      <pivotArea dataOnly="0" labelOnly="1" fieldPosition="0">
        <references count="5">
          <reference field="0" count="1" selected="0">
            <x v="24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22"/>
          </reference>
        </references>
      </pivotArea>
    </format>
    <format dxfId="647">
      <pivotArea dataOnly="0" labelOnly="1" fieldPosition="0">
        <references count="5">
          <reference field="0" count="1" selected="0">
            <x v="24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23"/>
          </reference>
        </references>
      </pivotArea>
    </format>
    <format dxfId="646">
      <pivotArea dataOnly="0" labelOnly="1" fieldPosition="0">
        <references count="5">
          <reference field="0" count="1" selected="0">
            <x v="24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90"/>
          </reference>
          <reference field="10" count="1">
            <x v="958"/>
          </reference>
        </references>
      </pivotArea>
    </format>
    <format dxfId="645">
      <pivotArea dataOnly="0" labelOnly="1" fieldPosition="0">
        <references count="5">
          <reference field="0" count="1" selected="0">
            <x v="26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"/>
          </reference>
          <reference field="10" count="1">
            <x v="242"/>
          </reference>
        </references>
      </pivotArea>
    </format>
    <format dxfId="644">
      <pivotArea dataOnly="0" labelOnly="1" fieldPosition="0">
        <references count="5">
          <reference field="0" count="1" selected="0">
            <x v="26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20"/>
          </reference>
          <reference field="10" count="1">
            <x v="439"/>
          </reference>
        </references>
      </pivotArea>
    </format>
    <format dxfId="643">
      <pivotArea dataOnly="0" labelOnly="1" fieldPosition="0">
        <references count="5">
          <reference field="0" count="1" selected="0">
            <x v="25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39"/>
          </reference>
          <reference field="10" count="1">
            <x v="940"/>
          </reference>
        </references>
      </pivotArea>
    </format>
    <format dxfId="642">
      <pivotArea dataOnly="0" labelOnly="1" fieldPosition="0">
        <references count="5">
          <reference field="0" count="1" selected="0">
            <x v="27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737"/>
          </reference>
        </references>
      </pivotArea>
    </format>
    <format dxfId="641">
      <pivotArea dataOnly="0" labelOnly="1" fieldPosition="0">
        <references count="5">
          <reference field="0" count="1" selected="0">
            <x v="27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440"/>
          </reference>
        </references>
      </pivotArea>
    </format>
    <format dxfId="640">
      <pivotArea dataOnly="0" labelOnly="1" fieldPosition="0">
        <references count="5">
          <reference field="0" count="1" selected="0">
            <x v="27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2"/>
          </reference>
        </references>
      </pivotArea>
    </format>
    <format dxfId="639">
      <pivotArea dataOnly="0" labelOnly="1" fieldPosition="0">
        <references count="5">
          <reference field="0" count="1" selected="0">
            <x v="27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3"/>
          </reference>
        </references>
      </pivotArea>
    </format>
    <format dxfId="638">
      <pivotArea dataOnly="0" labelOnly="1" fieldPosition="0">
        <references count="5">
          <reference field="0" count="1" selected="0">
            <x v="27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7"/>
          </reference>
        </references>
      </pivotArea>
    </format>
    <format dxfId="637">
      <pivotArea dataOnly="0" labelOnly="1" fieldPosition="0">
        <references count="5">
          <reference field="0" count="1" selected="0">
            <x v="27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8"/>
          </reference>
        </references>
      </pivotArea>
    </format>
    <format dxfId="636">
      <pivotArea dataOnly="0" labelOnly="1" fieldPosition="0">
        <references count="5">
          <reference field="0" count="1" selected="0">
            <x v="27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4"/>
          </reference>
        </references>
      </pivotArea>
    </format>
    <format dxfId="635">
      <pivotArea dataOnly="0" labelOnly="1" fieldPosition="0">
        <references count="5">
          <reference field="0" count="1" selected="0">
            <x v="27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5"/>
          </reference>
        </references>
      </pivotArea>
    </format>
    <format dxfId="634">
      <pivotArea dataOnly="0" labelOnly="1" fieldPosition="0">
        <references count="5">
          <reference field="0" count="1" selected="0">
            <x v="28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1021"/>
          </reference>
        </references>
      </pivotArea>
    </format>
    <format dxfId="633">
      <pivotArea dataOnly="0" labelOnly="1" fieldPosition="0">
        <references count="5">
          <reference field="0" count="1" selected="0">
            <x v="28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2"/>
          </reference>
        </references>
      </pivotArea>
    </format>
    <format dxfId="632">
      <pivotArea dataOnly="0" labelOnly="1" fieldPosition="0">
        <references count="5">
          <reference field="0" count="1" selected="0">
            <x v="28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1"/>
          </reference>
        </references>
      </pivotArea>
    </format>
    <format dxfId="631">
      <pivotArea dataOnly="0" labelOnly="1" fieldPosition="0">
        <references count="5">
          <reference field="0" count="1" selected="0">
            <x v="28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7"/>
          </reference>
        </references>
      </pivotArea>
    </format>
    <format dxfId="630">
      <pivotArea dataOnly="0" labelOnly="1" fieldPosition="0">
        <references count="5">
          <reference field="0" count="1" selected="0">
            <x v="28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468"/>
          </reference>
        </references>
      </pivotArea>
    </format>
    <format dxfId="629">
      <pivotArea dataOnly="0" labelOnly="1" fieldPosition="0">
        <references count="5">
          <reference field="0" count="1" selected="0">
            <x v="26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57"/>
          </reference>
          <reference field="10" count="1">
            <x v="774"/>
          </reference>
        </references>
      </pivotArea>
    </format>
    <format dxfId="628">
      <pivotArea dataOnly="0" labelOnly="1" fieldPosition="0">
        <references count="5">
          <reference field="0" count="1" selected="0">
            <x v="26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57"/>
          </reference>
          <reference field="10" count="1">
            <x v="775"/>
          </reference>
        </references>
      </pivotArea>
    </format>
    <format dxfId="627">
      <pivotArea dataOnly="0" labelOnly="1" fieldPosition="0">
        <references count="5">
          <reference field="0" count="1" selected="0">
            <x v="28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70"/>
          </reference>
        </references>
      </pivotArea>
    </format>
    <format dxfId="626">
      <pivotArea dataOnly="0" labelOnly="1" fieldPosition="0">
        <references count="5">
          <reference field="0" count="1" selected="0">
            <x v="28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2"/>
          </reference>
        </references>
      </pivotArea>
    </format>
    <format dxfId="625">
      <pivotArea dataOnly="0" labelOnly="1" fieldPosition="0">
        <references count="5">
          <reference field="0" count="1" selected="0">
            <x v="28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907"/>
          </reference>
        </references>
      </pivotArea>
    </format>
    <format dxfId="624">
      <pivotArea dataOnly="0" labelOnly="1" fieldPosition="0">
        <references count="5">
          <reference field="0" count="1" selected="0">
            <x v="28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4"/>
          </reference>
        </references>
      </pivotArea>
    </format>
    <format dxfId="623">
      <pivotArea dataOnly="0" labelOnly="1" fieldPosition="0">
        <references count="5">
          <reference field="0" count="1" selected="0">
            <x v="28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5"/>
          </reference>
        </references>
      </pivotArea>
    </format>
    <format dxfId="622">
      <pivotArea dataOnly="0" labelOnly="1" fieldPosition="0">
        <references count="5">
          <reference field="0" count="1" selected="0">
            <x v="29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5"/>
          </reference>
        </references>
      </pivotArea>
    </format>
    <format dxfId="621">
      <pivotArea dataOnly="0" labelOnly="1" fieldPosition="0">
        <references count="5">
          <reference field="0" count="1" selected="0">
            <x v="29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1"/>
          </reference>
        </references>
      </pivotArea>
    </format>
    <format dxfId="620">
      <pivotArea dataOnly="0" labelOnly="1" fieldPosition="0">
        <references count="5">
          <reference field="0" count="1" selected="0">
            <x v="29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01"/>
          </reference>
        </references>
      </pivotArea>
    </format>
    <format dxfId="619">
      <pivotArea dataOnly="0" labelOnly="1" fieldPosition="0">
        <references count="5">
          <reference field="0" count="1" selected="0">
            <x v="29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08"/>
          </reference>
        </references>
      </pivotArea>
    </format>
    <format dxfId="618">
      <pivotArea dataOnly="0" labelOnly="1" fieldPosition="0">
        <references count="5">
          <reference field="0" count="1" selected="0">
            <x v="29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07"/>
          </reference>
        </references>
      </pivotArea>
    </format>
    <format dxfId="617">
      <pivotArea dataOnly="0" labelOnly="1" fieldPosition="0">
        <references count="5">
          <reference field="0" count="1" selected="0">
            <x v="29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985"/>
          </reference>
        </references>
      </pivotArea>
    </format>
    <format dxfId="616">
      <pivotArea dataOnly="0" labelOnly="1" fieldPosition="0">
        <references count="5">
          <reference field="0" count="1" selected="0">
            <x v="29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04"/>
          </reference>
        </references>
      </pivotArea>
    </format>
    <format dxfId="615">
      <pivotArea dataOnly="0" labelOnly="1" fieldPosition="0">
        <references count="5">
          <reference field="0" count="1" selected="0">
            <x v="29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12"/>
          </reference>
        </references>
      </pivotArea>
    </format>
    <format dxfId="614">
      <pivotArea dataOnly="0" labelOnly="1" fieldPosition="0">
        <references count="5">
          <reference field="0" count="1" selected="0">
            <x v="29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3"/>
          </reference>
        </references>
      </pivotArea>
    </format>
    <format dxfId="613">
      <pivotArea dataOnly="0" labelOnly="1" fieldPosition="0">
        <references count="5">
          <reference field="0" count="1" selected="0">
            <x v="29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4"/>
          </reference>
        </references>
      </pivotArea>
    </format>
    <format dxfId="612">
      <pivotArea dataOnly="0" labelOnly="1" fieldPosition="0">
        <references count="5">
          <reference field="0" count="1" selected="0">
            <x v="30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5"/>
          </reference>
        </references>
      </pivotArea>
    </format>
    <format dxfId="611">
      <pivotArea dataOnly="0" labelOnly="1" fieldPosition="0">
        <references count="5">
          <reference field="0" count="1" selected="0">
            <x v="30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4"/>
          </reference>
        </references>
      </pivotArea>
    </format>
    <format dxfId="610">
      <pivotArea dataOnly="0" labelOnly="1" fieldPosition="0">
        <references count="5">
          <reference field="0" count="1" selected="0">
            <x v="30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3"/>
          </reference>
        </references>
      </pivotArea>
    </format>
    <format dxfId="609">
      <pivotArea dataOnly="0" labelOnly="1" fieldPosition="0">
        <references count="5">
          <reference field="0" count="1" selected="0">
            <x v="30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4"/>
          </reference>
        </references>
      </pivotArea>
    </format>
    <format dxfId="608">
      <pivotArea dataOnly="0" labelOnly="1" fieldPosition="0">
        <references count="5">
          <reference field="0" count="1" selected="0">
            <x v="30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3"/>
          </reference>
        </references>
      </pivotArea>
    </format>
    <format dxfId="607">
      <pivotArea dataOnly="0" labelOnly="1" fieldPosition="0">
        <references count="5">
          <reference field="0" count="1" selected="0">
            <x v="30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7"/>
          </reference>
        </references>
      </pivotArea>
    </format>
    <format dxfId="606">
      <pivotArea dataOnly="0" labelOnly="1" fieldPosition="0">
        <references count="5">
          <reference field="0" count="1" selected="0">
            <x v="30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10"/>
          </reference>
        </references>
      </pivotArea>
    </format>
    <format dxfId="605">
      <pivotArea dataOnly="0" labelOnly="1" fieldPosition="0">
        <references count="5">
          <reference field="0" count="1" selected="0">
            <x v="30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9"/>
          </reference>
        </references>
      </pivotArea>
    </format>
    <format dxfId="604">
      <pivotArea dataOnly="0" labelOnly="1" fieldPosition="0">
        <references count="5">
          <reference field="0" count="1" selected="0">
            <x v="30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8"/>
          </reference>
        </references>
      </pivotArea>
    </format>
    <format dxfId="603">
      <pivotArea dataOnly="0" labelOnly="1" fieldPosition="0">
        <references count="5">
          <reference field="0" count="1" selected="0">
            <x v="30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2"/>
          </reference>
        </references>
      </pivotArea>
    </format>
    <format dxfId="602">
      <pivotArea dataOnly="0" labelOnly="1" fieldPosition="0">
        <references count="5">
          <reference field="0" count="1" selected="0">
            <x v="31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735"/>
          </reference>
        </references>
      </pivotArea>
    </format>
    <format dxfId="601">
      <pivotArea dataOnly="0" labelOnly="1" fieldPosition="0">
        <references count="5">
          <reference field="0" count="1" selected="0">
            <x v="31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736"/>
          </reference>
        </references>
      </pivotArea>
    </format>
    <format dxfId="600">
      <pivotArea dataOnly="0" labelOnly="1" fieldPosition="0">
        <references count="5">
          <reference field="0" count="1" selected="0">
            <x v="26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  <reference field="10" count="1">
            <x v="871"/>
          </reference>
        </references>
      </pivotArea>
    </format>
    <format dxfId="599">
      <pivotArea dataOnly="0" labelOnly="1" fieldPosition="0">
        <references count="5">
          <reference field="0" count="1" selected="0">
            <x v="27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  <reference field="10" count="1">
            <x v="873"/>
          </reference>
        </references>
      </pivotArea>
    </format>
    <format dxfId="598">
      <pivotArea dataOnly="0" labelOnly="1" fieldPosition="0">
        <references count="5">
          <reference field="0" count="1" selected="0">
            <x v="27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  <reference field="10" count="1">
            <x v="872"/>
          </reference>
        </references>
      </pivotArea>
    </format>
    <format dxfId="597">
      <pivotArea dataOnly="0" labelOnly="1" fieldPosition="0">
        <references count="5">
          <reference field="0" count="1" selected="0">
            <x v="25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2"/>
          </reference>
        </references>
      </pivotArea>
    </format>
    <format dxfId="596">
      <pivotArea dataOnly="0" labelOnly="1" fieldPosition="0">
        <references count="5">
          <reference field="0" count="1" selected="0">
            <x v="25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475"/>
          </reference>
        </references>
      </pivotArea>
    </format>
    <format dxfId="595">
      <pivotArea dataOnly="0" labelOnly="1" fieldPosition="0">
        <references count="5">
          <reference field="0" count="1" selected="0">
            <x v="26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6"/>
          </reference>
        </references>
      </pivotArea>
    </format>
    <format dxfId="594">
      <pivotArea dataOnly="0" labelOnly="1" fieldPosition="0">
        <references count="5">
          <reference field="0" count="1" selected="0">
            <x v="26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4"/>
          </reference>
        </references>
      </pivotArea>
    </format>
    <format dxfId="593">
      <pivotArea dataOnly="0" labelOnly="1" fieldPosition="0">
        <references count="5">
          <reference field="0" count="1" selected="0">
            <x v="26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979"/>
          </reference>
        </references>
      </pivotArea>
    </format>
    <format dxfId="592">
      <pivotArea dataOnly="0" labelOnly="1" fieldPosition="0">
        <references count="5">
          <reference field="0" count="1" selected="0">
            <x v="26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94"/>
          </reference>
          <reference field="10" count="1">
            <x v="276"/>
          </reference>
        </references>
      </pivotArea>
    </format>
    <format dxfId="591">
      <pivotArea dataOnly="0" labelOnly="1" fieldPosition="0">
        <references count="5">
          <reference field="0" count="1" selected="0">
            <x v="315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68"/>
          </reference>
        </references>
      </pivotArea>
    </format>
    <format dxfId="590">
      <pivotArea dataOnly="0" labelOnly="1" fieldPosition="0">
        <references count="5">
          <reference field="0" count="1" selected="0">
            <x v="317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801"/>
          </reference>
        </references>
      </pivotArea>
    </format>
    <format dxfId="589">
      <pivotArea dataOnly="0" labelOnly="1" fieldPosition="0">
        <references count="5">
          <reference field="0" count="1" selected="0">
            <x v="318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80"/>
          </reference>
        </references>
      </pivotArea>
    </format>
    <format dxfId="588">
      <pivotArea dataOnly="0" labelOnly="1" fieldPosition="0">
        <references count="5">
          <reference field="0" count="1" selected="0">
            <x v="321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9"/>
          </reference>
        </references>
      </pivotArea>
    </format>
    <format dxfId="587">
      <pivotArea dataOnly="0" labelOnly="1" fieldPosition="0">
        <references count="5">
          <reference field="0" count="1" selected="0">
            <x v="324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81"/>
          </reference>
        </references>
      </pivotArea>
    </format>
    <format dxfId="586">
      <pivotArea dataOnly="0" labelOnly="1" fieldPosition="0">
        <references count="5">
          <reference field="0" count="1" selected="0">
            <x v="327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7"/>
          </reference>
        </references>
      </pivotArea>
    </format>
    <format dxfId="585">
      <pivotArea dataOnly="0" labelOnly="1" fieldPosition="0">
        <references count="5">
          <reference field="0" count="1" selected="0">
            <x v="331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994"/>
          </reference>
        </references>
      </pivotArea>
    </format>
    <format dxfId="584">
      <pivotArea dataOnly="0" labelOnly="1" fieldPosition="0">
        <references count="5">
          <reference field="0" count="1" selected="0">
            <x v="332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96"/>
          </reference>
        </references>
      </pivotArea>
    </format>
    <format dxfId="583">
      <pivotArea dataOnly="0" labelOnly="1" fieldPosition="0">
        <references count="5">
          <reference field="0" count="1" selected="0">
            <x v="333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396"/>
          </reference>
        </references>
      </pivotArea>
    </format>
    <format dxfId="582">
      <pivotArea dataOnly="0" labelOnly="1" fieldPosition="0">
        <references count="5">
          <reference field="0" count="1" selected="0">
            <x v="334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67"/>
          </reference>
        </references>
      </pivotArea>
    </format>
    <format dxfId="581">
      <pivotArea dataOnly="0" labelOnly="1" fieldPosition="0">
        <references count="5">
          <reference field="0" count="1" selected="0">
            <x v="335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8"/>
          </reference>
        </references>
      </pivotArea>
    </format>
    <format dxfId="580">
      <pivotArea dataOnly="0" labelOnly="1" fieldPosition="0">
        <references count="5">
          <reference field="0" count="1" selected="0">
            <x v="336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388"/>
          </reference>
        </references>
      </pivotArea>
    </format>
    <format dxfId="579">
      <pivotArea dataOnly="0" labelOnly="1" fieldPosition="0">
        <references count="5">
          <reference field="0" count="1" selected="0">
            <x v="337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1084"/>
          </reference>
        </references>
      </pivotArea>
    </format>
    <format dxfId="578">
      <pivotArea dataOnly="0" labelOnly="1" fieldPosition="0">
        <references count="5">
          <reference field="0" count="1" selected="0">
            <x v="339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484"/>
          </reference>
        </references>
      </pivotArea>
    </format>
    <format dxfId="577">
      <pivotArea dataOnly="0" labelOnly="1" fieldPosition="0">
        <references count="5">
          <reference field="0" count="1" selected="0">
            <x v="351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277"/>
          </reference>
        </references>
      </pivotArea>
    </format>
    <format dxfId="576">
      <pivotArea dataOnly="0" labelOnly="1" fieldPosition="0">
        <references count="5">
          <reference field="0" count="1" selected="0">
            <x v="352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581"/>
          </reference>
        </references>
      </pivotArea>
    </format>
    <format dxfId="575">
      <pivotArea dataOnly="0" labelOnly="1" fieldPosition="0">
        <references count="5">
          <reference field="0" count="1" selected="0">
            <x v="353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379"/>
          </reference>
        </references>
      </pivotArea>
    </format>
    <format dxfId="574">
      <pivotArea dataOnly="0" labelOnly="1" fieldPosition="0">
        <references count="5">
          <reference field="0" count="1" selected="0">
            <x v="354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278"/>
          </reference>
        </references>
      </pivotArea>
    </format>
    <format dxfId="573">
      <pivotArea dataOnly="0" labelOnly="1" fieldPosition="0">
        <references count="5">
          <reference field="0" count="1" selected="0">
            <x v="359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728"/>
          </reference>
        </references>
      </pivotArea>
    </format>
    <format dxfId="572">
      <pivotArea dataOnly="0" labelOnly="1" fieldPosition="0">
        <references count="5">
          <reference field="0" count="1" selected="0">
            <x v="360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885"/>
          </reference>
        </references>
      </pivotArea>
    </format>
    <format dxfId="571">
      <pivotArea dataOnly="0" labelOnly="1" fieldPosition="0">
        <references count="5">
          <reference field="0" count="1" selected="0">
            <x v="361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772"/>
          </reference>
        </references>
      </pivotArea>
    </format>
    <format dxfId="570">
      <pivotArea dataOnly="0" labelOnly="1" fieldPosition="0">
        <references count="5">
          <reference field="0" count="1" selected="0">
            <x v="355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438"/>
          </reference>
        </references>
      </pivotArea>
    </format>
    <format dxfId="569">
      <pivotArea dataOnly="0" labelOnly="1" fieldPosition="0">
        <references count="5">
          <reference field="0" count="1" selected="0">
            <x v="356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272"/>
          </reference>
        </references>
      </pivotArea>
    </format>
    <format dxfId="568">
      <pivotArea dataOnly="0" labelOnly="1" fieldPosition="0">
        <references count="5">
          <reference field="0" count="1" selected="0">
            <x v="357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237"/>
          </reference>
        </references>
      </pivotArea>
    </format>
    <format dxfId="567">
      <pivotArea dataOnly="0" labelOnly="1" fieldPosition="0">
        <references count="5">
          <reference field="0" count="1" selected="0">
            <x v="358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909"/>
          </reference>
        </references>
      </pivotArea>
    </format>
    <format dxfId="566">
      <pivotArea dataOnly="0" labelOnly="1" fieldPosition="0">
        <references count="5">
          <reference field="0" count="1" selected="0">
            <x v="363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544"/>
          </reference>
        </references>
      </pivotArea>
    </format>
    <format dxfId="565">
      <pivotArea dataOnly="0" labelOnly="1" fieldPosition="0">
        <references count="5">
          <reference field="0" count="1" selected="0">
            <x v="368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1">
            <x v="723"/>
          </reference>
        </references>
      </pivotArea>
    </format>
    <format dxfId="564">
      <pivotArea dataOnly="0" labelOnly="1" fieldPosition="0">
        <references count="5">
          <reference field="0" count="1" selected="0">
            <x v="380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1">
            <x v="980"/>
          </reference>
        </references>
      </pivotArea>
    </format>
    <format dxfId="563">
      <pivotArea dataOnly="0" labelOnly="1" fieldPosition="0">
        <references count="5">
          <reference field="0" count="1" selected="0">
            <x v="381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2">
            <x v="973"/>
            <x v="981"/>
          </reference>
        </references>
      </pivotArea>
    </format>
    <format dxfId="562">
      <pivotArea dataOnly="0" labelOnly="1" fieldPosition="0">
        <references count="5">
          <reference field="0" count="1" selected="0">
            <x v="365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6"/>
          </reference>
        </references>
      </pivotArea>
    </format>
    <format dxfId="561">
      <pivotArea dataOnly="0" labelOnly="1" fieldPosition="0">
        <references count="5">
          <reference field="0" count="1" selected="0">
            <x v="366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7"/>
          </reference>
        </references>
      </pivotArea>
    </format>
    <format dxfId="560">
      <pivotArea dataOnly="0" labelOnly="1" fieldPosition="0">
        <references count="5">
          <reference field="0" count="1" selected="0">
            <x v="367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5"/>
          </reference>
        </references>
      </pivotArea>
    </format>
    <format dxfId="559">
      <pivotArea dataOnly="0" labelOnly="1" fieldPosition="0">
        <references count="5">
          <reference field="0" count="1" selected="0">
            <x v="391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36"/>
          </reference>
          <reference field="10" count="1">
            <x v="572"/>
          </reference>
        </references>
      </pivotArea>
    </format>
    <format dxfId="558">
      <pivotArea dataOnly="0" labelOnly="1" fieldPosition="0">
        <references count="5">
          <reference field="0" count="1" selected="0">
            <x v="392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36"/>
          </reference>
          <reference field="10" count="1">
            <x v="795"/>
          </reference>
        </references>
      </pivotArea>
    </format>
    <format dxfId="557">
      <pivotArea dataOnly="0" labelOnly="1" fieldPosition="0">
        <references count="5">
          <reference field="0" count="1" selected="0">
            <x v="386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44"/>
          </reference>
        </references>
      </pivotArea>
    </format>
    <format dxfId="556">
      <pivotArea dataOnly="0" labelOnly="1" fieldPosition="0">
        <references count="5">
          <reference field="0" count="1" selected="0">
            <x v="387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34"/>
          </reference>
        </references>
      </pivotArea>
    </format>
    <format dxfId="555">
      <pivotArea dataOnly="0" labelOnly="1" fieldPosition="0">
        <references count="5">
          <reference field="0" count="1" selected="0">
            <x v="382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54"/>
          </reference>
        </references>
      </pivotArea>
    </format>
    <format dxfId="554">
      <pivotArea dataOnly="0" labelOnly="1" fieldPosition="0">
        <references count="5">
          <reference field="0" count="1" selected="0">
            <x v="383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67"/>
          </reference>
        </references>
      </pivotArea>
    </format>
    <format dxfId="553">
      <pivotArea dataOnly="0" labelOnly="1" fieldPosition="0">
        <references count="5">
          <reference field="0" count="1" selected="0">
            <x v="384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66"/>
          </reference>
        </references>
      </pivotArea>
    </format>
    <format dxfId="552">
      <pivotArea dataOnly="0" labelOnly="1" fieldPosition="0">
        <references count="5">
          <reference field="0" count="1" selected="0">
            <x v="15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"/>
          </reference>
          <reference field="10" count="1">
            <x v="108"/>
          </reference>
        </references>
      </pivotArea>
    </format>
    <format dxfId="551">
      <pivotArea dataOnly="0" labelOnly="1" fieldPosition="0">
        <references count="5">
          <reference field="0" count="1" selected="0">
            <x v="9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"/>
          </reference>
          <reference field="10" count="1">
            <x v="134"/>
          </reference>
        </references>
      </pivotArea>
    </format>
    <format dxfId="550">
      <pivotArea dataOnly="0" labelOnly="1" fieldPosition="0">
        <references count="5">
          <reference field="0" count="1" selected="0">
            <x v="15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"/>
          </reference>
          <reference field="10" count="1">
            <x v="144"/>
          </reference>
        </references>
      </pivotArea>
    </format>
    <format dxfId="549">
      <pivotArea dataOnly="0" labelOnly="1" fieldPosition="0">
        <references count="5">
          <reference field="0" count="1" selected="0">
            <x v="15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"/>
          </reference>
          <reference field="10" count="1">
            <x v="224"/>
          </reference>
        </references>
      </pivotArea>
    </format>
    <format dxfId="548">
      <pivotArea dataOnly="0" labelOnly="1" fieldPosition="0">
        <references count="5">
          <reference field="0" count="1" selected="0">
            <x v="17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0"/>
          </reference>
          <reference field="10" count="1">
            <x v="246"/>
          </reference>
        </references>
      </pivotArea>
    </format>
    <format dxfId="547">
      <pivotArea dataOnly="0" labelOnly="1" fieldPosition="0">
        <references count="5">
          <reference field="0" count="1" selected="0">
            <x v="12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1"/>
          </reference>
          <reference field="10" count="1">
            <x v="282"/>
          </reference>
        </references>
      </pivotArea>
    </format>
    <format dxfId="546">
      <pivotArea dataOnly="0" labelOnly="1" fieldPosition="0">
        <references count="5">
          <reference field="0" count="1" selected="0">
            <x v="9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2"/>
          </reference>
          <reference field="10" count="1">
            <x v="283"/>
          </reference>
        </references>
      </pivotArea>
    </format>
    <format dxfId="545">
      <pivotArea dataOnly="0" labelOnly="1" fieldPosition="0">
        <references count="5">
          <reference field="0" count="1" selected="0">
            <x v="12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5"/>
          </reference>
          <reference field="10" count="1">
            <x v="389"/>
          </reference>
        </references>
      </pivotArea>
    </format>
    <format dxfId="544">
      <pivotArea dataOnly="0" labelOnly="1" fieldPosition="0">
        <references count="5">
          <reference field="0" count="1" selected="0">
            <x v="1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1"/>
          </reference>
          <reference field="10" count="1">
            <x v="461"/>
          </reference>
        </references>
      </pivotArea>
    </format>
    <format dxfId="543">
      <pivotArea dataOnly="0" labelOnly="1" fieldPosition="0">
        <references count="5">
          <reference field="0" count="1" selected="0">
            <x v="15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2"/>
          </reference>
          <reference field="10" count="1">
            <x v="467"/>
          </reference>
        </references>
      </pivotArea>
    </format>
    <format dxfId="542">
      <pivotArea dataOnly="0" labelOnly="1" fieldPosition="0">
        <references count="5">
          <reference field="0" count="1" selected="0">
            <x v="178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3"/>
          </reference>
          <reference field="10" count="1">
            <x v="485"/>
          </reference>
        </references>
      </pivotArea>
    </format>
    <format dxfId="541">
      <pivotArea dataOnly="0" labelOnly="1" fieldPosition="0">
        <references count="5">
          <reference field="0" count="1" selected="0">
            <x v="1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4"/>
          </reference>
          <reference field="10" count="1">
            <x v="486"/>
          </reference>
        </references>
      </pivotArea>
    </format>
    <format dxfId="540">
      <pivotArea dataOnly="0" labelOnly="1" fieldPosition="0">
        <references count="5">
          <reference field="0" count="1" selected="0">
            <x v="16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5"/>
          </reference>
          <reference field="10" count="1">
            <x v="488"/>
          </reference>
        </references>
      </pivotArea>
    </format>
    <format dxfId="539">
      <pivotArea dataOnly="0" labelOnly="1" fieldPosition="0">
        <references count="5">
          <reference field="0" count="1" selected="0">
            <x v="9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2"/>
          </reference>
          <reference field="10" count="1">
            <x v="536"/>
          </reference>
        </references>
      </pivotArea>
    </format>
    <format dxfId="538">
      <pivotArea dataOnly="0" labelOnly="1" fieldPosition="0">
        <references count="5">
          <reference field="0" count="1" selected="0">
            <x v="15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5"/>
          </reference>
          <reference field="10" count="1">
            <x v="547"/>
          </reference>
        </references>
      </pivotArea>
    </format>
    <format dxfId="537">
      <pivotArea dataOnly="0" labelOnly="1" fieldPosition="0">
        <references count="5">
          <reference field="0" count="1" selected="0">
            <x v="2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8"/>
          </reference>
          <reference field="10" count="1">
            <x v="589"/>
          </reference>
        </references>
      </pivotArea>
    </format>
    <format dxfId="536">
      <pivotArea dataOnly="0" labelOnly="1" fieldPosition="0">
        <references count="5">
          <reference field="0" count="1" selected="0">
            <x v="9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0"/>
          </reference>
          <reference field="10" count="1">
            <x v="604"/>
          </reference>
        </references>
      </pivotArea>
    </format>
    <format dxfId="535">
      <pivotArea dataOnly="0" labelOnly="1" fieldPosition="0">
        <references count="5">
          <reference field="0" count="1" selected="0">
            <x v="2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9"/>
          </reference>
          <reference field="10" count="1">
            <x v="738"/>
          </reference>
        </references>
      </pivotArea>
    </format>
    <format dxfId="534">
      <pivotArea dataOnly="0" labelOnly="1" fieldPosition="0">
        <references count="5">
          <reference field="0" count="1" selected="0">
            <x v="190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0"/>
          </reference>
          <reference field="10" count="1">
            <x v="745"/>
          </reference>
        </references>
      </pivotArea>
    </format>
    <format dxfId="533">
      <pivotArea dataOnly="0" labelOnly="1" fieldPosition="0">
        <references count="5">
          <reference field="0" count="1" selected="0">
            <x v="16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1"/>
          </reference>
          <reference field="10" count="1">
            <x v="756"/>
          </reference>
        </references>
      </pivotArea>
    </format>
    <format dxfId="532">
      <pivotArea dataOnly="0" labelOnly="1" fieldPosition="0">
        <references count="5">
          <reference field="0" count="1" selected="0">
            <x v="16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2"/>
          </reference>
          <reference field="10" count="1">
            <x v="758"/>
          </reference>
        </references>
      </pivotArea>
    </format>
    <format dxfId="531">
      <pivotArea dataOnly="0" labelOnly="1" fieldPosition="0">
        <references count="5">
          <reference field="0" count="1" selected="0">
            <x v="16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530">
      <pivotArea dataOnly="0" labelOnly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529">
      <pivotArea dataOnly="0" labelOnly="1" fieldPosition="0">
        <references count="5">
          <reference field="0" count="1" selected="0">
            <x v="24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528">
      <pivotArea dataOnly="0" labelOnly="1" fieldPosition="0">
        <references count="5">
          <reference field="0" count="1" selected="0">
            <x v="25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813"/>
          </reference>
        </references>
      </pivotArea>
    </format>
    <format dxfId="527">
      <pivotArea dataOnly="0" labelOnly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814"/>
          </reference>
        </references>
      </pivotArea>
    </format>
    <format dxfId="526">
      <pivotArea dataOnly="0" labelOnly="1" fieldPosition="0">
        <references count="5">
          <reference field="0" count="1" selected="0">
            <x v="29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49"/>
          </reference>
        </references>
      </pivotArea>
    </format>
    <format dxfId="525">
      <pivotArea dataOnly="0" labelOnly="1" fieldPosition="0">
        <references count="5">
          <reference field="0" count="1" selected="0">
            <x v="33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993"/>
          </reference>
        </references>
      </pivotArea>
    </format>
    <format dxfId="524">
      <pivotArea dataOnly="0" labelOnly="1" fieldPosition="0">
        <references count="5">
          <reference field="0" count="1" selected="0">
            <x v="54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523">
      <pivotArea dataOnly="0" labelOnly="1" fieldPosition="0">
        <references count="5">
          <reference field="0" count="1" selected="0">
            <x v="34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30"/>
          </reference>
        </references>
      </pivotArea>
    </format>
    <format dxfId="522">
      <pivotArea dataOnly="0" labelOnly="1" fieldPosition="0">
        <references count="5">
          <reference field="0" count="1" selected="0">
            <x v="35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29"/>
          </reference>
        </references>
      </pivotArea>
    </format>
    <format dxfId="521">
      <pivotArea dataOnly="0" labelOnly="1" fieldPosition="0">
        <references count="5">
          <reference field="0" count="1" selected="0">
            <x v="36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31"/>
          </reference>
        </references>
      </pivotArea>
    </format>
    <format dxfId="520">
      <pivotArea dataOnly="0" labelOnly="1" fieldPosition="0">
        <references count="5">
          <reference field="0" count="1" selected="0">
            <x v="69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18"/>
          </reference>
        </references>
      </pivotArea>
    </format>
    <format dxfId="519">
      <pivotArea dataOnly="0" labelOnly="1" fieldPosition="0">
        <references count="5">
          <reference field="0" count="1" selected="0">
            <x v="70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8"/>
          </reference>
        </references>
      </pivotArea>
    </format>
    <format dxfId="518">
      <pivotArea dataOnly="0" labelOnly="1" fieldPosition="0">
        <references count="5">
          <reference field="0" count="1" selected="0">
            <x v="71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7"/>
          </reference>
        </references>
      </pivotArea>
    </format>
    <format dxfId="517">
      <pivotArea dataOnly="0" labelOnly="1" fieldPosition="0">
        <references count="5">
          <reference field="0" count="1" selected="0">
            <x v="72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878"/>
          </reference>
        </references>
      </pivotArea>
    </format>
    <format dxfId="516">
      <pivotArea dataOnly="0" labelOnly="1" fieldPosition="0">
        <references count="5">
          <reference field="0" count="1" selected="0">
            <x v="73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4"/>
          </reference>
        </references>
      </pivotArea>
    </format>
    <format dxfId="515">
      <pivotArea dataOnly="0" labelOnly="1" fieldPosition="0">
        <references count="5">
          <reference field="0" count="1" selected="0">
            <x v="74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6"/>
          </reference>
        </references>
      </pivotArea>
    </format>
    <format dxfId="514">
      <pivotArea dataOnly="0" labelOnly="1" fieldPosition="0">
        <references count="5">
          <reference field="0" count="1" selected="0">
            <x v="75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5"/>
          </reference>
        </references>
      </pivotArea>
    </format>
    <format dxfId="513">
      <pivotArea dataOnly="0" labelOnly="1" fieldPosition="0">
        <references count="5">
          <reference field="0" count="1" selected="0">
            <x v="76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3"/>
          </reference>
        </references>
      </pivotArea>
    </format>
    <format dxfId="512">
      <pivotArea dataOnly="0" labelOnly="1" fieldPosition="0">
        <references count="5">
          <reference field="0" count="1" selected="0">
            <x v="77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2"/>
          </reference>
        </references>
      </pivotArea>
    </format>
    <format dxfId="511">
      <pivotArea dataOnly="0" labelOnly="1" fieldPosition="0">
        <references count="5">
          <reference field="0" count="1" selected="0">
            <x v="20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3"/>
          </reference>
          <reference field="10" count="1">
            <x v="285"/>
          </reference>
        </references>
      </pivotArea>
    </format>
    <format dxfId="510">
      <pivotArea dataOnly="0" labelOnly="1" fieldPosition="0">
        <references count="5">
          <reference field="0" count="1" selected="0">
            <x v="10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7"/>
          </reference>
          <reference field="10" count="1">
            <x v="408"/>
          </reference>
        </references>
      </pivotArea>
    </format>
    <format dxfId="509">
      <pivotArea dataOnly="0" labelOnly="1" fieldPosition="0">
        <references count="5">
          <reference field="0" count="1" selected="0">
            <x v="13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8"/>
          </reference>
          <reference field="10" count="1">
            <x v="407"/>
          </reference>
        </references>
      </pivotArea>
    </format>
    <format dxfId="508">
      <pivotArea dataOnly="0" labelOnly="1" fieldPosition="0">
        <references count="5">
          <reference field="0" count="1" selected="0">
            <x v="6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773"/>
          </reference>
        </references>
      </pivotArea>
    </format>
    <format dxfId="507">
      <pivotArea dataOnly="0" labelOnly="1" fieldPosition="0">
        <references count="5">
          <reference field="0" count="1" selected="0">
            <x v="6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460"/>
          </reference>
        </references>
      </pivotArea>
    </format>
    <format dxfId="506">
      <pivotArea dataOnly="0" labelOnly="1" fieldPosition="0">
        <references count="5">
          <reference field="0" count="1" selected="0">
            <x v="6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804"/>
          </reference>
        </references>
      </pivotArea>
    </format>
    <format dxfId="505">
      <pivotArea dataOnly="0" labelOnly="1" fieldPosition="0">
        <references count="5">
          <reference field="0" count="1" selected="0">
            <x v="6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517"/>
          </reference>
        </references>
      </pivotArea>
    </format>
    <format dxfId="504">
      <pivotArea dataOnly="0" labelOnly="1" fieldPosition="0">
        <references count="5">
          <reference field="0" count="1" selected="0">
            <x v="6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861"/>
          </reference>
        </references>
      </pivotArea>
    </format>
    <format dxfId="503">
      <pivotArea dataOnly="0" labelOnly="1" fieldPosition="0">
        <references count="5">
          <reference field="0" count="1" selected="0">
            <x v="20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41"/>
          </reference>
          <reference field="10" count="1">
            <x v="608"/>
          </reference>
        </references>
      </pivotArea>
    </format>
    <format dxfId="502">
      <pivotArea dataOnly="0" labelOnly="1" fieldPosition="0">
        <references count="5">
          <reference field="0" count="1" selected="0">
            <x v="10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34"/>
          </reference>
        </references>
      </pivotArea>
    </format>
    <format dxfId="501">
      <pivotArea dataOnly="0" labelOnly="1" fieldPosition="0">
        <references count="5">
          <reference field="0" count="1" selected="0">
            <x v="10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33"/>
          </reference>
        </references>
      </pivotArea>
    </format>
    <format dxfId="500">
      <pivotArea dataOnly="0" labelOnly="1" fieldPosition="0">
        <references count="5">
          <reference field="0" count="1" selected="0">
            <x v="10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2"/>
          </reference>
        </references>
      </pivotArea>
    </format>
    <format dxfId="499">
      <pivotArea dataOnly="0" labelOnly="1" fieldPosition="0">
        <references count="5">
          <reference field="0" count="1" selected="0">
            <x v="109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3"/>
          </reference>
        </references>
      </pivotArea>
    </format>
    <format dxfId="498">
      <pivotArea dataOnly="0" labelOnly="1" fieldPosition="0">
        <references count="5">
          <reference field="0" count="1" selected="0">
            <x v="11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1"/>
          </reference>
        </references>
      </pivotArea>
    </format>
    <format dxfId="497">
      <pivotArea dataOnly="0" labelOnly="1" fieldPosition="0">
        <references count="5">
          <reference field="0" count="1" selected="0">
            <x v="11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0"/>
          </reference>
        </references>
      </pivotArea>
    </format>
    <format dxfId="496">
      <pivotArea dataOnly="0" labelOnly="1" fieldPosition="0">
        <references count="5">
          <reference field="0" count="1" selected="0">
            <x v="11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2"/>
          </reference>
        </references>
      </pivotArea>
    </format>
    <format dxfId="495">
      <pivotArea dataOnly="0" labelOnly="1" fieldPosition="0">
        <references count="5">
          <reference field="0" count="1" selected="0">
            <x v="11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1"/>
          </reference>
        </references>
      </pivotArea>
    </format>
    <format dxfId="494">
      <pivotArea dataOnly="0" labelOnly="1" fieldPosition="0">
        <references count="5">
          <reference field="0" count="1" selected="0">
            <x v="11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30"/>
          </reference>
        </references>
      </pivotArea>
    </format>
    <format dxfId="493">
      <pivotArea dataOnly="0" labelOnly="1" fieldPosition="0">
        <references count="5">
          <reference field="0" count="1" selected="0">
            <x v="11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9"/>
          </reference>
        </references>
      </pivotArea>
    </format>
    <format dxfId="492">
      <pivotArea dataOnly="0" labelOnly="1" fieldPosition="0">
        <references count="5">
          <reference field="0" count="1" selected="0">
            <x v="11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8"/>
          </reference>
        </references>
      </pivotArea>
    </format>
    <format dxfId="491">
      <pivotArea dataOnly="0" labelOnly="1" fieldPosition="0">
        <references count="5">
          <reference field="0" count="1" selected="0">
            <x v="10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241"/>
          </reference>
        </references>
      </pivotArea>
    </format>
    <format dxfId="490">
      <pivotArea dataOnly="0" labelOnly="1" fieldPosition="0">
        <references count="5">
          <reference field="0" count="1" selected="0">
            <x v="10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499"/>
          </reference>
        </references>
      </pivotArea>
    </format>
    <format dxfId="489">
      <pivotArea dataOnly="0" labelOnly="1" fieldPosition="0">
        <references count="5">
          <reference field="0" count="1" selected="0">
            <x v="10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501"/>
          </reference>
        </references>
      </pivotArea>
    </format>
    <format dxfId="488">
      <pivotArea dataOnly="0" labelOnly="1" fieldPosition="0">
        <references count="5">
          <reference field="0" count="1" selected="0">
            <x v="10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498"/>
          </reference>
        </references>
      </pivotArea>
    </format>
    <format dxfId="487">
      <pivotArea dataOnly="0" labelOnly="1" fieldPosition="0">
        <references count="5">
          <reference field="0" count="1" selected="0">
            <x v="10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500"/>
          </reference>
        </references>
      </pivotArea>
    </format>
    <format dxfId="486">
      <pivotArea dataOnly="0" labelOnly="1" fieldPosition="0">
        <references count="5">
          <reference field="0" count="1" selected="0">
            <x v="17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2"/>
          </reference>
          <reference field="10" count="1">
            <x v="863"/>
          </reference>
        </references>
      </pivotArea>
    </format>
    <format dxfId="485">
      <pivotArea dataOnly="0" labelOnly="1" fieldPosition="0">
        <references count="5">
          <reference field="0" count="1" selected="0">
            <x v="8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1054"/>
          </reference>
        </references>
      </pivotArea>
    </format>
    <format dxfId="484">
      <pivotArea dataOnly="0" labelOnly="1" fieldPosition="0">
        <references count="5">
          <reference field="0" count="1" selected="0">
            <x v="8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18"/>
          </reference>
        </references>
      </pivotArea>
    </format>
    <format dxfId="483">
      <pivotArea dataOnly="0" labelOnly="1" fieldPosition="0">
        <references count="5">
          <reference field="0" count="1" selected="0">
            <x v="12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69"/>
          </reference>
        </references>
      </pivotArea>
    </format>
    <format dxfId="482">
      <pivotArea dataOnly="0" labelOnly="1" fieldPosition="0">
        <references count="5">
          <reference field="0" count="1" selected="0">
            <x v="15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17"/>
          </reference>
        </references>
      </pivotArea>
    </format>
    <format dxfId="481">
      <pivotArea dataOnly="0" labelOnly="1" fieldPosition="0">
        <references count="5">
          <reference field="0" count="1" selected="0">
            <x v="16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21"/>
          </reference>
        </references>
      </pivotArea>
    </format>
    <format dxfId="480">
      <pivotArea dataOnly="0" labelOnly="1" fieldPosition="0">
        <references count="5">
          <reference field="0" count="1" selected="0">
            <x v="19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09"/>
          </reference>
        </references>
      </pivotArea>
    </format>
    <format dxfId="479">
      <pivotArea dataOnly="0" labelOnly="1" fieldPosition="0">
        <references count="5">
          <reference field="0" count="1" selected="0">
            <x v="21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62"/>
          </reference>
        </references>
      </pivotArea>
    </format>
    <format dxfId="478">
      <pivotArea dataOnly="0" labelOnly="1" fieldPosition="0">
        <references count="5">
          <reference field="0" count="1" selected="0">
            <x v="25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87"/>
          </reference>
        </references>
      </pivotArea>
    </format>
    <format dxfId="477">
      <pivotArea dataOnly="0" labelOnly="1" fieldPosition="0">
        <references count="5">
          <reference field="0" count="1" selected="0">
            <x v="21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9"/>
          </reference>
          <reference field="10" count="1">
            <x v="883"/>
          </reference>
        </references>
      </pivotArea>
    </format>
    <format dxfId="476">
      <pivotArea dataOnly="0" labelOnly="1" fieldPosition="0">
        <references count="5">
          <reference field="0" count="1" selected="0">
            <x v="6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1"/>
          </reference>
          <reference field="10" count="1">
            <x v="462"/>
          </reference>
        </references>
      </pivotArea>
    </format>
    <format dxfId="475">
      <pivotArea dataOnly="0" labelOnly="1" fieldPosition="0">
        <references count="5">
          <reference field="0" count="1" selected="0">
            <x v="6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1"/>
          </reference>
          <reference field="10" count="1">
            <x v="391"/>
          </reference>
        </references>
      </pivotArea>
    </format>
    <format dxfId="474">
      <pivotArea dataOnly="0" labelOnly="1" fieldPosition="0">
        <references count="5">
          <reference field="0" count="1" selected="0">
            <x v="14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5"/>
          </reference>
          <reference field="10" count="1">
            <x v="995"/>
          </reference>
        </references>
      </pivotArea>
    </format>
    <format dxfId="473">
      <pivotArea dataOnly="0" labelOnly="1" fieldPosition="0">
        <references count="5">
          <reference field="0" count="1" selected="0">
            <x v="314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8"/>
          </reference>
        </references>
      </pivotArea>
    </format>
    <format dxfId="472">
      <pivotArea dataOnly="0" labelOnly="1" fieldPosition="0">
        <references count="5">
          <reference field="0" count="1" selected="0">
            <x v="316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3"/>
          </reference>
        </references>
      </pivotArea>
    </format>
    <format dxfId="471">
      <pivotArea dataOnly="0" labelOnly="1" fieldPosition="0">
        <references count="5">
          <reference field="0" count="1" selected="0">
            <x v="319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3"/>
          </reference>
        </references>
      </pivotArea>
    </format>
    <format dxfId="470">
      <pivotArea dataOnly="0" labelOnly="1" fieldPosition="0">
        <references count="5">
          <reference field="0" count="1" selected="0">
            <x v="322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0"/>
          </reference>
        </references>
      </pivotArea>
    </format>
    <format dxfId="469">
      <pivotArea dataOnly="0" labelOnly="1" fieldPosition="0">
        <references count="5">
          <reference field="0" count="1" selected="0">
            <x v="325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0"/>
          </reference>
        </references>
      </pivotArea>
    </format>
    <format dxfId="468">
      <pivotArea dataOnly="0" labelOnly="1" fieldPosition="0">
        <references count="5">
          <reference field="0" count="1" selected="0">
            <x v="328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5"/>
          </reference>
        </references>
      </pivotArea>
    </format>
    <format dxfId="467">
      <pivotArea dataOnly="0" labelOnly="1" fieldPosition="0">
        <references count="5">
          <reference field="0" count="1" selected="0">
            <x v="329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5"/>
          </reference>
        </references>
      </pivotArea>
    </format>
    <format dxfId="466">
      <pivotArea dataOnly="0" labelOnly="1" fieldPosition="0">
        <references count="5">
          <reference field="0" count="1" selected="0">
            <x v="330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2"/>
          </reference>
        </references>
      </pivotArea>
    </format>
    <format dxfId="465">
      <pivotArea dataOnly="0" labelOnly="1" fieldPosition="0">
        <references count="5">
          <reference field="0" count="1" selected="0">
            <x v="341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"/>
          </reference>
          <reference field="10" count="1">
            <x v="244"/>
          </reference>
        </references>
      </pivotArea>
    </format>
    <format dxfId="464">
      <pivotArea dataOnly="0" labelOnly="1" fieldPosition="0">
        <references count="5">
          <reference field="0" count="1" selected="0">
            <x v="36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3"/>
          </reference>
          <reference field="10" count="1">
            <x v="725"/>
          </reference>
        </references>
      </pivotArea>
    </format>
    <format dxfId="463">
      <pivotArea dataOnly="0" labelOnly="1" fieldPosition="0">
        <references count="5">
          <reference field="0" count="1" selected="0">
            <x v="31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1034"/>
          </reference>
        </references>
      </pivotArea>
    </format>
    <format dxfId="462">
      <pivotArea dataOnly="0" labelOnly="1" fieldPosition="0">
        <references count="5">
          <reference field="0" count="1" selected="0">
            <x v="313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1007"/>
          </reference>
        </references>
      </pivotArea>
    </format>
    <format dxfId="461">
      <pivotArea dataOnly="0" labelOnly="1" fieldPosition="0">
        <references count="5">
          <reference field="0" count="1" selected="0">
            <x v="34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19"/>
          </reference>
        </references>
      </pivotArea>
    </format>
    <format dxfId="460">
      <pivotArea dataOnly="0" labelOnly="1" fieldPosition="0">
        <references count="5">
          <reference field="0" count="1" selected="0">
            <x v="343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20"/>
          </reference>
        </references>
      </pivotArea>
    </format>
    <format dxfId="459">
      <pivotArea dataOnly="0" labelOnly="1" fieldPosition="0">
        <references count="5">
          <reference field="0" count="1" selected="0">
            <x v="344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386"/>
          </reference>
        </references>
      </pivotArea>
    </format>
    <format dxfId="458">
      <pivotArea dataOnly="0" labelOnly="1" fieldPosition="0">
        <references count="5">
          <reference field="0" count="1" selected="0">
            <x v="345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7"/>
          </reference>
        </references>
      </pivotArea>
    </format>
    <format dxfId="457">
      <pivotArea dataOnly="0" labelOnly="1" fieldPosition="0">
        <references count="5">
          <reference field="0" count="1" selected="0">
            <x v="346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66"/>
          </reference>
        </references>
      </pivotArea>
    </format>
    <format dxfId="456">
      <pivotArea dataOnly="0" labelOnly="1" fieldPosition="0">
        <references count="5">
          <reference field="0" count="1" selected="0">
            <x v="347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65"/>
          </reference>
        </references>
      </pivotArea>
    </format>
    <format dxfId="455">
      <pivotArea dataOnly="0" labelOnly="1" fieldPosition="0">
        <references count="5">
          <reference field="0" count="1" selected="0">
            <x v="34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88"/>
          </reference>
        </references>
      </pivotArea>
    </format>
    <format dxfId="454">
      <pivotArea dataOnly="0" labelOnly="1" fieldPosition="0">
        <references count="5">
          <reference field="0" count="1" selected="0">
            <x v="349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3"/>
          </reference>
        </references>
      </pivotArea>
    </format>
    <format dxfId="453">
      <pivotArea dataOnly="0" labelOnly="1" fieldPosition="0">
        <references count="5">
          <reference field="0" count="1" selected="0">
            <x v="35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2"/>
          </reference>
        </references>
      </pivotArea>
    </format>
    <format dxfId="452">
      <pivotArea dataOnly="0" labelOnly="1" fieldPosition="0">
        <references count="5">
          <reference field="0" count="1" selected="0">
            <x v="38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81"/>
          </reference>
        </references>
      </pivotArea>
    </format>
    <format dxfId="451">
      <pivotArea dataOnly="0" labelOnly="1" fieldPosition="0">
        <references count="5">
          <reference field="0" count="1" selected="0">
            <x v="389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79"/>
          </reference>
        </references>
      </pivotArea>
    </format>
    <format dxfId="450">
      <pivotArea dataOnly="0" labelOnly="1" fieldPosition="0">
        <references count="5">
          <reference field="0" count="1" selected="0">
            <x v="39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80"/>
          </reference>
        </references>
      </pivotArea>
    </format>
    <format dxfId="449">
      <pivotArea dataOnly="0" labelOnly="1" fieldPosition="0">
        <references count="5">
          <reference field="0" count="1" selected="0">
            <x v="34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59"/>
          </reference>
          <reference field="10" count="1">
            <x v="797"/>
          </reference>
        </references>
      </pivotArea>
    </format>
    <format dxfId="448">
      <pivotArea dataOnly="0" labelOnly="1" fieldPosition="0">
        <references count="5">
          <reference field="0" count="1" selected="0">
            <x v="33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2"/>
          </reference>
          <reference field="10" count="1">
            <x v="968"/>
          </reference>
        </references>
      </pivotArea>
    </format>
    <format dxfId="447">
      <pivotArea dataOnly="0" labelOnly="1" fieldPosition="0">
        <references count="5">
          <reference field="0" count="1" selected="0">
            <x v="385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7"/>
          </reference>
          <reference field="10" count="1">
            <x v="818"/>
          </reference>
        </references>
      </pivotArea>
    </format>
    <format dxfId="446">
      <pivotArea dataOnly="0" labelOnly="1" outline="0" axis="axisValues" fieldPosition="0"/>
    </format>
    <format dxfId="445">
      <pivotArea dataOnly="0" labelOnly="1" fieldPosition="0">
        <references count="1">
          <reference field="1" count="0"/>
        </references>
      </pivotArea>
    </format>
    <format dxfId="444">
      <pivotArea dataOnly="0" labelOnly="1" fieldPosition="0">
        <references count="1">
          <reference field="1" count="0"/>
        </references>
      </pivotArea>
    </format>
    <format dxfId="443">
      <pivotArea dataOnly="0" labelOnly="1" fieldPosition="0">
        <references count="1">
          <reference field="1" count="0"/>
        </references>
      </pivotArea>
    </format>
    <format dxfId="442">
      <pivotArea dataOnly="0" labelOnly="1" fieldPosition="0">
        <references count="1">
          <reference field="1" count="0"/>
        </references>
      </pivotArea>
    </format>
    <format dxfId="441">
      <pivotArea dataOnly="0" labelOnly="1" fieldPosition="0">
        <references count="1">
          <reference field="3" count="0"/>
        </references>
      </pivotArea>
    </format>
    <format dxfId="440">
      <pivotArea dataOnly="0" fieldPosition="0">
        <references count="2">
          <reference field="3" count="1">
            <x v="7"/>
          </reference>
          <reference field="45" count="1" selected="0">
            <x v="1"/>
          </reference>
        </references>
      </pivotArea>
    </format>
    <format dxfId="439">
      <pivotArea collapsedLevelsAreSubtotals="1" fieldPosition="0">
        <references count="2">
          <reference field="1" count="1" selected="0">
            <x v="0"/>
          </reference>
          <reference field="3" count="1">
            <x v="0"/>
          </reference>
        </references>
      </pivotArea>
    </format>
    <format dxfId="438">
      <pivotArea collapsedLevelsAreSubtotals="1" fieldPosition="0">
        <references count="2">
          <reference field="1" count="1" selected="0">
            <x v="0"/>
          </reference>
          <reference field="3" count="1">
            <x v="0"/>
          </reference>
        </references>
      </pivotArea>
    </format>
    <format dxfId="437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5"/>
          </reference>
        </references>
      </pivotArea>
    </format>
    <format dxfId="436">
      <pivotArea collapsedLevelsAreSubtotals="1" fieldPosition="0">
        <references count="5">
          <reference field="0" count="1" selected="0">
            <x v="1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10" count="1">
            <x v="253"/>
          </reference>
        </references>
      </pivotArea>
    </format>
    <format dxfId="435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42"/>
          </reference>
        </references>
      </pivotArea>
    </format>
    <format dxfId="434">
      <pivotArea collapsedLevelsAreSubtotals="1" fieldPosition="0">
        <references count="5">
          <reference field="0" count="1" selected="0">
            <x v="56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10" count="1">
            <x v="269"/>
          </reference>
        </references>
      </pivotArea>
    </format>
    <format dxfId="433">
      <pivotArea collapsedLevelsAreSubtotals="1" fieldPosition="0">
        <references count="5">
          <reference field="0" count="1" selected="0">
            <x v="5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10" count="1">
            <x v="259"/>
          </reference>
        </references>
      </pivotArea>
    </format>
    <format dxfId="432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61"/>
          </reference>
        </references>
      </pivotArea>
    </format>
    <format dxfId="431">
      <pivotArea collapsedLevelsAreSubtotals="1" fieldPosition="0">
        <references count="5">
          <reference field="0" count="1" selected="0">
            <x v="4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256"/>
          </reference>
        </references>
      </pivotArea>
    </format>
    <format dxfId="430">
      <pivotArea collapsedLevelsAreSubtotals="1" fieldPosition="0">
        <references count="5">
          <reference field="0" count="1" selected="0">
            <x v="4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257"/>
          </reference>
        </references>
      </pivotArea>
    </format>
    <format dxfId="429">
      <pivotArea collapsedLevelsAreSubtotals="1" fieldPosition="0">
        <references count="5">
          <reference field="0" count="1" selected="0">
            <x v="4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10" count="1">
            <x v="1071"/>
          </reference>
        </references>
      </pivotArea>
    </format>
    <format dxfId="428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69"/>
          </reference>
        </references>
      </pivotArea>
    </format>
    <format dxfId="427">
      <pivotArea collapsedLevelsAreSubtotals="1" fieldPosition="0">
        <references count="5">
          <reference field="0" count="1" selected="0">
            <x v="3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0"/>
          </reference>
        </references>
      </pivotArea>
    </format>
    <format dxfId="426">
      <pivotArea collapsedLevelsAreSubtotals="1" fieldPosition="0">
        <references count="5">
          <reference field="0" count="1" selected="0">
            <x v="44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55"/>
          </reference>
        </references>
      </pivotArea>
    </format>
    <format dxfId="425">
      <pivotArea collapsedLevelsAreSubtotals="1" fieldPosition="0">
        <references count="5">
          <reference field="0" count="1" selected="0">
            <x v="4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3"/>
          </reference>
        </references>
      </pivotArea>
    </format>
    <format dxfId="424">
      <pivotArea collapsedLevelsAreSubtotals="1" fieldPosition="0">
        <references count="5">
          <reference field="0" count="1" selected="0">
            <x v="46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879"/>
          </reference>
        </references>
      </pivotArea>
    </format>
    <format dxfId="423">
      <pivotArea collapsedLevelsAreSubtotals="1" fieldPosition="0">
        <references count="5">
          <reference field="0" count="1" selected="0">
            <x v="4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1"/>
          </reference>
        </references>
      </pivotArea>
    </format>
    <format dxfId="422">
      <pivotArea collapsedLevelsAreSubtotals="1" fieldPosition="0">
        <references count="5">
          <reference field="0" count="1" selected="0">
            <x v="4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4"/>
          </reference>
        </references>
      </pivotArea>
    </format>
    <format dxfId="421">
      <pivotArea collapsedLevelsAreSubtotals="1" fieldPosition="0">
        <references count="5">
          <reference field="0" count="1" selected="0">
            <x v="4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5"/>
          </reference>
        </references>
      </pivotArea>
    </format>
    <format dxfId="420">
      <pivotArea collapsedLevelsAreSubtotals="1" fieldPosition="0">
        <references count="5">
          <reference field="0" count="1" selected="0">
            <x v="5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262"/>
          </reference>
        </references>
      </pivotArea>
    </format>
    <format dxfId="419">
      <pivotArea collapsedLevelsAreSubtotals="1" fieldPosition="0">
        <references count="5">
          <reference field="0" count="1" selected="0">
            <x v="5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10" count="1">
            <x v="849"/>
          </reference>
        </references>
      </pivotArea>
    </format>
    <format dxfId="418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76"/>
          </reference>
        </references>
      </pivotArea>
    </format>
    <format dxfId="417">
      <pivotArea collapsedLevelsAreSubtotals="1" fieldPosition="0">
        <references count="5">
          <reference field="0" count="1" selected="0">
            <x v="1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874"/>
          </reference>
        </references>
      </pivotArea>
    </format>
    <format dxfId="416">
      <pivotArea collapsedLevelsAreSubtotals="1" fieldPosition="0">
        <references count="5">
          <reference field="0" count="1" selected="0">
            <x v="1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49"/>
          </reference>
        </references>
      </pivotArea>
    </format>
    <format dxfId="415">
      <pivotArea collapsedLevelsAreSubtotals="1" fieldPosition="0">
        <references count="5">
          <reference field="0" count="1" selected="0">
            <x v="1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50"/>
          </reference>
        </references>
      </pivotArea>
    </format>
    <format dxfId="414">
      <pivotArea collapsedLevelsAreSubtotals="1" fieldPosition="0">
        <references count="5">
          <reference field="0" count="1" selected="0">
            <x v="13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231"/>
          </reference>
        </references>
      </pivotArea>
    </format>
    <format dxfId="413">
      <pivotArea collapsedLevelsAreSubtotals="1" fieldPosition="0">
        <references count="5">
          <reference field="0" count="1" selected="0">
            <x v="14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6"/>
          </reference>
          <reference field="10" count="1">
            <x v="548"/>
          </reference>
        </references>
      </pivotArea>
    </format>
    <format dxfId="412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77"/>
          </reference>
        </references>
      </pivotArea>
    </format>
    <format dxfId="411">
      <pivotArea collapsedLevelsAreSubtotals="1" fieldPosition="0">
        <references count="5">
          <reference field="0" count="1" selected="0">
            <x v="19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7"/>
          </reference>
          <reference field="10" count="1">
            <x v="806"/>
          </reference>
        </references>
      </pivotArea>
    </format>
    <format dxfId="410">
      <pivotArea collapsedLevelsAreSubtotals="1" fieldPosition="0">
        <references count="5">
          <reference field="0" count="1" selected="0">
            <x v="20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77"/>
          </reference>
          <reference field="10" count="1">
            <x v="252"/>
          </reference>
        </references>
      </pivotArea>
    </format>
    <format dxfId="409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88"/>
          </reference>
        </references>
      </pivotArea>
    </format>
    <format dxfId="408">
      <pivotArea collapsedLevelsAreSubtotals="1" fieldPosition="0">
        <references count="5">
          <reference field="0" count="1" selected="0">
            <x v="1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0"/>
          </reference>
        </references>
      </pivotArea>
    </format>
    <format dxfId="407">
      <pivotArea collapsedLevelsAreSubtotals="1" fieldPosition="0">
        <references count="5">
          <reference field="0" count="1" selected="0">
            <x v="1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4"/>
          </reference>
        </references>
      </pivotArea>
    </format>
    <format dxfId="406">
      <pivotArea collapsedLevelsAreSubtotals="1" fieldPosition="0">
        <references count="5">
          <reference field="0" count="1" selected="0">
            <x v="2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2"/>
          </reference>
        </references>
      </pivotArea>
    </format>
    <format dxfId="405">
      <pivotArea collapsedLevelsAreSubtotals="1" fieldPosition="0">
        <references count="5">
          <reference field="0" count="1" selected="0">
            <x v="2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1"/>
          </reference>
        </references>
      </pivotArea>
    </format>
    <format dxfId="404">
      <pivotArea collapsedLevelsAreSubtotals="1" fieldPosition="0">
        <references count="5">
          <reference field="0" count="1" selected="0">
            <x v="3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8"/>
          </reference>
        </references>
      </pivotArea>
    </format>
    <format dxfId="403">
      <pivotArea collapsedLevelsAreSubtotals="1" fieldPosition="0">
        <references count="5">
          <reference field="0" count="1" selected="0">
            <x v="37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7"/>
          </reference>
        </references>
      </pivotArea>
    </format>
    <format dxfId="402">
      <pivotArea collapsedLevelsAreSubtotals="1" fieldPosition="0">
        <references count="5">
          <reference field="0" count="1" selected="0">
            <x v="38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09"/>
          </reference>
        </references>
      </pivotArea>
    </format>
    <format dxfId="401">
      <pivotArea collapsedLevelsAreSubtotals="1" fieldPosition="0">
        <references count="5">
          <reference field="0" count="1" selected="0">
            <x v="43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494"/>
          </reference>
        </references>
      </pivotArea>
    </format>
    <format dxfId="400">
      <pivotArea collapsedLevelsAreSubtotals="1" fieldPosition="0">
        <references count="5">
          <reference field="0" count="1" selected="0">
            <x v="5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5"/>
          </reference>
        </references>
      </pivotArea>
    </format>
    <format dxfId="399">
      <pivotArea collapsedLevelsAreSubtotals="1" fieldPosition="0">
        <references count="5">
          <reference field="0" count="1" selected="0">
            <x v="55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88"/>
          </reference>
          <reference field="10" count="1">
            <x v="1013"/>
          </reference>
        </references>
      </pivotArea>
    </format>
    <format dxfId="398">
      <pivotArea collapsedLevelsAreSubtotals="1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4" count="1">
            <x v="93"/>
          </reference>
        </references>
      </pivotArea>
    </format>
    <format dxfId="397">
      <pivotArea collapsedLevelsAreSubtotals="1" fieldPosition="0">
        <references count="5">
          <reference field="0" count="1" selected="0">
            <x v="21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93"/>
          </reference>
          <reference field="10" count="1">
            <x v="1049"/>
          </reference>
        </references>
      </pivotArea>
    </format>
    <format dxfId="396">
      <pivotArea collapsedLevelsAreSubtotals="1" fieldPosition="0">
        <references count="5">
          <reference field="0" count="1" selected="0">
            <x v="22"/>
          </reference>
          <reference field="1" count="1" selected="0">
            <x v="0"/>
          </reference>
          <reference field="3" count="1" selected="0">
            <x v="0"/>
          </reference>
          <reference field="4" count="1" selected="0">
            <x v="93"/>
          </reference>
          <reference field="10" count="1">
            <x v="1050"/>
          </reference>
        </references>
      </pivotArea>
    </format>
    <format dxfId="395">
      <pivotArea collapsedLevelsAreSubtotals="1" fieldPosition="0">
        <references count="2">
          <reference field="1" count="1" selected="0">
            <x v="0"/>
          </reference>
          <reference field="3" count="1">
            <x v="2"/>
          </reference>
        </references>
      </pivotArea>
    </format>
    <format dxfId="394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6"/>
          </reference>
        </references>
      </pivotArea>
    </format>
    <format dxfId="393">
      <pivotArea collapsedLevelsAreSubtotals="1" fieldPosition="0">
        <references count="5">
          <reference field="0" count="1" selected="0">
            <x v="12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"/>
          </reference>
          <reference field="10" count="1">
            <x v="917"/>
          </reference>
        </references>
      </pivotArea>
    </format>
    <format dxfId="392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16"/>
          </reference>
        </references>
      </pivotArea>
    </format>
    <format dxfId="391">
      <pivotArea collapsedLevelsAreSubtotals="1" fieldPosition="0">
        <references count="5">
          <reference field="0" count="1" selected="0">
            <x v="25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6"/>
          </reference>
          <reference field="10" count="1">
            <x v="921"/>
          </reference>
        </references>
      </pivotArea>
    </format>
    <format dxfId="390">
      <pivotArea collapsedLevelsAreSubtotals="1" fieldPosition="0">
        <references count="5">
          <reference field="0" count="1" selected="0">
            <x v="25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6"/>
          </reference>
          <reference field="10" count="1">
            <x v="471"/>
          </reference>
        </references>
      </pivotArea>
    </format>
    <format dxfId="389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388">
      <pivotArea collapsedLevelsAreSubtotals="1" fieldPosition="0">
        <references count="5">
          <reference field="0" count="1" selected="0">
            <x v="14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2"/>
          </reference>
        </references>
      </pivotArea>
    </format>
    <format dxfId="387">
      <pivotArea collapsedLevelsAreSubtotals="1" fieldPosition="0">
        <references count="5">
          <reference field="0" count="1" selected="0">
            <x v="14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3"/>
          </reference>
        </references>
      </pivotArea>
    </format>
    <format dxfId="386">
      <pivotArea collapsedLevelsAreSubtotals="1" fieldPosition="0">
        <references count="5">
          <reference field="0" count="1" selected="0">
            <x v="14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4"/>
          </reference>
        </references>
      </pivotArea>
    </format>
    <format dxfId="385">
      <pivotArea collapsedLevelsAreSubtotals="1" fieldPosition="0">
        <references count="5">
          <reference field="0" count="1" selected="0">
            <x v="14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5"/>
          </reference>
        </references>
      </pivotArea>
    </format>
    <format dxfId="384">
      <pivotArea collapsedLevelsAreSubtotals="1" fieldPosition="0">
        <references count="5">
          <reference field="0" count="1" selected="0">
            <x v="1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19"/>
          </reference>
          <reference field="10" count="1">
            <x v="416"/>
          </reference>
        </references>
      </pivotArea>
    </format>
    <format dxfId="383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26"/>
          </reference>
        </references>
      </pivotArea>
    </format>
    <format dxfId="382">
      <pivotArea collapsedLevelsAreSubtotals="1" fieldPosition="0">
        <references count="5">
          <reference field="0" count="1" selected="0">
            <x v="8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6"/>
          </reference>
          <reference field="10" count="1">
            <x v="925"/>
          </reference>
        </references>
      </pivotArea>
    </format>
    <format dxfId="381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27"/>
          </reference>
        </references>
      </pivotArea>
    </format>
    <format dxfId="380">
      <pivotArea collapsedLevelsAreSubtotals="1" fieldPosition="0">
        <references count="5">
          <reference field="0" count="1" selected="0">
            <x v="8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590"/>
          </reference>
        </references>
      </pivotArea>
    </format>
    <format dxfId="379">
      <pivotArea collapsedLevelsAreSubtotals="1" fieldPosition="0">
        <references count="5">
          <reference field="0" count="1" selected="0">
            <x v="8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399"/>
          </reference>
        </references>
      </pivotArea>
    </format>
    <format dxfId="378">
      <pivotArea collapsedLevelsAreSubtotals="1" fieldPosition="0">
        <references count="5">
          <reference field="0" count="1" selected="0">
            <x v="8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496"/>
          </reference>
        </references>
      </pivotArea>
    </format>
    <format dxfId="377">
      <pivotArea collapsedLevelsAreSubtotals="1" fieldPosition="0">
        <references count="5">
          <reference field="0" count="1" selected="0">
            <x v="9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529"/>
          </reference>
        </references>
      </pivotArea>
    </format>
    <format dxfId="376">
      <pivotArea collapsedLevelsAreSubtotals="1" fieldPosition="0">
        <references count="5">
          <reference field="0" count="1" selected="0">
            <x v="9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26"/>
          </reference>
        </references>
      </pivotArea>
    </format>
    <format dxfId="375">
      <pivotArea collapsedLevelsAreSubtotals="1" fieldPosition="0">
        <references count="5">
          <reference field="0" count="1" selected="0">
            <x v="9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20"/>
          </reference>
        </references>
      </pivotArea>
    </format>
    <format dxfId="374">
      <pivotArea collapsedLevelsAreSubtotals="1" fieldPosition="0">
        <references count="5">
          <reference field="0" count="1" selected="0">
            <x v="9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960"/>
          </reference>
        </references>
      </pivotArea>
    </format>
    <format dxfId="373">
      <pivotArea collapsedLevelsAreSubtotals="1" fieldPosition="0">
        <references count="5">
          <reference field="0" count="1" selected="0">
            <x v="9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247"/>
          </reference>
        </references>
      </pivotArea>
    </format>
    <format dxfId="372">
      <pivotArea collapsedLevelsAreSubtotals="1" fieldPosition="0">
        <references count="5">
          <reference field="0" count="1" selected="0">
            <x v="9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7"/>
          </reference>
          <reference field="10" count="1">
            <x v="238"/>
          </reference>
        </references>
      </pivotArea>
    </format>
    <format dxfId="371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28"/>
          </reference>
        </references>
      </pivotArea>
    </format>
    <format dxfId="370">
      <pivotArea collapsedLevelsAreSubtotals="1" fieldPosition="0">
        <references count="5">
          <reference field="0" count="1" selected="0">
            <x v="11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28"/>
          </reference>
          <reference field="10" count="1">
            <x v="927"/>
          </reference>
        </references>
      </pivotArea>
    </format>
    <format dxfId="369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30"/>
          </reference>
        </references>
      </pivotArea>
    </format>
    <format dxfId="368">
      <pivotArea collapsedLevelsAreSubtotals="1" fieldPosition="0">
        <references count="5">
          <reference field="0" count="1" selected="0">
            <x v="12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0"/>
          </reference>
          <reference field="10" count="1">
            <x v="930"/>
          </reference>
        </references>
      </pivotArea>
    </format>
    <format dxfId="367">
      <pivotArea collapsedLevelsAreSubtotals="1" fieldPosition="0">
        <references count="5">
          <reference field="0" count="1" selected="0">
            <x v="1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0"/>
          </reference>
          <reference field="10" count="1">
            <x v="922"/>
          </reference>
        </references>
      </pivotArea>
    </format>
    <format dxfId="366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31"/>
          </reference>
        </references>
      </pivotArea>
    </format>
    <format dxfId="365">
      <pivotArea collapsedLevelsAreSubtotals="1" fieldPosition="0">
        <references count="5">
          <reference field="0" count="1" selected="0">
            <x v="13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1"/>
          </reference>
          <reference field="10" count="1">
            <x v="934"/>
          </reference>
        </references>
      </pivotArea>
    </format>
    <format dxfId="364">
      <pivotArea collapsedLevelsAreSubtotals="1" fieldPosition="0">
        <references count="5">
          <reference field="0" count="1" selected="0">
            <x v="13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1"/>
          </reference>
          <reference field="10" count="1">
            <x v="918"/>
          </reference>
        </references>
      </pivotArea>
    </format>
    <format dxfId="363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33"/>
          </reference>
        </references>
      </pivotArea>
    </format>
    <format dxfId="362">
      <pivotArea collapsedLevelsAreSubtotals="1" fieldPosition="0">
        <references count="5">
          <reference field="0" count="1" selected="0">
            <x v="6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4"/>
          </reference>
        </references>
      </pivotArea>
    </format>
    <format dxfId="361">
      <pivotArea collapsedLevelsAreSubtotals="1" fieldPosition="0">
        <references count="5">
          <reference field="0" count="1" selected="0">
            <x v="21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1"/>
          </reference>
        </references>
      </pivotArea>
    </format>
    <format dxfId="360">
      <pivotArea collapsedLevelsAreSubtotals="1" fieldPosition="0">
        <references count="5">
          <reference field="0" count="1" selected="0">
            <x v="21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850"/>
          </reference>
        </references>
      </pivotArea>
    </format>
    <format dxfId="359">
      <pivotArea collapsedLevelsAreSubtotals="1" fieldPosition="0">
        <references count="5">
          <reference field="0" count="1" selected="0">
            <x v="21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06"/>
          </reference>
        </references>
      </pivotArea>
    </format>
    <format dxfId="358">
      <pivotArea collapsedLevelsAreSubtotals="1" fieldPosition="0">
        <references count="5">
          <reference field="0" count="1" selected="0">
            <x v="22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769"/>
          </reference>
        </references>
      </pivotArea>
    </format>
    <format dxfId="357">
      <pivotArea collapsedLevelsAreSubtotals="1" fieldPosition="0">
        <references count="5">
          <reference field="0" count="1" selected="0">
            <x v="22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1005"/>
          </reference>
        </references>
      </pivotArea>
    </format>
    <format dxfId="356">
      <pivotArea collapsedLevelsAreSubtotals="1" fieldPosition="0">
        <references count="5">
          <reference field="0" count="1" selected="0">
            <x v="22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35"/>
          </reference>
        </references>
      </pivotArea>
    </format>
    <format dxfId="355">
      <pivotArea collapsedLevelsAreSubtotals="1" fieldPosition="0">
        <references count="5">
          <reference field="0" count="1" selected="0">
            <x v="22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36"/>
          </reference>
        </references>
      </pivotArea>
    </format>
    <format dxfId="354">
      <pivotArea collapsedLevelsAreSubtotals="1" fieldPosition="0">
        <references count="5">
          <reference field="0" count="1" selected="0">
            <x v="22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3"/>
          </reference>
          <reference field="10" count="1">
            <x v="919"/>
          </reference>
        </references>
      </pivotArea>
    </format>
    <format dxfId="353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34"/>
          </reference>
        </references>
      </pivotArea>
    </format>
    <format dxfId="352">
      <pivotArea collapsedLevelsAreSubtotals="1" fieldPosition="0">
        <references count="5">
          <reference field="0" count="1" selected="0">
            <x v="13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4"/>
          </reference>
          <reference field="10" count="1">
            <x v="762"/>
          </reference>
        </references>
      </pivotArea>
    </format>
    <format dxfId="351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37"/>
          </reference>
        </references>
      </pivotArea>
    </format>
    <format dxfId="350">
      <pivotArea collapsedLevelsAreSubtotals="1" fieldPosition="0">
        <references count="5">
          <reference field="0" count="1" selected="0">
            <x v="14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37"/>
          </reference>
          <reference field="10" count="1">
            <x v="913"/>
          </reference>
        </references>
      </pivotArea>
    </format>
    <format dxfId="349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45"/>
          </reference>
        </references>
      </pivotArea>
    </format>
    <format dxfId="348">
      <pivotArea collapsedLevelsAreSubtotals="1" fieldPosition="0">
        <references count="5">
          <reference field="0" count="1" selected="0">
            <x v="15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5"/>
          </reference>
          <reference field="10" count="1">
            <x v="942"/>
          </reference>
        </references>
      </pivotArea>
    </format>
    <format dxfId="347">
      <pivotArea collapsedLevelsAreSubtotals="1" fieldPosition="0">
        <references count="5">
          <reference field="0" count="1" selected="0">
            <x v="15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5"/>
          </reference>
          <reference field="10" count="1">
            <x v="941"/>
          </reference>
        </references>
      </pivotArea>
    </format>
    <format dxfId="346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47"/>
          </reference>
        </references>
      </pivotArea>
    </format>
    <format dxfId="345">
      <pivotArea collapsedLevelsAreSubtotals="1" fieldPosition="0">
        <references count="5">
          <reference field="0" count="1" selected="0">
            <x v="24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47"/>
          </reference>
          <reference field="10" count="1">
            <x v="848"/>
          </reference>
        </references>
      </pivotArea>
    </format>
    <format dxfId="344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53"/>
          </reference>
        </references>
      </pivotArea>
    </format>
    <format dxfId="343">
      <pivotArea collapsedLevelsAreSubtotals="1" fieldPosition="0">
        <references count="5">
          <reference field="0" count="1" selected="0">
            <x v="15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763"/>
          </reference>
        </references>
      </pivotArea>
    </format>
    <format dxfId="342">
      <pivotArea collapsedLevelsAreSubtotals="1" fieldPosition="0">
        <references count="5">
          <reference field="0" count="1" selected="0">
            <x v="16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1055"/>
          </reference>
        </references>
      </pivotArea>
    </format>
    <format dxfId="341">
      <pivotArea collapsedLevelsAreSubtotals="1" fieldPosition="0">
        <references count="5">
          <reference field="0" count="1" selected="0">
            <x v="16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1041"/>
          </reference>
        </references>
      </pivotArea>
    </format>
    <format dxfId="340">
      <pivotArea collapsedLevelsAreSubtotals="1" fieldPosition="0">
        <references count="5">
          <reference field="0" count="1" selected="0">
            <x v="16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527"/>
          </reference>
        </references>
      </pivotArea>
    </format>
    <format dxfId="339">
      <pivotArea collapsedLevelsAreSubtotals="1" fieldPosition="0">
        <references count="5">
          <reference field="0" count="1" selected="0">
            <x v="16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944"/>
          </reference>
        </references>
      </pivotArea>
    </format>
    <format dxfId="338">
      <pivotArea collapsedLevelsAreSubtotals="1" fieldPosition="0">
        <references count="5">
          <reference field="0" count="1" selected="0">
            <x v="16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3"/>
          </reference>
          <reference field="10" count="1">
            <x v="757"/>
          </reference>
        </references>
      </pivotArea>
    </format>
    <format dxfId="337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54"/>
          </reference>
        </references>
      </pivotArea>
    </format>
    <format dxfId="336">
      <pivotArea collapsedLevelsAreSubtotals="1" fieldPosition="0">
        <references count="5">
          <reference field="0" count="1" selected="0">
            <x v="13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4"/>
          </reference>
          <reference field="10" count="1">
            <x v="945"/>
          </reference>
        </references>
      </pivotArea>
    </format>
    <format dxfId="335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55"/>
          </reference>
        </references>
      </pivotArea>
    </format>
    <format dxfId="334">
      <pivotArea collapsedLevelsAreSubtotals="1" fieldPosition="0">
        <references count="5">
          <reference field="0" count="1" selected="0">
            <x v="17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5"/>
          </reference>
          <reference field="10" count="1">
            <x v="946"/>
          </reference>
        </references>
      </pivotArea>
    </format>
    <format dxfId="333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56"/>
          </reference>
        </references>
      </pivotArea>
    </format>
    <format dxfId="332">
      <pivotArea collapsedLevelsAreSubtotals="1" fieldPosition="0">
        <references count="5">
          <reference field="0" count="1" selected="0">
            <x v="1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6"/>
          </reference>
          <reference field="10" count="1">
            <x v="947"/>
          </reference>
        </references>
      </pivotArea>
    </format>
    <format dxfId="331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58"/>
          </reference>
        </references>
      </pivotArea>
    </format>
    <format dxfId="330">
      <pivotArea collapsedLevelsAreSubtotals="1" fieldPosition="0">
        <references count="5">
          <reference field="0" count="1" selected="0">
            <x v="24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58"/>
          </reference>
          <reference field="10" count="1">
            <x v="603"/>
          </reference>
        </references>
      </pivotArea>
    </format>
    <format dxfId="329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61"/>
          </reference>
        </references>
      </pivotArea>
    </format>
    <format dxfId="328">
      <pivotArea collapsedLevelsAreSubtotals="1" fieldPosition="0">
        <references count="5">
          <reference field="0" count="1" selected="0">
            <x v="19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1"/>
          </reference>
          <reference field="10" count="1">
            <x v="948"/>
          </reference>
        </references>
      </pivotArea>
    </format>
    <format dxfId="327">
      <pivotArea collapsedLevelsAreSubtotals="1" fieldPosition="0">
        <references count="5">
          <reference field="0" count="1" selected="0">
            <x v="19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1"/>
          </reference>
          <reference field="10" count="1">
            <x v="933"/>
          </reference>
        </references>
      </pivotArea>
    </format>
    <format dxfId="326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67"/>
          </reference>
        </references>
      </pivotArea>
    </format>
    <format dxfId="325">
      <pivotArea collapsedLevelsAreSubtotals="1" fieldPosition="0">
        <references count="5">
          <reference field="0" count="1" selected="0">
            <x v="12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5"/>
          </reference>
        </references>
      </pivotArea>
    </format>
    <format dxfId="324">
      <pivotArea collapsedLevelsAreSubtotals="1" fieldPosition="0">
        <references count="5">
          <reference field="0" count="1" selected="0">
            <x v="12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4"/>
          </reference>
        </references>
      </pivotArea>
    </format>
    <format dxfId="323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69"/>
          </reference>
        </references>
      </pivotArea>
    </format>
    <format dxfId="322">
      <pivotArea collapsedLevelsAreSubtotals="1" fieldPosition="0">
        <references count="5">
          <reference field="0" count="1" selected="0">
            <x v="18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49"/>
          </reference>
        </references>
      </pivotArea>
    </format>
    <format dxfId="321">
      <pivotArea collapsedLevelsAreSubtotals="1" fieldPosition="0">
        <references count="5">
          <reference field="0" count="1" selected="0">
            <x v="18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98"/>
          </reference>
        </references>
      </pivotArea>
    </format>
    <format dxfId="320">
      <pivotArea collapsedLevelsAreSubtotals="1" fieldPosition="0">
        <references count="5">
          <reference field="0" count="1" selected="0">
            <x v="18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235"/>
          </reference>
        </references>
      </pivotArea>
    </format>
    <format dxfId="319">
      <pivotArea collapsedLevelsAreSubtotals="1" fieldPosition="0">
        <references count="5">
          <reference field="0" count="1" selected="0">
            <x v="20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51"/>
          </reference>
        </references>
      </pivotArea>
    </format>
    <format dxfId="318">
      <pivotArea collapsedLevelsAreSubtotals="1" fieldPosition="0">
        <references count="5">
          <reference field="0" count="1" selected="0">
            <x v="20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52"/>
          </reference>
        </references>
      </pivotArea>
    </format>
    <format dxfId="317">
      <pivotArea collapsedLevelsAreSubtotals="1" fieldPosition="0">
        <references count="5">
          <reference field="0" count="1" selected="0">
            <x v="20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08"/>
          </reference>
        </references>
      </pivotArea>
    </format>
    <format dxfId="316">
      <pivotArea collapsedLevelsAreSubtotals="1" fieldPosition="0">
        <references count="5">
          <reference field="0" count="1" selected="0">
            <x v="20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9"/>
          </reference>
          <reference field="10" count="1">
            <x v="999"/>
          </reference>
        </references>
      </pivotArea>
    </format>
    <format dxfId="315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71"/>
          </reference>
        </references>
      </pivotArea>
    </format>
    <format dxfId="314">
      <pivotArea collapsedLevelsAreSubtotals="1" fieldPosition="0">
        <references count="5">
          <reference field="0" count="1" selected="0">
            <x v="19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1"/>
          </reference>
          <reference field="10" count="1">
            <x v="914"/>
          </reference>
        </references>
      </pivotArea>
    </format>
    <format dxfId="313">
      <pivotArea collapsedLevelsAreSubtotals="1" fieldPosition="0">
        <references count="5">
          <reference field="0" count="1" selected="0">
            <x v="19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1"/>
          </reference>
          <reference field="10" count="1">
            <x v="915"/>
          </reference>
        </references>
      </pivotArea>
    </format>
    <format dxfId="312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78"/>
          </reference>
        </references>
      </pivotArea>
    </format>
    <format dxfId="311">
      <pivotArea collapsedLevelsAreSubtotals="1" fieldPosition="0">
        <references count="5">
          <reference field="0" count="1" selected="0">
            <x v="7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39"/>
          </reference>
        </references>
      </pivotArea>
    </format>
    <format dxfId="310">
      <pivotArea collapsedLevelsAreSubtotals="1" fieldPosition="0">
        <references count="5">
          <reference field="0" count="1" selected="0">
            <x v="7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53"/>
          </reference>
        </references>
      </pivotArea>
    </format>
    <format dxfId="309">
      <pivotArea collapsedLevelsAreSubtotals="1" fieldPosition="0">
        <references count="5">
          <reference field="0" count="1" selected="0">
            <x v="8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23"/>
          </reference>
        </references>
      </pivotArea>
    </format>
    <format dxfId="308">
      <pivotArea collapsedLevelsAreSubtotals="1" fieldPosition="0">
        <references count="5">
          <reference field="0" count="1" selected="0">
            <x v="8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78"/>
          </reference>
          <reference field="10" count="1">
            <x v="924"/>
          </reference>
        </references>
      </pivotArea>
    </format>
    <format dxfId="307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80"/>
          </reference>
        </references>
      </pivotArea>
    </format>
    <format dxfId="306">
      <pivotArea collapsedLevelsAreSubtotals="1" fieldPosition="0">
        <references count="5">
          <reference field="0" count="1" selected="0">
            <x v="20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38"/>
          </reference>
        </references>
      </pivotArea>
    </format>
    <format dxfId="305">
      <pivotArea collapsedLevelsAreSubtotals="1" fieldPosition="0">
        <references count="5">
          <reference field="0" count="1" selected="0">
            <x v="20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7"/>
          </reference>
        </references>
      </pivotArea>
    </format>
    <format dxfId="304">
      <pivotArea collapsedLevelsAreSubtotals="1" fieldPosition="0">
        <references count="5">
          <reference field="0" count="1" selected="0">
            <x v="21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5"/>
          </reference>
        </references>
      </pivotArea>
    </format>
    <format dxfId="303">
      <pivotArea collapsedLevelsAreSubtotals="1" fieldPosition="0">
        <references count="5">
          <reference field="0" count="1" selected="0">
            <x v="21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4"/>
          </reference>
        </references>
      </pivotArea>
    </format>
    <format dxfId="302">
      <pivotArea collapsedLevelsAreSubtotals="1" fieldPosition="0">
        <references count="5">
          <reference field="0" count="1" selected="0">
            <x v="21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0"/>
          </reference>
          <reference field="10" count="1">
            <x v="950"/>
          </reference>
        </references>
      </pivotArea>
    </format>
    <format dxfId="301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86"/>
          </reference>
        </references>
      </pivotArea>
    </format>
    <format dxfId="300">
      <pivotArea collapsedLevelsAreSubtotals="1" fieldPosition="0">
        <references count="5">
          <reference field="0" count="1" selected="0">
            <x v="25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6"/>
          </reference>
          <reference field="10" count="1">
            <x v="956"/>
          </reference>
        </references>
      </pivotArea>
    </format>
    <format dxfId="299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89"/>
          </reference>
        </references>
      </pivotArea>
    </format>
    <format dxfId="298">
      <pivotArea collapsedLevelsAreSubtotals="1" fieldPosition="0">
        <references count="5">
          <reference field="0" count="1" selected="0">
            <x v="22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32"/>
          </reference>
        </references>
      </pivotArea>
    </format>
    <format dxfId="297">
      <pivotArea collapsedLevelsAreSubtotals="1" fieldPosition="0">
        <references count="5">
          <reference field="0" count="1" selected="0">
            <x v="23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37"/>
          </reference>
        </references>
      </pivotArea>
    </format>
    <format dxfId="296">
      <pivotArea collapsedLevelsAreSubtotals="1" fieldPosition="0">
        <references count="5">
          <reference field="0" count="1" selected="0">
            <x v="23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29"/>
          </reference>
        </references>
      </pivotArea>
    </format>
    <format dxfId="295">
      <pivotArea collapsedLevelsAreSubtotals="1" fieldPosition="0">
        <references count="5">
          <reference field="0" count="1" selected="0">
            <x v="233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943"/>
          </reference>
        </references>
      </pivotArea>
    </format>
    <format dxfId="294">
      <pivotArea collapsedLevelsAreSubtotals="1" fieldPosition="0">
        <references count="5">
          <reference field="0" count="1" selected="0">
            <x v="234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19"/>
          </reference>
        </references>
      </pivotArea>
    </format>
    <format dxfId="293">
      <pivotArea collapsedLevelsAreSubtotals="1" fieldPosition="0">
        <references count="5">
          <reference field="0" count="1" selected="0">
            <x v="235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760"/>
          </reference>
        </references>
      </pivotArea>
    </format>
    <format dxfId="292">
      <pivotArea collapsedLevelsAreSubtotals="1" fieldPosition="0">
        <references count="5">
          <reference field="0" count="1" selected="0">
            <x v="23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1"/>
          </reference>
        </references>
      </pivotArea>
    </format>
    <format dxfId="291">
      <pivotArea collapsedLevelsAreSubtotals="1" fieldPosition="0">
        <references count="5">
          <reference field="0" count="1" selected="0">
            <x v="237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3"/>
          </reference>
        </references>
      </pivotArea>
    </format>
    <format dxfId="290">
      <pivotArea collapsedLevelsAreSubtotals="1" fieldPosition="0">
        <references count="5">
          <reference field="0" count="1" selected="0">
            <x v="238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442"/>
          </reference>
        </references>
      </pivotArea>
    </format>
    <format dxfId="289">
      <pivotArea collapsedLevelsAreSubtotals="1" fieldPosition="0">
        <references count="5">
          <reference field="0" count="1" selected="0">
            <x v="239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857"/>
          </reference>
        </references>
      </pivotArea>
    </format>
    <format dxfId="288">
      <pivotArea collapsedLevelsAreSubtotals="1" fieldPosition="0">
        <references count="5">
          <reference field="0" count="1" selected="0">
            <x v="240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22"/>
          </reference>
        </references>
      </pivotArea>
    </format>
    <format dxfId="287">
      <pivotArea collapsedLevelsAreSubtotals="1" fieldPosition="0">
        <references count="5">
          <reference field="0" count="1" selected="0">
            <x v="24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89"/>
          </reference>
          <reference field="10" count="1">
            <x v="1023"/>
          </reference>
        </references>
      </pivotArea>
    </format>
    <format dxfId="286">
      <pivotArea collapsedLevelsAreSubtotals="1" fieldPosition="0">
        <references count="3">
          <reference field="1" count="1" selected="0">
            <x v="0"/>
          </reference>
          <reference field="3" count="1" selected="0">
            <x v="2"/>
          </reference>
          <reference field="4" count="1">
            <x v="90"/>
          </reference>
        </references>
      </pivotArea>
    </format>
    <format dxfId="285">
      <pivotArea collapsedLevelsAreSubtotals="1" fieldPosition="0">
        <references count="5">
          <reference field="0" count="1" selected="0">
            <x v="246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90"/>
          </reference>
          <reference field="10" count="1">
            <x v="958"/>
          </reference>
        </references>
      </pivotArea>
    </format>
    <format dxfId="284">
      <pivotArea collapsedLevelsAreSubtotals="1" fieldPosition="0">
        <references count="2">
          <reference field="1" count="1" selected="0">
            <x v="0"/>
          </reference>
          <reference field="3" count="1">
            <x v="3"/>
          </reference>
        </references>
      </pivotArea>
    </format>
    <format dxfId="283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7"/>
          </reference>
        </references>
      </pivotArea>
    </format>
    <format dxfId="282">
      <pivotArea collapsedLevelsAreSubtotals="1" fieldPosition="0">
        <references count="5">
          <reference field="0" count="1" selected="0">
            <x v="26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"/>
          </reference>
          <reference field="10" count="1">
            <x v="242"/>
          </reference>
        </references>
      </pivotArea>
    </format>
    <format dxfId="281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20"/>
          </reference>
        </references>
      </pivotArea>
    </format>
    <format dxfId="280">
      <pivotArea collapsedLevelsAreSubtotals="1" fieldPosition="0">
        <references count="5">
          <reference field="0" count="1" selected="0">
            <x v="26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20"/>
          </reference>
          <reference field="10" count="1">
            <x v="439"/>
          </reference>
        </references>
      </pivotArea>
    </format>
    <format dxfId="279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39"/>
          </reference>
        </references>
      </pivotArea>
    </format>
    <format dxfId="278">
      <pivotArea collapsedLevelsAreSubtotals="1" fieldPosition="0">
        <references count="5">
          <reference field="0" count="1" selected="0">
            <x v="25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39"/>
          </reference>
          <reference field="10" count="1">
            <x v="940"/>
          </reference>
        </references>
      </pivotArea>
    </format>
    <format dxfId="277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48"/>
          </reference>
        </references>
      </pivotArea>
    </format>
    <format dxfId="276">
      <pivotArea collapsedLevelsAreSubtotals="1" fieldPosition="0">
        <references count="5">
          <reference field="0" count="1" selected="0">
            <x v="27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737"/>
          </reference>
        </references>
      </pivotArea>
    </format>
    <format dxfId="275">
      <pivotArea collapsedLevelsAreSubtotals="1" fieldPosition="0">
        <references count="5">
          <reference field="0" count="1" selected="0">
            <x v="27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440"/>
          </reference>
        </references>
      </pivotArea>
    </format>
    <format dxfId="274">
      <pivotArea collapsedLevelsAreSubtotals="1" fieldPosition="0">
        <references count="5">
          <reference field="0" count="1" selected="0">
            <x v="27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2"/>
          </reference>
        </references>
      </pivotArea>
    </format>
    <format dxfId="273">
      <pivotArea collapsedLevelsAreSubtotals="1" fieldPosition="0">
        <references count="5">
          <reference field="0" count="1" selected="0">
            <x v="27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3"/>
          </reference>
        </references>
      </pivotArea>
    </format>
    <format dxfId="272">
      <pivotArea collapsedLevelsAreSubtotals="1" fieldPosition="0">
        <references count="5">
          <reference field="0" count="1" selected="0">
            <x v="27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7"/>
          </reference>
        </references>
      </pivotArea>
    </format>
    <format dxfId="271">
      <pivotArea collapsedLevelsAreSubtotals="1" fieldPosition="0">
        <references count="5">
          <reference field="0" count="1" selected="0">
            <x v="27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8"/>
          </reference>
        </references>
      </pivotArea>
    </format>
    <format dxfId="270">
      <pivotArea collapsedLevelsAreSubtotals="1" fieldPosition="0">
        <references count="5">
          <reference field="0" count="1" selected="0">
            <x v="27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4"/>
          </reference>
        </references>
      </pivotArea>
    </format>
    <format dxfId="269">
      <pivotArea collapsedLevelsAreSubtotals="1" fieldPosition="0">
        <references count="5">
          <reference field="0" count="1" selected="0">
            <x v="27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395"/>
          </reference>
        </references>
      </pivotArea>
    </format>
    <format dxfId="268">
      <pivotArea collapsedLevelsAreSubtotals="1" fieldPosition="0">
        <references count="5">
          <reference field="0" count="1" selected="0">
            <x v="28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1021"/>
          </reference>
        </references>
      </pivotArea>
    </format>
    <format dxfId="267">
      <pivotArea collapsedLevelsAreSubtotals="1" fieldPosition="0">
        <references count="5">
          <reference field="0" count="1" selected="0">
            <x v="28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2"/>
          </reference>
        </references>
      </pivotArea>
    </format>
    <format dxfId="266">
      <pivotArea collapsedLevelsAreSubtotals="1" fieldPosition="0">
        <references count="5">
          <reference field="0" count="1" selected="0">
            <x v="28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1"/>
          </reference>
        </references>
      </pivotArea>
    </format>
    <format dxfId="265">
      <pivotArea collapsedLevelsAreSubtotals="1" fieldPosition="0">
        <references count="5">
          <reference field="0" count="1" selected="0">
            <x v="28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607"/>
          </reference>
        </references>
      </pivotArea>
    </format>
    <format dxfId="264">
      <pivotArea collapsedLevelsAreSubtotals="1" fieldPosition="0">
        <references count="5">
          <reference field="0" count="1" selected="0">
            <x v="28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48"/>
          </reference>
          <reference field="10" count="1">
            <x v="468"/>
          </reference>
        </references>
      </pivotArea>
    </format>
    <format dxfId="263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57"/>
          </reference>
        </references>
      </pivotArea>
    </format>
    <format dxfId="262">
      <pivotArea collapsedLevelsAreSubtotals="1" fieldPosition="0">
        <references count="5">
          <reference field="0" count="1" selected="0">
            <x v="26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57"/>
          </reference>
          <reference field="10" count="1">
            <x v="774"/>
          </reference>
        </references>
      </pivotArea>
    </format>
    <format dxfId="261">
      <pivotArea collapsedLevelsAreSubtotals="1" fieldPosition="0">
        <references count="5">
          <reference field="0" count="1" selected="0">
            <x v="26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57"/>
          </reference>
          <reference field="10" count="1">
            <x v="775"/>
          </reference>
        </references>
      </pivotArea>
    </format>
    <format dxfId="260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65"/>
          </reference>
        </references>
      </pivotArea>
    </format>
    <format dxfId="259">
      <pivotArea collapsedLevelsAreSubtotals="1" fieldPosition="0">
        <references count="5">
          <reference field="0" count="1" selected="0">
            <x v="28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70"/>
          </reference>
        </references>
      </pivotArea>
    </format>
    <format dxfId="258">
      <pivotArea collapsedLevelsAreSubtotals="1" fieldPosition="0">
        <references count="5">
          <reference field="0" count="1" selected="0">
            <x v="28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2"/>
          </reference>
        </references>
      </pivotArea>
    </format>
    <format dxfId="257">
      <pivotArea collapsedLevelsAreSubtotals="1" fieldPosition="0">
        <references count="5">
          <reference field="0" count="1" selected="0">
            <x v="28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907"/>
          </reference>
        </references>
      </pivotArea>
    </format>
    <format dxfId="256">
      <pivotArea collapsedLevelsAreSubtotals="1" fieldPosition="0">
        <references count="5">
          <reference field="0" count="1" selected="0">
            <x v="28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4"/>
          </reference>
        </references>
      </pivotArea>
    </format>
    <format dxfId="255">
      <pivotArea collapsedLevelsAreSubtotals="1" fieldPosition="0">
        <references count="5">
          <reference field="0" count="1" selected="0">
            <x v="28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5"/>
          </reference>
        </references>
      </pivotArea>
    </format>
    <format dxfId="254">
      <pivotArea collapsedLevelsAreSubtotals="1" fieldPosition="0">
        <references count="5">
          <reference field="0" count="1" selected="0">
            <x v="29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5"/>
          </reference>
        </references>
      </pivotArea>
    </format>
    <format dxfId="253">
      <pivotArea collapsedLevelsAreSubtotals="1" fieldPosition="0">
        <references count="5">
          <reference field="0" count="1" selected="0">
            <x v="29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1"/>
          </reference>
        </references>
      </pivotArea>
    </format>
    <format dxfId="252">
      <pivotArea collapsedLevelsAreSubtotals="1" fieldPosition="0">
        <references count="5">
          <reference field="0" count="1" selected="0">
            <x v="29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01"/>
          </reference>
        </references>
      </pivotArea>
    </format>
    <format dxfId="251">
      <pivotArea collapsedLevelsAreSubtotals="1" fieldPosition="0">
        <references count="5">
          <reference field="0" count="1" selected="0">
            <x v="29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08"/>
          </reference>
        </references>
      </pivotArea>
    </format>
    <format dxfId="250">
      <pivotArea collapsedLevelsAreSubtotals="1" fieldPosition="0">
        <references count="5">
          <reference field="0" count="1" selected="0">
            <x v="29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07"/>
          </reference>
        </references>
      </pivotArea>
    </format>
    <format dxfId="249">
      <pivotArea collapsedLevelsAreSubtotals="1" fieldPosition="0">
        <references count="5">
          <reference field="0" count="1" selected="0">
            <x v="29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985"/>
          </reference>
        </references>
      </pivotArea>
    </format>
    <format dxfId="248">
      <pivotArea collapsedLevelsAreSubtotals="1" fieldPosition="0">
        <references count="5">
          <reference field="0" count="1" selected="0">
            <x v="29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04"/>
          </reference>
        </references>
      </pivotArea>
    </format>
    <format dxfId="247">
      <pivotArea collapsedLevelsAreSubtotals="1" fieldPosition="0">
        <references count="5">
          <reference field="0" count="1" selected="0">
            <x v="29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812"/>
          </reference>
        </references>
      </pivotArea>
    </format>
    <format dxfId="246">
      <pivotArea collapsedLevelsAreSubtotals="1" fieldPosition="0">
        <references count="5">
          <reference field="0" count="1" selected="0">
            <x v="29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3"/>
          </reference>
        </references>
      </pivotArea>
    </format>
    <format dxfId="245">
      <pivotArea collapsedLevelsAreSubtotals="1" fieldPosition="0">
        <references count="5">
          <reference field="0" count="1" selected="0">
            <x v="29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384"/>
          </reference>
        </references>
      </pivotArea>
    </format>
    <format dxfId="244">
      <pivotArea collapsedLevelsAreSubtotals="1" fieldPosition="0">
        <references count="5">
          <reference field="0" count="1" selected="0">
            <x v="30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5"/>
          </reference>
        </references>
      </pivotArea>
    </format>
    <format dxfId="243">
      <pivotArea collapsedLevelsAreSubtotals="1" fieldPosition="0">
        <references count="5">
          <reference field="0" count="1" selected="0">
            <x v="30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4"/>
          </reference>
        </references>
      </pivotArea>
    </format>
    <format dxfId="242">
      <pivotArea collapsedLevelsAreSubtotals="1" fieldPosition="0">
        <references count="5">
          <reference field="0" count="1" selected="0">
            <x v="30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273"/>
          </reference>
        </references>
      </pivotArea>
    </format>
    <format dxfId="241">
      <pivotArea collapsedLevelsAreSubtotals="1" fieldPosition="0">
        <references count="5">
          <reference field="0" count="1" selected="0">
            <x v="30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4"/>
          </reference>
        </references>
      </pivotArea>
    </format>
    <format dxfId="240">
      <pivotArea collapsedLevelsAreSubtotals="1" fieldPosition="0">
        <references count="5">
          <reference field="0" count="1" selected="0">
            <x v="30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3"/>
          </reference>
        </references>
      </pivotArea>
    </format>
    <format dxfId="239">
      <pivotArea collapsedLevelsAreSubtotals="1" fieldPosition="0">
        <references count="5">
          <reference field="0" count="1" selected="0">
            <x v="305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7"/>
          </reference>
        </references>
      </pivotArea>
    </format>
    <format dxfId="238">
      <pivotArea collapsedLevelsAreSubtotals="1" fieldPosition="0">
        <references count="5">
          <reference field="0" count="1" selected="0">
            <x v="306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10"/>
          </reference>
        </references>
      </pivotArea>
    </format>
    <format dxfId="237">
      <pivotArea collapsedLevelsAreSubtotals="1" fieldPosition="0">
        <references count="5">
          <reference field="0" count="1" selected="0">
            <x v="307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9"/>
          </reference>
        </references>
      </pivotArea>
    </format>
    <format dxfId="236">
      <pivotArea collapsedLevelsAreSubtotals="1" fieldPosition="0">
        <references count="5">
          <reference field="0" count="1" selected="0">
            <x v="30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508"/>
          </reference>
        </references>
      </pivotArea>
    </format>
    <format dxfId="235">
      <pivotArea collapsedLevelsAreSubtotals="1" fieldPosition="0">
        <references count="5">
          <reference field="0" count="1" selected="0">
            <x v="30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1042"/>
          </reference>
        </references>
      </pivotArea>
    </format>
    <format dxfId="234">
      <pivotArea collapsedLevelsAreSubtotals="1" fieldPosition="0">
        <references count="5">
          <reference field="0" count="1" selected="0">
            <x v="31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735"/>
          </reference>
        </references>
      </pivotArea>
    </format>
    <format dxfId="233">
      <pivotArea collapsedLevelsAreSubtotals="1" fieldPosition="0">
        <references count="5">
          <reference field="0" count="1" selected="0">
            <x v="31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65"/>
          </reference>
          <reference field="10" count="1">
            <x v="736"/>
          </reference>
        </references>
      </pivotArea>
    </format>
    <format dxfId="232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75"/>
          </reference>
        </references>
      </pivotArea>
    </format>
    <format dxfId="231">
      <pivotArea collapsedLevelsAreSubtotals="1" fieldPosition="0">
        <references count="5">
          <reference field="0" count="1" selected="0">
            <x v="26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  <reference field="10" count="1">
            <x v="871"/>
          </reference>
        </references>
      </pivotArea>
    </format>
    <format dxfId="230">
      <pivotArea collapsedLevelsAreSubtotals="1" fieldPosition="0">
        <references count="5">
          <reference field="0" count="1" selected="0">
            <x v="270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75"/>
          </reference>
          <reference field="10" count="1">
            <x v="873"/>
          </reference>
        </references>
      </pivotArea>
    </format>
    <format dxfId="229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83"/>
          </reference>
        </references>
      </pivotArea>
    </format>
    <format dxfId="228">
      <pivotArea collapsedLevelsAreSubtotals="1" fieldPosition="0">
        <references count="5">
          <reference field="0" count="1" selected="0">
            <x v="258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2"/>
          </reference>
        </references>
      </pivotArea>
    </format>
    <format dxfId="227">
      <pivotArea collapsedLevelsAreSubtotals="1" fieldPosition="0">
        <references count="5">
          <reference field="0" count="1" selected="0">
            <x v="259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475"/>
          </reference>
        </references>
      </pivotArea>
    </format>
    <format dxfId="226">
      <pivotArea collapsedLevelsAreSubtotals="1" fieldPosition="0">
        <references count="5">
          <reference field="0" count="1" selected="0">
            <x v="261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6"/>
          </reference>
        </references>
      </pivotArea>
    </format>
    <format dxfId="225">
      <pivotArea collapsedLevelsAreSubtotals="1" fieldPosition="0">
        <references count="5">
          <reference field="0" count="1" selected="0">
            <x v="262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234"/>
          </reference>
        </references>
      </pivotArea>
    </format>
    <format dxfId="224">
      <pivotArea collapsedLevelsAreSubtotals="1" fieldPosition="0">
        <references count="5">
          <reference field="0" count="1" selected="0">
            <x v="263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83"/>
          </reference>
          <reference field="10" count="1">
            <x v="979"/>
          </reference>
        </references>
      </pivotArea>
    </format>
    <format dxfId="223">
      <pivotArea collapsedLevelsAreSubtotals="1" fieldPosition="0">
        <references count="3">
          <reference field="1" count="1" selected="0">
            <x v="0"/>
          </reference>
          <reference field="3" count="1" selected="0">
            <x v="3"/>
          </reference>
          <reference field="4" count="1">
            <x v="94"/>
          </reference>
        </references>
      </pivotArea>
    </format>
    <format dxfId="222">
      <pivotArea collapsedLevelsAreSubtotals="1" fieldPosition="0">
        <references count="5">
          <reference field="0" count="1" selected="0">
            <x v="264"/>
          </reference>
          <reference field="1" count="1" selected="0">
            <x v="0"/>
          </reference>
          <reference field="3" count="1" selected="0">
            <x v="3"/>
          </reference>
          <reference field="4" count="1" selected="0">
            <x v="94"/>
          </reference>
          <reference field="10" count="1">
            <x v="276"/>
          </reference>
        </references>
      </pivotArea>
    </format>
    <format dxfId="221">
      <pivotArea collapsedLevelsAreSubtotals="1" fieldPosition="0">
        <references count="2">
          <reference field="1" count="1" selected="0">
            <x v="0"/>
          </reference>
          <reference field="3" count="1">
            <x v="4"/>
          </reference>
        </references>
      </pivotArea>
    </format>
    <format dxfId="220">
      <pivotArea collapsedLevelsAreSubtotals="1" fieldPosition="0">
        <references count="3">
          <reference field="1" count="1" selected="0">
            <x v="0"/>
          </reference>
          <reference field="3" count="1" selected="0">
            <x v="4"/>
          </reference>
          <reference field="4" count="1">
            <x v="95"/>
          </reference>
        </references>
      </pivotArea>
    </format>
    <format dxfId="219">
      <pivotArea collapsedLevelsAreSubtotals="1" fieldPosition="0">
        <references count="5">
          <reference field="0" count="1" selected="0">
            <x v="315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68"/>
          </reference>
        </references>
      </pivotArea>
    </format>
    <format dxfId="218">
      <pivotArea collapsedLevelsAreSubtotals="1" fieldPosition="0">
        <references count="5">
          <reference field="0" count="1" selected="0">
            <x v="317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801"/>
          </reference>
        </references>
      </pivotArea>
    </format>
    <format dxfId="217">
      <pivotArea collapsedLevelsAreSubtotals="1" fieldPosition="0">
        <references count="5">
          <reference field="0" count="1" selected="0">
            <x v="318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80"/>
          </reference>
        </references>
      </pivotArea>
    </format>
    <format dxfId="216">
      <pivotArea collapsedLevelsAreSubtotals="1" fieldPosition="0">
        <references count="5">
          <reference field="0" count="1" selected="0">
            <x v="321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9"/>
          </reference>
        </references>
      </pivotArea>
    </format>
    <format dxfId="215">
      <pivotArea collapsedLevelsAreSubtotals="1" fieldPosition="0">
        <references count="5">
          <reference field="0" count="1" selected="0">
            <x v="324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81"/>
          </reference>
        </references>
      </pivotArea>
    </format>
    <format dxfId="214">
      <pivotArea collapsedLevelsAreSubtotals="1" fieldPosition="0">
        <references count="5">
          <reference field="0" count="1" selected="0">
            <x v="327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7"/>
          </reference>
        </references>
      </pivotArea>
    </format>
    <format dxfId="213">
      <pivotArea collapsedLevelsAreSubtotals="1" fieldPosition="0">
        <references count="5">
          <reference field="0" count="1" selected="0">
            <x v="331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994"/>
          </reference>
        </references>
      </pivotArea>
    </format>
    <format dxfId="212">
      <pivotArea collapsedLevelsAreSubtotals="1" fieldPosition="0">
        <references count="5">
          <reference field="0" count="1" selected="0">
            <x v="332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96"/>
          </reference>
        </references>
      </pivotArea>
    </format>
    <format dxfId="211">
      <pivotArea collapsedLevelsAreSubtotals="1" fieldPosition="0">
        <references count="5">
          <reference field="0" count="1" selected="0">
            <x v="333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396"/>
          </reference>
        </references>
      </pivotArea>
    </format>
    <format dxfId="210">
      <pivotArea collapsedLevelsAreSubtotals="1" fieldPosition="0">
        <references count="5">
          <reference field="0" count="1" selected="0">
            <x v="334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767"/>
          </reference>
        </references>
      </pivotArea>
    </format>
    <format dxfId="209">
      <pivotArea collapsedLevelsAreSubtotals="1" fieldPosition="0">
        <references count="5">
          <reference field="0" count="1" selected="0">
            <x v="335"/>
          </reference>
          <reference field="1" count="1" selected="0">
            <x v="0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1078"/>
          </reference>
        </references>
      </pivotArea>
    </format>
    <format dxfId="208">
      <pivotArea collapsedLevelsAreSubtotals="1" fieldPosition="0">
        <references count="2">
          <reference field="1" count="1" selected="0">
            <x v="0"/>
          </reference>
          <reference field="3" count="1">
            <x v="5"/>
          </reference>
        </references>
      </pivotArea>
    </format>
    <format dxfId="207">
      <pivotArea collapsedLevelsAreSubtotals="1" fieldPosition="0">
        <references count="3">
          <reference field="1" count="1" selected="0">
            <x v="0"/>
          </reference>
          <reference field="3" count="1" selected="0">
            <x v="5"/>
          </reference>
          <reference field="4" count="1">
            <x v="14"/>
          </reference>
        </references>
      </pivotArea>
    </format>
    <format dxfId="206">
      <pivotArea collapsedLevelsAreSubtotals="1" fieldPosition="0">
        <references count="5">
          <reference field="0" count="1" selected="0">
            <x v="336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388"/>
          </reference>
        </references>
      </pivotArea>
    </format>
    <format dxfId="205">
      <pivotArea collapsedLevelsAreSubtotals="1" fieldPosition="0">
        <references count="5">
          <reference field="0" count="1" selected="0">
            <x v="337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1084"/>
          </reference>
        </references>
      </pivotArea>
    </format>
    <format dxfId="204">
      <pivotArea collapsedLevelsAreSubtotals="1" fieldPosition="0">
        <references count="5">
          <reference field="0" count="1" selected="0">
            <x v="339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14"/>
          </reference>
          <reference field="10" count="1">
            <x v="484"/>
          </reference>
        </references>
      </pivotArea>
    </format>
    <format dxfId="203">
      <pivotArea collapsedLevelsAreSubtotals="1" fieldPosition="0">
        <references count="3">
          <reference field="1" count="1" selected="0">
            <x v="0"/>
          </reference>
          <reference field="3" count="1" selected="0">
            <x v="5"/>
          </reference>
          <reference field="4" count="1">
            <x v="64"/>
          </reference>
        </references>
      </pivotArea>
    </format>
    <format dxfId="202">
      <pivotArea collapsedLevelsAreSubtotals="1" fieldPosition="0">
        <references count="5">
          <reference field="0" count="1" selected="0">
            <x v="351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277"/>
          </reference>
        </references>
      </pivotArea>
    </format>
    <format dxfId="201">
      <pivotArea collapsedLevelsAreSubtotals="1" fieldPosition="0">
        <references count="5">
          <reference field="0" count="1" selected="0">
            <x v="352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581"/>
          </reference>
        </references>
      </pivotArea>
    </format>
    <format dxfId="200">
      <pivotArea collapsedLevelsAreSubtotals="1" fieldPosition="0">
        <references count="5">
          <reference field="0" count="1" selected="0">
            <x v="353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379"/>
          </reference>
        </references>
      </pivotArea>
    </format>
    <format dxfId="199">
      <pivotArea collapsedLevelsAreSubtotals="1" fieldPosition="0">
        <references count="5">
          <reference field="0" count="1" selected="0">
            <x v="354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4"/>
          </reference>
          <reference field="10" count="1">
            <x v="278"/>
          </reference>
        </references>
      </pivotArea>
    </format>
    <format dxfId="198">
      <pivotArea collapsedLevelsAreSubtotals="1" fieldPosition="0">
        <references count="3">
          <reference field="1" count="1" selected="0">
            <x v="0"/>
          </reference>
          <reference field="3" count="1" selected="0">
            <x v="5"/>
          </reference>
          <reference field="4" count="1">
            <x v="66"/>
          </reference>
        </references>
      </pivotArea>
    </format>
    <format dxfId="197">
      <pivotArea collapsedLevelsAreSubtotals="1" fieldPosition="0">
        <references count="5">
          <reference field="0" count="1" selected="0">
            <x v="359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728"/>
          </reference>
        </references>
      </pivotArea>
    </format>
    <format dxfId="196">
      <pivotArea collapsedLevelsAreSubtotals="1" fieldPosition="0">
        <references count="5">
          <reference field="0" count="1" selected="0">
            <x v="360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885"/>
          </reference>
        </references>
      </pivotArea>
    </format>
    <format dxfId="195">
      <pivotArea collapsedLevelsAreSubtotals="1" fieldPosition="0">
        <references count="5">
          <reference field="0" count="1" selected="0">
            <x v="361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66"/>
          </reference>
          <reference field="10" count="1">
            <x v="772"/>
          </reference>
        </references>
      </pivotArea>
    </format>
    <format dxfId="194">
      <pivotArea collapsedLevelsAreSubtotals="1" fieldPosition="0">
        <references count="3">
          <reference field="1" count="1" selected="0">
            <x v="0"/>
          </reference>
          <reference field="3" count="1" selected="0">
            <x v="5"/>
          </reference>
          <reference field="4" count="1">
            <x v="70"/>
          </reference>
        </references>
      </pivotArea>
    </format>
    <format dxfId="193">
      <pivotArea collapsedLevelsAreSubtotals="1" fieldPosition="0">
        <references count="5">
          <reference field="0" count="1" selected="0">
            <x v="355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438"/>
          </reference>
        </references>
      </pivotArea>
    </format>
    <format dxfId="192">
      <pivotArea collapsedLevelsAreSubtotals="1" fieldPosition="0">
        <references count="5">
          <reference field="0" count="1" selected="0">
            <x v="356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272"/>
          </reference>
        </references>
      </pivotArea>
    </format>
    <format dxfId="191">
      <pivotArea collapsedLevelsAreSubtotals="1" fieldPosition="0">
        <references count="5">
          <reference field="0" count="1" selected="0">
            <x v="357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237"/>
          </reference>
        </references>
      </pivotArea>
    </format>
    <format dxfId="190">
      <pivotArea collapsedLevelsAreSubtotals="1" fieldPosition="0">
        <references count="5">
          <reference field="0" count="1" selected="0">
            <x v="358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909"/>
          </reference>
        </references>
      </pivotArea>
    </format>
    <format dxfId="189">
      <pivotArea collapsedLevelsAreSubtotals="1" fieldPosition="0">
        <references count="5">
          <reference field="0" count="1" selected="0">
            <x v="363"/>
          </reference>
          <reference field="1" count="1" selected="0">
            <x v="0"/>
          </reference>
          <reference field="3" count="1" selected="0">
            <x v="5"/>
          </reference>
          <reference field="4" count="1" selected="0">
            <x v="70"/>
          </reference>
          <reference field="10" count="1">
            <x v="544"/>
          </reference>
        </references>
      </pivotArea>
    </format>
    <format dxfId="188">
      <pivotArea collapsedLevelsAreSubtotals="1" fieldPosition="0">
        <references count="2">
          <reference field="1" count="1" selected="0">
            <x v="0"/>
          </reference>
          <reference field="3" count="1">
            <x v="6"/>
          </reference>
        </references>
      </pivotArea>
    </format>
    <format dxfId="187">
      <pivotArea collapsedLevelsAreSubtotals="1" fieldPosition="0">
        <references count="3">
          <reference field="1" count="1" selected="0">
            <x v="0"/>
          </reference>
          <reference field="3" count="1" selected="0">
            <x v="6"/>
          </reference>
          <reference field="4" count="1">
            <x v="91"/>
          </reference>
        </references>
      </pivotArea>
    </format>
    <format dxfId="186">
      <pivotArea collapsedLevelsAreSubtotals="1" fieldPosition="0">
        <references count="5">
          <reference field="0" count="1" selected="0">
            <x v="368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1">
            <x v="723"/>
          </reference>
        </references>
      </pivotArea>
    </format>
    <format dxfId="185">
      <pivotArea collapsedLevelsAreSubtotals="1" fieldPosition="0">
        <references count="5">
          <reference field="0" count="1" selected="0">
            <x v="380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1">
            <x v="980"/>
          </reference>
        </references>
      </pivotArea>
    </format>
    <format dxfId="184">
      <pivotArea collapsedLevelsAreSubtotals="1" fieldPosition="0">
        <references count="5">
          <reference field="0" count="1" selected="0">
            <x v="381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1"/>
          </reference>
          <reference field="10" count="2">
            <x v="973"/>
            <x v="981"/>
          </reference>
        </references>
      </pivotArea>
    </format>
    <format dxfId="183">
      <pivotArea collapsedLevelsAreSubtotals="1" fieldPosition="0">
        <references count="3">
          <reference field="1" count="1" selected="0">
            <x v="0"/>
          </reference>
          <reference field="3" count="1" selected="0">
            <x v="6"/>
          </reference>
          <reference field="4" count="1">
            <x v="92"/>
          </reference>
        </references>
      </pivotArea>
    </format>
    <format dxfId="182">
      <pivotArea collapsedLevelsAreSubtotals="1" fieldPosition="0">
        <references count="5">
          <reference field="0" count="1" selected="0">
            <x v="365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6"/>
          </reference>
        </references>
      </pivotArea>
    </format>
    <format dxfId="181">
      <pivotArea collapsedLevelsAreSubtotals="1" fieldPosition="0">
        <references count="5">
          <reference field="0" count="1" selected="0">
            <x v="366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7"/>
          </reference>
        </references>
      </pivotArea>
    </format>
    <format dxfId="180">
      <pivotArea collapsedLevelsAreSubtotals="1" fieldPosition="0">
        <references count="5">
          <reference field="0" count="1" selected="0">
            <x v="367"/>
          </reference>
          <reference field="1" count="1" selected="0">
            <x v="0"/>
          </reference>
          <reference field="3" count="1" selected="0">
            <x v="6"/>
          </reference>
          <reference field="4" count="1" selected="0">
            <x v="92"/>
          </reference>
          <reference field="10" count="1">
            <x v="875"/>
          </reference>
        </references>
      </pivotArea>
    </format>
    <format dxfId="179">
      <pivotArea collapsedLevelsAreSubtotals="1" fieldPosition="0">
        <references count="2">
          <reference field="1" count="1" selected="0">
            <x v="0"/>
          </reference>
          <reference field="3" count="1">
            <x v="9"/>
          </reference>
        </references>
      </pivotArea>
    </format>
    <format dxfId="178">
      <pivotArea collapsedLevelsAreSubtotals="1" fieldPosition="0">
        <references count="3">
          <reference field="1" count="1" selected="0">
            <x v="0"/>
          </reference>
          <reference field="3" count="1" selected="0">
            <x v="9"/>
          </reference>
          <reference field="4" count="1">
            <x v="36"/>
          </reference>
        </references>
      </pivotArea>
    </format>
    <format dxfId="177">
      <pivotArea collapsedLevelsAreSubtotals="1" fieldPosition="0">
        <references count="5">
          <reference field="0" count="1" selected="0">
            <x v="391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36"/>
          </reference>
          <reference field="10" count="1">
            <x v="572"/>
          </reference>
        </references>
      </pivotArea>
    </format>
    <format dxfId="176">
      <pivotArea collapsedLevelsAreSubtotals="1" fieldPosition="0">
        <references count="5">
          <reference field="0" count="1" selected="0">
            <x v="392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36"/>
          </reference>
          <reference field="10" count="1">
            <x v="795"/>
          </reference>
        </references>
      </pivotArea>
    </format>
    <format dxfId="175">
      <pivotArea collapsedLevelsAreSubtotals="1" fieldPosition="0">
        <references count="3">
          <reference field="1" count="1" selected="0">
            <x v="0"/>
          </reference>
          <reference field="3" count="1" selected="0">
            <x v="9"/>
          </reference>
          <reference field="4" count="1">
            <x v="47"/>
          </reference>
        </references>
      </pivotArea>
    </format>
    <format dxfId="174">
      <pivotArea collapsedLevelsAreSubtotals="1" fieldPosition="0">
        <references count="5">
          <reference field="0" count="1" selected="0">
            <x v="386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44"/>
          </reference>
        </references>
      </pivotArea>
    </format>
    <format dxfId="173">
      <pivotArea collapsedLevelsAreSubtotals="1" fieldPosition="0">
        <references count="5">
          <reference field="0" count="1" selected="0">
            <x v="387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34"/>
          </reference>
        </references>
      </pivotArea>
    </format>
    <format dxfId="172">
      <pivotArea collapsedLevelsAreSubtotals="1" fieldPosition="0">
        <references count="3">
          <reference field="1" count="1" selected="0">
            <x v="0"/>
          </reference>
          <reference field="3" count="1" selected="0">
            <x v="9"/>
          </reference>
          <reference field="4" count="1">
            <x v="84"/>
          </reference>
        </references>
      </pivotArea>
    </format>
    <format dxfId="171">
      <pivotArea collapsedLevelsAreSubtotals="1" fieldPosition="0">
        <references count="5">
          <reference field="0" count="1" selected="0">
            <x v="382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54"/>
          </reference>
        </references>
      </pivotArea>
    </format>
    <format dxfId="170">
      <pivotArea collapsedLevelsAreSubtotals="1" fieldPosition="0">
        <references count="5">
          <reference field="0" count="1" selected="0">
            <x v="383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67"/>
          </reference>
        </references>
      </pivotArea>
    </format>
    <format dxfId="169">
      <pivotArea collapsedLevelsAreSubtotals="1" fieldPosition="0">
        <references count="5">
          <reference field="0" count="1" selected="0">
            <x v="384"/>
          </reference>
          <reference field="1" count="1" selected="0">
            <x v="0"/>
          </reference>
          <reference field="3" count="1" selected="0">
            <x v="9"/>
          </reference>
          <reference field="4" count="1" selected="0">
            <x v="84"/>
          </reference>
          <reference field="10" count="1">
            <x v="266"/>
          </reference>
        </references>
      </pivotArea>
    </format>
    <format dxfId="168">
      <pivotArea collapsedLevelsAreSubtotals="1" fieldPosition="0">
        <references count="1">
          <reference field="1" count="1">
            <x v="1"/>
          </reference>
        </references>
      </pivotArea>
    </format>
    <format dxfId="167">
      <pivotArea collapsedLevelsAreSubtotals="1" fieldPosition="0">
        <references count="2">
          <reference field="1" count="1" selected="0">
            <x v="1"/>
          </reference>
          <reference field="3" count="1">
            <x v="2"/>
          </reference>
        </references>
      </pivotArea>
    </format>
    <format dxfId="166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1"/>
          </reference>
        </references>
      </pivotArea>
    </format>
    <format dxfId="165">
      <pivotArea collapsedLevelsAreSubtotals="1" fieldPosition="0">
        <references count="5">
          <reference field="0" count="1" selected="0">
            <x v="15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"/>
          </reference>
          <reference field="10" count="1">
            <x v="108"/>
          </reference>
        </references>
      </pivotArea>
    </format>
    <format dxfId="164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"/>
          </reference>
        </references>
      </pivotArea>
    </format>
    <format dxfId="163">
      <pivotArea collapsedLevelsAreSubtotals="1" fieldPosition="0">
        <references count="5">
          <reference field="0" count="1" selected="0">
            <x v="9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"/>
          </reference>
          <reference field="10" count="1">
            <x v="134"/>
          </reference>
        </references>
      </pivotArea>
    </format>
    <format dxfId="162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3"/>
          </reference>
        </references>
      </pivotArea>
    </format>
    <format dxfId="161">
      <pivotArea collapsedLevelsAreSubtotals="1" fieldPosition="0">
        <references count="5">
          <reference field="0" count="1" selected="0">
            <x v="15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"/>
          </reference>
          <reference field="10" count="1">
            <x v="144"/>
          </reference>
        </references>
      </pivotArea>
    </format>
    <format dxfId="160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4"/>
          </reference>
        </references>
      </pivotArea>
    </format>
    <format dxfId="159">
      <pivotArea collapsedLevelsAreSubtotals="1" fieldPosition="0">
        <references count="5">
          <reference field="0" count="1" selected="0">
            <x v="15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"/>
          </reference>
          <reference field="10" count="1">
            <x v="224"/>
          </reference>
        </references>
      </pivotArea>
    </format>
    <format dxfId="158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10"/>
          </reference>
        </references>
      </pivotArea>
    </format>
    <format dxfId="157">
      <pivotArea collapsedLevelsAreSubtotals="1" fieldPosition="0">
        <references count="5">
          <reference field="0" count="1" selected="0">
            <x v="17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0"/>
          </reference>
          <reference field="10" count="1">
            <x v="246"/>
          </reference>
        </references>
      </pivotArea>
    </format>
    <format dxfId="156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11"/>
          </reference>
        </references>
      </pivotArea>
    </format>
    <format dxfId="155">
      <pivotArea collapsedLevelsAreSubtotals="1" fieldPosition="0">
        <references count="5">
          <reference field="0" count="1" selected="0">
            <x v="12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1"/>
          </reference>
          <reference field="10" count="1">
            <x v="282"/>
          </reference>
        </references>
      </pivotArea>
    </format>
    <format dxfId="154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12"/>
          </reference>
        </references>
      </pivotArea>
    </format>
    <format dxfId="153">
      <pivotArea collapsedLevelsAreSubtotals="1" fieldPosition="0">
        <references count="5">
          <reference field="0" count="1" selected="0">
            <x v="91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2"/>
          </reference>
          <reference field="10" count="1">
            <x v="283"/>
          </reference>
        </references>
      </pivotArea>
    </format>
    <format dxfId="152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15"/>
          </reference>
        </references>
      </pivotArea>
    </format>
    <format dxfId="151">
      <pivotArea collapsedLevelsAreSubtotals="1" fieldPosition="0">
        <references count="5">
          <reference field="0" count="1" selected="0">
            <x v="124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15"/>
          </reference>
          <reference field="10" count="1">
            <x v="389"/>
          </reference>
        </references>
      </pivotArea>
    </format>
    <format dxfId="150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1"/>
          </reference>
        </references>
      </pivotArea>
    </format>
    <format dxfId="149">
      <pivotArea collapsedLevelsAreSubtotals="1" fieldPosition="0">
        <references count="5">
          <reference field="0" count="1" selected="0">
            <x v="1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1"/>
          </reference>
          <reference field="10" count="1">
            <x v="461"/>
          </reference>
        </references>
      </pivotArea>
    </format>
    <format dxfId="148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147">
      <pivotArea collapsedLevelsAreSubtotals="1" fieldPosition="0">
        <references count="5">
          <reference field="0" count="1" selected="0">
            <x v="15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2"/>
          </reference>
          <reference field="10" count="1">
            <x v="467"/>
          </reference>
        </references>
      </pivotArea>
    </format>
    <format dxfId="146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3"/>
          </reference>
        </references>
      </pivotArea>
    </format>
    <format dxfId="145">
      <pivotArea collapsedLevelsAreSubtotals="1" fieldPosition="0">
        <references count="5">
          <reference field="0" count="1" selected="0">
            <x v="178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3"/>
          </reference>
          <reference field="10" count="1">
            <x v="485"/>
          </reference>
        </references>
      </pivotArea>
    </format>
    <format dxfId="144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4"/>
          </reference>
        </references>
      </pivotArea>
    </format>
    <format dxfId="143">
      <pivotArea collapsedLevelsAreSubtotals="1" fieldPosition="0">
        <references count="5">
          <reference field="0" count="1" selected="0">
            <x v="1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4"/>
          </reference>
          <reference field="10" count="1">
            <x v="486"/>
          </reference>
        </references>
      </pivotArea>
    </format>
    <format dxfId="142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25"/>
          </reference>
        </references>
      </pivotArea>
    </format>
    <format dxfId="141">
      <pivotArea collapsedLevelsAreSubtotals="1" fieldPosition="0">
        <references count="5">
          <reference field="0" count="1" selected="0">
            <x v="16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25"/>
          </reference>
          <reference field="10" count="1">
            <x v="488"/>
          </reference>
        </references>
      </pivotArea>
    </format>
    <format dxfId="140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32"/>
          </reference>
        </references>
      </pivotArea>
    </format>
    <format dxfId="139">
      <pivotArea collapsedLevelsAreSubtotals="1" fieldPosition="0">
        <references count="5">
          <reference field="0" count="1" selected="0">
            <x v="9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2"/>
          </reference>
          <reference field="10" count="1">
            <x v="536"/>
          </reference>
        </references>
      </pivotArea>
    </format>
    <format dxfId="138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35"/>
          </reference>
        </references>
      </pivotArea>
    </format>
    <format dxfId="137">
      <pivotArea collapsedLevelsAreSubtotals="1" fieldPosition="0">
        <references count="5">
          <reference field="0" count="1" selected="0">
            <x v="15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5"/>
          </reference>
          <reference field="10" count="1">
            <x v="547"/>
          </reference>
        </references>
      </pivotArea>
    </format>
    <format dxfId="136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38"/>
          </reference>
        </references>
      </pivotArea>
    </format>
    <format dxfId="135">
      <pivotArea collapsedLevelsAreSubtotals="1" fieldPosition="0">
        <references count="5">
          <reference field="0" count="1" selected="0">
            <x v="225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38"/>
          </reference>
          <reference field="10" count="1">
            <x v="589"/>
          </reference>
        </references>
      </pivotArea>
    </format>
    <format dxfId="134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40"/>
          </reference>
        </references>
      </pivotArea>
    </format>
    <format dxfId="133">
      <pivotArea collapsedLevelsAreSubtotals="1" fieldPosition="0">
        <references count="5">
          <reference field="0" count="1" selected="0">
            <x v="93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0"/>
          </reference>
          <reference field="10" count="1">
            <x v="604"/>
          </reference>
        </references>
      </pivotArea>
    </format>
    <format dxfId="132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49"/>
          </reference>
        </references>
      </pivotArea>
    </format>
    <format dxfId="131">
      <pivotArea collapsedLevelsAreSubtotals="1" fieldPosition="0">
        <references count="5">
          <reference field="0" count="1" selected="0">
            <x v="252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49"/>
          </reference>
          <reference field="10" count="1">
            <x v="738"/>
          </reference>
        </references>
      </pivotArea>
    </format>
    <format dxfId="130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50"/>
          </reference>
        </references>
      </pivotArea>
    </format>
    <format dxfId="129">
      <pivotArea collapsedLevelsAreSubtotals="1" fieldPosition="0">
        <references count="5">
          <reference field="0" count="1" selected="0">
            <x v="190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0"/>
          </reference>
          <reference field="10" count="1">
            <x v="745"/>
          </reference>
        </references>
      </pivotArea>
    </format>
    <format dxfId="128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51"/>
          </reference>
        </references>
      </pivotArea>
    </format>
    <format dxfId="127">
      <pivotArea collapsedLevelsAreSubtotals="1" fieldPosition="0">
        <references count="5">
          <reference field="0" count="1" selected="0">
            <x v="166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1"/>
          </reference>
          <reference field="10" count="1">
            <x v="756"/>
          </reference>
        </references>
      </pivotArea>
    </format>
    <format dxfId="126">
      <pivotArea collapsedLevelsAreSubtotals="1" fieldPosition="0">
        <references count="3">
          <reference field="1" count="1" selected="0">
            <x v="1"/>
          </reference>
          <reference field="3" count="1" selected="0">
            <x v="2"/>
          </reference>
          <reference field="4" count="1">
            <x v="52"/>
          </reference>
        </references>
      </pivotArea>
    </format>
    <format dxfId="125">
      <pivotArea collapsedLevelsAreSubtotals="1" fieldPosition="0">
        <references count="5">
          <reference field="0" count="1" selected="0">
            <x v="167"/>
          </reference>
          <reference field="1" count="1" selected="0">
            <x v="1"/>
          </reference>
          <reference field="3" count="1" selected="0">
            <x v="2"/>
          </reference>
          <reference field="4" count="1" selected="0">
            <x v="52"/>
          </reference>
          <reference field="10" count="1">
            <x v="758"/>
          </reference>
        </references>
      </pivotArea>
    </format>
    <format dxfId="124">
      <pivotArea collapsedLevelsAreSubtotals="1" fieldPosition="0">
        <references count="1">
          <reference field="1" count="1">
            <x v="2"/>
          </reference>
        </references>
      </pivotArea>
    </format>
    <format dxfId="123">
      <pivotArea collapsedLevelsAreSubtotals="1" fieldPosition="0">
        <references count="2">
          <reference field="1" count="1" selected="0">
            <x v="2"/>
          </reference>
          <reference field="3" count="1">
            <x v="0"/>
          </reference>
        </references>
      </pivotArea>
    </format>
    <format dxfId="122">
      <pivotArea collapsedLevelsAreSubtotals="1" fieldPosition="0">
        <references count="3">
          <reference field="1" count="1" selected="0">
            <x v="2"/>
          </reference>
          <reference field="3" count="1" selected="0">
            <x v="0"/>
          </reference>
          <reference field="4" count="1">
            <x v="73"/>
          </reference>
        </references>
      </pivotArea>
    </format>
    <format dxfId="121">
      <pivotArea collapsedLevelsAreSubtotals="1" fieldPosition="0">
        <references count="5">
          <reference field="0" count="1" selected="0">
            <x v="16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120">
      <pivotArea collapsedLevelsAreSubtotals="1" fieldPosition="0">
        <references count="5">
          <reference field="0" count="1" selected="0">
            <x v="23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119">
      <pivotArea collapsedLevelsAreSubtotals="1" fieldPosition="0">
        <references count="5">
          <reference field="0" count="1" selected="0">
            <x v="24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118">
      <pivotArea collapsedLevelsAreSubtotals="1" fieldPosition="0">
        <references count="5">
          <reference field="0" count="1" selected="0">
            <x v="25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813"/>
          </reference>
        </references>
      </pivotArea>
    </format>
    <format dxfId="117">
      <pivotArea collapsedLevelsAreSubtotals="1" fieldPosition="0">
        <references count="5">
          <reference field="0" count="1" selected="0">
            <x v="26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814"/>
          </reference>
        </references>
      </pivotArea>
    </format>
    <format dxfId="116">
      <pivotArea collapsedLevelsAreSubtotals="1" fieldPosition="0">
        <references count="5">
          <reference field="0" count="1" selected="0">
            <x v="29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49"/>
          </reference>
        </references>
      </pivotArea>
    </format>
    <format dxfId="115">
      <pivotArea collapsedLevelsAreSubtotals="1" fieldPosition="0">
        <references count="5">
          <reference field="0" count="1" selected="0">
            <x v="33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993"/>
          </reference>
        </references>
      </pivotArea>
    </format>
    <format dxfId="114">
      <pivotArea collapsedLevelsAreSubtotals="1" fieldPosition="0">
        <references count="5">
          <reference field="0" count="1" selected="0">
            <x v="54"/>
          </reference>
          <reference field="1" count="1" selected="0">
            <x v="2"/>
          </reference>
          <reference field="3" count="1" selected="0">
            <x v="0"/>
          </reference>
          <reference field="4" count="1" selected="0">
            <x v="73"/>
          </reference>
          <reference field="10" count="1">
            <x v="451"/>
          </reference>
        </references>
      </pivotArea>
    </format>
    <format dxfId="113">
      <pivotArea collapsedLevelsAreSubtotals="1" fieldPosition="0">
        <references count="2">
          <reference field="1" count="1" selected="0">
            <x v="2"/>
          </reference>
          <reference field="3" count="1">
            <x v="1"/>
          </reference>
        </references>
      </pivotArea>
    </format>
    <format dxfId="112">
      <pivotArea collapsedLevelsAreSubtotals="1" fieldPosition="0">
        <references count="3">
          <reference field="1" count="1" selected="0">
            <x v="2"/>
          </reference>
          <reference field="3" count="1" selected="0">
            <x v="1"/>
          </reference>
          <reference field="4" count="1">
            <x v="46"/>
          </reference>
        </references>
      </pivotArea>
    </format>
    <format dxfId="111">
      <pivotArea collapsedLevelsAreSubtotals="1" fieldPosition="0">
        <references count="5">
          <reference field="0" count="1" selected="0">
            <x v="34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30"/>
          </reference>
        </references>
      </pivotArea>
    </format>
    <format dxfId="110">
      <pivotArea collapsedLevelsAreSubtotals="1" fieldPosition="0">
        <references count="5">
          <reference field="0" count="1" selected="0">
            <x v="35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29"/>
          </reference>
        </references>
      </pivotArea>
    </format>
    <format dxfId="109">
      <pivotArea collapsedLevelsAreSubtotals="1" fieldPosition="0">
        <references count="5">
          <reference field="0" count="1" selected="0">
            <x v="36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731"/>
          </reference>
        </references>
      </pivotArea>
    </format>
    <format dxfId="108">
      <pivotArea collapsedLevelsAreSubtotals="1" fieldPosition="0">
        <references count="5">
          <reference field="0" count="1" selected="0">
            <x v="69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18"/>
          </reference>
        </references>
      </pivotArea>
    </format>
    <format dxfId="107">
      <pivotArea collapsedLevelsAreSubtotals="1" fieldPosition="0">
        <references count="5">
          <reference field="0" count="1" selected="0">
            <x v="70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8"/>
          </reference>
        </references>
      </pivotArea>
    </format>
    <format dxfId="106">
      <pivotArea collapsedLevelsAreSubtotals="1" fieldPosition="0">
        <references count="5">
          <reference field="0" count="1" selected="0">
            <x v="71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7"/>
          </reference>
        </references>
      </pivotArea>
    </format>
    <format dxfId="105">
      <pivotArea collapsedLevelsAreSubtotals="1" fieldPosition="0">
        <references count="5">
          <reference field="0" count="1" selected="0">
            <x v="72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878"/>
          </reference>
        </references>
      </pivotArea>
    </format>
    <format dxfId="104">
      <pivotArea collapsedLevelsAreSubtotals="1" fieldPosition="0">
        <references count="5">
          <reference field="0" count="1" selected="0">
            <x v="73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4"/>
          </reference>
        </references>
      </pivotArea>
    </format>
    <format dxfId="103">
      <pivotArea collapsedLevelsAreSubtotals="1" fieldPosition="0">
        <references count="5">
          <reference field="0" count="1" selected="0">
            <x v="74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6"/>
          </reference>
        </references>
      </pivotArea>
    </format>
    <format dxfId="102">
      <pivotArea collapsedLevelsAreSubtotals="1" fieldPosition="0">
        <references count="5">
          <reference field="0" count="1" selected="0">
            <x v="75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5"/>
          </reference>
        </references>
      </pivotArea>
    </format>
    <format dxfId="101">
      <pivotArea collapsedLevelsAreSubtotals="1" fieldPosition="0">
        <references count="5">
          <reference field="0" count="1" selected="0">
            <x v="76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3"/>
          </reference>
        </references>
      </pivotArea>
    </format>
    <format dxfId="100">
      <pivotArea collapsedLevelsAreSubtotals="1" fieldPosition="0">
        <references count="5">
          <reference field="0" count="1" selected="0">
            <x v="77"/>
          </reference>
          <reference field="1" count="1" selected="0">
            <x v="2"/>
          </reference>
          <reference field="3" count="1" selected="0">
            <x v="1"/>
          </reference>
          <reference field="4" count="1" selected="0">
            <x v="46"/>
          </reference>
          <reference field="10" count="1">
            <x v="582"/>
          </reference>
        </references>
      </pivotArea>
    </format>
    <format dxfId="99">
      <pivotArea collapsedLevelsAreSubtotals="1" fieldPosition="0">
        <references count="2">
          <reference field="1" count="1" selected="0">
            <x v="2"/>
          </reference>
          <reference field="3" count="1">
            <x v="2"/>
          </reference>
        </references>
      </pivotArea>
    </format>
    <format dxfId="98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13"/>
          </reference>
        </references>
      </pivotArea>
    </format>
    <format dxfId="97">
      <pivotArea collapsedLevelsAreSubtotals="1" fieldPosition="0">
        <references count="5">
          <reference field="0" count="1" selected="0">
            <x v="20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3"/>
          </reference>
          <reference field="10" count="1">
            <x v="285"/>
          </reference>
        </references>
      </pivotArea>
    </format>
    <format dxfId="96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17"/>
          </reference>
        </references>
      </pivotArea>
    </format>
    <format dxfId="95">
      <pivotArea collapsedLevelsAreSubtotals="1" fieldPosition="0">
        <references count="5">
          <reference field="0" count="1" selected="0">
            <x v="10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7"/>
          </reference>
          <reference field="10" count="1">
            <x v="408"/>
          </reference>
        </references>
      </pivotArea>
    </format>
    <format dxfId="94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18"/>
          </reference>
        </references>
      </pivotArea>
    </format>
    <format dxfId="93">
      <pivotArea collapsedLevelsAreSubtotals="1" fieldPosition="0">
        <references count="5">
          <reference field="0" count="1" selected="0">
            <x v="13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18"/>
          </reference>
          <reference field="10" count="1">
            <x v="407"/>
          </reference>
        </references>
      </pivotArea>
    </format>
    <format dxfId="92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29"/>
          </reference>
        </references>
      </pivotArea>
    </format>
    <format dxfId="91">
      <pivotArea collapsedLevelsAreSubtotals="1" fieldPosition="0">
        <references count="5">
          <reference field="0" count="1" selected="0">
            <x v="6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773"/>
          </reference>
        </references>
      </pivotArea>
    </format>
    <format dxfId="90">
      <pivotArea collapsedLevelsAreSubtotals="1" fieldPosition="0">
        <references count="5">
          <reference field="0" count="1" selected="0">
            <x v="6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460"/>
          </reference>
        </references>
      </pivotArea>
    </format>
    <format dxfId="89">
      <pivotArea collapsedLevelsAreSubtotals="1" fieldPosition="0">
        <references count="5">
          <reference field="0" count="1" selected="0">
            <x v="6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804"/>
          </reference>
        </references>
      </pivotArea>
    </format>
    <format dxfId="88">
      <pivotArea collapsedLevelsAreSubtotals="1" fieldPosition="0">
        <references count="5">
          <reference field="0" count="1" selected="0">
            <x v="6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517"/>
          </reference>
        </references>
      </pivotArea>
    </format>
    <format dxfId="87">
      <pivotArea collapsedLevelsAreSubtotals="1" fieldPosition="0">
        <references count="5">
          <reference field="0" count="1" selected="0">
            <x v="6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29"/>
          </reference>
          <reference field="10" count="1">
            <x v="861"/>
          </reference>
        </references>
      </pivotArea>
    </format>
    <format dxfId="86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41"/>
          </reference>
        </references>
      </pivotArea>
    </format>
    <format dxfId="85">
      <pivotArea collapsedLevelsAreSubtotals="1" fieldPosition="0">
        <references count="5">
          <reference field="0" count="1" selected="0">
            <x v="20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41"/>
          </reference>
          <reference field="10" count="1">
            <x v="608"/>
          </reference>
        </references>
      </pivotArea>
    </format>
    <format dxfId="84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62"/>
          </reference>
        </references>
      </pivotArea>
    </format>
    <format dxfId="83">
      <pivotArea collapsedLevelsAreSubtotals="1" fieldPosition="0">
        <references count="5">
          <reference field="0" count="1" selected="0">
            <x v="10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34"/>
          </reference>
        </references>
      </pivotArea>
    </format>
    <format dxfId="82">
      <pivotArea collapsedLevelsAreSubtotals="1" fieldPosition="0">
        <references count="5">
          <reference field="0" count="1" selected="0">
            <x v="107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33"/>
          </reference>
        </references>
      </pivotArea>
    </format>
    <format dxfId="81">
      <pivotArea collapsedLevelsAreSubtotals="1" fieldPosition="0">
        <references count="5">
          <reference field="0" count="1" selected="0">
            <x v="108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2"/>
          </reference>
        </references>
      </pivotArea>
    </format>
    <format dxfId="80">
      <pivotArea collapsedLevelsAreSubtotals="1" fieldPosition="0">
        <references count="5">
          <reference field="0" count="1" selected="0">
            <x v="109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3"/>
          </reference>
        </references>
      </pivotArea>
    </format>
    <format dxfId="79">
      <pivotArea collapsedLevelsAreSubtotals="1" fieldPosition="0">
        <references count="5">
          <reference field="0" count="1" selected="0">
            <x v="11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1"/>
          </reference>
        </references>
      </pivotArea>
    </format>
    <format dxfId="78">
      <pivotArea collapsedLevelsAreSubtotals="1" fieldPosition="0">
        <references count="5">
          <reference field="0" count="1" selected="0">
            <x v="11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540"/>
          </reference>
        </references>
      </pivotArea>
    </format>
    <format dxfId="77">
      <pivotArea collapsedLevelsAreSubtotals="1" fieldPosition="0">
        <references count="5">
          <reference field="0" count="1" selected="0">
            <x v="11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2"/>
          </reference>
        </references>
      </pivotArea>
    </format>
    <format dxfId="76">
      <pivotArea collapsedLevelsAreSubtotals="1" fieldPosition="0">
        <references count="5">
          <reference field="0" count="1" selected="0">
            <x v="11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1"/>
          </reference>
        </references>
      </pivotArea>
    </format>
    <format dxfId="75">
      <pivotArea collapsedLevelsAreSubtotals="1" fieldPosition="0">
        <references count="5">
          <reference field="0" count="1" selected="0">
            <x v="11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30"/>
          </reference>
        </references>
      </pivotArea>
    </format>
    <format dxfId="74">
      <pivotArea collapsedLevelsAreSubtotals="1" fieldPosition="0">
        <references count="5">
          <reference field="0" count="1" selected="0">
            <x v="11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9"/>
          </reference>
        </references>
      </pivotArea>
    </format>
    <format dxfId="73">
      <pivotArea collapsedLevelsAreSubtotals="1" fieldPosition="0">
        <references count="5">
          <reference field="0" count="1" selected="0">
            <x v="116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2"/>
          </reference>
          <reference field="10" count="1">
            <x v="228"/>
          </reference>
        </references>
      </pivotArea>
    </format>
    <format dxfId="72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63"/>
          </reference>
        </references>
      </pivotArea>
    </format>
    <format dxfId="71">
      <pivotArea collapsedLevelsAreSubtotals="1" fieldPosition="0">
        <references count="5">
          <reference field="0" count="1" selected="0">
            <x v="10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241"/>
          </reference>
        </references>
      </pivotArea>
    </format>
    <format dxfId="70">
      <pivotArea collapsedLevelsAreSubtotals="1" fieldPosition="0">
        <references count="5">
          <reference field="0" count="1" selected="0">
            <x v="10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499"/>
          </reference>
        </references>
      </pivotArea>
    </format>
    <format dxfId="69">
      <pivotArea collapsedLevelsAreSubtotals="1" fieldPosition="0">
        <references count="5">
          <reference field="0" count="1" selected="0">
            <x v="10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501"/>
          </reference>
        </references>
      </pivotArea>
    </format>
    <format dxfId="68">
      <pivotArea collapsedLevelsAreSubtotals="1" fieldPosition="0">
        <references count="5">
          <reference field="0" count="1" selected="0">
            <x v="10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498"/>
          </reference>
        </references>
      </pivotArea>
    </format>
    <format dxfId="67">
      <pivotArea collapsedLevelsAreSubtotals="1" fieldPosition="0">
        <references count="5">
          <reference field="0" count="1" selected="0">
            <x v="10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63"/>
          </reference>
          <reference field="10" count="1">
            <x v="500"/>
          </reference>
        </references>
      </pivotArea>
    </format>
    <format dxfId="66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72"/>
          </reference>
        </references>
      </pivotArea>
    </format>
    <format dxfId="65">
      <pivotArea collapsedLevelsAreSubtotals="1" fieldPosition="0">
        <references count="5">
          <reference field="0" count="1" selected="0">
            <x v="17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2"/>
          </reference>
          <reference field="10" count="1">
            <x v="863"/>
          </reference>
        </references>
      </pivotArea>
    </format>
    <format dxfId="64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74"/>
          </reference>
        </references>
      </pivotArea>
    </format>
    <format dxfId="63">
      <pivotArea collapsedLevelsAreSubtotals="1" fieldPosition="0">
        <references count="5">
          <reference field="0" count="1" selected="0">
            <x v="8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1054"/>
          </reference>
        </references>
      </pivotArea>
    </format>
    <format dxfId="62">
      <pivotArea collapsedLevelsAreSubtotals="1" fieldPosition="0">
        <references count="5">
          <reference field="0" count="1" selected="0">
            <x v="8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18"/>
          </reference>
        </references>
      </pivotArea>
    </format>
    <format dxfId="61">
      <pivotArea collapsedLevelsAreSubtotals="1" fieldPosition="0">
        <references count="5">
          <reference field="0" count="1" selected="0">
            <x v="12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69"/>
          </reference>
        </references>
      </pivotArea>
    </format>
    <format dxfId="60">
      <pivotArea collapsedLevelsAreSubtotals="1" fieldPosition="0">
        <references count="5">
          <reference field="0" count="1" selected="0">
            <x v="150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417"/>
          </reference>
        </references>
      </pivotArea>
    </format>
    <format dxfId="59">
      <pivotArea collapsedLevelsAreSubtotals="1" fieldPosition="0">
        <references count="5">
          <reference field="0" count="1" selected="0">
            <x v="16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21"/>
          </reference>
        </references>
      </pivotArea>
    </format>
    <format dxfId="58">
      <pivotArea collapsedLevelsAreSubtotals="1" fieldPosition="0">
        <references count="5">
          <reference field="0" count="1" selected="0">
            <x v="19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09"/>
          </reference>
        </references>
      </pivotArea>
    </format>
    <format dxfId="57">
      <pivotArea collapsedLevelsAreSubtotals="1" fieldPosition="0">
        <references count="5">
          <reference field="0" count="1" selected="0">
            <x v="214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62"/>
          </reference>
        </references>
      </pivotArea>
    </format>
    <format dxfId="56">
      <pivotArea collapsedLevelsAreSubtotals="1" fieldPosition="0">
        <references count="5">
          <reference field="0" count="1" selected="0">
            <x v="25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4"/>
          </reference>
          <reference field="10" count="1">
            <x v="887"/>
          </reference>
        </references>
      </pivotArea>
    </format>
    <format dxfId="55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79"/>
          </reference>
        </references>
      </pivotArea>
    </format>
    <format dxfId="54">
      <pivotArea collapsedLevelsAreSubtotals="1" fieldPosition="0">
        <references count="5">
          <reference field="0" count="1" selected="0">
            <x v="215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79"/>
          </reference>
          <reference field="10" count="1">
            <x v="883"/>
          </reference>
        </references>
      </pivotArea>
    </format>
    <format dxfId="53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81"/>
          </reference>
        </references>
      </pivotArea>
    </format>
    <format dxfId="52">
      <pivotArea collapsedLevelsAreSubtotals="1" fieldPosition="0">
        <references count="5">
          <reference field="0" count="1" selected="0">
            <x v="61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1"/>
          </reference>
          <reference field="10" count="1">
            <x v="462"/>
          </reference>
        </references>
      </pivotArea>
    </format>
    <format dxfId="51">
      <pivotArea collapsedLevelsAreSubtotals="1" fieldPosition="0">
        <references count="5">
          <reference field="0" count="1" selected="0">
            <x v="63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1"/>
          </reference>
          <reference field="10" count="1">
            <x v="391"/>
          </reference>
        </references>
      </pivotArea>
    </format>
    <format dxfId="50">
      <pivotArea collapsedLevelsAreSubtotals="1" fieldPosition="0">
        <references count="3">
          <reference field="1" count="1" selected="0">
            <x v="2"/>
          </reference>
          <reference field="3" count="1" selected="0">
            <x v="2"/>
          </reference>
          <reference field="4" count="1">
            <x v="85"/>
          </reference>
        </references>
      </pivotArea>
    </format>
    <format dxfId="49">
      <pivotArea collapsedLevelsAreSubtotals="1" fieldPosition="0">
        <references count="5">
          <reference field="0" count="1" selected="0">
            <x v="142"/>
          </reference>
          <reference field="1" count="1" selected="0">
            <x v="2"/>
          </reference>
          <reference field="3" count="1" selected="0">
            <x v="2"/>
          </reference>
          <reference field="4" count="1" selected="0">
            <x v="85"/>
          </reference>
          <reference field="10" count="1">
            <x v="995"/>
          </reference>
        </references>
      </pivotArea>
    </format>
    <format dxfId="48">
      <pivotArea collapsedLevelsAreSubtotals="1" fieldPosition="0">
        <references count="2">
          <reference field="1" count="1" selected="0">
            <x v="2"/>
          </reference>
          <reference field="3" count="1">
            <x v="4"/>
          </reference>
        </references>
      </pivotArea>
    </format>
    <format dxfId="47">
      <pivotArea collapsedLevelsAreSubtotals="1" fieldPosition="0">
        <references count="3">
          <reference field="1" count="1" selected="0">
            <x v="2"/>
          </reference>
          <reference field="3" count="1" selected="0">
            <x v="4"/>
          </reference>
          <reference field="4" count="1">
            <x v="95"/>
          </reference>
        </references>
      </pivotArea>
    </format>
    <format dxfId="46">
      <pivotArea collapsedLevelsAreSubtotals="1" fieldPosition="0">
        <references count="5">
          <reference field="0" count="1" selected="0">
            <x v="314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8"/>
          </reference>
        </references>
      </pivotArea>
    </format>
    <format dxfId="45">
      <pivotArea collapsedLevelsAreSubtotals="1" fieldPosition="0">
        <references count="5">
          <reference field="0" count="1" selected="0">
            <x v="316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3"/>
          </reference>
        </references>
      </pivotArea>
    </format>
    <format dxfId="44">
      <pivotArea collapsedLevelsAreSubtotals="1" fieldPosition="0">
        <references count="5">
          <reference field="0" count="1" selected="0">
            <x v="319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3"/>
          </reference>
        </references>
      </pivotArea>
    </format>
    <format dxfId="43">
      <pivotArea collapsedLevelsAreSubtotals="1" fieldPosition="0">
        <references count="5">
          <reference field="0" count="1" selected="0">
            <x v="322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0"/>
          </reference>
        </references>
      </pivotArea>
    </format>
    <format dxfId="42">
      <pivotArea collapsedLevelsAreSubtotals="1" fieldPosition="0">
        <references count="5">
          <reference field="0" count="1" selected="0">
            <x v="325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0"/>
          </reference>
        </references>
      </pivotArea>
    </format>
    <format dxfId="41">
      <pivotArea collapsedLevelsAreSubtotals="1" fieldPosition="0">
        <references count="5">
          <reference field="0" count="1" selected="0">
            <x v="328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5"/>
          </reference>
        </references>
      </pivotArea>
    </format>
    <format dxfId="40">
      <pivotArea collapsedLevelsAreSubtotals="1" fieldPosition="0">
        <references count="5">
          <reference field="0" count="1" selected="0">
            <x v="329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45"/>
          </reference>
        </references>
      </pivotArea>
    </format>
    <format dxfId="39">
      <pivotArea collapsedLevelsAreSubtotals="1" fieldPosition="0">
        <references count="5">
          <reference field="0" count="1" selected="0">
            <x v="330"/>
          </reference>
          <reference field="1" count="1" selected="0">
            <x v="2"/>
          </reference>
          <reference field="3" count="1" selected="0">
            <x v="4"/>
          </reference>
          <reference field="4" count="1" selected="0">
            <x v="95"/>
          </reference>
          <reference field="10" count="1">
            <x v="452"/>
          </reference>
        </references>
      </pivotArea>
    </format>
    <format dxfId="38">
      <pivotArea collapsedLevelsAreSubtotals="1" fieldPosition="0">
        <references count="2">
          <reference field="1" count="1" selected="0">
            <x v="2"/>
          </reference>
          <reference field="3" count="1">
            <x v="7"/>
          </reference>
        </references>
      </pivotArea>
    </format>
    <format dxfId="37">
      <pivotArea collapsedLevelsAreSubtotals="1" fieldPosition="0">
        <references count="3">
          <reference field="1" count="1" selected="0">
            <x v="2"/>
          </reference>
          <reference field="3" count="1" selected="0">
            <x v="7"/>
          </reference>
          <reference field="4" count="1">
            <x v="68"/>
          </reference>
        </references>
      </pivotArea>
    </format>
    <format dxfId="36">
      <pivotArea collapsedLevelsAreSubtotals="1" fieldPosition="0">
        <references count="2">
          <reference field="1" count="1" selected="0">
            <x v="2"/>
          </reference>
          <reference field="3" count="1">
            <x v="9"/>
          </reference>
        </references>
      </pivotArea>
    </format>
    <format dxfId="35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8"/>
          </reference>
        </references>
      </pivotArea>
    </format>
    <format dxfId="34">
      <pivotArea collapsedLevelsAreSubtotals="1" fieldPosition="0">
        <references count="5">
          <reference field="0" count="1" selected="0">
            <x v="341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"/>
          </reference>
          <reference field="10" count="1">
            <x v="244"/>
          </reference>
        </references>
      </pivotArea>
    </format>
    <format dxfId="33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43"/>
          </reference>
        </references>
      </pivotArea>
    </format>
    <format dxfId="32">
      <pivotArea collapsedLevelsAreSubtotals="1" fieldPosition="0">
        <references count="5">
          <reference field="0" count="1" selected="0">
            <x v="36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3"/>
          </reference>
          <reference field="10" count="1">
            <x v="725"/>
          </reference>
        </references>
      </pivotArea>
    </format>
    <format dxfId="31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47"/>
          </reference>
        </references>
      </pivotArea>
    </format>
    <format dxfId="30">
      <pivotArea collapsedLevelsAreSubtotals="1" fieldPosition="0">
        <references count="5">
          <reference field="0" count="1" selected="0">
            <x v="31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1034"/>
          </reference>
        </references>
      </pivotArea>
    </format>
    <format dxfId="29">
      <pivotArea collapsedLevelsAreSubtotals="1" fieldPosition="0">
        <references count="5">
          <reference field="0" count="1" selected="0">
            <x v="313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1007"/>
          </reference>
        </references>
      </pivotArea>
    </format>
    <format dxfId="28">
      <pivotArea collapsedLevelsAreSubtotals="1" fieldPosition="0">
        <references count="5">
          <reference field="0" count="1" selected="0">
            <x v="342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19"/>
          </reference>
        </references>
      </pivotArea>
    </format>
    <format dxfId="27">
      <pivotArea collapsedLevelsAreSubtotals="1" fieldPosition="0">
        <references count="5">
          <reference field="0" count="1" selected="0">
            <x v="343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20"/>
          </reference>
        </references>
      </pivotArea>
    </format>
    <format dxfId="26">
      <pivotArea collapsedLevelsAreSubtotals="1" fieldPosition="0">
        <references count="5">
          <reference field="0" count="1" selected="0">
            <x v="344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386"/>
          </reference>
        </references>
      </pivotArea>
    </format>
    <format dxfId="25">
      <pivotArea collapsedLevelsAreSubtotals="1" fieldPosition="0">
        <references count="5">
          <reference field="0" count="1" selected="0">
            <x v="345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7"/>
          </reference>
        </references>
      </pivotArea>
    </format>
    <format dxfId="24">
      <pivotArea collapsedLevelsAreSubtotals="1" fieldPosition="0">
        <references count="5">
          <reference field="0" count="1" selected="0">
            <x v="346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66"/>
          </reference>
        </references>
      </pivotArea>
    </format>
    <format dxfId="23">
      <pivotArea collapsedLevelsAreSubtotals="1" fieldPosition="0">
        <references count="5">
          <reference field="0" count="1" selected="0">
            <x v="347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765"/>
          </reference>
        </references>
      </pivotArea>
    </format>
    <format dxfId="22">
      <pivotArea collapsedLevelsAreSubtotals="1" fieldPosition="0">
        <references count="5">
          <reference field="0" count="1" selected="0">
            <x v="34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888"/>
          </reference>
        </references>
      </pivotArea>
    </format>
    <format dxfId="21">
      <pivotArea collapsedLevelsAreSubtotals="1" fieldPosition="0">
        <references count="5">
          <reference field="0" count="1" selected="0">
            <x v="349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3"/>
          </reference>
        </references>
      </pivotArea>
    </format>
    <format dxfId="20">
      <pivotArea collapsedLevelsAreSubtotals="1" fieldPosition="0">
        <references count="5">
          <reference field="0" count="1" selected="0">
            <x v="35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492"/>
          </reference>
        </references>
      </pivotArea>
    </format>
    <format dxfId="19">
      <pivotArea collapsedLevelsAreSubtotals="1" fieldPosition="0">
        <references count="5">
          <reference field="0" count="1" selected="0">
            <x v="38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81"/>
          </reference>
        </references>
      </pivotArea>
    </format>
    <format dxfId="18">
      <pivotArea collapsedLevelsAreSubtotals="1" fieldPosition="0">
        <references count="5">
          <reference field="0" count="1" selected="0">
            <x v="389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79"/>
          </reference>
        </references>
      </pivotArea>
    </format>
    <format dxfId="17">
      <pivotArea collapsedLevelsAreSubtotals="1" fieldPosition="0">
        <references count="5">
          <reference field="0" count="1" selected="0">
            <x v="39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47"/>
          </reference>
          <reference field="10" count="1">
            <x v="280"/>
          </reference>
        </references>
      </pivotArea>
    </format>
    <format dxfId="16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59"/>
          </reference>
        </references>
      </pivotArea>
    </format>
    <format dxfId="15">
      <pivotArea collapsedLevelsAreSubtotals="1" fieldPosition="0">
        <references count="5">
          <reference field="0" count="1" selected="0">
            <x v="340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59"/>
          </reference>
          <reference field="10" count="1">
            <x v="797"/>
          </reference>
        </references>
      </pivotArea>
    </format>
    <format dxfId="14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82"/>
          </reference>
        </references>
      </pivotArea>
    </format>
    <format dxfId="13">
      <pivotArea collapsedLevelsAreSubtotals="1" fieldPosition="0">
        <references count="5">
          <reference field="0" count="1" selected="0">
            <x v="338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2"/>
          </reference>
          <reference field="10" count="1">
            <x v="968"/>
          </reference>
        </references>
      </pivotArea>
    </format>
    <format dxfId="12">
      <pivotArea collapsedLevelsAreSubtotals="1" fieldPosition="0">
        <references count="3">
          <reference field="1" count="1" selected="0">
            <x v="2"/>
          </reference>
          <reference field="3" count="1" selected="0">
            <x v="9"/>
          </reference>
          <reference field="4" count="1">
            <x v="87"/>
          </reference>
        </references>
      </pivotArea>
    </format>
    <format dxfId="11">
      <pivotArea collapsedLevelsAreSubtotals="1" fieldPosition="0">
        <references count="4">
          <reference field="0" count="1">
            <x v="385"/>
          </reference>
          <reference field="1" count="1" selected="0">
            <x v="2"/>
          </reference>
          <reference field="3" count="1" selected="0">
            <x v="9"/>
          </reference>
          <reference field="4" count="1" selected="0">
            <x v="87"/>
          </reference>
        </references>
      </pivotArea>
    </format>
    <format dxfId="10">
      <pivotArea collapsedLevelsAreSubtotals="1" fieldPosition="0">
        <references count="5">
          <reference field="0" count="1" selected="0">
            <x v="121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5"/>
          </reference>
        </references>
      </pivotArea>
    </format>
    <format dxfId="9">
      <pivotArea collapsedLevelsAreSubtotals="1" fieldPosition="0">
        <references count="5">
          <reference field="0" count="1" selected="0">
            <x v="122"/>
          </reference>
          <reference field="1" count="1" selected="0">
            <x v="0"/>
          </reference>
          <reference field="3" count="1" selected="0">
            <x v="2"/>
          </reference>
          <reference field="4" count="1" selected="0">
            <x v="67"/>
          </reference>
          <reference field="10" count="1">
            <x v="834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92D050"/>
  </sheetPr>
  <dimension ref="A1:XEZ725"/>
  <sheetViews>
    <sheetView topLeftCell="E3" workbookViewId="0"/>
  </sheetViews>
  <sheetFormatPr defaultRowHeight="12.75" x14ac:dyDescent="0.2"/>
  <cols>
    <col min="1" max="1" width="9.140625" hidden="1" customWidth="1"/>
    <col min="2" max="4" width="31.42578125" hidden="1" customWidth="1"/>
    <col min="5" max="5" width="13.140625" style="9" customWidth="1"/>
    <col min="6" max="6" width="47.42578125" customWidth="1"/>
    <col min="7" max="7" width="7.42578125" style="105" customWidth="1"/>
    <col min="8" max="8" width="15.5703125" style="105" customWidth="1"/>
    <col min="9" max="9" width="8" style="105" customWidth="1"/>
    <col min="10" max="10" width="5.5703125" style="76" customWidth="1"/>
    <col min="11" max="11" width="14.140625" style="5" customWidth="1"/>
    <col min="12" max="12" width="10.140625" style="5" customWidth="1"/>
    <col min="13" max="13" width="7.42578125" style="5" customWidth="1"/>
    <col min="14" max="14" width="9.42578125" style="5" customWidth="1"/>
    <col min="15" max="15" width="3.5703125" style="26" customWidth="1"/>
    <col min="16" max="16" width="4.5703125" style="59" customWidth="1"/>
    <col min="17" max="17" width="32.140625" style="74" customWidth="1"/>
    <col min="18" max="18" width="9.140625" style="5" customWidth="1"/>
    <col min="19" max="19" width="32.140625" style="5" customWidth="1"/>
    <col min="24" max="24" width="17.85546875" customWidth="1"/>
  </cols>
  <sheetData>
    <row r="1" spans="1:25" x14ac:dyDescent="0.2">
      <c r="E1" s="14"/>
      <c r="F1" s="1"/>
      <c r="H1" s="101"/>
      <c r="I1" s="101"/>
      <c r="R1" s="6"/>
      <c r="S1" s="7"/>
    </row>
    <row r="2" spans="1:25" ht="18" customHeight="1" x14ac:dyDescent="0.25">
      <c r="E2" s="144" t="s">
        <v>387</v>
      </c>
      <c r="F2" s="145"/>
      <c r="G2" s="102"/>
      <c r="H2" s="102"/>
      <c r="I2" s="102"/>
      <c r="J2" s="91"/>
      <c r="K2" s="92"/>
      <c r="L2" s="92"/>
      <c r="M2" s="92"/>
      <c r="R2" s="8"/>
      <c r="S2" s="7"/>
    </row>
    <row r="3" spans="1:25" ht="12" customHeight="1" x14ac:dyDescent="0.25">
      <c r="E3" s="146"/>
      <c r="F3" s="145"/>
      <c r="G3" s="102"/>
      <c r="H3" s="102"/>
      <c r="I3" s="102"/>
      <c r="J3" s="91"/>
      <c r="K3" s="92"/>
      <c r="L3" s="92"/>
      <c r="M3" s="92"/>
      <c r="R3" s="8"/>
      <c r="S3" s="7"/>
    </row>
    <row r="4" spans="1:25" s="10" customFormat="1" ht="16.5" customHeight="1" x14ac:dyDescent="0.2">
      <c r="E4" s="147"/>
      <c r="F4" s="148"/>
      <c r="G4" s="1455" t="s">
        <v>90</v>
      </c>
      <c r="H4" s="1456"/>
      <c r="I4" s="1456"/>
      <c r="J4" s="77" t="s">
        <v>326</v>
      </c>
      <c r="K4" s="106"/>
      <c r="L4" s="111" t="s">
        <v>470</v>
      </c>
      <c r="M4" s="106"/>
      <c r="N4" s="107"/>
      <c r="O4" s="31" t="s">
        <v>322</v>
      </c>
      <c r="P4" s="58"/>
      <c r="Q4" s="58"/>
    </row>
    <row r="5" spans="1:25" s="10" customFormat="1" ht="19.5" customHeight="1" thickBot="1" x14ac:dyDescent="0.25">
      <c r="A5" s="22" t="s">
        <v>304</v>
      </c>
      <c r="B5" s="22" t="s">
        <v>305</v>
      </c>
      <c r="C5" s="22" t="s">
        <v>306</v>
      </c>
      <c r="D5" s="22" t="s">
        <v>307</v>
      </c>
      <c r="E5" s="149" t="s">
        <v>325</v>
      </c>
      <c r="F5" s="150" t="s">
        <v>363</v>
      </c>
      <c r="G5" s="151" t="s">
        <v>328</v>
      </c>
      <c r="H5" s="152" t="s">
        <v>329</v>
      </c>
      <c r="I5" s="153" t="s">
        <v>306</v>
      </c>
      <c r="J5" s="184" t="s">
        <v>308</v>
      </c>
      <c r="K5" s="108" t="s">
        <v>309</v>
      </c>
      <c r="L5" s="109" t="s">
        <v>471</v>
      </c>
      <c r="M5" s="108" t="s">
        <v>311</v>
      </c>
      <c r="N5" s="110" t="s">
        <v>312</v>
      </c>
      <c r="O5" s="87" t="s">
        <v>321</v>
      </c>
      <c r="P5" s="73" t="s">
        <v>323</v>
      </c>
      <c r="Q5" s="73" t="s">
        <v>324</v>
      </c>
      <c r="R5" s="187" t="s">
        <v>360</v>
      </c>
      <c r="S5" s="187" t="s">
        <v>398</v>
      </c>
      <c r="T5" s="71"/>
    </row>
    <row r="6" spans="1:25" s="13" customFormat="1" ht="15" customHeight="1" x14ac:dyDescent="0.2">
      <c r="A6" s="13" t="str">
        <f>+$E$6</f>
        <v>BOLNIŠNIČNA ZDRAVSTVENA DEJAVNOST</v>
      </c>
      <c r="B6" s="13" t="str">
        <f>E6</f>
        <v>BOLNIŠNIČNA ZDRAVSTVENA DEJAVNOST</v>
      </c>
      <c r="D6" s="13">
        <v>1</v>
      </c>
      <c r="E6" s="83" t="s">
        <v>60</v>
      </c>
      <c r="F6" s="118"/>
      <c r="G6" s="188"/>
      <c r="H6" s="189"/>
      <c r="I6" s="190"/>
      <c r="J6" s="119"/>
      <c r="K6" s="84"/>
      <c r="L6" s="84"/>
      <c r="M6" s="84"/>
      <c r="N6" s="85"/>
      <c r="O6" s="86"/>
      <c r="P6" s="60"/>
      <c r="Q6" s="75"/>
      <c r="R6" s="69"/>
      <c r="S6" s="12"/>
      <c r="T6" s="71"/>
    </row>
    <row r="7" spans="1:25" s="11" customFormat="1" x14ac:dyDescent="0.2">
      <c r="A7" s="13" t="str">
        <f>+$E$6</f>
        <v>BOLNIŠNIČNA ZDRAVSTVENA DEJAVNOST</v>
      </c>
      <c r="B7" s="13" t="str">
        <f>IF(E5="",B5,E7)</f>
        <v>ABO</v>
      </c>
      <c r="C7" s="13" t="str">
        <f>IF(F7="",C6,F7)</f>
        <v>akutna bolnišnična obravnava-SPP</v>
      </c>
      <c r="D7" s="13">
        <v>2</v>
      </c>
      <c r="E7" s="154" t="s">
        <v>61</v>
      </c>
      <c r="F7" s="155" t="s">
        <v>399</v>
      </c>
      <c r="G7" s="191">
        <v>101</v>
      </c>
      <c r="H7" s="192">
        <v>300</v>
      </c>
      <c r="I7" s="193"/>
      <c r="J7" s="185" t="e">
        <f>IF(F7="","",VLOOKUP(P7,#REF!,7,FALSE))</f>
        <v>#REF!</v>
      </c>
      <c r="K7" s="32" t="e">
        <f>VLOOKUP($P7,#REF!,3,FALSE)</f>
        <v>#REF!</v>
      </c>
      <c r="L7" s="32" t="e">
        <f>VLOOKUP($P7,#REF!,4,FALSE)</f>
        <v>#REF!</v>
      </c>
      <c r="M7" s="32" t="e">
        <f>VLOOKUP($P7,#REF!,5,FALSE)</f>
        <v>#REF!</v>
      </c>
      <c r="N7" s="33" t="e">
        <f>VLOOKUP($P7,#REF!,6,FALSE)</f>
        <v>#REF!</v>
      </c>
      <c r="O7" s="34">
        <v>1</v>
      </c>
      <c r="P7" s="61">
        <v>1</v>
      </c>
      <c r="Q7" s="61" t="str">
        <f>IFERROR(VLOOKUP(P7,#REF!,8,FALSE),"")</f>
        <v/>
      </c>
      <c r="R7" s="61"/>
      <c r="S7" s="61" t="str">
        <f>IFERROR(VLOOKUP(P7,#REF!,2,FALSE),"")</f>
        <v/>
      </c>
    </row>
    <row r="8" spans="1:25" s="11" customFormat="1" x14ac:dyDescent="0.2">
      <c r="A8" s="13"/>
      <c r="B8" s="13"/>
      <c r="C8" s="13"/>
      <c r="D8" s="13"/>
      <c r="E8" s="156"/>
      <c r="F8" s="155" t="s">
        <v>400</v>
      </c>
      <c r="G8" s="191">
        <v>104</v>
      </c>
      <c r="H8" s="192">
        <v>305</v>
      </c>
      <c r="I8" s="193" t="s">
        <v>39</v>
      </c>
      <c r="J8" s="185" t="e">
        <f>IF(F8="","",VLOOKUP(P8,#REF!,7,FALSE))</f>
        <v>#REF!</v>
      </c>
      <c r="K8" s="32" t="e">
        <f>VLOOKUP($P8,#REF!,3,FALSE)</f>
        <v>#REF!</v>
      </c>
      <c r="L8" s="32" t="e">
        <f>VLOOKUP($P8,#REF!,4,FALSE)</f>
        <v>#REF!</v>
      </c>
      <c r="M8" s="32" t="e">
        <f>VLOOKUP($P8,#REF!,5,FALSE)</f>
        <v>#REF!</v>
      </c>
      <c r="N8" s="33" t="e">
        <f>VLOOKUP($P8,#REF!,6,FALSE)</f>
        <v>#REF!</v>
      </c>
      <c r="O8" s="34"/>
      <c r="P8" s="61">
        <v>185</v>
      </c>
      <c r="Q8" s="61" t="str">
        <f>IFERROR(VLOOKUP(P8,#REF!,8,FALSE),"")</f>
        <v/>
      </c>
      <c r="R8" s="65"/>
      <c r="S8" s="61" t="str">
        <f>IFERROR(VLOOKUP(P8,#REF!,2,FALSE),"")</f>
        <v/>
      </c>
    </row>
    <row r="9" spans="1:25" s="11" customFormat="1" ht="22.5" x14ac:dyDescent="0.2">
      <c r="A9" s="13"/>
      <c r="B9" s="13"/>
      <c r="C9" s="13"/>
      <c r="D9" s="13"/>
      <c r="E9" s="154" t="s">
        <v>320</v>
      </c>
      <c r="F9" s="157" t="s">
        <v>367</v>
      </c>
      <c r="G9" s="191">
        <v>104</v>
      </c>
      <c r="H9" s="192">
        <v>305</v>
      </c>
      <c r="I9" s="193" t="s">
        <v>38</v>
      </c>
      <c r="J9" s="185" t="e">
        <f>IF(F9="","",VLOOKUP(P9,#REF!,7,FALSE))</f>
        <v>#REF!</v>
      </c>
      <c r="K9" s="32" t="e">
        <f>VLOOKUP($P9,#REF!,3,FALSE)</f>
        <v>#REF!</v>
      </c>
      <c r="L9" s="32" t="e">
        <f>VLOOKUP($P9,#REF!,4,FALSE)</f>
        <v>#REF!</v>
      </c>
      <c r="M9" s="32" t="e">
        <f>VLOOKUP($P9,#REF!,5,FALSE)</f>
        <v>#REF!</v>
      </c>
      <c r="N9" s="33" t="e">
        <f>VLOOKUP($P9,#REF!,6,FALSE)</f>
        <v>#REF!</v>
      </c>
      <c r="O9" s="34"/>
      <c r="P9" s="61">
        <v>175</v>
      </c>
      <c r="Q9" s="61" t="str">
        <f>IFERROR(VLOOKUP(P9,#REF!,8,FALSE),"")</f>
        <v/>
      </c>
      <c r="R9" s="24"/>
      <c r="S9" s="61" t="str">
        <f>IFERROR(VLOOKUP(P9,#REF!,2,FALSE),"")</f>
        <v/>
      </c>
    </row>
    <row r="10" spans="1:25" s="13" customFormat="1" ht="22.5" x14ac:dyDescent="0.2">
      <c r="A10" s="13" t="str">
        <f t="shared" ref="A10:A38" si="0">+$E$6</f>
        <v>BOLNIŠNIČNA ZDRAVSTVENA DEJAVNOST</v>
      </c>
      <c r="B10" s="13" t="str">
        <f>IF(E10="",B9,E10)</f>
        <v>zdraviliško zdravljenje</v>
      </c>
      <c r="C10" s="13" t="str">
        <f t="shared" ref="C10:C19" si="1">IF(F10="",C9,F10)</f>
        <v>zdraviliško zdravljenje - nemedicinsko oskrbni dan</v>
      </c>
      <c r="D10" s="13">
        <v>3</v>
      </c>
      <c r="E10" s="154" t="s">
        <v>366</v>
      </c>
      <c r="F10" s="157" t="s">
        <v>27</v>
      </c>
      <c r="G10" s="194">
        <v>104</v>
      </c>
      <c r="H10" s="195" t="s">
        <v>401</v>
      </c>
      <c r="I10" s="196" t="s">
        <v>402</v>
      </c>
      <c r="J10" s="185" t="e">
        <f>IF(F10="","",VLOOKUP(P10,#REF!,7,FALSE))</f>
        <v>#REF!</v>
      </c>
      <c r="K10" s="32" t="e">
        <f>VLOOKUP($P10,#REF!,3,FALSE)</f>
        <v>#REF!</v>
      </c>
      <c r="L10" s="32" t="e">
        <f>VLOOKUP($P10,#REF!,4,FALSE)</f>
        <v>#REF!</v>
      </c>
      <c r="M10" s="32" t="e">
        <f>VLOOKUP($P10,#REF!,5,FALSE)</f>
        <v>#REF!</v>
      </c>
      <c r="N10" s="33" t="e">
        <f>VLOOKUP($P10,#REF!,6,FALSE)</f>
        <v>#REF!</v>
      </c>
      <c r="O10" s="34"/>
      <c r="P10" s="61">
        <v>4</v>
      </c>
      <c r="Q10" s="61" t="str">
        <f>IFERROR(VLOOKUP(P10,#REF!,8,FALSE),"")</f>
        <v/>
      </c>
      <c r="R10" s="70"/>
      <c r="S10" s="61" t="str">
        <f>IFERROR(VLOOKUP(P10,#REF!,2,FALSE),"")</f>
        <v/>
      </c>
      <c r="Y10" s="13" t="e">
        <f>#REF!</f>
        <v>#REF!</v>
      </c>
    </row>
    <row r="11" spans="1:25" s="13" customFormat="1" x14ac:dyDescent="0.2">
      <c r="A11" s="13" t="str">
        <f>+$E$6</f>
        <v>BOLNIŠNIČNA ZDRAVSTVENA DEJAVNOST</v>
      </c>
      <c r="B11" s="13" t="str">
        <f>IF(E11="",B10,E11)</f>
        <v>zdraviliško zdravljenje</v>
      </c>
      <c r="C11" s="13" t="str">
        <f t="shared" si="1"/>
        <v>zdraviliško zdravljenje - točke</v>
      </c>
      <c r="D11" s="13">
        <v>4</v>
      </c>
      <c r="E11" s="158"/>
      <c r="F11" s="159" t="s">
        <v>29</v>
      </c>
      <c r="G11" s="194">
        <v>104</v>
      </c>
      <c r="H11" s="195" t="s">
        <v>401</v>
      </c>
      <c r="I11" s="197" t="s">
        <v>28</v>
      </c>
      <c r="J11" s="185" t="e">
        <f>IF(F11="","",VLOOKUP(P11,#REF!,7,FALSE))</f>
        <v>#REF!</v>
      </c>
      <c r="K11" s="32" t="e">
        <f>VLOOKUP($P11,#REF!,3,FALSE)</f>
        <v>#REF!</v>
      </c>
      <c r="L11" s="32" t="e">
        <f>VLOOKUP($P11,#REF!,4,FALSE)</f>
        <v>#REF!</v>
      </c>
      <c r="M11" s="32" t="e">
        <f>VLOOKUP($P11,#REF!,5,FALSE)</f>
        <v>#REF!</v>
      </c>
      <c r="N11" s="33" t="e">
        <f>VLOOKUP($P11,#REF!,6,FALSE)</f>
        <v>#REF!</v>
      </c>
      <c r="O11" s="34"/>
      <c r="P11" s="62">
        <v>5</v>
      </c>
      <c r="Q11" s="61" t="str">
        <f>IFERROR(VLOOKUP(P11,#REF!,8,FALSE),"")</f>
        <v/>
      </c>
      <c r="R11" s="24"/>
      <c r="S11" s="61" t="str">
        <f>IFERROR(VLOOKUP(P11,#REF!,2,FALSE),"")</f>
        <v/>
      </c>
      <c r="T11" s="72"/>
    </row>
    <row r="12" spans="1:25" s="13" customFormat="1" ht="12.75" customHeight="1" x14ac:dyDescent="0.2">
      <c r="A12" s="13" t="str">
        <f t="shared" si="0"/>
        <v>BOLNIŠNIČNA ZDRAVSTVENA DEJAVNOST</v>
      </c>
      <c r="B12" s="13" t="str">
        <f>IF(E12="",B11,E12)</f>
        <v>zdraviliško zdravljenje</v>
      </c>
      <c r="C12" s="13" t="str">
        <f t="shared" si="1"/>
        <v>zdraviliško zdravljenje - točke</v>
      </c>
      <c r="D12" s="13">
        <v>5</v>
      </c>
      <c r="E12" s="156"/>
      <c r="F12" s="160"/>
      <c r="G12" s="194">
        <v>204</v>
      </c>
      <c r="H12" s="198">
        <v>503</v>
      </c>
      <c r="I12" s="197" t="s">
        <v>28</v>
      </c>
      <c r="J12" s="185" t="str">
        <f>IF(F12="","",VLOOKUP(P12,#REF!,7,FALSE))</f>
        <v/>
      </c>
      <c r="K12" s="32"/>
      <c r="L12" s="32"/>
      <c r="M12" s="32"/>
      <c r="N12" s="33"/>
      <c r="O12" s="34"/>
      <c r="P12" s="61"/>
      <c r="Q12" s="61" t="str">
        <f>IFERROR(VLOOKUP(P12,#REF!,8,FALSE),"")</f>
        <v/>
      </c>
      <c r="R12" s="24"/>
      <c r="S12" s="61" t="str">
        <f>IFERROR(VLOOKUP(P12,#REF!,2,FALSE),"")</f>
        <v/>
      </c>
    </row>
    <row r="13" spans="1:25" s="13" customFormat="1" ht="14.25" customHeight="1" x14ac:dyDescent="0.2">
      <c r="A13" s="13" t="str">
        <f t="shared" si="0"/>
        <v>BOLNIŠNIČNA ZDRAVSTVENA DEJAVNOST</v>
      </c>
      <c r="B13" s="13" t="str">
        <f t="shared" ref="B13:C69" si="2">IF(E13="",B12,E13)</f>
        <v>transplantacije</v>
      </c>
      <c r="C13" s="13" t="str">
        <f t="shared" si="1"/>
        <v xml:space="preserve">transplantacija jetr  </v>
      </c>
      <c r="D13" s="13">
        <v>6</v>
      </c>
      <c r="E13" s="154" t="s">
        <v>63</v>
      </c>
      <c r="F13" s="157" t="s">
        <v>16</v>
      </c>
      <c r="G13" s="194">
        <v>101</v>
      </c>
      <c r="H13" s="198">
        <v>303</v>
      </c>
      <c r="I13" s="197" t="s">
        <v>17</v>
      </c>
      <c r="J13" s="185" t="e">
        <f>IF(F13="","",VLOOKUP(P13,#REF!,7,FALSE))</f>
        <v>#REF!</v>
      </c>
      <c r="K13" s="32" t="e">
        <f>VLOOKUP($P13,#REF!,3,FALSE)</f>
        <v>#REF!</v>
      </c>
      <c r="L13" s="32" t="e">
        <f>VLOOKUP($P13,#REF!,4,FALSE)</f>
        <v>#REF!</v>
      </c>
      <c r="M13" s="32" t="e">
        <f>VLOOKUP($P13,#REF!,5,FALSE)</f>
        <v>#REF!</v>
      </c>
      <c r="N13" s="33" t="e">
        <f>VLOOKUP($P13,#REF!,6,FALSE)</f>
        <v>#REF!</v>
      </c>
      <c r="O13" s="34"/>
      <c r="P13" s="62">
        <v>2</v>
      </c>
      <c r="Q13" s="61" t="str">
        <f>IFERROR(VLOOKUP(P13,#REF!,8,FALSE),"")</f>
        <v/>
      </c>
      <c r="R13" s="24"/>
      <c r="S13" s="61" t="str">
        <f>IFERROR(VLOOKUP(P13,#REF!,2,FALSE),"")</f>
        <v/>
      </c>
    </row>
    <row r="14" spans="1:25" s="13" customFormat="1" ht="14.25" customHeight="1" x14ac:dyDescent="0.2">
      <c r="A14" s="13" t="str">
        <f t="shared" si="0"/>
        <v>BOLNIŠNIČNA ZDRAVSTVENA DEJAVNOST</v>
      </c>
      <c r="B14" s="13" t="str">
        <f t="shared" si="2"/>
        <v>transplantacije</v>
      </c>
      <c r="C14" s="13" t="str">
        <f t="shared" si="1"/>
        <v xml:space="preserve">transplantacija ledvice s trebušno slinavko  </v>
      </c>
      <c r="D14" s="13">
        <v>7</v>
      </c>
      <c r="E14" s="158"/>
      <c r="F14" s="157" t="s">
        <v>18</v>
      </c>
      <c r="G14" s="194">
        <v>101</v>
      </c>
      <c r="H14" s="198">
        <v>303</v>
      </c>
      <c r="I14" s="197" t="s">
        <v>26</v>
      </c>
      <c r="J14" s="185" t="e">
        <f>IF(F14="","",VLOOKUP(P14,#REF!,7,FALSE))</f>
        <v>#REF!</v>
      </c>
      <c r="K14" s="32" t="e">
        <f>VLOOKUP($P14,#REF!,3,FALSE)</f>
        <v>#REF!</v>
      </c>
      <c r="L14" s="32" t="e">
        <f>VLOOKUP($P14,#REF!,4,FALSE)</f>
        <v>#REF!</v>
      </c>
      <c r="M14" s="32" t="e">
        <f>VLOOKUP($P14,#REF!,5,FALSE)</f>
        <v>#REF!</v>
      </c>
      <c r="N14" s="33" t="e">
        <f>VLOOKUP($P14,#REF!,6,FALSE)</f>
        <v>#REF!</v>
      </c>
      <c r="O14" s="34"/>
      <c r="P14" s="61">
        <v>3</v>
      </c>
      <c r="Q14" s="61" t="str">
        <f>IFERROR(VLOOKUP(P14,#REF!,8,FALSE),"")</f>
        <v/>
      </c>
      <c r="R14" s="24"/>
      <c r="S14" s="61" t="str">
        <f>IFERROR(VLOOKUP(P14,#REF!,2,FALSE),"")</f>
        <v/>
      </c>
    </row>
    <row r="15" spans="1:25" s="13" customFormat="1" ht="14.25" customHeight="1" x14ac:dyDescent="0.2">
      <c r="A15" s="13" t="str">
        <f t="shared" si="0"/>
        <v>BOLNIŠNIČNA ZDRAVSTVENA DEJAVNOST</v>
      </c>
      <c r="B15" s="13" t="str">
        <f t="shared" si="2"/>
        <v>transplantacije</v>
      </c>
      <c r="C15" s="13" t="str">
        <f t="shared" si="1"/>
        <v xml:space="preserve">transplantacija kostnega mozga - avtologna </v>
      </c>
      <c r="D15" s="13">
        <v>8</v>
      </c>
      <c r="E15" s="158"/>
      <c r="F15" s="157" t="s">
        <v>20</v>
      </c>
      <c r="G15" s="194">
        <v>107</v>
      </c>
      <c r="H15" s="198">
        <v>303</v>
      </c>
      <c r="I15" s="197" t="s">
        <v>19</v>
      </c>
      <c r="J15" s="185" t="e">
        <f>IF(F15="","",VLOOKUP(P15,#REF!,7,FALSE))</f>
        <v>#REF!</v>
      </c>
      <c r="K15" s="32" t="e">
        <f>VLOOKUP($P15,#REF!,3,FALSE)</f>
        <v>#REF!</v>
      </c>
      <c r="L15" s="32" t="e">
        <f>VLOOKUP($P15,#REF!,4,FALSE)</f>
        <v>#REF!</v>
      </c>
      <c r="M15" s="32" t="e">
        <f>VLOOKUP($P15,#REF!,5,FALSE)</f>
        <v>#REF!</v>
      </c>
      <c r="N15" s="33" t="e">
        <f>VLOOKUP($P15,#REF!,6,FALSE)</f>
        <v>#REF!</v>
      </c>
      <c r="O15" s="34"/>
      <c r="P15" s="62">
        <v>6</v>
      </c>
      <c r="Q15" s="61" t="str">
        <f>IFERROR(VLOOKUP(P15,#REF!,8,FALSE),"")</f>
        <v/>
      </c>
      <c r="R15" s="24"/>
      <c r="S15" s="61" t="str">
        <f>IFERROR(VLOOKUP(P15,#REF!,2,FALSE),"")</f>
        <v/>
      </c>
    </row>
    <row r="16" spans="1:25" s="13" customFormat="1" ht="13.5" customHeight="1" x14ac:dyDescent="0.2">
      <c r="A16" s="13" t="str">
        <f t="shared" si="0"/>
        <v>BOLNIŠNIČNA ZDRAVSTVENA DEJAVNOST</v>
      </c>
      <c r="B16" s="13" t="str">
        <f t="shared" si="2"/>
        <v>transplantacije</v>
      </c>
      <c r="C16" s="13" t="str">
        <f t="shared" si="1"/>
        <v xml:space="preserve">transplantacija kostnega mozga - alogenična (z dajalcem) </v>
      </c>
      <c r="D16" s="13">
        <v>9</v>
      </c>
      <c r="E16" s="158"/>
      <c r="F16" s="157" t="s">
        <v>30</v>
      </c>
      <c r="G16" s="194">
        <v>107</v>
      </c>
      <c r="H16" s="198">
        <v>303</v>
      </c>
      <c r="I16" s="197" t="s">
        <v>21</v>
      </c>
      <c r="J16" s="185" t="e">
        <f>IF(F16="","",VLOOKUP(P16,#REF!,7,FALSE))</f>
        <v>#REF!</v>
      </c>
      <c r="K16" s="32" t="e">
        <f>VLOOKUP($P16,#REF!,3,FALSE)</f>
        <v>#REF!</v>
      </c>
      <c r="L16" s="32" t="e">
        <f>VLOOKUP($P16,#REF!,4,FALSE)</f>
        <v>#REF!</v>
      </c>
      <c r="M16" s="32" t="e">
        <f>VLOOKUP($P16,#REF!,5,FALSE)</f>
        <v>#REF!</v>
      </c>
      <c r="N16" s="33" t="e">
        <f>VLOOKUP($P16,#REF!,6,FALSE)</f>
        <v>#REF!</v>
      </c>
      <c r="O16" s="34"/>
      <c r="P16" s="61">
        <v>7</v>
      </c>
      <c r="Q16" s="61" t="str">
        <f>IFERROR(VLOOKUP(P16,#REF!,8,FALSE),"")</f>
        <v/>
      </c>
      <c r="R16" s="24"/>
      <c r="S16" s="61" t="str">
        <f>IFERROR(VLOOKUP(P16,#REF!,2,FALSE),"")</f>
        <v/>
      </c>
    </row>
    <row r="17" spans="1:19" s="13" customFormat="1" x14ac:dyDescent="0.2">
      <c r="A17" s="13" t="str">
        <f t="shared" si="0"/>
        <v>BOLNIŠNIČNA ZDRAVSTVENA DEJAVNOST</v>
      </c>
      <c r="B17" s="13" t="str">
        <f t="shared" si="2"/>
        <v>transplantacije</v>
      </c>
      <c r="C17" s="13" t="str">
        <f t="shared" si="1"/>
        <v>vstavitev umetnega srca</v>
      </c>
      <c r="D17" s="13">
        <v>10</v>
      </c>
      <c r="E17" s="158"/>
      <c r="F17" s="157" t="s">
        <v>31</v>
      </c>
      <c r="G17" s="194">
        <v>112</v>
      </c>
      <c r="H17" s="198">
        <v>303</v>
      </c>
      <c r="I17" s="197" t="s">
        <v>22</v>
      </c>
      <c r="J17" s="185" t="e">
        <f>IF(F17="","",VLOOKUP(P17,#REF!,7,FALSE))</f>
        <v>#REF!</v>
      </c>
      <c r="K17" s="32" t="e">
        <f>VLOOKUP($P17,#REF!,3,FALSE)</f>
        <v>#REF!</v>
      </c>
      <c r="L17" s="32" t="e">
        <f>VLOOKUP($P17,#REF!,4,FALSE)</f>
        <v>#REF!</v>
      </c>
      <c r="M17" s="32" t="e">
        <f>VLOOKUP($P17,#REF!,5,FALSE)</f>
        <v>#REF!</v>
      </c>
      <c r="N17" s="33" t="e">
        <f>VLOOKUP($P17,#REF!,6,FALSE)</f>
        <v>#REF!</v>
      </c>
      <c r="O17" s="34">
        <v>2</v>
      </c>
      <c r="P17" s="62">
        <v>8</v>
      </c>
      <c r="Q17" s="61" t="str">
        <f>IFERROR(VLOOKUP(P17,#REF!,8,FALSE),"")</f>
        <v/>
      </c>
      <c r="R17" s="24"/>
      <c r="S17" s="61" t="str">
        <f>IFERROR(VLOOKUP(P17,#REF!,2,FALSE),"")</f>
        <v/>
      </c>
    </row>
    <row r="18" spans="1:19" s="13" customFormat="1" x14ac:dyDescent="0.2">
      <c r="A18" s="13" t="str">
        <f t="shared" si="0"/>
        <v>BOLNIŠNIČNA ZDRAVSTVENA DEJAVNOST</v>
      </c>
      <c r="B18" s="13" t="str">
        <f t="shared" si="2"/>
        <v>transplantacije</v>
      </c>
      <c r="C18" s="13" t="str">
        <f t="shared" si="1"/>
        <v xml:space="preserve">transplantacija srca  </v>
      </c>
      <c r="D18" s="13">
        <v>11</v>
      </c>
      <c r="E18" s="158"/>
      <c r="F18" s="157" t="s">
        <v>32</v>
      </c>
      <c r="G18" s="194">
        <v>112</v>
      </c>
      <c r="H18" s="198">
        <v>303</v>
      </c>
      <c r="I18" s="197" t="s">
        <v>23</v>
      </c>
      <c r="J18" s="185" t="e">
        <f>IF(F18="","",VLOOKUP(P18,#REF!,7,FALSE))</f>
        <v>#REF!</v>
      </c>
      <c r="K18" s="32" t="e">
        <f>VLOOKUP($P18,#REF!,3,FALSE)</f>
        <v>#REF!</v>
      </c>
      <c r="L18" s="32" t="e">
        <f>VLOOKUP($P18,#REF!,4,FALSE)</f>
        <v>#REF!</v>
      </c>
      <c r="M18" s="32" t="e">
        <f>VLOOKUP($P18,#REF!,5,FALSE)</f>
        <v>#REF!</v>
      </c>
      <c r="N18" s="33" t="e">
        <f>VLOOKUP($P18,#REF!,6,FALSE)</f>
        <v>#REF!</v>
      </c>
      <c r="O18" s="34"/>
      <c r="P18" s="61">
        <v>9</v>
      </c>
      <c r="Q18" s="61" t="str">
        <f>IFERROR(VLOOKUP(P18,#REF!,8,FALSE),"")</f>
        <v/>
      </c>
      <c r="R18" s="24"/>
      <c r="S18" s="61" t="str">
        <f>IFERROR(VLOOKUP(P18,#REF!,2,FALSE),"")</f>
        <v/>
      </c>
    </row>
    <row r="19" spans="1:19" s="13" customFormat="1" x14ac:dyDescent="0.2">
      <c r="A19" s="13" t="str">
        <f t="shared" si="0"/>
        <v>BOLNIŠNIČNA ZDRAVSTVENA DEJAVNOST</v>
      </c>
      <c r="B19" s="13" t="str">
        <f t="shared" si="2"/>
        <v>transplantacije</v>
      </c>
      <c r="C19" s="13" t="str">
        <f t="shared" si="1"/>
        <v xml:space="preserve">transplantacija roženice  </v>
      </c>
      <c r="D19" s="13">
        <v>12</v>
      </c>
      <c r="E19" s="158"/>
      <c r="F19" s="157" t="s">
        <v>33</v>
      </c>
      <c r="G19" s="194">
        <v>120</v>
      </c>
      <c r="H19" s="198">
        <v>303</v>
      </c>
      <c r="I19" s="197" t="s">
        <v>24</v>
      </c>
      <c r="J19" s="185" t="e">
        <f>IF(F19="","",VLOOKUP(P19,#REF!,7,FALSE))</f>
        <v>#REF!</v>
      </c>
      <c r="K19" s="32" t="e">
        <f>VLOOKUP($P19,#REF!,3,FALSE)</f>
        <v>#REF!</v>
      </c>
      <c r="L19" s="32" t="e">
        <f>VLOOKUP($P19,#REF!,4,FALSE)</f>
        <v>#REF!</v>
      </c>
      <c r="M19" s="32" t="e">
        <f>VLOOKUP($P19,#REF!,5,FALSE)</f>
        <v>#REF!</v>
      </c>
      <c r="N19" s="33" t="e">
        <f>VLOOKUP($P19,#REF!,6,FALSE)</f>
        <v>#REF!</v>
      </c>
      <c r="O19" s="34"/>
      <c r="P19" s="62">
        <v>10</v>
      </c>
      <c r="Q19" s="61" t="str">
        <f>IFERROR(VLOOKUP(P19,#REF!,8,FALSE),"")</f>
        <v/>
      </c>
      <c r="R19" s="24"/>
      <c r="S19" s="61" t="str">
        <f>IFERROR(VLOOKUP(P19,#REF!,2,FALSE),"")</f>
        <v/>
      </c>
    </row>
    <row r="20" spans="1:19" s="13" customFormat="1" x14ac:dyDescent="0.2">
      <c r="A20" s="13" t="str">
        <f t="shared" si="0"/>
        <v>BOLNIŠNIČNA ZDRAVSTVENA DEJAVNOST</v>
      </c>
      <c r="B20" s="13" t="str">
        <f t="shared" si="2"/>
        <v>transplantacije</v>
      </c>
      <c r="C20" s="13" t="str">
        <f t="shared" ref="C20:C38" si="3">IF(F20="",C19,F20)</f>
        <v xml:space="preserve">transplantacija hondrocitov </v>
      </c>
      <c r="D20" s="13">
        <v>13</v>
      </c>
      <c r="E20" s="158"/>
      <c r="F20" s="157" t="s">
        <v>34</v>
      </c>
      <c r="G20" s="194">
        <v>122</v>
      </c>
      <c r="H20" s="198">
        <v>303</v>
      </c>
      <c r="I20" s="197" t="s">
        <v>25</v>
      </c>
      <c r="J20" s="185" t="e">
        <f>IF(F20="","",VLOOKUP(P20,#REF!,7,FALSE))</f>
        <v>#REF!</v>
      </c>
      <c r="K20" s="32" t="e">
        <f>VLOOKUP($P20,#REF!,3,FALSE)</f>
        <v>#REF!</v>
      </c>
      <c r="L20" s="32" t="e">
        <f>VLOOKUP($P20,#REF!,4,FALSE)</f>
        <v>#REF!</v>
      </c>
      <c r="M20" s="32" t="e">
        <f>VLOOKUP($P20,#REF!,5,FALSE)</f>
        <v>#REF!</v>
      </c>
      <c r="N20" s="33" t="e">
        <f>VLOOKUP($P20,#REF!,6,FALSE)</f>
        <v>#REF!</v>
      </c>
      <c r="O20" s="34"/>
      <c r="P20" s="61">
        <v>11</v>
      </c>
      <c r="Q20" s="61" t="str">
        <f>IFERROR(VLOOKUP(P20,#REF!,8,FALSE),"")</f>
        <v/>
      </c>
      <c r="R20" s="24"/>
      <c r="S20" s="61" t="str">
        <f>IFERROR(VLOOKUP(P20,#REF!,2,FALSE),"")</f>
        <v/>
      </c>
    </row>
    <row r="21" spans="1:19" s="13" customFormat="1" x14ac:dyDescent="0.2">
      <c r="A21" s="13" t="str">
        <f t="shared" si="0"/>
        <v>BOLNIŠNIČNA ZDRAVSTVENA DEJAVNOST</v>
      </c>
      <c r="B21" s="13" t="str">
        <f t="shared" si="2"/>
        <v>transplantacije</v>
      </c>
      <c r="C21" s="13" t="str">
        <f t="shared" si="3"/>
        <v xml:space="preserve">gojenje in presaditev kože  </v>
      </c>
      <c r="D21" s="13">
        <v>14</v>
      </c>
      <c r="E21" s="158"/>
      <c r="F21" s="157" t="s">
        <v>37</v>
      </c>
      <c r="G21" s="194">
        <v>128</v>
      </c>
      <c r="H21" s="198">
        <v>303</v>
      </c>
      <c r="I21" s="197" t="s">
        <v>36</v>
      </c>
      <c r="J21" s="185" t="e">
        <f>IF(F21="","",VLOOKUP(P21,#REF!,7,FALSE))</f>
        <v>#REF!</v>
      </c>
      <c r="K21" s="32" t="e">
        <f>VLOOKUP($P21,#REF!,3,FALSE)</f>
        <v>#REF!</v>
      </c>
      <c r="L21" s="32" t="e">
        <f>VLOOKUP($P21,#REF!,4,FALSE)</f>
        <v>#REF!</v>
      </c>
      <c r="M21" s="32" t="e">
        <f>VLOOKUP($P21,#REF!,5,FALSE)</f>
        <v>#REF!</v>
      </c>
      <c r="N21" s="33" t="e">
        <f>VLOOKUP($P21,#REF!,6,FALSE)</f>
        <v>#REF!</v>
      </c>
      <c r="O21" s="34"/>
      <c r="P21" s="62">
        <v>14</v>
      </c>
      <c r="Q21" s="61" t="str">
        <f>IFERROR(VLOOKUP(P21,#REF!,8,FALSE),"")</f>
        <v/>
      </c>
      <c r="R21" s="24"/>
      <c r="S21" s="61" t="str">
        <f>IFERROR(VLOOKUP(P21,#REF!,2,FALSE),"")</f>
        <v/>
      </c>
    </row>
    <row r="22" spans="1:19" s="13" customFormat="1" x14ac:dyDescent="0.2">
      <c r="A22" s="13" t="str">
        <f t="shared" si="0"/>
        <v>BOLNIŠNIČNA ZDRAVSTVENA DEJAVNOST</v>
      </c>
      <c r="B22" s="13" t="str">
        <f t="shared" si="2"/>
        <v>transplantacije</v>
      </c>
      <c r="C22" s="13" t="str">
        <f t="shared" si="3"/>
        <v xml:space="preserve">transplantacija pljuč </v>
      </c>
      <c r="D22" s="13">
        <v>15</v>
      </c>
      <c r="E22" s="158"/>
      <c r="F22" s="157" t="s">
        <v>57</v>
      </c>
      <c r="G22" s="194">
        <v>135</v>
      </c>
      <c r="H22" s="198">
        <v>303</v>
      </c>
      <c r="I22" s="197" t="s">
        <v>44</v>
      </c>
      <c r="J22" s="185" t="e">
        <f>IF(F22="","",VLOOKUP(P22,#REF!,7,FALSE))</f>
        <v>#REF!</v>
      </c>
      <c r="K22" s="32" t="e">
        <f>VLOOKUP($P22,#REF!,3,FALSE)</f>
        <v>#REF!</v>
      </c>
      <c r="L22" s="32" t="e">
        <f>VLOOKUP($P22,#REF!,4,FALSE)</f>
        <v>#REF!</v>
      </c>
      <c r="M22" s="32" t="e">
        <f>VLOOKUP($P22,#REF!,5,FALSE)</f>
        <v>#REF!</v>
      </c>
      <c r="N22" s="33" t="e">
        <f>VLOOKUP($P22,#REF!,6,FALSE)</f>
        <v>#REF!</v>
      </c>
      <c r="O22" s="34">
        <v>4</v>
      </c>
      <c r="P22" s="61">
        <v>21</v>
      </c>
      <c r="Q22" s="61" t="str">
        <f>IFERROR(VLOOKUP(P22,#REF!,8,FALSE),"")</f>
        <v/>
      </c>
      <c r="R22" s="24"/>
      <c r="S22" s="61" t="str">
        <f>IFERROR(VLOOKUP(P22,#REF!,2,FALSE),"")</f>
        <v/>
      </c>
    </row>
    <row r="23" spans="1:19" s="13" customFormat="1" ht="24" customHeight="1" x14ac:dyDescent="0.2">
      <c r="A23" s="13" t="str">
        <f t="shared" si="0"/>
        <v>BOLNIŠNIČNA ZDRAVSTVENA DEJAVNOST</v>
      </c>
      <c r="B23" s="13" t="str">
        <f t="shared" si="2"/>
        <v>transplantacije</v>
      </c>
      <c r="C23" s="13" t="str">
        <f t="shared" si="3"/>
        <v>transplantacija pljuč  (priprava na transplantacijo in zdravljenje po transplantaciji, opravljeni v tujem zavodu)</v>
      </c>
      <c r="D23" s="13">
        <v>16</v>
      </c>
      <c r="E23" s="158"/>
      <c r="F23" s="157" t="s">
        <v>259</v>
      </c>
      <c r="G23" s="194">
        <v>135</v>
      </c>
      <c r="H23" s="198">
        <v>303</v>
      </c>
      <c r="I23" s="197" t="s">
        <v>45</v>
      </c>
      <c r="J23" s="185" t="e">
        <f>IF(F23="","",VLOOKUP(P23,#REF!,7,FALSE))</f>
        <v>#REF!</v>
      </c>
      <c r="K23" s="32" t="e">
        <f>VLOOKUP($P23,#REF!,3,FALSE)</f>
        <v>#REF!</v>
      </c>
      <c r="L23" s="32" t="e">
        <f>VLOOKUP($P23,#REF!,4,FALSE)</f>
        <v>#REF!</v>
      </c>
      <c r="M23" s="32" t="e">
        <f>VLOOKUP($P23,#REF!,5,FALSE)</f>
        <v>#REF!</v>
      </c>
      <c r="N23" s="33" t="e">
        <f>VLOOKUP($P23,#REF!,6,FALSE)</f>
        <v>#REF!</v>
      </c>
      <c r="O23" s="34"/>
      <c r="P23" s="62">
        <v>22</v>
      </c>
      <c r="Q23" s="61" t="str">
        <f>IFERROR(VLOOKUP(P23,#REF!,8,FALSE),"")</f>
        <v/>
      </c>
      <c r="R23" s="24"/>
      <c r="S23" s="61" t="str">
        <f>IFERROR(VLOOKUP(P23,#REF!,2,FALSE),"")</f>
        <v/>
      </c>
    </row>
    <row r="24" spans="1:19" s="13" customFormat="1" x14ac:dyDescent="0.2">
      <c r="A24" s="13" t="str">
        <f t="shared" si="0"/>
        <v>BOLNIŠNIČNA ZDRAVSTVENA DEJAVNOST</v>
      </c>
      <c r="B24" s="13" t="str">
        <f t="shared" si="2"/>
        <v>transplantacije</v>
      </c>
      <c r="C24" s="13" t="str">
        <f t="shared" si="3"/>
        <v xml:space="preserve">transplantacija ledvic </v>
      </c>
      <c r="D24" s="13">
        <v>17</v>
      </c>
      <c r="E24" s="156"/>
      <c r="F24" s="157" t="s">
        <v>58</v>
      </c>
      <c r="G24" s="194">
        <v>139</v>
      </c>
      <c r="H24" s="198">
        <v>303</v>
      </c>
      <c r="I24" s="197" t="s">
        <v>46</v>
      </c>
      <c r="J24" s="185" t="e">
        <f>IF(F24="","",VLOOKUP(P24,#REF!,7,FALSE))</f>
        <v>#REF!</v>
      </c>
      <c r="K24" s="32" t="e">
        <f>VLOOKUP($P24,#REF!,3,FALSE)</f>
        <v>#REF!</v>
      </c>
      <c r="L24" s="32" t="e">
        <f>VLOOKUP($P24,#REF!,4,FALSE)</f>
        <v>#REF!</v>
      </c>
      <c r="M24" s="32" t="e">
        <f>VLOOKUP($P24,#REF!,5,FALSE)</f>
        <v>#REF!</v>
      </c>
      <c r="N24" s="33" t="e">
        <f>VLOOKUP($P24,#REF!,6,FALSE)</f>
        <v>#REF!</v>
      </c>
      <c r="O24" s="34">
        <v>5</v>
      </c>
      <c r="P24" s="61">
        <v>23</v>
      </c>
      <c r="Q24" s="61" t="str">
        <f>IFERROR(VLOOKUP(P24,#REF!,8,FALSE),"")</f>
        <v/>
      </c>
      <c r="R24" s="24"/>
      <c r="S24" s="61" t="str">
        <f>IFERROR(VLOOKUP(P24,#REF!,2,FALSE),"")</f>
        <v/>
      </c>
    </row>
    <row r="25" spans="1:19" s="13" customFormat="1" ht="13.5" customHeight="1" x14ac:dyDescent="0.2">
      <c r="A25" s="13" t="str">
        <f t="shared" si="0"/>
        <v>BOLNIŠNIČNA ZDRAVSTVENA DEJAVNOST</v>
      </c>
      <c r="B25" s="13" t="str">
        <f t="shared" si="2"/>
        <v>pediatrija</v>
      </c>
      <c r="C25" s="13" t="str">
        <f t="shared" si="3"/>
        <v xml:space="preserve">bol - invalidna mladina, CZBO Šentvid pri Stični </v>
      </c>
      <c r="D25" s="13">
        <v>18</v>
      </c>
      <c r="E25" s="154" t="s">
        <v>107</v>
      </c>
      <c r="F25" s="157" t="s">
        <v>35</v>
      </c>
      <c r="G25" s="194">
        <v>127</v>
      </c>
      <c r="H25" s="198">
        <v>359</v>
      </c>
      <c r="I25" s="197" t="s">
        <v>39</v>
      </c>
      <c r="J25" s="185" t="e">
        <f>IF(F25="","",VLOOKUP(P25,#REF!,7,FALSE))</f>
        <v>#REF!</v>
      </c>
      <c r="K25" s="32" t="e">
        <f>VLOOKUP($P25,#REF!,3,FALSE)</f>
        <v>#REF!</v>
      </c>
      <c r="L25" s="32" t="e">
        <f>VLOOKUP($P25,#REF!,4,FALSE)</f>
        <v>#REF!</v>
      </c>
      <c r="M25" s="32" t="e">
        <f>VLOOKUP($P25,#REF!,5,FALSE)</f>
        <v>#REF!</v>
      </c>
      <c r="N25" s="33" t="e">
        <f>VLOOKUP($P25,#REF!,6,FALSE)</f>
        <v>#REF!</v>
      </c>
      <c r="O25" s="34"/>
      <c r="P25" s="62">
        <v>12</v>
      </c>
      <c r="Q25" s="61" t="str">
        <f>IFERROR(VLOOKUP(P25,#REF!,8,FALSE),"")</f>
        <v/>
      </c>
      <c r="R25" s="24"/>
      <c r="S25" s="61" t="str">
        <f>IFERROR(VLOOKUP(P25,#REF!,2,FALSE),"")</f>
        <v/>
      </c>
    </row>
    <row r="26" spans="1:19" s="13" customFormat="1" x14ac:dyDescent="0.2">
      <c r="A26" s="13" t="str">
        <f t="shared" si="0"/>
        <v>BOLNIŠNIČNA ZDRAVSTVENA DEJAVNOST</v>
      </c>
      <c r="B26" s="13" t="str">
        <f t="shared" si="2"/>
        <v>pediatrija</v>
      </c>
      <c r="C26" s="13" t="str">
        <f t="shared" si="3"/>
        <v>bol - invalidna mladina, SB Nova Gorica</v>
      </c>
      <c r="D26" s="13">
        <v>19</v>
      </c>
      <c r="E26" s="158"/>
      <c r="F26" s="157" t="s">
        <v>295</v>
      </c>
      <c r="G26" s="194">
        <v>127</v>
      </c>
      <c r="H26" s="198">
        <v>359</v>
      </c>
      <c r="I26" s="197" t="s">
        <v>38</v>
      </c>
      <c r="J26" s="185" t="e">
        <f>IF(F26="","",VLOOKUP(P26,#REF!,7,FALSE))</f>
        <v>#REF!</v>
      </c>
      <c r="K26" s="32" t="e">
        <f>VLOOKUP($P26,#REF!,3,FALSE)</f>
        <v>#REF!</v>
      </c>
      <c r="L26" s="32" t="e">
        <f>VLOOKUP($P26,#REF!,4,FALSE)</f>
        <v>#REF!</v>
      </c>
      <c r="M26" s="32" t="e">
        <f>VLOOKUP($P26,#REF!,5,FALSE)</f>
        <v>#REF!</v>
      </c>
      <c r="N26" s="33" t="e">
        <f>VLOOKUP($P26,#REF!,6,FALSE)</f>
        <v>#REF!</v>
      </c>
      <c r="O26" s="34"/>
      <c r="P26" s="61">
        <v>13</v>
      </c>
      <c r="Q26" s="61" t="str">
        <f>IFERROR(VLOOKUP(P26,#REF!,8,FALSE),"")</f>
        <v/>
      </c>
      <c r="R26" s="24"/>
      <c r="S26" s="61" t="str">
        <f>IFERROR(VLOOKUP(P26,#REF!,2,FALSE),"")</f>
        <v/>
      </c>
    </row>
    <row r="27" spans="1:19" s="13" customFormat="1" x14ac:dyDescent="0.2">
      <c r="E27" s="156"/>
      <c r="F27" s="157" t="s">
        <v>376</v>
      </c>
      <c r="G27" s="194">
        <v>127</v>
      </c>
      <c r="H27" s="198">
        <v>359</v>
      </c>
      <c r="I27" s="197" t="s">
        <v>39</v>
      </c>
      <c r="J27" s="185" t="e">
        <f>IF(F27="","",VLOOKUP(P27,#REF!,7,FALSE))</f>
        <v>#REF!</v>
      </c>
      <c r="K27" s="32" t="e">
        <f>VLOOKUP($P27,#REF!,3,FALSE)</f>
        <v>#REF!</v>
      </c>
      <c r="L27" s="32" t="e">
        <f>VLOOKUP($P27,#REF!,4,FALSE)</f>
        <v>#REF!</v>
      </c>
      <c r="M27" s="32" t="e">
        <f>VLOOKUP($P27,#REF!,5,FALSE)</f>
        <v>#REF!</v>
      </c>
      <c r="N27" s="33" t="e">
        <f>VLOOKUP($P27,#REF!,6,FALSE)</f>
        <v>#REF!</v>
      </c>
      <c r="O27" s="34"/>
      <c r="P27" s="90">
        <v>186</v>
      </c>
      <c r="Q27" s="61" t="str">
        <f>IFERROR(VLOOKUP(P27,#REF!,8,FALSE),"")</f>
        <v/>
      </c>
      <c r="R27" s="24"/>
      <c r="S27" s="61" t="str">
        <f>IFERROR(VLOOKUP(P27,#REF!,2,FALSE),"")</f>
        <v/>
      </c>
    </row>
    <row r="28" spans="1:19" s="13" customFormat="1" x14ac:dyDescent="0.2">
      <c r="A28" s="13" t="str">
        <f t="shared" si="0"/>
        <v>BOLNIŠNIČNA ZDRAVSTVENA DEJAVNOST</v>
      </c>
      <c r="B28" s="13" t="e">
        <f>IF(#REF!="",B31,#REF!)</f>
        <v>#REF!</v>
      </c>
      <c r="E28" s="154" t="s">
        <v>62</v>
      </c>
      <c r="F28" s="157" t="s">
        <v>403</v>
      </c>
      <c r="G28" s="194">
        <v>124</v>
      </c>
      <c r="H28" s="198">
        <v>341</v>
      </c>
      <c r="I28" s="197" t="s">
        <v>404</v>
      </c>
      <c r="J28" s="185" t="e">
        <f>IF(F28="","",VLOOKUP(P28,#REF!,7,FALSE))</f>
        <v>#REF!</v>
      </c>
      <c r="K28" s="32" t="e">
        <f>VLOOKUP($P28,#REF!,3,FALSE)</f>
        <v>#REF!</v>
      </c>
      <c r="L28" s="32" t="e">
        <f>VLOOKUP($P28,#REF!,4,FALSE)</f>
        <v>#REF!</v>
      </c>
      <c r="M28" s="32" t="e">
        <f>VLOOKUP($P28,#REF!,5,FALSE)</f>
        <v>#REF!</v>
      </c>
      <c r="N28" s="33" t="e">
        <f>VLOOKUP($P28,#REF!,6,FALSE)</f>
        <v>#REF!</v>
      </c>
      <c r="O28" s="34"/>
      <c r="P28" s="90">
        <v>193</v>
      </c>
      <c r="Q28" s="61" t="str">
        <f>IFERROR(VLOOKUP(P28,#REF!,8,FALSE),"")</f>
        <v/>
      </c>
      <c r="R28" s="24"/>
      <c r="S28" s="61" t="str">
        <f>IFERROR(VLOOKUP(P28,#REF!,2,FALSE),"")</f>
        <v/>
      </c>
    </row>
    <row r="29" spans="1:19" s="13" customFormat="1" x14ac:dyDescent="0.2">
      <c r="A29" s="13" t="str">
        <f t="shared" si="0"/>
        <v>BOLNIŠNIČNA ZDRAVSTVENA DEJAVNOST</v>
      </c>
      <c r="B29" s="13" t="str">
        <f>IF(E28="",B26,E28)</f>
        <v>psihiatrija</v>
      </c>
      <c r="C29" s="13" t="str">
        <f>IF(F29="",C26,F29)</f>
        <v xml:space="preserve">bol - forenzična psihiatrija </v>
      </c>
      <c r="D29" s="13">
        <v>20</v>
      </c>
      <c r="E29" s="158"/>
      <c r="F29" s="157" t="s">
        <v>51</v>
      </c>
      <c r="G29" s="194">
        <v>130</v>
      </c>
      <c r="H29" s="198">
        <v>312</v>
      </c>
      <c r="I29" s="197" t="s">
        <v>38</v>
      </c>
      <c r="J29" s="185" t="e">
        <f>IF(F29="","",VLOOKUP(P29,#REF!,7,FALSE))</f>
        <v>#REF!</v>
      </c>
      <c r="K29" s="32" t="e">
        <f>VLOOKUP($P29,#REF!,3,FALSE)</f>
        <v>#REF!</v>
      </c>
      <c r="L29" s="32" t="e">
        <f>VLOOKUP($P29,#REF!,4,FALSE)</f>
        <v>#REF!</v>
      </c>
      <c r="M29" s="32" t="e">
        <f>VLOOKUP($P29,#REF!,5,FALSE)</f>
        <v>#REF!</v>
      </c>
      <c r="N29" s="33" t="e">
        <f>VLOOKUP($P29,#REF!,6,FALSE)</f>
        <v>#REF!</v>
      </c>
      <c r="O29" s="34"/>
      <c r="P29" s="62">
        <v>15</v>
      </c>
      <c r="Q29" s="61" t="str">
        <f>IFERROR(VLOOKUP(P29,#REF!,8,FALSE),"")</f>
        <v/>
      </c>
      <c r="R29" s="24"/>
      <c r="S29" s="61" t="str">
        <f>IFERROR(VLOOKUP(P29,#REF!,2,FALSE),"")</f>
        <v/>
      </c>
    </row>
    <row r="30" spans="1:19" s="13" customFormat="1" x14ac:dyDescent="0.2">
      <c r="E30" s="158"/>
      <c r="F30" s="159" t="s">
        <v>377</v>
      </c>
      <c r="G30" s="194">
        <v>130</v>
      </c>
      <c r="H30" s="198">
        <v>341</v>
      </c>
      <c r="I30" s="197" t="s">
        <v>39</v>
      </c>
      <c r="J30" s="185" t="e">
        <f>IF(F30="","",VLOOKUP(P30,#REF!,7,FALSE))</f>
        <v>#REF!</v>
      </c>
      <c r="K30" s="32" t="e">
        <f>VLOOKUP($P30,#REF!,3,FALSE)</f>
        <v>#REF!</v>
      </c>
      <c r="L30" s="32" t="e">
        <f>VLOOKUP($P30,#REF!,4,FALSE)</f>
        <v>#REF!</v>
      </c>
      <c r="M30" s="32" t="e">
        <f>VLOOKUP($P30,#REF!,5,FALSE)</f>
        <v>#REF!</v>
      </c>
      <c r="N30" s="33" t="e">
        <f>VLOOKUP($P30,#REF!,6,FALSE)</f>
        <v>#REF!</v>
      </c>
      <c r="O30" s="34"/>
      <c r="P30" s="62">
        <v>187</v>
      </c>
      <c r="Q30" s="61" t="str">
        <f>IFERROR(VLOOKUP(P30,#REF!,8,FALSE),"")</f>
        <v/>
      </c>
      <c r="R30" s="24"/>
      <c r="S30" s="61" t="str">
        <f>IFERROR(VLOOKUP(P30,#REF!,2,FALSE),"")</f>
        <v/>
      </c>
    </row>
    <row r="31" spans="1:19" s="13" customFormat="1" x14ac:dyDescent="0.2">
      <c r="A31" s="13" t="str">
        <f t="shared" si="0"/>
        <v>BOLNIŠNIČNA ZDRAVSTVENA DEJAVNOST</v>
      </c>
      <c r="B31" s="13" t="str">
        <f>IF(E31="",B29,E31)</f>
        <v>psihiatrija</v>
      </c>
      <c r="C31" s="13" t="str">
        <f>IF(F31="",C29,F31)</f>
        <v>bol - psihiatrija, primer v bolnišnični dejavnosti UKC Ljubljana</v>
      </c>
      <c r="D31" s="13">
        <v>21</v>
      </c>
      <c r="E31" s="158"/>
      <c r="F31" s="159" t="s">
        <v>405</v>
      </c>
      <c r="G31" s="194">
        <v>130</v>
      </c>
      <c r="H31" s="198">
        <v>341</v>
      </c>
      <c r="I31" s="197" t="s">
        <v>39</v>
      </c>
      <c r="J31" s="185" t="e">
        <f>IF(F31="","",VLOOKUP(P31,#REF!,7,FALSE))</f>
        <v>#REF!</v>
      </c>
      <c r="K31" s="32" t="e">
        <f>VLOOKUP($P31,#REF!,3,FALSE)</f>
        <v>#REF!</v>
      </c>
      <c r="L31" s="32" t="e">
        <f>VLOOKUP($P31,#REF!,4,FALSE)</f>
        <v>#REF!</v>
      </c>
      <c r="M31" s="32" t="e">
        <f>VLOOKUP($P31,#REF!,5,FALSE)</f>
        <v>#REF!</v>
      </c>
      <c r="N31" s="33" t="e">
        <f>VLOOKUP($P31,#REF!,6,FALSE)</f>
        <v>#REF!</v>
      </c>
      <c r="O31" s="34">
        <v>3</v>
      </c>
      <c r="P31" s="61">
        <v>194</v>
      </c>
      <c r="Q31" s="61" t="str">
        <f>IFERROR(VLOOKUP(P31,#REF!,8,FALSE),"")</f>
        <v/>
      </c>
      <c r="R31" s="24"/>
      <c r="S31" s="61" t="str">
        <f>IFERROR(VLOOKUP(P31,#REF!,2,FALSE),"")</f>
        <v/>
      </c>
    </row>
    <row r="32" spans="1:19" s="13" customFormat="1" x14ac:dyDescent="0.2">
      <c r="A32" s="13" t="str">
        <f t="shared" si="0"/>
        <v>BOLNIŠNIČNA ZDRAVSTVENA DEJAVNOST</v>
      </c>
      <c r="B32" s="13">
        <f>IF(E32="",B30,E32)</f>
        <v>0</v>
      </c>
      <c r="C32" s="13" t="str">
        <f>IF(F32="",C30,F32)</f>
        <v xml:space="preserve">bol - psihiatrija, primer v bolnišnični dejavnosti </v>
      </c>
      <c r="D32" s="13">
        <v>21</v>
      </c>
      <c r="E32" s="158"/>
      <c r="F32" s="159" t="s">
        <v>52</v>
      </c>
      <c r="G32" s="194">
        <v>130</v>
      </c>
      <c r="H32" s="198">
        <v>341</v>
      </c>
      <c r="I32" s="197" t="s">
        <v>39</v>
      </c>
      <c r="J32" s="185" t="e">
        <f>IF(F32="","",VLOOKUP(P32,#REF!,7,FALSE))</f>
        <v>#REF!</v>
      </c>
      <c r="K32" s="32" t="e">
        <f>VLOOKUP($P32,#REF!,3,FALSE)</f>
        <v>#REF!</v>
      </c>
      <c r="L32" s="32" t="e">
        <f>VLOOKUP($P32,#REF!,4,FALSE)</f>
        <v>#REF!</v>
      </c>
      <c r="M32" s="32" t="e">
        <f>VLOOKUP($P32,#REF!,5,FALSE)</f>
        <v>#REF!</v>
      </c>
      <c r="N32" s="33" t="e">
        <f>VLOOKUP($P32,#REF!,6,FALSE)</f>
        <v>#REF!</v>
      </c>
      <c r="O32" s="34">
        <v>3</v>
      </c>
      <c r="P32" s="61">
        <v>16</v>
      </c>
      <c r="Q32" s="61" t="str">
        <f>IFERROR(VLOOKUP(P32,#REF!,8,FALSE),"")</f>
        <v/>
      </c>
      <c r="R32" s="24"/>
      <c r="S32" s="61" t="str">
        <f>IFERROR(VLOOKUP(P32,#REF!,2,FALSE),"")</f>
        <v/>
      </c>
    </row>
    <row r="33" spans="1:19" s="13" customFormat="1" ht="14.25" customHeight="1" x14ac:dyDescent="0.2">
      <c r="A33" s="13" t="str">
        <f t="shared" si="0"/>
        <v>BOLNIŠNIČNA ZDRAVSTVENA DEJAVNOST</v>
      </c>
      <c r="B33" s="13" t="e">
        <f>IF(E33="",B28,E33)</f>
        <v>#REF!</v>
      </c>
      <c r="C33" s="13" t="str">
        <f>IF(F33="",C31,F33)</f>
        <v>bol - psihiatrija, primer v bolnišnični dejavnosti UKC Ljubljana</v>
      </c>
      <c r="D33" s="13">
        <v>22</v>
      </c>
      <c r="E33" s="158"/>
      <c r="F33" s="160"/>
      <c r="G33" s="194">
        <v>124</v>
      </c>
      <c r="H33" s="198">
        <v>341</v>
      </c>
      <c r="I33" s="197" t="s">
        <v>39</v>
      </c>
      <c r="J33" s="185" t="str">
        <f>IF(F33="","",VLOOKUP(P33,#REF!,7,FALSE))</f>
        <v/>
      </c>
      <c r="K33" s="32"/>
      <c r="L33" s="32"/>
      <c r="M33" s="32"/>
      <c r="N33" s="33"/>
      <c r="O33" s="34"/>
      <c r="P33" s="90"/>
      <c r="Q33" s="61" t="str">
        <f>IFERROR(VLOOKUP(P33,#REF!,8,FALSE),"")</f>
        <v/>
      </c>
      <c r="R33" s="24"/>
      <c r="S33" s="61" t="str">
        <f>IFERROR(VLOOKUP(P33,#REF!,2,FALSE),"")</f>
        <v/>
      </c>
    </row>
    <row r="34" spans="1:19" s="13" customFormat="1" x14ac:dyDescent="0.2">
      <c r="A34" s="13" t="str">
        <f t="shared" si="0"/>
        <v>BOLNIŠNIČNA ZDRAVSTVENA DEJAVNOST</v>
      </c>
      <c r="B34" s="13" t="e">
        <f t="shared" si="2"/>
        <v>#REF!</v>
      </c>
      <c r="C34" s="13" t="str">
        <f t="shared" si="3"/>
        <v xml:space="preserve">bol - psihiatrija, primer v dnevni oskrbi </v>
      </c>
      <c r="D34" s="13">
        <v>23</v>
      </c>
      <c r="E34" s="158"/>
      <c r="F34" s="157" t="s">
        <v>53</v>
      </c>
      <c r="G34" s="194">
        <v>130</v>
      </c>
      <c r="H34" s="198">
        <v>341</v>
      </c>
      <c r="I34" s="197" t="s">
        <v>40</v>
      </c>
      <c r="J34" s="185" t="e">
        <f>IF(F34="","",VLOOKUP(P34,#REF!,7,FALSE))</f>
        <v>#REF!</v>
      </c>
      <c r="K34" s="32" t="e">
        <f>VLOOKUP($P34,#REF!,3,FALSE)</f>
        <v>#REF!</v>
      </c>
      <c r="L34" s="32" t="e">
        <f>VLOOKUP($P34,#REF!,4,FALSE)</f>
        <v>#REF!</v>
      </c>
      <c r="M34" s="32" t="e">
        <f>VLOOKUP($P34,#REF!,5,FALSE)</f>
        <v>#REF!</v>
      </c>
      <c r="N34" s="33" t="e">
        <f>VLOOKUP($P34,#REF!,6,FALSE)</f>
        <v>#REF!</v>
      </c>
      <c r="O34" s="34"/>
      <c r="P34" s="62">
        <v>17</v>
      </c>
      <c r="Q34" s="61" t="str">
        <f>IFERROR(VLOOKUP(P34,#REF!,8,FALSE),"")</f>
        <v/>
      </c>
      <c r="R34" s="24"/>
      <c r="S34" s="61" t="str">
        <f>IFERROR(VLOOKUP(P34,#REF!,2,FALSE),"")</f>
        <v/>
      </c>
    </row>
    <row r="35" spans="1:19" s="13" customFormat="1" ht="14.25" customHeight="1" x14ac:dyDescent="0.2">
      <c r="A35" s="13" t="str">
        <f t="shared" si="0"/>
        <v>BOLNIŠNIČNA ZDRAVSTVENA DEJAVNOST</v>
      </c>
      <c r="B35" s="13" t="e">
        <f t="shared" si="2"/>
        <v>#REF!</v>
      </c>
      <c r="C35" s="13" t="str">
        <f t="shared" si="3"/>
        <v xml:space="preserve">bol - skupnostna psihiatrija </v>
      </c>
      <c r="D35" s="13">
        <v>24</v>
      </c>
      <c r="E35" s="158"/>
      <c r="F35" s="157" t="s">
        <v>54</v>
      </c>
      <c r="G35" s="194">
        <v>130</v>
      </c>
      <c r="H35" s="198">
        <v>341</v>
      </c>
      <c r="I35" s="197" t="s">
        <v>41</v>
      </c>
      <c r="J35" s="185" t="e">
        <f>IF(F35="","",VLOOKUP(P35,#REF!,7,FALSE))</f>
        <v>#REF!</v>
      </c>
      <c r="K35" s="32" t="e">
        <f>VLOOKUP($P35,#REF!,3,FALSE)</f>
        <v>#REF!</v>
      </c>
      <c r="L35" s="32" t="e">
        <f>VLOOKUP($P35,#REF!,4,FALSE)</f>
        <v>#REF!</v>
      </c>
      <c r="M35" s="32" t="e">
        <f>VLOOKUP($P35,#REF!,5,FALSE)</f>
        <v>#REF!</v>
      </c>
      <c r="N35" s="33" t="e">
        <f>VLOOKUP($P35,#REF!,6,FALSE)</f>
        <v>#REF!</v>
      </c>
      <c r="O35" s="34"/>
      <c r="P35" s="61">
        <v>18</v>
      </c>
      <c r="Q35" s="61" t="str">
        <f>IFERROR(VLOOKUP(P35,#REF!,8,FALSE),"")</f>
        <v/>
      </c>
      <c r="R35" s="24"/>
      <c r="S35" s="61" t="str">
        <f>IFERROR(VLOOKUP(P35,#REF!,2,FALSE),"")</f>
        <v/>
      </c>
    </row>
    <row r="36" spans="1:19" s="13" customFormat="1" ht="12" customHeight="1" x14ac:dyDescent="0.2">
      <c r="A36" s="13" t="str">
        <f t="shared" si="0"/>
        <v>BOLNIŠNIČNA ZDRAVSTVENA DEJAVNOST</v>
      </c>
      <c r="B36" s="13" t="e">
        <f t="shared" si="2"/>
        <v>#REF!</v>
      </c>
      <c r="C36" s="13" t="str">
        <f t="shared" si="3"/>
        <v xml:space="preserve">bol - psihiatrija, nadzorovana obravnava </v>
      </c>
      <c r="D36" s="13">
        <v>25</v>
      </c>
      <c r="E36" s="158"/>
      <c r="F36" s="157" t="s">
        <v>55</v>
      </c>
      <c r="G36" s="194">
        <v>130</v>
      </c>
      <c r="H36" s="198">
        <v>341</v>
      </c>
      <c r="I36" s="197" t="s">
        <v>42</v>
      </c>
      <c r="J36" s="185" t="e">
        <f>IF(F36="","",VLOOKUP(P36,#REF!,7,FALSE))</f>
        <v>#REF!</v>
      </c>
      <c r="K36" s="32" t="e">
        <f>VLOOKUP($P36,#REF!,3,FALSE)</f>
        <v>#REF!</v>
      </c>
      <c r="L36" s="32" t="e">
        <f>VLOOKUP($P36,#REF!,4,FALSE)</f>
        <v>#REF!</v>
      </c>
      <c r="M36" s="32" t="e">
        <f>VLOOKUP($P36,#REF!,5,FALSE)</f>
        <v>#REF!</v>
      </c>
      <c r="N36" s="33" t="e">
        <f>VLOOKUP($P36,#REF!,6,FALSE)</f>
        <v>#REF!</v>
      </c>
      <c r="O36" s="34"/>
      <c r="P36" s="62">
        <v>19</v>
      </c>
      <c r="Q36" s="61" t="str">
        <f>IFERROR(VLOOKUP(P36,#REF!,8,FALSE),"")</f>
        <v/>
      </c>
      <c r="R36" s="24"/>
      <c r="S36" s="61" t="str">
        <f>IFERROR(VLOOKUP(P36,#REF!,2,FALSE),"")</f>
        <v/>
      </c>
    </row>
    <row r="37" spans="1:19" s="13" customFormat="1" ht="12" customHeight="1" x14ac:dyDescent="0.2">
      <c r="A37" s="13" t="str">
        <f t="shared" si="0"/>
        <v>BOLNIŠNIČNA ZDRAVSTVENA DEJAVNOST</v>
      </c>
      <c r="B37" s="13" t="e">
        <f t="shared" si="2"/>
        <v>#REF!</v>
      </c>
      <c r="C37" s="13" t="str">
        <f t="shared" si="3"/>
        <v xml:space="preserve">bol - psihiatrija. primer v oskrbi v tuji družini </v>
      </c>
      <c r="D37" s="13">
        <v>25</v>
      </c>
      <c r="E37" s="156"/>
      <c r="F37" s="157" t="s">
        <v>56</v>
      </c>
      <c r="G37" s="194">
        <v>130</v>
      </c>
      <c r="H37" s="198">
        <v>341</v>
      </c>
      <c r="I37" s="197" t="s">
        <v>43</v>
      </c>
      <c r="J37" s="185" t="e">
        <f>IF(F37="","",VLOOKUP(P37,#REF!,7,FALSE))</f>
        <v>#REF!</v>
      </c>
      <c r="K37" s="32" t="e">
        <f>VLOOKUP($P37,#REF!,3,FALSE)</f>
        <v>#REF!</v>
      </c>
      <c r="L37" s="32" t="e">
        <f>VLOOKUP($P37,#REF!,4,FALSE)</f>
        <v>#REF!</v>
      </c>
      <c r="M37" s="32" t="e">
        <f>VLOOKUP($P37,#REF!,5,FALSE)</f>
        <v>#REF!</v>
      </c>
      <c r="N37" s="33" t="e">
        <f>VLOOKUP($P37,#REF!,6,FALSE)</f>
        <v>#REF!</v>
      </c>
      <c r="O37" s="34"/>
      <c r="P37" s="61">
        <v>20</v>
      </c>
      <c r="Q37" s="61" t="str">
        <f>IFERROR(VLOOKUP(P37,#REF!,8,FALSE),"")</f>
        <v/>
      </c>
      <c r="R37" s="24"/>
      <c r="S37" s="61" t="str">
        <f>IFERROR(VLOOKUP(P37,#REF!,2,FALSE),"")</f>
        <v/>
      </c>
    </row>
    <row r="38" spans="1:19" s="13" customFormat="1" ht="12.75" customHeight="1" x14ac:dyDescent="0.2">
      <c r="A38" s="13" t="str">
        <f t="shared" si="0"/>
        <v>BOLNIŠNIČNA ZDRAVSTVENA DEJAVNOST</v>
      </c>
      <c r="B38" s="13" t="str">
        <f t="shared" si="2"/>
        <v>NBO</v>
      </c>
      <c r="C38" s="13" t="str">
        <f t="shared" si="3"/>
        <v xml:space="preserve">bol - zdravstvena nega in paliativna oskrba </v>
      </c>
      <c r="D38" s="13">
        <v>25</v>
      </c>
      <c r="E38" s="154" t="s">
        <v>64</v>
      </c>
      <c r="F38" s="157" t="s">
        <v>50</v>
      </c>
      <c r="G38" s="194">
        <v>144</v>
      </c>
      <c r="H38" s="198">
        <v>306</v>
      </c>
      <c r="I38" s="197" t="s">
        <v>38</v>
      </c>
      <c r="J38" s="185" t="e">
        <f>IF(F38="","",VLOOKUP(P38,#REF!,7,FALSE))</f>
        <v>#REF!</v>
      </c>
      <c r="K38" s="32" t="e">
        <f>VLOOKUP($P38,#REF!,3,FALSE)</f>
        <v>#REF!</v>
      </c>
      <c r="L38" s="32" t="e">
        <f>VLOOKUP($P38,#REF!,4,FALSE)</f>
        <v>#REF!</v>
      </c>
      <c r="M38" s="32" t="e">
        <f>VLOOKUP($P38,#REF!,5,FALSE)</f>
        <v>#REF!</v>
      </c>
      <c r="N38" s="33" t="e">
        <f>VLOOKUP($P38,#REF!,6,FALSE)</f>
        <v>#REF!</v>
      </c>
      <c r="O38" s="34">
        <v>6</v>
      </c>
      <c r="P38" s="61">
        <v>24</v>
      </c>
      <c r="Q38" s="61" t="str">
        <f>IFERROR(VLOOKUP(P38,#REF!,8,FALSE),"")</f>
        <v/>
      </c>
      <c r="R38" s="24"/>
      <c r="S38" s="61" t="str">
        <f>IFERROR(VLOOKUP(P38,#REF!,2,FALSE),"")</f>
        <v/>
      </c>
    </row>
    <row r="39" spans="1:19" s="13" customFormat="1" x14ac:dyDescent="0.2">
      <c r="A39" s="13">
        <f t="shared" ref="A39:A69" si="4">+$E$39</f>
        <v>0</v>
      </c>
      <c r="B39" s="13" t="str">
        <f t="shared" si="2"/>
        <v>NBO</v>
      </c>
      <c r="D39" s="13">
        <v>28</v>
      </c>
      <c r="E39" s="156"/>
      <c r="F39" s="157" t="s">
        <v>49</v>
      </c>
      <c r="G39" s="194">
        <v>147</v>
      </c>
      <c r="H39" s="198">
        <v>307</v>
      </c>
      <c r="I39" s="197" t="s">
        <v>38</v>
      </c>
      <c r="J39" s="185" t="e">
        <f>IF(F39="","",VLOOKUP(P39,#REF!,7,FALSE))</f>
        <v>#REF!</v>
      </c>
      <c r="K39" s="32" t="e">
        <f>VLOOKUP($P39,#REF!,3,FALSE)</f>
        <v>#REF!</v>
      </c>
      <c r="L39" s="32" t="e">
        <f>VLOOKUP($P39,#REF!,4,FALSE)</f>
        <v>#REF!</v>
      </c>
      <c r="M39" s="32" t="e">
        <f>VLOOKUP($P39,#REF!,5,FALSE)</f>
        <v>#REF!</v>
      </c>
      <c r="N39" s="33" t="e">
        <f>VLOOKUP($P39,#REF!,6,FALSE)</f>
        <v>#REF!</v>
      </c>
      <c r="O39" s="34">
        <v>7</v>
      </c>
      <c r="P39" s="61">
        <v>25</v>
      </c>
      <c r="Q39" s="61" t="str">
        <f>IFERROR(VLOOKUP(P39,#REF!,8,FALSE),"")</f>
        <v/>
      </c>
      <c r="R39" s="24"/>
      <c r="S39" s="61" t="str">
        <f>IFERROR(VLOOKUP(P39,#REF!,2,FALSE),"")</f>
        <v/>
      </c>
    </row>
    <row r="40" spans="1:19" s="11" customFormat="1" ht="12.75" customHeight="1" x14ac:dyDescent="0.2">
      <c r="A40" s="13">
        <f t="shared" si="4"/>
        <v>0</v>
      </c>
      <c r="B40" s="13" t="str">
        <f t="shared" si="2"/>
        <v>SPECIALISTIČNA ZUNAJBOLNIŠNIČNA ZDRAVSTVENA DEJAVNOST</v>
      </c>
      <c r="C40" s="13">
        <f t="shared" si="2"/>
        <v>0</v>
      </c>
      <c r="D40" s="13">
        <v>29</v>
      </c>
      <c r="E40" s="48" t="s">
        <v>59</v>
      </c>
      <c r="F40" s="125"/>
      <c r="G40" s="199"/>
      <c r="H40" s="200"/>
      <c r="I40" s="201"/>
      <c r="J40" s="186" t="str">
        <f>IF(F40="","",VLOOKUP(P40,#REF!,7,FALSE))</f>
        <v/>
      </c>
      <c r="K40" s="49"/>
      <c r="L40" s="49"/>
      <c r="M40" s="49"/>
      <c r="N40" s="50"/>
      <c r="O40" s="51"/>
      <c r="P40" s="60"/>
      <c r="Q40" s="61" t="str">
        <f>IFERROR(VLOOKUP(P40,#REF!,8,FALSE),"")</f>
        <v/>
      </c>
      <c r="R40" s="24"/>
      <c r="S40" s="61" t="str">
        <f>IFERROR(VLOOKUP(P40,#REF!,2,FALSE),"")</f>
        <v/>
      </c>
    </row>
    <row r="41" spans="1:19" s="11" customFormat="1" x14ac:dyDescent="0.2">
      <c r="A41" s="13">
        <f t="shared" si="4"/>
        <v>0</v>
      </c>
      <c r="B41" s="13" t="str">
        <f t="shared" si="2"/>
        <v>op. kile</v>
      </c>
      <c r="C41" s="13" t="str">
        <f t="shared" si="2"/>
        <v xml:space="preserve">operacije kile </v>
      </c>
      <c r="D41" s="13"/>
      <c r="E41" s="161" t="s">
        <v>260</v>
      </c>
      <c r="F41" s="157" t="s">
        <v>48</v>
      </c>
      <c r="G41" s="194">
        <v>201</v>
      </c>
      <c r="H41" s="198">
        <v>203</v>
      </c>
      <c r="I41" s="197" t="s">
        <v>47</v>
      </c>
      <c r="J41" s="185" t="e">
        <f>IF(F41="","",VLOOKUP(P41,#REF!,7,FALSE))</f>
        <v>#REF!</v>
      </c>
      <c r="K41" s="32" t="e">
        <f>VLOOKUP($P41,#REF!,3,FALSE)</f>
        <v>#REF!</v>
      </c>
      <c r="L41" s="32" t="e">
        <f>VLOOKUP($P41,#REF!,4,FALSE)</f>
        <v>#REF!</v>
      </c>
      <c r="M41" s="32" t="e">
        <f>VLOOKUP($P41,#REF!,5,FALSE)</f>
        <v>#REF!</v>
      </c>
      <c r="N41" s="33" t="e">
        <f>VLOOKUP($P41,#REF!,6,FALSE)</f>
        <v>#REF!</v>
      </c>
      <c r="O41" s="34">
        <v>8</v>
      </c>
      <c r="P41" s="61">
        <v>26</v>
      </c>
      <c r="Q41" s="61" t="str">
        <f>IFERROR(VLOOKUP(P41,#REF!,8,FALSE),"")</f>
        <v/>
      </c>
      <c r="R41" s="24"/>
      <c r="S41" s="61" t="str">
        <f>IFERROR(VLOOKUP(P41,#REF!,2,FALSE),"")</f>
        <v/>
      </c>
    </row>
    <row r="42" spans="1:19" s="13" customFormat="1" ht="12.75" customHeight="1" x14ac:dyDescent="0.2">
      <c r="A42" s="13">
        <f t="shared" si="4"/>
        <v>0</v>
      </c>
      <c r="B42" s="13" t="str">
        <f t="shared" si="2"/>
        <v>op. kile</v>
      </c>
      <c r="C42" s="13" t="str">
        <f t="shared" si="2"/>
        <v xml:space="preserve">operacije obeh kil hkrati </v>
      </c>
      <c r="D42" s="13">
        <v>30</v>
      </c>
      <c r="E42" s="162"/>
      <c r="F42" s="157" t="s">
        <v>340</v>
      </c>
      <c r="G42" s="194">
        <v>201</v>
      </c>
      <c r="H42" s="198">
        <v>203</v>
      </c>
      <c r="I42" s="197" t="s">
        <v>341</v>
      </c>
      <c r="J42" s="185" t="e">
        <f>IF(F42="","",VLOOKUP(P42,#REF!,7,FALSE))</f>
        <v>#REF!</v>
      </c>
      <c r="K42" s="32" t="e">
        <f>VLOOKUP($P42,#REF!,3,FALSE)</f>
        <v>#REF!</v>
      </c>
      <c r="L42" s="32" t="e">
        <f>VLOOKUP($P42,#REF!,4,FALSE)</f>
        <v>#REF!</v>
      </c>
      <c r="M42" s="32" t="e">
        <f>VLOOKUP($P42,#REF!,5,FALSE)</f>
        <v>#REF!</v>
      </c>
      <c r="N42" s="33" t="e">
        <f>VLOOKUP($P42,#REF!,6,FALSE)</f>
        <v>#REF!</v>
      </c>
      <c r="O42" s="34"/>
      <c r="P42" s="61">
        <v>26</v>
      </c>
      <c r="Q42" s="61" t="str">
        <f>IFERROR(VLOOKUP(P42,#REF!,8,FALSE),"")</f>
        <v/>
      </c>
      <c r="R42" s="24"/>
      <c r="S42" s="61" t="str">
        <f>IFERROR(VLOOKUP(P42,#REF!,2,FALSE),"")</f>
        <v/>
      </c>
    </row>
    <row r="43" spans="1:19" s="13" customFormat="1" ht="24" customHeight="1" x14ac:dyDescent="0.2">
      <c r="A43" s="13">
        <f t="shared" si="4"/>
        <v>0</v>
      </c>
      <c r="B43" s="13" t="str">
        <f t="shared" si="2"/>
        <v>dermatologija</v>
      </c>
      <c r="C43" s="13" t="str">
        <f t="shared" si="2"/>
        <v>izrezanje benigne tvorbe kože in podkožnega tkiva / destrukcija benigne kožne tvorbe (brez kiretaže)</v>
      </c>
      <c r="D43" s="13">
        <v>31</v>
      </c>
      <c r="E43" s="163" t="s">
        <v>65</v>
      </c>
      <c r="F43" s="164" t="s">
        <v>313</v>
      </c>
      <c r="G43" s="194">
        <v>203</v>
      </c>
      <c r="H43" s="198">
        <v>206</v>
      </c>
      <c r="I43" s="197" t="s">
        <v>68</v>
      </c>
      <c r="J43" s="185" t="e">
        <f>IF(F43="","",VLOOKUP(P43,#REF!,7,FALSE))</f>
        <v>#REF!</v>
      </c>
      <c r="K43" s="32" t="e">
        <f>VLOOKUP($P43,#REF!,3,FALSE)</f>
        <v>#REF!</v>
      </c>
      <c r="L43" s="32" t="e">
        <f>VLOOKUP($P43,#REF!,4,FALSE)</f>
        <v>#REF!</v>
      </c>
      <c r="M43" s="32" t="e">
        <f>VLOOKUP($P43,#REF!,5,FALSE)</f>
        <v>#REF!</v>
      </c>
      <c r="N43" s="33" t="e">
        <f>VLOOKUP($P43,#REF!,6,FALSE)</f>
        <v>#REF!</v>
      </c>
      <c r="O43" s="34">
        <v>9</v>
      </c>
      <c r="P43" s="61">
        <v>28</v>
      </c>
      <c r="Q43" s="61" t="str">
        <f>IFERROR(VLOOKUP(P43,#REF!,8,FALSE),"")</f>
        <v/>
      </c>
      <c r="R43" s="24"/>
      <c r="S43" s="61" t="str">
        <f>IFERROR(VLOOKUP(P43,#REF!,2,FALSE),"")</f>
        <v/>
      </c>
    </row>
    <row r="44" spans="1:19" s="13" customFormat="1" ht="12.75" customHeight="1" x14ac:dyDescent="0.2">
      <c r="A44" s="13">
        <f t="shared" si="4"/>
        <v>0</v>
      </c>
      <c r="B44" s="13" t="str">
        <f t="shared" si="2"/>
        <v>dermatologija</v>
      </c>
      <c r="C44" s="13" t="str">
        <f t="shared" si="2"/>
        <v>izrezanje benigne tvorbe kože in podkožnega tkiva / destrukcija benigne kožne tvorbe (brez kiretaže)</v>
      </c>
      <c r="D44" s="13">
        <v>32</v>
      </c>
      <c r="E44" s="165"/>
      <c r="F44" s="166"/>
      <c r="G44" s="194">
        <v>206</v>
      </c>
      <c r="H44" s="198" t="s">
        <v>66</v>
      </c>
      <c r="I44" s="197" t="s">
        <v>68</v>
      </c>
      <c r="J44" s="185" t="str">
        <f>IF(F44="","",VLOOKUP(P44,#REF!,7,FALSE))</f>
        <v/>
      </c>
      <c r="K44" s="32"/>
      <c r="L44" s="32"/>
      <c r="M44" s="32"/>
      <c r="N44" s="33"/>
      <c r="O44" s="34"/>
      <c r="P44" s="61"/>
      <c r="Q44" s="61" t="str">
        <f>IFERROR(VLOOKUP(P44,#REF!,8,FALSE),"")</f>
        <v/>
      </c>
      <c r="R44" s="24"/>
      <c r="S44" s="61" t="str">
        <f>IFERROR(VLOOKUP(P44,#REF!,2,FALSE),"")</f>
        <v/>
      </c>
    </row>
    <row r="45" spans="1:19" s="13" customFormat="1" ht="12.75" customHeight="1" x14ac:dyDescent="0.2">
      <c r="A45" s="13">
        <f t="shared" si="4"/>
        <v>0</v>
      </c>
      <c r="B45" s="13" t="str">
        <f t="shared" si="2"/>
        <v>dermatologija</v>
      </c>
      <c r="C45" s="13" t="str">
        <f t="shared" si="2"/>
        <v>izrezanje benigne tvorbe kože in podkožnega tkiva / destrukcija benigne kožne tvorbe (brez kiretaže)</v>
      </c>
      <c r="D45" s="13">
        <v>33</v>
      </c>
      <c r="E45" s="165"/>
      <c r="F45" s="166"/>
      <c r="G45" s="194">
        <v>215</v>
      </c>
      <c r="H45" s="198">
        <v>224</v>
      </c>
      <c r="I45" s="197" t="s">
        <v>68</v>
      </c>
      <c r="J45" s="185" t="str">
        <f>IF(F45="","",VLOOKUP(P45,#REF!,7,FALSE))</f>
        <v/>
      </c>
      <c r="K45" s="32"/>
      <c r="L45" s="32"/>
      <c r="M45" s="32"/>
      <c r="N45" s="33"/>
      <c r="O45" s="34"/>
      <c r="P45" s="61"/>
      <c r="Q45" s="61" t="str">
        <f>IFERROR(VLOOKUP(P45,#REF!,8,FALSE),"")</f>
        <v/>
      </c>
      <c r="R45" s="24"/>
      <c r="S45" s="61" t="str">
        <f>IFERROR(VLOOKUP(P45,#REF!,2,FALSE),"")</f>
        <v/>
      </c>
    </row>
    <row r="46" spans="1:19" s="13" customFormat="1" ht="12.75" customHeight="1" x14ac:dyDescent="0.2">
      <c r="A46" s="13">
        <f t="shared" si="4"/>
        <v>0</v>
      </c>
      <c r="B46" s="13" t="str">
        <f t="shared" si="2"/>
        <v>dermatologija</v>
      </c>
      <c r="C46" s="13" t="str">
        <f t="shared" si="2"/>
        <v>izrezanje benigne tvorbe kože in podkožnega tkiva / destrukcija benigne kožne tvorbe (brez kiretaže)</v>
      </c>
      <c r="D46" s="13">
        <v>34</v>
      </c>
      <c r="E46" s="165"/>
      <c r="F46" s="166"/>
      <c r="G46" s="194">
        <v>220</v>
      </c>
      <c r="H46" s="198">
        <v>229</v>
      </c>
      <c r="I46" s="197" t="s">
        <v>68</v>
      </c>
      <c r="J46" s="185" t="str">
        <f>IF(F46="","",VLOOKUP(P46,#REF!,7,FALSE))</f>
        <v/>
      </c>
      <c r="K46" s="32"/>
      <c r="L46" s="32"/>
      <c r="M46" s="32"/>
      <c r="N46" s="33"/>
      <c r="O46" s="34"/>
      <c r="P46" s="61"/>
      <c r="Q46" s="61" t="str">
        <f>IFERROR(VLOOKUP(P46,#REF!,8,FALSE),"")</f>
        <v/>
      </c>
      <c r="R46" s="24"/>
      <c r="S46" s="61" t="str">
        <f>IFERROR(VLOOKUP(P46,#REF!,2,FALSE),"")</f>
        <v/>
      </c>
    </row>
    <row r="47" spans="1:19" s="13" customFormat="1" ht="12.75" customHeight="1" x14ac:dyDescent="0.2">
      <c r="A47" s="13">
        <f t="shared" si="4"/>
        <v>0</v>
      </c>
      <c r="B47" s="13" t="str">
        <f t="shared" si="2"/>
        <v>dermatologija</v>
      </c>
      <c r="C47" s="13" t="str">
        <f t="shared" si="2"/>
        <v>izrezanje benigne tvorbe kože in podkožnega tkiva / destrukcija benigne kožne tvorbe (brez kiretaže)</v>
      </c>
      <c r="D47" s="13">
        <v>35</v>
      </c>
      <c r="E47" s="165"/>
      <c r="F47" s="166"/>
      <c r="G47" s="194">
        <v>223</v>
      </c>
      <c r="H47" s="198">
        <v>232</v>
      </c>
      <c r="I47" s="197" t="s">
        <v>68</v>
      </c>
      <c r="J47" s="185" t="str">
        <f>IF(F47="","",VLOOKUP(P47,#REF!,7,FALSE))</f>
        <v/>
      </c>
      <c r="K47" s="32"/>
      <c r="L47" s="32"/>
      <c r="M47" s="32"/>
      <c r="N47" s="33"/>
      <c r="O47" s="34"/>
      <c r="P47" s="61"/>
      <c r="Q47" s="61" t="str">
        <f>IFERROR(VLOOKUP(P47,#REF!,8,FALSE),"")</f>
        <v/>
      </c>
      <c r="R47" s="24"/>
      <c r="S47" s="61" t="str">
        <f>IFERROR(VLOOKUP(P47,#REF!,2,FALSE),"")</f>
        <v/>
      </c>
    </row>
    <row r="48" spans="1:19" s="13" customFormat="1" ht="12.75" customHeight="1" x14ac:dyDescent="0.2">
      <c r="A48" s="13">
        <f t="shared" si="4"/>
        <v>0</v>
      </c>
      <c r="B48" s="13" t="str">
        <f t="shared" si="2"/>
        <v>dermatologija</v>
      </c>
      <c r="C48" s="13" t="str">
        <f t="shared" si="2"/>
        <v>izrezanje benigne tvorbe kože in podkožnega tkiva / destrukcija benigne kožne tvorbe (brez kiretaže)</v>
      </c>
      <c r="D48" s="13">
        <v>36</v>
      </c>
      <c r="E48" s="165"/>
      <c r="F48" s="167"/>
      <c r="G48" s="194">
        <v>234</v>
      </c>
      <c r="H48" s="198">
        <v>251</v>
      </c>
      <c r="I48" s="197" t="s">
        <v>68</v>
      </c>
      <c r="J48" s="185" t="str">
        <f>IF(F48="","",VLOOKUP(P48,#REF!,7,FALSE))</f>
        <v/>
      </c>
      <c r="K48" s="32"/>
      <c r="L48" s="32"/>
      <c r="M48" s="32"/>
      <c r="N48" s="33"/>
      <c r="O48" s="34"/>
      <c r="P48" s="61"/>
      <c r="Q48" s="61" t="str">
        <f>IFERROR(VLOOKUP(P48,#REF!,8,FALSE),"")</f>
        <v/>
      </c>
      <c r="R48" s="24"/>
      <c r="S48" s="61" t="str">
        <f>IFERROR(VLOOKUP(P48,#REF!,2,FALSE),"")</f>
        <v/>
      </c>
    </row>
    <row r="49" spans="1:19" s="13" customFormat="1" ht="22.5" x14ac:dyDescent="0.2">
      <c r="A49" s="13">
        <f t="shared" si="4"/>
        <v>0</v>
      </c>
      <c r="B49" s="13" t="str">
        <f t="shared" si="2"/>
        <v>dermatologija</v>
      </c>
      <c r="C49" s="13" t="str">
        <f t="shared" si="2"/>
        <v>izrezanje bazalnoceličnega in skvamoznega karcinoma kože in malignega melanoma</v>
      </c>
      <c r="D49" s="13">
        <v>37</v>
      </c>
      <c r="E49" s="165"/>
      <c r="F49" s="164" t="s">
        <v>406</v>
      </c>
      <c r="G49" s="194">
        <v>203</v>
      </c>
      <c r="H49" s="198">
        <v>206</v>
      </c>
      <c r="I49" s="197" t="s">
        <v>67</v>
      </c>
      <c r="J49" s="185" t="e">
        <f>IF(F49="","",VLOOKUP(P49,#REF!,7,FALSE))</f>
        <v>#REF!</v>
      </c>
      <c r="K49" s="32" t="e">
        <f>VLOOKUP($P49,#REF!,3,FALSE)</f>
        <v>#REF!</v>
      </c>
      <c r="L49" s="32" t="e">
        <f>VLOOKUP($P49,#REF!,4,FALSE)</f>
        <v>#REF!</v>
      </c>
      <c r="M49" s="32" t="e">
        <f>VLOOKUP($P49,#REF!,5,FALSE)</f>
        <v>#REF!</v>
      </c>
      <c r="N49" s="33" t="e">
        <f>VLOOKUP($P49,#REF!,6,FALSE)</f>
        <v>#REF!</v>
      </c>
      <c r="O49" s="34">
        <v>10</v>
      </c>
      <c r="P49" s="61">
        <v>29</v>
      </c>
      <c r="Q49" s="61" t="str">
        <f>IFERROR(VLOOKUP(P49,#REF!,8,FALSE),"")</f>
        <v/>
      </c>
      <c r="R49" s="24"/>
      <c r="S49" s="61" t="str">
        <f>IFERROR(VLOOKUP(P49,#REF!,2,FALSE),"")</f>
        <v/>
      </c>
    </row>
    <row r="50" spans="1:19" s="13" customFormat="1" ht="12.75" customHeight="1" x14ac:dyDescent="0.2">
      <c r="A50" s="13">
        <f t="shared" si="4"/>
        <v>0</v>
      </c>
      <c r="B50" s="13" t="str">
        <f t="shared" si="2"/>
        <v>dermatologija</v>
      </c>
      <c r="C50" s="13" t="str">
        <f t="shared" si="2"/>
        <v>izrezanje bazalnoceličnega in skvamoznega karcinoma kože in malignega melanoma</v>
      </c>
      <c r="D50" s="13">
        <v>38</v>
      </c>
      <c r="E50" s="165"/>
      <c r="F50" s="166"/>
      <c r="G50" s="194">
        <v>206</v>
      </c>
      <c r="H50" s="198" t="s">
        <v>66</v>
      </c>
      <c r="I50" s="197" t="s">
        <v>67</v>
      </c>
      <c r="J50" s="185" t="str">
        <f>IF(F50="","",VLOOKUP(P50,#REF!,7,FALSE))</f>
        <v/>
      </c>
      <c r="K50" s="32"/>
      <c r="L50" s="32"/>
      <c r="M50" s="32"/>
      <c r="N50" s="33"/>
      <c r="O50" s="34"/>
      <c r="P50" s="61"/>
      <c r="Q50" s="61" t="str">
        <f>IFERROR(VLOOKUP(P50,#REF!,8,FALSE),"")</f>
        <v/>
      </c>
      <c r="R50" s="24"/>
      <c r="S50" s="61" t="str">
        <f>IFERROR(VLOOKUP(P50,#REF!,2,FALSE),"")</f>
        <v/>
      </c>
    </row>
    <row r="51" spans="1:19" s="13" customFormat="1" ht="12.75" customHeight="1" x14ac:dyDescent="0.2">
      <c r="A51" s="13">
        <f t="shared" si="4"/>
        <v>0</v>
      </c>
      <c r="B51" s="13" t="str">
        <f t="shared" si="2"/>
        <v>dermatologija</v>
      </c>
      <c r="C51" s="13" t="str">
        <f t="shared" si="2"/>
        <v>izrezanje bazalnoceličnega in skvamoznega karcinoma kože in malignega melanoma</v>
      </c>
      <c r="D51" s="13">
        <v>39</v>
      </c>
      <c r="E51" s="165"/>
      <c r="F51" s="166"/>
      <c r="G51" s="194">
        <v>215</v>
      </c>
      <c r="H51" s="198">
        <v>224</v>
      </c>
      <c r="I51" s="197" t="s">
        <v>67</v>
      </c>
      <c r="J51" s="185" t="str">
        <f>IF(F51="","",VLOOKUP(P51,#REF!,7,FALSE))</f>
        <v/>
      </c>
      <c r="K51" s="32"/>
      <c r="L51" s="32"/>
      <c r="M51" s="32"/>
      <c r="N51" s="33"/>
      <c r="O51" s="34"/>
      <c r="P51" s="61"/>
      <c r="Q51" s="61" t="str">
        <f>IFERROR(VLOOKUP(P51,#REF!,8,FALSE),"")</f>
        <v/>
      </c>
      <c r="R51" s="24"/>
      <c r="S51" s="61" t="str">
        <f>IFERROR(VLOOKUP(P51,#REF!,2,FALSE),"")</f>
        <v/>
      </c>
    </row>
    <row r="52" spans="1:19" s="13" customFormat="1" ht="12.75" customHeight="1" x14ac:dyDescent="0.2">
      <c r="A52" s="13">
        <f t="shared" si="4"/>
        <v>0</v>
      </c>
      <c r="B52" s="13" t="str">
        <f t="shared" si="2"/>
        <v>dermatologija</v>
      </c>
      <c r="C52" s="13" t="str">
        <f t="shared" si="2"/>
        <v>izrezanje bazalnoceličnega in skvamoznega karcinoma kože in malignega melanoma</v>
      </c>
      <c r="D52" s="13">
        <v>40</v>
      </c>
      <c r="E52" s="165"/>
      <c r="F52" s="166"/>
      <c r="G52" s="194">
        <v>220</v>
      </c>
      <c r="H52" s="198">
        <v>229</v>
      </c>
      <c r="I52" s="197" t="s">
        <v>67</v>
      </c>
      <c r="J52" s="185" t="str">
        <f>IF(F52="","",VLOOKUP(P52,#REF!,7,FALSE))</f>
        <v/>
      </c>
      <c r="K52" s="32"/>
      <c r="L52" s="32"/>
      <c r="M52" s="32"/>
      <c r="N52" s="33"/>
      <c r="O52" s="34"/>
      <c r="P52" s="61"/>
      <c r="Q52" s="61" t="str">
        <f>IFERROR(VLOOKUP(P52,#REF!,8,FALSE),"")</f>
        <v/>
      </c>
      <c r="R52" s="24"/>
      <c r="S52" s="61" t="str">
        <f>IFERROR(VLOOKUP(P52,#REF!,2,FALSE),"")</f>
        <v/>
      </c>
    </row>
    <row r="53" spans="1:19" s="13" customFormat="1" ht="12.75" customHeight="1" x14ac:dyDescent="0.2">
      <c r="A53" s="13">
        <f t="shared" si="4"/>
        <v>0</v>
      </c>
      <c r="B53" s="13" t="str">
        <f t="shared" si="2"/>
        <v>dermatologija</v>
      </c>
      <c r="C53" s="13" t="str">
        <f t="shared" si="2"/>
        <v>izrezanje bazalnoceličnega in skvamoznega karcinoma kože in malignega melanoma</v>
      </c>
      <c r="D53" s="13">
        <v>41</v>
      </c>
      <c r="E53" s="165"/>
      <c r="F53" s="166"/>
      <c r="G53" s="194">
        <v>223</v>
      </c>
      <c r="H53" s="198">
        <v>232</v>
      </c>
      <c r="I53" s="197" t="s">
        <v>67</v>
      </c>
      <c r="J53" s="185" t="str">
        <f>IF(F53="","",VLOOKUP(P53,#REF!,7,FALSE))</f>
        <v/>
      </c>
      <c r="K53" s="32"/>
      <c r="L53" s="32"/>
      <c r="M53" s="32"/>
      <c r="N53" s="33"/>
      <c r="O53" s="34"/>
      <c r="P53" s="61"/>
      <c r="Q53" s="61" t="str">
        <f>IFERROR(VLOOKUP(P53,#REF!,8,FALSE),"")</f>
        <v/>
      </c>
      <c r="R53" s="24"/>
      <c r="S53" s="61" t="str">
        <f>IFERROR(VLOOKUP(P53,#REF!,2,FALSE),"")</f>
        <v/>
      </c>
    </row>
    <row r="54" spans="1:19" s="13" customFormat="1" ht="12.75" customHeight="1" x14ac:dyDescent="0.2">
      <c r="A54" s="13">
        <f t="shared" si="4"/>
        <v>0</v>
      </c>
      <c r="B54" s="13" t="str">
        <f t="shared" si="2"/>
        <v>dermatologija</v>
      </c>
      <c r="C54" s="13" t="str">
        <f t="shared" si="2"/>
        <v>izrezanje bazalnoceličnega in skvamoznega karcinoma kože in malignega melanoma</v>
      </c>
      <c r="D54" s="13">
        <v>42</v>
      </c>
      <c r="E54" s="168"/>
      <c r="F54" s="167"/>
      <c r="G54" s="194">
        <v>234</v>
      </c>
      <c r="H54" s="198">
        <v>251</v>
      </c>
      <c r="I54" s="197" t="s">
        <v>67</v>
      </c>
      <c r="J54" s="185" t="str">
        <f>IF(F54="","",VLOOKUP(P54,#REF!,7,FALSE))</f>
        <v/>
      </c>
      <c r="K54" s="32"/>
      <c r="L54" s="32"/>
      <c r="M54" s="32"/>
      <c r="N54" s="33"/>
      <c r="O54" s="34"/>
      <c r="P54" s="61"/>
      <c r="Q54" s="61" t="str">
        <f>IFERROR(VLOOKUP(P54,#REF!,8,FALSE),"")</f>
        <v/>
      </c>
      <c r="R54" s="24"/>
      <c r="S54" s="61" t="str">
        <f>IFERROR(VLOOKUP(P54,#REF!,2,FALSE),"")</f>
        <v/>
      </c>
    </row>
    <row r="55" spans="1:19" s="13" customFormat="1" ht="22.5" x14ac:dyDescent="0.2">
      <c r="A55" s="13">
        <f t="shared" si="4"/>
        <v>0</v>
      </c>
      <c r="B55" s="13" t="str">
        <f t="shared" si="2"/>
        <v>rehabilitacija in fiziatrija</v>
      </c>
      <c r="C55" s="13" t="str">
        <f t="shared" si="2"/>
        <v xml:space="preserve">spec - rehabilitacija, Univerzitetni rehabilitacijski inštitut Republike Slovenije - SOČA </v>
      </c>
      <c r="D55" s="13">
        <v>43</v>
      </c>
      <c r="E55" s="169" t="s">
        <v>261</v>
      </c>
      <c r="F55" s="157" t="s">
        <v>262</v>
      </c>
      <c r="G55" s="194">
        <v>204</v>
      </c>
      <c r="H55" s="198">
        <v>205</v>
      </c>
      <c r="I55" s="197"/>
      <c r="J55" s="185" t="e">
        <f>IF(F55="","",VLOOKUP(P55,#REF!,7,FALSE))</f>
        <v>#REF!</v>
      </c>
      <c r="K55" s="32" t="e">
        <f>VLOOKUP($P55,#REF!,3,FALSE)</f>
        <v>#REF!</v>
      </c>
      <c r="L55" s="32" t="e">
        <f>VLOOKUP($P55,#REF!,4,FALSE)</f>
        <v>#REF!</v>
      </c>
      <c r="M55" s="32" t="e">
        <f>VLOOKUP($P55,#REF!,5,FALSE)</f>
        <v>#REF!</v>
      </c>
      <c r="N55" s="33" t="e">
        <f>VLOOKUP($P55,#REF!,6,FALSE)</f>
        <v>#REF!</v>
      </c>
      <c r="O55" s="34"/>
      <c r="P55" s="61">
        <v>30</v>
      </c>
      <c r="Q55" s="61" t="str">
        <f>IFERROR(VLOOKUP(P55,#REF!,8,FALSE),"")</f>
        <v/>
      </c>
      <c r="R55" s="24"/>
      <c r="S55" s="61" t="str">
        <f>IFERROR(VLOOKUP(P55,#REF!,2,FALSE),"")</f>
        <v/>
      </c>
    </row>
    <row r="56" spans="1:19" s="13" customFormat="1" ht="33.75" customHeight="1" x14ac:dyDescent="0.2">
      <c r="A56" s="13">
        <f t="shared" si="4"/>
        <v>0</v>
      </c>
      <c r="B56" s="13" t="str">
        <f t="shared" si="2"/>
        <v>rehabilitacija in fiziatrija</v>
      </c>
      <c r="C56" s="13" t="str">
        <f t="shared" si="2"/>
        <v>spec - medicinska rehabilitacija UKC Maribor, UKC Ljubljana, Center za medicinsko rehabilitacijo ZDM, Oddelek za medicinsko rehabilitacijo SB Celje</v>
      </c>
      <c r="D56" s="13">
        <v>44</v>
      </c>
      <c r="E56" s="165"/>
      <c r="F56" s="157" t="s">
        <v>407</v>
      </c>
      <c r="G56" s="194">
        <v>204</v>
      </c>
      <c r="H56" s="198">
        <v>205</v>
      </c>
      <c r="I56" s="197"/>
      <c r="J56" s="185" t="e">
        <f>IF(F56="","",VLOOKUP(P56,#REF!,7,FALSE))</f>
        <v>#REF!</v>
      </c>
      <c r="K56" s="32" t="e">
        <f>VLOOKUP($P56,#REF!,3,FALSE)</f>
        <v>#REF!</v>
      </c>
      <c r="L56" s="32" t="e">
        <f>VLOOKUP($P56,#REF!,4,FALSE)</f>
        <v>#REF!</v>
      </c>
      <c r="M56" s="32" t="e">
        <f>VLOOKUP($P56,#REF!,5,FALSE)</f>
        <v>#REF!</v>
      </c>
      <c r="N56" s="33" t="e">
        <f>VLOOKUP($P56,#REF!,6,FALSE)</f>
        <v>#REF!</v>
      </c>
      <c r="O56" s="34"/>
      <c r="P56" s="61">
        <v>31</v>
      </c>
      <c r="Q56" s="61" t="str">
        <f>IFERROR(VLOOKUP(P56,#REF!,8,FALSE),"")</f>
        <v/>
      </c>
      <c r="R56" s="24"/>
      <c r="S56" s="61" t="str">
        <f>IFERROR(VLOOKUP(P56,#REF!,2,FALSE),"")</f>
        <v/>
      </c>
    </row>
    <row r="57" spans="1:19" s="13" customFormat="1" x14ac:dyDescent="0.2">
      <c r="A57" s="13">
        <f t="shared" si="4"/>
        <v>0</v>
      </c>
      <c r="B57" s="13" t="str">
        <f t="shared" si="2"/>
        <v>rehabilitacija in fiziatrija</v>
      </c>
      <c r="C57" s="13" t="str">
        <f t="shared" si="2"/>
        <v xml:space="preserve">spec - fiziatrija </v>
      </c>
      <c r="D57" s="13">
        <v>45</v>
      </c>
      <c r="E57" s="165"/>
      <c r="F57" s="157" t="s">
        <v>72</v>
      </c>
      <c r="G57" s="194">
        <v>204</v>
      </c>
      <c r="H57" s="198">
        <v>207</v>
      </c>
      <c r="I57" s="197"/>
      <c r="J57" s="185" t="e">
        <f>IF(F57="","",VLOOKUP(P57,#REF!,7,FALSE))</f>
        <v>#REF!</v>
      </c>
      <c r="K57" s="32" t="e">
        <f>VLOOKUP($P57,#REF!,3,FALSE)</f>
        <v>#REF!</v>
      </c>
      <c r="L57" s="32" t="e">
        <f>VLOOKUP($P57,#REF!,4,FALSE)</f>
        <v>#REF!</v>
      </c>
      <c r="M57" s="32" t="e">
        <f>VLOOKUP($P57,#REF!,5,FALSE)</f>
        <v>#REF!</v>
      </c>
      <c r="N57" s="33" t="e">
        <f>VLOOKUP($P57,#REF!,6,FALSE)</f>
        <v>#REF!</v>
      </c>
      <c r="O57" s="34">
        <v>11</v>
      </c>
      <c r="P57" s="61">
        <v>32</v>
      </c>
      <c r="Q57" s="61" t="str">
        <f>IFERROR(VLOOKUP(P57,#REF!,8,FALSE),"")</f>
        <v/>
      </c>
      <c r="R57" s="24"/>
      <c r="S57" s="61" t="str">
        <f>IFERROR(VLOOKUP(P57,#REF!,2,FALSE),"")</f>
        <v/>
      </c>
    </row>
    <row r="58" spans="1:19" s="13" customFormat="1" ht="22.5" x14ac:dyDescent="0.2">
      <c r="A58" s="13">
        <f t="shared" si="4"/>
        <v>0</v>
      </c>
      <c r="B58" s="13" t="str">
        <f t="shared" si="2"/>
        <v>rehabilitacija in fiziatrija</v>
      </c>
      <c r="C58" s="13" t="str">
        <f t="shared" si="2"/>
        <v xml:space="preserve">spec - fizikalna medicina in rehabilitacija na področju predpisovanja in kontrole ortopedskih pripomočkov </v>
      </c>
      <c r="D58" s="13">
        <v>46</v>
      </c>
      <c r="E58" s="168"/>
      <c r="F58" s="157" t="s">
        <v>73</v>
      </c>
      <c r="G58" s="194">
        <v>204</v>
      </c>
      <c r="H58" s="198">
        <v>207</v>
      </c>
      <c r="I58" s="197"/>
      <c r="J58" s="185" t="e">
        <f>IF(F58="","",VLOOKUP(P58,#REF!,7,FALSE))</f>
        <v>#REF!</v>
      </c>
      <c r="K58" s="32" t="e">
        <f>VLOOKUP($P58,#REF!,3,FALSE)</f>
        <v>#REF!</v>
      </c>
      <c r="L58" s="32" t="e">
        <f>VLOOKUP($P58,#REF!,4,FALSE)</f>
        <v>#REF!</v>
      </c>
      <c r="M58" s="32" t="e">
        <f>VLOOKUP($P58,#REF!,5,FALSE)</f>
        <v>#REF!</v>
      </c>
      <c r="N58" s="33" t="e">
        <f>VLOOKUP($P58,#REF!,6,FALSE)</f>
        <v>#REF!</v>
      </c>
      <c r="O58" s="34"/>
      <c r="P58" s="61">
        <v>33</v>
      </c>
      <c r="Q58" s="61" t="str">
        <f>IFERROR(VLOOKUP(P58,#REF!,8,FALSE),"")</f>
        <v/>
      </c>
      <c r="R58" s="24"/>
      <c r="S58" s="61" t="str">
        <f>IFERROR(VLOOKUP(P58,#REF!,2,FALSE),"")</f>
        <v/>
      </c>
    </row>
    <row r="59" spans="1:19" s="13" customFormat="1" x14ac:dyDescent="0.2">
      <c r="A59" s="13">
        <f t="shared" si="4"/>
        <v>0</v>
      </c>
      <c r="B59" s="13" t="str">
        <f t="shared" si="2"/>
        <v>gastro</v>
      </c>
      <c r="C59" s="13" t="str">
        <f t="shared" si="2"/>
        <v xml:space="preserve">spec - gastroenterologija </v>
      </c>
      <c r="D59" s="13">
        <v>47</v>
      </c>
      <c r="E59" s="170" t="s">
        <v>80</v>
      </c>
      <c r="F59" s="157" t="s">
        <v>74</v>
      </c>
      <c r="G59" s="194">
        <v>205</v>
      </c>
      <c r="H59" s="198">
        <v>208</v>
      </c>
      <c r="I59" s="197"/>
      <c r="J59" s="185" t="e">
        <f>IF(F59="","",VLOOKUP(P59,#REF!,7,FALSE))</f>
        <v>#REF!</v>
      </c>
      <c r="K59" s="32" t="e">
        <f>VLOOKUP($P59,#REF!,3,FALSE)</f>
        <v>#REF!</v>
      </c>
      <c r="L59" s="32" t="e">
        <f>VLOOKUP($P59,#REF!,4,FALSE)</f>
        <v>#REF!</v>
      </c>
      <c r="M59" s="32" t="e">
        <f>VLOOKUP($P59,#REF!,5,FALSE)</f>
        <v>#REF!</v>
      </c>
      <c r="N59" s="33" t="e">
        <f>VLOOKUP($P59,#REF!,6,FALSE)</f>
        <v>#REF!</v>
      </c>
      <c r="O59" s="34">
        <v>12</v>
      </c>
      <c r="P59" s="61">
        <v>34</v>
      </c>
      <c r="Q59" s="61" t="str">
        <f>IFERROR(VLOOKUP(P59,#REF!,8,FALSE),"")</f>
        <v/>
      </c>
      <c r="R59" s="24"/>
      <c r="S59" s="61" t="str">
        <f>IFERROR(VLOOKUP(P59,#REF!,2,FALSE),"")</f>
        <v/>
      </c>
    </row>
    <row r="60" spans="1:19" s="13" customFormat="1" x14ac:dyDescent="0.2">
      <c r="A60" s="13">
        <f t="shared" si="4"/>
        <v>0</v>
      </c>
      <c r="B60" s="13" t="str">
        <f>IF(E60="",B59,E60)</f>
        <v>ginekologija</v>
      </c>
      <c r="C60" s="13" t="str">
        <f>IF(F60="",C59,F60)</f>
        <v xml:space="preserve">spec - ginekologija </v>
      </c>
      <c r="D60" s="13">
        <v>48</v>
      </c>
      <c r="E60" s="163" t="s">
        <v>79</v>
      </c>
      <c r="F60" s="157" t="s">
        <v>75</v>
      </c>
      <c r="G60" s="194">
        <v>206</v>
      </c>
      <c r="H60" s="198">
        <v>209</v>
      </c>
      <c r="I60" s="197"/>
      <c r="J60" s="185" t="e">
        <f>IF(F60="","",VLOOKUP(P60,#REF!,7,FALSE))</f>
        <v>#REF!</v>
      </c>
      <c r="K60" s="32" t="e">
        <f>VLOOKUP($P60,#REF!,3,FALSE)</f>
        <v>#REF!</v>
      </c>
      <c r="L60" s="32" t="e">
        <f>VLOOKUP($P60,#REF!,4,FALSE)</f>
        <v>#REF!</v>
      </c>
      <c r="M60" s="32" t="e">
        <f>VLOOKUP($P60,#REF!,5,FALSE)</f>
        <v>#REF!</v>
      </c>
      <c r="N60" s="33" t="e">
        <f>VLOOKUP($P60,#REF!,6,FALSE)</f>
        <v>#REF!</v>
      </c>
      <c r="O60" s="34">
        <v>13</v>
      </c>
      <c r="P60" s="61">
        <v>35</v>
      </c>
      <c r="Q60" s="61" t="str">
        <f>IFERROR(VLOOKUP(P60,#REF!,8,FALSE),"")</f>
        <v/>
      </c>
      <c r="R60" s="24"/>
      <c r="S60" s="61" t="str">
        <f>IFERROR(VLOOKUP(P60,#REF!,2,FALSE),"")</f>
        <v/>
      </c>
    </row>
    <row r="61" spans="1:19" s="13" customFormat="1" x14ac:dyDescent="0.2">
      <c r="A61" s="13">
        <f t="shared" si="4"/>
        <v>0</v>
      </c>
      <c r="B61" s="13" t="str">
        <f t="shared" si="2"/>
        <v>ginekologija</v>
      </c>
      <c r="C61" s="13" t="str">
        <f t="shared" si="2"/>
        <v xml:space="preserve">medikamentozni splav </v>
      </c>
      <c r="D61" s="13">
        <v>49</v>
      </c>
      <c r="E61" s="165"/>
      <c r="F61" s="157" t="s">
        <v>76</v>
      </c>
      <c r="G61" s="194">
        <v>206</v>
      </c>
      <c r="H61" s="198">
        <v>209</v>
      </c>
      <c r="I61" s="197" t="s">
        <v>69</v>
      </c>
      <c r="J61" s="185" t="e">
        <f>IF(F61="","",VLOOKUP(P61,#REF!,7,FALSE))</f>
        <v>#REF!</v>
      </c>
      <c r="K61" s="32" t="e">
        <f>VLOOKUP($P61,#REF!,3,FALSE)</f>
        <v>#REF!</v>
      </c>
      <c r="L61" s="32" t="e">
        <f>VLOOKUP($P61,#REF!,4,FALSE)</f>
        <v>#REF!</v>
      </c>
      <c r="M61" s="32" t="e">
        <f>VLOOKUP($P61,#REF!,5,FALSE)</f>
        <v>#REF!</v>
      </c>
      <c r="N61" s="33" t="e">
        <f>VLOOKUP($P61,#REF!,6,FALSE)</f>
        <v>#REF!</v>
      </c>
      <c r="O61" s="34">
        <v>14</v>
      </c>
      <c r="P61" s="61">
        <v>36</v>
      </c>
      <c r="Q61" s="61" t="str">
        <f>IFERROR(VLOOKUP(P61,#REF!,8,FALSE),"")</f>
        <v/>
      </c>
      <c r="R61" s="24"/>
      <c r="S61" s="61" t="str">
        <f>IFERROR(VLOOKUP(P61,#REF!,2,FALSE),"")</f>
        <v/>
      </c>
    </row>
    <row r="62" spans="1:19" s="13" customFormat="1" x14ac:dyDescent="0.2">
      <c r="A62" s="13">
        <f t="shared" si="4"/>
        <v>0</v>
      </c>
      <c r="B62" s="13" t="str">
        <f t="shared" si="2"/>
        <v>ginekologija</v>
      </c>
      <c r="C62" s="13" t="str">
        <f t="shared" si="2"/>
        <v xml:space="preserve">diagnostična histeroskopija </v>
      </c>
      <c r="D62" s="13">
        <v>50</v>
      </c>
      <c r="E62" s="165"/>
      <c r="F62" s="157" t="s">
        <v>77</v>
      </c>
      <c r="G62" s="194">
        <v>206</v>
      </c>
      <c r="H62" s="198">
        <v>209</v>
      </c>
      <c r="I62" s="197" t="s">
        <v>70</v>
      </c>
      <c r="J62" s="185" t="e">
        <f>IF(F62="","",VLOOKUP(P62,#REF!,7,FALSE))</f>
        <v>#REF!</v>
      </c>
      <c r="K62" s="32" t="e">
        <f>VLOOKUP($P62,#REF!,3,FALSE)</f>
        <v>#REF!</v>
      </c>
      <c r="L62" s="32" t="e">
        <f>VLOOKUP($P62,#REF!,4,FALSE)</f>
        <v>#REF!</v>
      </c>
      <c r="M62" s="32" t="e">
        <f>VLOOKUP($P62,#REF!,5,FALSE)</f>
        <v>#REF!</v>
      </c>
      <c r="N62" s="33" t="e">
        <f>VLOOKUP($P62,#REF!,6,FALSE)</f>
        <v>#REF!</v>
      </c>
      <c r="O62" s="34">
        <v>15</v>
      </c>
      <c r="P62" s="61">
        <v>37</v>
      </c>
      <c r="Q62" s="61" t="str">
        <f>IFERROR(VLOOKUP(P62,#REF!,8,FALSE),"")</f>
        <v/>
      </c>
      <c r="R62" s="24"/>
      <c r="S62" s="61" t="str">
        <f>IFERROR(VLOOKUP(P62,#REF!,2,FALSE),"")</f>
        <v/>
      </c>
    </row>
    <row r="63" spans="1:19" s="13" customFormat="1" x14ac:dyDescent="0.2">
      <c r="A63" s="13">
        <f t="shared" si="4"/>
        <v>0</v>
      </c>
      <c r="B63" s="13" t="str">
        <f t="shared" si="2"/>
        <v>ginekologija</v>
      </c>
      <c r="C63" s="13" t="str">
        <f t="shared" si="2"/>
        <v xml:space="preserve">histeroskopska operacija </v>
      </c>
      <c r="D63" s="13">
        <v>51</v>
      </c>
      <c r="E63" s="165"/>
      <c r="F63" s="157" t="s">
        <v>78</v>
      </c>
      <c r="G63" s="194">
        <v>206</v>
      </c>
      <c r="H63" s="198">
        <v>209</v>
      </c>
      <c r="I63" s="197" t="s">
        <v>71</v>
      </c>
      <c r="J63" s="185" t="e">
        <f>IF(F63="","",VLOOKUP(P63,#REF!,7,FALSE))</f>
        <v>#REF!</v>
      </c>
      <c r="K63" s="32" t="e">
        <f>VLOOKUP($P63,#REF!,3,FALSE)</f>
        <v>#REF!</v>
      </c>
      <c r="L63" s="32" t="e">
        <f>VLOOKUP($P63,#REF!,4,FALSE)</f>
        <v>#REF!</v>
      </c>
      <c r="M63" s="32" t="e">
        <f>VLOOKUP($P63,#REF!,5,FALSE)</f>
        <v>#REF!</v>
      </c>
      <c r="N63" s="33" t="e">
        <f>VLOOKUP($P63,#REF!,6,FALSE)</f>
        <v>#REF!</v>
      </c>
      <c r="O63" s="34">
        <v>16</v>
      </c>
      <c r="P63" s="61">
        <v>38</v>
      </c>
      <c r="Q63" s="61" t="str">
        <f>IFERROR(VLOOKUP(P63,#REF!,8,FALSE),"")</f>
        <v/>
      </c>
      <c r="R63" s="24"/>
      <c r="S63" s="61" t="str">
        <f>IFERROR(VLOOKUP(P63,#REF!,2,FALSE),"")</f>
        <v/>
      </c>
    </row>
    <row r="64" spans="1:19" s="13" customFormat="1" x14ac:dyDescent="0.2">
      <c r="A64" s="13">
        <f t="shared" si="4"/>
        <v>0</v>
      </c>
      <c r="B64" s="13" t="str">
        <f t="shared" si="2"/>
        <v>ginekologija</v>
      </c>
      <c r="C64" s="13" t="str">
        <f t="shared" si="2"/>
        <v xml:space="preserve">spec - bolezni dojk </v>
      </c>
      <c r="D64" s="13">
        <v>52</v>
      </c>
      <c r="E64" s="165"/>
      <c r="F64" s="157" t="s">
        <v>81</v>
      </c>
      <c r="G64" s="194">
        <v>206</v>
      </c>
      <c r="H64" s="198">
        <v>210</v>
      </c>
      <c r="I64" s="197"/>
      <c r="J64" s="185" t="e">
        <f>IF(F64="","",VLOOKUP(P64,#REF!,7,FALSE))</f>
        <v>#REF!</v>
      </c>
      <c r="K64" s="32" t="e">
        <f>VLOOKUP($P64,#REF!,3,FALSE)</f>
        <v>#REF!</v>
      </c>
      <c r="L64" s="32" t="e">
        <f>VLOOKUP($P64,#REF!,4,FALSE)</f>
        <v>#REF!</v>
      </c>
      <c r="M64" s="32" t="e">
        <f>VLOOKUP($P64,#REF!,5,FALSE)</f>
        <v>#REF!</v>
      </c>
      <c r="N64" s="33" t="e">
        <f>VLOOKUP($P64,#REF!,6,FALSE)</f>
        <v>#REF!</v>
      </c>
      <c r="O64" s="34"/>
      <c r="P64" s="61">
        <v>39</v>
      </c>
      <c r="Q64" s="61" t="str">
        <f>IFERROR(VLOOKUP(P64,#REF!,8,FALSE),"")</f>
        <v/>
      </c>
      <c r="R64" s="24"/>
      <c r="S64" s="61" t="str">
        <f>IFERROR(VLOOKUP(P64,#REF!,2,FALSE),"")</f>
        <v/>
      </c>
    </row>
    <row r="65" spans="1:19" s="13" customFormat="1" x14ac:dyDescent="0.2">
      <c r="A65" s="13">
        <f t="shared" si="4"/>
        <v>0</v>
      </c>
      <c r="B65" s="13" t="str">
        <f t="shared" si="2"/>
        <v>ginekologija</v>
      </c>
      <c r="C65" s="13" t="str">
        <f t="shared" si="2"/>
        <v xml:space="preserve">spec - zdravljenje neplodnosti </v>
      </c>
      <c r="D65" s="13">
        <v>53</v>
      </c>
      <c r="E65" s="165"/>
      <c r="F65" s="157" t="s">
        <v>82</v>
      </c>
      <c r="G65" s="194">
        <v>206</v>
      </c>
      <c r="H65" s="198">
        <v>212</v>
      </c>
      <c r="I65" s="197"/>
      <c r="J65" s="185" t="e">
        <f>IF(F65="","",VLOOKUP(P65,#REF!,7,FALSE))</f>
        <v>#REF!</v>
      </c>
      <c r="K65" s="32" t="e">
        <f>VLOOKUP($P65,#REF!,3,FALSE)</f>
        <v>#REF!</v>
      </c>
      <c r="L65" s="32" t="e">
        <f>VLOOKUP($P65,#REF!,4,FALSE)</f>
        <v>#REF!</v>
      </c>
      <c r="M65" s="32" t="e">
        <f>VLOOKUP($P65,#REF!,5,FALSE)</f>
        <v>#REF!</v>
      </c>
      <c r="N65" s="33" t="e">
        <f>VLOOKUP($P65,#REF!,6,FALSE)</f>
        <v>#REF!</v>
      </c>
      <c r="O65" s="34"/>
      <c r="P65" s="61">
        <v>40</v>
      </c>
      <c r="Q65" s="61" t="str">
        <f>IFERROR(VLOOKUP(P65,#REF!,8,FALSE),"")</f>
        <v/>
      </c>
      <c r="R65" s="24"/>
      <c r="S65" s="61" t="str">
        <f>IFERROR(VLOOKUP(P65,#REF!,2,FALSE),"")</f>
        <v/>
      </c>
    </row>
    <row r="66" spans="1:19" s="13" customFormat="1" x14ac:dyDescent="0.2">
      <c r="A66" s="13">
        <f t="shared" si="4"/>
        <v>0</v>
      </c>
      <c r="B66" s="13" t="str">
        <f t="shared" si="2"/>
        <v>ginekologija</v>
      </c>
      <c r="C66" s="13" t="str">
        <f t="shared" si="2"/>
        <v xml:space="preserve">biopsija horionskih resic, kordocinteza </v>
      </c>
      <c r="D66" s="13">
        <v>54</v>
      </c>
      <c r="E66" s="165"/>
      <c r="F66" s="157" t="s">
        <v>84</v>
      </c>
      <c r="G66" s="194">
        <v>206</v>
      </c>
      <c r="H66" s="198">
        <v>263</v>
      </c>
      <c r="I66" s="197" t="s">
        <v>83</v>
      </c>
      <c r="J66" s="185" t="e">
        <f>IF(F66="","",VLOOKUP(P66,#REF!,7,FALSE))</f>
        <v>#REF!</v>
      </c>
      <c r="K66" s="32" t="e">
        <f>VLOOKUP($P66,#REF!,3,FALSE)</f>
        <v>#REF!</v>
      </c>
      <c r="L66" s="32" t="e">
        <f>VLOOKUP($P66,#REF!,4,FALSE)</f>
        <v>#REF!</v>
      </c>
      <c r="M66" s="32" t="e">
        <f>VLOOKUP($P66,#REF!,5,FALSE)</f>
        <v>#REF!</v>
      </c>
      <c r="N66" s="33" t="e">
        <f>VLOOKUP($P66,#REF!,6,FALSE)</f>
        <v>#REF!</v>
      </c>
      <c r="O66" s="34">
        <v>17</v>
      </c>
      <c r="P66" s="61">
        <v>41</v>
      </c>
      <c r="Q66" s="61" t="str">
        <f>IFERROR(VLOOKUP(P66,#REF!,8,FALSE),"")</f>
        <v/>
      </c>
      <c r="R66" s="24"/>
      <c r="S66" s="61" t="str">
        <f>IFERROR(VLOOKUP(P66,#REF!,2,FALSE),"")</f>
        <v/>
      </c>
    </row>
    <row r="67" spans="1:19" s="13" customFormat="1" x14ac:dyDescent="0.2">
      <c r="A67" s="13">
        <f t="shared" si="4"/>
        <v>0</v>
      </c>
      <c r="B67" s="13" t="str">
        <f t="shared" si="2"/>
        <v>ginekologija</v>
      </c>
      <c r="C67" s="13" t="str">
        <f t="shared" si="2"/>
        <v xml:space="preserve">amniocenteza </v>
      </c>
      <c r="D67" s="13">
        <v>55</v>
      </c>
      <c r="E67" s="168"/>
      <c r="F67" s="157" t="s">
        <v>86</v>
      </c>
      <c r="G67" s="194">
        <v>206</v>
      </c>
      <c r="H67" s="198">
        <v>263</v>
      </c>
      <c r="I67" s="197" t="s">
        <v>85</v>
      </c>
      <c r="J67" s="185" t="e">
        <f>IF(F67="","",VLOOKUP(P67,#REF!,7,FALSE))</f>
        <v>#REF!</v>
      </c>
      <c r="K67" s="32" t="e">
        <f>VLOOKUP($P67,#REF!,3,FALSE)</f>
        <v>#REF!</v>
      </c>
      <c r="L67" s="32" t="e">
        <f>VLOOKUP($P67,#REF!,4,FALSE)</f>
        <v>#REF!</v>
      </c>
      <c r="M67" s="32" t="e">
        <f>VLOOKUP($P67,#REF!,5,FALSE)</f>
        <v>#REF!</v>
      </c>
      <c r="N67" s="33" t="e">
        <f>VLOOKUP($P67,#REF!,6,FALSE)</f>
        <v>#REF!</v>
      </c>
      <c r="O67" s="34">
        <v>18</v>
      </c>
      <c r="P67" s="61">
        <v>42</v>
      </c>
      <c r="Q67" s="61" t="str">
        <f>IFERROR(VLOOKUP(P67,#REF!,8,FALSE),"")</f>
        <v/>
      </c>
      <c r="R67" s="24"/>
      <c r="S67" s="61" t="str">
        <f>IFERROR(VLOOKUP(P67,#REF!,2,FALSE),"")</f>
        <v/>
      </c>
    </row>
    <row r="68" spans="1:19" s="13" customFormat="1" x14ac:dyDescent="0.2">
      <c r="A68" s="13">
        <f t="shared" si="4"/>
        <v>0</v>
      </c>
      <c r="B68" s="13" t="str">
        <f t="shared" si="2"/>
        <v>infektologija</v>
      </c>
      <c r="C68" s="13" t="str">
        <f t="shared" si="2"/>
        <v xml:space="preserve">spec - infektologija  </v>
      </c>
      <c r="D68" s="13">
        <v>56</v>
      </c>
      <c r="E68" s="170" t="s">
        <v>87</v>
      </c>
      <c r="F68" s="157" t="s">
        <v>91</v>
      </c>
      <c r="G68" s="194">
        <v>208</v>
      </c>
      <c r="H68" s="198">
        <v>214</v>
      </c>
      <c r="I68" s="197"/>
      <c r="J68" s="185" t="e">
        <f>IF(F68="","",VLOOKUP(P68,#REF!,7,FALSE))</f>
        <v>#REF!</v>
      </c>
      <c r="K68" s="32" t="e">
        <f>VLOOKUP($P68,#REF!,3,FALSE)</f>
        <v>#REF!</v>
      </c>
      <c r="L68" s="32" t="e">
        <f>VLOOKUP($P68,#REF!,4,FALSE)</f>
        <v>#REF!</v>
      </c>
      <c r="M68" s="32" t="e">
        <f>VLOOKUP($P68,#REF!,5,FALSE)</f>
        <v>#REF!</v>
      </c>
      <c r="N68" s="33" t="e">
        <f>VLOOKUP($P68,#REF!,6,FALSE)</f>
        <v>#REF!</v>
      </c>
      <c r="O68" s="34"/>
      <c r="P68" s="61">
        <v>43</v>
      </c>
      <c r="Q68" s="61" t="str">
        <f>IFERROR(VLOOKUP(P68,#REF!,8,FALSE),"")</f>
        <v/>
      </c>
      <c r="R68" s="24"/>
      <c r="S68" s="61" t="str">
        <f>IFERROR(VLOOKUP(P68,#REF!,2,FALSE),"")</f>
        <v/>
      </c>
    </row>
    <row r="69" spans="1:19" s="13" customFormat="1" x14ac:dyDescent="0.2">
      <c r="A69" s="13">
        <f t="shared" si="4"/>
        <v>0</v>
      </c>
      <c r="B69" s="13" t="str">
        <f t="shared" si="2"/>
        <v>internistika</v>
      </c>
      <c r="C69" s="13" t="str">
        <f t="shared" si="2"/>
        <v xml:space="preserve">spec - internistika </v>
      </c>
      <c r="D69" s="13">
        <v>57</v>
      </c>
      <c r="E69" s="163" t="s">
        <v>88</v>
      </c>
      <c r="F69" s="157" t="s">
        <v>92</v>
      </c>
      <c r="G69" s="194">
        <v>209</v>
      </c>
      <c r="H69" s="198">
        <v>215</v>
      </c>
      <c r="I69" s="197"/>
      <c r="J69" s="185" t="e">
        <f>IF(F69="","",VLOOKUP(P69,#REF!,7,FALSE))</f>
        <v>#REF!</v>
      </c>
      <c r="K69" s="32" t="e">
        <f>VLOOKUP($P69,#REF!,3,FALSE)</f>
        <v>#REF!</v>
      </c>
      <c r="L69" s="32" t="e">
        <f>VLOOKUP($P69,#REF!,4,FALSE)</f>
        <v>#REF!</v>
      </c>
      <c r="M69" s="32" t="e">
        <f>VLOOKUP($P69,#REF!,5,FALSE)</f>
        <v>#REF!</v>
      </c>
      <c r="N69" s="33" t="e">
        <f>VLOOKUP($P69,#REF!,6,FALSE)</f>
        <v>#REF!</v>
      </c>
      <c r="O69" s="34">
        <v>19</v>
      </c>
      <c r="P69" s="61">
        <v>44</v>
      </c>
      <c r="Q69" s="61" t="str">
        <f>IFERROR(VLOOKUP(P69,#REF!,8,FALSE),"")</f>
        <v/>
      </c>
      <c r="R69" s="24"/>
      <c r="S69" s="61" t="str">
        <f>IFERROR(VLOOKUP(P69,#REF!,2,FALSE),"")</f>
        <v/>
      </c>
    </row>
    <row r="70" spans="1:19" s="13" customFormat="1" ht="22.5" x14ac:dyDescent="0.2">
      <c r="E70" s="168"/>
      <c r="F70" s="157" t="s">
        <v>408</v>
      </c>
      <c r="G70" s="194">
        <v>209</v>
      </c>
      <c r="H70" s="198">
        <v>215</v>
      </c>
      <c r="I70" s="197"/>
      <c r="J70" s="185" t="e">
        <f>IF(F70="","",VLOOKUP(P70,#REF!,7,FALSE))</f>
        <v>#REF!</v>
      </c>
      <c r="K70" s="32" t="e">
        <f>VLOOKUP($P70,#REF!,3,FALSE)</f>
        <v>#REF!</v>
      </c>
      <c r="L70" s="32" t="e">
        <f>VLOOKUP($P70,#REF!,4,FALSE)</f>
        <v>#REF!</v>
      </c>
      <c r="M70" s="32" t="e">
        <f>VLOOKUP($P70,#REF!,5,FALSE)</f>
        <v>#REF!</v>
      </c>
      <c r="N70" s="33" t="e">
        <f>VLOOKUP($P70,#REF!,6,FALSE)</f>
        <v>#REF!</v>
      </c>
      <c r="O70" s="34">
        <v>19</v>
      </c>
      <c r="P70" s="61">
        <v>195</v>
      </c>
      <c r="Q70" s="61" t="str">
        <f>IFERROR(VLOOKUP(P70,#REF!,8,FALSE),"")</f>
        <v/>
      </c>
      <c r="R70" s="24"/>
      <c r="S70" s="61" t="str">
        <f>IFERROR(VLOOKUP(P70,#REF!,2,FALSE),"")</f>
        <v/>
      </c>
    </row>
    <row r="71" spans="1:19" s="13" customFormat="1" ht="22.5" x14ac:dyDescent="0.2">
      <c r="A71" s="13">
        <f t="shared" ref="A71:A76" si="5">+$E$39</f>
        <v>0</v>
      </c>
      <c r="B71" s="13" t="e">
        <f>IF(#REF!="",#REF!,#REF!)</f>
        <v>#REF!</v>
      </c>
      <c r="C71" s="13" t="str">
        <f>IF(F71="",#REF!,F71)</f>
        <v>priprava in aplikacija zdravil za ambulantno parenteralno sistemsko protitumorno zdravljenje karcinoma dojke</v>
      </c>
      <c r="D71" s="13">
        <v>69</v>
      </c>
      <c r="E71" s="169" t="s">
        <v>93</v>
      </c>
      <c r="F71" s="164" t="s">
        <v>95</v>
      </c>
      <c r="G71" s="194">
        <v>209</v>
      </c>
      <c r="H71" s="198">
        <v>215</v>
      </c>
      <c r="I71" s="197" t="s">
        <v>94</v>
      </c>
      <c r="J71" s="185" t="e">
        <f>IF(F71="","",VLOOKUP(P71,#REF!,7,FALSE))</f>
        <v>#REF!</v>
      </c>
      <c r="K71" s="32" t="e">
        <f>VLOOKUP($P71,#REF!,3,FALSE)</f>
        <v>#REF!</v>
      </c>
      <c r="L71" s="32" t="e">
        <f>VLOOKUP($P71,#REF!,4,FALSE)</f>
        <v>#REF!</v>
      </c>
      <c r="M71" s="32" t="e">
        <f>VLOOKUP($P71,#REF!,5,FALSE)</f>
        <v>#REF!</v>
      </c>
      <c r="N71" s="33" t="e">
        <f>VLOOKUP($P71,#REF!,6,FALSE)</f>
        <v>#REF!</v>
      </c>
      <c r="O71" s="34">
        <v>23</v>
      </c>
      <c r="P71" s="61">
        <v>48</v>
      </c>
      <c r="Q71" s="61" t="str">
        <f>IFERROR(VLOOKUP(P71,#REF!,8,FALSE),"")</f>
        <v/>
      </c>
      <c r="R71" s="24"/>
      <c r="S71" s="61" t="str">
        <f>IFERROR(VLOOKUP(P71,#REF!,2,FALSE),"")</f>
        <v/>
      </c>
    </row>
    <row r="72" spans="1:19" s="13" customFormat="1" ht="12.75" customHeight="1" x14ac:dyDescent="0.2">
      <c r="A72" s="13">
        <f t="shared" si="5"/>
        <v>0</v>
      </c>
      <c r="B72" s="13" t="e">
        <f t="shared" ref="B72:C138" si="6">IF(E72="",B71,E72)</f>
        <v>#REF!</v>
      </c>
      <c r="C72" s="13" t="str">
        <f t="shared" si="6"/>
        <v>priprava in aplikacija zdravil za ambulantno parenteralno sistemsko protitumorno zdravljenje karcinoma dojke</v>
      </c>
      <c r="D72" s="13">
        <v>70</v>
      </c>
      <c r="E72" s="165"/>
      <c r="F72" s="167"/>
      <c r="G72" s="194">
        <v>210</v>
      </c>
      <c r="H72" s="198">
        <v>219</v>
      </c>
      <c r="I72" s="197" t="s">
        <v>94</v>
      </c>
      <c r="J72" s="185" t="str">
        <f>IF(F72="","",VLOOKUP(P72,#REF!,7,FALSE))</f>
        <v/>
      </c>
      <c r="K72" s="32"/>
      <c r="L72" s="32"/>
      <c r="M72" s="32"/>
      <c r="N72" s="33"/>
      <c r="O72" s="34"/>
      <c r="P72" s="61"/>
      <c r="Q72" s="61" t="str">
        <f>IFERROR(VLOOKUP(P72,#REF!,8,FALSE),"")</f>
        <v/>
      </c>
      <c r="R72" s="24"/>
      <c r="S72" s="61" t="str">
        <f>IFERROR(VLOOKUP(P72,#REF!,2,FALSE),"")</f>
        <v/>
      </c>
    </row>
    <row r="73" spans="1:19" s="13" customFormat="1" ht="33.75" x14ac:dyDescent="0.2">
      <c r="A73" s="13">
        <f t="shared" si="5"/>
        <v>0</v>
      </c>
      <c r="B73" s="13" t="e">
        <f t="shared" si="6"/>
        <v>#REF!</v>
      </c>
      <c r="C73" s="13" t="str">
        <f t="shared" si="6"/>
        <v xml:space="preserve">priprava in aplikacija zdravil za ambulantno parenteralno sistemsko protitumorno zdravljenje karcinoma debelega črevesa in danke </v>
      </c>
      <c r="D73" s="13">
        <v>71</v>
      </c>
      <c r="E73" s="165"/>
      <c r="F73" s="164" t="s">
        <v>97</v>
      </c>
      <c r="G73" s="194">
        <v>209</v>
      </c>
      <c r="H73" s="198">
        <v>215</v>
      </c>
      <c r="I73" s="197" t="s">
        <v>96</v>
      </c>
      <c r="J73" s="185" t="e">
        <f>IF(F73="","",VLOOKUP(P73,#REF!,7,FALSE))</f>
        <v>#REF!</v>
      </c>
      <c r="K73" s="32" t="e">
        <f>VLOOKUP($P73,#REF!,3,FALSE)</f>
        <v>#REF!</v>
      </c>
      <c r="L73" s="32" t="e">
        <f>VLOOKUP($P73,#REF!,4,FALSE)</f>
        <v>#REF!</v>
      </c>
      <c r="M73" s="32" t="e">
        <f>VLOOKUP($P73,#REF!,5,FALSE)</f>
        <v>#REF!</v>
      </c>
      <c r="N73" s="33" t="e">
        <f>VLOOKUP($P73,#REF!,6,FALSE)</f>
        <v>#REF!</v>
      </c>
      <c r="O73" s="34">
        <v>24</v>
      </c>
      <c r="P73" s="61">
        <v>49</v>
      </c>
      <c r="Q73" s="61" t="str">
        <f>IFERROR(VLOOKUP(P73,#REF!,8,FALSE),"")</f>
        <v/>
      </c>
      <c r="R73" s="24"/>
      <c r="S73" s="61" t="str">
        <f>IFERROR(VLOOKUP(P73,#REF!,2,FALSE),"")</f>
        <v/>
      </c>
    </row>
    <row r="74" spans="1:19" s="13" customFormat="1" ht="12.75" customHeight="1" x14ac:dyDescent="0.2">
      <c r="A74" s="13">
        <f t="shared" si="5"/>
        <v>0</v>
      </c>
      <c r="B74" s="13" t="e">
        <f t="shared" si="6"/>
        <v>#REF!</v>
      </c>
      <c r="C74" s="13" t="str">
        <f t="shared" si="6"/>
        <v xml:space="preserve">priprava in aplikacija zdravil za ambulantno parenteralno sistemsko protitumorno zdravljenje karcinoma debelega črevesa in danke </v>
      </c>
      <c r="D74" s="13">
        <v>72</v>
      </c>
      <c r="E74" s="168"/>
      <c r="F74" s="167"/>
      <c r="G74" s="194">
        <v>210</v>
      </c>
      <c r="H74" s="198">
        <v>219</v>
      </c>
      <c r="I74" s="197" t="s">
        <v>96</v>
      </c>
      <c r="J74" s="185" t="str">
        <f>IF(F74="","",VLOOKUP(P74,#REF!,7,FALSE))</f>
        <v/>
      </c>
      <c r="K74" s="32"/>
      <c r="L74" s="32"/>
      <c r="M74" s="32"/>
      <c r="N74" s="33"/>
      <c r="O74" s="34"/>
      <c r="P74" s="61"/>
      <c r="Q74" s="61" t="str">
        <f>IFERROR(VLOOKUP(P74,#REF!,8,FALSE),"")</f>
        <v/>
      </c>
      <c r="R74" s="24"/>
      <c r="S74" s="61" t="str">
        <f>IFERROR(VLOOKUP(P74,#REF!,2,FALSE),"")</f>
        <v/>
      </c>
    </row>
    <row r="75" spans="1:19" s="13" customFormat="1" x14ac:dyDescent="0.2">
      <c r="A75" s="13">
        <f t="shared" si="5"/>
        <v>0</v>
      </c>
      <c r="B75" s="13" t="str">
        <f>IF(E75="",B74,E75)</f>
        <v>alergologija</v>
      </c>
      <c r="C75" s="13" t="str">
        <f>IF(F75="",C74,F75)</f>
        <v xml:space="preserve">spec - alergologija </v>
      </c>
      <c r="D75" s="13">
        <v>73</v>
      </c>
      <c r="E75" s="170" t="s">
        <v>98</v>
      </c>
      <c r="F75" s="157" t="s">
        <v>117</v>
      </c>
      <c r="G75" s="194">
        <v>209</v>
      </c>
      <c r="H75" s="198">
        <v>240</v>
      </c>
      <c r="I75" s="197"/>
      <c r="J75" s="185" t="e">
        <f>IF(F75="","",VLOOKUP(P75,#REF!,7,FALSE))</f>
        <v>#REF!</v>
      </c>
      <c r="K75" s="32" t="e">
        <f>VLOOKUP($P75,#REF!,3,FALSE)</f>
        <v>#REF!</v>
      </c>
      <c r="L75" s="32" t="e">
        <f>VLOOKUP($P75,#REF!,4,FALSE)</f>
        <v>#REF!</v>
      </c>
      <c r="M75" s="32" t="e">
        <f>VLOOKUP($P75,#REF!,5,FALSE)</f>
        <v>#REF!</v>
      </c>
      <c r="N75" s="33" t="e">
        <f>VLOOKUP($P75,#REF!,6,FALSE)</f>
        <v>#REF!</v>
      </c>
      <c r="O75" s="34">
        <v>25</v>
      </c>
      <c r="P75" s="61">
        <v>50</v>
      </c>
      <c r="Q75" s="61" t="str">
        <f>IFERROR(VLOOKUP(P75,#REF!,8,FALSE),"")</f>
        <v/>
      </c>
      <c r="R75" s="24"/>
      <c r="S75" s="61" t="str">
        <f>IFERROR(VLOOKUP(P75,#REF!,2,FALSE),"")</f>
        <v/>
      </c>
    </row>
    <row r="76" spans="1:19" s="13" customFormat="1" x14ac:dyDescent="0.2">
      <c r="A76" s="13">
        <f t="shared" si="5"/>
        <v>0</v>
      </c>
      <c r="B76" s="13" t="str">
        <f t="shared" si="6"/>
        <v>onkologija</v>
      </c>
      <c r="C76" s="13" t="str">
        <f t="shared" si="6"/>
        <v xml:space="preserve">spec - onkologija </v>
      </c>
      <c r="D76" s="13">
        <v>74</v>
      </c>
      <c r="E76" s="170" t="s">
        <v>99</v>
      </c>
      <c r="F76" s="157" t="s">
        <v>118</v>
      </c>
      <c r="G76" s="194">
        <v>210</v>
      </c>
      <c r="H76" s="198">
        <v>219</v>
      </c>
      <c r="I76" s="197"/>
      <c r="J76" s="185" t="e">
        <f>IF(F76="","",VLOOKUP(P76,#REF!,7,FALSE))</f>
        <v>#REF!</v>
      </c>
      <c r="K76" s="32" t="e">
        <f>VLOOKUP($P76,#REF!,3,FALSE)</f>
        <v>#REF!</v>
      </c>
      <c r="L76" s="32" t="e">
        <f>VLOOKUP($P76,#REF!,4,FALSE)</f>
        <v>#REF!</v>
      </c>
      <c r="M76" s="32" t="e">
        <f>VLOOKUP($P76,#REF!,5,FALSE)</f>
        <v>#REF!</v>
      </c>
      <c r="N76" s="33" t="e">
        <f>VLOOKUP($P76,#REF!,6,FALSE)</f>
        <v>#REF!</v>
      </c>
      <c r="O76" s="34"/>
      <c r="P76" s="61">
        <v>51</v>
      </c>
      <c r="Q76" s="61" t="str">
        <f>IFERROR(VLOOKUP(P76,#REF!,8,FALSE),"")</f>
        <v/>
      </c>
      <c r="R76" s="24"/>
      <c r="S76" s="61" t="str">
        <f>IFERROR(VLOOKUP(P76,#REF!,2,FALSE),"")</f>
        <v/>
      </c>
    </row>
    <row r="77" spans="1:19" s="13" customFormat="1" x14ac:dyDescent="0.2">
      <c r="E77" s="170" t="s">
        <v>99</v>
      </c>
      <c r="F77" s="157" t="s">
        <v>378</v>
      </c>
      <c r="G77" s="194">
        <v>210</v>
      </c>
      <c r="H77" s="198">
        <v>219</v>
      </c>
      <c r="I77" s="197"/>
      <c r="J77" s="185" t="e">
        <f>IF(F77="","",VLOOKUP(P77,#REF!,7,FALSE))</f>
        <v>#REF!</v>
      </c>
      <c r="K77" s="32" t="e">
        <f>VLOOKUP($P77,#REF!,3,FALSE)</f>
        <v>#REF!</v>
      </c>
      <c r="L77" s="32" t="e">
        <f>VLOOKUP($P77,#REF!,4,FALSE)</f>
        <v>#REF!</v>
      </c>
      <c r="M77" s="32" t="e">
        <f>VLOOKUP($P77,#REF!,5,FALSE)</f>
        <v>#REF!</v>
      </c>
      <c r="N77" s="33" t="e">
        <f>VLOOKUP($P77,#REF!,6,FALSE)</f>
        <v>#REF!</v>
      </c>
      <c r="O77" s="34"/>
      <c r="P77" s="61">
        <v>188</v>
      </c>
      <c r="Q77" s="61" t="str">
        <f>IFERROR(VLOOKUP(P77,#REF!,8,FALSE),"")</f>
        <v/>
      </c>
      <c r="R77" s="24"/>
      <c r="S77" s="61" t="str">
        <f>IFERROR(VLOOKUP(P77,#REF!,2,FALSE),"")</f>
        <v/>
      </c>
    </row>
    <row r="78" spans="1:19" s="13" customFormat="1" x14ac:dyDescent="0.2">
      <c r="A78" s="13">
        <f>+$E$39</f>
        <v>0</v>
      </c>
      <c r="B78" s="13" t="str">
        <f>IF(E78="",B76,E78)</f>
        <v>kardiologija</v>
      </c>
      <c r="C78" s="13" t="str">
        <f>IF(F78="",C76,F78)</f>
        <v xml:space="preserve">spec - kardiologija </v>
      </c>
      <c r="D78" s="13">
        <v>75</v>
      </c>
      <c r="E78" s="170" t="s">
        <v>100</v>
      </c>
      <c r="F78" s="157" t="s">
        <v>119</v>
      </c>
      <c r="G78" s="194">
        <v>211</v>
      </c>
      <c r="H78" s="198">
        <v>220</v>
      </c>
      <c r="I78" s="197"/>
      <c r="J78" s="185" t="e">
        <f>IF(F78="","",VLOOKUP(P78,#REF!,7,FALSE))</f>
        <v>#REF!</v>
      </c>
      <c r="K78" s="32" t="e">
        <f>VLOOKUP($P78,#REF!,3,FALSE)</f>
        <v>#REF!</v>
      </c>
      <c r="L78" s="32" t="e">
        <f>VLOOKUP($P78,#REF!,4,FALSE)</f>
        <v>#REF!</v>
      </c>
      <c r="M78" s="32" t="e">
        <f>VLOOKUP($P78,#REF!,5,FALSE)</f>
        <v>#REF!</v>
      </c>
      <c r="N78" s="33" t="e">
        <f>VLOOKUP($P78,#REF!,6,FALSE)</f>
        <v>#REF!</v>
      </c>
      <c r="O78" s="34"/>
      <c r="P78" s="61">
        <v>52</v>
      </c>
      <c r="Q78" s="61" t="str">
        <f>IFERROR(VLOOKUP(P78,#REF!,8,FALSE),"")</f>
        <v/>
      </c>
      <c r="R78" s="24"/>
      <c r="S78" s="61" t="str">
        <f>IFERROR(VLOOKUP(P78,#REF!,2,FALSE),"")</f>
        <v/>
      </c>
    </row>
    <row r="79" spans="1:19" s="13" customFormat="1" x14ac:dyDescent="0.2">
      <c r="E79" s="170" t="s">
        <v>100</v>
      </c>
      <c r="F79" s="157" t="s">
        <v>391</v>
      </c>
      <c r="G79" s="194">
        <v>211</v>
      </c>
      <c r="H79" s="198">
        <v>276</v>
      </c>
      <c r="I79" s="197"/>
      <c r="J79" s="185" t="e">
        <f>IF(F79="","",VLOOKUP(P79,#REF!,7,FALSE))</f>
        <v>#REF!</v>
      </c>
      <c r="K79" s="32" t="e">
        <f>VLOOKUP($P79,#REF!,3,FALSE)</f>
        <v>#REF!</v>
      </c>
      <c r="L79" s="32" t="e">
        <f>VLOOKUP($P79,#REF!,4,FALSE)</f>
        <v>#REF!</v>
      </c>
      <c r="M79" s="32" t="e">
        <f>VLOOKUP($P79,#REF!,5,FALSE)</f>
        <v>#REF!</v>
      </c>
      <c r="N79" s="33" t="e">
        <f>VLOOKUP($P79,#REF!,6,FALSE)</f>
        <v>#REF!</v>
      </c>
      <c r="O79" s="34"/>
      <c r="P79" s="61">
        <v>189</v>
      </c>
      <c r="Q79" s="61" t="str">
        <f>IFERROR(VLOOKUP(P79,#REF!,8,FALSE),"")</f>
        <v/>
      </c>
      <c r="R79" s="24"/>
      <c r="S79" s="61" t="str">
        <f>IFERROR(VLOOKUP(P79,#REF!,2,FALSE),"")</f>
        <v/>
      </c>
    </row>
    <row r="80" spans="1:19" s="13" customFormat="1" x14ac:dyDescent="0.2">
      <c r="A80" s="13">
        <f t="shared" ref="A80:A94" si="7">+$E$39</f>
        <v>0</v>
      </c>
      <c r="B80" s="13" t="str">
        <f>IF(E80="",B78,E80)</f>
        <v>op. na ožilju</v>
      </c>
      <c r="C80" s="13" t="str">
        <f>IF(F80="",C78,F80)</f>
        <v xml:space="preserve">operacija na ožilju </v>
      </c>
      <c r="D80" s="13">
        <v>76</v>
      </c>
      <c r="E80" s="170" t="s">
        <v>115</v>
      </c>
      <c r="F80" s="157" t="s">
        <v>121</v>
      </c>
      <c r="G80" s="194">
        <v>212</v>
      </c>
      <c r="H80" s="198">
        <v>221</v>
      </c>
      <c r="I80" s="197" t="s">
        <v>120</v>
      </c>
      <c r="J80" s="185" t="e">
        <f>IF(F80="","",VLOOKUP(P80,#REF!,7,FALSE))</f>
        <v>#REF!</v>
      </c>
      <c r="K80" s="32" t="e">
        <f>VLOOKUP($P80,#REF!,3,FALSE)</f>
        <v>#REF!</v>
      </c>
      <c r="L80" s="32" t="e">
        <f>VLOOKUP($P80,#REF!,4,FALSE)</f>
        <v>#REF!</v>
      </c>
      <c r="M80" s="32" t="e">
        <f>VLOOKUP($P80,#REF!,5,FALSE)</f>
        <v>#REF!</v>
      </c>
      <c r="N80" s="33" t="e">
        <f>VLOOKUP($P80,#REF!,6,FALSE)</f>
        <v>#REF!</v>
      </c>
      <c r="O80" s="34">
        <v>26</v>
      </c>
      <c r="P80" s="61">
        <v>53</v>
      </c>
      <c r="Q80" s="61" t="str">
        <f>IFERROR(VLOOKUP(P80,#REF!,8,FALSE),"")</f>
        <v/>
      </c>
      <c r="R80" s="24"/>
      <c r="S80" s="61" t="str">
        <f>IFERROR(VLOOKUP(P80,#REF!,2,FALSE),"")</f>
        <v/>
      </c>
    </row>
    <row r="81" spans="1:19" s="13" customFormat="1" x14ac:dyDescent="0.2">
      <c r="A81" s="13">
        <f t="shared" si="7"/>
        <v>0</v>
      </c>
      <c r="B81" s="13" t="str">
        <f t="shared" si="6"/>
        <v>genetika</v>
      </c>
      <c r="C81" s="13" t="str">
        <f t="shared" si="6"/>
        <v xml:space="preserve">spec - klinična  genetika </v>
      </c>
      <c r="D81" s="13">
        <v>77</v>
      </c>
      <c r="E81" s="170" t="s">
        <v>365</v>
      </c>
      <c r="F81" s="157" t="s">
        <v>122</v>
      </c>
      <c r="G81" s="194">
        <v>213</v>
      </c>
      <c r="H81" s="198">
        <v>222</v>
      </c>
      <c r="I81" s="197"/>
      <c r="J81" s="185" t="e">
        <f>IF(F81="","",VLOOKUP(P81,#REF!,7,FALSE))</f>
        <v>#REF!</v>
      </c>
      <c r="K81" s="32" t="e">
        <f>VLOOKUP($P81,#REF!,3,FALSE)</f>
        <v>#REF!</v>
      </c>
      <c r="L81" s="32" t="e">
        <f>VLOOKUP($P81,#REF!,4,FALSE)</f>
        <v>#REF!</v>
      </c>
      <c r="M81" s="32" t="e">
        <f>VLOOKUP($P81,#REF!,5,FALSE)</f>
        <v>#REF!</v>
      </c>
      <c r="N81" s="33" t="e">
        <f>VLOOKUP($P81,#REF!,6,FALSE)</f>
        <v>#REF!</v>
      </c>
      <c r="O81" s="34"/>
      <c r="P81" s="61">
        <v>54</v>
      </c>
      <c r="Q81" s="61" t="str">
        <f>IFERROR(VLOOKUP(P81,#REF!,8,FALSE),"")</f>
        <v/>
      </c>
      <c r="R81" s="24"/>
      <c r="S81" s="61" t="str">
        <f>IFERROR(VLOOKUP(P81,#REF!,2,FALSE),"")</f>
        <v/>
      </c>
    </row>
    <row r="82" spans="1:19" s="13" customFormat="1" x14ac:dyDescent="0.2">
      <c r="A82" s="13">
        <f t="shared" si="7"/>
        <v>0</v>
      </c>
      <c r="B82" s="13" t="str">
        <f t="shared" si="6"/>
        <v>maksilofac. kir.</v>
      </c>
      <c r="C82" s="13" t="str">
        <f t="shared" si="6"/>
        <v xml:space="preserve">spec - maksilofacialna kirurgija </v>
      </c>
      <c r="D82" s="13">
        <v>78</v>
      </c>
      <c r="E82" s="170" t="s">
        <v>102</v>
      </c>
      <c r="F82" s="157" t="s">
        <v>123</v>
      </c>
      <c r="G82" s="194">
        <v>215</v>
      </c>
      <c r="H82" s="198">
        <v>224</v>
      </c>
      <c r="I82" s="197"/>
      <c r="J82" s="185" t="e">
        <f>IF(F82="","",VLOOKUP(P82,#REF!,7,FALSE))</f>
        <v>#REF!</v>
      </c>
      <c r="K82" s="32" t="e">
        <f>VLOOKUP($P82,#REF!,3,FALSE)</f>
        <v>#REF!</v>
      </c>
      <c r="L82" s="32" t="e">
        <f>VLOOKUP($P82,#REF!,4,FALSE)</f>
        <v>#REF!</v>
      </c>
      <c r="M82" s="32" t="e">
        <f>VLOOKUP($P82,#REF!,5,FALSE)</f>
        <v>#REF!</v>
      </c>
      <c r="N82" s="33" t="e">
        <f>VLOOKUP($P82,#REF!,6,FALSE)</f>
        <v>#REF!</v>
      </c>
      <c r="O82" s="34">
        <v>27</v>
      </c>
      <c r="P82" s="61">
        <v>55</v>
      </c>
      <c r="Q82" s="61" t="str">
        <f>IFERROR(VLOOKUP(P82,#REF!,8,FALSE),"")</f>
        <v/>
      </c>
      <c r="R82" s="24"/>
      <c r="S82" s="61" t="str">
        <f>IFERROR(VLOOKUP(P82,#REF!,2,FALSE),"")</f>
        <v/>
      </c>
    </row>
    <row r="83" spans="1:19" s="13" customFormat="1" x14ac:dyDescent="0.2">
      <c r="A83" s="13">
        <f t="shared" si="7"/>
        <v>0</v>
      </c>
      <c r="B83" s="13" t="str">
        <f t="shared" si="6"/>
        <v>dialize</v>
      </c>
      <c r="C83" s="13" t="str">
        <f t="shared" si="6"/>
        <v>dializa I</v>
      </c>
      <c r="D83" s="13">
        <v>79</v>
      </c>
      <c r="E83" s="163" t="s">
        <v>101</v>
      </c>
      <c r="F83" s="157" t="s">
        <v>129</v>
      </c>
      <c r="G83" s="194">
        <v>216</v>
      </c>
      <c r="H83" s="198">
        <v>225</v>
      </c>
      <c r="I83" s="197" t="s">
        <v>124</v>
      </c>
      <c r="J83" s="185" t="e">
        <f>IF(F83="","",VLOOKUP(P83,#REF!,7,FALSE))</f>
        <v>#REF!</v>
      </c>
      <c r="K83" s="32" t="e">
        <f>VLOOKUP($P83,#REF!,3,FALSE)</f>
        <v>#REF!</v>
      </c>
      <c r="L83" s="32" t="e">
        <f>VLOOKUP($P83,#REF!,4,FALSE)</f>
        <v>#REF!</v>
      </c>
      <c r="M83" s="32" t="e">
        <f>VLOOKUP($P83,#REF!,5,FALSE)</f>
        <v>#REF!</v>
      </c>
      <c r="N83" s="33" t="e">
        <f>VLOOKUP($P83,#REF!,6,FALSE)</f>
        <v>#REF!</v>
      </c>
      <c r="O83" s="34">
        <v>28</v>
      </c>
      <c r="P83" s="61">
        <v>56</v>
      </c>
      <c r="Q83" s="61" t="str">
        <f>IFERROR(VLOOKUP(P83,#REF!,8,FALSE),"")</f>
        <v/>
      </c>
      <c r="R83" s="24"/>
      <c r="S83" s="61" t="str">
        <f>IFERROR(VLOOKUP(P83,#REF!,2,FALSE),"")</f>
        <v/>
      </c>
    </row>
    <row r="84" spans="1:19" s="13" customFormat="1" x14ac:dyDescent="0.2">
      <c r="A84" s="13">
        <f t="shared" si="7"/>
        <v>0</v>
      </c>
      <c r="B84" s="13" t="str">
        <f t="shared" si="6"/>
        <v>dialize</v>
      </c>
      <c r="C84" s="13" t="str">
        <f t="shared" si="6"/>
        <v>dializa II</v>
      </c>
      <c r="D84" s="13">
        <v>80</v>
      </c>
      <c r="E84" s="165"/>
      <c r="F84" s="157" t="s">
        <v>130</v>
      </c>
      <c r="G84" s="194">
        <v>216</v>
      </c>
      <c r="H84" s="198">
        <v>225</v>
      </c>
      <c r="I84" s="197" t="s">
        <v>125</v>
      </c>
      <c r="J84" s="185" t="e">
        <f>IF(F84="","",VLOOKUP(P84,#REF!,7,FALSE))</f>
        <v>#REF!</v>
      </c>
      <c r="K84" s="32" t="e">
        <f>VLOOKUP($P84,#REF!,3,FALSE)</f>
        <v>#REF!</v>
      </c>
      <c r="L84" s="32" t="e">
        <f>VLOOKUP($P84,#REF!,4,FALSE)</f>
        <v>#REF!</v>
      </c>
      <c r="M84" s="32" t="e">
        <f>VLOOKUP($P84,#REF!,5,FALSE)</f>
        <v>#REF!</v>
      </c>
      <c r="N84" s="33" t="e">
        <f>VLOOKUP($P84,#REF!,6,FALSE)</f>
        <v>#REF!</v>
      </c>
      <c r="O84" s="34">
        <v>29</v>
      </c>
      <c r="P84" s="61">
        <v>57</v>
      </c>
      <c r="Q84" s="61" t="str">
        <f>IFERROR(VLOOKUP(P84,#REF!,8,FALSE),"")</f>
        <v/>
      </c>
      <c r="R84" s="24"/>
      <c r="S84" s="61" t="str">
        <f>IFERROR(VLOOKUP(P84,#REF!,2,FALSE),"")</f>
        <v/>
      </c>
    </row>
    <row r="85" spans="1:19" s="13" customFormat="1" x14ac:dyDescent="0.2">
      <c r="A85" s="13">
        <f t="shared" si="7"/>
        <v>0</v>
      </c>
      <c r="B85" s="13" t="str">
        <f t="shared" si="6"/>
        <v>dialize</v>
      </c>
      <c r="C85" s="13" t="str">
        <f t="shared" si="6"/>
        <v>dializa III</v>
      </c>
      <c r="D85" s="13">
        <v>81</v>
      </c>
      <c r="E85" s="165"/>
      <c r="F85" s="157" t="s">
        <v>131</v>
      </c>
      <c r="G85" s="194">
        <v>216</v>
      </c>
      <c r="H85" s="198">
        <v>225</v>
      </c>
      <c r="I85" s="197" t="s">
        <v>126</v>
      </c>
      <c r="J85" s="185" t="e">
        <f>IF(F85="","",VLOOKUP(P85,#REF!,7,FALSE))</f>
        <v>#REF!</v>
      </c>
      <c r="K85" s="32" t="e">
        <f>VLOOKUP($P85,#REF!,3,FALSE)</f>
        <v>#REF!</v>
      </c>
      <c r="L85" s="32" t="e">
        <f>VLOOKUP($P85,#REF!,4,FALSE)</f>
        <v>#REF!</v>
      </c>
      <c r="M85" s="32" t="e">
        <f>VLOOKUP($P85,#REF!,5,FALSE)</f>
        <v>#REF!</v>
      </c>
      <c r="N85" s="33" t="e">
        <f>VLOOKUP($P85,#REF!,6,FALSE)</f>
        <v>#REF!</v>
      </c>
      <c r="O85" s="34">
        <v>30</v>
      </c>
      <c r="P85" s="61">
        <v>58</v>
      </c>
      <c r="Q85" s="61" t="str">
        <f>IFERROR(VLOOKUP(P85,#REF!,8,FALSE),"")</f>
        <v/>
      </c>
      <c r="R85" s="24"/>
      <c r="S85" s="61" t="str">
        <f>IFERROR(VLOOKUP(P85,#REF!,2,FALSE),"")</f>
        <v/>
      </c>
    </row>
    <row r="86" spans="1:19" s="13" customFormat="1" x14ac:dyDescent="0.2">
      <c r="A86" s="13">
        <f t="shared" si="7"/>
        <v>0</v>
      </c>
      <c r="B86" s="13" t="str">
        <f t="shared" si="6"/>
        <v>dialize</v>
      </c>
      <c r="C86" s="13" t="str">
        <f t="shared" si="6"/>
        <v xml:space="preserve">dializa IV (capd) </v>
      </c>
      <c r="D86" s="13">
        <v>82</v>
      </c>
      <c r="E86" s="165"/>
      <c r="F86" s="157" t="s">
        <v>132</v>
      </c>
      <c r="G86" s="194">
        <v>216</v>
      </c>
      <c r="H86" s="198">
        <v>225</v>
      </c>
      <c r="I86" s="197" t="s">
        <v>127</v>
      </c>
      <c r="J86" s="185" t="e">
        <f>IF(F86="","",VLOOKUP(P86,#REF!,7,FALSE))</f>
        <v>#REF!</v>
      </c>
      <c r="K86" s="32" t="e">
        <f>VLOOKUP($P86,#REF!,3,FALSE)</f>
        <v>#REF!</v>
      </c>
      <c r="L86" s="32" t="e">
        <f>VLOOKUP($P86,#REF!,4,FALSE)</f>
        <v>#REF!</v>
      </c>
      <c r="M86" s="32" t="e">
        <f>VLOOKUP($P86,#REF!,5,FALSE)</f>
        <v>#REF!</v>
      </c>
      <c r="N86" s="33" t="e">
        <f>VLOOKUP($P86,#REF!,6,FALSE)</f>
        <v>#REF!</v>
      </c>
      <c r="O86" s="34">
        <v>31</v>
      </c>
      <c r="P86" s="61">
        <v>59</v>
      </c>
      <c r="Q86" s="61" t="str">
        <f>IFERROR(VLOOKUP(P86,#REF!,8,FALSE),"")</f>
        <v/>
      </c>
      <c r="R86" s="24"/>
      <c r="S86" s="61" t="str">
        <f>IFERROR(VLOOKUP(P86,#REF!,2,FALSE),"")</f>
        <v/>
      </c>
    </row>
    <row r="87" spans="1:19" s="13" customFormat="1" x14ac:dyDescent="0.2">
      <c r="A87" s="13">
        <f t="shared" si="7"/>
        <v>0</v>
      </c>
      <c r="B87" s="13" t="str">
        <f t="shared" si="6"/>
        <v>dialize</v>
      </c>
      <c r="C87" s="13" t="str">
        <f t="shared" si="6"/>
        <v xml:space="preserve">dializa V (apd) </v>
      </c>
      <c r="D87" s="13">
        <v>83</v>
      </c>
      <c r="E87" s="168"/>
      <c r="F87" s="157" t="s">
        <v>133</v>
      </c>
      <c r="G87" s="194">
        <v>216</v>
      </c>
      <c r="H87" s="198">
        <v>225</v>
      </c>
      <c r="I87" s="197" t="s">
        <v>128</v>
      </c>
      <c r="J87" s="185" t="e">
        <f>IF(F87="","",VLOOKUP(P87,#REF!,7,FALSE))</f>
        <v>#REF!</v>
      </c>
      <c r="K87" s="32" t="e">
        <f>VLOOKUP($P87,#REF!,3,FALSE)</f>
        <v>#REF!</v>
      </c>
      <c r="L87" s="32" t="e">
        <f>VLOOKUP($P87,#REF!,4,FALSE)</f>
        <v>#REF!</v>
      </c>
      <c r="M87" s="32" t="e">
        <f>VLOOKUP($P87,#REF!,5,FALSE)</f>
        <v>#REF!</v>
      </c>
      <c r="N87" s="33" t="e">
        <f>VLOOKUP($P87,#REF!,6,FALSE)</f>
        <v>#REF!</v>
      </c>
      <c r="O87" s="34">
        <v>32</v>
      </c>
      <c r="P87" s="61">
        <v>60</v>
      </c>
      <c r="Q87" s="61" t="str">
        <f>IFERROR(VLOOKUP(P87,#REF!,8,FALSE),"")</f>
        <v/>
      </c>
      <c r="R87" s="24"/>
      <c r="S87" s="61" t="str">
        <f>IFERROR(VLOOKUP(P87,#REF!,2,FALSE),"")</f>
        <v/>
      </c>
    </row>
    <row r="88" spans="1:19" s="13" customFormat="1" x14ac:dyDescent="0.2">
      <c r="A88" s="13">
        <f t="shared" si="7"/>
        <v>0</v>
      </c>
      <c r="B88" s="13" t="str">
        <f t="shared" si="6"/>
        <v>nevrologija</v>
      </c>
      <c r="C88" s="13" t="str">
        <f t="shared" si="6"/>
        <v xml:space="preserve">spec - nevrologija </v>
      </c>
      <c r="D88" s="13">
        <v>84</v>
      </c>
      <c r="E88" s="163" t="s">
        <v>103</v>
      </c>
      <c r="F88" s="157" t="s">
        <v>134</v>
      </c>
      <c r="G88" s="194">
        <v>218</v>
      </c>
      <c r="H88" s="198">
        <v>227</v>
      </c>
      <c r="I88" s="197"/>
      <c r="J88" s="185" t="e">
        <f>IF(F88="","",VLOOKUP(P88,#REF!,7,FALSE))</f>
        <v>#REF!</v>
      </c>
      <c r="K88" s="32" t="e">
        <f>VLOOKUP($P88,#REF!,3,FALSE)</f>
        <v>#REF!</v>
      </c>
      <c r="L88" s="32" t="e">
        <f>VLOOKUP($P88,#REF!,4,FALSE)</f>
        <v>#REF!</v>
      </c>
      <c r="M88" s="32" t="e">
        <f>VLOOKUP($P88,#REF!,5,FALSE)</f>
        <v>#REF!</v>
      </c>
      <c r="N88" s="33" t="e">
        <f>VLOOKUP($P88,#REF!,6,FALSE)</f>
        <v>#REF!</v>
      </c>
      <c r="O88" s="34"/>
      <c r="P88" s="61">
        <v>61</v>
      </c>
      <c r="Q88" s="61" t="str">
        <f>IFERROR(VLOOKUP(P88,#REF!,8,FALSE),"")</f>
        <v/>
      </c>
      <c r="R88" s="24"/>
      <c r="S88" s="61" t="str">
        <f>IFERROR(VLOOKUP(P88,#REF!,2,FALSE),"")</f>
        <v/>
      </c>
    </row>
    <row r="89" spans="1:19" s="13" customFormat="1" x14ac:dyDescent="0.2">
      <c r="A89" s="13">
        <f t="shared" si="7"/>
        <v>0</v>
      </c>
      <c r="B89" s="13" t="str">
        <f t="shared" si="6"/>
        <v>nevrologija</v>
      </c>
      <c r="C89" s="13" t="str">
        <f t="shared" si="6"/>
        <v>spec - nevrofiziologija z EEG in EMG</v>
      </c>
      <c r="D89" s="13">
        <v>85</v>
      </c>
      <c r="E89" s="168"/>
      <c r="F89" s="157" t="s">
        <v>263</v>
      </c>
      <c r="G89" s="194">
        <v>218</v>
      </c>
      <c r="H89" s="198">
        <v>227</v>
      </c>
      <c r="I89" s="197"/>
      <c r="J89" s="185" t="e">
        <f>IF(F89="","",VLOOKUP(P89,#REF!,7,FALSE))</f>
        <v>#REF!</v>
      </c>
      <c r="K89" s="32" t="e">
        <f>VLOOKUP($P89,#REF!,3,FALSE)</f>
        <v>#REF!</v>
      </c>
      <c r="L89" s="32" t="e">
        <f>VLOOKUP($P89,#REF!,4,FALSE)</f>
        <v>#REF!</v>
      </c>
      <c r="M89" s="32" t="e">
        <f>VLOOKUP($P89,#REF!,5,FALSE)</f>
        <v>#REF!</v>
      </c>
      <c r="N89" s="33" t="e">
        <f>VLOOKUP($P89,#REF!,6,FALSE)</f>
        <v>#REF!</v>
      </c>
      <c r="O89" s="34"/>
      <c r="P89" s="61">
        <v>62</v>
      </c>
      <c r="Q89" s="61" t="str">
        <f>IFERROR(VLOOKUP(P89,#REF!,8,FALSE),"")</f>
        <v/>
      </c>
      <c r="R89" s="24"/>
      <c r="S89" s="61" t="str">
        <f>IFERROR(VLOOKUP(P89,#REF!,2,FALSE),"")</f>
        <v/>
      </c>
    </row>
    <row r="90" spans="1:19" s="13" customFormat="1" x14ac:dyDescent="0.2">
      <c r="A90" s="13">
        <f t="shared" si="7"/>
        <v>0</v>
      </c>
      <c r="B90" s="13" t="str">
        <f t="shared" si="6"/>
        <v>okulistika</v>
      </c>
      <c r="C90" s="13" t="str">
        <f t="shared" si="6"/>
        <v xml:space="preserve">spec - okulistika </v>
      </c>
      <c r="D90" s="13">
        <v>86</v>
      </c>
      <c r="E90" s="163" t="s">
        <v>104</v>
      </c>
      <c r="F90" s="157" t="s">
        <v>135</v>
      </c>
      <c r="G90" s="194">
        <v>220</v>
      </c>
      <c r="H90" s="198">
        <v>229</v>
      </c>
      <c r="I90" s="197"/>
      <c r="J90" s="185" t="e">
        <f>IF(F90="","",VLOOKUP(P90,#REF!,7,FALSE))</f>
        <v>#REF!</v>
      </c>
      <c r="K90" s="32" t="e">
        <f>VLOOKUP($P90,#REF!,3,FALSE)</f>
        <v>#REF!</v>
      </c>
      <c r="L90" s="32" t="e">
        <f>VLOOKUP($P90,#REF!,4,FALSE)</f>
        <v>#REF!</v>
      </c>
      <c r="M90" s="32" t="e">
        <f>VLOOKUP($P90,#REF!,5,FALSE)</f>
        <v>#REF!</v>
      </c>
      <c r="N90" s="33" t="e">
        <f>VLOOKUP($P90,#REF!,6,FALSE)</f>
        <v>#REF!</v>
      </c>
      <c r="O90" s="34"/>
      <c r="P90" s="61">
        <v>63</v>
      </c>
      <c r="Q90" s="61" t="str">
        <f>IFERROR(VLOOKUP(P90,#REF!,8,FALSE),"")</f>
        <v/>
      </c>
      <c r="R90" s="24"/>
      <c r="S90" s="61" t="str">
        <f>IFERROR(VLOOKUP(P90,#REF!,2,FALSE),"")</f>
        <v/>
      </c>
    </row>
    <row r="91" spans="1:19" s="13" customFormat="1" x14ac:dyDescent="0.2">
      <c r="A91" s="13">
        <f t="shared" si="7"/>
        <v>0</v>
      </c>
      <c r="B91" s="13" t="str">
        <f t="shared" si="6"/>
        <v>okulistika</v>
      </c>
      <c r="C91" s="13" t="str">
        <f t="shared" si="6"/>
        <v xml:space="preserve">operacija sive mrene </v>
      </c>
      <c r="D91" s="13">
        <v>87</v>
      </c>
      <c r="E91" s="165"/>
      <c r="F91" s="157" t="s">
        <v>137</v>
      </c>
      <c r="G91" s="194">
        <v>220</v>
      </c>
      <c r="H91" s="198">
        <v>229</v>
      </c>
      <c r="I91" s="197" t="s">
        <v>136</v>
      </c>
      <c r="J91" s="185" t="e">
        <f>IF(F91="","",VLOOKUP(P91,#REF!,7,FALSE))</f>
        <v>#REF!</v>
      </c>
      <c r="K91" s="32" t="e">
        <f>VLOOKUP($P91,#REF!,3,FALSE)</f>
        <v>#REF!</v>
      </c>
      <c r="L91" s="32" t="e">
        <f>VLOOKUP($P91,#REF!,4,FALSE)</f>
        <v>#REF!</v>
      </c>
      <c r="M91" s="32" t="e">
        <f>VLOOKUP($P91,#REF!,5,FALSE)</f>
        <v>#REF!</v>
      </c>
      <c r="N91" s="33" t="e">
        <f>VLOOKUP($P91,#REF!,6,FALSE)</f>
        <v>#REF!</v>
      </c>
      <c r="O91" s="34">
        <v>33</v>
      </c>
      <c r="P91" s="61">
        <v>64</v>
      </c>
      <c r="Q91" s="61" t="str">
        <f>IFERROR(VLOOKUP(P91,#REF!,8,FALSE),"")</f>
        <v/>
      </c>
      <c r="R91" s="24"/>
      <c r="S91" s="61" t="str">
        <f>IFERROR(VLOOKUP(P91,#REF!,2,FALSE),"")</f>
        <v/>
      </c>
    </row>
    <row r="92" spans="1:19" s="13" customFormat="1" ht="22.5" x14ac:dyDescent="0.2">
      <c r="A92" s="13">
        <f t="shared" si="7"/>
        <v>0</v>
      </c>
      <c r="B92" s="13" t="str">
        <f t="shared" si="6"/>
        <v>okulistika</v>
      </c>
      <c r="C92" s="13" t="str">
        <f t="shared" si="6"/>
        <v>zdravljenje starostne degenerativne makule, diabetičnega makularnega edema in zapore žil</v>
      </c>
      <c r="D92" s="13">
        <v>88</v>
      </c>
      <c r="E92" s="165"/>
      <c r="F92" s="157" t="s">
        <v>409</v>
      </c>
      <c r="G92" s="194">
        <v>220</v>
      </c>
      <c r="H92" s="198">
        <v>229</v>
      </c>
      <c r="I92" s="197" t="s">
        <v>138</v>
      </c>
      <c r="J92" s="185" t="e">
        <f>IF(F92="","",VLOOKUP(P92,#REF!,7,FALSE))</f>
        <v>#REF!</v>
      </c>
      <c r="K92" s="32" t="e">
        <f>VLOOKUP($P92,#REF!,3,FALSE)</f>
        <v>#REF!</v>
      </c>
      <c r="L92" s="32" t="e">
        <f>VLOOKUP($P92,#REF!,4,FALSE)</f>
        <v>#REF!</v>
      </c>
      <c r="M92" s="32" t="e">
        <f>VLOOKUP($P92,#REF!,5,FALSE)</f>
        <v>#REF!</v>
      </c>
      <c r="N92" s="33" t="e">
        <f>VLOOKUP($P92,#REF!,6,FALSE)</f>
        <v>#REF!</v>
      </c>
      <c r="O92" s="34">
        <v>34</v>
      </c>
      <c r="P92" s="61">
        <v>65</v>
      </c>
      <c r="Q92" s="61" t="str">
        <f>IFERROR(VLOOKUP(P92,#REF!,8,FALSE),"")</f>
        <v/>
      </c>
      <c r="R92" s="24"/>
      <c r="S92" s="61" t="str">
        <f>IFERROR(VLOOKUP(P92,#REF!,2,FALSE),"")</f>
        <v/>
      </c>
    </row>
    <row r="93" spans="1:19" s="13" customFormat="1" x14ac:dyDescent="0.2">
      <c r="A93" s="13">
        <f t="shared" si="7"/>
        <v>0</v>
      </c>
      <c r="B93" s="13" t="str">
        <f t="shared" si="6"/>
        <v>okulistika</v>
      </c>
      <c r="C93" s="13" t="str">
        <f t="shared" si="6"/>
        <v xml:space="preserve">vitreoretinalna kirurgija </v>
      </c>
      <c r="D93" s="13">
        <v>89</v>
      </c>
      <c r="E93" s="165"/>
      <c r="F93" s="157" t="s">
        <v>140</v>
      </c>
      <c r="G93" s="194">
        <v>220</v>
      </c>
      <c r="H93" s="198">
        <v>229</v>
      </c>
      <c r="I93" s="197" t="s">
        <v>139</v>
      </c>
      <c r="J93" s="185" t="e">
        <f>IF(F93="","",VLOOKUP(P93,#REF!,7,FALSE))</f>
        <v>#REF!</v>
      </c>
      <c r="K93" s="32" t="e">
        <f>VLOOKUP($P93,#REF!,3,FALSE)</f>
        <v>#REF!</v>
      </c>
      <c r="L93" s="32" t="e">
        <f>VLOOKUP($P93,#REF!,4,FALSE)</f>
        <v>#REF!</v>
      </c>
      <c r="M93" s="32" t="e">
        <f>VLOOKUP($P93,#REF!,5,FALSE)</f>
        <v>#REF!</v>
      </c>
      <c r="N93" s="33" t="e">
        <f>VLOOKUP($P93,#REF!,6,FALSE)</f>
        <v>#REF!</v>
      </c>
      <c r="O93" s="34"/>
      <c r="P93" s="61">
        <v>66</v>
      </c>
      <c r="Q93" s="61" t="str">
        <f>IFERROR(VLOOKUP(P93,#REF!,8,FALSE),"")</f>
        <v/>
      </c>
      <c r="R93" s="24"/>
      <c r="S93" s="61" t="str">
        <f>IFERROR(VLOOKUP(P93,#REF!,2,FALSE),"")</f>
        <v/>
      </c>
    </row>
    <row r="94" spans="1:19" s="13" customFormat="1" x14ac:dyDescent="0.2">
      <c r="A94" s="13">
        <f t="shared" si="7"/>
        <v>0</v>
      </c>
      <c r="B94" s="13" t="str">
        <f t="shared" si="6"/>
        <v>okulistika</v>
      </c>
      <c r="C94" s="13" t="str">
        <f t="shared" si="6"/>
        <v>celovita rehabilitacija slepih in slabovidnih UKC Ljubljana</v>
      </c>
      <c r="D94" s="13">
        <v>90</v>
      </c>
      <c r="E94" s="165"/>
      <c r="F94" s="157" t="s">
        <v>410</v>
      </c>
      <c r="G94" s="194">
        <v>220</v>
      </c>
      <c r="H94" s="198">
        <v>278</v>
      </c>
      <c r="I94" s="197"/>
      <c r="J94" s="185" t="e">
        <f>IF(F94="","",VLOOKUP(P94,#REF!,7,FALSE))</f>
        <v>#REF!</v>
      </c>
      <c r="K94" s="32" t="e">
        <f>VLOOKUP($P94,#REF!,3,FALSE)</f>
        <v>#REF!</v>
      </c>
      <c r="L94" s="32" t="e">
        <f>VLOOKUP($P94,#REF!,4,FALSE)</f>
        <v>#REF!</v>
      </c>
      <c r="M94" s="32" t="e">
        <f>VLOOKUP($P94,#REF!,5,FALSE)</f>
        <v>#REF!</v>
      </c>
      <c r="N94" s="33" t="e">
        <f>VLOOKUP($P94,#REF!,6,FALSE)</f>
        <v>#REF!</v>
      </c>
      <c r="O94" s="34"/>
      <c r="P94" s="61">
        <v>196</v>
      </c>
      <c r="Q94" s="61" t="str">
        <f>IFERROR(VLOOKUP(P94,#REF!,8,FALSE),"")</f>
        <v/>
      </c>
      <c r="R94" s="24"/>
      <c r="S94" s="61" t="str">
        <f>IFERROR(VLOOKUP(P94,#REF!,2,FALSE),"")</f>
        <v/>
      </c>
    </row>
    <row r="95" spans="1:19" s="13" customFormat="1" x14ac:dyDescent="0.2">
      <c r="E95" s="163" t="s">
        <v>105</v>
      </c>
      <c r="F95" s="157" t="s">
        <v>141</v>
      </c>
      <c r="G95" s="194">
        <v>222</v>
      </c>
      <c r="H95" s="198">
        <v>231</v>
      </c>
      <c r="I95" s="197"/>
      <c r="J95" s="185" t="e">
        <f>IF(F95="","",VLOOKUP(P95,#REF!,7,FALSE))</f>
        <v>#REF!</v>
      </c>
      <c r="K95" s="32" t="e">
        <f>VLOOKUP($P95,#REF!,3,FALSE)</f>
        <v>#REF!</v>
      </c>
      <c r="L95" s="32" t="e">
        <f>VLOOKUP($P95,#REF!,4,FALSE)</f>
        <v>#REF!</v>
      </c>
      <c r="M95" s="32" t="e">
        <f>VLOOKUP($P95,#REF!,5,FALSE)</f>
        <v>#REF!</v>
      </c>
      <c r="N95" s="33" t="e">
        <f>VLOOKUP($P95,#REF!,6,FALSE)</f>
        <v>#REF!</v>
      </c>
      <c r="O95" s="34"/>
      <c r="P95" s="61">
        <v>68</v>
      </c>
      <c r="Q95" s="61" t="str">
        <f>IFERROR(VLOOKUP(P95,#REF!,8,FALSE),"")</f>
        <v/>
      </c>
      <c r="R95" s="24"/>
      <c r="S95" s="61" t="str">
        <f>IFERROR(VLOOKUP(P95,#REF!,2,FALSE),"")</f>
        <v/>
      </c>
    </row>
    <row r="96" spans="1:19" s="13" customFormat="1" ht="22.5" x14ac:dyDescent="0.2">
      <c r="A96" s="13">
        <f t="shared" ref="A96:A133" si="8">+$E$39</f>
        <v>0</v>
      </c>
      <c r="B96" s="13" t="str">
        <f>IF(E96="",B94,E96)</f>
        <v>okulistika</v>
      </c>
      <c r="C96" s="13" t="str">
        <f>IF(F96="",C94,F96)</f>
        <v>ortopedska operacija rame (ostali posegi na ramenu) - dnevna obravnava</v>
      </c>
      <c r="D96" s="13">
        <v>91</v>
      </c>
      <c r="E96" s="165"/>
      <c r="F96" s="164" t="s">
        <v>165</v>
      </c>
      <c r="G96" s="194">
        <v>222</v>
      </c>
      <c r="H96" s="198">
        <v>231</v>
      </c>
      <c r="I96" s="197" t="s">
        <v>159</v>
      </c>
      <c r="J96" s="185" t="e">
        <f>IF(F96="","",VLOOKUP(P96,#REF!,7,FALSE))</f>
        <v>#REF!</v>
      </c>
      <c r="K96" s="32" t="e">
        <f>VLOOKUP($P96,#REF!,3,FALSE)</f>
        <v>#REF!</v>
      </c>
      <c r="L96" s="32" t="e">
        <f>VLOOKUP($P96,#REF!,4,FALSE)</f>
        <v>#REF!</v>
      </c>
      <c r="M96" s="32" t="e">
        <f>VLOOKUP($P96,#REF!,5,FALSE)</f>
        <v>#REF!</v>
      </c>
      <c r="N96" s="33" t="e">
        <f>VLOOKUP($P96,#REF!,6,FALSE)</f>
        <v>#REF!</v>
      </c>
      <c r="O96" s="34">
        <v>47</v>
      </c>
      <c r="P96" s="61">
        <v>88</v>
      </c>
      <c r="Q96" s="61" t="str">
        <f>IFERROR(VLOOKUP(P96,#REF!,8,FALSE),"")</f>
        <v/>
      </c>
      <c r="R96" s="24"/>
      <c r="S96" s="61" t="str">
        <f>IFERROR(VLOOKUP(P96,#REF!,2,FALSE),"")</f>
        <v/>
      </c>
    </row>
    <row r="97" spans="1:19" s="13" customFormat="1" ht="12.75" customHeight="1" x14ac:dyDescent="0.2">
      <c r="A97" s="13">
        <f t="shared" si="8"/>
        <v>0</v>
      </c>
      <c r="B97" s="13" t="str">
        <f t="shared" si="6"/>
        <v>okulistika</v>
      </c>
      <c r="C97" s="13" t="str">
        <f t="shared" si="6"/>
        <v>ortopedska operacija rame (ostali posegi na ramenu) - dnevna obravnava</v>
      </c>
      <c r="D97" s="13">
        <v>92</v>
      </c>
      <c r="E97" s="165"/>
      <c r="F97" s="167"/>
      <c r="G97" s="194">
        <v>234</v>
      </c>
      <c r="H97" s="198">
        <v>251</v>
      </c>
      <c r="I97" s="197" t="s">
        <v>159</v>
      </c>
      <c r="J97" s="185" t="str">
        <f>IF(F97="","",VLOOKUP(P97,#REF!,7,FALSE))</f>
        <v/>
      </c>
      <c r="K97" s="32"/>
      <c r="L97" s="32"/>
      <c r="M97" s="32"/>
      <c r="N97" s="33"/>
      <c r="O97" s="34"/>
      <c r="P97" s="61"/>
      <c r="Q97" s="61" t="str">
        <f>IFERROR(VLOOKUP(P97,#REF!,8,FALSE),"")</f>
        <v/>
      </c>
      <c r="R97" s="24"/>
      <c r="S97" s="61" t="str">
        <f>IFERROR(VLOOKUP(P97,#REF!,2,FALSE),"")</f>
        <v/>
      </c>
    </row>
    <row r="98" spans="1:19" s="13" customFormat="1" ht="22.5" x14ac:dyDescent="0.2">
      <c r="A98" s="13">
        <f t="shared" si="8"/>
        <v>0</v>
      </c>
      <c r="B98" s="13" t="str">
        <f t="shared" si="6"/>
        <v>okulistika</v>
      </c>
      <c r="C98" s="13" t="str">
        <f t="shared" si="6"/>
        <v xml:space="preserve">terapevtska  artroskopija (posegi na kolenu) - 
dnevna obravnava   </v>
      </c>
      <c r="D98" s="13">
        <v>93</v>
      </c>
      <c r="E98" s="165"/>
      <c r="F98" s="164" t="s">
        <v>166</v>
      </c>
      <c r="G98" s="194">
        <v>222</v>
      </c>
      <c r="H98" s="198">
        <v>231</v>
      </c>
      <c r="I98" s="197" t="s">
        <v>160</v>
      </c>
      <c r="J98" s="185" t="e">
        <f>IF(F98="","",VLOOKUP(P98,#REF!,7,FALSE))</f>
        <v>#REF!</v>
      </c>
      <c r="K98" s="32" t="e">
        <f>VLOOKUP($P98,#REF!,3,FALSE)</f>
        <v>#REF!</v>
      </c>
      <c r="L98" s="32" t="e">
        <f>VLOOKUP($P98,#REF!,4,FALSE)</f>
        <v>#REF!</v>
      </c>
      <c r="M98" s="32" t="e">
        <f>VLOOKUP($P98,#REF!,5,FALSE)</f>
        <v>#REF!</v>
      </c>
      <c r="N98" s="33" t="e">
        <f>VLOOKUP($P98,#REF!,6,FALSE)</f>
        <v>#REF!</v>
      </c>
      <c r="O98" s="34">
        <v>48</v>
      </c>
      <c r="P98" s="61">
        <v>94</v>
      </c>
      <c r="Q98" s="61" t="str">
        <f>IFERROR(VLOOKUP(P98,#REF!,8,FALSE),"")</f>
        <v/>
      </c>
      <c r="R98" s="24"/>
      <c r="S98" s="61" t="str">
        <f>IFERROR(VLOOKUP(P98,#REF!,2,FALSE),"")</f>
        <v/>
      </c>
    </row>
    <row r="99" spans="1:19" s="13" customFormat="1" ht="12.75" customHeight="1" x14ac:dyDescent="0.2">
      <c r="A99" s="13">
        <f t="shared" si="8"/>
        <v>0</v>
      </c>
      <c r="B99" s="13" t="str">
        <f t="shared" si="6"/>
        <v>okulistika</v>
      </c>
      <c r="C99" s="13" t="str">
        <f t="shared" si="6"/>
        <v xml:space="preserve">terapevtska  artroskopija (posegi na kolenu) - 
dnevna obravnava   </v>
      </c>
      <c r="D99" s="13">
        <v>94</v>
      </c>
      <c r="E99" s="165"/>
      <c r="F99" s="167"/>
      <c r="G99" s="194">
        <v>234</v>
      </c>
      <c r="H99" s="198">
        <v>251</v>
      </c>
      <c r="I99" s="197" t="s">
        <v>160</v>
      </c>
      <c r="J99" s="185" t="str">
        <f>IF(F99="","",VLOOKUP(P99,#REF!,7,FALSE))</f>
        <v/>
      </c>
      <c r="K99" s="32"/>
      <c r="L99" s="32"/>
      <c r="M99" s="32"/>
      <c r="N99" s="33"/>
      <c r="O99" s="34"/>
      <c r="P99" s="61"/>
      <c r="Q99" s="61" t="str">
        <f>IFERROR(VLOOKUP(P99,#REF!,8,FALSE),"")</f>
        <v/>
      </c>
      <c r="R99" s="24"/>
      <c r="S99" s="61" t="str">
        <f>IFERROR(VLOOKUP(P99,#REF!,2,FALSE),"")</f>
        <v/>
      </c>
    </row>
    <row r="100" spans="1:19" s="13" customFormat="1" x14ac:dyDescent="0.2">
      <c r="A100" s="13">
        <f t="shared" si="8"/>
        <v>0</v>
      </c>
      <c r="B100" s="13" t="str">
        <f t="shared" si="6"/>
        <v>ORL</v>
      </c>
      <c r="C100" s="13" t="str">
        <f t="shared" si="6"/>
        <v xml:space="preserve">spec - otorinolaringologija </v>
      </c>
      <c r="D100" s="13">
        <v>95</v>
      </c>
      <c r="E100" s="170" t="s">
        <v>106</v>
      </c>
      <c r="F100" s="157" t="s">
        <v>142</v>
      </c>
      <c r="G100" s="194">
        <v>223</v>
      </c>
      <c r="H100" s="198">
        <v>232</v>
      </c>
      <c r="I100" s="197"/>
      <c r="J100" s="185" t="e">
        <f>IF(F100="","",VLOOKUP(P100,#REF!,7,FALSE))</f>
        <v>#REF!</v>
      </c>
      <c r="K100" s="32" t="e">
        <f>VLOOKUP($P100,#REF!,3,FALSE)</f>
        <v>#REF!</v>
      </c>
      <c r="L100" s="32" t="e">
        <f>VLOOKUP($P100,#REF!,4,FALSE)</f>
        <v>#REF!</v>
      </c>
      <c r="M100" s="32" t="e">
        <f>VLOOKUP($P100,#REF!,5,FALSE)</f>
        <v>#REF!</v>
      </c>
      <c r="N100" s="33" t="e">
        <f>VLOOKUP($P100,#REF!,6,FALSE)</f>
        <v>#REF!</v>
      </c>
      <c r="O100" s="34"/>
      <c r="P100" s="61">
        <v>69</v>
      </c>
      <c r="Q100" s="61" t="str">
        <f>IFERROR(VLOOKUP(P100,#REF!,8,FALSE),"")</f>
        <v/>
      </c>
      <c r="R100" s="24"/>
      <c r="S100" s="61" t="str">
        <f>IFERROR(VLOOKUP(P100,#REF!,2,FALSE),"")</f>
        <v/>
      </c>
    </row>
    <row r="101" spans="1:19" s="13" customFormat="1" x14ac:dyDescent="0.2">
      <c r="A101" s="13">
        <f t="shared" si="8"/>
        <v>0</v>
      </c>
      <c r="B101" s="13" t="str">
        <f t="shared" si="6"/>
        <v>pediatrija</v>
      </c>
      <c r="C101" s="13" t="str">
        <f t="shared" si="6"/>
        <v xml:space="preserve">spec - pedopsihiatrija </v>
      </c>
      <c r="D101" s="13">
        <v>96</v>
      </c>
      <c r="E101" s="163" t="s">
        <v>107</v>
      </c>
      <c r="F101" s="157" t="s">
        <v>143</v>
      </c>
      <c r="G101" s="194">
        <v>224</v>
      </c>
      <c r="H101" s="198">
        <v>242</v>
      </c>
      <c r="I101" s="197"/>
      <c r="J101" s="185" t="e">
        <f>IF(F101="","",VLOOKUP(P101,#REF!,7,FALSE))</f>
        <v>#REF!</v>
      </c>
      <c r="K101" s="32" t="e">
        <f>VLOOKUP($P101,#REF!,3,FALSE)</f>
        <v>#REF!</v>
      </c>
      <c r="L101" s="32" t="e">
        <f>VLOOKUP($P101,#REF!,4,FALSE)</f>
        <v>#REF!</v>
      </c>
      <c r="M101" s="32" t="e">
        <f>VLOOKUP($P101,#REF!,5,FALSE)</f>
        <v>#REF!</v>
      </c>
      <c r="N101" s="33" t="e">
        <f>VLOOKUP($P101,#REF!,6,FALSE)</f>
        <v>#REF!</v>
      </c>
      <c r="O101" s="34"/>
      <c r="P101" s="61">
        <v>70</v>
      </c>
      <c r="Q101" s="61" t="str">
        <f>IFERROR(VLOOKUP(P101,#REF!,8,FALSE),"")</f>
        <v/>
      </c>
      <c r="R101" s="24"/>
      <c r="S101" s="61" t="str">
        <f>IFERROR(VLOOKUP(P101,#REF!,2,FALSE),"")</f>
        <v/>
      </c>
    </row>
    <row r="102" spans="1:19" s="13" customFormat="1" ht="22.5" x14ac:dyDescent="0.2">
      <c r="A102" s="13">
        <f t="shared" si="8"/>
        <v>0</v>
      </c>
      <c r="B102" s="13" t="str">
        <f t="shared" si="6"/>
        <v>pediatrija</v>
      </c>
      <c r="C102" s="13" t="str">
        <f t="shared" si="6"/>
        <v>spec - obravnava otrok in mladostnikov s kompleksnejšimi motnjami in kombiniranimi stanji</v>
      </c>
      <c r="D102" s="13">
        <v>97</v>
      </c>
      <c r="E102" s="168"/>
      <c r="F102" s="157" t="s">
        <v>411</v>
      </c>
      <c r="G102" s="194">
        <v>224</v>
      </c>
      <c r="H102" s="198">
        <v>282</v>
      </c>
      <c r="I102" s="197"/>
      <c r="J102" s="185" t="e">
        <f>IF(F102="","",VLOOKUP(P102,#REF!,7,FALSE))</f>
        <v>#REF!</v>
      </c>
      <c r="K102" s="32" t="e">
        <f>VLOOKUP($P102,#REF!,3,FALSE)</f>
        <v>#REF!</v>
      </c>
      <c r="L102" s="32" t="e">
        <f>VLOOKUP($P102,#REF!,4,FALSE)</f>
        <v>#REF!</v>
      </c>
      <c r="M102" s="32" t="e">
        <f>VLOOKUP($P102,#REF!,5,FALSE)</f>
        <v>#REF!</v>
      </c>
      <c r="N102" s="33" t="e">
        <f>VLOOKUP($P102,#REF!,6,FALSE)</f>
        <v>#REF!</v>
      </c>
      <c r="O102" s="34"/>
      <c r="P102" s="61">
        <v>216</v>
      </c>
      <c r="Q102" s="61" t="str">
        <f>IFERROR(VLOOKUP(P102,#REF!,8,FALSE),"")</f>
        <v/>
      </c>
      <c r="R102" s="24"/>
      <c r="S102" s="61" t="str">
        <f>IFERROR(VLOOKUP(P102,#REF!,2,FALSE),"")</f>
        <v/>
      </c>
    </row>
    <row r="103" spans="1:19" s="13" customFormat="1" x14ac:dyDescent="0.2">
      <c r="A103" s="13">
        <f t="shared" si="8"/>
        <v>0</v>
      </c>
      <c r="B103" s="13" t="str">
        <f t="shared" si="6"/>
        <v>pediatrija</v>
      </c>
      <c r="C103" s="13" t="str">
        <f t="shared" si="6"/>
        <v xml:space="preserve">spec - pediatrija </v>
      </c>
      <c r="D103" s="13">
        <v>98</v>
      </c>
      <c r="E103" s="168"/>
      <c r="F103" s="157" t="s">
        <v>144</v>
      </c>
      <c r="G103" s="194">
        <v>227</v>
      </c>
      <c r="H103" s="198">
        <v>237</v>
      </c>
      <c r="I103" s="197"/>
      <c r="J103" s="185" t="e">
        <f>IF(F103="","",VLOOKUP(P103,#REF!,7,FALSE))</f>
        <v>#REF!</v>
      </c>
      <c r="K103" s="32" t="e">
        <f>VLOOKUP($P103,#REF!,3,FALSE)</f>
        <v>#REF!</v>
      </c>
      <c r="L103" s="32" t="e">
        <f>VLOOKUP($P103,#REF!,4,FALSE)</f>
        <v>#REF!</v>
      </c>
      <c r="M103" s="32" t="e">
        <f>VLOOKUP($P103,#REF!,5,FALSE)</f>
        <v>#REF!</v>
      </c>
      <c r="N103" s="33" t="e">
        <f>VLOOKUP($P103,#REF!,6,FALSE)</f>
        <v>#REF!</v>
      </c>
      <c r="O103" s="34">
        <v>36</v>
      </c>
      <c r="P103" s="61">
        <v>71</v>
      </c>
      <c r="Q103" s="61" t="str">
        <f>IFERROR(VLOOKUP(P103,#REF!,8,FALSE),"")</f>
        <v/>
      </c>
      <c r="R103" s="24"/>
      <c r="S103" s="61" t="str">
        <f>IFERROR(VLOOKUP(P103,#REF!,2,FALSE),"")</f>
        <v/>
      </c>
    </row>
    <row r="104" spans="1:19" s="13" customFormat="1" ht="13.5" customHeight="1" x14ac:dyDescent="0.2">
      <c r="A104" s="13">
        <f t="shared" si="8"/>
        <v>0</v>
      </c>
      <c r="B104" s="13" t="str">
        <f t="shared" si="6"/>
        <v>invalid. mladina</v>
      </c>
      <c r="C104" s="13" t="str">
        <f t="shared" si="6"/>
        <v>spec - invalidna mladina, SB Nova Gorica</v>
      </c>
      <c r="D104" s="13">
        <v>99</v>
      </c>
      <c r="E104" s="171" t="s">
        <v>89</v>
      </c>
      <c r="F104" s="157" t="s">
        <v>296</v>
      </c>
      <c r="G104" s="194">
        <v>227</v>
      </c>
      <c r="H104" s="198">
        <v>259</v>
      </c>
      <c r="I104" s="197"/>
      <c r="J104" s="185" t="e">
        <f>IF(F104="","",VLOOKUP(P104,#REF!,7,FALSE))</f>
        <v>#REF!</v>
      </c>
      <c r="K104" s="32" t="e">
        <f>VLOOKUP($P104,#REF!,3,FALSE)</f>
        <v>#REF!</v>
      </c>
      <c r="L104" s="32" t="e">
        <f>VLOOKUP($P104,#REF!,4,FALSE)</f>
        <v>#REF!</v>
      </c>
      <c r="M104" s="32" t="e">
        <f>VLOOKUP($P104,#REF!,5,FALSE)</f>
        <v>#REF!</v>
      </c>
      <c r="N104" s="33" t="e">
        <f>VLOOKUP($P104,#REF!,6,FALSE)</f>
        <v>#REF!</v>
      </c>
      <c r="O104" s="34"/>
      <c r="P104" s="61">
        <v>72</v>
      </c>
      <c r="Q104" s="61" t="str">
        <f>IFERROR(VLOOKUP(P104,#REF!,8,FALSE),"")</f>
        <v/>
      </c>
      <c r="R104" s="24"/>
      <c r="S104" s="61" t="str">
        <f>IFERROR(VLOOKUP(P104,#REF!,2,FALSE),"")</f>
        <v/>
      </c>
    </row>
    <row r="105" spans="1:19" s="13" customFormat="1" x14ac:dyDescent="0.2">
      <c r="A105" s="13">
        <f t="shared" si="8"/>
        <v>0</v>
      </c>
      <c r="B105" s="13" t="str">
        <f t="shared" si="6"/>
        <v>pulmologija</v>
      </c>
      <c r="C105" s="13" t="str">
        <f t="shared" si="6"/>
        <v>spec - pulmologija brez RTG</v>
      </c>
      <c r="D105" s="13">
        <v>100</v>
      </c>
      <c r="E105" s="163" t="s">
        <v>108</v>
      </c>
      <c r="F105" s="157" t="s">
        <v>264</v>
      </c>
      <c r="G105" s="194">
        <v>229</v>
      </c>
      <c r="H105" s="198">
        <v>239</v>
      </c>
      <c r="I105" s="197"/>
      <c r="J105" s="185" t="e">
        <f>IF(F105="","",VLOOKUP(P105,#REF!,7,FALSE))</f>
        <v>#REF!</v>
      </c>
      <c r="K105" s="32" t="e">
        <f>VLOOKUP($P105,#REF!,3,FALSE)</f>
        <v>#REF!</v>
      </c>
      <c r="L105" s="32" t="e">
        <f>VLOOKUP($P105,#REF!,4,FALSE)</f>
        <v>#REF!</v>
      </c>
      <c r="M105" s="32" t="e">
        <f>VLOOKUP($P105,#REF!,5,FALSE)</f>
        <v>#REF!</v>
      </c>
      <c r="N105" s="33" t="e">
        <f>VLOOKUP($P105,#REF!,6,FALSE)</f>
        <v>#REF!</v>
      </c>
      <c r="O105" s="34">
        <v>37</v>
      </c>
      <c r="P105" s="61">
        <v>73</v>
      </c>
      <c r="Q105" s="61" t="str">
        <f>IFERROR(VLOOKUP(P105,#REF!,8,FALSE),"")</f>
        <v/>
      </c>
      <c r="R105" s="24"/>
      <c r="S105" s="61" t="str">
        <f>IFERROR(VLOOKUP(P105,#REF!,2,FALSE),"")</f>
        <v/>
      </c>
    </row>
    <row r="106" spans="1:19" s="13" customFormat="1" x14ac:dyDescent="0.2">
      <c r="A106" s="13">
        <f t="shared" si="8"/>
        <v>0</v>
      </c>
      <c r="B106" s="13" t="str">
        <f t="shared" si="6"/>
        <v>pulmologija</v>
      </c>
      <c r="C106" s="13" t="str">
        <f t="shared" si="6"/>
        <v>spec - pulmologija z RTG</v>
      </c>
      <c r="D106" s="13">
        <v>101</v>
      </c>
      <c r="E106" s="165"/>
      <c r="F106" s="157" t="s">
        <v>265</v>
      </c>
      <c r="G106" s="194">
        <v>229</v>
      </c>
      <c r="H106" s="198">
        <v>239</v>
      </c>
      <c r="I106" s="197"/>
      <c r="J106" s="185" t="e">
        <f>IF(F106="","",VLOOKUP(P106,#REF!,7,FALSE))</f>
        <v>#REF!</v>
      </c>
      <c r="K106" s="32" t="e">
        <f>VLOOKUP($P106,#REF!,3,FALSE)</f>
        <v>#REF!</v>
      </c>
      <c r="L106" s="32" t="e">
        <f>VLOOKUP($P106,#REF!,4,FALSE)</f>
        <v>#REF!</v>
      </c>
      <c r="M106" s="32" t="e">
        <f>VLOOKUP($P106,#REF!,5,FALSE)</f>
        <v>#REF!</v>
      </c>
      <c r="N106" s="33" t="e">
        <f>VLOOKUP($P106,#REF!,6,FALSE)</f>
        <v>#REF!</v>
      </c>
      <c r="O106" s="34">
        <v>38</v>
      </c>
      <c r="P106" s="61">
        <v>74</v>
      </c>
      <c r="Q106" s="61" t="str">
        <f>IFERROR(VLOOKUP(P106,#REF!,8,FALSE),"")</f>
        <v/>
      </c>
      <c r="R106" s="24"/>
      <c r="S106" s="61" t="str">
        <f>IFERROR(VLOOKUP(P106,#REF!,2,FALSE),"")</f>
        <v/>
      </c>
    </row>
    <row r="107" spans="1:19" s="13" customFormat="1" ht="12.75" customHeight="1" x14ac:dyDescent="0.2">
      <c r="A107" s="13">
        <f t="shared" si="8"/>
        <v>0</v>
      </c>
      <c r="B107" s="13" t="str">
        <f>IF(E107="",#REF!,E107)</f>
        <v>psihiatrija</v>
      </c>
      <c r="C107" s="13" t="str">
        <f>IF(F107="",#REF!,F107)</f>
        <v xml:space="preserve">spec - psihiatrija, Psihiatrična klinika Ljubljana </v>
      </c>
      <c r="D107" s="13">
        <v>103</v>
      </c>
      <c r="E107" s="163" t="s">
        <v>62</v>
      </c>
      <c r="F107" s="157" t="s">
        <v>266</v>
      </c>
      <c r="G107" s="194">
        <v>230</v>
      </c>
      <c r="H107" s="198">
        <v>241</v>
      </c>
      <c r="I107" s="197"/>
      <c r="J107" s="185" t="e">
        <f>IF(F107="","",VLOOKUP(P107,#REF!,7,FALSE))</f>
        <v>#REF!</v>
      </c>
      <c r="K107" s="32" t="e">
        <f>VLOOKUP($P107,#REF!,3,FALSE)</f>
        <v>#REF!</v>
      </c>
      <c r="L107" s="32" t="e">
        <f>VLOOKUP($P107,#REF!,4,FALSE)</f>
        <v>#REF!</v>
      </c>
      <c r="M107" s="32" t="e">
        <f>VLOOKUP($P107,#REF!,5,FALSE)</f>
        <v>#REF!</v>
      </c>
      <c r="N107" s="33" t="e">
        <f>VLOOKUP($P107,#REF!,6,FALSE)</f>
        <v>#REF!</v>
      </c>
      <c r="O107" s="34"/>
      <c r="P107" s="61">
        <v>76</v>
      </c>
      <c r="Q107" s="61" t="str">
        <f>IFERROR(VLOOKUP(P107,#REF!,8,FALSE),"")</f>
        <v/>
      </c>
      <c r="R107" s="24"/>
      <c r="S107" s="61" t="str">
        <f>IFERROR(VLOOKUP(P107,#REF!,2,FALSE),"")</f>
        <v/>
      </c>
    </row>
    <row r="108" spans="1:19" s="13" customFormat="1" ht="12.75" customHeight="1" x14ac:dyDescent="0.2">
      <c r="A108" s="13">
        <f t="shared" si="8"/>
        <v>0</v>
      </c>
      <c r="B108" s="13" t="str">
        <f t="shared" si="6"/>
        <v>psihiatrija</v>
      </c>
      <c r="C108" s="13" t="str">
        <f t="shared" si="6"/>
        <v xml:space="preserve">spec - psihiatrija </v>
      </c>
      <c r="D108" s="13">
        <v>104</v>
      </c>
      <c r="E108" s="165"/>
      <c r="F108" s="157" t="s">
        <v>145</v>
      </c>
      <c r="G108" s="194">
        <v>230</v>
      </c>
      <c r="H108" s="198">
        <v>241</v>
      </c>
      <c r="I108" s="197"/>
      <c r="J108" s="185" t="e">
        <f>IF(F108="","",VLOOKUP(P108,#REF!,7,FALSE))</f>
        <v>#REF!</v>
      </c>
      <c r="K108" s="32" t="e">
        <f>VLOOKUP($P108,#REF!,3,FALSE)</f>
        <v>#REF!</v>
      </c>
      <c r="L108" s="32" t="e">
        <f>VLOOKUP($P108,#REF!,4,FALSE)</f>
        <v>#REF!</v>
      </c>
      <c r="M108" s="32" t="e">
        <f>VLOOKUP($P108,#REF!,5,FALSE)</f>
        <v>#REF!</v>
      </c>
      <c r="N108" s="33" t="e">
        <f>VLOOKUP($P108,#REF!,6,FALSE)</f>
        <v>#REF!</v>
      </c>
      <c r="O108" s="34"/>
      <c r="P108" s="61">
        <v>77</v>
      </c>
      <c r="Q108" s="61" t="str">
        <f>IFERROR(VLOOKUP(P108,#REF!,8,FALSE),"")</f>
        <v/>
      </c>
      <c r="R108" s="24"/>
      <c r="S108" s="61" t="str">
        <f>IFERROR(VLOOKUP(P108,#REF!,2,FALSE),"")</f>
        <v/>
      </c>
    </row>
    <row r="109" spans="1:19" s="13" customFormat="1" ht="12.75" customHeight="1" x14ac:dyDescent="0.2">
      <c r="A109" s="13">
        <f t="shared" si="8"/>
        <v>0</v>
      </c>
      <c r="B109" s="13" t="str">
        <f t="shared" si="6"/>
        <v>psihiatrija</v>
      </c>
      <c r="C109" s="13" t="str">
        <f t="shared" si="6"/>
        <v xml:space="preserve">skupnostna psihiatrična obravnava na domu    </v>
      </c>
      <c r="D109" s="13">
        <v>105</v>
      </c>
      <c r="E109" s="165"/>
      <c r="F109" s="157" t="s">
        <v>146</v>
      </c>
      <c r="G109" s="194">
        <v>230</v>
      </c>
      <c r="H109" s="198">
        <v>269</v>
      </c>
      <c r="I109" s="197"/>
      <c r="J109" s="185" t="e">
        <f>IF(F109="","",VLOOKUP(P109,#REF!,7,FALSE))</f>
        <v>#REF!</v>
      </c>
      <c r="K109" s="32" t="e">
        <f>VLOOKUP($P109,#REF!,3,FALSE)</f>
        <v>#REF!</v>
      </c>
      <c r="L109" s="32" t="e">
        <f>VLOOKUP($P109,#REF!,4,FALSE)</f>
        <v>#REF!</v>
      </c>
      <c r="M109" s="32" t="e">
        <f>VLOOKUP($P109,#REF!,5,FALSE)</f>
        <v>#REF!</v>
      </c>
      <c r="N109" s="33" t="e">
        <f>VLOOKUP($P109,#REF!,6,FALSE)</f>
        <v>#REF!</v>
      </c>
      <c r="O109" s="34"/>
      <c r="P109" s="61">
        <v>78</v>
      </c>
      <c r="Q109" s="61" t="str">
        <f>IFERROR(VLOOKUP(P109,#REF!,8,FALSE),"")</f>
        <v/>
      </c>
      <c r="R109" s="24"/>
      <c r="S109" s="61" t="str">
        <f>IFERROR(VLOOKUP(P109,#REF!,2,FALSE),"")</f>
        <v/>
      </c>
    </row>
    <row r="110" spans="1:19" s="13" customFormat="1" x14ac:dyDescent="0.2">
      <c r="A110" s="13">
        <f t="shared" si="8"/>
        <v>0</v>
      </c>
      <c r="B110" s="13" t="str">
        <f t="shared" si="6"/>
        <v>psihiatrija</v>
      </c>
      <c r="C110" s="13" t="str">
        <f t="shared" si="6"/>
        <v xml:space="preserve">spec - gerontopsihiatrična obravnava </v>
      </c>
      <c r="D110" s="13">
        <v>106</v>
      </c>
      <c r="E110" s="168"/>
      <c r="F110" s="157" t="s">
        <v>412</v>
      </c>
      <c r="G110" s="194">
        <v>230</v>
      </c>
      <c r="H110" s="198">
        <v>283</v>
      </c>
      <c r="I110" s="197"/>
      <c r="J110" s="185" t="e">
        <f>IF(F110="","",VLOOKUP(P110,#REF!,7,FALSE))</f>
        <v>#REF!</v>
      </c>
      <c r="K110" s="32" t="e">
        <f>VLOOKUP($P110,#REF!,3,FALSE)</f>
        <v>#REF!</v>
      </c>
      <c r="L110" s="32" t="e">
        <f>VLOOKUP($P110,#REF!,4,FALSE)</f>
        <v>#REF!</v>
      </c>
      <c r="M110" s="32" t="e">
        <f>VLOOKUP($P110,#REF!,5,FALSE)</f>
        <v>#REF!</v>
      </c>
      <c r="N110" s="33" t="e">
        <f>VLOOKUP($P110,#REF!,6,FALSE)</f>
        <v>#REF!</v>
      </c>
      <c r="O110" s="34"/>
      <c r="P110" s="61">
        <v>217</v>
      </c>
      <c r="Q110" s="61" t="str">
        <f>IFERROR(VLOOKUP(P110,#REF!,8,FALSE),"")</f>
        <v/>
      </c>
      <c r="R110" s="24"/>
      <c r="S110" s="61" t="str">
        <f>IFERROR(VLOOKUP(P110,#REF!,2,FALSE),"")</f>
        <v/>
      </c>
    </row>
    <row r="111" spans="1:19" s="13" customFormat="1" x14ac:dyDescent="0.2">
      <c r="A111" s="13">
        <f t="shared" si="8"/>
        <v>0</v>
      </c>
      <c r="B111" s="13" t="str">
        <f t="shared" si="6"/>
        <v>mamografija</v>
      </c>
      <c r="C111" s="13" t="str">
        <f t="shared" si="6"/>
        <v xml:space="preserve">spec - mamografija </v>
      </c>
      <c r="D111" s="13">
        <v>107</v>
      </c>
      <c r="E111" s="170" t="s">
        <v>109</v>
      </c>
      <c r="F111" s="157" t="s">
        <v>147</v>
      </c>
      <c r="G111" s="194">
        <v>231</v>
      </c>
      <c r="H111" s="198">
        <v>211</v>
      </c>
      <c r="I111" s="197"/>
      <c r="J111" s="185" t="e">
        <f>IF(F111="","",VLOOKUP(P111,#REF!,7,FALSE))</f>
        <v>#REF!</v>
      </c>
      <c r="K111" s="32" t="e">
        <f>VLOOKUP($P111,#REF!,3,FALSE)</f>
        <v>#REF!</v>
      </c>
      <c r="L111" s="32" t="e">
        <f>VLOOKUP($P111,#REF!,4,FALSE)</f>
        <v>#REF!</v>
      </c>
      <c r="M111" s="32" t="e">
        <f>VLOOKUP($P111,#REF!,5,FALSE)</f>
        <v>#REF!</v>
      </c>
      <c r="N111" s="33" t="e">
        <f>VLOOKUP($P111,#REF!,6,FALSE)</f>
        <v>#REF!</v>
      </c>
      <c r="O111" s="34"/>
      <c r="P111" s="61">
        <v>79</v>
      </c>
      <c r="Q111" s="61" t="str">
        <f>IFERROR(VLOOKUP(P111,#REF!,8,FALSE),"")</f>
        <v/>
      </c>
      <c r="R111" s="24"/>
      <c r="S111" s="61" t="str">
        <f>IFERROR(VLOOKUP(P111,#REF!,2,FALSE),"")</f>
        <v/>
      </c>
    </row>
    <row r="112" spans="1:19" s="13" customFormat="1" x14ac:dyDescent="0.2">
      <c r="A112" s="13">
        <f t="shared" si="8"/>
        <v>0</v>
      </c>
      <c r="B112" s="13" t="str">
        <f t="shared" si="6"/>
        <v>UZ, RTG, PET CT</v>
      </c>
      <c r="C112" s="13" t="str">
        <f t="shared" si="6"/>
        <v xml:space="preserve">spec - ultrazvok </v>
      </c>
      <c r="D112" s="13">
        <v>108</v>
      </c>
      <c r="E112" s="163" t="s">
        <v>294</v>
      </c>
      <c r="F112" s="157" t="s">
        <v>148</v>
      </c>
      <c r="G112" s="194">
        <v>231</v>
      </c>
      <c r="H112" s="198">
        <v>246</v>
      </c>
      <c r="I112" s="197"/>
      <c r="J112" s="185" t="e">
        <f>IF(F112="","",VLOOKUP(P112,#REF!,7,FALSE))</f>
        <v>#REF!</v>
      </c>
      <c r="K112" s="32" t="e">
        <f>VLOOKUP($P112,#REF!,3,FALSE)</f>
        <v>#REF!</v>
      </c>
      <c r="L112" s="32" t="e">
        <f>VLOOKUP($P112,#REF!,4,FALSE)</f>
        <v>#REF!</v>
      </c>
      <c r="M112" s="32" t="e">
        <f>VLOOKUP($P112,#REF!,5,FALSE)</f>
        <v>#REF!</v>
      </c>
      <c r="N112" s="33" t="e">
        <f>VLOOKUP($P112,#REF!,6,FALSE)</f>
        <v>#REF!</v>
      </c>
      <c r="O112" s="34"/>
      <c r="P112" s="61">
        <v>80</v>
      </c>
      <c r="Q112" s="61" t="str">
        <f>IFERROR(VLOOKUP(P112,#REF!,8,FALSE),"")</f>
        <v/>
      </c>
      <c r="R112" s="24"/>
      <c r="S112" s="61" t="str">
        <f>IFERROR(VLOOKUP(P112,#REF!,2,FALSE),"")</f>
        <v/>
      </c>
    </row>
    <row r="113" spans="1:19" s="13" customFormat="1" x14ac:dyDescent="0.2">
      <c r="A113" s="13">
        <f t="shared" si="8"/>
        <v>0</v>
      </c>
      <c r="B113" s="13" t="str">
        <f t="shared" si="6"/>
        <v>UZ, RTG, PET CT</v>
      </c>
      <c r="C113" s="13" t="str">
        <f t="shared" si="6"/>
        <v>spec - rentgen  v bolnišnicah</v>
      </c>
      <c r="D113" s="13">
        <v>109</v>
      </c>
      <c r="E113" s="165"/>
      <c r="F113" s="157" t="s">
        <v>413</v>
      </c>
      <c r="G113" s="194">
        <v>231</v>
      </c>
      <c r="H113" s="198">
        <v>247</v>
      </c>
      <c r="I113" s="197"/>
      <c r="J113" s="185" t="e">
        <f>IF(F113="","",VLOOKUP(P113,#REF!,7,FALSE))</f>
        <v>#REF!</v>
      </c>
      <c r="K113" s="32" t="e">
        <f>VLOOKUP($P113,#REF!,3,FALSE)</f>
        <v>#REF!</v>
      </c>
      <c r="L113" s="32" t="e">
        <f>VLOOKUP($P113,#REF!,4,FALSE)</f>
        <v>#REF!</v>
      </c>
      <c r="M113" s="32" t="e">
        <f>VLOOKUP($P113,#REF!,5,FALSE)</f>
        <v>#REF!</v>
      </c>
      <c r="N113" s="33" t="e">
        <f>VLOOKUP($P113,#REF!,6,FALSE)</f>
        <v>#REF!</v>
      </c>
      <c r="O113" s="34"/>
      <c r="P113" s="61">
        <v>81</v>
      </c>
      <c r="Q113" s="61" t="str">
        <f>IFERROR(VLOOKUP(P113,#REF!,8,FALSE),"")</f>
        <v/>
      </c>
      <c r="R113" s="24"/>
      <c r="S113" s="61" t="str">
        <f>IFERROR(VLOOKUP(P113,#REF!,2,FALSE),"")</f>
        <v/>
      </c>
    </row>
    <row r="114" spans="1:19" s="13" customFormat="1" x14ac:dyDescent="0.2">
      <c r="A114" s="13">
        <f t="shared" si="8"/>
        <v>0</v>
      </c>
      <c r="B114" s="13" t="str">
        <f t="shared" si="6"/>
        <v>UZ, RTG, PET CT</v>
      </c>
      <c r="C114" s="13" t="str">
        <f t="shared" si="6"/>
        <v>spec - rentgen *</v>
      </c>
      <c r="D114" s="13">
        <v>110</v>
      </c>
      <c r="E114" s="165"/>
      <c r="F114" s="157" t="s">
        <v>314</v>
      </c>
      <c r="G114" s="194">
        <v>231</v>
      </c>
      <c r="H114" s="198">
        <v>247</v>
      </c>
      <c r="I114" s="197"/>
      <c r="J114" s="185" t="e">
        <f>IF(F114="","",VLOOKUP(P114,#REF!,7,FALSE))</f>
        <v>#REF!</v>
      </c>
      <c r="K114" s="32" t="e">
        <f>VLOOKUP($P114,#REF!,3,FALSE)</f>
        <v>#REF!</v>
      </c>
      <c r="L114" s="32" t="e">
        <f>VLOOKUP($P114,#REF!,4,FALSE)</f>
        <v>#REF!</v>
      </c>
      <c r="M114" s="32" t="e">
        <f>VLOOKUP($P114,#REF!,5,FALSE)</f>
        <v>#REF!</v>
      </c>
      <c r="N114" s="33" t="e">
        <f>VLOOKUP($P114,#REF!,6,FALSE)</f>
        <v>#REF!</v>
      </c>
      <c r="O114" s="34">
        <v>39</v>
      </c>
      <c r="P114" s="61">
        <v>82</v>
      </c>
      <c r="Q114" s="61" t="str">
        <f>IFERROR(VLOOKUP(P114,#REF!,8,FALSE),"")</f>
        <v/>
      </c>
      <c r="R114" s="24"/>
      <c r="S114" s="61" t="str">
        <f>IFERROR(VLOOKUP(P114,#REF!,2,FALSE),"")</f>
        <v/>
      </c>
    </row>
    <row r="115" spans="1:19" s="13" customFormat="1" x14ac:dyDescent="0.2">
      <c r="A115" s="13">
        <f t="shared" si="8"/>
        <v>0</v>
      </c>
      <c r="B115" s="13" t="str">
        <f t="shared" si="6"/>
        <v>UZ, RTG, PET CT</v>
      </c>
      <c r="C115" s="13" t="str">
        <f t="shared" si="6"/>
        <v>spec - PET CT</v>
      </c>
      <c r="D115" s="13">
        <v>111</v>
      </c>
      <c r="E115" s="168"/>
      <c r="F115" s="157" t="s">
        <v>267</v>
      </c>
      <c r="G115" s="194">
        <v>231</v>
      </c>
      <c r="H115" s="198">
        <v>248</v>
      </c>
      <c r="I115" s="197"/>
      <c r="J115" s="185" t="e">
        <f>IF(F115="","",VLOOKUP(P115,#REF!,7,FALSE))</f>
        <v>#REF!</v>
      </c>
      <c r="K115" s="32" t="e">
        <f>VLOOKUP($P115,#REF!,3,FALSE)</f>
        <v>#REF!</v>
      </c>
      <c r="L115" s="32" t="e">
        <f>VLOOKUP($P115,#REF!,4,FALSE)</f>
        <v>#REF!</v>
      </c>
      <c r="M115" s="32" t="e">
        <f>VLOOKUP($P115,#REF!,5,FALSE)</f>
        <v>#REF!</v>
      </c>
      <c r="N115" s="33" t="e">
        <f>VLOOKUP($P115,#REF!,6,FALSE)</f>
        <v>#REF!</v>
      </c>
      <c r="O115" s="34"/>
      <c r="P115" s="61">
        <v>83</v>
      </c>
      <c r="Q115" s="61" t="str">
        <f>IFERROR(VLOOKUP(P115,#REF!,8,FALSE),"")</f>
        <v/>
      </c>
      <c r="R115" s="24"/>
      <c r="S115" s="61" t="str">
        <f>IFERROR(VLOOKUP(P115,#REF!,2,FALSE),"")</f>
        <v/>
      </c>
    </row>
    <row r="116" spans="1:19" s="13" customFormat="1" x14ac:dyDescent="0.2">
      <c r="A116" s="13">
        <f t="shared" si="8"/>
        <v>0</v>
      </c>
      <c r="B116" s="13" t="str">
        <f t="shared" si="6"/>
        <v>revmatologija</v>
      </c>
      <c r="C116" s="13" t="str">
        <f t="shared" si="6"/>
        <v xml:space="preserve">spec - revmatologija </v>
      </c>
      <c r="D116" s="13">
        <v>112</v>
      </c>
      <c r="E116" s="170" t="s">
        <v>110</v>
      </c>
      <c r="F116" s="157" t="s">
        <v>149</v>
      </c>
      <c r="G116" s="194">
        <v>232</v>
      </c>
      <c r="H116" s="198">
        <v>249</v>
      </c>
      <c r="I116" s="197"/>
      <c r="J116" s="185" t="e">
        <f>IF(F116="","",VLOOKUP(P116,#REF!,7,FALSE))</f>
        <v>#REF!</v>
      </c>
      <c r="K116" s="32" t="e">
        <f>VLOOKUP($P116,#REF!,3,FALSE)</f>
        <v>#REF!</v>
      </c>
      <c r="L116" s="32" t="e">
        <f>VLOOKUP($P116,#REF!,4,FALSE)</f>
        <v>#REF!</v>
      </c>
      <c r="M116" s="32" t="e">
        <f>VLOOKUP($P116,#REF!,5,FALSE)</f>
        <v>#REF!</v>
      </c>
      <c r="N116" s="33" t="e">
        <f>VLOOKUP($P116,#REF!,6,FALSE)</f>
        <v>#REF!</v>
      </c>
      <c r="O116" s="34"/>
      <c r="P116" s="61">
        <v>84</v>
      </c>
      <c r="Q116" s="61" t="str">
        <f>IFERROR(VLOOKUP(P116,#REF!,8,FALSE),"")</f>
        <v/>
      </c>
      <c r="R116" s="24"/>
      <c r="S116" s="61" t="str">
        <f>IFERROR(VLOOKUP(P116,#REF!,2,FALSE),"")</f>
        <v/>
      </c>
    </row>
    <row r="117" spans="1:19" s="13" customFormat="1" x14ac:dyDescent="0.2">
      <c r="A117" s="13">
        <f t="shared" si="8"/>
        <v>0</v>
      </c>
      <c r="B117" s="13" t="str">
        <f t="shared" si="6"/>
        <v>kirurgija</v>
      </c>
      <c r="C117" s="13" t="str">
        <f t="shared" si="6"/>
        <v xml:space="preserve">spec - kirurgija z operativo </v>
      </c>
      <c r="D117" s="13">
        <v>113</v>
      </c>
      <c r="E117" s="163" t="s">
        <v>111</v>
      </c>
      <c r="F117" s="157" t="s">
        <v>150</v>
      </c>
      <c r="G117" s="194">
        <v>234</v>
      </c>
      <c r="H117" s="198">
        <v>251</v>
      </c>
      <c r="I117" s="197"/>
      <c r="J117" s="185" t="e">
        <f>IF(F117="","",VLOOKUP(P117,#REF!,7,FALSE))</f>
        <v>#REF!</v>
      </c>
      <c r="K117" s="32" t="e">
        <f>VLOOKUP($P117,#REF!,3,FALSE)</f>
        <v>#REF!</v>
      </c>
      <c r="L117" s="32" t="e">
        <f>VLOOKUP($P117,#REF!,4,FALSE)</f>
        <v>#REF!</v>
      </c>
      <c r="M117" s="32" t="e">
        <f>VLOOKUP($P117,#REF!,5,FALSE)</f>
        <v>#REF!</v>
      </c>
      <c r="N117" s="33" t="e">
        <f>VLOOKUP($P117,#REF!,6,FALSE)</f>
        <v>#REF!</v>
      </c>
      <c r="O117" s="34">
        <v>40</v>
      </c>
      <c r="P117" s="61">
        <v>85</v>
      </c>
      <c r="Q117" s="61" t="str">
        <f>IFERROR(VLOOKUP(P117,#REF!,8,FALSE),"")</f>
        <v/>
      </c>
      <c r="R117" s="24"/>
      <c r="S117" s="61" t="str">
        <f>IFERROR(VLOOKUP(P117,#REF!,2,FALSE),"")</f>
        <v/>
      </c>
    </row>
    <row r="118" spans="1:19" s="13" customFormat="1" x14ac:dyDescent="0.2">
      <c r="A118" s="13">
        <f t="shared" si="8"/>
        <v>0</v>
      </c>
      <c r="B118" s="13" t="str">
        <f t="shared" si="6"/>
        <v>kirurgija</v>
      </c>
      <c r="C118" s="13" t="str">
        <f t="shared" si="6"/>
        <v xml:space="preserve">spec - kirurgija </v>
      </c>
      <c r="D118" s="13">
        <v>114</v>
      </c>
      <c r="E118" s="165"/>
      <c r="F118" s="157" t="s">
        <v>151</v>
      </c>
      <c r="G118" s="194">
        <v>234</v>
      </c>
      <c r="H118" s="198">
        <v>251</v>
      </c>
      <c r="I118" s="197"/>
      <c r="J118" s="185" t="e">
        <f>IF(F118="","",VLOOKUP(P118,#REF!,7,FALSE))</f>
        <v>#REF!</v>
      </c>
      <c r="K118" s="32" t="e">
        <f>VLOOKUP($P118,#REF!,3,FALSE)</f>
        <v>#REF!</v>
      </c>
      <c r="L118" s="32" t="e">
        <f>VLOOKUP($P118,#REF!,4,FALSE)</f>
        <v>#REF!</v>
      </c>
      <c r="M118" s="32" t="e">
        <f>VLOOKUP($P118,#REF!,5,FALSE)</f>
        <v>#REF!</v>
      </c>
      <c r="N118" s="33" t="e">
        <f>VLOOKUP($P118,#REF!,6,FALSE)</f>
        <v>#REF!</v>
      </c>
      <c r="O118" s="34">
        <v>41</v>
      </c>
      <c r="P118" s="61">
        <v>86</v>
      </c>
      <c r="Q118" s="61" t="str">
        <f>IFERROR(VLOOKUP(P118,#REF!,8,FALSE),"")</f>
        <v/>
      </c>
      <c r="R118" s="24"/>
      <c r="S118" s="61" t="str">
        <f>IFERROR(VLOOKUP(P118,#REF!,2,FALSE),"")</f>
        <v/>
      </c>
    </row>
    <row r="119" spans="1:19" s="13" customFormat="1" x14ac:dyDescent="0.2">
      <c r="A119" s="13">
        <f t="shared" si="8"/>
        <v>0</v>
      </c>
      <c r="B119" s="13" t="str">
        <f t="shared" si="6"/>
        <v>kirurgija</v>
      </c>
      <c r="C119" s="13" t="str">
        <f t="shared" si="6"/>
        <v xml:space="preserve">spec - anesteziologija in bolečinske ambulante </v>
      </c>
      <c r="D119" s="13">
        <v>115</v>
      </c>
      <c r="E119" s="165"/>
      <c r="F119" s="157" t="s">
        <v>152</v>
      </c>
      <c r="G119" s="194">
        <v>234</v>
      </c>
      <c r="H119" s="198">
        <v>251</v>
      </c>
      <c r="I119" s="197"/>
      <c r="J119" s="185" t="e">
        <f>IF(F119="","",VLOOKUP(P119,#REF!,7,FALSE))</f>
        <v>#REF!</v>
      </c>
      <c r="K119" s="32" t="e">
        <f>VLOOKUP($P119,#REF!,3,FALSE)</f>
        <v>#REF!</v>
      </c>
      <c r="L119" s="32" t="e">
        <f>VLOOKUP($P119,#REF!,4,FALSE)</f>
        <v>#REF!</v>
      </c>
      <c r="M119" s="32" t="e">
        <f>VLOOKUP($P119,#REF!,5,FALSE)</f>
        <v>#REF!</v>
      </c>
      <c r="N119" s="33" t="e">
        <f>VLOOKUP($P119,#REF!,6,FALSE)</f>
        <v>#REF!</v>
      </c>
      <c r="O119" s="34">
        <v>42</v>
      </c>
      <c r="P119" s="61">
        <v>87</v>
      </c>
      <c r="Q119" s="61" t="str">
        <f>IFERROR(VLOOKUP(P119,#REF!,8,FALSE),"")</f>
        <v/>
      </c>
      <c r="R119" s="24"/>
      <c r="S119" s="61" t="str">
        <f>IFERROR(VLOOKUP(P119,#REF!,2,FALSE),"")</f>
        <v/>
      </c>
    </row>
    <row r="120" spans="1:19" s="13" customFormat="1" x14ac:dyDescent="0.2">
      <c r="A120" s="13">
        <f t="shared" si="8"/>
        <v>0</v>
      </c>
      <c r="B120" s="13" t="str">
        <f t="shared" si="6"/>
        <v>kirurgija</v>
      </c>
      <c r="C120" s="13" t="str">
        <f t="shared" si="6"/>
        <v xml:space="preserve">operacija karpalnega kanala </v>
      </c>
      <c r="D120" s="13">
        <v>116</v>
      </c>
      <c r="E120" s="165"/>
      <c r="F120" s="157" t="s">
        <v>154</v>
      </c>
      <c r="G120" s="194">
        <v>234</v>
      </c>
      <c r="H120" s="198">
        <v>251</v>
      </c>
      <c r="I120" s="197" t="s">
        <v>153</v>
      </c>
      <c r="J120" s="185" t="e">
        <f>IF(F120="","",VLOOKUP(P120,#REF!,7,FALSE))</f>
        <v>#REF!</v>
      </c>
      <c r="K120" s="32" t="e">
        <f>VLOOKUP($P120,#REF!,3,FALSE)</f>
        <v>#REF!</v>
      </c>
      <c r="L120" s="32" t="e">
        <f>VLOOKUP($P120,#REF!,4,FALSE)</f>
        <v>#REF!</v>
      </c>
      <c r="M120" s="32" t="e">
        <f>VLOOKUP($P120,#REF!,5,FALSE)</f>
        <v>#REF!</v>
      </c>
      <c r="N120" s="33" t="e">
        <f>VLOOKUP($P120,#REF!,6,FALSE)</f>
        <v>#REF!</v>
      </c>
      <c r="O120" s="34">
        <v>43</v>
      </c>
      <c r="P120" s="61">
        <v>89</v>
      </c>
      <c r="Q120" s="61" t="str">
        <f>IFERROR(VLOOKUP(P120,#REF!,8,FALSE),"")</f>
        <v/>
      </c>
      <c r="R120" s="24"/>
      <c r="S120" s="61" t="str">
        <f>IFERROR(VLOOKUP(P120,#REF!,2,FALSE),"")</f>
        <v/>
      </c>
    </row>
    <row r="121" spans="1:19" s="13" customFormat="1" x14ac:dyDescent="0.2">
      <c r="A121" s="13">
        <f t="shared" si="8"/>
        <v>0</v>
      </c>
      <c r="B121" s="13" t="str">
        <f t="shared" si="6"/>
        <v>kirurgija</v>
      </c>
      <c r="C121" s="13" t="str">
        <f t="shared" si="6"/>
        <v xml:space="preserve">proktoskopija </v>
      </c>
      <c r="D121" s="13">
        <v>117</v>
      </c>
      <c r="E121" s="165"/>
      <c r="F121" s="164" t="s">
        <v>161</v>
      </c>
      <c r="G121" s="194">
        <v>234</v>
      </c>
      <c r="H121" s="198">
        <v>251</v>
      </c>
      <c r="I121" s="197" t="s">
        <v>155</v>
      </c>
      <c r="J121" s="185" t="e">
        <f>IF(F121="","",VLOOKUP(P121,#REF!,7,FALSE))</f>
        <v>#REF!</v>
      </c>
      <c r="K121" s="32" t="e">
        <f>VLOOKUP($P121,#REF!,3,FALSE)</f>
        <v>#REF!</v>
      </c>
      <c r="L121" s="32" t="e">
        <f>VLOOKUP($P121,#REF!,4,FALSE)</f>
        <v>#REF!</v>
      </c>
      <c r="M121" s="32" t="e">
        <f>VLOOKUP($P121,#REF!,5,FALSE)</f>
        <v>#REF!</v>
      </c>
      <c r="N121" s="33" t="e">
        <f>VLOOKUP($P121,#REF!,6,FALSE)</f>
        <v>#REF!</v>
      </c>
      <c r="O121" s="34">
        <v>44</v>
      </c>
      <c r="P121" s="61">
        <v>90</v>
      </c>
      <c r="Q121" s="61" t="str">
        <f>IFERROR(VLOOKUP(P121,#REF!,8,FALSE),"")</f>
        <v/>
      </c>
      <c r="R121" s="24"/>
      <c r="S121" s="61" t="str">
        <f>IFERROR(VLOOKUP(P121,#REF!,2,FALSE),"")</f>
        <v/>
      </c>
    </row>
    <row r="122" spans="1:19" s="13" customFormat="1" ht="12.75" customHeight="1" x14ac:dyDescent="0.2">
      <c r="A122" s="13">
        <f t="shared" si="8"/>
        <v>0</v>
      </c>
      <c r="B122" s="13" t="str">
        <f t="shared" si="6"/>
        <v>kirurgija</v>
      </c>
      <c r="C122" s="13" t="str">
        <f t="shared" si="6"/>
        <v xml:space="preserve">proktoskopija </v>
      </c>
      <c r="D122" s="13">
        <v>118</v>
      </c>
      <c r="E122" s="165"/>
      <c r="F122" s="167"/>
      <c r="G122" s="194">
        <v>239</v>
      </c>
      <c r="H122" s="198">
        <v>257</v>
      </c>
      <c r="I122" s="197" t="s">
        <v>155</v>
      </c>
      <c r="J122" s="185" t="str">
        <f>IF(F122="","",VLOOKUP(P122,#REF!,7,FALSE))</f>
        <v/>
      </c>
      <c r="K122" s="32"/>
      <c r="L122" s="32"/>
      <c r="M122" s="32"/>
      <c r="N122" s="33"/>
      <c r="O122" s="34"/>
      <c r="P122" s="61"/>
      <c r="Q122" s="61" t="str">
        <f>IFERROR(VLOOKUP(P122,#REF!,8,FALSE),"")</f>
        <v/>
      </c>
      <c r="R122" s="24"/>
      <c r="S122" s="61" t="str">
        <f>IFERROR(VLOOKUP(P122,#REF!,2,FALSE),"")</f>
        <v/>
      </c>
    </row>
    <row r="123" spans="1:19" s="13" customFormat="1" x14ac:dyDescent="0.2">
      <c r="A123" s="13">
        <f t="shared" si="8"/>
        <v>0</v>
      </c>
      <c r="B123" s="13" t="str">
        <f t="shared" si="6"/>
        <v>kirurgija</v>
      </c>
      <c r="C123" s="13" t="str">
        <f t="shared" si="6"/>
        <v xml:space="preserve">rektoskopija </v>
      </c>
      <c r="D123" s="13">
        <v>119</v>
      </c>
      <c r="E123" s="165"/>
      <c r="F123" s="164" t="s">
        <v>162</v>
      </c>
      <c r="G123" s="194">
        <v>234</v>
      </c>
      <c r="H123" s="198">
        <v>251</v>
      </c>
      <c r="I123" s="197" t="s">
        <v>156</v>
      </c>
      <c r="J123" s="185" t="e">
        <f>IF(F123="","",VLOOKUP(P123,#REF!,7,FALSE))</f>
        <v>#REF!</v>
      </c>
      <c r="K123" s="32" t="e">
        <f>VLOOKUP($P123,#REF!,3,FALSE)</f>
        <v>#REF!</v>
      </c>
      <c r="L123" s="32" t="e">
        <f>VLOOKUP($P123,#REF!,4,FALSE)</f>
        <v>#REF!</v>
      </c>
      <c r="M123" s="32" t="e">
        <f>VLOOKUP($P123,#REF!,5,FALSE)</f>
        <v>#REF!</v>
      </c>
      <c r="N123" s="33" t="e">
        <f>VLOOKUP($P123,#REF!,6,FALSE)</f>
        <v>#REF!</v>
      </c>
      <c r="O123" s="34">
        <v>45</v>
      </c>
      <c r="P123" s="61">
        <v>91</v>
      </c>
      <c r="Q123" s="61" t="str">
        <f>IFERROR(VLOOKUP(P123,#REF!,8,FALSE),"")</f>
        <v/>
      </c>
      <c r="R123" s="24"/>
      <c r="S123" s="61" t="str">
        <f>IFERROR(VLOOKUP(P123,#REF!,2,FALSE),"")</f>
        <v/>
      </c>
    </row>
    <row r="124" spans="1:19" s="13" customFormat="1" ht="12.75" customHeight="1" x14ac:dyDescent="0.2">
      <c r="A124" s="13">
        <f t="shared" si="8"/>
        <v>0</v>
      </c>
      <c r="B124" s="13" t="str">
        <f t="shared" si="6"/>
        <v>kirurgija</v>
      </c>
      <c r="C124" s="13" t="str">
        <f t="shared" si="6"/>
        <v xml:space="preserve">rektoskopija </v>
      </c>
      <c r="D124" s="13">
        <v>120</v>
      </c>
      <c r="E124" s="165"/>
      <c r="F124" s="167"/>
      <c r="G124" s="194">
        <v>239</v>
      </c>
      <c r="H124" s="198">
        <v>257</v>
      </c>
      <c r="I124" s="197" t="s">
        <v>156</v>
      </c>
      <c r="J124" s="185" t="str">
        <f>IF(F124="","",VLOOKUP(P124,#REF!,7,FALSE))</f>
        <v/>
      </c>
      <c r="K124" s="32"/>
      <c r="L124" s="32"/>
      <c r="M124" s="32"/>
      <c r="N124" s="33"/>
      <c r="O124" s="34"/>
      <c r="P124" s="61"/>
      <c r="Q124" s="61" t="str">
        <f>IFERROR(VLOOKUP(P124,#REF!,8,FALSE),"")</f>
        <v/>
      </c>
      <c r="R124" s="24"/>
      <c r="S124" s="61" t="str">
        <f>IFERROR(VLOOKUP(P124,#REF!,2,FALSE),"")</f>
        <v/>
      </c>
    </row>
    <row r="125" spans="1:19" s="13" customFormat="1" x14ac:dyDescent="0.2">
      <c r="A125" s="13">
        <f t="shared" si="8"/>
        <v>0</v>
      </c>
      <c r="B125" s="13" t="str">
        <f t="shared" si="6"/>
        <v>kirurgija</v>
      </c>
      <c r="C125" s="13" t="str">
        <f t="shared" si="6"/>
        <v xml:space="preserve">sklerozacija </v>
      </c>
      <c r="D125" s="13">
        <v>121</v>
      </c>
      <c r="E125" s="165"/>
      <c r="F125" s="164" t="s">
        <v>163</v>
      </c>
      <c r="G125" s="194">
        <v>234</v>
      </c>
      <c r="H125" s="198">
        <v>251</v>
      </c>
      <c r="I125" s="197" t="s">
        <v>157</v>
      </c>
      <c r="J125" s="185" t="e">
        <f>IF(F125="","",VLOOKUP(P125,#REF!,7,FALSE))</f>
        <v>#REF!</v>
      </c>
      <c r="K125" s="32" t="e">
        <f>VLOOKUP($P125,#REF!,3,FALSE)</f>
        <v>#REF!</v>
      </c>
      <c r="L125" s="32" t="e">
        <f>VLOOKUP($P125,#REF!,4,FALSE)</f>
        <v>#REF!</v>
      </c>
      <c r="M125" s="32" t="e">
        <f>VLOOKUP($P125,#REF!,5,FALSE)</f>
        <v>#REF!</v>
      </c>
      <c r="N125" s="33" t="e">
        <f>VLOOKUP($P125,#REF!,6,FALSE)</f>
        <v>#REF!</v>
      </c>
      <c r="O125" s="34">
        <v>46</v>
      </c>
      <c r="P125" s="61">
        <v>92</v>
      </c>
      <c r="Q125" s="61" t="str">
        <f>IFERROR(VLOOKUP(P125,#REF!,8,FALSE),"")</f>
        <v/>
      </c>
      <c r="R125" s="24"/>
      <c r="S125" s="61" t="str">
        <f>IFERROR(VLOOKUP(P125,#REF!,2,FALSE),"")</f>
        <v/>
      </c>
    </row>
    <row r="126" spans="1:19" s="13" customFormat="1" ht="12.75" customHeight="1" x14ac:dyDescent="0.2">
      <c r="A126" s="13">
        <f t="shared" si="8"/>
        <v>0</v>
      </c>
      <c r="B126" s="13" t="str">
        <f t="shared" si="6"/>
        <v>kirurgija</v>
      </c>
      <c r="C126" s="13" t="str">
        <f t="shared" si="6"/>
        <v xml:space="preserve">sklerozacija </v>
      </c>
      <c r="D126" s="13">
        <v>122</v>
      </c>
      <c r="E126" s="165"/>
      <c r="F126" s="167"/>
      <c r="G126" s="194">
        <v>239</v>
      </c>
      <c r="H126" s="198">
        <v>257</v>
      </c>
      <c r="I126" s="197"/>
      <c r="J126" s="185" t="str">
        <f>IF(F126="","",VLOOKUP(P126,#REF!,7,FALSE))</f>
        <v/>
      </c>
      <c r="K126" s="32"/>
      <c r="L126" s="32"/>
      <c r="M126" s="32"/>
      <c r="N126" s="33"/>
      <c r="O126" s="34"/>
      <c r="P126" s="61"/>
      <c r="Q126" s="61" t="str">
        <f>IFERROR(VLOOKUP(P126,#REF!,8,FALSE),"")</f>
        <v/>
      </c>
      <c r="R126" s="24"/>
      <c r="S126" s="61" t="str">
        <f>IFERROR(VLOOKUP(P126,#REF!,2,FALSE),"")</f>
        <v/>
      </c>
    </row>
    <row r="127" spans="1:19" s="13" customFormat="1" x14ac:dyDescent="0.2">
      <c r="A127" s="13">
        <f t="shared" si="8"/>
        <v>0</v>
      </c>
      <c r="B127" s="13" t="str">
        <f t="shared" si="6"/>
        <v>kirurgija</v>
      </c>
      <c r="C127" s="13" t="str">
        <f t="shared" si="6"/>
        <v xml:space="preserve">ligatura </v>
      </c>
      <c r="D127" s="13">
        <v>123</v>
      </c>
      <c r="E127" s="165"/>
      <c r="F127" s="164" t="s">
        <v>164</v>
      </c>
      <c r="G127" s="194">
        <v>234</v>
      </c>
      <c r="H127" s="198">
        <v>251</v>
      </c>
      <c r="I127" s="197" t="s">
        <v>158</v>
      </c>
      <c r="J127" s="185" t="e">
        <f>IF(F127="","",VLOOKUP(P127,#REF!,7,FALSE))</f>
        <v>#REF!</v>
      </c>
      <c r="K127" s="32" t="e">
        <f>VLOOKUP($P127,#REF!,3,FALSE)</f>
        <v>#REF!</v>
      </c>
      <c r="L127" s="32" t="e">
        <f>VLOOKUP($P127,#REF!,4,FALSE)</f>
        <v>#REF!</v>
      </c>
      <c r="M127" s="32" t="e">
        <f>VLOOKUP($P127,#REF!,5,FALSE)</f>
        <v>#REF!</v>
      </c>
      <c r="N127" s="33" t="e">
        <f>VLOOKUP($P127,#REF!,6,FALSE)</f>
        <v>#REF!</v>
      </c>
      <c r="O127" s="34"/>
      <c r="P127" s="61">
        <v>93</v>
      </c>
      <c r="Q127" s="61" t="str">
        <f>IFERROR(VLOOKUP(P127,#REF!,8,FALSE),"")</f>
        <v/>
      </c>
      <c r="R127" s="24"/>
      <c r="S127" s="61" t="str">
        <f>IFERROR(VLOOKUP(P127,#REF!,2,FALSE),"")</f>
        <v/>
      </c>
    </row>
    <row r="128" spans="1:19" s="13" customFormat="1" ht="12.75" customHeight="1" x14ac:dyDescent="0.2">
      <c r="A128" s="13">
        <f t="shared" si="8"/>
        <v>0</v>
      </c>
      <c r="B128" s="13" t="str">
        <f t="shared" si="6"/>
        <v>kirurgija</v>
      </c>
      <c r="C128" s="13" t="str">
        <f t="shared" si="6"/>
        <v xml:space="preserve">ligatura </v>
      </c>
      <c r="D128" s="13">
        <v>124</v>
      </c>
      <c r="E128" s="168"/>
      <c r="F128" s="167"/>
      <c r="G128" s="194">
        <v>239</v>
      </c>
      <c r="H128" s="198">
        <v>257</v>
      </c>
      <c r="I128" s="197" t="s">
        <v>158</v>
      </c>
      <c r="J128" s="185" t="str">
        <f>IF(F128="","",VLOOKUP(P128,#REF!,7,FALSE))</f>
        <v/>
      </c>
      <c r="K128" s="32"/>
      <c r="L128" s="32"/>
      <c r="M128" s="32"/>
      <c r="N128" s="33"/>
      <c r="O128" s="34"/>
      <c r="P128" s="61"/>
      <c r="Q128" s="61" t="str">
        <f>IFERROR(VLOOKUP(P128,#REF!,8,FALSE),"")</f>
        <v/>
      </c>
      <c r="R128" s="24"/>
      <c r="S128" s="61" t="str">
        <f>IFERROR(VLOOKUP(P128,#REF!,2,FALSE),"")</f>
        <v/>
      </c>
    </row>
    <row r="129" spans="1:19" s="13" customFormat="1" ht="22.5" x14ac:dyDescent="0.2">
      <c r="A129" s="13">
        <f t="shared" si="8"/>
        <v>0</v>
      </c>
      <c r="B129" s="13" t="str">
        <f t="shared" si="6"/>
        <v>urgentna 
medicina</v>
      </c>
      <c r="C129" s="13" t="str">
        <f t="shared" si="6"/>
        <v xml:space="preserve">spec - internistika, urgentna ambulanta </v>
      </c>
      <c r="D129" s="13">
        <v>125</v>
      </c>
      <c r="E129" s="169" t="s">
        <v>362</v>
      </c>
      <c r="F129" s="157" t="s">
        <v>175</v>
      </c>
      <c r="G129" s="194">
        <v>238</v>
      </c>
      <c r="H129" s="198">
        <v>255</v>
      </c>
      <c r="I129" s="197"/>
      <c r="J129" s="185" t="e">
        <f>IF(F129="","",VLOOKUP(P129,#REF!,7,FALSE))</f>
        <v>#REF!</v>
      </c>
      <c r="K129" s="32" t="e">
        <f>VLOOKUP($P129,#REF!,3,FALSE)</f>
        <v>#REF!</v>
      </c>
      <c r="L129" s="32" t="e">
        <f>VLOOKUP($P129,#REF!,4,FALSE)</f>
        <v>#REF!</v>
      </c>
      <c r="M129" s="32" t="e">
        <f>VLOOKUP($P129,#REF!,5,FALSE)</f>
        <v>#REF!</v>
      </c>
      <c r="N129" s="33" t="e">
        <f>VLOOKUP($P129,#REF!,6,FALSE)</f>
        <v>#REF!</v>
      </c>
      <c r="O129" s="34"/>
      <c r="P129" s="61">
        <v>95</v>
      </c>
      <c r="Q129" s="61" t="str">
        <f>IFERROR(VLOOKUP(P129,#REF!,8,FALSE),"")</f>
        <v/>
      </c>
      <c r="R129" s="24"/>
      <c r="S129" s="61" t="str">
        <f>IFERROR(VLOOKUP(P129,#REF!,2,FALSE),"")</f>
        <v/>
      </c>
    </row>
    <row r="130" spans="1:19" s="13" customFormat="1" x14ac:dyDescent="0.2">
      <c r="A130" s="13">
        <f t="shared" si="8"/>
        <v>0</v>
      </c>
      <c r="B130" s="13" t="str">
        <f t="shared" si="6"/>
        <v>urgentna 
medicina</v>
      </c>
      <c r="C130" s="13" t="str">
        <f t="shared" si="6"/>
        <v xml:space="preserve">spec - kirurgija, urgentna ambulanta </v>
      </c>
      <c r="D130" s="13">
        <v>126</v>
      </c>
      <c r="E130" s="165"/>
      <c r="F130" s="157" t="s">
        <v>174</v>
      </c>
      <c r="G130" s="194">
        <v>238</v>
      </c>
      <c r="H130" s="198">
        <v>256</v>
      </c>
      <c r="I130" s="197"/>
      <c r="J130" s="185" t="e">
        <f>IF(F130="","",VLOOKUP(P130,#REF!,7,FALSE))</f>
        <v>#REF!</v>
      </c>
      <c r="K130" s="32" t="e">
        <f>VLOOKUP($P130,#REF!,3,FALSE)</f>
        <v>#REF!</v>
      </c>
      <c r="L130" s="32" t="e">
        <f>VLOOKUP($P130,#REF!,4,FALSE)</f>
        <v>#REF!</v>
      </c>
      <c r="M130" s="32" t="e">
        <f>VLOOKUP($P130,#REF!,5,FALSE)</f>
        <v>#REF!</v>
      </c>
      <c r="N130" s="33" t="e">
        <f>VLOOKUP($P130,#REF!,6,FALSE)</f>
        <v>#REF!</v>
      </c>
      <c r="O130" s="34"/>
      <c r="P130" s="61">
        <v>96</v>
      </c>
      <c r="Q130" s="61" t="str">
        <f>IFERROR(VLOOKUP(P130,#REF!,8,FALSE),"")</f>
        <v/>
      </c>
      <c r="R130" s="24"/>
      <c r="S130" s="61" t="str">
        <f>IFERROR(VLOOKUP(P130,#REF!,2,FALSE),"")</f>
        <v/>
      </c>
    </row>
    <row r="131" spans="1:19" s="13" customFormat="1" x14ac:dyDescent="0.2">
      <c r="A131" s="13">
        <f t="shared" si="8"/>
        <v>0</v>
      </c>
      <c r="B131" s="13" t="str">
        <f t="shared" si="6"/>
        <v>urgentna 
medicina</v>
      </c>
      <c r="C131" s="13" t="str">
        <f t="shared" si="6"/>
        <v xml:space="preserve">spec - infektologija, urgentna ambulanta </v>
      </c>
      <c r="D131" s="13">
        <v>127</v>
      </c>
      <c r="E131" s="165"/>
      <c r="F131" s="157" t="s">
        <v>173</v>
      </c>
      <c r="G131" s="194">
        <v>238</v>
      </c>
      <c r="H131" s="198">
        <v>261</v>
      </c>
      <c r="I131" s="197"/>
      <c r="J131" s="185" t="e">
        <f>IF(F131="","",VLOOKUP(P131,#REF!,7,FALSE))</f>
        <v>#REF!</v>
      </c>
      <c r="K131" s="32" t="e">
        <f>VLOOKUP($P131,#REF!,3,FALSE)</f>
        <v>#REF!</v>
      </c>
      <c r="L131" s="32" t="e">
        <f>VLOOKUP($P131,#REF!,4,FALSE)</f>
        <v>#REF!</v>
      </c>
      <c r="M131" s="32" t="e">
        <f>VLOOKUP($P131,#REF!,5,FALSE)</f>
        <v>#REF!</v>
      </c>
      <c r="N131" s="33" t="e">
        <f>VLOOKUP($P131,#REF!,6,FALSE)</f>
        <v>#REF!</v>
      </c>
      <c r="O131" s="34">
        <v>49</v>
      </c>
      <c r="P131" s="61">
        <v>97</v>
      </c>
      <c r="Q131" s="61" t="str">
        <f>IFERROR(VLOOKUP(P131,#REF!,8,FALSE),"")</f>
        <v/>
      </c>
      <c r="R131" s="24"/>
      <c r="S131" s="61" t="str">
        <f>IFERROR(VLOOKUP(P131,#REF!,2,FALSE),"")</f>
        <v/>
      </c>
    </row>
    <row r="132" spans="1:19" s="13" customFormat="1" x14ac:dyDescent="0.2">
      <c r="A132" s="13">
        <f t="shared" si="8"/>
        <v>0</v>
      </c>
      <c r="B132" s="13" t="str">
        <f t="shared" si="6"/>
        <v>urgentna 
medicina</v>
      </c>
      <c r="C132" s="13" t="str">
        <f t="shared" si="6"/>
        <v xml:space="preserve">spec - nevrologija, urgentna ambulanta </v>
      </c>
      <c r="E132" s="165"/>
      <c r="F132" s="157" t="s">
        <v>172</v>
      </c>
      <c r="G132" s="194">
        <v>238</v>
      </c>
      <c r="H132" s="198">
        <v>262</v>
      </c>
      <c r="I132" s="197"/>
      <c r="J132" s="185" t="e">
        <f>IF(F132="","",VLOOKUP(P132,#REF!,7,FALSE))</f>
        <v>#REF!</v>
      </c>
      <c r="K132" s="32" t="e">
        <f>VLOOKUP($P132,#REF!,3,FALSE)</f>
        <v>#REF!</v>
      </c>
      <c r="L132" s="32" t="e">
        <f>VLOOKUP($P132,#REF!,4,FALSE)</f>
        <v>#REF!</v>
      </c>
      <c r="M132" s="32" t="e">
        <f>VLOOKUP($P132,#REF!,5,FALSE)</f>
        <v>#REF!</v>
      </c>
      <c r="N132" s="33" t="e">
        <f>VLOOKUP($P132,#REF!,6,FALSE)</f>
        <v>#REF!</v>
      </c>
      <c r="O132" s="34">
        <v>50</v>
      </c>
      <c r="P132" s="61">
        <v>98</v>
      </c>
      <c r="Q132" s="61" t="str">
        <f>IFERROR(VLOOKUP(P132,#REF!,8,FALSE),"")</f>
        <v/>
      </c>
      <c r="R132" s="24"/>
      <c r="S132" s="61" t="str">
        <f>IFERROR(VLOOKUP(P132,#REF!,2,FALSE),"")</f>
        <v/>
      </c>
    </row>
    <row r="133" spans="1:19" s="13" customFormat="1" x14ac:dyDescent="0.2">
      <c r="A133" s="13">
        <f t="shared" si="8"/>
        <v>0</v>
      </c>
      <c r="B133" s="13" t="str">
        <f t="shared" si="6"/>
        <v>urgentna 
medicina</v>
      </c>
      <c r="C133" s="13" t="str">
        <f t="shared" si="6"/>
        <v>triaža in sprejem</v>
      </c>
      <c r="E133" s="165"/>
      <c r="F133" s="157" t="s">
        <v>414</v>
      </c>
      <c r="G133" s="194">
        <v>238</v>
      </c>
      <c r="H133" s="198">
        <v>271</v>
      </c>
      <c r="I133" s="197"/>
      <c r="J133" s="185" t="e">
        <f>IF(F133="","",VLOOKUP(P133,#REF!,7,FALSE))</f>
        <v>#REF!</v>
      </c>
      <c r="K133" s="32" t="e">
        <f>VLOOKUP($P133,#REF!,3,FALSE)</f>
        <v>#REF!</v>
      </c>
      <c r="L133" s="32" t="e">
        <f>VLOOKUP($P133,#REF!,4,FALSE)</f>
        <v>#REF!</v>
      </c>
      <c r="M133" s="32" t="e">
        <f>VLOOKUP($P133,#REF!,5,FALSE)</f>
        <v>#REF!</v>
      </c>
      <c r="N133" s="33" t="e">
        <f>VLOOKUP($P133,#REF!,6,FALSE)</f>
        <v>#REF!</v>
      </c>
      <c r="O133" s="34"/>
      <c r="P133" s="61">
        <v>144</v>
      </c>
      <c r="Q133" s="61" t="str">
        <f>IFERROR(VLOOKUP(P133,#REF!,8,FALSE),"")</f>
        <v/>
      </c>
      <c r="R133" s="24"/>
      <c r="S133" s="61" t="str">
        <f>IFERROR(VLOOKUP(P133,#REF!,2,FALSE),"")</f>
        <v/>
      </c>
    </row>
    <row r="134" spans="1:19" s="13" customFormat="1" x14ac:dyDescent="0.2">
      <c r="E134" s="165"/>
      <c r="F134" s="157" t="s">
        <v>415</v>
      </c>
      <c r="G134" s="194">
        <v>238</v>
      </c>
      <c r="H134" s="198">
        <v>272</v>
      </c>
      <c r="I134" s="197"/>
      <c r="J134" s="185" t="e">
        <f>IF(F134="","",VLOOKUP(P134,#REF!,7,FALSE))</f>
        <v>#REF!</v>
      </c>
      <c r="K134" s="32" t="e">
        <f>VLOOKUP($P134,#REF!,3,FALSE)</f>
        <v>#REF!</v>
      </c>
      <c r="L134" s="32" t="e">
        <f>VLOOKUP($P134,#REF!,4,FALSE)</f>
        <v>#REF!</v>
      </c>
      <c r="M134" s="32" t="e">
        <f>VLOOKUP($P134,#REF!,5,FALSE)</f>
        <v>#REF!</v>
      </c>
      <c r="N134" s="33" t="e">
        <f>VLOOKUP($P134,#REF!,6,FALSE)</f>
        <v>#REF!</v>
      </c>
      <c r="O134" s="34"/>
      <c r="P134" s="61">
        <v>165</v>
      </c>
      <c r="Q134" s="61" t="str">
        <f>IFERROR(VLOOKUP(P134,#REF!,8,FALSE),"")</f>
        <v/>
      </c>
      <c r="R134" s="24"/>
      <c r="S134" s="61" t="str">
        <f>IFERROR(VLOOKUP(P134,#REF!,2,FALSE),"")</f>
        <v/>
      </c>
    </row>
    <row r="135" spans="1:19" s="13" customFormat="1" x14ac:dyDescent="0.2">
      <c r="E135" s="165"/>
      <c r="F135" s="157" t="s">
        <v>416</v>
      </c>
      <c r="G135" s="194">
        <v>238</v>
      </c>
      <c r="H135" s="198">
        <v>273</v>
      </c>
      <c r="I135" s="197"/>
      <c r="J135" s="185" t="e">
        <f>IF(F135="","",VLOOKUP(P135,#REF!,7,FALSE))</f>
        <v>#REF!</v>
      </c>
      <c r="K135" s="32" t="e">
        <f>VLOOKUP($P135,#REF!,3,FALSE)</f>
        <v>#REF!</v>
      </c>
      <c r="L135" s="32" t="e">
        <f>VLOOKUP($P135,#REF!,4,FALSE)</f>
        <v>#REF!</v>
      </c>
      <c r="M135" s="32" t="e">
        <f>VLOOKUP($P135,#REF!,5,FALSE)</f>
        <v>#REF!</v>
      </c>
      <c r="N135" s="33" t="e">
        <f>VLOOKUP($P135,#REF!,6,FALSE)</f>
        <v>#REF!</v>
      </c>
      <c r="O135" s="34"/>
      <c r="P135" s="61">
        <v>166</v>
      </c>
      <c r="Q135" s="61" t="str">
        <f>IFERROR(VLOOKUP(P135,#REF!,8,FALSE),"")</f>
        <v/>
      </c>
      <c r="R135" s="24"/>
      <c r="S135" s="61" t="str">
        <f>IFERROR(VLOOKUP(P135,#REF!,2,FALSE),"")</f>
        <v/>
      </c>
    </row>
    <row r="136" spans="1:19" s="13" customFormat="1" x14ac:dyDescent="0.2">
      <c r="E136" s="165"/>
      <c r="F136" s="157" t="s">
        <v>417</v>
      </c>
      <c r="G136" s="194">
        <v>238</v>
      </c>
      <c r="H136" s="198">
        <v>274</v>
      </c>
      <c r="I136" s="197"/>
      <c r="J136" s="185" t="e">
        <f>IF(F136="","",VLOOKUP(P136,#REF!,7,FALSE))</f>
        <v>#REF!</v>
      </c>
      <c r="K136" s="32" t="e">
        <f>VLOOKUP($P136,#REF!,3,FALSE)</f>
        <v>#REF!</v>
      </c>
      <c r="L136" s="32" t="e">
        <f>VLOOKUP($P136,#REF!,4,FALSE)</f>
        <v>#REF!</v>
      </c>
      <c r="M136" s="32" t="e">
        <f>VLOOKUP($P136,#REF!,5,FALSE)</f>
        <v>#REF!</v>
      </c>
      <c r="N136" s="33" t="e">
        <f>VLOOKUP($P136,#REF!,6,FALSE)</f>
        <v>#REF!</v>
      </c>
      <c r="O136" s="34"/>
      <c r="P136" s="61">
        <v>167</v>
      </c>
      <c r="Q136" s="61" t="str">
        <f>IFERROR(VLOOKUP(P136,#REF!,8,FALSE),"")</f>
        <v/>
      </c>
      <c r="R136" s="24"/>
      <c r="S136" s="61" t="str">
        <f>IFERROR(VLOOKUP(P136,#REF!,2,FALSE),"")</f>
        <v/>
      </c>
    </row>
    <row r="137" spans="1:19" s="13" customFormat="1" x14ac:dyDescent="0.2">
      <c r="A137" s="13">
        <f>+$E$39</f>
        <v>0</v>
      </c>
      <c r="B137" s="13" t="str">
        <f>IF(E137="",B133,E137)</f>
        <v>urgentna 
medicina</v>
      </c>
      <c r="C137" s="13" t="str">
        <f>IF(F137="",C133,F137)</f>
        <v>dispečerska služba -  zdravnik</v>
      </c>
      <c r="E137" s="165"/>
      <c r="F137" s="157" t="s">
        <v>418</v>
      </c>
      <c r="G137" s="194">
        <v>238</v>
      </c>
      <c r="H137" s="198">
        <v>275</v>
      </c>
      <c r="I137" s="197"/>
      <c r="J137" s="185" t="e">
        <f>IF(F137="","",VLOOKUP(P137,#REF!,7,FALSE))</f>
        <v>#REF!</v>
      </c>
      <c r="K137" s="32" t="e">
        <f>VLOOKUP($P137,#REF!,3,FALSE)</f>
        <v>#REF!</v>
      </c>
      <c r="L137" s="32" t="e">
        <f>VLOOKUP($P137,#REF!,4,FALSE)</f>
        <v>#REF!</v>
      </c>
      <c r="M137" s="32" t="e">
        <f>VLOOKUP($P137,#REF!,5,FALSE)</f>
        <v>#REF!</v>
      </c>
      <c r="N137" s="33" t="e">
        <f>VLOOKUP($P137,#REF!,6,FALSE)</f>
        <v>#REF!</v>
      </c>
      <c r="O137" s="34"/>
      <c r="P137" s="61">
        <v>168</v>
      </c>
      <c r="Q137" s="61" t="str">
        <f>IFERROR(VLOOKUP(P137,#REF!,8,FALSE),"")</f>
        <v/>
      </c>
      <c r="R137" s="24"/>
      <c r="S137" s="61" t="str">
        <f>IFERROR(VLOOKUP(P137,#REF!,2,FALSE),"")</f>
        <v/>
      </c>
    </row>
    <row r="138" spans="1:19" s="13" customFormat="1" x14ac:dyDescent="0.2">
      <c r="A138" s="13">
        <f>+$E$39</f>
        <v>0</v>
      </c>
      <c r="B138" s="13" t="str">
        <f t="shared" si="6"/>
        <v>urgentna 
medicina</v>
      </c>
      <c r="C138" s="13" t="str">
        <f t="shared" si="6"/>
        <v>pediatrična urgenta ambulanta SB Celje</v>
      </c>
      <c r="E138" s="165"/>
      <c r="F138" s="157" t="s">
        <v>419</v>
      </c>
      <c r="G138" s="194">
        <v>238</v>
      </c>
      <c r="H138" s="198">
        <v>277</v>
      </c>
      <c r="I138" s="197" t="s">
        <v>167</v>
      </c>
      <c r="J138" s="185" t="e">
        <f>IF(F138="","",VLOOKUP(P138,#REF!,7,FALSE))</f>
        <v>#REF!</v>
      </c>
      <c r="K138" s="32" t="e">
        <f>VLOOKUP($P138,#REF!,3,FALSE)</f>
        <v>#REF!</v>
      </c>
      <c r="L138" s="32" t="e">
        <f>VLOOKUP($P138,#REF!,4,FALSE)</f>
        <v>#REF!</v>
      </c>
      <c r="M138" s="32" t="e">
        <f>VLOOKUP($P138,#REF!,5,FALSE)</f>
        <v>#REF!</v>
      </c>
      <c r="N138" s="33" t="e">
        <f>VLOOKUP($P138,#REF!,6,FALSE)</f>
        <v>#REF!</v>
      </c>
      <c r="O138" s="34"/>
      <c r="P138" s="61">
        <v>197</v>
      </c>
      <c r="Q138" s="61" t="str">
        <f>IFERROR(VLOOKUP(P138,#REF!,8,FALSE),"")</f>
        <v/>
      </c>
      <c r="R138" s="24"/>
      <c r="S138" s="61" t="str">
        <f>IFERROR(VLOOKUP(P138,#REF!,2,FALSE),"")</f>
        <v/>
      </c>
    </row>
    <row r="139" spans="1:19" s="13" customFormat="1" x14ac:dyDescent="0.2">
      <c r="A139" s="13">
        <f>+$E$39</f>
        <v>0</v>
      </c>
      <c r="B139" s="13" t="str">
        <f t="shared" ref="B139:C148" si="9">IF(E139="",B138,E139)</f>
        <v>urgentna 
medicina</v>
      </c>
      <c r="C139" s="13" t="str">
        <f t="shared" si="9"/>
        <v>urgentni center - enota za bolezni</v>
      </c>
      <c r="E139" s="165"/>
      <c r="F139" s="157" t="s">
        <v>420</v>
      </c>
      <c r="G139" s="194">
        <v>238</v>
      </c>
      <c r="H139" s="198">
        <v>280</v>
      </c>
      <c r="I139" s="197"/>
      <c r="J139" s="185" t="e">
        <f>IF(F139="","",VLOOKUP(P139,#REF!,7,FALSE))</f>
        <v>#REF!</v>
      </c>
      <c r="K139" s="32" t="e">
        <f>VLOOKUP($P139,#REF!,3,FALSE)</f>
        <v>#REF!</v>
      </c>
      <c r="L139" s="32" t="e">
        <f>VLOOKUP($P139,#REF!,4,FALSE)</f>
        <v>#REF!</v>
      </c>
      <c r="M139" s="32" t="e">
        <f>VLOOKUP($P139,#REF!,5,FALSE)</f>
        <v>#REF!</v>
      </c>
      <c r="N139" s="33" t="e">
        <f>VLOOKUP($P139,#REF!,6,FALSE)</f>
        <v>#REF!</v>
      </c>
      <c r="O139" s="34"/>
      <c r="P139" s="61">
        <v>198</v>
      </c>
      <c r="Q139" s="61" t="str">
        <f>IFERROR(VLOOKUP(P139,#REF!,8,FALSE),"")</f>
        <v/>
      </c>
      <c r="R139" s="24"/>
      <c r="S139" s="61" t="str">
        <f>IFERROR(VLOOKUP(P139,#REF!,2,FALSE),"")</f>
        <v/>
      </c>
    </row>
    <row r="140" spans="1:19" s="13" customFormat="1" x14ac:dyDescent="0.2">
      <c r="A140" s="13">
        <f>+$E$39</f>
        <v>0</v>
      </c>
      <c r="B140" s="13" t="str">
        <f t="shared" si="9"/>
        <v>urgentna 
medicina</v>
      </c>
      <c r="C140" s="13" t="str">
        <f t="shared" si="9"/>
        <v>urgentni center - enota za poškodbe</v>
      </c>
      <c r="D140" s="13">
        <v>128</v>
      </c>
      <c r="E140" s="165"/>
      <c r="F140" s="157" t="s">
        <v>421</v>
      </c>
      <c r="G140" s="194">
        <v>238</v>
      </c>
      <c r="H140" s="198">
        <v>281</v>
      </c>
      <c r="I140" s="197"/>
      <c r="J140" s="185" t="e">
        <f>IF(F140="","",VLOOKUP(P140,#REF!,7,FALSE))</f>
        <v>#REF!</v>
      </c>
      <c r="K140" s="32" t="e">
        <f>VLOOKUP($P140,#REF!,3,FALSE)</f>
        <v>#REF!</v>
      </c>
      <c r="L140" s="32" t="e">
        <f>VLOOKUP($P140,#REF!,4,FALSE)</f>
        <v>#REF!</v>
      </c>
      <c r="M140" s="32" t="e">
        <f>VLOOKUP($P140,#REF!,5,FALSE)</f>
        <v>#REF!</v>
      </c>
      <c r="N140" s="33" t="e">
        <f>VLOOKUP($P140,#REF!,6,FALSE)</f>
        <v>#REF!</v>
      </c>
      <c r="O140" s="34"/>
      <c r="P140" s="61">
        <v>199</v>
      </c>
      <c r="Q140" s="61" t="str">
        <f>IFERROR(VLOOKUP(P140,#REF!,8,FALSE),"")</f>
        <v/>
      </c>
      <c r="R140" s="24"/>
      <c r="S140" s="61" t="str">
        <f>IFERROR(VLOOKUP(P140,#REF!,2,FALSE),"")</f>
        <v/>
      </c>
    </row>
    <row r="141" spans="1:19" s="13" customFormat="1" x14ac:dyDescent="0.2">
      <c r="E141" s="170" t="s">
        <v>112</v>
      </c>
      <c r="F141" s="157" t="s">
        <v>171</v>
      </c>
      <c r="G141" s="194">
        <v>239</v>
      </c>
      <c r="H141" s="198">
        <v>257</v>
      </c>
      <c r="I141" s="197"/>
      <c r="J141" s="185" t="e">
        <f>IF(F141="","",VLOOKUP(P141,#REF!,7,FALSE))</f>
        <v>#REF!</v>
      </c>
      <c r="K141" s="32" t="e">
        <f>VLOOKUP($P141,#REF!,3,FALSE)</f>
        <v>#REF!</v>
      </c>
      <c r="L141" s="32" t="e">
        <f>VLOOKUP($P141,#REF!,4,FALSE)</f>
        <v>#REF!</v>
      </c>
      <c r="M141" s="32" t="e">
        <f>VLOOKUP($P141,#REF!,5,FALSE)</f>
        <v>#REF!</v>
      </c>
      <c r="N141" s="33" t="e">
        <f>VLOOKUP($P141,#REF!,6,FALSE)</f>
        <v>#REF!</v>
      </c>
      <c r="O141" s="34"/>
      <c r="P141" s="61">
        <v>99</v>
      </c>
      <c r="Q141" s="61" t="str">
        <f>IFERROR(VLOOKUP(P141,#REF!,8,FALSE),"")</f>
        <v/>
      </c>
      <c r="R141" s="24"/>
      <c r="S141" s="61" t="str">
        <f>IFERROR(VLOOKUP(P141,#REF!,2,FALSE),"")</f>
        <v/>
      </c>
    </row>
    <row r="142" spans="1:19" s="13" customFormat="1" x14ac:dyDescent="0.2">
      <c r="A142" s="13">
        <f>+$E$39</f>
        <v>0</v>
      </c>
      <c r="B142" s="13" t="str">
        <f>IF(E142="",B140,E142)</f>
        <v>paliativa</v>
      </c>
      <c r="C142" s="13" t="str">
        <f>IF(F142="",C140,F142)</f>
        <v>mobilni paliativni tim</v>
      </c>
      <c r="D142" s="13">
        <v>129</v>
      </c>
      <c r="E142" s="170" t="s">
        <v>397</v>
      </c>
      <c r="F142" s="157" t="s">
        <v>422</v>
      </c>
      <c r="G142" s="194">
        <v>241</v>
      </c>
      <c r="H142" s="198">
        <v>279</v>
      </c>
      <c r="I142" s="197"/>
      <c r="J142" s="185" t="e">
        <f>IF(F142="","",VLOOKUP(P142,#REF!,7,FALSE))</f>
        <v>#REF!</v>
      </c>
      <c r="K142" s="32" t="e">
        <f>VLOOKUP($P142,#REF!,3,FALSE)</f>
        <v>#REF!</v>
      </c>
      <c r="L142" s="32" t="e">
        <f>VLOOKUP($P142,#REF!,4,FALSE)</f>
        <v>#REF!</v>
      </c>
      <c r="M142" s="32" t="e">
        <f>VLOOKUP($P142,#REF!,5,FALSE)</f>
        <v>#REF!</v>
      </c>
      <c r="N142" s="33" t="e">
        <f>VLOOKUP($P142,#REF!,6,FALSE)</f>
        <v>#REF!</v>
      </c>
      <c r="O142" s="34"/>
      <c r="P142" s="61">
        <v>215</v>
      </c>
      <c r="Q142" s="61" t="str">
        <f>IFERROR(VLOOKUP(P142,#REF!,8,FALSE),"")</f>
        <v/>
      </c>
      <c r="R142" s="24"/>
      <c r="S142" s="61" t="str">
        <f>IFERROR(VLOOKUP(P142,#REF!,2,FALSE),"")</f>
        <v/>
      </c>
    </row>
    <row r="143" spans="1:19" s="13" customFormat="1" x14ac:dyDescent="0.2">
      <c r="A143" s="13">
        <f>+$E$39</f>
        <v>0</v>
      </c>
      <c r="B143" s="13" t="str">
        <f t="shared" si="9"/>
        <v>NIJZ</v>
      </c>
      <c r="C143" s="13" t="str">
        <f t="shared" si="9"/>
        <v>program NIJZ</v>
      </c>
      <c r="D143" s="13">
        <v>130</v>
      </c>
      <c r="E143" s="170" t="s">
        <v>293</v>
      </c>
      <c r="F143" s="157" t="s">
        <v>268</v>
      </c>
      <c r="G143" s="194">
        <v>246</v>
      </c>
      <c r="H143" s="198">
        <v>820</v>
      </c>
      <c r="I143" s="197" t="s">
        <v>423</v>
      </c>
      <c r="J143" s="185" t="e">
        <f>IF(F143="","",VLOOKUP(P143,#REF!,7,FALSE))</f>
        <v>#REF!</v>
      </c>
      <c r="K143" s="32" t="e">
        <f>VLOOKUP($P143,#REF!,3,FALSE)</f>
        <v>#REF!</v>
      </c>
      <c r="L143" s="32" t="e">
        <f>VLOOKUP($P143,#REF!,4,FALSE)</f>
        <v>#REF!</v>
      </c>
      <c r="M143" s="32" t="e">
        <f>VLOOKUP($P143,#REF!,5,FALSE)</f>
        <v>#REF!</v>
      </c>
      <c r="N143" s="33" t="e">
        <f>VLOOKUP($P143,#REF!,6,FALSE)</f>
        <v>#REF!</v>
      </c>
      <c r="O143" s="34"/>
      <c r="P143" s="61">
        <v>100</v>
      </c>
      <c r="Q143" s="61" t="str">
        <f>IFERROR(VLOOKUP(P143,#REF!,8,FALSE),"")</f>
        <v/>
      </c>
      <c r="R143" s="24"/>
      <c r="S143" s="61" t="str">
        <f>IFERROR(VLOOKUP(P143,#REF!,2,FALSE),"")</f>
        <v/>
      </c>
    </row>
    <row r="144" spans="1:19" s="13" customFormat="1" x14ac:dyDescent="0.2">
      <c r="A144" s="13">
        <f>+$E$39</f>
        <v>0</v>
      </c>
      <c r="B144" s="13" t="str">
        <f t="shared" si="9"/>
        <v>diabetologija</v>
      </c>
      <c r="C144" s="13" t="str">
        <f t="shared" si="9"/>
        <v xml:space="preserve">spec - diabetologija </v>
      </c>
      <c r="D144" s="13">
        <v>131</v>
      </c>
      <c r="E144" s="170" t="s">
        <v>113</v>
      </c>
      <c r="F144" s="157" t="s">
        <v>170</v>
      </c>
      <c r="G144" s="194">
        <v>249</v>
      </c>
      <c r="H144" s="198">
        <v>216</v>
      </c>
      <c r="I144" s="197"/>
      <c r="J144" s="185" t="e">
        <f>IF(F144="","",VLOOKUP(P144,#REF!,7,FALSE))</f>
        <v>#REF!</v>
      </c>
      <c r="K144" s="32" t="e">
        <f>VLOOKUP($P144,#REF!,3,FALSE)</f>
        <v>#REF!</v>
      </c>
      <c r="L144" s="32" t="e">
        <f>VLOOKUP($P144,#REF!,4,FALSE)</f>
        <v>#REF!</v>
      </c>
      <c r="M144" s="32" t="e">
        <f>VLOOKUP($P144,#REF!,5,FALSE)</f>
        <v>#REF!</v>
      </c>
      <c r="N144" s="33" t="e">
        <f>VLOOKUP($P144,#REF!,6,FALSE)</f>
        <v>#REF!</v>
      </c>
      <c r="O144" s="34">
        <v>51</v>
      </c>
      <c r="P144" s="61">
        <v>101</v>
      </c>
      <c r="Q144" s="61" t="str">
        <f>IFERROR(VLOOKUP(P144,#REF!,8,FALSE),"")</f>
        <v/>
      </c>
      <c r="R144" s="24"/>
      <c r="S144" s="61" t="str">
        <f>IFERROR(VLOOKUP(P144,#REF!,2,FALSE),"")</f>
        <v/>
      </c>
    </row>
    <row r="145" spans="1:19" s="13" customFormat="1" x14ac:dyDescent="0.2">
      <c r="A145" s="13">
        <f>+$E$39</f>
        <v>0</v>
      </c>
      <c r="B145" s="13" t="str">
        <f t="shared" si="9"/>
        <v>tireologija</v>
      </c>
      <c r="C145" s="13" t="str">
        <f t="shared" si="9"/>
        <v xml:space="preserve">spec - tireologija </v>
      </c>
      <c r="D145" s="13">
        <v>132</v>
      </c>
      <c r="E145" s="170" t="s">
        <v>114</v>
      </c>
      <c r="F145" s="157" t="s">
        <v>169</v>
      </c>
      <c r="G145" s="194">
        <v>249</v>
      </c>
      <c r="H145" s="198">
        <v>217</v>
      </c>
      <c r="I145" s="197"/>
      <c r="J145" s="185" t="e">
        <f>IF(F145="","",VLOOKUP(P145,#REF!,7,FALSE))</f>
        <v>#REF!</v>
      </c>
      <c r="K145" s="32" t="e">
        <f>VLOOKUP($P145,#REF!,3,FALSE)</f>
        <v>#REF!</v>
      </c>
      <c r="L145" s="32" t="e">
        <f>VLOOKUP($P145,#REF!,4,FALSE)</f>
        <v>#REF!</v>
      </c>
      <c r="M145" s="32" t="e">
        <f>VLOOKUP($P145,#REF!,5,FALSE)</f>
        <v>#REF!</v>
      </c>
      <c r="N145" s="33" t="e">
        <f>VLOOKUP($P145,#REF!,6,FALSE)</f>
        <v>#REF!</v>
      </c>
      <c r="O145" s="34">
        <v>52</v>
      </c>
      <c r="P145" s="61">
        <v>102</v>
      </c>
      <c r="Q145" s="61" t="str">
        <f>IFERROR(VLOOKUP(P145,#REF!,8,FALSE),"")</f>
        <v/>
      </c>
      <c r="R145" s="24"/>
      <c r="S145" s="61" t="str">
        <f>IFERROR(VLOOKUP(P145,#REF!,2,FALSE),"")</f>
        <v/>
      </c>
    </row>
    <row r="146" spans="1:19" s="13" customFormat="1" x14ac:dyDescent="0.2">
      <c r="A146" s="13" t="str">
        <f>+$E$146</f>
        <v>Fabry</v>
      </c>
      <c r="B146" s="13" t="str">
        <f t="shared" si="9"/>
        <v>Fabry</v>
      </c>
      <c r="C146" s="13" t="str">
        <f t="shared" si="9"/>
        <v xml:space="preserve">Fabry-jeva bolezen, SB Slovenj Gradec </v>
      </c>
      <c r="D146" s="13">
        <v>133</v>
      </c>
      <c r="E146" s="170" t="s">
        <v>269</v>
      </c>
      <c r="F146" s="157" t="s">
        <v>168</v>
      </c>
      <c r="G146" s="194">
        <v>249</v>
      </c>
      <c r="H146" s="198">
        <v>218</v>
      </c>
      <c r="I146" s="197" t="s">
        <v>167</v>
      </c>
      <c r="J146" s="185" t="e">
        <f>IF(F146="","",VLOOKUP(P146,#REF!,7,FALSE))</f>
        <v>#REF!</v>
      </c>
      <c r="K146" s="32" t="e">
        <f>VLOOKUP($P146,#REF!,3,FALSE)</f>
        <v>#REF!</v>
      </c>
      <c r="L146" s="32" t="e">
        <f>VLOOKUP($P146,#REF!,4,FALSE)</f>
        <v>#REF!</v>
      </c>
      <c r="M146" s="32" t="e">
        <f>VLOOKUP($P146,#REF!,5,FALSE)</f>
        <v>#REF!</v>
      </c>
      <c r="N146" s="33" t="e">
        <f>VLOOKUP($P146,#REF!,6,FALSE)</f>
        <v>#REF!</v>
      </c>
      <c r="O146" s="34"/>
      <c r="P146" s="61">
        <v>103</v>
      </c>
      <c r="Q146" s="61" t="str">
        <f>IFERROR(VLOOKUP(P146,#REF!,8,FALSE),"")</f>
        <v/>
      </c>
      <c r="R146" s="24"/>
      <c r="S146" s="61" t="str">
        <f>IFERROR(VLOOKUP(P146,#REF!,2,FALSE),"")</f>
        <v/>
      </c>
    </row>
    <row r="147" spans="1:19" s="11" customFormat="1" ht="12.75" customHeight="1" x14ac:dyDescent="0.2">
      <c r="A147" s="13" t="str">
        <f>+$E$146</f>
        <v>Fabry</v>
      </c>
      <c r="B147" s="13" t="str">
        <f t="shared" si="9"/>
        <v>SPLOŠNA ZUNAJBOLNIŠNIČNA ZDRAVSTVENA DEJAVNOST</v>
      </c>
      <c r="C147" s="13" t="str">
        <f t="shared" si="9"/>
        <v xml:space="preserve">Fabry-jeva bolezen, SB Slovenj Gradec </v>
      </c>
      <c r="D147" s="13">
        <v>134</v>
      </c>
      <c r="E147" s="48" t="s">
        <v>116</v>
      </c>
      <c r="F147" s="125"/>
      <c r="G147" s="199"/>
      <c r="H147" s="200"/>
      <c r="I147" s="201"/>
      <c r="J147" s="186" t="str">
        <f>IF(F147="","",VLOOKUP(P147,#REF!,7,FALSE))</f>
        <v/>
      </c>
      <c r="K147" s="49"/>
      <c r="L147" s="49"/>
      <c r="M147" s="49"/>
      <c r="N147" s="50"/>
      <c r="O147" s="51"/>
      <c r="P147" s="60"/>
      <c r="Q147" s="61" t="str">
        <f>IFERROR(VLOOKUP(P147,#REF!,8,FALSE),"")</f>
        <v/>
      </c>
      <c r="R147" s="24"/>
      <c r="S147" s="61" t="str">
        <f>IFERROR(VLOOKUP(P147,#REF!,2,FALSE),"")</f>
        <v/>
      </c>
    </row>
    <row r="148" spans="1:19" s="13" customFormat="1" x14ac:dyDescent="0.2">
      <c r="A148" s="13" t="str">
        <f>+$E$146</f>
        <v>Fabry</v>
      </c>
      <c r="B148" s="13" t="str">
        <f t="shared" si="9"/>
        <v>medicina dela…</v>
      </c>
      <c r="C148" s="13" t="str">
        <f t="shared" si="9"/>
        <v xml:space="preserve">spec - medicina dela, prometa in športa </v>
      </c>
      <c r="D148" s="13">
        <v>135</v>
      </c>
      <c r="E148" s="172" t="s">
        <v>177</v>
      </c>
      <c r="F148" s="173" t="s">
        <v>176</v>
      </c>
      <c r="G148" s="194">
        <v>301</v>
      </c>
      <c r="H148" s="198">
        <v>258</v>
      </c>
      <c r="I148" s="197"/>
      <c r="J148" s="185" t="e">
        <f>IF(F148="","",VLOOKUP(P148,#REF!,7,FALSE))</f>
        <v>#REF!</v>
      </c>
      <c r="K148" s="32" t="e">
        <f>VLOOKUP($P148,#REF!,3,FALSE)</f>
        <v>#REF!</v>
      </c>
      <c r="L148" s="32" t="e">
        <f>VLOOKUP($P148,#REF!,4,FALSE)</f>
        <v>#REF!</v>
      </c>
      <c r="M148" s="32" t="e">
        <f>VLOOKUP($P148,#REF!,5,FALSE)</f>
        <v>#REF!</v>
      </c>
      <c r="N148" s="33" t="e">
        <f>VLOOKUP($P148,#REF!,6,FALSE)</f>
        <v>#REF!</v>
      </c>
      <c r="O148" s="34">
        <v>53</v>
      </c>
      <c r="P148" s="61">
        <v>104</v>
      </c>
      <c r="Q148" s="61" t="str">
        <f>IFERROR(VLOOKUP(P148,#REF!,8,FALSE),"")</f>
        <v/>
      </c>
      <c r="R148" s="24"/>
      <c r="S148" s="61" t="str">
        <f>IFERROR(VLOOKUP(P148,#REF!,2,FALSE),"")</f>
        <v/>
      </c>
    </row>
    <row r="149" spans="1:19" s="13" customFormat="1" ht="12.75" customHeight="1" x14ac:dyDescent="0.2">
      <c r="A149" s="11"/>
      <c r="E149" s="163" t="s">
        <v>178</v>
      </c>
      <c r="F149" s="164" t="s">
        <v>198</v>
      </c>
      <c r="G149" s="194">
        <v>302</v>
      </c>
      <c r="H149" s="202" t="s">
        <v>188</v>
      </c>
      <c r="I149" s="197"/>
      <c r="J149" s="185" t="e">
        <f>IF(F149="","",VLOOKUP(P149,#REF!,7,FALSE))</f>
        <v>#REF!</v>
      </c>
      <c r="K149" s="32" t="e">
        <f>VLOOKUP($P149,#REF!,3,FALSE)</f>
        <v>#REF!</v>
      </c>
      <c r="L149" s="32" t="e">
        <f>VLOOKUP($P149,#REF!,4,FALSE)</f>
        <v>#REF!</v>
      </c>
      <c r="M149" s="32" t="e">
        <f>VLOOKUP($P149,#REF!,5,FALSE)</f>
        <v>#REF!</v>
      </c>
      <c r="N149" s="33" t="e">
        <f>VLOOKUP($P149,#REF!,6,FALSE)</f>
        <v>#REF!</v>
      </c>
      <c r="O149" s="34">
        <v>54</v>
      </c>
      <c r="P149" s="61">
        <v>105</v>
      </c>
      <c r="Q149" s="61" t="str">
        <f>IFERROR(VLOOKUP(P149,#REF!,8,FALSE),"")</f>
        <v/>
      </c>
      <c r="R149" s="24"/>
      <c r="S149" s="61" t="str">
        <f>IFERROR(VLOOKUP(P149,#REF!,2,FALSE),"")</f>
        <v/>
      </c>
    </row>
    <row r="150" spans="1:19" s="13" customFormat="1" ht="12.75" customHeight="1" x14ac:dyDescent="0.2">
      <c r="A150" s="11"/>
      <c r="E150" s="171"/>
      <c r="F150" s="157" t="s">
        <v>200</v>
      </c>
      <c r="G150" s="194">
        <v>302</v>
      </c>
      <c r="H150" s="202" t="s">
        <v>188</v>
      </c>
      <c r="I150" s="197" t="s">
        <v>199</v>
      </c>
      <c r="J150" s="185" t="e">
        <f>IF(F150="","",VLOOKUP(P150,#REF!,7,FALSE))</f>
        <v>#REF!</v>
      </c>
      <c r="K150" s="32" t="e">
        <f>VLOOKUP($P150,#REF!,3,FALSE)</f>
        <v>#REF!</v>
      </c>
      <c r="L150" s="32" t="e">
        <f>VLOOKUP($P150,#REF!,4,FALSE)</f>
        <v>#REF!</v>
      </c>
      <c r="M150" s="32" t="e">
        <f>VLOOKUP($P150,#REF!,5,FALSE)</f>
        <v>#REF!</v>
      </c>
      <c r="N150" s="33" t="e">
        <f>VLOOKUP($P150,#REF!,6,FALSE)</f>
        <v>#REF!</v>
      </c>
      <c r="O150" s="34"/>
      <c r="P150" s="61">
        <v>106</v>
      </c>
      <c r="Q150" s="61" t="str">
        <f>IFERROR(VLOOKUP(P150,#REF!,8,FALSE),"")</f>
        <v/>
      </c>
      <c r="R150" s="24"/>
      <c r="S150" s="61" t="str">
        <f>IFERROR(VLOOKUP(P150,#REF!,2,FALSE),"")</f>
        <v/>
      </c>
    </row>
    <row r="151" spans="1:19" s="13" customFormat="1" x14ac:dyDescent="0.2">
      <c r="A151" s="13" t="str">
        <f t="shared" ref="A151:A156" si="10">+$E$146</f>
        <v>Fabry</v>
      </c>
      <c r="B151" s="13">
        <f t="shared" ref="B151:C156" si="11">IF(E151="",B150,E151)</f>
        <v>0</v>
      </c>
      <c r="C151" s="13" t="str">
        <f t="shared" si="11"/>
        <v xml:space="preserve">splošna ambulanta v socialnovarstvenem zavodu  </v>
      </c>
      <c r="D151" s="13">
        <v>136</v>
      </c>
      <c r="E151" s="162"/>
      <c r="F151" s="157" t="s">
        <v>201</v>
      </c>
      <c r="G151" s="194">
        <v>302</v>
      </c>
      <c r="H151" s="202" t="s">
        <v>189</v>
      </c>
      <c r="I151" s="197"/>
      <c r="J151" s="185" t="e">
        <f>IF(F151="","",VLOOKUP(P151,#REF!,7,FALSE))</f>
        <v>#REF!</v>
      </c>
      <c r="K151" s="32" t="e">
        <f>VLOOKUP($P151,#REF!,3,FALSE)</f>
        <v>#REF!</v>
      </c>
      <c r="L151" s="32" t="e">
        <f>VLOOKUP($P151,#REF!,4,FALSE)</f>
        <v>#REF!</v>
      </c>
      <c r="M151" s="32" t="e">
        <f>VLOOKUP($P151,#REF!,5,FALSE)</f>
        <v>#REF!</v>
      </c>
      <c r="N151" s="33" t="e">
        <f>VLOOKUP($P151,#REF!,6,FALSE)</f>
        <v>#REF!</v>
      </c>
      <c r="O151" s="34">
        <v>55</v>
      </c>
      <c r="P151" s="61">
        <v>107</v>
      </c>
      <c r="Q151" s="61" t="str">
        <f>IFERROR(VLOOKUP(P151,#REF!,8,FALSE),"")</f>
        <v/>
      </c>
      <c r="R151" s="24"/>
      <c r="S151" s="61" t="str">
        <f>IFERROR(VLOOKUP(P151,#REF!,2,FALSE),"")</f>
        <v/>
      </c>
    </row>
    <row r="152" spans="1:19" s="13" customFormat="1" ht="22.5" x14ac:dyDescent="0.2">
      <c r="E152" s="154" t="s">
        <v>375</v>
      </c>
      <c r="F152" s="164" t="s">
        <v>202</v>
      </c>
      <c r="G152" s="194">
        <v>302</v>
      </c>
      <c r="H152" s="202" t="s">
        <v>190</v>
      </c>
      <c r="I152" s="197"/>
      <c r="J152" s="185" t="e">
        <f>IF(F152="","",VLOOKUP(P152,#REF!,7,FALSE))</f>
        <v>#REF!</v>
      </c>
      <c r="K152" s="32" t="e">
        <f>VLOOKUP($P152,#REF!,3,FALSE)</f>
        <v>#REF!</v>
      </c>
      <c r="L152" s="32" t="e">
        <f>VLOOKUP($P152,#REF!,4,FALSE)</f>
        <v>#REF!</v>
      </c>
      <c r="M152" s="32" t="e">
        <f>VLOOKUP($P152,#REF!,5,FALSE)</f>
        <v>#REF!</v>
      </c>
      <c r="N152" s="33" t="e">
        <f>VLOOKUP($P152,#REF!,6,FALSE)</f>
        <v>#REF!</v>
      </c>
      <c r="O152" s="34"/>
      <c r="P152" s="61">
        <v>108</v>
      </c>
      <c r="Q152" s="61" t="str">
        <f>IFERROR(VLOOKUP(P152,#REF!,8,FALSE),"")</f>
        <v/>
      </c>
      <c r="R152" s="24"/>
      <c r="S152" s="61" t="str">
        <f>IFERROR(VLOOKUP(P152,#REF!,2,FALSE),"")</f>
        <v/>
      </c>
    </row>
    <row r="153" spans="1:19" s="13" customFormat="1" x14ac:dyDescent="0.2">
      <c r="A153" s="13" t="str">
        <f t="shared" si="10"/>
        <v>Fabry</v>
      </c>
      <c r="B153" s="13" t="str">
        <f>IF(E153="",B151,E153)</f>
        <v>antikoag. amb.</v>
      </c>
      <c r="C153" s="13" t="str">
        <f>IF(F153="",C151,F153)</f>
        <v xml:space="preserve">antikoagulantna ambulanta </v>
      </c>
      <c r="D153" s="13">
        <v>137</v>
      </c>
      <c r="E153" s="163" t="s">
        <v>270</v>
      </c>
      <c r="F153" s="164" t="s">
        <v>203</v>
      </c>
      <c r="G153" s="194">
        <v>302</v>
      </c>
      <c r="H153" s="202" t="s">
        <v>191</v>
      </c>
      <c r="I153" s="197"/>
      <c r="J153" s="185" t="e">
        <f>IF(F153="","",VLOOKUP(P153,#REF!,7,FALSE))</f>
        <v>#REF!</v>
      </c>
      <c r="K153" s="32" t="e">
        <f>VLOOKUP($P153,#REF!,3,FALSE)</f>
        <v>#REF!</v>
      </c>
      <c r="L153" s="32" t="e">
        <f>VLOOKUP($P153,#REF!,4,FALSE)</f>
        <v>#REF!</v>
      </c>
      <c r="M153" s="32" t="e">
        <f>VLOOKUP($P153,#REF!,5,FALSE)</f>
        <v>#REF!</v>
      </c>
      <c r="N153" s="33" t="e">
        <f>VLOOKUP($P153,#REF!,6,FALSE)</f>
        <v>#REF!</v>
      </c>
      <c r="O153" s="34"/>
      <c r="P153" s="61">
        <v>109</v>
      </c>
      <c r="Q153" s="61" t="str">
        <f>IFERROR(VLOOKUP(P153,#REF!,8,FALSE),"")</f>
        <v/>
      </c>
      <c r="R153" s="24"/>
      <c r="S153" s="61" t="str">
        <f>IFERROR(VLOOKUP(P153,#REF!,2,FALSE),"")</f>
        <v/>
      </c>
    </row>
    <row r="154" spans="1:19" s="13" customFormat="1" x14ac:dyDescent="0.2">
      <c r="A154" s="13" t="str">
        <f t="shared" si="10"/>
        <v>Fabry</v>
      </c>
      <c r="B154" s="13" t="str">
        <f t="shared" si="11"/>
        <v>DŽ</v>
      </c>
      <c r="C154" s="13" t="str">
        <f t="shared" si="11"/>
        <v>dispanzer za ženske</v>
      </c>
      <c r="D154" s="13">
        <v>138</v>
      </c>
      <c r="E154" s="154" t="s">
        <v>179</v>
      </c>
      <c r="F154" s="164" t="s">
        <v>204</v>
      </c>
      <c r="G154" s="194">
        <v>306</v>
      </c>
      <c r="H154" s="202" t="s">
        <v>192</v>
      </c>
      <c r="I154" s="197"/>
      <c r="J154" s="185" t="e">
        <f>IF(F154="","",VLOOKUP(P154,#REF!,7,FALSE))</f>
        <v>#REF!</v>
      </c>
      <c r="K154" s="32" t="e">
        <f>VLOOKUP($P154,#REF!,3,FALSE)</f>
        <v>#REF!</v>
      </c>
      <c r="L154" s="32" t="e">
        <f>VLOOKUP($P154,#REF!,4,FALSE)</f>
        <v>#REF!</v>
      </c>
      <c r="M154" s="32" t="e">
        <f>VLOOKUP($P154,#REF!,5,FALSE)</f>
        <v>#REF!</v>
      </c>
      <c r="N154" s="33" t="e">
        <f>VLOOKUP($P154,#REF!,6,FALSE)</f>
        <v>#REF!</v>
      </c>
      <c r="O154" s="34">
        <v>56</v>
      </c>
      <c r="P154" s="61">
        <v>110</v>
      </c>
      <c r="Q154" s="61" t="str">
        <f>IFERROR(VLOOKUP(P154,#REF!,8,FALSE),"")</f>
        <v/>
      </c>
      <c r="R154" s="24"/>
      <c r="S154" s="61" t="str">
        <f>IFERROR(VLOOKUP(P154,#REF!,2,FALSE),"")</f>
        <v/>
      </c>
    </row>
    <row r="155" spans="1:19" s="13" customFormat="1" x14ac:dyDescent="0.2">
      <c r="A155" s="13" t="str">
        <f t="shared" si="10"/>
        <v>Fabry</v>
      </c>
      <c r="B155" s="13" t="str">
        <f t="shared" si="11"/>
        <v>OD, ŠD</v>
      </c>
      <c r="C155" s="13" t="str">
        <f t="shared" si="11"/>
        <v>otroški in šolski dispanzer - kurativa</v>
      </c>
      <c r="D155" s="13">
        <v>139</v>
      </c>
      <c r="E155" s="169" t="s">
        <v>180</v>
      </c>
      <c r="F155" s="157" t="s">
        <v>205</v>
      </c>
      <c r="G155" s="194">
        <v>327</v>
      </c>
      <c r="H155" s="202" t="s">
        <v>193</v>
      </c>
      <c r="I155" s="197"/>
      <c r="J155" s="185" t="e">
        <f>IF(F155="","",VLOOKUP(P155,#REF!,7,FALSE))</f>
        <v>#REF!</v>
      </c>
      <c r="K155" s="32" t="e">
        <f>VLOOKUP($P155,#REF!,3,FALSE)</f>
        <v>#REF!</v>
      </c>
      <c r="L155" s="32" t="e">
        <f>VLOOKUP($P155,#REF!,4,FALSE)</f>
        <v>#REF!</v>
      </c>
      <c r="M155" s="32" t="e">
        <f>VLOOKUP($P155,#REF!,5,FALSE)</f>
        <v>#REF!</v>
      </c>
      <c r="N155" s="33" t="e">
        <f>VLOOKUP($P155,#REF!,6,FALSE)</f>
        <v>#REF!</v>
      </c>
      <c r="O155" s="34">
        <v>57</v>
      </c>
      <c r="P155" s="61">
        <v>111</v>
      </c>
      <c r="Q155" s="61" t="str">
        <f>IFERROR(VLOOKUP(P155,#REF!,8,FALSE),"")</f>
        <v/>
      </c>
      <c r="R155" s="24"/>
      <c r="S155" s="61" t="str">
        <f>IFERROR(VLOOKUP(P155,#REF!,2,FALSE),"")</f>
        <v/>
      </c>
    </row>
    <row r="156" spans="1:19" s="13" customFormat="1" x14ac:dyDescent="0.2">
      <c r="A156" s="13" t="str">
        <f t="shared" si="10"/>
        <v>Fabry</v>
      </c>
      <c r="B156" s="13" t="str">
        <f t="shared" si="11"/>
        <v>OD, ŠD</v>
      </c>
      <c r="C156" s="13" t="str">
        <f t="shared" si="11"/>
        <v xml:space="preserve">otroški in šolski dispanzer - preventiva </v>
      </c>
      <c r="D156" s="13">
        <v>140</v>
      </c>
      <c r="E156" s="165"/>
      <c r="F156" s="157" t="s">
        <v>206</v>
      </c>
      <c r="G156" s="194">
        <v>327</v>
      </c>
      <c r="H156" s="202" t="s">
        <v>194</v>
      </c>
      <c r="I156" s="197"/>
      <c r="J156" s="185" t="e">
        <f>IF(F156="","",VLOOKUP(P156,#REF!,7,FALSE))</f>
        <v>#REF!</v>
      </c>
      <c r="K156" s="32" t="e">
        <f>VLOOKUP($P156,#REF!,3,FALSE)</f>
        <v>#REF!</v>
      </c>
      <c r="L156" s="32" t="e">
        <f>VLOOKUP($P156,#REF!,4,FALSE)</f>
        <v>#REF!</v>
      </c>
      <c r="M156" s="32" t="e">
        <f>VLOOKUP($P156,#REF!,5,FALSE)</f>
        <v>#REF!</v>
      </c>
      <c r="N156" s="33" t="e">
        <f>VLOOKUP($P156,#REF!,6,FALSE)</f>
        <v>#REF!</v>
      </c>
      <c r="O156" s="34"/>
      <c r="P156" s="61">
        <v>112</v>
      </c>
      <c r="Q156" s="61" t="str">
        <f>IFERROR(VLOOKUP(P156,#REF!,8,FALSE),"")</f>
        <v/>
      </c>
      <c r="R156" s="24"/>
      <c r="S156" s="61" t="str">
        <f>IFERROR(VLOOKUP(P156,#REF!,2,FALSE),"")</f>
        <v/>
      </c>
    </row>
    <row r="157" spans="1:19" s="13" customFormat="1" ht="12.75" customHeight="1" x14ac:dyDescent="0.2">
      <c r="A157" s="11"/>
      <c r="E157" s="165" t="s">
        <v>271</v>
      </c>
      <c r="F157" s="157" t="s">
        <v>424</v>
      </c>
      <c r="G157" s="194">
        <v>327</v>
      </c>
      <c r="H157" s="202" t="s">
        <v>195</v>
      </c>
      <c r="I157" s="197"/>
      <c r="J157" s="185" t="e">
        <f>IF(F157="","",VLOOKUP(P157,#REF!,7,FALSE))</f>
        <v>#REF!</v>
      </c>
      <c r="K157" s="32" t="e">
        <f>VLOOKUP($P157,#REF!,3,FALSE)</f>
        <v>#REF!</v>
      </c>
      <c r="L157" s="32" t="e">
        <f>VLOOKUP($P157,#REF!,4,FALSE)</f>
        <v>#REF!</v>
      </c>
      <c r="M157" s="32" t="e">
        <f>VLOOKUP($P157,#REF!,5,FALSE)</f>
        <v>#REF!</v>
      </c>
      <c r="N157" s="33" t="e">
        <f>VLOOKUP($P157,#REF!,6,FALSE)</f>
        <v>#REF!</v>
      </c>
      <c r="O157" s="34"/>
      <c r="P157" s="61">
        <v>113</v>
      </c>
      <c r="Q157" s="61" t="str">
        <f>IFERROR(VLOOKUP(P157,#REF!,8,FALSE),"")</f>
        <v/>
      </c>
      <c r="R157" s="24"/>
      <c r="S157" s="61" t="str">
        <f>IFERROR(VLOOKUP(P157,#REF!,2,FALSE),"")</f>
        <v/>
      </c>
    </row>
    <row r="158" spans="1:19" s="13" customFormat="1" ht="12.75" customHeight="1" x14ac:dyDescent="0.2">
      <c r="A158" s="11"/>
      <c r="E158" s="165"/>
      <c r="F158" s="157" t="s">
        <v>425</v>
      </c>
      <c r="G158" s="194">
        <v>327</v>
      </c>
      <c r="H158" s="202" t="s">
        <v>195</v>
      </c>
      <c r="I158" s="197"/>
      <c r="J158" s="185" t="e">
        <f>IF(F158="","",VLOOKUP(P158,#REF!,7,FALSE))</f>
        <v>#REF!</v>
      </c>
      <c r="K158" s="32" t="e">
        <f>VLOOKUP($P158,#REF!,3,FALSE)</f>
        <v>#REF!</v>
      </c>
      <c r="L158" s="32" t="e">
        <f>VLOOKUP($P158,#REF!,4,FALSE)</f>
        <v>#REF!</v>
      </c>
      <c r="M158" s="32" t="e">
        <f>VLOOKUP($P158,#REF!,5,FALSE)</f>
        <v>#REF!</v>
      </c>
      <c r="N158" s="33" t="e">
        <f>VLOOKUP($P158,#REF!,6,FALSE)</f>
        <v>#REF!</v>
      </c>
      <c r="O158" s="34">
        <v>58</v>
      </c>
      <c r="P158" s="61">
        <v>114</v>
      </c>
      <c r="Q158" s="61" t="str">
        <f>IFERROR(VLOOKUP(P158,#REF!,8,FALSE),"")</f>
        <v/>
      </c>
      <c r="R158" s="24"/>
      <c r="S158" s="61" t="str">
        <f>IFERROR(VLOOKUP(P158,#REF!,2,FALSE),"")</f>
        <v/>
      </c>
    </row>
    <row r="159" spans="1:19" s="13" customFormat="1" x14ac:dyDescent="0.2">
      <c r="A159" s="13" t="str">
        <f>+$E$146</f>
        <v>Fabry</v>
      </c>
      <c r="B159" s="13">
        <f>IF(E159="",B158,E159)</f>
        <v>0</v>
      </c>
      <c r="C159" s="13" t="str">
        <f>IF(F159="",C158,F159)</f>
        <v>razvojna ambulanta z centrom za zgodnjo obravnavo</v>
      </c>
      <c r="D159" s="13">
        <v>141</v>
      </c>
      <c r="E159" s="165"/>
      <c r="F159" s="157" t="s">
        <v>426</v>
      </c>
      <c r="G159" s="194">
        <v>327</v>
      </c>
      <c r="H159" s="202" t="s">
        <v>195</v>
      </c>
      <c r="I159" s="197"/>
      <c r="J159" s="185" t="e">
        <f>IF(F159="","",VLOOKUP(P159,#REF!,7,FALSE))</f>
        <v>#REF!</v>
      </c>
      <c r="K159" s="32" t="e">
        <f>VLOOKUP($P159,#REF!,3,FALSE)</f>
        <v>#REF!</v>
      </c>
      <c r="L159" s="32" t="e">
        <f>VLOOKUP($P159,#REF!,4,FALSE)</f>
        <v>#REF!</v>
      </c>
      <c r="M159" s="32" t="e">
        <f>VLOOKUP($P159,#REF!,5,FALSE)</f>
        <v>#REF!</v>
      </c>
      <c r="N159" s="33" t="e">
        <f>VLOOKUP($P159,#REF!,6,FALSE)</f>
        <v>#REF!</v>
      </c>
      <c r="O159" s="34">
        <v>58</v>
      </c>
      <c r="P159" s="61">
        <v>218</v>
      </c>
      <c r="Q159" s="61" t="str">
        <f>IFERROR(VLOOKUP(P159,#REF!,8,FALSE),"")</f>
        <v/>
      </c>
      <c r="R159" s="24"/>
      <c r="S159" s="61" t="str">
        <f>IFERROR(VLOOKUP(P159,#REF!,2,FALSE),"")</f>
        <v/>
      </c>
    </row>
    <row r="160" spans="1:19" s="13" customFormat="1" ht="12.75" customHeight="1" x14ac:dyDescent="0.2">
      <c r="A160" s="11"/>
      <c r="E160" s="169" t="s">
        <v>373</v>
      </c>
      <c r="F160" s="157" t="s">
        <v>427</v>
      </c>
      <c r="G160" s="194">
        <v>338</v>
      </c>
      <c r="H160" s="202" t="s">
        <v>350</v>
      </c>
      <c r="I160" s="197"/>
      <c r="J160" s="185" t="e">
        <f>IF(F160="","",VLOOKUP(P160,#REF!,7,FALSE))</f>
        <v>#REF!</v>
      </c>
      <c r="K160" s="32" t="e">
        <f>VLOOKUP($P160,#REF!,3,FALSE)</f>
        <v>#REF!</v>
      </c>
      <c r="L160" s="32" t="e">
        <f>VLOOKUP($P160,#REF!,4,FALSE)</f>
        <v>#REF!</v>
      </c>
      <c r="M160" s="32" t="e">
        <f>VLOOKUP($P160,#REF!,5,FALSE)</f>
        <v>#REF!</v>
      </c>
      <c r="N160" s="33" t="e">
        <f>VLOOKUP($P160,#REF!,6,FALSE)</f>
        <v>#REF!</v>
      </c>
      <c r="O160" s="34">
        <v>59</v>
      </c>
      <c r="P160" s="61">
        <v>115</v>
      </c>
      <c r="Q160" s="61" t="str">
        <f>IFERROR(VLOOKUP(P160,#REF!,8,FALSE),"")</f>
        <v/>
      </c>
      <c r="R160" s="24"/>
      <c r="S160" s="61" t="str">
        <f>IFERROR(VLOOKUP(P160,#REF!,2,FALSE),"")</f>
        <v/>
      </c>
    </row>
    <row r="161" spans="1:19" s="13" customFormat="1" ht="12.75" customHeight="1" x14ac:dyDescent="0.2">
      <c r="A161" s="11"/>
      <c r="E161" s="165" t="s">
        <v>374</v>
      </c>
      <c r="F161" s="157" t="s">
        <v>428</v>
      </c>
      <c r="G161" s="194">
        <v>338</v>
      </c>
      <c r="H161" s="202" t="s">
        <v>196</v>
      </c>
      <c r="I161" s="197"/>
      <c r="J161" s="185" t="e">
        <f>IF(F161="","",VLOOKUP(P161,#REF!,7,FALSE))</f>
        <v>#REF!</v>
      </c>
      <c r="K161" s="32" t="e">
        <f>VLOOKUP($P161,#REF!,3,FALSE)</f>
        <v>#REF!</v>
      </c>
      <c r="L161" s="32" t="e">
        <f>VLOOKUP($P161,#REF!,4,FALSE)</f>
        <v>#REF!</v>
      </c>
      <c r="M161" s="32" t="e">
        <f>VLOOKUP($P161,#REF!,5,FALSE)</f>
        <v>#REF!</v>
      </c>
      <c r="N161" s="33" t="e">
        <f>VLOOKUP($P161,#REF!,6,FALSE)</f>
        <v>#REF!</v>
      </c>
      <c r="O161" s="34">
        <v>60</v>
      </c>
      <c r="P161" s="61">
        <v>116</v>
      </c>
      <c r="Q161" s="61" t="str">
        <f>IFERROR(VLOOKUP(P161,#REF!,8,FALSE),"")</f>
        <v/>
      </c>
      <c r="R161" s="24"/>
      <c r="S161" s="61" t="str">
        <f>IFERROR(VLOOKUP(P161,#REF!,2,FALSE),"")</f>
        <v/>
      </c>
    </row>
    <row r="162" spans="1:19" s="13" customFormat="1" x14ac:dyDescent="0.2">
      <c r="A162" s="13" t="str">
        <f t="shared" ref="A162:A205" si="12">+$E$146</f>
        <v>Fabry</v>
      </c>
      <c r="B162" s="13">
        <f t="shared" ref="B162:C219" si="13">IF(E162="",B161,E162)</f>
        <v>0</v>
      </c>
      <c r="C162" s="13" t="str">
        <f t="shared" si="13"/>
        <v>dežurna služba 1</v>
      </c>
      <c r="D162" s="13">
        <v>142</v>
      </c>
      <c r="E162" s="165"/>
      <c r="F162" s="157" t="s">
        <v>429</v>
      </c>
      <c r="G162" s="194">
        <v>338</v>
      </c>
      <c r="H162" s="202" t="s">
        <v>351</v>
      </c>
      <c r="I162" s="197"/>
      <c r="J162" s="185" t="e">
        <f>IF(F162="","",VLOOKUP(P162,#REF!,7,FALSE))</f>
        <v>#REF!</v>
      </c>
      <c r="K162" s="32" t="e">
        <f>VLOOKUP($P162,#REF!,3,FALSE)</f>
        <v>#REF!</v>
      </c>
      <c r="L162" s="32" t="e">
        <f>VLOOKUP($P162,#REF!,4,FALSE)</f>
        <v>#REF!</v>
      </c>
      <c r="M162" s="32" t="e">
        <f>VLOOKUP($P162,#REF!,5,FALSE)</f>
        <v>#REF!</v>
      </c>
      <c r="N162" s="33" t="e">
        <f>VLOOKUP($P162,#REF!,6,FALSE)</f>
        <v>#REF!</v>
      </c>
      <c r="O162" s="34">
        <v>61</v>
      </c>
      <c r="P162" s="61">
        <v>117</v>
      </c>
      <c r="Q162" s="61" t="str">
        <f>IFERROR(VLOOKUP(P162,#REF!,8,FALSE),"")</f>
        <v/>
      </c>
      <c r="R162" s="24"/>
      <c r="S162" s="61" t="str">
        <f>IFERROR(VLOOKUP(P162,#REF!,2,FALSE),"")</f>
        <v/>
      </c>
    </row>
    <row r="163" spans="1:19" s="13" customFormat="1" x14ac:dyDescent="0.2">
      <c r="A163" s="13" t="str">
        <f t="shared" si="12"/>
        <v>Fabry</v>
      </c>
      <c r="B163" s="13">
        <f t="shared" si="13"/>
        <v>0</v>
      </c>
      <c r="C163" s="13" t="str">
        <f t="shared" si="13"/>
        <v>dežurna služba 2</v>
      </c>
      <c r="D163" s="13">
        <v>143</v>
      </c>
      <c r="E163" s="165"/>
      <c r="F163" s="157" t="s">
        <v>430</v>
      </c>
      <c r="G163" s="194">
        <v>338</v>
      </c>
      <c r="H163" s="202" t="s">
        <v>352</v>
      </c>
      <c r="I163" s="197"/>
      <c r="J163" s="185" t="e">
        <f>IF(F163="","",VLOOKUP(P163,#REF!,7,FALSE))</f>
        <v>#REF!</v>
      </c>
      <c r="K163" s="32" t="e">
        <f>VLOOKUP($P163,#REF!,3,FALSE)</f>
        <v>#REF!</v>
      </c>
      <c r="L163" s="32" t="e">
        <f>VLOOKUP($P163,#REF!,4,FALSE)</f>
        <v>#REF!</v>
      </c>
      <c r="M163" s="32" t="e">
        <f>VLOOKUP($P163,#REF!,5,FALSE)</f>
        <v>#REF!</v>
      </c>
      <c r="N163" s="33" t="e">
        <f>VLOOKUP($P163,#REF!,6,FALSE)</f>
        <v>#REF!</v>
      </c>
      <c r="O163" s="34">
        <v>62</v>
      </c>
      <c r="P163" s="61">
        <v>118</v>
      </c>
      <c r="Q163" s="61" t="str">
        <f>IFERROR(VLOOKUP(P163,#REF!,8,FALSE),"")</f>
        <v/>
      </c>
      <c r="R163" s="24"/>
      <c r="S163" s="61" t="str">
        <f>IFERROR(VLOOKUP(P163,#REF!,2,FALSE),"")</f>
        <v/>
      </c>
    </row>
    <row r="164" spans="1:19" s="13" customFormat="1" x14ac:dyDescent="0.2">
      <c r="A164" s="13" t="str">
        <f t="shared" si="12"/>
        <v>Fabry</v>
      </c>
      <c r="B164" s="13">
        <f t="shared" si="13"/>
        <v>0</v>
      </c>
      <c r="C164" s="13" t="str">
        <f t="shared" si="13"/>
        <v>dežurna služba 3a</v>
      </c>
      <c r="D164" s="13">
        <v>144</v>
      </c>
      <c r="E164" s="165"/>
      <c r="F164" s="157" t="s">
        <v>431</v>
      </c>
      <c r="G164" s="194">
        <v>338</v>
      </c>
      <c r="H164" s="202" t="s">
        <v>353</v>
      </c>
      <c r="I164" s="197"/>
      <c r="J164" s="185" t="e">
        <f>IF(F164="","",VLOOKUP(P164,#REF!,7,FALSE))</f>
        <v>#REF!</v>
      </c>
      <c r="K164" s="32" t="e">
        <f>VLOOKUP($P164,#REF!,3,FALSE)</f>
        <v>#REF!</v>
      </c>
      <c r="L164" s="32" t="e">
        <f>VLOOKUP($P164,#REF!,4,FALSE)</f>
        <v>#REF!</v>
      </c>
      <c r="M164" s="32" t="e">
        <f>VLOOKUP($P164,#REF!,5,FALSE)</f>
        <v>#REF!</v>
      </c>
      <c r="N164" s="33" t="e">
        <f>VLOOKUP($P164,#REF!,6,FALSE)</f>
        <v>#REF!</v>
      </c>
      <c r="O164" s="34"/>
      <c r="P164" s="61">
        <v>119</v>
      </c>
      <c r="Q164" s="61" t="str">
        <f>IFERROR(VLOOKUP(P164,#REF!,8,FALSE),"")</f>
        <v/>
      </c>
      <c r="R164" s="24"/>
      <c r="S164" s="61" t="str">
        <f>IFERROR(VLOOKUP(P164,#REF!,2,FALSE),"")</f>
        <v/>
      </c>
    </row>
    <row r="165" spans="1:19" s="13" customFormat="1" x14ac:dyDescent="0.2">
      <c r="A165" s="13" t="str">
        <f t="shared" si="12"/>
        <v>Fabry</v>
      </c>
      <c r="B165" s="13">
        <f t="shared" si="13"/>
        <v>0</v>
      </c>
      <c r="C165" s="13" t="str">
        <f t="shared" si="13"/>
        <v>dežurna služba 3b</v>
      </c>
      <c r="D165" s="13">
        <v>145</v>
      </c>
      <c r="E165" s="165"/>
      <c r="F165" s="157" t="s">
        <v>432</v>
      </c>
      <c r="G165" s="194">
        <v>338</v>
      </c>
      <c r="H165" s="202" t="s">
        <v>354</v>
      </c>
      <c r="I165" s="197"/>
      <c r="J165" s="185" t="e">
        <f>IF(F165="","",VLOOKUP(P165,#REF!,7,FALSE))</f>
        <v>#REF!</v>
      </c>
      <c r="K165" s="32" t="e">
        <f>VLOOKUP($P165,#REF!,3,FALSE)</f>
        <v>#REF!</v>
      </c>
      <c r="L165" s="32" t="e">
        <f>VLOOKUP($P165,#REF!,4,FALSE)</f>
        <v>#REF!</v>
      </c>
      <c r="M165" s="32" t="e">
        <f>VLOOKUP($P165,#REF!,5,FALSE)</f>
        <v>#REF!</v>
      </c>
      <c r="N165" s="33" t="e">
        <f>VLOOKUP($P165,#REF!,6,FALSE)</f>
        <v>#REF!</v>
      </c>
      <c r="O165" s="34">
        <v>63</v>
      </c>
      <c r="P165" s="61">
        <v>219</v>
      </c>
      <c r="Q165" s="61" t="str">
        <f>IFERROR(VLOOKUP(P165,#REF!,8,FALSE),"")</f>
        <v/>
      </c>
      <c r="R165" s="24"/>
      <c r="S165" s="61" t="str">
        <f>IFERROR(VLOOKUP(P165,#REF!,2,FALSE),"")</f>
        <v/>
      </c>
    </row>
    <row r="166" spans="1:19" s="13" customFormat="1" x14ac:dyDescent="0.2">
      <c r="A166" s="13" t="str">
        <f t="shared" si="12"/>
        <v>Fabry</v>
      </c>
      <c r="B166" s="13">
        <f t="shared" si="13"/>
        <v>0</v>
      </c>
      <c r="C166" s="13" t="str">
        <f t="shared" si="13"/>
        <v>dežurna služba 4</v>
      </c>
      <c r="D166" s="13">
        <v>146</v>
      </c>
      <c r="E166" s="171"/>
      <c r="F166" s="157" t="s">
        <v>433</v>
      </c>
      <c r="G166" s="194">
        <v>338</v>
      </c>
      <c r="H166" s="202" t="s">
        <v>355</v>
      </c>
      <c r="I166" s="197"/>
      <c r="J166" s="185" t="e">
        <f>IF(F166="","",VLOOKUP(P166,#REF!,7,FALSE))</f>
        <v>#REF!</v>
      </c>
      <c r="K166" s="32" t="e">
        <f>VLOOKUP($P166,#REF!,3,FALSE)</f>
        <v>#REF!</v>
      </c>
      <c r="L166" s="32" t="e">
        <f>VLOOKUP($P166,#REF!,4,FALSE)</f>
        <v>#REF!</v>
      </c>
      <c r="M166" s="32" t="e">
        <f>VLOOKUP($P166,#REF!,5,FALSE)</f>
        <v>#REF!</v>
      </c>
      <c r="N166" s="33" t="e">
        <f>VLOOKUP($P166,#REF!,6,FALSE)</f>
        <v>#REF!</v>
      </c>
      <c r="O166" s="34">
        <v>64</v>
      </c>
      <c r="P166" s="61">
        <v>121</v>
      </c>
      <c r="Q166" s="61" t="str">
        <f>IFERROR(VLOOKUP(P166,#REF!,8,FALSE),"")</f>
        <v/>
      </c>
      <c r="R166" s="24"/>
      <c r="S166" s="61" t="str">
        <f>IFERROR(VLOOKUP(P166,#REF!,2,FALSE),"")</f>
        <v/>
      </c>
    </row>
    <row r="167" spans="1:19" s="13" customFormat="1" x14ac:dyDescent="0.2">
      <c r="A167" s="13" t="str">
        <f t="shared" si="12"/>
        <v>Fabry</v>
      </c>
      <c r="B167" s="13">
        <f t="shared" si="13"/>
        <v>0</v>
      </c>
      <c r="C167" s="13" t="str">
        <f t="shared" si="13"/>
        <v>dežurna služba 5</v>
      </c>
      <c r="D167" s="13">
        <v>147</v>
      </c>
      <c r="E167" s="165"/>
      <c r="F167" s="157" t="s">
        <v>434</v>
      </c>
      <c r="G167" s="194">
        <v>338</v>
      </c>
      <c r="H167" s="198" t="s">
        <v>356</v>
      </c>
      <c r="I167" s="197"/>
      <c r="J167" s="185" t="e">
        <f>IF(F167="","",VLOOKUP(P167,#REF!,7,FALSE))</f>
        <v>#REF!</v>
      </c>
      <c r="K167" s="32" t="e">
        <f>VLOOKUP($P167,#REF!,3,FALSE)</f>
        <v>#REF!</v>
      </c>
      <c r="L167" s="32" t="e">
        <f>VLOOKUP($P167,#REF!,4,FALSE)</f>
        <v>#REF!</v>
      </c>
      <c r="M167" s="32" t="e">
        <f>VLOOKUP($P167,#REF!,5,FALSE)</f>
        <v>#REF!</v>
      </c>
      <c r="N167" s="33" t="e">
        <f>VLOOKUP($P167,#REF!,6,FALSE)</f>
        <v>#REF!</v>
      </c>
      <c r="O167" s="34"/>
      <c r="P167" s="61">
        <v>122</v>
      </c>
      <c r="Q167" s="61" t="str">
        <f>IFERROR(VLOOKUP(P167,#REF!,8,FALSE),"")</f>
        <v/>
      </c>
      <c r="R167" s="24"/>
      <c r="S167" s="61" t="str">
        <f>IFERROR(VLOOKUP(P167,#REF!,2,FALSE),"")</f>
        <v/>
      </c>
    </row>
    <row r="168" spans="1:19" s="13" customFormat="1" x14ac:dyDescent="0.2">
      <c r="A168" s="13" t="str">
        <f t="shared" si="12"/>
        <v>Fabry</v>
      </c>
      <c r="B168" s="13">
        <f t="shared" si="13"/>
        <v>0</v>
      </c>
      <c r="C168" s="13" t="str">
        <f t="shared" si="13"/>
        <v>triaža satelitski urgentni center</v>
      </c>
      <c r="D168" s="13">
        <v>148</v>
      </c>
      <c r="E168" s="165"/>
      <c r="F168" s="157" t="s">
        <v>435</v>
      </c>
      <c r="G168" s="194">
        <v>338</v>
      </c>
      <c r="H168" s="198" t="s">
        <v>346</v>
      </c>
      <c r="I168" s="197"/>
      <c r="J168" s="185" t="e">
        <f>IF(F168="","",VLOOKUP(P168,#REF!,7,FALSE))</f>
        <v>#REF!</v>
      </c>
      <c r="K168" s="32" t="e">
        <f>VLOOKUP($P168,#REF!,3,FALSE)</f>
        <v>#REF!</v>
      </c>
      <c r="L168" s="32" t="e">
        <f>VLOOKUP($P168,#REF!,4,FALSE)</f>
        <v>#REF!</v>
      </c>
      <c r="M168" s="32" t="e">
        <f>VLOOKUP($P168,#REF!,5,FALSE)</f>
        <v>#REF!</v>
      </c>
      <c r="N168" s="33" t="e">
        <f>VLOOKUP($P168,#REF!,6,FALSE)</f>
        <v>#REF!</v>
      </c>
      <c r="O168" s="34"/>
      <c r="P168" s="61">
        <v>123</v>
      </c>
      <c r="Q168" s="61" t="str">
        <f>IFERROR(VLOOKUP(P168,#REF!,8,FALSE),"")</f>
        <v/>
      </c>
      <c r="R168" s="24"/>
      <c r="S168" s="61" t="str">
        <f>IFERROR(VLOOKUP(P168,#REF!,2,FALSE),"")</f>
        <v/>
      </c>
    </row>
    <row r="169" spans="1:19" s="13" customFormat="1" x14ac:dyDescent="0.2">
      <c r="A169" s="13" t="str">
        <f t="shared" si="12"/>
        <v>Fabry</v>
      </c>
      <c r="B169" s="13">
        <f t="shared" si="13"/>
        <v>0</v>
      </c>
      <c r="C169" s="13" t="str">
        <f t="shared" si="13"/>
        <v>mobilna enota reanimobila</v>
      </c>
      <c r="D169" s="13">
        <v>149</v>
      </c>
      <c r="E169" s="165"/>
      <c r="F169" s="157" t="s">
        <v>436</v>
      </c>
      <c r="G169" s="194">
        <v>338</v>
      </c>
      <c r="H169" s="198" t="s">
        <v>347</v>
      </c>
      <c r="I169" s="197"/>
      <c r="J169" s="185" t="e">
        <f>IF(F169="","",VLOOKUP(P169,#REF!,7,FALSE))</f>
        <v>#REF!</v>
      </c>
      <c r="K169" s="32" t="e">
        <f>VLOOKUP($P169,#REF!,3,FALSE)</f>
        <v>#REF!</v>
      </c>
      <c r="L169" s="32" t="e">
        <f>VLOOKUP($P169,#REF!,4,FALSE)</f>
        <v>#REF!</v>
      </c>
      <c r="M169" s="32" t="e">
        <f>VLOOKUP($P169,#REF!,5,FALSE)</f>
        <v>#REF!</v>
      </c>
      <c r="N169" s="33" t="e">
        <f>VLOOKUP($P169,#REF!,6,FALSE)</f>
        <v>#REF!</v>
      </c>
      <c r="O169" s="34"/>
      <c r="P169" s="61">
        <v>169</v>
      </c>
      <c r="Q169" s="61" t="str">
        <f>IFERROR(VLOOKUP(P169,#REF!,8,FALSE),"")</f>
        <v/>
      </c>
      <c r="R169" s="24"/>
      <c r="S169" s="61" t="str">
        <f>IFERROR(VLOOKUP(P169,#REF!,2,FALSE),"")</f>
        <v/>
      </c>
    </row>
    <row r="170" spans="1:19" s="13" customFormat="1" x14ac:dyDescent="0.2">
      <c r="A170" s="13" t="str">
        <f t="shared" si="12"/>
        <v>Fabry</v>
      </c>
      <c r="B170" s="13">
        <f t="shared" si="13"/>
        <v>0</v>
      </c>
      <c r="C170" s="13" t="str">
        <f t="shared" si="13"/>
        <v>mobilna enota nujnega reševalnega vozila</v>
      </c>
      <c r="D170" s="13">
        <v>150</v>
      </c>
      <c r="E170" s="165"/>
      <c r="F170" s="157" t="s">
        <v>437</v>
      </c>
      <c r="G170" s="194">
        <v>338</v>
      </c>
      <c r="H170" s="198" t="s">
        <v>348</v>
      </c>
      <c r="I170" s="197"/>
      <c r="J170" s="185" t="e">
        <f>IF(F170="","",VLOOKUP(P170,#REF!,7,FALSE))</f>
        <v>#REF!</v>
      </c>
      <c r="K170" s="32" t="e">
        <f>VLOOKUP($P170,#REF!,3,FALSE)</f>
        <v>#REF!</v>
      </c>
      <c r="L170" s="32" t="e">
        <f>VLOOKUP($P170,#REF!,4,FALSE)</f>
        <v>#REF!</v>
      </c>
      <c r="M170" s="32" t="e">
        <f>VLOOKUP($P170,#REF!,5,FALSE)</f>
        <v>#REF!</v>
      </c>
      <c r="N170" s="33" t="e">
        <f>VLOOKUP($P170,#REF!,6,FALSE)</f>
        <v>#REF!</v>
      </c>
      <c r="O170" s="34"/>
      <c r="P170" s="61">
        <v>170</v>
      </c>
      <c r="Q170" s="61" t="str">
        <f>IFERROR(VLOOKUP(P170,#REF!,8,FALSE),"")</f>
        <v/>
      </c>
      <c r="R170" s="24"/>
      <c r="S170" s="61" t="str">
        <f>IFERROR(VLOOKUP(P170,#REF!,2,FALSE),"")</f>
        <v/>
      </c>
    </row>
    <row r="171" spans="1:19" s="13" customFormat="1" x14ac:dyDescent="0.2">
      <c r="A171" s="13" t="str">
        <f t="shared" si="12"/>
        <v>Fabry</v>
      </c>
      <c r="B171" s="13">
        <f t="shared" si="13"/>
        <v>0</v>
      </c>
      <c r="C171" s="13" t="str">
        <f t="shared" si="13"/>
        <v>motorno kolo</v>
      </c>
      <c r="D171" s="13">
        <v>151</v>
      </c>
      <c r="E171" s="165"/>
      <c r="F171" s="157" t="s">
        <v>438</v>
      </c>
      <c r="G171" s="194">
        <v>338</v>
      </c>
      <c r="H171" s="198" t="s">
        <v>349</v>
      </c>
      <c r="I171" s="197"/>
      <c r="J171" s="185" t="e">
        <f>IF(F171="","",VLOOKUP(P171,#REF!,7,FALSE))</f>
        <v>#REF!</v>
      </c>
      <c r="K171" s="32" t="e">
        <f>VLOOKUP($P171,#REF!,3,FALSE)</f>
        <v>#REF!</v>
      </c>
      <c r="L171" s="32" t="e">
        <f>VLOOKUP($P171,#REF!,4,FALSE)</f>
        <v>#REF!</v>
      </c>
      <c r="M171" s="32" t="e">
        <f>VLOOKUP($P171,#REF!,5,FALSE)</f>
        <v>#REF!</v>
      </c>
      <c r="N171" s="33" t="e">
        <f>VLOOKUP($P171,#REF!,6,FALSE)</f>
        <v>#REF!</v>
      </c>
      <c r="O171" s="34"/>
      <c r="P171" s="61">
        <v>171</v>
      </c>
      <c r="Q171" s="61" t="str">
        <f>IFERROR(VLOOKUP(P171,#REF!,8,FALSE),"")</f>
        <v/>
      </c>
      <c r="R171" s="24"/>
      <c r="S171" s="61" t="str">
        <f>IFERROR(VLOOKUP(P171,#REF!,2,FALSE),"")</f>
        <v/>
      </c>
    </row>
    <row r="172" spans="1:19" s="13" customFormat="1" x14ac:dyDescent="0.2">
      <c r="A172" s="13" t="str">
        <f t="shared" si="12"/>
        <v>Fabry</v>
      </c>
      <c r="B172" s="13">
        <f t="shared" si="13"/>
        <v>0</v>
      </c>
      <c r="C172" s="13" t="str">
        <f t="shared" si="13"/>
        <v xml:space="preserve">enota za hitro pomoč v rednem delovnem času  </v>
      </c>
      <c r="D172" s="13">
        <v>152</v>
      </c>
      <c r="E172" s="168"/>
      <c r="F172" s="157" t="s">
        <v>439</v>
      </c>
      <c r="G172" s="194">
        <v>338</v>
      </c>
      <c r="H172" s="203" t="s">
        <v>392</v>
      </c>
      <c r="I172" s="197"/>
      <c r="J172" s="185" t="e">
        <f>IF(F172="","",VLOOKUP(P172,#REF!,7,FALSE))</f>
        <v>#REF!</v>
      </c>
      <c r="K172" s="32" t="e">
        <f>VLOOKUP($P172,#REF!,3,FALSE)</f>
        <v>#REF!</v>
      </c>
      <c r="L172" s="32" t="e">
        <f>VLOOKUP($P172,#REF!,4,FALSE)</f>
        <v>#REF!</v>
      </c>
      <c r="M172" s="32" t="e">
        <f>VLOOKUP($P172,#REF!,5,FALSE)</f>
        <v>#REF!</v>
      </c>
      <c r="N172" s="33" t="e">
        <f>VLOOKUP($P172,#REF!,6,FALSE)</f>
        <v>#REF!</v>
      </c>
      <c r="O172" s="34"/>
      <c r="P172" s="61">
        <v>201</v>
      </c>
      <c r="Q172" s="61" t="str">
        <f>IFERROR(VLOOKUP(P172,#REF!,8,FALSE),"")</f>
        <v/>
      </c>
      <c r="R172" s="24"/>
      <c r="S172" s="61" t="str">
        <f>IFERROR(VLOOKUP(P172,#REF!,2,FALSE),"")</f>
        <v/>
      </c>
    </row>
    <row r="173" spans="1:19" s="13" customFormat="1" ht="22.5" x14ac:dyDescent="0.2">
      <c r="A173" s="13" t="str">
        <f t="shared" si="12"/>
        <v>Fabry</v>
      </c>
      <c r="B173" s="13" t="str">
        <f t="shared" si="13"/>
        <v>preventivni programi</v>
      </c>
      <c r="C173" s="13" t="str">
        <f t="shared" si="13"/>
        <v>zdravstvena vzgoja</v>
      </c>
      <c r="D173" s="13">
        <v>153</v>
      </c>
      <c r="E173" s="169" t="s">
        <v>440</v>
      </c>
      <c r="F173" s="157" t="s">
        <v>215</v>
      </c>
      <c r="G173" s="194">
        <v>346</v>
      </c>
      <c r="H173" s="198" t="s">
        <v>197</v>
      </c>
      <c r="I173" s="197" t="s">
        <v>167</v>
      </c>
      <c r="J173" s="185" t="e">
        <f>IF(F173="","",VLOOKUP(P173,#REF!,7,FALSE))</f>
        <v>#REF!</v>
      </c>
      <c r="K173" s="32" t="e">
        <f>VLOOKUP($P173,#REF!,3,FALSE)</f>
        <v>#REF!</v>
      </c>
      <c r="L173" s="32" t="e">
        <f>VLOOKUP($P173,#REF!,4,FALSE)</f>
        <v>#REF!</v>
      </c>
      <c r="M173" s="32" t="e">
        <f>VLOOKUP($P173,#REF!,5,FALSE)</f>
        <v>#REF!</v>
      </c>
      <c r="N173" s="33" t="e">
        <f>VLOOKUP($P173,#REF!,6,FALSE)</f>
        <v>#REF!</v>
      </c>
      <c r="O173" s="34"/>
      <c r="P173" s="61">
        <v>124</v>
      </c>
      <c r="Q173" s="61" t="str">
        <f>IFERROR(VLOOKUP(P173,#REF!,8,FALSE),"")</f>
        <v/>
      </c>
      <c r="R173" s="24"/>
      <c r="S173" s="61" t="str">
        <f>IFERROR(VLOOKUP(P173,#REF!,2,FALSE),"")</f>
        <v/>
      </c>
    </row>
    <row r="174" spans="1:19" s="13" customFormat="1" x14ac:dyDescent="0.2">
      <c r="A174" s="13" t="str">
        <f t="shared" si="12"/>
        <v>Fabry</v>
      </c>
      <c r="B174" s="13" t="str">
        <f t="shared" si="13"/>
        <v>preventivni programi</v>
      </c>
      <c r="C174" s="13" t="str">
        <f t="shared" si="13"/>
        <v xml:space="preserve">delavnica 'zdravo hujšanje' </v>
      </c>
      <c r="E174" s="165"/>
      <c r="F174" s="157" t="s">
        <v>216</v>
      </c>
      <c r="G174" s="194">
        <v>346</v>
      </c>
      <c r="H174" s="198" t="s">
        <v>197</v>
      </c>
      <c r="I174" s="197" t="s">
        <v>395</v>
      </c>
      <c r="J174" s="185" t="e">
        <f>IF(F174="","",VLOOKUP(P174,#REF!,7,FALSE))</f>
        <v>#REF!</v>
      </c>
      <c r="K174" s="32" t="e">
        <f>VLOOKUP($P174,#REF!,3,FALSE)</f>
        <v>#REF!</v>
      </c>
      <c r="L174" s="32" t="e">
        <f>VLOOKUP($P174,#REF!,4,FALSE)</f>
        <v>#REF!</v>
      </c>
      <c r="M174" s="32" t="e">
        <f>VLOOKUP($P174,#REF!,5,FALSE)</f>
        <v>#REF!</v>
      </c>
      <c r="N174" s="33" t="e">
        <f>VLOOKUP($P174,#REF!,6,FALSE)</f>
        <v>#REF!</v>
      </c>
      <c r="O174" s="34"/>
      <c r="P174" s="61">
        <v>202</v>
      </c>
      <c r="Q174" s="61" t="str">
        <f>IFERROR(VLOOKUP(P174,#REF!,8,FALSE),"")</f>
        <v/>
      </c>
      <c r="R174" s="24"/>
      <c r="S174" s="61" t="str">
        <f>IFERROR(VLOOKUP(P174,#REF!,2,FALSE),"")</f>
        <v/>
      </c>
    </row>
    <row r="175" spans="1:19" s="13" customFormat="1" ht="20.25" customHeight="1" x14ac:dyDescent="0.2">
      <c r="A175" s="13" t="str">
        <f t="shared" si="12"/>
        <v>Fabry</v>
      </c>
      <c r="B175" s="13" t="str">
        <f t="shared" si="13"/>
        <v>preventivni programi</v>
      </c>
      <c r="C175" s="13" t="str">
        <f t="shared" si="13"/>
        <v>delavnica 'zdrava prehrana'</v>
      </c>
      <c r="E175" s="165"/>
      <c r="F175" s="157" t="s">
        <v>217</v>
      </c>
      <c r="G175" s="194">
        <v>346</v>
      </c>
      <c r="H175" s="198" t="s">
        <v>197</v>
      </c>
      <c r="I175" s="197" t="s">
        <v>207</v>
      </c>
      <c r="J175" s="185" t="e">
        <f>IF(F175="","",VLOOKUP(P175,#REF!,7,FALSE))</f>
        <v>#REF!</v>
      </c>
      <c r="K175" s="32" t="e">
        <f>VLOOKUP($P175,#REF!,3,FALSE)</f>
        <v>#REF!</v>
      </c>
      <c r="L175" s="32" t="e">
        <f>VLOOKUP($P175,#REF!,4,FALSE)</f>
        <v>#REF!</v>
      </c>
      <c r="M175" s="32" t="e">
        <f>VLOOKUP($P175,#REF!,5,FALSE)</f>
        <v>#REF!</v>
      </c>
      <c r="N175" s="33" t="e">
        <f>VLOOKUP($P175,#REF!,6,FALSE)</f>
        <v>#REF!</v>
      </c>
      <c r="O175" s="34">
        <v>65</v>
      </c>
      <c r="P175" s="61">
        <v>203</v>
      </c>
      <c r="Q175" s="61" t="str">
        <f>IFERROR(VLOOKUP(P175,#REF!,8,FALSE),"")</f>
        <v/>
      </c>
      <c r="R175" s="24"/>
      <c r="S175" s="61" t="str">
        <f>IFERROR(VLOOKUP(P175,#REF!,2,FALSE),"")</f>
        <v/>
      </c>
    </row>
    <row r="176" spans="1:19" s="13" customFormat="1" x14ac:dyDescent="0.2">
      <c r="A176" s="13" t="str">
        <f t="shared" si="12"/>
        <v>Fabry</v>
      </c>
      <c r="B176" s="13" t="str">
        <f t="shared" si="13"/>
        <v>preventivni programi</v>
      </c>
      <c r="C176" s="13" t="str">
        <f t="shared" si="13"/>
        <v xml:space="preserve">delavnica 'gibam se' </v>
      </c>
      <c r="E176" s="165"/>
      <c r="F176" s="157" t="s">
        <v>393</v>
      </c>
      <c r="G176" s="194">
        <v>346</v>
      </c>
      <c r="H176" s="198" t="s">
        <v>197</v>
      </c>
      <c r="I176" s="197" t="s">
        <v>396</v>
      </c>
      <c r="J176" s="185" t="e">
        <f>IF(F176="","",VLOOKUP(P176,#REF!,7,FALSE))</f>
        <v>#REF!</v>
      </c>
      <c r="K176" s="32" t="e">
        <f>VLOOKUP($P176,#REF!,3,FALSE)</f>
        <v>#REF!</v>
      </c>
      <c r="L176" s="32" t="e">
        <f>VLOOKUP($P176,#REF!,4,FALSE)</f>
        <v>#REF!</v>
      </c>
      <c r="M176" s="32" t="e">
        <f>VLOOKUP($P176,#REF!,5,FALSE)</f>
        <v>#REF!</v>
      </c>
      <c r="N176" s="33" t="e">
        <f>VLOOKUP($P176,#REF!,6,FALSE)</f>
        <v>#REF!</v>
      </c>
      <c r="O176" s="34">
        <v>66</v>
      </c>
      <c r="P176" s="61">
        <v>204</v>
      </c>
      <c r="Q176" s="61" t="str">
        <f>IFERROR(VLOOKUP(P176,#REF!,8,FALSE),"")</f>
        <v/>
      </c>
      <c r="R176" s="24"/>
      <c r="S176" s="61" t="str">
        <f>IFERROR(VLOOKUP(P176,#REF!,2,FALSE),"")</f>
        <v/>
      </c>
    </row>
    <row r="177" spans="1:19" s="13" customFormat="1" x14ac:dyDescent="0.2">
      <c r="E177" s="165"/>
      <c r="F177" s="157" t="s">
        <v>218</v>
      </c>
      <c r="G177" s="194">
        <v>346</v>
      </c>
      <c r="H177" s="198" t="s">
        <v>197</v>
      </c>
      <c r="I177" s="197" t="s">
        <v>208</v>
      </c>
      <c r="J177" s="185" t="e">
        <f>IF(F177="","",VLOOKUP(P177,#REF!,7,FALSE))</f>
        <v>#REF!</v>
      </c>
      <c r="K177" s="32" t="e">
        <f>VLOOKUP($P177,#REF!,3,FALSE)</f>
        <v>#REF!</v>
      </c>
      <c r="L177" s="32" t="e">
        <f>VLOOKUP($P177,#REF!,4,FALSE)</f>
        <v>#REF!</v>
      </c>
      <c r="M177" s="32" t="e">
        <f>VLOOKUP($P177,#REF!,5,FALSE)</f>
        <v>#REF!</v>
      </c>
      <c r="N177" s="33" t="e">
        <f>VLOOKUP($P177,#REF!,6,FALSE)</f>
        <v>#REF!</v>
      </c>
      <c r="O177" s="34">
        <v>67</v>
      </c>
      <c r="P177" s="61">
        <v>205</v>
      </c>
      <c r="Q177" s="61" t="str">
        <f>IFERROR(VLOOKUP(P177,#REF!,8,FALSE),"")</f>
        <v/>
      </c>
      <c r="R177" s="24"/>
      <c r="S177" s="61" t="str">
        <f>IFERROR(VLOOKUP(P177,#REF!,2,FALSE),"")</f>
        <v/>
      </c>
    </row>
    <row r="178" spans="1:19" s="13" customFormat="1" x14ac:dyDescent="0.2">
      <c r="A178" s="13" t="str">
        <f t="shared" si="12"/>
        <v>Fabry</v>
      </c>
      <c r="B178" s="13" t="str">
        <f>IF(E178="",B176,E178)</f>
        <v>preventivni programi</v>
      </c>
      <c r="C178" s="13" t="str">
        <f>IF(F178="",C176,F178)</f>
        <v>individualno svetovanje za opuščanje kajenja</v>
      </c>
      <c r="D178" s="13">
        <v>154</v>
      </c>
      <c r="E178" s="165"/>
      <c r="F178" s="157" t="s">
        <v>219</v>
      </c>
      <c r="G178" s="194">
        <v>346</v>
      </c>
      <c r="H178" s="198" t="s">
        <v>197</v>
      </c>
      <c r="I178" s="197" t="s">
        <v>209</v>
      </c>
      <c r="J178" s="185" t="e">
        <f>IF(F178="","",VLOOKUP(P178,#REF!,7,FALSE))</f>
        <v>#REF!</v>
      </c>
      <c r="K178" s="32" t="e">
        <f>VLOOKUP($P178,#REF!,3,FALSE)</f>
        <v>#REF!</v>
      </c>
      <c r="L178" s="32" t="e">
        <f>VLOOKUP($P178,#REF!,4,FALSE)</f>
        <v>#REF!</v>
      </c>
      <c r="M178" s="32" t="e">
        <f>VLOOKUP($P178,#REF!,5,FALSE)</f>
        <v>#REF!</v>
      </c>
      <c r="N178" s="33" t="e">
        <f>VLOOKUP($P178,#REF!,6,FALSE)</f>
        <v>#REF!</v>
      </c>
      <c r="O178" s="34"/>
      <c r="P178" s="61">
        <v>206</v>
      </c>
      <c r="Q178" s="61" t="str">
        <f>IFERROR(VLOOKUP(P178,#REF!,8,FALSE),"")</f>
        <v/>
      </c>
      <c r="R178" s="24"/>
      <c r="S178" s="61" t="str">
        <f>IFERROR(VLOOKUP(P178,#REF!,2,FALSE),"")</f>
        <v/>
      </c>
    </row>
    <row r="179" spans="1:19" s="13" customFormat="1" x14ac:dyDescent="0.2">
      <c r="A179" s="13" t="str">
        <f t="shared" si="12"/>
        <v>Fabry</v>
      </c>
      <c r="B179" s="13" t="str">
        <f t="shared" si="13"/>
        <v>preventivni programi</v>
      </c>
      <c r="C179" s="13" t="str">
        <f t="shared" si="13"/>
        <v>individualno svetovanje za tveganje pitja alkohola</v>
      </c>
      <c r="D179" s="13">
        <v>155</v>
      </c>
      <c r="E179" s="165"/>
      <c r="F179" s="157" t="s">
        <v>220</v>
      </c>
      <c r="G179" s="194">
        <v>346</v>
      </c>
      <c r="H179" s="198" t="s">
        <v>197</v>
      </c>
      <c r="I179" s="197" t="s">
        <v>211</v>
      </c>
      <c r="J179" s="185" t="e">
        <f>IF(F179="","",VLOOKUP(P179,#REF!,7,FALSE))</f>
        <v>#REF!</v>
      </c>
      <c r="K179" s="32" t="e">
        <f>VLOOKUP($P179,#REF!,3,FALSE)</f>
        <v>#REF!</v>
      </c>
      <c r="L179" s="32" t="e">
        <f>VLOOKUP($P179,#REF!,4,FALSE)</f>
        <v>#REF!</v>
      </c>
      <c r="M179" s="32" t="e">
        <f>VLOOKUP($P179,#REF!,5,FALSE)</f>
        <v>#REF!</v>
      </c>
      <c r="N179" s="33" t="e">
        <f>VLOOKUP($P179,#REF!,6,FALSE)</f>
        <v>#REF!</v>
      </c>
      <c r="O179" s="34"/>
      <c r="P179" s="61">
        <v>130</v>
      </c>
      <c r="Q179" s="61" t="str">
        <f>IFERROR(VLOOKUP(P179,#REF!,8,FALSE),"")</f>
        <v/>
      </c>
      <c r="R179" s="24"/>
      <c r="S179" s="61" t="str">
        <f>IFERROR(VLOOKUP(P179,#REF!,2,FALSE),"")</f>
        <v/>
      </c>
    </row>
    <row r="180" spans="1:19" s="13" customFormat="1" x14ac:dyDescent="0.2">
      <c r="A180" s="13" t="str">
        <f t="shared" si="12"/>
        <v>Fabry</v>
      </c>
      <c r="B180" s="13" t="str">
        <f t="shared" si="13"/>
        <v>preventivni programi</v>
      </c>
      <c r="C180" s="13" t="str">
        <f t="shared" si="13"/>
        <v xml:space="preserve">delavnica 'življenski slog' </v>
      </c>
      <c r="D180" s="13">
        <v>156</v>
      </c>
      <c r="E180" s="171"/>
      <c r="F180" s="157" t="s">
        <v>221</v>
      </c>
      <c r="G180" s="194">
        <v>346</v>
      </c>
      <c r="H180" s="198" t="s">
        <v>197</v>
      </c>
      <c r="I180" s="197" t="s">
        <v>212</v>
      </c>
      <c r="J180" s="185" t="e">
        <f>IF(F180="","",VLOOKUP(P180,#REF!,7,FALSE))</f>
        <v>#REF!</v>
      </c>
      <c r="K180" s="32" t="e">
        <f>VLOOKUP($P180,#REF!,3,FALSE)</f>
        <v>#REF!</v>
      </c>
      <c r="L180" s="32" t="e">
        <f>VLOOKUP($P180,#REF!,4,FALSE)</f>
        <v>#REF!</v>
      </c>
      <c r="M180" s="32" t="e">
        <f>VLOOKUP($P180,#REF!,5,FALSE)</f>
        <v>#REF!</v>
      </c>
      <c r="N180" s="33" t="e">
        <f>VLOOKUP($P180,#REF!,6,FALSE)</f>
        <v>#REF!</v>
      </c>
      <c r="O180" s="34">
        <v>68</v>
      </c>
      <c r="P180" s="61">
        <v>207</v>
      </c>
      <c r="Q180" s="61" t="str">
        <f>IFERROR(VLOOKUP(P180,#REF!,8,FALSE),"")</f>
        <v/>
      </c>
      <c r="R180" s="24"/>
      <c r="S180" s="61" t="str">
        <f>IFERROR(VLOOKUP(P180,#REF!,2,FALSE),"")</f>
        <v/>
      </c>
    </row>
    <row r="181" spans="1:19" s="13" customFormat="1" ht="12" customHeight="1" x14ac:dyDescent="0.2">
      <c r="A181" s="13" t="str">
        <f t="shared" si="12"/>
        <v>Fabry</v>
      </c>
      <c r="B181" s="13" t="str">
        <f t="shared" si="13"/>
        <v>preventivni programi</v>
      </c>
      <c r="C181" s="13" t="str">
        <f t="shared" si="13"/>
        <v xml:space="preserve">delavnica 'ali sem fit' </v>
      </c>
      <c r="D181" s="13">
        <v>157</v>
      </c>
      <c r="E181" s="171"/>
      <c r="F181" s="157" t="s">
        <v>394</v>
      </c>
      <c r="G181" s="194">
        <v>346</v>
      </c>
      <c r="H181" s="198" t="s">
        <v>197</v>
      </c>
      <c r="I181" s="197" t="s">
        <v>441</v>
      </c>
      <c r="J181" s="185" t="e">
        <f>IF(F181="","",VLOOKUP(P181,#REF!,7,FALSE))</f>
        <v>#REF!</v>
      </c>
      <c r="K181" s="32" t="e">
        <f>VLOOKUP($P181,#REF!,3,FALSE)</f>
        <v>#REF!</v>
      </c>
      <c r="L181" s="32" t="e">
        <f>VLOOKUP($P181,#REF!,4,FALSE)</f>
        <v>#REF!</v>
      </c>
      <c r="M181" s="32" t="e">
        <f>VLOOKUP($P181,#REF!,5,FALSE)</f>
        <v>#REF!</v>
      </c>
      <c r="N181" s="33" t="e">
        <f>VLOOKUP($P181,#REF!,6,FALSE)</f>
        <v>#REF!</v>
      </c>
      <c r="O181" s="34">
        <v>69</v>
      </c>
      <c r="P181" s="61">
        <v>208</v>
      </c>
      <c r="Q181" s="61" t="str">
        <f>IFERROR(VLOOKUP(P181,#REF!,8,FALSE),"")</f>
        <v/>
      </c>
      <c r="R181" s="24"/>
      <c r="S181" s="61" t="str">
        <f>IFERROR(VLOOKUP(P181,#REF!,2,FALSE),"")</f>
        <v/>
      </c>
    </row>
    <row r="182" spans="1:19" s="13" customFormat="1" x14ac:dyDescent="0.2">
      <c r="A182" s="13" t="str">
        <f t="shared" si="12"/>
        <v>Fabry</v>
      </c>
      <c r="B182" s="13" t="str">
        <f t="shared" si="13"/>
        <v>preventivni programi</v>
      </c>
      <c r="C182" s="13" t="str">
        <f t="shared" si="13"/>
        <v xml:space="preserve">delavnica 'dejavniki tveganja' </v>
      </c>
      <c r="D182" s="13">
        <v>158</v>
      </c>
      <c r="E182" s="165"/>
      <c r="F182" s="157" t="s">
        <v>222</v>
      </c>
      <c r="G182" s="194">
        <v>346</v>
      </c>
      <c r="H182" s="198" t="s">
        <v>197</v>
      </c>
      <c r="I182" s="197" t="s">
        <v>213</v>
      </c>
      <c r="J182" s="185" t="e">
        <f>IF(F182="","",VLOOKUP(P182,#REF!,7,FALSE))</f>
        <v>#REF!</v>
      </c>
      <c r="K182" s="32" t="e">
        <f>VLOOKUP($P182,#REF!,3,FALSE)</f>
        <v>#REF!</v>
      </c>
      <c r="L182" s="32" t="e">
        <f>VLOOKUP($P182,#REF!,4,FALSE)</f>
        <v>#REF!</v>
      </c>
      <c r="M182" s="32" t="e">
        <f>VLOOKUP($P182,#REF!,5,FALSE)</f>
        <v>#REF!</v>
      </c>
      <c r="N182" s="33" t="e">
        <f>VLOOKUP($P182,#REF!,6,FALSE)</f>
        <v>#REF!</v>
      </c>
      <c r="O182" s="34">
        <v>70</v>
      </c>
      <c r="P182" s="61">
        <v>209</v>
      </c>
      <c r="Q182" s="61" t="str">
        <f>IFERROR(VLOOKUP(P182,#REF!,8,FALSE),"")</f>
        <v/>
      </c>
      <c r="R182" s="24"/>
      <c r="S182" s="61" t="str">
        <f>IFERROR(VLOOKUP(P182,#REF!,2,FALSE),"")</f>
        <v/>
      </c>
    </row>
    <row r="183" spans="1:19" s="13" customFormat="1" x14ac:dyDescent="0.2">
      <c r="A183" s="13" t="str">
        <f t="shared" si="12"/>
        <v>Fabry</v>
      </c>
      <c r="B183" s="13" t="str">
        <f t="shared" si="13"/>
        <v>preventivni programi</v>
      </c>
      <c r="C183" s="13" t="str">
        <f t="shared" si="13"/>
        <v xml:space="preserve">šola za starše </v>
      </c>
      <c r="D183" s="13">
        <v>159</v>
      </c>
      <c r="E183" s="165"/>
      <c r="F183" s="157" t="s">
        <v>223</v>
      </c>
      <c r="G183" s="194">
        <v>346</v>
      </c>
      <c r="H183" s="198" t="s">
        <v>197</v>
      </c>
      <c r="I183" s="197" t="s">
        <v>210</v>
      </c>
      <c r="J183" s="185" t="e">
        <f>IF(F183="","",VLOOKUP(P183,#REF!,7,FALSE))</f>
        <v>#REF!</v>
      </c>
      <c r="K183" s="32" t="e">
        <f>VLOOKUP($P183,#REF!,3,FALSE)</f>
        <v>#REF!</v>
      </c>
      <c r="L183" s="32" t="e">
        <f>VLOOKUP($P183,#REF!,4,FALSE)</f>
        <v>#REF!</v>
      </c>
      <c r="M183" s="32" t="e">
        <f>VLOOKUP($P183,#REF!,5,FALSE)</f>
        <v>#REF!</v>
      </c>
      <c r="N183" s="33" t="e">
        <f>VLOOKUP($P183,#REF!,6,FALSE)</f>
        <v>#REF!</v>
      </c>
      <c r="O183" s="34">
        <v>71</v>
      </c>
      <c r="P183" s="61">
        <v>134</v>
      </c>
      <c r="Q183" s="61" t="str">
        <f>IFERROR(VLOOKUP(P183,#REF!,8,FALSE),"")</f>
        <v/>
      </c>
      <c r="R183" s="24"/>
      <c r="S183" s="61" t="str">
        <f>IFERROR(VLOOKUP(P183,#REF!,2,FALSE),"")</f>
        <v/>
      </c>
    </row>
    <row r="184" spans="1:19" s="13" customFormat="1" x14ac:dyDescent="0.2">
      <c r="A184" s="13" t="str">
        <f t="shared" si="12"/>
        <v>Fabry</v>
      </c>
      <c r="B184" s="13" t="str">
        <f t="shared" si="13"/>
        <v>preventivni programi</v>
      </c>
      <c r="C184" s="13" t="str">
        <f t="shared" si="13"/>
        <v>podpora pri spoprijemanju z depresijo</v>
      </c>
      <c r="D184" s="13">
        <v>160</v>
      </c>
      <c r="E184" s="165"/>
      <c r="F184" s="157" t="s">
        <v>224</v>
      </c>
      <c r="G184" s="194">
        <v>346</v>
      </c>
      <c r="H184" s="198" t="s">
        <v>197</v>
      </c>
      <c r="I184" s="197" t="s">
        <v>214</v>
      </c>
      <c r="J184" s="185" t="e">
        <f>IF(F184="","",VLOOKUP(P184,#REF!,7,FALSE))</f>
        <v>#REF!</v>
      </c>
      <c r="K184" s="32" t="e">
        <f>VLOOKUP($P184,#REF!,3,FALSE)</f>
        <v>#REF!</v>
      </c>
      <c r="L184" s="32" t="e">
        <f>VLOOKUP($P184,#REF!,4,FALSE)</f>
        <v>#REF!</v>
      </c>
      <c r="M184" s="32" t="e">
        <f>VLOOKUP($P184,#REF!,5,FALSE)</f>
        <v>#REF!</v>
      </c>
      <c r="N184" s="33" t="e">
        <f>VLOOKUP($P184,#REF!,6,FALSE)</f>
        <v>#REF!</v>
      </c>
      <c r="O184" s="34">
        <v>72</v>
      </c>
      <c r="P184" s="62">
        <v>210</v>
      </c>
      <c r="Q184" s="61" t="str">
        <f>IFERROR(VLOOKUP(P184,#REF!,8,FALSE),"")</f>
        <v/>
      </c>
      <c r="R184" s="24"/>
      <c r="S184" s="61" t="str">
        <f>IFERROR(VLOOKUP(P184,#REF!,2,FALSE),"")</f>
        <v/>
      </c>
    </row>
    <row r="185" spans="1:19" s="13" customFormat="1" x14ac:dyDescent="0.2">
      <c r="A185" s="13" t="str">
        <f t="shared" si="12"/>
        <v>Fabry</v>
      </c>
      <c r="B185" s="13" t="str">
        <f t="shared" si="13"/>
        <v>preventivni programi</v>
      </c>
      <c r="C185" s="13" t="str">
        <f t="shared" si="13"/>
        <v>podpora pri spoprijemanju s tesnobo</v>
      </c>
      <c r="D185" s="13">
        <v>161</v>
      </c>
      <c r="E185" s="165"/>
      <c r="F185" s="157" t="s">
        <v>333</v>
      </c>
      <c r="G185" s="194">
        <v>346</v>
      </c>
      <c r="H185" s="198" t="s">
        <v>197</v>
      </c>
      <c r="I185" s="197" t="s">
        <v>357</v>
      </c>
      <c r="J185" s="185" t="e">
        <f>IF(F185="","",VLOOKUP(P185,#REF!,7,FALSE))</f>
        <v>#REF!</v>
      </c>
      <c r="K185" s="32" t="e">
        <f>VLOOKUP($P185,#REF!,3,FALSE)</f>
        <v>#REF!</v>
      </c>
      <c r="L185" s="32" t="e">
        <f>VLOOKUP($P185,#REF!,4,FALSE)</f>
        <v>#REF!</v>
      </c>
      <c r="M185" s="32" t="e">
        <f>VLOOKUP($P185,#REF!,5,FALSE)</f>
        <v>#REF!</v>
      </c>
      <c r="N185" s="33" t="e">
        <f>VLOOKUP($P185,#REF!,6,FALSE)</f>
        <v>#REF!</v>
      </c>
      <c r="O185" s="34"/>
      <c r="P185" s="62">
        <v>211</v>
      </c>
      <c r="Q185" s="61" t="str">
        <f>IFERROR(VLOOKUP(P185,#REF!,8,FALSE),"")</f>
        <v/>
      </c>
      <c r="R185" s="24"/>
      <c r="S185" s="61" t="str">
        <f>IFERROR(VLOOKUP(P185,#REF!,2,FALSE),"")</f>
        <v/>
      </c>
    </row>
    <row r="186" spans="1:19" s="13" customFormat="1" x14ac:dyDescent="0.2">
      <c r="A186" s="13" t="str">
        <f t="shared" si="12"/>
        <v>Fabry</v>
      </c>
      <c r="B186" s="13" t="str">
        <f t="shared" si="13"/>
        <v>preventivni programi</v>
      </c>
      <c r="C186" s="13" t="str">
        <f t="shared" si="13"/>
        <v>spoprijemanje s stresom</v>
      </c>
      <c r="D186" s="13">
        <v>162</v>
      </c>
      <c r="E186" s="165"/>
      <c r="F186" s="157" t="s">
        <v>334</v>
      </c>
      <c r="G186" s="194">
        <v>346</v>
      </c>
      <c r="H186" s="198" t="s">
        <v>197</v>
      </c>
      <c r="I186" s="197" t="s">
        <v>358</v>
      </c>
      <c r="J186" s="185" t="e">
        <f>IF(F186="","",VLOOKUP(P186,#REF!,7,FALSE))</f>
        <v>#REF!</v>
      </c>
      <c r="K186" s="32" t="e">
        <f>VLOOKUP($P186,#REF!,3,FALSE)</f>
        <v>#REF!</v>
      </c>
      <c r="L186" s="32" t="e">
        <f>VLOOKUP($P186,#REF!,4,FALSE)</f>
        <v>#REF!</v>
      </c>
      <c r="M186" s="32" t="e">
        <f>VLOOKUP($P186,#REF!,5,FALSE)</f>
        <v>#REF!</v>
      </c>
      <c r="N186" s="33" t="e">
        <f>VLOOKUP($P186,#REF!,6,FALSE)</f>
        <v>#REF!</v>
      </c>
      <c r="O186" s="34"/>
      <c r="P186" s="62">
        <v>212</v>
      </c>
      <c r="Q186" s="61" t="str">
        <f>IFERROR(VLOOKUP(P186,#REF!,8,FALSE),"")</f>
        <v/>
      </c>
      <c r="R186" s="24"/>
      <c r="S186" s="61" t="str">
        <f>IFERROR(VLOOKUP(P186,#REF!,2,FALSE),"")</f>
        <v/>
      </c>
    </row>
    <row r="187" spans="1:19" s="13" customFormat="1" x14ac:dyDescent="0.2">
      <c r="A187" s="13" t="str">
        <f t="shared" si="12"/>
        <v>Fabry</v>
      </c>
      <c r="B187" s="13" t="str">
        <f t="shared" si="13"/>
        <v>preventivni programi</v>
      </c>
      <c r="C187" s="13" t="str">
        <f t="shared" si="13"/>
        <v>tehnike sproščanja</v>
      </c>
      <c r="D187" s="13">
        <v>163</v>
      </c>
      <c r="E187" s="165"/>
      <c r="F187" s="157" t="s">
        <v>335</v>
      </c>
      <c r="G187" s="194">
        <v>346</v>
      </c>
      <c r="H187" s="198" t="s">
        <v>197</v>
      </c>
      <c r="I187" s="197" t="s">
        <v>359</v>
      </c>
      <c r="J187" s="185" t="e">
        <f>IF(F187="","",VLOOKUP(P187,#REF!,7,FALSE))</f>
        <v>#REF!</v>
      </c>
      <c r="K187" s="32" t="e">
        <f>VLOOKUP($P187,#REF!,3,FALSE)</f>
        <v>#REF!</v>
      </c>
      <c r="L187" s="32" t="e">
        <f>VLOOKUP($P187,#REF!,4,FALSE)</f>
        <v>#REF!</v>
      </c>
      <c r="M187" s="32" t="e">
        <f>VLOOKUP($P187,#REF!,5,FALSE)</f>
        <v>#REF!</v>
      </c>
      <c r="N187" s="33" t="e">
        <f>VLOOKUP($P187,#REF!,6,FALSE)</f>
        <v>#REF!</v>
      </c>
      <c r="O187" s="34"/>
      <c r="P187" s="62">
        <v>213</v>
      </c>
      <c r="Q187" s="61" t="str">
        <f>IFERROR(VLOOKUP(P187,#REF!,8,FALSE),"")</f>
        <v/>
      </c>
      <c r="R187" s="24"/>
      <c r="S187" s="61" t="str">
        <f>IFERROR(VLOOKUP(P187,#REF!,2,FALSE),"")</f>
        <v/>
      </c>
    </row>
    <row r="188" spans="1:19" s="13" customFormat="1" x14ac:dyDescent="0.2">
      <c r="A188" s="13" t="str">
        <f t="shared" si="12"/>
        <v>Fabry</v>
      </c>
      <c r="B188" s="13" t="str">
        <f t="shared" si="13"/>
        <v>preventivni programi</v>
      </c>
      <c r="C188" s="13" t="str">
        <f t="shared" si="13"/>
        <v>Center za krepitev zdravja - velik</v>
      </c>
      <c r="D188" s="13">
        <v>164</v>
      </c>
      <c r="E188" s="165"/>
      <c r="F188" s="157" t="s">
        <v>442</v>
      </c>
      <c r="G188" s="194">
        <v>346</v>
      </c>
      <c r="H188" s="198" t="s">
        <v>197</v>
      </c>
      <c r="I188" s="197" t="s">
        <v>443</v>
      </c>
      <c r="J188" s="185" t="e">
        <f>IF(F188="","",VLOOKUP(P188,#REF!,7,FALSE))</f>
        <v>#REF!</v>
      </c>
      <c r="K188" s="32" t="e">
        <f>VLOOKUP($P188,#REF!,3,FALSE)</f>
        <v>#REF!</v>
      </c>
      <c r="L188" s="32" t="e">
        <f>VLOOKUP($P188,#REF!,4,FALSE)</f>
        <v>#REF!</v>
      </c>
      <c r="M188" s="32" t="e">
        <f>VLOOKUP($P188,#REF!,5,FALSE)</f>
        <v>#REF!</v>
      </c>
      <c r="N188" s="33" t="e">
        <f>VLOOKUP($P188,#REF!,6,FALSE)</f>
        <v>#REF!</v>
      </c>
      <c r="O188" s="34"/>
      <c r="P188" s="62">
        <v>220</v>
      </c>
      <c r="Q188" s="61" t="str">
        <f>IFERROR(VLOOKUP(P188,#REF!,8,FALSE),"")</f>
        <v/>
      </c>
      <c r="R188" s="24"/>
      <c r="S188" s="61" t="str">
        <f>IFERROR(VLOOKUP(P188,#REF!,2,FALSE),"")</f>
        <v/>
      </c>
    </row>
    <row r="189" spans="1:19" s="13" customFormat="1" x14ac:dyDescent="0.2">
      <c r="A189" s="13" t="str">
        <f t="shared" si="12"/>
        <v>Fabry</v>
      </c>
      <c r="B189" s="13" t="str">
        <f t="shared" si="13"/>
        <v>preventivni programi</v>
      </c>
      <c r="C189" s="13" t="str">
        <f t="shared" si="13"/>
        <v>Center za krepitev zdravja - srednji</v>
      </c>
      <c r="D189" s="13">
        <v>165</v>
      </c>
      <c r="E189" s="165"/>
      <c r="F189" s="157" t="s">
        <v>444</v>
      </c>
      <c r="G189" s="194">
        <v>346</v>
      </c>
      <c r="H189" s="198" t="s">
        <v>197</v>
      </c>
      <c r="I189" s="197" t="s">
        <v>445</v>
      </c>
      <c r="J189" s="185" t="e">
        <f>IF(F189="","",VLOOKUP(P189,#REF!,7,FALSE))</f>
        <v>#REF!</v>
      </c>
      <c r="K189" s="32" t="e">
        <f>VLOOKUP($P189,#REF!,3,FALSE)</f>
        <v>#REF!</v>
      </c>
      <c r="L189" s="32" t="e">
        <f>VLOOKUP($P189,#REF!,4,FALSE)</f>
        <v>#REF!</v>
      </c>
      <c r="M189" s="32" t="e">
        <f>VLOOKUP($P189,#REF!,5,FALSE)</f>
        <v>#REF!</v>
      </c>
      <c r="N189" s="33" t="e">
        <f>VLOOKUP($P189,#REF!,6,FALSE)</f>
        <v>#REF!</v>
      </c>
      <c r="O189" s="34"/>
      <c r="P189" s="62">
        <v>221</v>
      </c>
      <c r="Q189" s="61" t="str">
        <f>IFERROR(VLOOKUP(P189,#REF!,8,FALSE),"")</f>
        <v/>
      </c>
      <c r="R189" s="24"/>
      <c r="S189" s="61" t="str">
        <f>IFERROR(VLOOKUP(P189,#REF!,2,FALSE),"")</f>
        <v/>
      </c>
    </row>
    <row r="190" spans="1:19" s="13" customFormat="1" x14ac:dyDescent="0.2">
      <c r="A190" s="13" t="str">
        <f t="shared" si="12"/>
        <v>Fabry</v>
      </c>
      <c r="B190" s="13" t="str">
        <f t="shared" si="13"/>
        <v>preventivni programi</v>
      </c>
      <c r="C190" s="13" t="str">
        <f t="shared" si="13"/>
        <v>Center za krepitev zdravja - majhen</v>
      </c>
      <c r="E190" s="165"/>
      <c r="F190" s="157" t="s">
        <v>446</v>
      </c>
      <c r="G190" s="194">
        <v>346</v>
      </c>
      <c r="H190" s="198" t="s">
        <v>197</v>
      </c>
      <c r="I190" s="197" t="s">
        <v>447</v>
      </c>
      <c r="J190" s="185" t="e">
        <f>IF(F190="","",VLOOKUP(P190,#REF!,7,FALSE))</f>
        <v>#REF!</v>
      </c>
      <c r="K190" s="32" t="e">
        <f>VLOOKUP($P190,#REF!,3,FALSE)</f>
        <v>#REF!</v>
      </c>
      <c r="L190" s="32" t="e">
        <f>VLOOKUP($P190,#REF!,4,FALSE)</f>
        <v>#REF!</v>
      </c>
      <c r="M190" s="32" t="e">
        <f>VLOOKUP($P190,#REF!,5,FALSE)</f>
        <v>#REF!</v>
      </c>
      <c r="N190" s="33" t="e">
        <f>VLOOKUP($P190,#REF!,6,FALSE)</f>
        <v>#REF!</v>
      </c>
      <c r="O190" s="34"/>
      <c r="P190" s="62">
        <v>222</v>
      </c>
      <c r="Q190" s="61" t="str">
        <f>IFERROR(VLOOKUP(P190,#REF!,8,FALSE),"")</f>
        <v/>
      </c>
      <c r="R190" s="24"/>
      <c r="S190" s="61" t="str">
        <f>IFERROR(VLOOKUP(P190,#REF!,2,FALSE),"")</f>
        <v/>
      </c>
    </row>
    <row r="191" spans="1:19" s="13" customFormat="1" x14ac:dyDescent="0.2">
      <c r="E191" s="165"/>
      <c r="F191" s="157" t="s">
        <v>448</v>
      </c>
      <c r="G191" s="194">
        <v>346</v>
      </c>
      <c r="H191" s="198" t="s">
        <v>197</v>
      </c>
      <c r="I191" s="197" t="s">
        <v>449</v>
      </c>
      <c r="J191" s="185" t="e">
        <f>IF(F191="","",VLOOKUP(P191,#REF!,7,FALSE))</f>
        <v>#REF!</v>
      </c>
      <c r="K191" s="32" t="e">
        <f>VLOOKUP($P191,#REF!,3,FALSE)</f>
        <v>#REF!</v>
      </c>
      <c r="L191" s="32" t="e">
        <f>VLOOKUP($P191,#REF!,4,FALSE)</f>
        <v>#REF!</v>
      </c>
      <c r="M191" s="32" t="e">
        <f>VLOOKUP($P191,#REF!,5,FALSE)</f>
        <v>#REF!</v>
      </c>
      <c r="N191" s="33" t="e">
        <f>VLOOKUP($P191,#REF!,6,FALSE)</f>
        <v>#REF!</v>
      </c>
      <c r="O191" s="34"/>
      <c r="P191" s="62">
        <v>223</v>
      </c>
      <c r="Q191" s="61" t="str">
        <f>IFERROR(VLOOKUP(P191,#REF!,8,FALSE),"")</f>
        <v/>
      </c>
      <c r="R191" s="24"/>
      <c r="S191" s="61" t="str">
        <f>IFERROR(VLOOKUP(P191,#REF!,2,FALSE),"")</f>
        <v/>
      </c>
    </row>
    <row r="192" spans="1:19" s="13" customFormat="1" x14ac:dyDescent="0.2">
      <c r="E192" s="165"/>
      <c r="F192" s="157" t="s">
        <v>450</v>
      </c>
      <c r="G192" s="194">
        <v>346</v>
      </c>
      <c r="H192" s="198" t="s">
        <v>197</v>
      </c>
      <c r="I192" s="197" t="s">
        <v>451</v>
      </c>
      <c r="J192" s="185" t="e">
        <f>IF(F192="","",VLOOKUP(P192,#REF!,7,FALSE))</f>
        <v>#REF!</v>
      </c>
      <c r="K192" s="32" t="e">
        <f>VLOOKUP($P192,#REF!,3,FALSE)</f>
        <v>#REF!</v>
      </c>
      <c r="L192" s="32" t="e">
        <f>VLOOKUP($P192,#REF!,4,FALSE)</f>
        <v>#REF!</v>
      </c>
      <c r="M192" s="32" t="e">
        <f>VLOOKUP($P192,#REF!,5,FALSE)</f>
        <v>#REF!</v>
      </c>
      <c r="N192" s="33" t="e">
        <f>VLOOKUP($P192,#REF!,6,FALSE)</f>
        <v>#REF!</v>
      </c>
      <c r="O192" s="34"/>
      <c r="P192" s="62">
        <v>224</v>
      </c>
      <c r="Q192" s="61" t="str">
        <f>IFERROR(VLOOKUP(P192,#REF!,8,FALSE),"")</f>
        <v/>
      </c>
      <c r="R192" s="24"/>
      <c r="S192" s="61" t="str">
        <f>IFERROR(VLOOKUP(P192,#REF!,2,FALSE),"")</f>
        <v/>
      </c>
    </row>
    <row r="193" spans="1:16380" s="13" customFormat="1" x14ac:dyDescent="0.2">
      <c r="A193" s="13" t="str">
        <f t="shared" si="12"/>
        <v>Fabry</v>
      </c>
      <c r="B193" s="13" t="str">
        <f>IF(E193="",B190,E193)</f>
        <v>preventivni programi</v>
      </c>
      <c r="C193" s="13" t="str">
        <f>IF(F193="",C190,F193)</f>
        <v>NIJZ - CINDI</v>
      </c>
      <c r="E193" s="165"/>
      <c r="F193" s="157" t="s">
        <v>380</v>
      </c>
      <c r="G193" s="194">
        <v>346</v>
      </c>
      <c r="H193" s="198" t="s">
        <v>327</v>
      </c>
      <c r="I193" s="197" t="s">
        <v>379</v>
      </c>
      <c r="J193" s="185" t="e">
        <f>IF(F193="","",VLOOKUP(P193,#REF!,7,FALSE))</f>
        <v>#REF!</v>
      </c>
      <c r="K193" s="32" t="e">
        <f>VLOOKUP($P193,#REF!,3,FALSE)</f>
        <v>#REF!</v>
      </c>
      <c r="L193" s="32" t="e">
        <f>VLOOKUP($P193,#REF!,4,FALSE)</f>
        <v>#REF!</v>
      </c>
      <c r="M193" s="32" t="e">
        <f>VLOOKUP($P193,#REF!,5,FALSE)</f>
        <v>#REF!</v>
      </c>
      <c r="N193" s="33" t="e">
        <f>VLOOKUP($P193,#REF!,6,FALSE)</f>
        <v>#REF!</v>
      </c>
      <c r="O193" s="34"/>
      <c r="P193" s="62">
        <v>190</v>
      </c>
      <c r="Q193" s="61" t="str">
        <f>IFERROR(VLOOKUP(P193,#REF!,8,FALSE),"")</f>
        <v/>
      </c>
      <c r="R193" s="24"/>
      <c r="S193" s="61" t="str">
        <f>IFERROR(VLOOKUP(P193,#REF!,2,FALSE),"")</f>
        <v/>
      </c>
    </row>
    <row r="194" spans="1:16380" s="13" customFormat="1" x14ac:dyDescent="0.2">
      <c r="A194" s="13" t="str">
        <f t="shared" si="12"/>
        <v>Fabry</v>
      </c>
      <c r="B194" s="13" t="str">
        <f t="shared" si="13"/>
        <v>preventivni programi</v>
      </c>
      <c r="C194" s="13" t="str">
        <f t="shared" si="13"/>
        <v>NIJZ - koordinacija in vodenje programa preventive</v>
      </c>
      <c r="E194" s="165"/>
      <c r="F194" s="157" t="s">
        <v>381</v>
      </c>
      <c r="G194" s="194">
        <v>346</v>
      </c>
      <c r="H194" s="198" t="s">
        <v>327</v>
      </c>
      <c r="I194" s="197" t="s">
        <v>382</v>
      </c>
      <c r="J194" s="185" t="e">
        <f>IF(F194="","",VLOOKUP(P194,#REF!,7,FALSE))</f>
        <v>#REF!</v>
      </c>
      <c r="K194" s="32" t="e">
        <f>VLOOKUP($P194,#REF!,3,FALSE)</f>
        <v>#REF!</v>
      </c>
      <c r="L194" s="32" t="e">
        <f>VLOOKUP($P194,#REF!,4,FALSE)</f>
        <v>#REF!</v>
      </c>
      <c r="M194" s="32" t="e">
        <f>VLOOKUP($P194,#REF!,5,FALSE)</f>
        <v>#REF!</v>
      </c>
      <c r="N194" s="33" t="e">
        <f>VLOOKUP($P194,#REF!,6,FALSE)</f>
        <v>#REF!</v>
      </c>
      <c r="O194" s="34"/>
      <c r="P194" s="62">
        <v>191</v>
      </c>
      <c r="Q194" s="61" t="str">
        <f>IFERROR(VLOOKUP(P194,#REF!,8,FALSE),"")</f>
        <v/>
      </c>
      <c r="R194" s="24"/>
      <c r="S194" s="61" t="str">
        <f>IFERROR(VLOOKUP(P194,#REF!,2,FALSE),"")</f>
        <v/>
      </c>
    </row>
    <row r="195" spans="1:16380" s="13" customFormat="1" x14ac:dyDescent="0.2">
      <c r="A195" s="13" t="str">
        <f t="shared" si="12"/>
        <v>Fabry</v>
      </c>
      <c r="B195" s="13" t="str">
        <f t="shared" si="13"/>
        <v>zobozdravstvo</v>
      </c>
      <c r="C195" s="13" t="str">
        <f t="shared" si="13"/>
        <v xml:space="preserve">ortodontija </v>
      </c>
      <c r="D195" s="13">
        <v>166</v>
      </c>
      <c r="E195" s="165" t="s">
        <v>181</v>
      </c>
      <c r="F195" s="157" t="s">
        <v>228</v>
      </c>
      <c r="G195" s="194">
        <v>401</v>
      </c>
      <c r="H195" s="198">
        <v>110</v>
      </c>
      <c r="I195" s="197"/>
      <c r="J195" s="185" t="e">
        <f>IF(F195="","",VLOOKUP(P195,#REF!,7,FALSE))</f>
        <v>#REF!</v>
      </c>
      <c r="K195" s="32" t="e">
        <f>VLOOKUP($P195,#REF!,3,FALSE)</f>
        <v>#REF!</v>
      </c>
      <c r="L195" s="32" t="e">
        <f>VLOOKUP($P195,#REF!,4,FALSE)</f>
        <v>#REF!</v>
      </c>
      <c r="M195" s="32" t="e">
        <f>VLOOKUP($P195,#REF!,5,FALSE)</f>
        <v>#REF!</v>
      </c>
      <c r="N195" s="33" t="e">
        <f>VLOOKUP($P195,#REF!,6,FALSE)</f>
        <v>#REF!</v>
      </c>
      <c r="O195" s="34"/>
      <c r="P195" s="62">
        <v>136</v>
      </c>
      <c r="Q195" s="61" t="str">
        <f>IFERROR(VLOOKUP(P195,#REF!,8,FALSE),"")</f>
        <v/>
      </c>
      <c r="R195" s="24"/>
      <c r="S195" s="61" t="str">
        <f>IFERROR(VLOOKUP(P195,#REF!,2,FALSE),"")</f>
        <v/>
      </c>
    </row>
    <row r="196" spans="1:16380" s="13" customFormat="1" x14ac:dyDescent="0.2">
      <c r="A196" s="13" t="str">
        <f t="shared" si="12"/>
        <v>Fabry</v>
      </c>
      <c r="B196" s="13" t="str">
        <f t="shared" si="13"/>
        <v>zobozdravstvo</v>
      </c>
      <c r="C196" s="13" t="str">
        <f t="shared" si="13"/>
        <v xml:space="preserve">pedontologija </v>
      </c>
      <c r="D196" s="13">
        <v>167</v>
      </c>
      <c r="E196" s="165"/>
      <c r="F196" s="157" t="s">
        <v>229</v>
      </c>
      <c r="G196" s="194">
        <v>402</v>
      </c>
      <c r="H196" s="198">
        <v>111</v>
      </c>
      <c r="I196" s="197"/>
      <c r="J196" s="185" t="e">
        <f>IF(F196="","",VLOOKUP(P196,#REF!,7,FALSE))</f>
        <v>#REF!</v>
      </c>
      <c r="K196" s="32" t="e">
        <f>VLOOKUP($P196,#REF!,3,FALSE)</f>
        <v>#REF!</v>
      </c>
      <c r="L196" s="32" t="e">
        <f>VLOOKUP($P196,#REF!,4,FALSE)</f>
        <v>#REF!</v>
      </c>
      <c r="M196" s="32" t="e">
        <f>VLOOKUP($P196,#REF!,5,FALSE)</f>
        <v>#REF!</v>
      </c>
      <c r="N196" s="33" t="e">
        <f>VLOOKUP($P196,#REF!,6,FALSE)</f>
        <v>#REF!</v>
      </c>
      <c r="O196" s="34">
        <v>73</v>
      </c>
      <c r="P196" s="62">
        <v>137</v>
      </c>
      <c r="Q196" s="61" t="str">
        <f>IFERROR(VLOOKUP(P196,#REF!,8,FALSE),"")</f>
        <v/>
      </c>
      <c r="R196" s="24"/>
      <c r="S196" s="61" t="str">
        <f>IFERROR(VLOOKUP(P196,#REF!,2,FALSE),"")</f>
        <v/>
      </c>
    </row>
    <row r="197" spans="1:16380" s="13" customFormat="1" x14ac:dyDescent="0.2">
      <c r="A197" s="13" t="str">
        <f t="shared" si="12"/>
        <v>Fabry</v>
      </c>
      <c r="B197" s="13" t="str">
        <f t="shared" si="13"/>
        <v>zobozdravstvo</v>
      </c>
      <c r="C197" s="13" t="str">
        <f t="shared" si="13"/>
        <v xml:space="preserve">zobozdravstvo za odrasle </v>
      </c>
      <c r="D197" s="13">
        <v>168</v>
      </c>
      <c r="E197" s="165"/>
      <c r="F197" s="157" t="s">
        <v>230</v>
      </c>
      <c r="G197" s="194">
        <v>404</v>
      </c>
      <c r="H197" s="198" t="s">
        <v>225</v>
      </c>
      <c r="I197" s="197"/>
      <c r="J197" s="185" t="e">
        <f>IF(F197="","",VLOOKUP(P197,#REF!,7,FALSE))</f>
        <v>#REF!</v>
      </c>
      <c r="K197" s="32" t="e">
        <f>VLOOKUP($P197,#REF!,3,FALSE)</f>
        <v>#REF!</v>
      </c>
      <c r="L197" s="32" t="e">
        <f>VLOOKUP($P197,#REF!,4,FALSE)</f>
        <v>#REF!</v>
      </c>
      <c r="M197" s="32" t="e">
        <f>VLOOKUP($P197,#REF!,5,FALSE)</f>
        <v>#REF!</v>
      </c>
      <c r="N197" s="33" t="e">
        <f>VLOOKUP($P197,#REF!,6,FALSE)</f>
        <v>#REF!</v>
      </c>
      <c r="O197" s="34"/>
      <c r="P197" s="62">
        <v>138</v>
      </c>
      <c r="Q197" s="61" t="str">
        <f>IFERROR(VLOOKUP(P197,#REF!,8,FALSE),"")</f>
        <v/>
      </c>
      <c r="R197" s="24"/>
      <c r="S197" s="61" t="str">
        <f>IFERROR(VLOOKUP(P197,#REF!,2,FALSE),"")</f>
        <v/>
      </c>
    </row>
    <row r="198" spans="1:16380" s="13" customFormat="1" x14ac:dyDescent="0.2">
      <c r="A198" s="13" t="str">
        <f t="shared" si="12"/>
        <v>Fabry</v>
      </c>
      <c r="B198" s="13" t="str">
        <f t="shared" si="13"/>
        <v>zobozdravstvo</v>
      </c>
      <c r="C198" s="13" t="str">
        <f t="shared" si="13"/>
        <v xml:space="preserve">zobozdravstvo za mladino  </v>
      </c>
      <c r="D198" s="13">
        <v>169</v>
      </c>
      <c r="E198" s="165"/>
      <c r="F198" s="157" t="s">
        <v>231</v>
      </c>
      <c r="G198" s="194">
        <v>404</v>
      </c>
      <c r="H198" s="198" t="s">
        <v>226</v>
      </c>
      <c r="I198" s="197"/>
      <c r="J198" s="185" t="e">
        <f>IF(F198="","",VLOOKUP(P198,#REF!,7,FALSE))</f>
        <v>#REF!</v>
      </c>
      <c r="K198" s="32" t="e">
        <f>VLOOKUP($P198,#REF!,3,FALSE)</f>
        <v>#REF!</v>
      </c>
      <c r="L198" s="32" t="e">
        <f>VLOOKUP($P198,#REF!,4,FALSE)</f>
        <v>#REF!</v>
      </c>
      <c r="M198" s="32" t="e">
        <f>VLOOKUP($P198,#REF!,5,FALSE)</f>
        <v>#REF!</v>
      </c>
      <c r="N198" s="33" t="e">
        <f>VLOOKUP($P198,#REF!,6,FALSE)</f>
        <v>#REF!</v>
      </c>
      <c r="O198" s="34"/>
      <c r="P198" s="62">
        <v>139</v>
      </c>
      <c r="Q198" s="61" t="str">
        <f>IFERROR(VLOOKUP(P198,#REF!,8,FALSE),"")</f>
        <v/>
      </c>
      <c r="R198" s="24"/>
      <c r="S198" s="61" t="str">
        <f>IFERROR(VLOOKUP(P198,#REF!,2,FALSE),"")</f>
        <v/>
      </c>
    </row>
    <row r="199" spans="1:16380" s="13" customFormat="1" ht="13.5" customHeight="1" x14ac:dyDescent="0.2">
      <c r="A199" s="13" t="str">
        <f t="shared" si="12"/>
        <v>Fabry</v>
      </c>
      <c r="B199" s="13" t="str">
        <f t="shared" si="13"/>
        <v>zobozdravstvo</v>
      </c>
      <c r="C199" s="13" t="str">
        <f t="shared" si="13"/>
        <v xml:space="preserve">zobozdravstvo za študente </v>
      </c>
      <c r="D199" s="13">
        <v>170</v>
      </c>
      <c r="E199" s="165"/>
      <c r="F199" s="157" t="s">
        <v>232</v>
      </c>
      <c r="G199" s="194">
        <v>404</v>
      </c>
      <c r="H199" s="198" t="s">
        <v>227</v>
      </c>
      <c r="I199" s="197"/>
      <c r="J199" s="185" t="e">
        <f>IF(F199="","",VLOOKUP(P199,#REF!,7,FALSE))</f>
        <v>#REF!</v>
      </c>
      <c r="K199" s="32" t="e">
        <f>VLOOKUP($P199,#REF!,3,FALSE)</f>
        <v>#REF!</v>
      </c>
      <c r="L199" s="32" t="e">
        <f>VLOOKUP($P199,#REF!,4,FALSE)</f>
        <v>#REF!</v>
      </c>
      <c r="M199" s="32" t="e">
        <f>VLOOKUP($P199,#REF!,5,FALSE)</f>
        <v>#REF!</v>
      </c>
      <c r="N199" s="33" t="e">
        <f>VLOOKUP($P199,#REF!,6,FALSE)</f>
        <v>#REF!</v>
      </c>
      <c r="O199" s="34"/>
      <c r="P199" s="62">
        <v>140</v>
      </c>
      <c r="Q199" s="61" t="str">
        <f>IFERROR(VLOOKUP(P199,#REF!,8,FALSE),"")</f>
        <v/>
      </c>
      <c r="R199" s="24"/>
      <c r="S199" s="61" t="str">
        <f>IFERROR(VLOOKUP(P199,#REF!,2,FALSE),"")</f>
        <v/>
      </c>
    </row>
    <row r="200" spans="1:16380" s="13" customFormat="1" ht="12" customHeight="1" x14ac:dyDescent="0.2">
      <c r="A200" s="13" t="str">
        <f t="shared" si="12"/>
        <v>Fabry</v>
      </c>
      <c r="B200" s="13" t="str">
        <f t="shared" si="13"/>
        <v>zobozdravstvo</v>
      </c>
      <c r="C200" s="13" t="str">
        <f t="shared" si="13"/>
        <v xml:space="preserve">zobozdravstvena oskrba varovancev s posebnimi potrebami </v>
      </c>
      <c r="D200" s="13">
        <v>171</v>
      </c>
      <c r="E200" s="165"/>
      <c r="F200" s="157" t="s">
        <v>233</v>
      </c>
      <c r="G200" s="194">
        <v>404</v>
      </c>
      <c r="H200" s="198">
        <v>107</v>
      </c>
      <c r="I200" s="197"/>
      <c r="J200" s="185" t="e">
        <f>IF(F200="","",VLOOKUP(P200,#REF!,7,FALSE))</f>
        <v>#REF!</v>
      </c>
      <c r="K200" s="32" t="e">
        <f>VLOOKUP($P200,#REF!,3,FALSE)</f>
        <v>#REF!</v>
      </c>
      <c r="L200" s="32" t="e">
        <f>VLOOKUP($P200,#REF!,4,FALSE)</f>
        <v>#REF!</v>
      </c>
      <c r="M200" s="32" t="e">
        <f>VLOOKUP($P200,#REF!,5,FALSE)</f>
        <v>#REF!</v>
      </c>
      <c r="N200" s="33" t="e">
        <f>VLOOKUP($P200,#REF!,6,FALSE)</f>
        <v>#REF!</v>
      </c>
      <c r="O200" s="34">
        <v>74</v>
      </c>
      <c r="P200" s="62">
        <v>141</v>
      </c>
      <c r="Q200" s="61" t="str">
        <f>IFERROR(VLOOKUP(P200,#REF!,8,FALSE),"")</f>
        <v/>
      </c>
      <c r="R200" s="24"/>
      <c r="S200" s="61" t="str">
        <f>IFERROR(VLOOKUP(P200,#REF!,2,FALSE),"")</f>
        <v/>
      </c>
    </row>
    <row r="201" spans="1:16380" s="13" customFormat="1" ht="12" customHeight="1" x14ac:dyDescent="0.2">
      <c r="A201" s="13" t="str">
        <f t="shared" si="12"/>
        <v>Fabry</v>
      </c>
      <c r="B201" s="13" t="str">
        <f t="shared" si="13"/>
        <v>zobozdravstvo</v>
      </c>
      <c r="C201" s="13" t="str">
        <f t="shared" si="13"/>
        <v xml:space="preserve">stomatološko protetična dejavnost </v>
      </c>
      <c r="D201" s="13">
        <v>172</v>
      </c>
      <c r="E201" s="165"/>
      <c r="F201" s="173" t="s">
        <v>234</v>
      </c>
      <c r="G201" s="194">
        <v>405</v>
      </c>
      <c r="H201" s="202">
        <v>113</v>
      </c>
      <c r="I201" s="197"/>
      <c r="J201" s="185" t="e">
        <f>IF(F201="","",VLOOKUP(P201,#REF!,7,FALSE))</f>
        <v>#REF!</v>
      </c>
      <c r="K201" s="32" t="e">
        <f>VLOOKUP($P201,#REF!,3,FALSE)</f>
        <v>#REF!</v>
      </c>
      <c r="L201" s="32" t="e">
        <f>VLOOKUP($P201,#REF!,4,FALSE)</f>
        <v>#REF!</v>
      </c>
      <c r="M201" s="32" t="e">
        <f>VLOOKUP($P201,#REF!,5,FALSE)</f>
        <v>#REF!</v>
      </c>
      <c r="N201" s="33" t="e">
        <f>VLOOKUP($P201,#REF!,6,FALSE)</f>
        <v>#REF!</v>
      </c>
      <c r="O201" s="34"/>
      <c r="P201" s="62">
        <v>142</v>
      </c>
      <c r="Q201" s="61" t="str">
        <f>IFERROR(VLOOKUP(P201,#REF!,8,FALSE),"")</f>
        <v/>
      </c>
      <c r="R201" s="24"/>
      <c r="S201" s="61" t="str">
        <f>IFERROR(VLOOKUP(P201,#REF!,2,FALSE),"")</f>
        <v/>
      </c>
    </row>
    <row r="202" spans="1:16380" s="13" customFormat="1" ht="12" customHeight="1" x14ac:dyDescent="0.2">
      <c r="A202" s="13" t="str">
        <f t="shared" si="12"/>
        <v>Fabry</v>
      </c>
      <c r="B202" s="13" t="str">
        <f t="shared" si="13"/>
        <v>zobozdravstvo</v>
      </c>
      <c r="C202" s="13" t="str">
        <f t="shared" si="13"/>
        <v>parodontologija / zobne bolezni in endodontija</v>
      </c>
      <c r="D202" s="13">
        <v>173</v>
      </c>
      <c r="E202" s="165"/>
      <c r="F202" s="157" t="s">
        <v>339</v>
      </c>
      <c r="G202" s="194">
        <v>406</v>
      </c>
      <c r="H202" s="202">
        <v>117</v>
      </c>
      <c r="I202" s="197"/>
      <c r="J202" s="185" t="e">
        <f>IF(F202="","",VLOOKUP(P202,#REF!,7,FALSE))</f>
        <v>#REF!</v>
      </c>
      <c r="K202" s="32" t="e">
        <f>VLOOKUP($P202,#REF!,3,FALSE)</f>
        <v>#REF!</v>
      </c>
      <c r="L202" s="32" t="e">
        <f>VLOOKUP($P202,#REF!,4,FALSE)</f>
        <v>#REF!</v>
      </c>
      <c r="M202" s="32" t="e">
        <f>VLOOKUP($P202,#REF!,5,FALSE)</f>
        <v>#REF!</v>
      </c>
      <c r="N202" s="33" t="e">
        <f>VLOOKUP($P202,#REF!,6,FALSE)</f>
        <v>#REF!</v>
      </c>
      <c r="O202" s="34"/>
      <c r="P202" s="62">
        <v>143</v>
      </c>
      <c r="Q202" s="61" t="str">
        <f>IFERROR(VLOOKUP(P202,#REF!,8,FALSE),"")</f>
        <v/>
      </c>
      <c r="R202" s="24"/>
      <c r="S202" s="61" t="str">
        <f>IFERROR(VLOOKUP(P202,#REF!,2,FALSE),"")</f>
        <v/>
      </c>
    </row>
    <row r="203" spans="1:16380" s="13" customFormat="1" ht="12" customHeight="1" x14ac:dyDescent="0.2">
      <c r="A203" s="13" t="str">
        <f t="shared" si="12"/>
        <v>Fabry</v>
      </c>
      <c r="B203" s="13" t="str">
        <f t="shared" si="13"/>
        <v>zobozdravstvo</v>
      </c>
      <c r="C203" s="13" t="str">
        <f t="shared" si="13"/>
        <v xml:space="preserve">dežurna služba v zobozdravstvu </v>
      </c>
      <c r="D203" s="13">
        <v>175</v>
      </c>
      <c r="E203" s="171"/>
      <c r="F203" s="157" t="s">
        <v>235</v>
      </c>
      <c r="G203" s="194">
        <v>438</v>
      </c>
      <c r="H203" s="202">
        <v>115</v>
      </c>
      <c r="I203" s="197"/>
      <c r="J203" s="185" t="e">
        <f>IF(F203="","",VLOOKUP(P203,#REF!,7,FALSE))</f>
        <v>#REF!</v>
      </c>
      <c r="K203" s="32" t="e">
        <f>VLOOKUP($P203,#REF!,3,FALSE)</f>
        <v>#REF!</v>
      </c>
      <c r="L203" s="32" t="e">
        <f>VLOOKUP($P203,#REF!,4,FALSE)</f>
        <v>#REF!</v>
      </c>
      <c r="M203" s="32" t="e">
        <f>VLOOKUP($P203,#REF!,5,FALSE)</f>
        <v>#REF!</v>
      </c>
      <c r="N203" s="33" t="e">
        <f>VLOOKUP($P203,#REF!,6,FALSE)</f>
        <v>#REF!</v>
      </c>
      <c r="O203" s="34"/>
      <c r="P203" s="62">
        <v>145</v>
      </c>
      <c r="Q203" s="61" t="str">
        <f>IFERROR(VLOOKUP(P203,#REF!,8,FALSE),"")</f>
        <v/>
      </c>
      <c r="R203" s="24"/>
      <c r="S203" s="61" t="str">
        <f>IFERROR(VLOOKUP(P203,#REF!,2,FALSE),"")</f>
        <v/>
      </c>
    </row>
    <row r="204" spans="1:16380" s="13" customFormat="1" ht="12" customHeight="1" x14ac:dyDescent="0.2">
      <c r="A204" s="13" t="str">
        <f t="shared" si="12"/>
        <v>Fabry</v>
      </c>
      <c r="B204" s="13" t="str">
        <f t="shared" si="13"/>
        <v>zobozdravstvo</v>
      </c>
      <c r="C204" s="13" t="str">
        <f t="shared" si="13"/>
        <v xml:space="preserve">oralna in maksilofacialna kirurgija </v>
      </c>
      <c r="D204" s="13">
        <v>176</v>
      </c>
      <c r="E204" s="171"/>
      <c r="F204" s="157" t="s">
        <v>236</v>
      </c>
      <c r="G204" s="194">
        <v>442</v>
      </c>
      <c r="H204" s="202">
        <v>116</v>
      </c>
      <c r="I204" s="197"/>
      <c r="J204" s="185" t="e">
        <f>IF(F204="","",VLOOKUP(P204,#REF!,7,FALSE))</f>
        <v>#REF!</v>
      </c>
      <c r="K204" s="32" t="e">
        <f>VLOOKUP($P204,#REF!,3,FALSE)</f>
        <v>#REF!</v>
      </c>
      <c r="L204" s="32" t="e">
        <f>VLOOKUP($P204,#REF!,4,FALSE)</f>
        <v>#REF!</v>
      </c>
      <c r="M204" s="32" t="e">
        <f>VLOOKUP($P204,#REF!,5,FALSE)</f>
        <v>#REF!</v>
      </c>
      <c r="N204" s="33" t="e">
        <f>VLOOKUP($P204,#REF!,6,FALSE)</f>
        <v>#REF!</v>
      </c>
      <c r="O204" s="34"/>
      <c r="P204" s="62">
        <v>146</v>
      </c>
      <c r="Q204" s="61" t="str">
        <f>IFERROR(VLOOKUP(P204,#REF!,8,FALSE),"")</f>
        <v/>
      </c>
      <c r="R204" s="24"/>
      <c r="S204" s="61" t="str">
        <f>IFERROR(VLOOKUP(P204,#REF!,2,FALSE),"")</f>
        <v/>
      </c>
    </row>
    <row r="205" spans="1:16380" s="13" customFormat="1" x14ac:dyDescent="0.2">
      <c r="A205" s="13" t="str">
        <f t="shared" si="12"/>
        <v>Fabry</v>
      </c>
      <c r="B205" s="13" t="str">
        <f t="shared" si="13"/>
        <v>zobozdravstvo</v>
      </c>
      <c r="C205" s="13" t="str">
        <f t="shared" si="13"/>
        <v xml:space="preserve">zobozdravstvena vzgoja </v>
      </c>
      <c r="D205" s="13">
        <v>177</v>
      </c>
      <c r="E205" s="168"/>
      <c r="F205" s="157" t="s">
        <v>237</v>
      </c>
      <c r="G205" s="194">
        <v>446</v>
      </c>
      <c r="H205" s="202">
        <v>125</v>
      </c>
      <c r="I205" s="197" t="s">
        <v>167</v>
      </c>
      <c r="J205" s="185" t="e">
        <f>IF(F205="","",VLOOKUP(P205,#REF!,7,FALSE))</f>
        <v>#REF!</v>
      </c>
      <c r="K205" s="32" t="e">
        <f>VLOOKUP($P205,#REF!,3,FALSE)</f>
        <v>#REF!</v>
      </c>
      <c r="L205" s="32" t="e">
        <f>VLOOKUP($P205,#REF!,4,FALSE)</f>
        <v>#REF!</v>
      </c>
      <c r="M205" s="32" t="e">
        <f>VLOOKUP($P205,#REF!,5,FALSE)</f>
        <v>#REF!</v>
      </c>
      <c r="N205" s="33" t="e">
        <f>VLOOKUP($P205,#REF!,6,FALSE)</f>
        <v>#REF!</v>
      </c>
      <c r="O205" s="34"/>
      <c r="P205" s="62">
        <v>147</v>
      </c>
      <c r="Q205" s="61" t="str">
        <f>IFERROR(VLOOKUP(P205,#REF!,8,FALSE),"")</f>
        <v/>
      </c>
      <c r="R205" s="24"/>
      <c r="S205" s="61" t="str">
        <f>IFERROR(VLOOKUP(P205,#REF!,2,FALSE),"")</f>
        <v/>
      </c>
    </row>
    <row r="206" spans="1:16380" s="11" customFormat="1" ht="12.75" customHeight="1" x14ac:dyDescent="0.2">
      <c r="A206" s="11" t="str">
        <f>$E$206</f>
        <v>DRUGE ZDRAVSTVENE DEJAVNOSTI</v>
      </c>
      <c r="B206" s="13" t="str">
        <f t="shared" si="13"/>
        <v>DRUGE ZDRAVSTVENE DEJAVNOSTI</v>
      </c>
      <c r="C206" s="13" t="str">
        <f t="shared" si="13"/>
        <v xml:space="preserve">zobozdravstvena vzgoja </v>
      </c>
      <c r="D206" s="13">
        <v>178</v>
      </c>
      <c r="E206" s="48" t="s">
        <v>182</v>
      </c>
      <c r="F206" s="174"/>
      <c r="G206" s="199"/>
      <c r="H206" s="200"/>
      <c r="I206" s="201"/>
      <c r="J206" s="186" t="str">
        <f>IF(F206="","",VLOOKUP(P206,#REF!,7,FALSE))</f>
        <v/>
      </c>
      <c r="K206" s="49"/>
      <c r="L206" s="49"/>
      <c r="M206" s="49"/>
      <c r="N206" s="50"/>
      <c r="O206" s="51"/>
      <c r="P206" s="60"/>
      <c r="Q206" s="61" t="str">
        <f>IFERROR(VLOOKUP(P206,#REF!,8,FALSE),"")</f>
        <v/>
      </c>
      <c r="R206" s="24"/>
      <c r="S206" s="61" t="str">
        <f>IFERROR(VLOOKUP(P206,#REF!,2,FALSE),"")</f>
        <v/>
      </c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  <c r="ON206" s="13"/>
      <c r="OO206" s="13"/>
      <c r="OP206" s="13"/>
      <c r="OQ206" s="13"/>
      <c r="OR206" s="13"/>
      <c r="OS206" s="13"/>
      <c r="OT206" s="13"/>
      <c r="OU206" s="13"/>
      <c r="OV206" s="13"/>
      <c r="OW206" s="13"/>
      <c r="OX206" s="13"/>
      <c r="OY206" s="13"/>
      <c r="OZ206" s="13"/>
      <c r="PA206" s="13"/>
      <c r="PB206" s="13"/>
      <c r="PC206" s="13"/>
      <c r="PD206" s="13"/>
      <c r="PE206" s="13"/>
      <c r="PF206" s="13"/>
      <c r="PG206" s="13"/>
      <c r="PH206" s="13"/>
      <c r="PI206" s="13"/>
      <c r="PJ206" s="13"/>
      <c r="PK206" s="13"/>
      <c r="PL206" s="13"/>
      <c r="PM206" s="13"/>
      <c r="PN206" s="13"/>
      <c r="PO206" s="13"/>
      <c r="PP206" s="13"/>
      <c r="PQ206" s="13"/>
      <c r="PR206" s="13"/>
      <c r="PS206" s="13"/>
      <c r="PT206" s="13"/>
      <c r="PU206" s="13"/>
      <c r="PV206" s="13"/>
      <c r="PW206" s="13"/>
      <c r="PX206" s="13"/>
      <c r="PY206" s="13"/>
      <c r="PZ206" s="13"/>
      <c r="QA206" s="13"/>
      <c r="QB206" s="13"/>
      <c r="QC206" s="13"/>
      <c r="QD206" s="13"/>
      <c r="QE206" s="13"/>
      <c r="QF206" s="13"/>
      <c r="QG206" s="13"/>
      <c r="QH206" s="13"/>
      <c r="QI206" s="13"/>
      <c r="QJ206" s="13"/>
      <c r="QK206" s="13"/>
      <c r="QL206" s="13"/>
      <c r="QM206" s="13"/>
      <c r="QN206" s="13"/>
      <c r="QO206" s="13"/>
      <c r="QP206" s="13"/>
      <c r="QQ206" s="13"/>
      <c r="QR206" s="13"/>
      <c r="QS206" s="13"/>
      <c r="QT206" s="13"/>
      <c r="QU206" s="13"/>
      <c r="QV206" s="13"/>
      <c r="QW206" s="13"/>
      <c r="QX206" s="13"/>
      <c r="QY206" s="13"/>
      <c r="QZ206" s="13"/>
      <c r="RA206" s="13"/>
      <c r="RB206" s="13"/>
      <c r="RC206" s="13"/>
      <c r="RD206" s="13"/>
      <c r="RE206" s="13"/>
      <c r="RF206" s="13"/>
      <c r="RG206" s="13"/>
      <c r="RH206" s="13"/>
      <c r="RI206" s="13"/>
      <c r="RJ206" s="13"/>
      <c r="RK206" s="13"/>
      <c r="RL206" s="13"/>
      <c r="RM206" s="13"/>
      <c r="RN206" s="13"/>
      <c r="RO206" s="13"/>
      <c r="RP206" s="13"/>
      <c r="RQ206" s="13"/>
      <c r="RR206" s="13"/>
      <c r="RS206" s="13"/>
      <c r="RT206" s="13"/>
      <c r="RU206" s="13"/>
      <c r="RV206" s="13"/>
      <c r="RW206" s="13"/>
      <c r="RX206" s="13"/>
      <c r="RY206" s="13"/>
      <c r="RZ206" s="13"/>
      <c r="SA206" s="13"/>
      <c r="SB206" s="13"/>
      <c r="SC206" s="13"/>
      <c r="SD206" s="13"/>
      <c r="SE206" s="13"/>
      <c r="SF206" s="13"/>
      <c r="SG206" s="13"/>
      <c r="SH206" s="13"/>
      <c r="SI206" s="13"/>
      <c r="SJ206" s="13"/>
      <c r="SK206" s="13"/>
      <c r="SL206" s="13"/>
      <c r="SM206" s="13"/>
      <c r="SN206" s="13"/>
      <c r="SO206" s="13"/>
      <c r="SP206" s="13"/>
      <c r="SQ206" s="13"/>
      <c r="SR206" s="13"/>
      <c r="SS206" s="13"/>
      <c r="ST206" s="13"/>
      <c r="SU206" s="13"/>
      <c r="SV206" s="13"/>
      <c r="SW206" s="13"/>
      <c r="SX206" s="13"/>
      <c r="SY206" s="13"/>
      <c r="SZ206" s="13"/>
      <c r="TA206" s="13"/>
      <c r="TB206" s="13"/>
      <c r="TC206" s="13"/>
      <c r="TD206" s="13"/>
      <c r="TE206" s="13"/>
      <c r="TF206" s="13"/>
      <c r="TG206" s="13"/>
      <c r="TH206" s="13"/>
      <c r="TI206" s="13"/>
      <c r="TJ206" s="13"/>
      <c r="TK206" s="13"/>
      <c r="TL206" s="13"/>
      <c r="TM206" s="13"/>
      <c r="TN206" s="13"/>
      <c r="TO206" s="13"/>
      <c r="TP206" s="13"/>
      <c r="TQ206" s="13"/>
      <c r="TR206" s="13"/>
      <c r="TS206" s="13"/>
      <c r="TT206" s="13"/>
      <c r="TU206" s="13"/>
      <c r="TV206" s="13"/>
      <c r="TW206" s="13"/>
      <c r="TX206" s="13"/>
      <c r="TY206" s="13"/>
      <c r="TZ206" s="13"/>
      <c r="UA206" s="13"/>
      <c r="UB206" s="13"/>
      <c r="UC206" s="13"/>
      <c r="UD206" s="13"/>
      <c r="UE206" s="13"/>
      <c r="UF206" s="13"/>
      <c r="UG206" s="13"/>
      <c r="UH206" s="13"/>
      <c r="UI206" s="13"/>
      <c r="UJ206" s="13"/>
      <c r="UK206" s="13"/>
      <c r="UL206" s="13"/>
      <c r="UM206" s="13"/>
      <c r="UN206" s="13"/>
      <c r="UO206" s="13"/>
      <c r="UP206" s="13"/>
      <c r="UQ206" s="13"/>
      <c r="UR206" s="13"/>
      <c r="US206" s="13"/>
      <c r="UT206" s="13"/>
      <c r="UU206" s="13"/>
      <c r="UV206" s="13"/>
      <c r="UW206" s="13"/>
      <c r="UX206" s="13"/>
      <c r="UY206" s="13"/>
      <c r="UZ206" s="13"/>
      <c r="VA206" s="13"/>
      <c r="VB206" s="13"/>
      <c r="VC206" s="13"/>
      <c r="VD206" s="13"/>
      <c r="VE206" s="13"/>
      <c r="VF206" s="13"/>
      <c r="VG206" s="13"/>
      <c r="VH206" s="13"/>
      <c r="VI206" s="13"/>
      <c r="VJ206" s="13"/>
      <c r="VK206" s="13"/>
      <c r="VL206" s="13"/>
      <c r="VM206" s="13"/>
      <c r="VN206" s="13"/>
      <c r="VO206" s="13"/>
      <c r="VP206" s="13"/>
      <c r="VQ206" s="13"/>
      <c r="VR206" s="13"/>
      <c r="VS206" s="13"/>
      <c r="VT206" s="13"/>
      <c r="VU206" s="13"/>
      <c r="VV206" s="13"/>
      <c r="VW206" s="13"/>
      <c r="VX206" s="13"/>
      <c r="VY206" s="13"/>
      <c r="VZ206" s="13"/>
      <c r="WA206" s="13"/>
      <c r="WB206" s="13"/>
      <c r="WC206" s="13"/>
      <c r="WD206" s="13"/>
      <c r="WE206" s="13"/>
      <c r="WF206" s="13"/>
      <c r="WG206" s="13"/>
      <c r="WH206" s="13"/>
      <c r="WI206" s="13"/>
      <c r="WJ206" s="13"/>
      <c r="WK206" s="13"/>
      <c r="WL206" s="13"/>
      <c r="WM206" s="13"/>
      <c r="WN206" s="13"/>
      <c r="WO206" s="13"/>
      <c r="WP206" s="13"/>
      <c r="WQ206" s="13"/>
      <c r="WR206" s="13"/>
      <c r="WS206" s="13"/>
      <c r="WT206" s="13"/>
      <c r="WU206" s="13"/>
      <c r="WV206" s="13"/>
      <c r="WW206" s="13"/>
      <c r="WX206" s="13"/>
      <c r="WY206" s="13"/>
      <c r="WZ206" s="13"/>
      <c r="XA206" s="13"/>
      <c r="XB206" s="13"/>
      <c r="XC206" s="13"/>
      <c r="XD206" s="13"/>
      <c r="XE206" s="13"/>
      <c r="XF206" s="13"/>
      <c r="XG206" s="13"/>
      <c r="XH206" s="13"/>
      <c r="XI206" s="13"/>
      <c r="XJ206" s="13"/>
      <c r="XK206" s="13"/>
      <c r="XL206" s="13"/>
      <c r="XM206" s="13"/>
      <c r="XN206" s="13"/>
      <c r="XO206" s="13"/>
      <c r="XP206" s="13"/>
      <c r="XQ206" s="13"/>
      <c r="XR206" s="13"/>
      <c r="XS206" s="13"/>
      <c r="XT206" s="13"/>
      <c r="XU206" s="13"/>
      <c r="XV206" s="13"/>
      <c r="XW206" s="13"/>
      <c r="XX206" s="13"/>
      <c r="XY206" s="13"/>
      <c r="XZ206" s="13"/>
      <c r="YA206" s="13"/>
      <c r="YB206" s="13"/>
      <c r="YC206" s="13"/>
      <c r="YD206" s="13"/>
      <c r="YE206" s="13"/>
      <c r="YF206" s="13"/>
      <c r="YG206" s="13"/>
      <c r="YH206" s="13"/>
      <c r="YI206" s="13"/>
      <c r="YJ206" s="13"/>
      <c r="YK206" s="13"/>
      <c r="YL206" s="13"/>
      <c r="YM206" s="13"/>
      <c r="YN206" s="13"/>
      <c r="YO206" s="13"/>
      <c r="YP206" s="13"/>
      <c r="YQ206" s="13"/>
      <c r="YR206" s="13"/>
      <c r="YS206" s="13"/>
      <c r="YT206" s="13"/>
      <c r="YU206" s="13"/>
      <c r="YV206" s="13"/>
      <c r="YW206" s="13"/>
      <c r="YX206" s="13"/>
      <c r="YY206" s="13"/>
      <c r="YZ206" s="13"/>
      <c r="ZA206" s="13"/>
      <c r="ZB206" s="13"/>
      <c r="ZC206" s="13"/>
      <c r="ZD206" s="13"/>
      <c r="ZE206" s="13"/>
      <c r="ZF206" s="13"/>
      <c r="ZG206" s="13"/>
      <c r="ZH206" s="13"/>
      <c r="ZI206" s="13"/>
      <c r="ZJ206" s="13"/>
      <c r="ZK206" s="13"/>
      <c r="ZL206" s="13"/>
      <c r="ZM206" s="13"/>
      <c r="ZN206" s="13"/>
      <c r="ZO206" s="13"/>
      <c r="ZP206" s="13"/>
      <c r="ZQ206" s="13"/>
      <c r="ZR206" s="13"/>
      <c r="ZS206" s="13"/>
      <c r="ZT206" s="13"/>
      <c r="ZU206" s="13"/>
      <c r="ZV206" s="13"/>
      <c r="ZW206" s="13"/>
      <c r="ZX206" s="13"/>
      <c r="ZY206" s="13"/>
      <c r="ZZ206" s="13"/>
      <c r="AAA206" s="13"/>
      <c r="AAB206" s="13"/>
      <c r="AAC206" s="13"/>
      <c r="AAD206" s="13"/>
      <c r="AAE206" s="13"/>
      <c r="AAF206" s="13"/>
      <c r="AAG206" s="13"/>
      <c r="AAH206" s="13"/>
      <c r="AAI206" s="13"/>
      <c r="AAJ206" s="13"/>
      <c r="AAK206" s="13"/>
      <c r="AAL206" s="13"/>
      <c r="AAM206" s="13"/>
      <c r="AAN206" s="13"/>
      <c r="AAO206" s="13"/>
      <c r="AAP206" s="13"/>
      <c r="AAQ206" s="13"/>
      <c r="AAR206" s="13"/>
      <c r="AAS206" s="13"/>
      <c r="AAT206" s="13"/>
      <c r="AAU206" s="13"/>
      <c r="AAV206" s="13"/>
      <c r="AAW206" s="13"/>
      <c r="AAX206" s="13"/>
      <c r="AAY206" s="13"/>
      <c r="AAZ206" s="13"/>
      <c r="ABA206" s="13"/>
      <c r="ABB206" s="13"/>
      <c r="ABC206" s="13"/>
      <c r="ABD206" s="13"/>
      <c r="ABE206" s="13"/>
      <c r="ABF206" s="13"/>
      <c r="ABG206" s="13"/>
      <c r="ABH206" s="13"/>
      <c r="ABI206" s="13"/>
      <c r="ABJ206" s="13"/>
      <c r="ABK206" s="13"/>
      <c r="ABL206" s="13"/>
      <c r="ABM206" s="13"/>
      <c r="ABN206" s="13"/>
      <c r="ABO206" s="13"/>
      <c r="ABP206" s="13"/>
      <c r="ABQ206" s="13"/>
      <c r="ABR206" s="13"/>
      <c r="ABS206" s="13"/>
      <c r="ABT206" s="13"/>
      <c r="ABU206" s="13"/>
      <c r="ABV206" s="13"/>
      <c r="ABW206" s="13"/>
      <c r="ABX206" s="13"/>
      <c r="ABY206" s="13"/>
      <c r="ABZ206" s="13"/>
      <c r="ACA206" s="13"/>
      <c r="ACB206" s="13"/>
      <c r="ACC206" s="13"/>
      <c r="ACD206" s="13"/>
      <c r="ACE206" s="13"/>
      <c r="ACF206" s="13"/>
      <c r="ACG206" s="13"/>
      <c r="ACH206" s="13"/>
      <c r="ACI206" s="13"/>
      <c r="ACJ206" s="13"/>
      <c r="ACK206" s="13"/>
      <c r="ACL206" s="13"/>
      <c r="ACM206" s="13"/>
      <c r="ACN206" s="13"/>
      <c r="ACO206" s="13"/>
      <c r="ACP206" s="13"/>
      <c r="ACQ206" s="13"/>
      <c r="ACR206" s="13"/>
      <c r="ACS206" s="13"/>
      <c r="ACT206" s="13"/>
      <c r="ACU206" s="13"/>
      <c r="ACV206" s="13"/>
      <c r="ACW206" s="13"/>
      <c r="ACX206" s="13"/>
      <c r="ACY206" s="13"/>
      <c r="ACZ206" s="13"/>
      <c r="ADA206" s="13"/>
      <c r="ADB206" s="13"/>
      <c r="ADC206" s="13"/>
      <c r="ADD206" s="13"/>
      <c r="ADE206" s="13"/>
      <c r="ADF206" s="13"/>
      <c r="ADG206" s="13"/>
      <c r="ADH206" s="13"/>
      <c r="ADI206" s="13"/>
      <c r="ADJ206" s="13"/>
      <c r="ADK206" s="13"/>
      <c r="ADL206" s="13"/>
      <c r="ADM206" s="13"/>
      <c r="ADN206" s="13"/>
      <c r="ADO206" s="13"/>
      <c r="ADP206" s="13"/>
      <c r="ADQ206" s="13"/>
      <c r="ADR206" s="13"/>
      <c r="ADS206" s="13"/>
      <c r="ADT206" s="13"/>
      <c r="ADU206" s="13"/>
      <c r="ADV206" s="13"/>
      <c r="ADW206" s="13"/>
      <c r="ADX206" s="13"/>
      <c r="ADY206" s="13"/>
      <c r="ADZ206" s="13"/>
      <c r="AEA206" s="13"/>
      <c r="AEB206" s="13"/>
      <c r="AEC206" s="13"/>
      <c r="AED206" s="13"/>
      <c r="AEE206" s="13"/>
      <c r="AEF206" s="13"/>
      <c r="AEG206" s="13"/>
      <c r="AEH206" s="13"/>
      <c r="AEI206" s="13"/>
      <c r="AEJ206" s="13"/>
      <c r="AEK206" s="13"/>
      <c r="AEL206" s="13"/>
      <c r="AEM206" s="13"/>
      <c r="AEN206" s="13"/>
      <c r="AEO206" s="13"/>
      <c r="AEP206" s="13"/>
      <c r="AEQ206" s="13"/>
      <c r="AER206" s="13"/>
      <c r="AES206" s="13"/>
      <c r="AET206" s="13"/>
      <c r="AEU206" s="13"/>
      <c r="AEV206" s="13"/>
      <c r="AEW206" s="13"/>
      <c r="AEX206" s="13"/>
      <c r="AEY206" s="13"/>
      <c r="AEZ206" s="13"/>
      <c r="AFA206" s="13"/>
      <c r="AFB206" s="13"/>
      <c r="AFC206" s="13"/>
      <c r="AFD206" s="13"/>
      <c r="AFE206" s="13"/>
      <c r="AFF206" s="13"/>
      <c r="AFG206" s="13"/>
      <c r="AFH206" s="13"/>
      <c r="AFI206" s="13"/>
      <c r="AFJ206" s="13"/>
      <c r="AFK206" s="13"/>
      <c r="AFL206" s="13"/>
      <c r="AFM206" s="13"/>
      <c r="AFN206" s="13"/>
      <c r="AFO206" s="13"/>
      <c r="AFP206" s="13"/>
      <c r="AFQ206" s="13"/>
      <c r="AFR206" s="13"/>
      <c r="AFS206" s="13"/>
      <c r="AFT206" s="13"/>
      <c r="AFU206" s="13"/>
      <c r="AFV206" s="13"/>
      <c r="AFW206" s="13"/>
      <c r="AFX206" s="13"/>
      <c r="AFY206" s="13"/>
      <c r="AFZ206" s="13"/>
      <c r="AGA206" s="13"/>
      <c r="AGB206" s="13"/>
      <c r="AGC206" s="13"/>
      <c r="AGD206" s="13"/>
      <c r="AGE206" s="13"/>
      <c r="AGF206" s="13"/>
      <c r="AGG206" s="13"/>
      <c r="AGH206" s="13"/>
      <c r="AGI206" s="13"/>
      <c r="AGJ206" s="13"/>
      <c r="AGK206" s="13"/>
      <c r="AGL206" s="13"/>
      <c r="AGM206" s="13"/>
      <c r="AGN206" s="13"/>
      <c r="AGO206" s="13"/>
      <c r="AGP206" s="13"/>
      <c r="AGQ206" s="13"/>
      <c r="AGR206" s="13"/>
      <c r="AGS206" s="13"/>
      <c r="AGT206" s="13"/>
      <c r="AGU206" s="13"/>
      <c r="AGV206" s="13"/>
      <c r="AGW206" s="13"/>
      <c r="AGX206" s="13"/>
      <c r="AGY206" s="13"/>
      <c r="AGZ206" s="13"/>
      <c r="AHA206" s="13"/>
      <c r="AHB206" s="13"/>
      <c r="AHC206" s="13"/>
      <c r="AHD206" s="13"/>
      <c r="AHE206" s="13"/>
      <c r="AHF206" s="13"/>
      <c r="AHG206" s="13"/>
      <c r="AHH206" s="13"/>
      <c r="AHI206" s="13"/>
      <c r="AHJ206" s="13"/>
      <c r="AHK206" s="13"/>
      <c r="AHL206" s="13"/>
      <c r="AHM206" s="13"/>
      <c r="AHN206" s="13"/>
      <c r="AHO206" s="13"/>
      <c r="AHP206" s="13"/>
      <c r="AHQ206" s="13"/>
      <c r="AHR206" s="13"/>
      <c r="AHS206" s="13"/>
      <c r="AHT206" s="13"/>
      <c r="AHU206" s="13"/>
      <c r="AHV206" s="13"/>
      <c r="AHW206" s="13"/>
      <c r="AHX206" s="13"/>
      <c r="AHY206" s="13"/>
      <c r="AHZ206" s="13"/>
      <c r="AIA206" s="13"/>
      <c r="AIB206" s="13"/>
      <c r="AIC206" s="13"/>
      <c r="AID206" s="13"/>
      <c r="AIE206" s="13"/>
      <c r="AIF206" s="13"/>
      <c r="AIG206" s="13"/>
      <c r="AIH206" s="13"/>
      <c r="AII206" s="13"/>
      <c r="AIJ206" s="13"/>
      <c r="AIK206" s="13"/>
      <c r="AIL206" s="13"/>
      <c r="AIM206" s="13"/>
      <c r="AIN206" s="13"/>
      <c r="AIO206" s="13"/>
      <c r="AIP206" s="13"/>
      <c r="AIQ206" s="13"/>
      <c r="AIR206" s="13"/>
      <c r="AIS206" s="13"/>
      <c r="AIT206" s="13"/>
      <c r="AIU206" s="13"/>
      <c r="AIV206" s="13"/>
      <c r="AIW206" s="13"/>
      <c r="AIX206" s="13"/>
      <c r="AIY206" s="13"/>
      <c r="AIZ206" s="13"/>
      <c r="AJA206" s="13"/>
      <c r="AJB206" s="13"/>
      <c r="AJC206" s="13"/>
      <c r="AJD206" s="13"/>
      <c r="AJE206" s="13"/>
      <c r="AJF206" s="13"/>
      <c r="AJG206" s="13"/>
      <c r="AJH206" s="13"/>
      <c r="AJI206" s="13"/>
      <c r="AJJ206" s="13"/>
      <c r="AJK206" s="13"/>
      <c r="AJL206" s="13"/>
      <c r="AJM206" s="13"/>
      <c r="AJN206" s="13"/>
      <c r="AJO206" s="13"/>
      <c r="AJP206" s="13"/>
      <c r="AJQ206" s="13"/>
      <c r="AJR206" s="13"/>
      <c r="AJS206" s="13"/>
      <c r="AJT206" s="13"/>
      <c r="AJU206" s="13"/>
      <c r="AJV206" s="13"/>
      <c r="AJW206" s="13"/>
      <c r="AJX206" s="13"/>
      <c r="AJY206" s="13"/>
      <c r="AJZ206" s="13"/>
      <c r="AKA206" s="13"/>
      <c r="AKB206" s="13"/>
      <c r="AKC206" s="13"/>
      <c r="AKD206" s="13"/>
      <c r="AKE206" s="13"/>
      <c r="AKF206" s="13"/>
      <c r="AKG206" s="13"/>
      <c r="AKH206" s="13"/>
      <c r="AKI206" s="13"/>
      <c r="AKJ206" s="13"/>
      <c r="AKK206" s="13"/>
      <c r="AKL206" s="13"/>
      <c r="AKM206" s="13"/>
      <c r="AKN206" s="13"/>
      <c r="AKO206" s="13"/>
      <c r="AKP206" s="13"/>
      <c r="AKQ206" s="13"/>
      <c r="AKR206" s="13"/>
      <c r="AKS206" s="13"/>
      <c r="AKT206" s="13"/>
      <c r="AKU206" s="13"/>
      <c r="AKV206" s="13"/>
      <c r="AKW206" s="13"/>
      <c r="AKX206" s="13"/>
      <c r="AKY206" s="13"/>
      <c r="AKZ206" s="13"/>
      <c r="ALA206" s="13"/>
      <c r="ALB206" s="13"/>
      <c r="ALC206" s="13"/>
      <c r="ALD206" s="13"/>
      <c r="ALE206" s="13"/>
      <c r="ALF206" s="13"/>
      <c r="ALG206" s="13"/>
      <c r="ALH206" s="13"/>
      <c r="ALI206" s="13"/>
      <c r="ALJ206" s="13"/>
      <c r="ALK206" s="13"/>
      <c r="ALL206" s="13"/>
      <c r="ALM206" s="13"/>
      <c r="ALN206" s="13"/>
      <c r="ALO206" s="13"/>
      <c r="ALP206" s="13"/>
      <c r="ALQ206" s="13"/>
      <c r="ALR206" s="13"/>
      <c r="ALS206" s="13"/>
      <c r="ALT206" s="13"/>
      <c r="ALU206" s="13"/>
      <c r="ALV206" s="13"/>
      <c r="ALW206" s="13"/>
      <c r="ALX206" s="13"/>
      <c r="ALY206" s="13"/>
      <c r="ALZ206" s="13"/>
      <c r="AMA206" s="13"/>
      <c r="AMB206" s="13"/>
      <c r="AMC206" s="13"/>
      <c r="AMD206" s="13"/>
      <c r="AME206" s="13"/>
      <c r="AMF206" s="13"/>
      <c r="AMG206" s="13"/>
      <c r="AMH206" s="13"/>
      <c r="AMI206" s="13"/>
      <c r="AMJ206" s="13"/>
      <c r="AMK206" s="13"/>
      <c r="AML206" s="13"/>
      <c r="AMM206" s="13"/>
      <c r="AMN206" s="13"/>
      <c r="AMO206" s="13"/>
      <c r="AMP206" s="13"/>
      <c r="AMQ206" s="13"/>
      <c r="AMR206" s="13"/>
      <c r="AMS206" s="13"/>
      <c r="AMT206" s="13"/>
      <c r="AMU206" s="13"/>
      <c r="AMV206" s="13"/>
      <c r="AMW206" s="13"/>
      <c r="AMX206" s="13"/>
      <c r="AMY206" s="13"/>
      <c r="AMZ206" s="13"/>
      <c r="ANA206" s="13"/>
      <c r="ANB206" s="13"/>
      <c r="ANC206" s="13"/>
      <c r="AND206" s="13"/>
      <c r="ANE206" s="13"/>
      <c r="ANF206" s="13"/>
      <c r="ANG206" s="13"/>
      <c r="ANH206" s="13"/>
      <c r="ANI206" s="13"/>
      <c r="ANJ206" s="13"/>
      <c r="ANK206" s="13"/>
      <c r="ANL206" s="13"/>
      <c r="ANM206" s="13"/>
      <c r="ANN206" s="13"/>
      <c r="ANO206" s="13"/>
      <c r="ANP206" s="13"/>
      <c r="ANQ206" s="13"/>
      <c r="ANR206" s="13"/>
      <c r="ANS206" s="13"/>
      <c r="ANT206" s="13"/>
      <c r="ANU206" s="13"/>
      <c r="ANV206" s="13"/>
      <c r="ANW206" s="13"/>
      <c r="ANX206" s="13"/>
      <c r="ANY206" s="13"/>
      <c r="ANZ206" s="13"/>
      <c r="AOA206" s="13"/>
      <c r="AOB206" s="13"/>
      <c r="AOC206" s="13"/>
      <c r="AOD206" s="13"/>
      <c r="AOE206" s="13"/>
      <c r="AOF206" s="13"/>
      <c r="AOG206" s="13"/>
      <c r="AOH206" s="13"/>
      <c r="AOI206" s="13"/>
      <c r="AOJ206" s="13"/>
      <c r="AOK206" s="13"/>
      <c r="AOL206" s="13"/>
      <c r="AOM206" s="13"/>
      <c r="AON206" s="13"/>
      <c r="AOO206" s="13"/>
      <c r="AOP206" s="13"/>
      <c r="AOQ206" s="13"/>
      <c r="AOR206" s="13"/>
      <c r="AOS206" s="13"/>
      <c r="AOT206" s="13"/>
      <c r="AOU206" s="13"/>
      <c r="AOV206" s="13"/>
      <c r="AOW206" s="13"/>
      <c r="AOX206" s="13"/>
      <c r="AOY206" s="13"/>
      <c r="AOZ206" s="13"/>
      <c r="APA206" s="13"/>
      <c r="APB206" s="13"/>
      <c r="APC206" s="13"/>
      <c r="APD206" s="13"/>
      <c r="APE206" s="13"/>
      <c r="APF206" s="13"/>
      <c r="APG206" s="13"/>
      <c r="APH206" s="13"/>
      <c r="API206" s="13"/>
      <c r="APJ206" s="13"/>
      <c r="APK206" s="13"/>
      <c r="APL206" s="13"/>
      <c r="APM206" s="13"/>
      <c r="APN206" s="13"/>
      <c r="APO206" s="13"/>
      <c r="APP206" s="13"/>
      <c r="APQ206" s="13"/>
      <c r="APR206" s="13"/>
      <c r="APS206" s="13"/>
      <c r="APT206" s="13"/>
      <c r="APU206" s="13"/>
      <c r="APV206" s="13"/>
      <c r="APW206" s="13"/>
      <c r="APX206" s="13"/>
      <c r="APY206" s="13"/>
      <c r="APZ206" s="13"/>
      <c r="AQA206" s="13"/>
      <c r="AQB206" s="13"/>
      <c r="AQC206" s="13"/>
      <c r="AQD206" s="13"/>
      <c r="AQE206" s="13"/>
      <c r="AQF206" s="13"/>
      <c r="AQG206" s="13"/>
      <c r="AQH206" s="13"/>
      <c r="AQI206" s="13"/>
      <c r="AQJ206" s="13"/>
      <c r="AQK206" s="13"/>
      <c r="AQL206" s="13"/>
      <c r="AQM206" s="13"/>
      <c r="AQN206" s="13"/>
      <c r="AQO206" s="13"/>
      <c r="AQP206" s="13"/>
      <c r="AQQ206" s="13"/>
      <c r="AQR206" s="13"/>
      <c r="AQS206" s="13"/>
      <c r="AQT206" s="13"/>
      <c r="AQU206" s="13"/>
      <c r="AQV206" s="13"/>
      <c r="AQW206" s="13"/>
      <c r="AQX206" s="13"/>
      <c r="AQY206" s="13"/>
      <c r="AQZ206" s="13"/>
      <c r="ARA206" s="13"/>
      <c r="ARB206" s="13"/>
      <c r="ARC206" s="13"/>
      <c r="ARD206" s="13"/>
      <c r="ARE206" s="13"/>
      <c r="ARF206" s="13"/>
      <c r="ARG206" s="13"/>
      <c r="ARH206" s="13"/>
      <c r="ARI206" s="13"/>
      <c r="ARJ206" s="13"/>
      <c r="ARK206" s="13"/>
      <c r="ARL206" s="13"/>
      <c r="ARM206" s="13"/>
      <c r="ARN206" s="13"/>
      <c r="ARO206" s="13"/>
      <c r="ARP206" s="13"/>
      <c r="ARQ206" s="13"/>
      <c r="ARR206" s="13"/>
      <c r="ARS206" s="13"/>
      <c r="ART206" s="13"/>
      <c r="ARU206" s="13"/>
      <c r="ARV206" s="13"/>
      <c r="ARW206" s="13"/>
      <c r="ARX206" s="13"/>
      <c r="ARY206" s="13"/>
      <c r="ARZ206" s="13"/>
      <c r="ASA206" s="13"/>
      <c r="ASB206" s="13"/>
      <c r="ASC206" s="13"/>
      <c r="ASD206" s="13"/>
      <c r="ASE206" s="13"/>
      <c r="ASF206" s="13"/>
      <c r="ASG206" s="13"/>
      <c r="ASH206" s="13"/>
      <c r="ASI206" s="13"/>
      <c r="ASJ206" s="13"/>
      <c r="ASK206" s="13"/>
      <c r="ASL206" s="13"/>
      <c r="ASM206" s="13"/>
      <c r="ASN206" s="13"/>
      <c r="ASO206" s="13"/>
      <c r="ASP206" s="13"/>
      <c r="ASQ206" s="13"/>
      <c r="ASR206" s="13"/>
      <c r="ASS206" s="13"/>
      <c r="AST206" s="13"/>
      <c r="ASU206" s="13"/>
      <c r="ASV206" s="13"/>
      <c r="ASW206" s="13"/>
      <c r="ASX206" s="13"/>
      <c r="ASY206" s="13"/>
      <c r="ASZ206" s="13"/>
      <c r="ATA206" s="13"/>
      <c r="ATB206" s="13"/>
      <c r="ATC206" s="13"/>
      <c r="ATD206" s="13"/>
      <c r="ATE206" s="13"/>
      <c r="ATF206" s="13"/>
      <c r="ATG206" s="13"/>
      <c r="ATH206" s="13"/>
      <c r="ATI206" s="13"/>
      <c r="ATJ206" s="13"/>
      <c r="ATK206" s="13"/>
      <c r="ATL206" s="13"/>
      <c r="ATM206" s="13"/>
      <c r="ATN206" s="13"/>
      <c r="ATO206" s="13"/>
      <c r="ATP206" s="13"/>
      <c r="ATQ206" s="13"/>
      <c r="ATR206" s="13"/>
      <c r="ATS206" s="13"/>
      <c r="ATT206" s="13"/>
      <c r="ATU206" s="13"/>
      <c r="ATV206" s="13"/>
      <c r="ATW206" s="13"/>
      <c r="ATX206" s="13"/>
      <c r="ATY206" s="13"/>
      <c r="ATZ206" s="13"/>
      <c r="AUA206" s="13"/>
      <c r="AUB206" s="13"/>
      <c r="AUC206" s="13"/>
      <c r="AUD206" s="13"/>
      <c r="AUE206" s="13"/>
      <c r="AUF206" s="13"/>
      <c r="AUG206" s="13"/>
      <c r="AUH206" s="13"/>
      <c r="AUI206" s="13"/>
      <c r="AUJ206" s="13"/>
      <c r="AUK206" s="13"/>
      <c r="AUL206" s="13"/>
      <c r="AUM206" s="13"/>
      <c r="AUN206" s="13"/>
      <c r="AUO206" s="13"/>
      <c r="AUP206" s="13"/>
      <c r="AUQ206" s="13"/>
      <c r="AUR206" s="13"/>
      <c r="AUS206" s="13"/>
      <c r="AUT206" s="13"/>
      <c r="AUU206" s="13"/>
      <c r="AUV206" s="13"/>
      <c r="AUW206" s="13"/>
      <c r="AUX206" s="13"/>
      <c r="AUY206" s="13"/>
      <c r="AUZ206" s="13"/>
      <c r="AVA206" s="13"/>
      <c r="AVB206" s="13"/>
      <c r="AVC206" s="13"/>
      <c r="AVD206" s="13"/>
      <c r="AVE206" s="13"/>
      <c r="AVF206" s="13"/>
      <c r="AVG206" s="13"/>
      <c r="AVH206" s="13"/>
      <c r="AVI206" s="13"/>
      <c r="AVJ206" s="13"/>
      <c r="AVK206" s="13"/>
      <c r="AVL206" s="13"/>
      <c r="AVM206" s="13"/>
      <c r="AVN206" s="13"/>
      <c r="AVO206" s="13"/>
      <c r="AVP206" s="13"/>
      <c r="AVQ206" s="13"/>
      <c r="AVR206" s="13"/>
      <c r="AVS206" s="13"/>
      <c r="AVT206" s="13"/>
      <c r="AVU206" s="13"/>
      <c r="AVV206" s="13"/>
      <c r="AVW206" s="13"/>
      <c r="AVX206" s="13"/>
      <c r="AVY206" s="13"/>
      <c r="AVZ206" s="13"/>
      <c r="AWA206" s="13"/>
      <c r="AWB206" s="13"/>
      <c r="AWC206" s="13"/>
      <c r="AWD206" s="13"/>
      <c r="AWE206" s="13"/>
      <c r="AWF206" s="13"/>
      <c r="AWG206" s="13"/>
      <c r="AWH206" s="13"/>
      <c r="AWI206" s="13"/>
      <c r="AWJ206" s="13"/>
      <c r="AWK206" s="13"/>
      <c r="AWL206" s="13"/>
      <c r="AWM206" s="13"/>
      <c r="AWN206" s="13"/>
      <c r="AWO206" s="13"/>
      <c r="AWP206" s="13"/>
      <c r="AWQ206" s="13"/>
      <c r="AWR206" s="13"/>
      <c r="AWS206" s="13"/>
      <c r="AWT206" s="13"/>
      <c r="AWU206" s="13"/>
      <c r="AWV206" s="13"/>
      <c r="AWW206" s="13"/>
      <c r="AWX206" s="13"/>
      <c r="AWY206" s="13"/>
      <c r="AWZ206" s="13"/>
      <c r="AXA206" s="13"/>
      <c r="AXB206" s="13"/>
      <c r="AXC206" s="13"/>
      <c r="AXD206" s="13"/>
      <c r="AXE206" s="13"/>
      <c r="AXF206" s="13"/>
      <c r="AXG206" s="13"/>
      <c r="AXH206" s="13"/>
      <c r="AXI206" s="13"/>
      <c r="AXJ206" s="13"/>
      <c r="AXK206" s="13"/>
      <c r="AXL206" s="13"/>
      <c r="AXM206" s="13"/>
      <c r="AXN206" s="13"/>
      <c r="AXO206" s="13"/>
      <c r="AXP206" s="13"/>
      <c r="AXQ206" s="13"/>
      <c r="AXR206" s="13"/>
      <c r="AXS206" s="13"/>
      <c r="AXT206" s="13"/>
      <c r="AXU206" s="13"/>
      <c r="AXV206" s="13"/>
      <c r="AXW206" s="13"/>
      <c r="AXX206" s="13"/>
      <c r="AXY206" s="13"/>
      <c r="AXZ206" s="13"/>
      <c r="AYA206" s="13"/>
      <c r="AYB206" s="13"/>
      <c r="AYC206" s="13"/>
      <c r="AYD206" s="13"/>
      <c r="AYE206" s="13"/>
      <c r="AYF206" s="13"/>
      <c r="AYG206" s="13"/>
      <c r="AYH206" s="13"/>
      <c r="AYI206" s="13"/>
      <c r="AYJ206" s="13"/>
      <c r="AYK206" s="13"/>
      <c r="AYL206" s="13"/>
      <c r="AYM206" s="13"/>
      <c r="AYN206" s="13"/>
      <c r="AYO206" s="13"/>
      <c r="AYP206" s="13"/>
      <c r="AYQ206" s="13"/>
      <c r="AYR206" s="13"/>
      <c r="AYS206" s="13"/>
      <c r="AYT206" s="13"/>
      <c r="AYU206" s="13"/>
      <c r="AYV206" s="13"/>
      <c r="AYW206" s="13"/>
      <c r="AYX206" s="13"/>
      <c r="AYY206" s="13"/>
      <c r="AYZ206" s="13"/>
      <c r="AZA206" s="13"/>
      <c r="AZB206" s="13"/>
      <c r="AZC206" s="13"/>
      <c r="AZD206" s="13"/>
      <c r="AZE206" s="13"/>
      <c r="AZF206" s="13"/>
      <c r="AZG206" s="13"/>
      <c r="AZH206" s="13"/>
      <c r="AZI206" s="13"/>
      <c r="AZJ206" s="13"/>
      <c r="AZK206" s="13"/>
      <c r="AZL206" s="13"/>
      <c r="AZM206" s="13"/>
      <c r="AZN206" s="13"/>
      <c r="AZO206" s="13"/>
      <c r="AZP206" s="13"/>
      <c r="AZQ206" s="13"/>
      <c r="AZR206" s="13"/>
      <c r="AZS206" s="13"/>
      <c r="AZT206" s="13"/>
      <c r="AZU206" s="13"/>
      <c r="AZV206" s="13"/>
      <c r="AZW206" s="13"/>
      <c r="AZX206" s="13"/>
      <c r="AZY206" s="13"/>
      <c r="AZZ206" s="13"/>
      <c r="BAA206" s="13"/>
      <c r="BAB206" s="13"/>
      <c r="BAC206" s="13"/>
      <c r="BAD206" s="13"/>
      <c r="BAE206" s="13"/>
      <c r="BAF206" s="13"/>
      <c r="BAG206" s="13"/>
      <c r="BAH206" s="13"/>
      <c r="BAI206" s="13"/>
      <c r="BAJ206" s="13"/>
      <c r="BAK206" s="13"/>
      <c r="BAL206" s="13"/>
      <c r="BAM206" s="13"/>
      <c r="BAN206" s="13"/>
      <c r="BAO206" s="13"/>
      <c r="BAP206" s="13"/>
      <c r="BAQ206" s="13"/>
      <c r="BAR206" s="13"/>
      <c r="BAS206" s="13"/>
      <c r="BAT206" s="13"/>
      <c r="BAU206" s="13"/>
      <c r="BAV206" s="13"/>
      <c r="BAW206" s="13"/>
      <c r="BAX206" s="13"/>
      <c r="BAY206" s="13"/>
      <c r="BAZ206" s="13"/>
      <c r="BBA206" s="13"/>
      <c r="BBB206" s="13"/>
      <c r="BBC206" s="13"/>
      <c r="BBD206" s="13"/>
      <c r="BBE206" s="13"/>
      <c r="BBF206" s="13"/>
      <c r="BBG206" s="13"/>
      <c r="BBH206" s="13"/>
      <c r="BBI206" s="13"/>
      <c r="BBJ206" s="13"/>
      <c r="BBK206" s="13"/>
      <c r="BBL206" s="13"/>
      <c r="BBM206" s="13"/>
      <c r="BBN206" s="13"/>
      <c r="BBO206" s="13"/>
      <c r="BBP206" s="13"/>
      <c r="BBQ206" s="13"/>
      <c r="BBR206" s="13"/>
      <c r="BBS206" s="13"/>
      <c r="BBT206" s="13"/>
      <c r="BBU206" s="13"/>
      <c r="BBV206" s="13"/>
      <c r="BBW206" s="13"/>
      <c r="BBX206" s="13"/>
      <c r="BBY206" s="13"/>
      <c r="BBZ206" s="13"/>
      <c r="BCA206" s="13"/>
      <c r="BCB206" s="13"/>
      <c r="BCC206" s="13"/>
      <c r="BCD206" s="13"/>
      <c r="BCE206" s="13"/>
      <c r="BCF206" s="13"/>
      <c r="BCG206" s="13"/>
      <c r="BCH206" s="13"/>
      <c r="BCI206" s="13"/>
      <c r="BCJ206" s="13"/>
      <c r="BCK206" s="13"/>
      <c r="BCL206" s="13"/>
      <c r="BCM206" s="13"/>
      <c r="BCN206" s="13"/>
      <c r="BCO206" s="13"/>
      <c r="BCP206" s="13"/>
      <c r="BCQ206" s="13"/>
      <c r="BCR206" s="13"/>
      <c r="BCS206" s="13"/>
      <c r="BCT206" s="13"/>
      <c r="BCU206" s="13"/>
      <c r="BCV206" s="13"/>
      <c r="BCW206" s="13"/>
      <c r="BCX206" s="13"/>
      <c r="BCY206" s="13"/>
      <c r="BCZ206" s="13"/>
      <c r="BDA206" s="13"/>
      <c r="BDB206" s="13"/>
      <c r="BDC206" s="13"/>
      <c r="BDD206" s="13"/>
      <c r="BDE206" s="13"/>
      <c r="BDF206" s="13"/>
      <c r="BDG206" s="13"/>
      <c r="BDH206" s="13"/>
      <c r="BDI206" s="13"/>
      <c r="BDJ206" s="13"/>
      <c r="BDK206" s="13"/>
      <c r="BDL206" s="13"/>
      <c r="BDM206" s="13"/>
      <c r="BDN206" s="13"/>
      <c r="BDO206" s="13"/>
      <c r="BDP206" s="13"/>
      <c r="BDQ206" s="13"/>
      <c r="BDR206" s="13"/>
      <c r="BDS206" s="13"/>
      <c r="BDT206" s="13"/>
      <c r="BDU206" s="13"/>
      <c r="BDV206" s="13"/>
      <c r="BDW206" s="13"/>
      <c r="BDX206" s="13"/>
      <c r="BDY206" s="13"/>
      <c r="BDZ206" s="13"/>
      <c r="BEA206" s="13"/>
      <c r="BEB206" s="13"/>
      <c r="BEC206" s="13"/>
      <c r="BED206" s="13"/>
      <c r="BEE206" s="13"/>
      <c r="BEF206" s="13"/>
      <c r="BEG206" s="13"/>
      <c r="BEH206" s="13"/>
      <c r="BEI206" s="13"/>
      <c r="BEJ206" s="13"/>
      <c r="BEK206" s="13"/>
      <c r="BEL206" s="13"/>
      <c r="BEM206" s="13"/>
      <c r="BEN206" s="13"/>
      <c r="BEO206" s="13"/>
      <c r="BEP206" s="13"/>
      <c r="BEQ206" s="13"/>
      <c r="BER206" s="13"/>
      <c r="BES206" s="13"/>
      <c r="BET206" s="13"/>
      <c r="BEU206" s="13"/>
      <c r="BEV206" s="13"/>
      <c r="BEW206" s="13"/>
      <c r="BEX206" s="13"/>
      <c r="BEY206" s="13"/>
      <c r="BEZ206" s="13"/>
      <c r="BFA206" s="13"/>
      <c r="BFB206" s="13"/>
      <c r="BFC206" s="13"/>
      <c r="BFD206" s="13"/>
      <c r="BFE206" s="13"/>
      <c r="BFF206" s="13"/>
      <c r="BFG206" s="13"/>
      <c r="BFH206" s="13"/>
      <c r="BFI206" s="13"/>
      <c r="BFJ206" s="13"/>
      <c r="BFK206" s="13"/>
      <c r="BFL206" s="13"/>
      <c r="BFM206" s="13"/>
      <c r="BFN206" s="13"/>
      <c r="BFO206" s="13"/>
      <c r="BFP206" s="13"/>
      <c r="BFQ206" s="13"/>
      <c r="BFR206" s="13"/>
      <c r="BFS206" s="13"/>
      <c r="BFT206" s="13"/>
      <c r="BFU206" s="13"/>
      <c r="BFV206" s="13"/>
      <c r="BFW206" s="13"/>
      <c r="BFX206" s="13"/>
      <c r="BFY206" s="13"/>
      <c r="BFZ206" s="13"/>
      <c r="BGA206" s="13"/>
      <c r="BGB206" s="13"/>
      <c r="BGC206" s="13"/>
      <c r="BGD206" s="13"/>
      <c r="BGE206" s="13"/>
      <c r="BGF206" s="13"/>
      <c r="BGG206" s="13"/>
      <c r="BGH206" s="13"/>
      <c r="BGI206" s="13"/>
      <c r="BGJ206" s="13"/>
      <c r="BGK206" s="13"/>
      <c r="BGL206" s="13"/>
      <c r="BGM206" s="13"/>
      <c r="BGN206" s="13"/>
      <c r="BGO206" s="13"/>
      <c r="BGP206" s="13"/>
      <c r="BGQ206" s="13"/>
      <c r="BGR206" s="13"/>
      <c r="BGS206" s="13"/>
      <c r="BGT206" s="13"/>
      <c r="BGU206" s="13"/>
      <c r="BGV206" s="13"/>
      <c r="BGW206" s="13"/>
      <c r="BGX206" s="13"/>
      <c r="BGY206" s="13"/>
      <c r="BGZ206" s="13"/>
      <c r="BHA206" s="13"/>
      <c r="BHB206" s="13"/>
      <c r="BHC206" s="13"/>
      <c r="BHD206" s="13"/>
      <c r="BHE206" s="13"/>
      <c r="BHF206" s="13"/>
      <c r="BHG206" s="13"/>
      <c r="BHH206" s="13"/>
      <c r="BHI206" s="13"/>
      <c r="BHJ206" s="13"/>
      <c r="BHK206" s="13"/>
      <c r="BHL206" s="13"/>
      <c r="BHM206" s="13"/>
      <c r="BHN206" s="13"/>
      <c r="BHO206" s="13"/>
      <c r="BHP206" s="13"/>
      <c r="BHQ206" s="13"/>
      <c r="BHR206" s="13"/>
      <c r="BHS206" s="13"/>
      <c r="BHT206" s="13"/>
      <c r="BHU206" s="13"/>
      <c r="BHV206" s="13"/>
      <c r="BHW206" s="13"/>
      <c r="BHX206" s="13"/>
      <c r="BHY206" s="13"/>
      <c r="BHZ206" s="13"/>
      <c r="BIA206" s="13"/>
      <c r="BIB206" s="13"/>
      <c r="BIC206" s="13"/>
      <c r="BID206" s="13"/>
      <c r="BIE206" s="13"/>
      <c r="BIF206" s="13"/>
      <c r="BIG206" s="13"/>
      <c r="BIH206" s="13"/>
      <c r="BII206" s="13"/>
      <c r="BIJ206" s="13"/>
      <c r="BIK206" s="13"/>
      <c r="BIL206" s="13"/>
      <c r="BIM206" s="13"/>
      <c r="BIN206" s="13"/>
      <c r="BIO206" s="13"/>
      <c r="BIP206" s="13"/>
      <c r="BIQ206" s="13"/>
      <c r="BIR206" s="13"/>
      <c r="BIS206" s="13"/>
      <c r="BIT206" s="13"/>
      <c r="BIU206" s="13"/>
      <c r="BIV206" s="13"/>
      <c r="BIW206" s="13"/>
      <c r="BIX206" s="13"/>
      <c r="BIY206" s="13"/>
      <c r="BIZ206" s="13"/>
      <c r="BJA206" s="13"/>
      <c r="BJB206" s="13"/>
      <c r="BJC206" s="13"/>
      <c r="BJD206" s="13"/>
      <c r="BJE206" s="13"/>
      <c r="BJF206" s="13"/>
      <c r="BJG206" s="13"/>
      <c r="BJH206" s="13"/>
      <c r="BJI206" s="13"/>
      <c r="BJJ206" s="13"/>
      <c r="BJK206" s="13"/>
      <c r="BJL206" s="13"/>
      <c r="BJM206" s="13"/>
      <c r="BJN206" s="13"/>
      <c r="BJO206" s="13"/>
      <c r="BJP206" s="13"/>
      <c r="BJQ206" s="13"/>
      <c r="BJR206" s="13"/>
      <c r="BJS206" s="13"/>
      <c r="BJT206" s="13"/>
      <c r="BJU206" s="13"/>
      <c r="BJV206" s="13"/>
      <c r="BJW206" s="13"/>
      <c r="BJX206" s="13"/>
      <c r="BJY206" s="13"/>
      <c r="BJZ206" s="13"/>
      <c r="BKA206" s="13"/>
      <c r="BKB206" s="13"/>
      <c r="BKC206" s="13"/>
      <c r="BKD206" s="13"/>
      <c r="BKE206" s="13"/>
      <c r="BKF206" s="13"/>
      <c r="BKG206" s="13"/>
      <c r="BKH206" s="13"/>
      <c r="BKI206" s="13"/>
      <c r="BKJ206" s="13"/>
      <c r="BKK206" s="13"/>
      <c r="BKL206" s="13"/>
      <c r="BKM206" s="13"/>
      <c r="BKN206" s="13"/>
      <c r="BKO206" s="13"/>
      <c r="BKP206" s="13"/>
      <c r="BKQ206" s="13"/>
      <c r="BKR206" s="13"/>
      <c r="BKS206" s="13"/>
      <c r="BKT206" s="13"/>
      <c r="BKU206" s="13"/>
      <c r="BKV206" s="13"/>
      <c r="BKW206" s="13"/>
      <c r="BKX206" s="13"/>
      <c r="BKY206" s="13"/>
      <c r="BKZ206" s="13"/>
      <c r="BLA206" s="13"/>
      <c r="BLB206" s="13"/>
      <c r="BLC206" s="13"/>
      <c r="BLD206" s="13"/>
      <c r="BLE206" s="13"/>
      <c r="BLF206" s="13"/>
      <c r="BLG206" s="13"/>
      <c r="BLH206" s="13"/>
      <c r="BLI206" s="13"/>
      <c r="BLJ206" s="13"/>
      <c r="BLK206" s="13"/>
      <c r="BLL206" s="13"/>
      <c r="BLM206" s="13"/>
      <c r="BLN206" s="13"/>
      <c r="BLO206" s="13"/>
      <c r="BLP206" s="13"/>
      <c r="BLQ206" s="13"/>
      <c r="BLR206" s="13"/>
      <c r="BLS206" s="13"/>
      <c r="BLT206" s="13"/>
      <c r="BLU206" s="13"/>
      <c r="BLV206" s="13"/>
      <c r="BLW206" s="13"/>
      <c r="BLX206" s="13"/>
      <c r="BLY206" s="13"/>
      <c r="BLZ206" s="13"/>
      <c r="BMA206" s="13"/>
      <c r="BMB206" s="13"/>
      <c r="BMC206" s="13"/>
      <c r="BMD206" s="13"/>
      <c r="BME206" s="13"/>
      <c r="BMF206" s="13"/>
      <c r="BMG206" s="13"/>
      <c r="BMH206" s="13"/>
      <c r="BMI206" s="13"/>
      <c r="BMJ206" s="13"/>
      <c r="BMK206" s="13"/>
      <c r="BML206" s="13"/>
      <c r="BMM206" s="13"/>
      <c r="BMN206" s="13"/>
      <c r="BMO206" s="13"/>
      <c r="BMP206" s="13"/>
      <c r="BMQ206" s="13"/>
      <c r="BMR206" s="13"/>
      <c r="BMS206" s="13"/>
      <c r="BMT206" s="13"/>
      <c r="BMU206" s="13"/>
      <c r="BMV206" s="13"/>
      <c r="BMW206" s="13"/>
      <c r="BMX206" s="13"/>
      <c r="BMY206" s="13"/>
      <c r="BMZ206" s="13"/>
      <c r="BNA206" s="13"/>
      <c r="BNB206" s="13"/>
      <c r="BNC206" s="13"/>
      <c r="BND206" s="13"/>
      <c r="BNE206" s="13"/>
      <c r="BNF206" s="13"/>
      <c r="BNG206" s="13"/>
      <c r="BNH206" s="13"/>
      <c r="BNI206" s="13"/>
      <c r="BNJ206" s="13"/>
      <c r="BNK206" s="13"/>
      <c r="BNL206" s="13"/>
      <c r="BNM206" s="13"/>
      <c r="BNN206" s="13"/>
      <c r="BNO206" s="13"/>
      <c r="BNP206" s="13"/>
      <c r="BNQ206" s="13"/>
      <c r="BNR206" s="13"/>
      <c r="BNS206" s="13"/>
      <c r="BNT206" s="13"/>
      <c r="BNU206" s="13"/>
      <c r="BNV206" s="13"/>
      <c r="BNW206" s="13"/>
      <c r="BNX206" s="13"/>
      <c r="BNY206" s="13"/>
      <c r="BNZ206" s="13"/>
      <c r="BOA206" s="13"/>
      <c r="BOB206" s="13"/>
      <c r="BOC206" s="13"/>
      <c r="BOD206" s="13"/>
      <c r="BOE206" s="13"/>
      <c r="BOF206" s="13"/>
      <c r="BOG206" s="13"/>
      <c r="BOH206" s="13"/>
      <c r="BOI206" s="13"/>
      <c r="BOJ206" s="13"/>
      <c r="BOK206" s="13"/>
      <c r="BOL206" s="13"/>
      <c r="BOM206" s="13"/>
      <c r="BON206" s="13"/>
      <c r="BOO206" s="13"/>
      <c r="BOP206" s="13"/>
      <c r="BOQ206" s="13"/>
      <c r="BOR206" s="13"/>
      <c r="BOS206" s="13"/>
      <c r="BOT206" s="13"/>
      <c r="BOU206" s="13"/>
      <c r="BOV206" s="13"/>
      <c r="BOW206" s="13"/>
      <c r="BOX206" s="13"/>
      <c r="BOY206" s="13"/>
      <c r="BOZ206" s="13"/>
      <c r="BPA206" s="13"/>
      <c r="BPB206" s="13"/>
      <c r="BPC206" s="13"/>
      <c r="BPD206" s="13"/>
      <c r="BPE206" s="13"/>
      <c r="BPF206" s="13"/>
      <c r="BPG206" s="13"/>
      <c r="BPH206" s="13"/>
      <c r="BPI206" s="13"/>
      <c r="BPJ206" s="13"/>
      <c r="BPK206" s="13"/>
      <c r="BPL206" s="13"/>
      <c r="BPM206" s="13"/>
      <c r="BPN206" s="13"/>
      <c r="BPO206" s="13"/>
      <c r="BPP206" s="13"/>
      <c r="BPQ206" s="13"/>
      <c r="BPR206" s="13"/>
      <c r="BPS206" s="13"/>
      <c r="BPT206" s="13"/>
      <c r="BPU206" s="13"/>
      <c r="BPV206" s="13"/>
      <c r="BPW206" s="13"/>
      <c r="BPX206" s="13"/>
      <c r="BPY206" s="13"/>
      <c r="BPZ206" s="13"/>
      <c r="BQA206" s="13"/>
      <c r="BQB206" s="13"/>
      <c r="BQC206" s="13"/>
      <c r="BQD206" s="13"/>
      <c r="BQE206" s="13"/>
      <c r="BQF206" s="13"/>
      <c r="BQG206" s="13"/>
      <c r="BQH206" s="13"/>
      <c r="BQI206" s="13"/>
      <c r="BQJ206" s="13"/>
      <c r="BQK206" s="13"/>
      <c r="BQL206" s="13"/>
      <c r="BQM206" s="13"/>
      <c r="BQN206" s="13"/>
      <c r="BQO206" s="13"/>
      <c r="BQP206" s="13"/>
      <c r="BQQ206" s="13"/>
      <c r="BQR206" s="13"/>
      <c r="BQS206" s="13"/>
      <c r="BQT206" s="13"/>
      <c r="BQU206" s="13"/>
      <c r="BQV206" s="13"/>
      <c r="BQW206" s="13"/>
      <c r="BQX206" s="13"/>
      <c r="BQY206" s="13"/>
      <c r="BQZ206" s="13"/>
      <c r="BRA206" s="13"/>
      <c r="BRB206" s="13"/>
      <c r="BRC206" s="13"/>
      <c r="BRD206" s="13"/>
      <c r="BRE206" s="13"/>
      <c r="BRF206" s="13"/>
      <c r="BRG206" s="13"/>
      <c r="BRH206" s="13"/>
      <c r="BRI206" s="13"/>
      <c r="BRJ206" s="13"/>
      <c r="BRK206" s="13"/>
      <c r="BRL206" s="13"/>
      <c r="BRM206" s="13"/>
      <c r="BRN206" s="13"/>
      <c r="BRO206" s="13"/>
      <c r="BRP206" s="13"/>
      <c r="BRQ206" s="13"/>
      <c r="BRR206" s="13"/>
      <c r="BRS206" s="13"/>
      <c r="BRT206" s="13"/>
      <c r="BRU206" s="13"/>
      <c r="BRV206" s="13"/>
      <c r="BRW206" s="13"/>
      <c r="BRX206" s="13"/>
      <c r="BRY206" s="13"/>
      <c r="BRZ206" s="13"/>
      <c r="BSA206" s="13"/>
      <c r="BSB206" s="13"/>
      <c r="BSC206" s="13"/>
      <c r="BSD206" s="13"/>
      <c r="BSE206" s="13"/>
      <c r="BSF206" s="13"/>
      <c r="BSG206" s="13"/>
      <c r="BSH206" s="13"/>
      <c r="BSI206" s="13"/>
      <c r="BSJ206" s="13"/>
      <c r="BSK206" s="13"/>
      <c r="BSL206" s="13"/>
      <c r="BSM206" s="13"/>
      <c r="BSN206" s="13"/>
      <c r="BSO206" s="13"/>
      <c r="BSP206" s="13"/>
      <c r="BSQ206" s="13"/>
      <c r="BSR206" s="13"/>
      <c r="BSS206" s="13"/>
      <c r="BST206" s="13"/>
      <c r="BSU206" s="13"/>
      <c r="BSV206" s="13"/>
      <c r="BSW206" s="13"/>
      <c r="BSX206" s="13"/>
      <c r="BSY206" s="13"/>
      <c r="BSZ206" s="13"/>
      <c r="BTA206" s="13"/>
      <c r="BTB206" s="13"/>
      <c r="BTC206" s="13"/>
      <c r="BTD206" s="13"/>
      <c r="BTE206" s="13"/>
      <c r="BTF206" s="13"/>
      <c r="BTG206" s="13"/>
      <c r="BTH206" s="13"/>
      <c r="BTI206" s="13"/>
      <c r="BTJ206" s="13"/>
      <c r="BTK206" s="13"/>
      <c r="BTL206" s="13"/>
      <c r="BTM206" s="13"/>
      <c r="BTN206" s="13"/>
      <c r="BTO206" s="13"/>
      <c r="BTP206" s="13"/>
      <c r="BTQ206" s="13"/>
      <c r="BTR206" s="13"/>
      <c r="BTS206" s="13"/>
      <c r="BTT206" s="13"/>
      <c r="BTU206" s="13"/>
      <c r="BTV206" s="13"/>
      <c r="BTW206" s="13"/>
      <c r="BTX206" s="13"/>
      <c r="BTY206" s="13"/>
      <c r="BTZ206" s="13"/>
      <c r="BUA206" s="13"/>
      <c r="BUB206" s="13"/>
      <c r="BUC206" s="13"/>
      <c r="BUD206" s="13"/>
      <c r="BUE206" s="13"/>
      <c r="BUF206" s="13"/>
      <c r="BUG206" s="13"/>
      <c r="BUH206" s="13"/>
      <c r="BUI206" s="13"/>
      <c r="BUJ206" s="13"/>
      <c r="BUK206" s="13"/>
      <c r="BUL206" s="13"/>
      <c r="BUM206" s="13"/>
      <c r="BUN206" s="13"/>
      <c r="BUO206" s="13"/>
      <c r="BUP206" s="13"/>
      <c r="BUQ206" s="13"/>
      <c r="BUR206" s="13"/>
      <c r="BUS206" s="13"/>
      <c r="BUT206" s="13"/>
      <c r="BUU206" s="13"/>
      <c r="BUV206" s="13"/>
      <c r="BUW206" s="13"/>
      <c r="BUX206" s="13"/>
      <c r="BUY206" s="13"/>
      <c r="BUZ206" s="13"/>
      <c r="BVA206" s="13"/>
      <c r="BVB206" s="13"/>
      <c r="BVC206" s="13"/>
      <c r="BVD206" s="13"/>
      <c r="BVE206" s="13"/>
      <c r="BVF206" s="13"/>
      <c r="BVG206" s="13"/>
      <c r="BVH206" s="13"/>
      <c r="BVI206" s="13"/>
      <c r="BVJ206" s="13"/>
      <c r="BVK206" s="13"/>
      <c r="BVL206" s="13"/>
      <c r="BVM206" s="13"/>
      <c r="BVN206" s="13"/>
      <c r="BVO206" s="13"/>
      <c r="BVP206" s="13"/>
      <c r="BVQ206" s="13"/>
      <c r="BVR206" s="13"/>
      <c r="BVS206" s="13"/>
      <c r="BVT206" s="13"/>
      <c r="BVU206" s="13"/>
      <c r="BVV206" s="13"/>
      <c r="BVW206" s="13"/>
      <c r="BVX206" s="13"/>
      <c r="BVY206" s="13"/>
      <c r="BVZ206" s="13"/>
      <c r="BWA206" s="13"/>
      <c r="BWB206" s="13"/>
      <c r="BWC206" s="13"/>
      <c r="BWD206" s="13"/>
      <c r="BWE206" s="13"/>
      <c r="BWF206" s="13"/>
      <c r="BWG206" s="13"/>
      <c r="BWH206" s="13"/>
      <c r="BWI206" s="13"/>
      <c r="BWJ206" s="13"/>
      <c r="BWK206" s="13"/>
      <c r="BWL206" s="13"/>
      <c r="BWM206" s="13"/>
      <c r="BWN206" s="13"/>
      <c r="BWO206" s="13"/>
      <c r="BWP206" s="13"/>
      <c r="BWQ206" s="13"/>
      <c r="BWR206" s="13"/>
      <c r="BWS206" s="13"/>
      <c r="BWT206" s="13"/>
      <c r="BWU206" s="13"/>
      <c r="BWV206" s="13"/>
      <c r="BWW206" s="13"/>
      <c r="BWX206" s="13"/>
      <c r="BWY206" s="13"/>
      <c r="BWZ206" s="13"/>
      <c r="BXA206" s="13"/>
      <c r="BXB206" s="13"/>
      <c r="BXC206" s="13"/>
      <c r="BXD206" s="13"/>
      <c r="BXE206" s="13"/>
      <c r="BXF206" s="13"/>
      <c r="BXG206" s="13"/>
      <c r="BXH206" s="13"/>
      <c r="BXI206" s="13"/>
      <c r="BXJ206" s="13"/>
      <c r="BXK206" s="13"/>
      <c r="BXL206" s="13"/>
      <c r="BXM206" s="13"/>
      <c r="BXN206" s="13"/>
      <c r="BXO206" s="13"/>
      <c r="BXP206" s="13"/>
      <c r="BXQ206" s="13"/>
      <c r="BXR206" s="13"/>
      <c r="BXS206" s="13"/>
      <c r="BXT206" s="13"/>
      <c r="BXU206" s="13"/>
      <c r="BXV206" s="13"/>
      <c r="BXW206" s="13"/>
      <c r="BXX206" s="13"/>
      <c r="BXY206" s="13"/>
      <c r="BXZ206" s="13"/>
      <c r="BYA206" s="13"/>
      <c r="BYB206" s="13"/>
      <c r="BYC206" s="13"/>
      <c r="BYD206" s="13"/>
      <c r="BYE206" s="13"/>
      <c r="BYF206" s="13"/>
      <c r="BYG206" s="13"/>
      <c r="BYH206" s="13"/>
      <c r="BYI206" s="13"/>
      <c r="BYJ206" s="13"/>
      <c r="BYK206" s="13"/>
      <c r="BYL206" s="13"/>
      <c r="BYM206" s="13"/>
      <c r="BYN206" s="13"/>
      <c r="BYO206" s="13"/>
      <c r="BYP206" s="13"/>
      <c r="BYQ206" s="13"/>
      <c r="BYR206" s="13"/>
      <c r="BYS206" s="13"/>
      <c r="BYT206" s="13"/>
      <c r="BYU206" s="13"/>
      <c r="BYV206" s="13"/>
      <c r="BYW206" s="13"/>
      <c r="BYX206" s="13"/>
      <c r="BYY206" s="13"/>
      <c r="BYZ206" s="13"/>
      <c r="BZA206" s="13"/>
      <c r="BZB206" s="13"/>
      <c r="BZC206" s="13"/>
      <c r="BZD206" s="13"/>
      <c r="BZE206" s="13"/>
      <c r="BZF206" s="13"/>
      <c r="BZG206" s="13"/>
      <c r="BZH206" s="13"/>
      <c r="BZI206" s="13"/>
      <c r="BZJ206" s="13"/>
      <c r="BZK206" s="13"/>
      <c r="BZL206" s="13"/>
      <c r="BZM206" s="13"/>
      <c r="BZN206" s="13"/>
      <c r="BZO206" s="13"/>
      <c r="BZP206" s="13"/>
      <c r="BZQ206" s="13"/>
      <c r="BZR206" s="13"/>
      <c r="BZS206" s="13"/>
      <c r="BZT206" s="13"/>
      <c r="BZU206" s="13"/>
      <c r="BZV206" s="13"/>
      <c r="BZW206" s="13"/>
      <c r="BZX206" s="13"/>
      <c r="BZY206" s="13"/>
      <c r="BZZ206" s="13"/>
      <c r="CAA206" s="13"/>
      <c r="CAB206" s="13"/>
      <c r="CAC206" s="13"/>
      <c r="CAD206" s="13"/>
      <c r="CAE206" s="13"/>
      <c r="CAF206" s="13"/>
      <c r="CAG206" s="13"/>
      <c r="CAH206" s="13"/>
      <c r="CAI206" s="13"/>
      <c r="CAJ206" s="13"/>
      <c r="CAK206" s="13"/>
      <c r="CAL206" s="13"/>
      <c r="CAM206" s="13"/>
      <c r="CAN206" s="13"/>
      <c r="CAO206" s="13"/>
      <c r="CAP206" s="13"/>
      <c r="CAQ206" s="13"/>
      <c r="CAR206" s="13"/>
      <c r="CAS206" s="13"/>
      <c r="CAT206" s="13"/>
      <c r="CAU206" s="13"/>
      <c r="CAV206" s="13"/>
      <c r="CAW206" s="13"/>
      <c r="CAX206" s="13"/>
      <c r="CAY206" s="13"/>
      <c r="CAZ206" s="13"/>
      <c r="CBA206" s="13"/>
      <c r="CBB206" s="13"/>
      <c r="CBC206" s="13"/>
      <c r="CBD206" s="13"/>
      <c r="CBE206" s="13"/>
      <c r="CBF206" s="13"/>
      <c r="CBG206" s="13"/>
      <c r="CBH206" s="13"/>
      <c r="CBI206" s="13"/>
      <c r="CBJ206" s="13"/>
      <c r="CBK206" s="13"/>
      <c r="CBL206" s="13"/>
      <c r="CBM206" s="13"/>
      <c r="CBN206" s="13"/>
      <c r="CBO206" s="13"/>
      <c r="CBP206" s="13"/>
      <c r="CBQ206" s="13"/>
      <c r="CBR206" s="13"/>
      <c r="CBS206" s="13"/>
      <c r="CBT206" s="13"/>
      <c r="CBU206" s="13"/>
      <c r="CBV206" s="13"/>
      <c r="CBW206" s="13"/>
      <c r="CBX206" s="13"/>
      <c r="CBY206" s="13"/>
      <c r="CBZ206" s="13"/>
      <c r="CCA206" s="13"/>
      <c r="CCB206" s="13"/>
      <c r="CCC206" s="13"/>
      <c r="CCD206" s="13"/>
      <c r="CCE206" s="13"/>
      <c r="CCF206" s="13"/>
      <c r="CCG206" s="13"/>
      <c r="CCH206" s="13"/>
      <c r="CCI206" s="13"/>
      <c r="CCJ206" s="13"/>
      <c r="CCK206" s="13"/>
      <c r="CCL206" s="13"/>
      <c r="CCM206" s="13"/>
      <c r="CCN206" s="13"/>
      <c r="CCO206" s="13"/>
      <c r="CCP206" s="13"/>
      <c r="CCQ206" s="13"/>
      <c r="CCR206" s="13"/>
      <c r="CCS206" s="13"/>
      <c r="CCT206" s="13"/>
      <c r="CCU206" s="13"/>
      <c r="CCV206" s="13"/>
      <c r="CCW206" s="13"/>
      <c r="CCX206" s="13"/>
      <c r="CCY206" s="13"/>
      <c r="CCZ206" s="13"/>
      <c r="CDA206" s="13"/>
      <c r="CDB206" s="13"/>
      <c r="CDC206" s="13"/>
      <c r="CDD206" s="13"/>
      <c r="CDE206" s="13"/>
      <c r="CDF206" s="13"/>
      <c r="CDG206" s="13"/>
      <c r="CDH206" s="13"/>
      <c r="CDI206" s="13"/>
      <c r="CDJ206" s="13"/>
      <c r="CDK206" s="13"/>
      <c r="CDL206" s="13"/>
      <c r="CDM206" s="13"/>
      <c r="CDN206" s="13"/>
      <c r="CDO206" s="13"/>
      <c r="CDP206" s="13"/>
      <c r="CDQ206" s="13"/>
      <c r="CDR206" s="13"/>
      <c r="CDS206" s="13"/>
      <c r="CDT206" s="13"/>
      <c r="CDU206" s="13"/>
      <c r="CDV206" s="13"/>
      <c r="CDW206" s="13"/>
      <c r="CDX206" s="13"/>
      <c r="CDY206" s="13"/>
      <c r="CDZ206" s="13"/>
      <c r="CEA206" s="13"/>
      <c r="CEB206" s="13"/>
      <c r="CEC206" s="13"/>
      <c r="CED206" s="13"/>
      <c r="CEE206" s="13"/>
      <c r="CEF206" s="13"/>
      <c r="CEG206" s="13"/>
      <c r="CEH206" s="13"/>
      <c r="CEI206" s="13"/>
      <c r="CEJ206" s="13"/>
      <c r="CEK206" s="13"/>
      <c r="CEL206" s="13"/>
      <c r="CEM206" s="13"/>
      <c r="CEN206" s="13"/>
      <c r="CEO206" s="13"/>
      <c r="CEP206" s="13"/>
      <c r="CEQ206" s="13"/>
      <c r="CER206" s="13"/>
      <c r="CES206" s="13"/>
      <c r="CET206" s="13"/>
      <c r="CEU206" s="13"/>
      <c r="CEV206" s="13"/>
      <c r="CEW206" s="13"/>
      <c r="CEX206" s="13"/>
      <c r="CEY206" s="13"/>
      <c r="CEZ206" s="13"/>
      <c r="CFA206" s="13"/>
      <c r="CFB206" s="13"/>
      <c r="CFC206" s="13"/>
      <c r="CFD206" s="13"/>
      <c r="CFE206" s="13"/>
      <c r="CFF206" s="13"/>
      <c r="CFG206" s="13"/>
      <c r="CFH206" s="13"/>
      <c r="CFI206" s="13"/>
      <c r="CFJ206" s="13"/>
      <c r="CFK206" s="13"/>
      <c r="CFL206" s="13"/>
      <c r="CFM206" s="13"/>
      <c r="CFN206" s="13"/>
      <c r="CFO206" s="13"/>
      <c r="CFP206" s="13"/>
      <c r="CFQ206" s="13"/>
      <c r="CFR206" s="13"/>
      <c r="CFS206" s="13"/>
      <c r="CFT206" s="13"/>
      <c r="CFU206" s="13"/>
      <c r="CFV206" s="13"/>
      <c r="CFW206" s="13"/>
      <c r="CFX206" s="13"/>
      <c r="CFY206" s="13"/>
      <c r="CFZ206" s="13"/>
      <c r="CGA206" s="13"/>
      <c r="CGB206" s="13"/>
      <c r="CGC206" s="13"/>
      <c r="CGD206" s="13"/>
      <c r="CGE206" s="13"/>
      <c r="CGF206" s="13"/>
      <c r="CGG206" s="13"/>
      <c r="CGH206" s="13"/>
      <c r="CGI206" s="13"/>
      <c r="CGJ206" s="13"/>
      <c r="CGK206" s="13"/>
      <c r="CGL206" s="13"/>
      <c r="CGM206" s="13"/>
      <c r="CGN206" s="13"/>
      <c r="CGO206" s="13"/>
      <c r="CGP206" s="13"/>
      <c r="CGQ206" s="13"/>
      <c r="CGR206" s="13"/>
      <c r="CGS206" s="13"/>
      <c r="CGT206" s="13"/>
      <c r="CGU206" s="13"/>
      <c r="CGV206" s="13"/>
      <c r="CGW206" s="13"/>
      <c r="CGX206" s="13"/>
      <c r="CGY206" s="13"/>
      <c r="CGZ206" s="13"/>
      <c r="CHA206" s="13"/>
      <c r="CHB206" s="13"/>
      <c r="CHC206" s="13"/>
      <c r="CHD206" s="13"/>
      <c r="CHE206" s="13"/>
      <c r="CHF206" s="13"/>
      <c r="CHG206" s="13"/>
      <c r="CHH206" s="13"/>
      <c r="CHI206" s="13"/>
      <c r="CHJ206" s="13"/>
      <c r="CHK206" s="13"/>
      <c r="CHL206" s="13"/>
      <c r="CHM206" s="13"/>
      <c r="CHN206" s="13"/>
      <c r="CHO206" s="13"/>
      <c r="CHP206" s="13"/>
      <c r="CHQ206" s="13"/>
      <c r="CHR206" s="13"/>
      <c r="CHS206" s="13"/>
      <c r="CHT206" s="13"/>
      <c r="CHU206" s="13"/>
      <c r="CHV206" s="13"/>
      <c r="CHW206" s="13"/>
      <c r="CHX206" s="13"/>
      <c r="CHY206" s="13"/>
      <c r="CHZ206" s="13"/>
      <c r="CIA206" s="13"/>
      <c r="CIB206" s="13"/>
      <c r="CIC206" s="13"/>
      <c r="CID206" s="13"/>
      <c r="CIE206" s="13"/>
      <c r="CIF206" s="13"/>
      <c r="CIG206" s="13"/>
      <c r="CIH206" s="13"/>
      <c r="CII206" s="13"/>
      <c r="CIJ206" s="13"/>
      <c r="CIK206" s="13"/>
      <c r="CIL206" s="13"/>
      <c r="CIM206" s="13"/>
      <c r="CIN206" s="13"/>
      <c r="CIO206" s="13"/>
      <c r="CIP206" s="13"/>
      <c r="CIQ206" s="13"/>
      <c r="CIR206" s="13"/>
      <c r="CIS206" s="13"/>
      <c r="CIT206" s="13"/>
      <c r="CIU206" s="13"/>
      <c r="CIV206" s="13"/>
      <c r="CIW206" s="13"/>
      <c r="CIX206" s="13"/>
      <c r="CIY206" s="13"/>
      <c r="CIZ206" s="13"/>
      <c r="CJA206" s="13"/>
      <c r="CJB206" s="13"/>
      <c r="CJC206" s="13"/>
      <c r="CJD206" s="13"/>
      <c r="CJE206" s="13"/>
      <c r="CJF206" s="13"/>
      <c r="CJG206" s="13"/>
      <c r="CJH206" s="13"/>
      <c r="CJI206" s="13"/>
      <c r="CJJ206" s="13"/>
      <c r="CJK206" s="13"/>
      <c r="CJL206" s="13"/>
      <c r="CJM206" s="13"/>
      <c r="CJN206" s="13"/>
      <c r="CJO206" s="13"/>
      <c r="CJP206" s="13"/>
      <c r="CJQ206" s="13"/>
      <c r="CJR206" s="13"/>
      <c r="CJS206" s="13"/>
      <c r="CJT206" s="13"/>
      <c r="CJU206" s="13"/>
      <c r="CJV206" s="13"/>
      <c r="CJW206" s="13"/>
      <c r="CJX206" s="13"/>
      <c r="CJY206" s="13"/>
      <c r="CJZ206" s="13"/>
      <c r="CKA206" s="13"/>
      <c r="CKB206" s="13"/>
      <c r="CKC206" s="13"/>
      <c r="CKD206" s="13"/>
      <c r="CKE206" s="13"/>
      <c r="CKF206" s="13"/>
      <c r="CKG206" s="13"/>
      <c r="CKH206" s="13"/>
      <c r="CKI206" s="13"/>
      <c r="CKJ206" s="13"/>
      <c r="CKK206" s="13"/>
      <c r="CKL206" s="13"/>
      <c r="CKM206" s="13"/>
      <c r="CKN206" s="13"/>
      <c r="CKO206" s="13"/>
      <c r="CKP206" s="13"/>
      <c r="CKQ206" s="13"/>
      <c r="CKR206" s="13"/>
      <c r="CKS206" s="13"/>
      <c r="CKT206" s="13"/>
      <c r="CKU206" s="13"/>
      <c r="CKV206" s="13"/>
      <c r="CKW206" s="13"/>
      <c r="CKX206" s="13"/>
      <c r="CKY206" s="13"/>
      <c r="CKZ206" s="13"/>
      <c r="CLA206" s="13"/>
      <c r="CLB206" s="13"/>
      <c r="CLC206" s="13"/>
      <c r="CLD206" s="13"/>
      <c r="CLE206" s="13"/>
      <c r="CLF206" s="13"/>
      <c r="CLG206" s="13"/>
      <c r="CLH206" s="13"/>
      <c r="CLI206" s="13"/>
      <c r="CLJ206" s="13"/>
      <c r="CLK206" s="13"/>
      <c r="CLL206" s="13"/>
      <c r="CLM206" s="13"/>
      <c r="CLN206" s="13"/>
      <c r="CLO206" s="13"/>
      <c r="CLP206" s="13"/>
      <c r="CLQ206" s="13"/>
      <c r="CLR206" s="13"/>
      <c r="CLS206" s="13"/>
      <c r="CLT206" s="13"/>
      <c r="CLU206" s="13"/>
      <c r="CLV206" s="13"/>
      <c r="CLW206" s="13"/>
      <c r="CLX206" s="13"/>
      <c r="CLY206" s="13"/>
      <c r="CLZ206" s="13"/>
      <c r="CMA206" s="13"/>
      <c r="CMB206" s="13"/>
      <c r="CMC206" s="13"/>
      <c r="CMD206" s="13"/>
      <c r="CME206" s="13"/>
      <c r="CMF206" s="13"/>
      <c r="CMG206" s="13"/>
      <c r="CMH206" s="13"/>
      <c r="CMI206" s="13"/>
      <c r="CMJ206" s="13"/>
      <c r="CMK206" s="13"/>
      <c r="CML206" s="13"/>
      <c r="CMM206" s="13"/>
      <c r="CMN206" s="13"/>
      <c r="CMO206" s="13"/>
      <c r="CMP206" s="13"/>
      <c r="CMQ206" s="13"/>
      <c r="CMR206" s="13"/>
      <c r="CMS206" s="13"/>
      <c r="CMT206" s="13"/>
      <c r="CMU206" s="13"/>
      <c r="CMV206" s="13"/>
      <c r="CMW206" s="13"/>
      <c r="CMX206" s="13"/>
      <c r="CMY206" s="13"/>
      <c r="CMZ206" s="13"/>
      <c r="CNA206" s="13"/>
      <c r="CNB206" s="13"/>
      <c r="CNC206" s="13"/>
      <c r="CND206" s="13"/>
      <c r="CNE206" s="13"/>
      <c r="CNF206" s="13"/>
      <c r="CNG206" s="13"/>
      <c r="CNH206" s="13"/>
      <c r="CNI206" s="13"/>
      <c r="CNJ206" s="13"/>
      <c r="CNK206" s="13"/>
      <c r="CNL206" s="13"/>
      <c r="CNM206" s="13"/>
      <c r="CNN206" s="13"/>
      <c r="CNO206" s="13"/>
      <c r="CNP206" s="13"/>
      <c r="CNQ206" s="13"/>
      <c r="CNR206" s="13"/>
      <c r="CNS206" s="13"/>
      <c r="CNT206" s="13"/>
      <c r="CNU206" s="13"/>
      <c r="CNV206" s="13"/>
      <c r="CNW206" s="13"/>
      <c r="CNX206" s="13"/>
      <c r="CNY206" s="13"/>
      <c r="CNZ206" s="13"/>
      <c r="COA206" s="13"/>
      <c r="COB206" s="13"/>
      <c r="COC206" s="13"/>
      <c r="COD206" s="13"/>
      <c r="COE206" s="13"/>
      <c r="COF206" s="13"/>
      <c r="COG206" s="13"/>
      <c r="COH206" s="13"/>
      <c r="COI206" s="13"/>
      <c r="COJ206" s="13"/>
      <c r="COK206" s="13"/>
      <c r="COL206" s="13"/>
      <c r="COM206" s="13"/>
      <c r="CON206" s="13"/>
      <c r="COO206" s="13"/>
      <c r="COP206" s="13"/>
      <c r="COQ206" s="13"/>
      <c r="COR206" s="13"/>
      <c r="COS206" s="13"/>
      <c r="COT206" s="13"/>
      <c r="COU206" s="13"/>
      <c r="COV206" s="13"/>
      <c r="COW206" s="13"/>
      <c r="COX206" s="13"/>
      <c r="COY206" s="13"/>
      <c r="COZ206" s="13"/>
      <c r="CPA206" s="13"/>
      <c r="CPB206" s="13"/>
      <c r="CPC206" s="13"/>
      <c r="CPD206" s="13"/>
      <c r="CPE206" s="13"/>
      <c r="CPF206" s="13"/>
      <c r="CPG206" s="13"/>
      <c r="CPH206" s="13"/>
      <c r="CPI206" s="13"/>
      <c r="CPJ206" s="13"/>
      <c r="CPK206" s="13"/>
      <c r="CPL206" s="13"/>
      <c r="CPM206" s="13"/>
      <c r="CPN206" s="13"/>
      <c r="CPO206" s="13"/>
      <c r="CPP206" s="13"/>
      <c r="CPQ206" s="13"/>
      <c r="CPR206" s="13"/>
      <c r="CPS206" s="13"/>
      <c r="CPT206" s="13"/>
      <c r="CPU206" s="13"/>
      <c r="CPV206" s="13"/>
      <c r="CPW206" s="13"/>
      <c r="CPX206" s="13"/>
      <c r="CPY206" s="13"/>
      <c r="CPZ206" s="13"/>
      <c r="CQA206" s="13"/>
      <c r="CQB206" s="13"/>
      <c r="CQC206" s="13"/>
      <c r="CQD206" s="13"/>
      <c r="CQE206" s="13"/>
      <c r="CQF206" s="13"/>
      <c r="CQG206" s="13"/>
      <c r="CQH206" s="13"/>
      <c r="CQI206" s="13"/>
      <c r="CQJ206" s="13"/>
      <c r="CQK206" s="13"/>
      <c r="CQL206" s="13"/>
      <c r="CQM206" s="13"/>
      <c r="CQN206" s="13"/>
      <c r="CQO206" s="13"/>
      <c r="CQP206" s="13"/>
      <c r="CQQ206" s="13"/>
      <c r="CQR206" s="13"/>
      <c r="CQS206" s="13"/>
      <c r="CQT206" s="13"/>
      <c r="CQU206" s="13"/>
      <c r="CQV206" s="13"/>
      <c r="CQW206" s="13"/>
      <c r="CQX206" s="13"/>
      <c r="CQY206" s="13"/>
      <c r="CQZ206" s="13"/>
      <c r="CRA206" s="13"/>
      <c r="CRB206" s="13"/>
      <c r="CRC206" s="13"/>
      <c r="CRD206" s="13"/>
      <c r="CRE206" s="13"/>
      <c r="CRF206" s="13"/>
      <c r="CRG206" s="13"/>
      <c r="CRH206" s="13"/>
      <c r="CRI206" s="13"/>
      <c r="CRJ206" s="13"/>
      <c r="CRK206" s="13"/>
      <c r="CRL206" s="13"/>
      <c r="CRM206" s="13"/>
      <c r="CRN206" s="13"/>
      <c r="CRO206" s="13"/>
      <c r="CRP206" s="13"/>
      <c r="CRQ206" s="13"/>
      <c r="CRR206" s="13"/>
      <c r="CRS206" s="13"/>
      <c r="CRT206" s="13"/>
      <c r="CRU206" s="13"/>
      <c r="CRV206" s="13"/>
      <c r="CRW206" s="13"/>
      <c r="CRX206" s="13"/>
      <c r="CRY206" s="13"/>
      <c r="CRZ206" s="13"/>
      <c r="CSA206" s="13"/>
      <c r="CSB206" s="13"/>
      <c r="CSC206" s="13"/>
      <c r="CSD206" s="13"/>
      <c r="CSE206" s="13"/>
      <c r="CSF206" s="13"/>
      <c r="CSG206" s="13"/>
      <c r="CSH206" s="13"/>
      <c r="CSI206" s="13"/>
      <c r="CSJ206" s="13"/>
      <c r="CSK206" s="13"/>
      <c r="CSL206" s="13"/>
      <c r="CSM206" s="13"/>
      <c r="CSN206" s="13"/>
      <c r="CSO206" s="13"/>
      <c r="CSP206" s="13"/>
      <c r="CSQ206" s="13"/>
      <c r="CSR206" s="13"/>
      <c r="CSS206" s="13"/>
      <c r="CST206" s="13"/>
      <c r="CSU206" s="13"/>
      <c r="CSV206" s="13"/>
      <c r="CSW206" s="13"/>
      <c r="CSX206" s="13"/>
      <c r="CSY206" s="13"/>
      <c r="CSZ206" s="13"/>
      <c r="CTA206" s="13"/>
      <c r="CTB206" s="13"/>
      <c r="CTC206" s="13"/>
      <c r="CTD206" s="13"/>
      <c r="CTE206" s="13"/>
      <c r="CTF206" s="13"/>
      <c r="CTG206" s="13"/>
      <c r="CTH206" s="13"/>
      <c r="CTI206" s="13"/>
      <c r="CTJ206" s="13"/>
      <c r="CTK206" s="13"/>
      <c r="CTL206" s="13"/>
      <c r="CTM206" s="13"/>
      <c r="CTN206" s="13"/>
      <c r="CTO206" s="13"/>
      <c r="CTP206" s="13"/>
      <c r="CTQ206" s="13"/>
      <c r="CTR206" s="13"/>
      <c r="CTS206" s="13"/>
      <c r="CTT206" s="13"/>
      <c r="CTU206" s="13"/>
      <c r="CTV206" s="13"/>
      <c r="CTW206" s="13"/>
      <c r="CTX206" s="13"/>
      <c r="CTY206" s="13"/>
      <c r="CTZ206" s="13"/>
      <c r="CUA206" s="13"/>
      <c r="CUB206" s="13"/>
      <c r="CUC206" s="13"/>
      <c r="CUD206" s="13"/>
      <c r="CUE206" s="13"/>
      <c r="CUF206" s="13"/>
      <c r="CUG206" s="13"/>
      <c r="CUH206" s="13"/>
      <c r="CUI206" s="13"/>
      <c r="CUJ206" s="13"/>
      <c r="CUK206" s="13"/>
      <c r="CUL206" s="13"/>
      <c r="CUM206" s="13"/>
      <c r="CUN206" s="13"/>
      <c r="CUO206" s="13"/>
      <c r="CUP206" s="13"/>
      <c r="CUQ206" s="13"/>
      <c r="CUR206" s="13"/>
      <c r="CUS206" s="13"/>
      <c r="CUT206" s="13"/>
      <c r="CUU206" s="13"/>
      <c r="CUV206" s="13"/>
      <c r="CUW206" s="13"/>
      <c r="CUX206" s="13"/>
      <c r="CUY206" s="13"/>
      <c r="CUZ206" s="13"/>
      <c r="CVA206" s="13"/>
      <c r="CVB206" s="13"/>
      <c r="CVC206" s="13"/>
      <c r="CVD206" s="13"/>
      <c r="CVE206" s="13"/>
      <c r="CVF206" s="13"/>
      <c r="CVG206" s="13"/>
      <c r="CVH206" s="13"/>
      <c r="CVI206" s="13"/>
      <c r="CVJ206" s="13"/>
      <c r="CVK206" s="13"/>
      <c r="CVL206" s="13"/>
      <c r="CVM206" s="13"/>
      <c r="CVN206" s="13"/>
      <c r="CVO206" s="13"/>
      <c r="CVP206" s="13"/>
      <c r="CVQ206" s="13"/>
      <c r="CVR206" s="13"/>
      <c r="CVS206" s="13"/>
      <c r="CVT206" s="13"/>
      <c r="CVU206" s="13"/>
      <c r="CVV206" s="13"/>
      <c r="CVW206" s="13"/>
      <c r="CVX206" s="13"/>
      <c r="CVY206" s="13"/>
      <c r="CVZ206" s="13"/>
      <c r="CWA206" s="13"/>
      <c r="CWB206" s="13"/>
      <c r="CWC206" s="13"/>
      <c r="CWD206" s="13"/>
      <c r="CWE206" s="13"/>
      <c r="CWF206" s="13"/>
      <c r="CWG206" s="13"/>
      <c r="CWH206" s="13"/>
      <c r="CWI206" s="13"/>
      <c r="CWJ206" s="13"/>
      <c r="CWK206" s="13"/>
      <c r="CWL206" s="13"/>
      <c r="CWM206" s="13"/>
      <c r="CWN206" s="13"/>
      <c r="CWO206" s="13"/>
      <c r="CWP206" s="13"/>
      <c r="CWQ206" s="13"/>
      <c r="CWR206" s="13"/>
      <c r="CWS206" s="13"/>
      <c r="CWT206" s="13"/>
      <c r="CWU206" s="13"/>
      <c r="CWV206" s="13"/>
      <c r="CWW206" s="13"/>
      <c r="CWX206" s="13"/>
      <c r="CWY206" s="13"/>
      <c r="CWZ206" s="13"/>
      <c r="CXA206" s="13"/>
      <c r="CXB206" s="13"/>
      <c r="CXC206" s="13"/>
      <c r="CXD206" s="13"/>
      <c r="CXE206" s="13"/>
      <c r="CXF206" s="13"/>
      <c r="CXG206" s="13"/>
      <c r="CXH206" s="13"/>
      <c r="CXI206" s="13"/>
      <c r="CXJ206" s="13"/>
      <c r="CXK206" s="13"/>
      <c r="CXL206" s="13"/>
      <c r="CXM206" s="13"/>
      <c r="CXN206" s="13"/>
      <c r="CXO206" s="13"/>
      <c r="CXP206" s="13"/>
      <c r="CXQ206" s="13"/>
      <c r="CXR206" s="13"/>
      <c r="CXS206" s="13"/>
      <c r="CXT206" s="13"/>
      <c r="CXU206" s="13"/>
      <c r="CXV206" s="13"/>
      <c r="CXW206" s="13"/>
      <c r="CXX206" s="13"/>
      <c r="CXY206" s="13"/>
      <c r="CXZ206" s="13"/>
      <c r="CYA206" s="13"/>
      <c r="CYB206" s="13"/>
      <c r="CYC206" s="13"/>
      <c r="CYD206" s="13"/>
      <c r="CYE206" s="13"/>
      <c r="CYF206" s="13"/>
      <c r="CYG206" s="13"/>
      <c r="CYH206" s="13"/>
      <c r="CYI206" s="13"/>
      <c r="CYJ206" s="13"/>
      <c r="CYK206" s="13"/>
      <c r="CYL206" s="13"/>
      <c r="CYM206" s="13"/>
      <c r="CYN206" s="13"/>
      <c r="CYO206" s="13"/>
      <c r="CYP206" s="13"/>
      <c r="CYQ206" s="13"/>
      <c r="CYR206" s="13"/>
      <c r="CYS206" s="13"/>
      <c r="CYT206" s="13"/>
      <c r="CYU206" s="13"/>
      <c r="CYV206" s="13"/>
      <c r="CYW206" s="13"/>
      <c r="CYX206" s="13"/>
      <c r="CYY206" s="13"/>
      <c r="CYZ206" s="13"/>
      <c r="CZA206" s="13"/>
      <c r="CZB206" s="13"/>
      <c r="CZC206" s="13"/>
      <c r="CZD206" s="13"/>
      <c r="CZE206" s="13"/>
      <c r="CZF206" s="13"/>
      <c r="CZG206" s="13"/>
      <c r="CZH206" s="13"/>
      <c r="CZI206" s="13"/>
      <c r="CZJ206" s="13"/>
      <c r="CZK206" s="13"/>
      <c r="CZL206" s="13"/>
      <c r="CZM206" s="13"/>
      <c r="CZN206" s="13"/>
      <c r="CZO206" s="13"/>
      <c r="CZP206" s="13"/>
      <c r="CZQ206" s="13"/>
      <c r="CZR206" s="13"/>
      <c r="CZS206" s="13"/>
      <c r="CZT206" s="13"/>
      <c r="CZU206" s="13"/>
      <c r="CZV206" s="13"/>
      <c r="CZW206" s="13"/>
      <c r="CZX206" s="13"/>
      <c r="CZY206" s="13"/>
      <c r="CZZ206" s="13"/>
      <c r="DAA206" s="13"/>
      <c r="DAB206" s="13"/>
      <c r="DAC206" s="13"/>
      <c r="DAD206" s="13"/>
      <c r="DAE206" s="13"/>
      <c r="DAF206" s="13"/>
      <c r="DAG206" s="13"/>
      <c r="DAH206" s="13"/>
      <c r="DAI206" s="13"/>
      <c r="DAJ206" s="13"/>
      <c r="DAK206" s="13"/>
      <c r="DAL206" s="13"/>
      <c r="DAM206" s="13"/>
      <c r="DAN206" s="13"/>
      <c r="DAO206" s="13"/>
      <c r="DAP206" s="13"/>
      <c r="DAQ206" s="13"/>
      <c r="DAR206" s="13"/>
      <c r="DAS206" s="13"/>
      <c r="DAT206" s="13"/>
      <c r="DAU206" s="13"/>
      <c r="DAV206" s="13"/>
      <c r="DAW206" s="13"/>
      <c r="DAX206" s="13"/>
      <c r="DAY206" s="13"/>
      <c r="DAZ206" s="13"/>
      <c r="DBA206" s="13"/>
      <c r="DBB206" s="13"/>
      <c r="DBC206" s="13"/>
      <c r="DBD206" s="13"/>
      <c r="DBE206" s="13"/>
      <c r="DBF206" s="13"/>
      <c r="DBG206" s="13"/>
      <c r="DBH206" s="13"/>
      <c r="DBI206" s="13"/>
      <c r="DBJ206" s="13"/>
      <c r="DBK206" s="13"/>
      <c r="DBL206" s="13"/>
      <c r="DBM206" s="13"/>
      <c r="DBN206" s="13"/>
      <c r="DBO206" s="13"/>
      <c r="DBP206" s="13"/>
      <c r="DBQ206" s="13"/>
      <c r="DBR206" s="13"/>
      <c r="DBS206" s="13"/>
      <c r="DBT206" s="13"/>
      <c r="DBU206" s="13"/>
      <c r="DBV206" s="13"/>
      <c r="DBW206" s="13"/>
      <c r="DBX206" s="13"/>
      <c r="DBY206" s="13"/>
      <c r="DBZ206" s="13"/>
      <c r="DCA206" s="13"/>
      <c r="DCB206" s="13"/>
      <c r="DCC206" s="13"/>
      <c r="DCD206" s="13"/>
      <c r="DCE206" s="13"/>
      <c r="DCF206" s="13"/>
      <c r="DCG206" s="13"/>
      <c r="DCH206" s="13"/>
      <c r="DCI206" s="13"/>
      <c r="DCJ206" s="13"/>
      <c r="DCK206" s="13"/>
      <c r="DCL206" s="13"/>
      <c r="DCM206" s="13"/>
      <c r="DCN206" s="13"/>
      <c r="DCO206" s="13"/>
      <c r="DCP206" s="13"/>
      <c r="DCQ206" s="13"/>
      <c r="DCR206" s="13"/>
      <c r="DCS206" s="13"/>
      <c r="DCT206" s="13"/>
      <c r="DCU206" s="13"/>
      <c r="DCV206" s="13"/>
      <c r="DCW206" s="13"/>
      <c r="DCX206" s="13"/>
      <c r="DCY206" s="13"/>
      <c r="DCZ206" s="13"/>
      <c r="DDA206" s="13"/>
      <c r="DDB206" s="13"/>
      <c r="DDC206" s="13"/>
      <c r="DDD206" s="13"/>
      <c r="DDE206" s="13"/>
      <c r="DDF206" s="13"/>
      <c r="DDG206" s="13"/>
      <c r="DDH206" s="13"/>
      <c r="DDI206" s="13"/>
      <c r="DDJ206" s="13"/>
      <c r="DDK206" s="13"/>
      <c r="DDL206" s="13"/>
      <c r="DDM206" s="13"/>
      <c r="DDN206" s="13"/>
      <c r="DDO206" s="13"/>
      <c r="DDP206" s="13"/>
      <c r="DDQ206" s="13"/>
      <c r="DDR206" s="13"/>
      <c r="DDS206" s="13"/>
      <c r="DDT206" s="13"/>
      <c r="DDU206" s="13"/>
      <c r="DDV206" s="13"/>
      <c r="DDW206" s="13"/>
      <c r="DDX206" s="13"/>
      <c r="DDY206" s="13"/>
      <c r="DDZ206" s="13"/>
      <c r="DEA206" s="13"/>
      <c r="DEB206" s="13"/>
      <c r="DEC206" s="13"/>
      <c r="DED206" s="13"/>
      <c r="DEE206" s="13"/>
      <c r="DEF206" s="13"/>
      <c r="DEG206" s="13"/>
      <c r="DEH206" s="13"/>
      <c r="DEI206" s="13"/>
      <c r="DEJ206" s="13"/>
      <c r="DEK206" s="13"/>
      <c r="DEL206" s="13"/>
      <c r="DEM206" s="13"/>
      <c r="DEN206" s="13"/>
      <c r="DEO206" s="13"/>
      <c r="DEP206" s="13"/>
      <c r="DEQ206" s="13"/>
      <c r="DER206" s="13"/>
      <c r="DES206" s="13"/>
      <c r="DET206" s="13"/>
      <c r="DEU206" s="13"/>
      <c r="DEV206" s="13"/>
      <c r="DEW206" s="13"/>
      <c r="DEX206" s="13"/>
      <c r="DEY206" s="13"/>
      <c r="DEZ206" s="13"/>
      <c r="DFA206" s="13"/>
      <c r="DFB206" s="13"/>
      <c r="DFC206" s="13"/>
      <c r="DFD206" s="13"/>
      <c r="DFE206" s="13"/>
      <c r="DFF206" s="13"/>
      <c r="DFG206" s="13"/>
      <c r="DFH206" s="13"/>
      <c r="DFI206" s="13"/>
      <c r="DFJ206" s="13"/>
      <c r="DFK206" s="13"/>
      <c r="DFL206" s="13"/>
      <c r="DFM206" s="13"/>
      <c r="DFN206" s="13"/>
      <c r="DFO206" s="13"/>
      <c r="DFP206" s="13"/>
      <c r="DFQ206" s="13"/>
      <c r="DFR206" s="13"/>
      <c r="DFS206" s="13"/>
      <c r="DFT206" s="13"/>
      <c r="DFU206" s="13"/>
      <c r="DFV206" s="13"/>
      <c r="DFW206" s="13"/>
      <c r="DFX206" s="13"/>
      <c r="DFY206" s="13"/>
      <c r="DFZ206" s="13"/>
      <c r="DGA206" s="13"/>
      <c r="DGB206" s="13"/>
      <c r="DGC206" s="13"/>
      <c r="DGD206" s="13"/>
      <c r="DGE206" s="13"/>
      <c r="DGF206" s="13"/>
      <c r="DGG206" s="13"/>
      <c r="DGH206" s="13"/>
      <c r="DGI206" s="13"/>
      <c r="DGJ206" s="13"/>
      <c r="DGK206" s="13"/>
      <c r="DGL206" s="13"/>
      <c r="DGM206" s="13"/>
      <c r="DGN206" s="13"/>
      <c r="DGO206" s="13"/>
      <c r="DGP206" s="13"/>
      <c r="DGQ206" s="13"/>
      <c r="DGR206" s="13"/>
      <c r="DGS206" s="13"/>
      <c r="DGT206" s="13"/>
      <c r="DGU206" s="13"/>
      <c r="DGV206" s="13"/>
      <c r="DGW206" s="13"/>
      <c r="DGX206" s="13"/>
      <c r="DGY206" s="13"/>
      <c r="DGZ206" s="13"/>
      <c r="DHA206" s="13"/>
      <c r="DHB206" s="13"/>
      <c r="DHC206" s="13"/>
      <c r="DHD206" s="13"/>
      <c r="DHE206" s="13"/>
      <c r="DHF206" s="13"/>
      <c r="DHG206" s="13"/>
      <c r="DHH206" s="13"/>
      <c r="DHI206" s="13"/>
      <c r="DHJ206" s="13"/>
      <c r="DHK206" s="13"/>
      <c r="DHL206" s="13"/>
      <c r="DHM206" s="13"/>
      <c r="DHN206" s="13"/>
      <c r="DHO206" s="13"/>
      <c r="DHP206" s="13"/>
      <c r="DHQ206" s="13"/>
      <c r="DHR206" s="13"/>
      <c r="DHS206" s="13"/>
      <c r="DHT206" s="13"/>
      <c r="DHU206" s="13"/>
      <c r="DHV206" s="13"/>
      <c r="DHW206" s="13"/>
      <c r="DHX206" s="13"/>
      <c r="DHY206" s="13"/>
      <c r="DHZ206" s="13"/>
      <c r="DIA206" s="13"/>
      <c r="DIB206" s="13"/>
      <c r="DIC206" s="13"/>
      <c r="DID206" s="13"/>
      <c r="DIE206" s="13"/>
      <c r="DIF206" s="13"/>
      <c r="DIG206" s="13"/>
      <c r="DIH206" s="13"/>
      <c r="DII206" s="13"/>
      <c r="DIJ206" s="13"/>
      <c r="DIK206" s="13"/>
      <c r="DIL206" s="13"/>
      <c r="DIM206" s="13"/>
      <c r="DIN206" s="13"/>
      <c r="DIO206" s="13"/>
      <c r="DIP206" s="13"/>
      <c r="DIQ206" s="13"/>
      <c r="DIR206" s="13"/>
      <c r="DIS206" s="13"/>
      <c r="DIT206" s="13"/>
      <c r="DIU206" s="13"/>
      <c r="DIV206" s="13"/>
      <c r="DIW206" s="13"/>
      <c r="DIX206" s="13"/>
      <c r="DIY206" s="13"/>
      <c r="DIZ206" s="13"/>
      <c r="DJA206" s="13"/>
      <c r="DJB206" s="13"/>
      <c r="DJC206" s="13"/>
      <c r="DJD206" s="13"/>
      <c r="DJE206" s="13"/>
      <c r="DJF206" s="13"/>
      <c r="DJG206" s="13"/>
      <c r="DJH206" s="13"/>
      <c r="DJI206" s="13"/>
      <c r="DJJ206" s="13"/>
      <c r="DJK206" s="13"/>
      <c r="DJL206" s="13"/>
      <c r="DJM206" s="13"/>
      <c r="DJN206" s="13"/>
      <c r="DJO206" s="13"/>
      <c r="DJP206" s="13"/>
      <c r="DJQ206" s="13"/>
      <c r="DJR206" s="13"/>
      <c r="DJS206" s="13"/>
      <c r="DJT206" s="13"/>
      <c r="DJU206" s="13"/>
      <c r="DJV206" s="13"/>
      <c r="DJW206" s="13"/>
      <c r="DJX206" s="13"/>
      <c r="DJY206" s="13"/>
      <c r="DJZ206" s="13"/>
      <c r="DKA206" s="13"/>
      <c r="DKB206" s="13"/>
      <c r="DKC206" s="13"/>
      <c r="DKD206" s="13"/>
      <c r="DKE206" s="13"/>
      <c r="DKF206" s="13"/>
      <c r="DKG206" s="13"/>
      <c r="DKH206" s="13"/>
      <c r="DKI206" s="13"/>
      <c r="DKJ206" s="13"/>
      <c r="DKK206" s="13"/>
      <c r="DKL206" s="13"/>
      <c r="DKM206" s="13"/>
      <c r="DKN206" s="13"/>
      <c r="DKO206" s="13"/>
      <c r="DKP206" s="13"/>
      <c r="DKQ206" s="13"/>
      <c r="DKR206" s="13"/>
      <c r="DKS206" s="13"/>
      <c r="DKT206" s="13"/>
      <c r="DKU206" s="13"/>
      <c r="DKV206" s="13"/>
      <c r="DKW206" s="13"/>
      <c r="DKX206" s="13"/>
      <c r="DKY206" s="13"/>
      <c r="DKZ206" s="13"/>
      <c r="DLA206" s="13"/>
      <c r="DLB206" s="13"/>
      <c r="DLC206" s="13"/>
      <c r="DLD206" s="13"/>
      <c r="DLE206" s="13"/>
      <c r="DLF206" s="13"/>
      <c r="DLG206" s="13"/>
      <c r="DLH206" s="13"/>
      <c r="DLI206" s="13"/>
      <c r="DLJ206" s="13"/>
      <c r="DLK206" s="13"/>
      <c r="DLL206" s="13"/>
      <c r="DLM206" s="13"/>
      <c r="DLN206" s="13"/>
      <c r="DLO206" s="13"/>
      <c r="DLP206" s="13"/>
      <c r="DLQ206" s="13"/>
      <c r="DLR206" s="13"/>
      <c r="DLS206" s="13"/>
      <c r="DLT206" s="13"/>
      <c r="DLU206" s="13"/>
      <c r="DLV206" s="13"/>
      <c r="DLW206" s="13"/>
      <c r="DLX206" s="13"/>
      <c r="DLY206" s="13"/>
      <c r="DLZ206" s="13"/>
      <c r="DMA206" s="13"/>
      <c r="DMB206" s="13"/>
      <c r="DMC206" s="13"/>
      <c r="DMD206" s="13"/>
      <c r="DME206" s="13"/>
      <c r="DMF206" s="13"/>
      <c r="DMG206" s="13"/>
      <c r="DMH206" s="13"/>
      <c r="DMI206" s="13"/>
      <c r="DMJ206" s="13"/>
      <c r="DMK206" s="13"/>
      <c r="DML206" s="13"/>
      <c r="DMM206" s="13"/>
      <c r="DMN206" s="13"/>
      <c r="DMO206" s="13"/>
      <c r="DMP206" s="13"/>
      <c r="DMQ206" s="13"/>
      <c r="DMR206" s="13"/>
      <c r="DMS206" s="13"/>
      <c r="DMT206" s="13"/>
      <c r="DMU206" s="13"/>
      <c r="DMV206" s="13"/>
      <c r="DMW206" s="13"/>
      <c r="DMX206" s="13"/>
      <c r="DMY206" s="13"/>
      <c r="DMZ206" s="13"/>
      <c r="DNA206" s="13"/>
      <c r="DNB206" s="13"/>
      <c r="DNC206" s="13"/>
      <c r="DND206" s="13"/>
      <c r="DNE206" s="13"/>
      <c r="DNF206" s="13"/>
      <c r="DNG206" s="13"/>
      <c r="DNH206" s="13"/>
      <c r="DNI206" s="13"/>
      <c r="DNJ206" s="13"/>
      <c r="DNK206" s="13"/>
      <c r="DNL206" s="13"/>
      <c r="DNM206" s="13"/>
      <c r="DNN206" s="13"/>
      <c r="DNO206" s="13"/>
      <c r="DNP206" s="13"/>
      <c r="DNQ206" s="13"/>
      <c r="DNR206" s="13"/>
      <c r="DNS206" s="13"/>
      <c r="DNT206" s="13"/>
      <c r="DNU206" s="13"/>
      <c r="DNV206" s="13"/>
      <c r="DNW206" s="13"/>
      <c r="DNX206" s="13"/>
      <c r="DNY206" s="13"/>
      <c r="DNZ206" s="13"/>
      <c r="DOA206" s="13"/>
      <c r="DOB206" s="13"/>
      <c r="DOC206" s="13"/>
      <c r="DOD206" s="13"/>
      <c r="DOE206" s="13"/>
      <c r="DOF206" s="13"/>
      <c r="DOG206" s="13"/>
      <c r="DOH206" s="13"/>
      <c r="DOI206" s="13"/>
      <c r="DOJ206" s="13"/>
      <c r="DOK206" s="13"/>
      <c r="DOL206" s="13"/>
      <c r="DOM206" s="13"/>
      <c r="DON206" s="13"/>
      <c r="DOO206" s="13"/>
      <c r="DOP206" s="13"/>
      <c r="DOQ206" s="13"/>
      <c r="DOR206" s="13"/>
      <c r="DOS206" s="13"/>
      <c r="DOT206" s="13"/>
      <c r="DOU206" s="13"/>
      <c r="DOV206" s="13"/>
      <c r="DOW206" s="13"/>
      <c r="DOX206" s="13"/>
      <c r="DOY206" s="13"/>
      <c r="DOZ206" s="13"/>
      <c r="DPA206" s="13"/>
      <c r="DPB206" s="13"/>
      <c r="DPC206" s="13"/>
      <c r="DPD206" s="13"/>
      <c r="DPE206" s="13"/>
      <c r="DPF206" s="13"/>
      <c r="DPG206" s="13"/>
      <c r="DPH206" s="13"/>
      <c r="DPI206" s="13"/>
      <c r="DPJ206" s="13"/>
      <c r="DPK206" s="13"/>
      <c r="DPL206" s="13"/>
      <c r="DPM206" s="13"/>
      <c r="DPN206" s="13"/>
      <c r="DPO206" s="13"/>
      <c r="DPP206" s="13"/>
      <c r="DPQ206" s="13"/>
      <c r="DPR206" s="13"/>
      <c r="DPS206" s="13"/>
      <c r="DPT206" s="13"/>
      <c r="DPU206" s="13"/>
      <c r="DPV206" s="13"/>
      <c r="DPW206" s="13"/>
      <c r="DPX206" s="13"/>
      <c r="DPY206" s="13"/>
      <c r="DPZ206" s="13"/>
      <c r="DQA206" s="13"/>
      <c r="DQB206" s="13"/>
      <c r="DQC206" s="13"/>
      <c r="DQD206" s="13"/>
      <c r="DQE206" s="13"/>
      <c r="DQF206" s="13"/>
      <c r="DQG206" s="13"/>
      <c r="DQH206" s="13"/>
      <c r="DQI206" s="13"/>
      <c r="DQJ206" s="13"/>
      <c r="DQK206" s="13"/>
      <c r="DQL206" s="13"/>
      <c r="DQM206" s="13"/>
      <c r="DQN206" s="13"/>
      <c r="DQO206" s="13"/>
      <c r="DQP206" s="13"/>
      <c r="DQQ206" s="13"/>
      <c r="DQR206" s="13"/>
      <c r="DQS206" s="13"/>
      <c r="DQT206" s="13"/>
      <c r="DQU206" s="13"/>
      <c r="DQV206" s="13"/>
      <c r="DQW206" s="13"/>
      <c r="DQX206" s="13"/>
      <c r="DQY206" s="13"/>
      <c r="DQZ206" s="13"/>
      <c r="DRA206" s="13"/>
      <c r="DRB206" s="13"/>
      <c r="DRC206" s="13"/>
      <c r="DRD206" s="13"/>
      <c r="DRE206" s="13"/>
      <c r="DRF206" s="13"/>
      <c r="DRG206" s="13"/>
      <c r="DRH206" s="13"/>
      <c r="DRI206" s="13"/>
      <c r="DRJ206" s="13"/>
      <c r="DRK206" s="13"/>
      <c r="DRL206" s="13"/>
      <c r="DRM206" s="13"/>
      <c r="DRN206" s="13"/>
      <c r="DRO206" s="13"/>
      <c r="DRP206" s="13"/>
      <c r="DRQ206" s="13"/>
      <c r="DRR206" s="13"/>
      <c r="DRS206" s="13"/>
      <c r="DRT206" s="13"/>
      <c r="DRU206" s="13"/>
      <c r="DRV206" s="13"/>
      <c r="DRW206" s="13"/>
      <c r="DRX206" s="13"/>
      <c r="DRY206" s="13"/>
      <c r="DRZ206" s="13"/>
      <c r="DSA206" s="13"/>
      <c r="DSB206" s="13"/>
      <c r="DSC206" s="13"/>
      <c r="DSD206" s="13"/>
      <c r="DSE206" s="13"/>
      <c r="DSF206" s="13"/>
      <c r="DSG206" s="13"/>
      <c r="DSH206" s="13"/>
      <c r="DSI206" s="13"/>
      <c r="DSJ206" s="13"/>
      <c r="DSK206" s="13"/>
      <c r="DSL206" s="13"/>
      <c r="DSM206" s="13"/>
      <c r="DSN206" s="13"/>
      <c r="DSO206" s="13"/>
      <c r="DSP206" s="13"/>
      <c r="DSQ206" s="13"/>
      <c r="DSR206" s="13"/>
      <c r="DSS206" s="13"/>
      <c r="DST206" s="13"/>
      <c r="DSU206" s="13"/>
      <c r="DSV206" s="13"/>
      <c r="DSW206" s="13"/>
      <c r="DSX206" s="13"/>
      <c r="DSY206" s="13"/>
      <c r="DSZ206" s="13"/>
      <c r="DTA206" s="13"/>
      <c r="DTB206" s="13"/>
      <c r="DTC206" s="13"/>
      <c r="DTD206" s="13"/>
      <c r="DTE206" s="13"/>
      <c r="DTF206" s="13"/>
      <c r="DTG206" s="13"/>
      <c r="DTH206" s="13"/>
      <c r="DTI206" s="13"/>
      <c r="DTJ206" s="13"/>
      <c r="DTK206" s="13"/>
      <c r="DTL206" s="13"/>
      <c r="DTM206" s="13"/>
      <c r="DTN206" s="13"/>
      <c r="DTO206" s="13"/>
      <c r="DTP206" s="13"/>
      <c r="DTQ206" s="13"/>
      <c r="DTR206" s="13"/>
      <c r="DTS206" s="13"/>
      <c r="DTT206" s="13"/>
      <c r="DTU206" s="13"/>
      <c r="DTV206" s="13"/>
      <c r="DTW206" s="13"/>
      <c r="DTX206" s="13"/>
      <c r="DTY206" s="13"/>
      <c r="DTZ206" s="13"/>
      <c r="DUA206" s="13"/>
      <c r="DUB206" s="13"/>
      <c r="DUC206" s="13"/>
      <c r="DUD206" s="13"/>
      <c r="DUE206" s="13"/>
      <c r="DUF206" s="13"/>
      <c r="DUG206" s="13"/>
      <c r="DUH206" s="13"/>
      <c r="DUI206" s="13"/>
      <c r="DUJ206" s="13"/>
      <c r="DUK206" s="13"/>
      <c r="DUL206" s="13"/>
      <c r="DUM206" s="13"/>
      <c r="DUN206" s="13"/>
      <c r="DUO206" s="13"/>
      <c r="DUP206" s="13"/>
      <c r="DUQ206" s="13"/>
      <c r="DUR206" s="13"/>
      <c r="DUS206" s="13"/>
      <c r="DUT206" s="13"/>
      <c r="DUU206" s="13"/>
      <c r="DUV206" s="13"/>
      <c r="DUW206" s="13"/>
      <c r="DUX206" s="13"/>
      <c r="DUY206" s="13"/>
      <c r="DUZ206" s="13"/>
      <c r="DVA206" s="13"/>
      <c r="DVB206" s="13"/>
      <c r="DVC206" s="13"/>
      <c r="DVD206" s="13"/>
      <c r="DVE206" s="13"/>
      <c r="DVF206" s="13"/>
      <c r="DVG206" s="13"/>
      <c r="DVH206" s="13"/>
      <c r="DVI206" s="13"/>
      <c r="DVJ206" s="13"/>
      <c r="DVK206" s="13"/>
      <c r="DVL206" s="13"/>
      <c r="DVM206" s="13"/>
      <c r="DVN206" s="13"/>
      <c r="DVO206" s="13"/>
      <c r="DVP206" s="13"/>
      <c r="DVQ206" s="13"/>
      <c r="DVR206" s="13"/>
      <c r="DVS206" s="13"/>
      <c r="DVT206" s="13"/>
      <c r="DVU206" s="13"/>
      <c r="DVV206" s="13"/>
      <c r="DVW206" s="13"/>
      <c r="DVX206" s="13"/>
      <c r="DVY206" s="13"/>
      <c r="DVZ206" s="13"/>
      <c r="DWA206" s="13"/>
      <c r="DWB206" s="13"/>
      <c r="DWC206" s="13"/>
      <c r="DWD206" s="13"/>
      <c r="DWE206" s="13"/>
      <c r="DWF206" s="13"/>
      <c r="DWG206" s="13"/>
      <c r="DWH206" s="13"/>
      <c r="DWI206" s="13"/>
      <c r="DWJ206" s="13"/>
      <c r="DWK206" s="13"/>
      <c r="DWL206" s="13"/>
      <c r="DWM206" s="13"/>
      <c r="DWN206" s="13"/>
      <c r="DWO206" s="13"/>
      <c r="DWP206" s="13"/>
      <c r="DWQ206" s="13"/>
      <c r="DWR206" s="13"/>
      <c r="DWS206" s="13"/>
      <c r="DWT206" s="13"/>
      <c r="DWU206" s="13"/>
      <c r="DWV206" s="13"/>
      <c r="DWW206" s="13"/>
      <c r="DWX206" s="13"/>
      <c r="DWY206" s="13"/>
      <c r="DWZ206" s="13"/>
      <c r="DXA206" s="13"/>
      <c r="DXB206" s="13"/>
      <c r="DXC206" s="13"/>
      <c r="DXD206" s="13"/>
      <c r="DXE206" s="13"/>
      <c r="DXF206" s="13"/>
      <c r="DXG206" s="13"/>
      <c r="DXH206" s="13"/>
      <c r="DXI206" s="13"/>
      <c r="DXJ206" s="13"/>
      <c r="DXK206" s="13"/>
      <c r="DXL206" s="13"/>
      <c r="DXM206" s="13"/>
      <c r="DXN206" s="13"/>
      <c r="DXO206" s="13"/>
      <c r="DXP206" s="13"/>
      <c r="DXQ206" s="13"/>
      <c r="DXR206" s="13"/>
      <c r="DXS206" s="13"/>
      <c r="DXT206" s="13"/>
      <c r="DXU206" s="13"/>
      <c r="DXV206" s="13"/>
      <c r="DXW206" s="13"/>
      <c r="DXX206" s="13"/>
      <c r="DXY206" s="13"/>
      <c r="DXZ206" s="13"/>
      <c r="DYA206" s="13"/>
      <c r="DYB206" s="13"/>
      <c r="DYC206" s="13"/>
      <c r="DYD206" s="13"/>
      <c r="DYE206" s="13"/>
      <c r="DYF206" s="13"/>
      <c r="DYG206" s="13"/>
      <c r="DYH206" s="13"/>
      <c r="DYI206" s="13"/>
      <c r="DYJ206" s="13"/>
      <c r="DYK206" s="13"/>
      <c r="DYL206" s="13"/>
      <c r="DYM206" s="13"/>
      <c r="DYN206" s="13"/>
      <c r="DYO206" s="13"/>
      <c r="DYP206" s="13"/>
      <c r="DYQ206" s="13"/>
      <c r="DYR206" s="13"/>
      <c r="DYS206" s="13"/>
      <c r="DYT206" s="13"/>
      <c r="DYU206" s="13"/>
      <c r="DYV206" s="13"/>
      <c r="DYW206" s="13"/>
      <c r="DYX206" s="13"/>
      <c r="DYY206" s="13"/>
      <c r="DYZ206" s="13"/>
      <c r="DZA206" s="13"/>
      <c r="DZB206" s="13"/>
      <c r="DZC206" s="13"/>
      <c r="DZD206" s="13"/>
      <c r="DZE206" s="13"/>
      <c r="DZF206" s="13"/>
      <c r="DZG206" s="13"/>
      <c r="DZH206" s="13"/>
      <c r="DZI206" s="13"/>
      <c r="DZJ206" s="13"/>
      <c r="DZK206" s="13"/>
      <c r="DZL206" s="13"/>
      <c r="DZM206" s="13"/>
      <c r="DZN206" s="13"/>
      <c r="DZO206" s="13"/>
      <c r="DZP206" s="13"/>
      <c r="DZQ206" s="13"/>
      <c r="DZR206" s="13"/>
      <c r="DZS206" s="13"/>
      <c r="DZT206" s="13"/>
      <c r="DZU206" s="13"/>
      <c r="DZV206" s="13"/>
      <c r="DZW206" s="13"/>
      <c r="DZX206" s="13"/>
      <c r="DZY206" s="13"/>
      <c r="DZZ206" s="13"/>
      <c r="EAA206" s="13"/>
      <c r="EAB206" s="13"/>
      <c r="EAC206" s="13"/>
      <c r="EAD206" s="13"/>
      <c r="EAE206" s="13"/>
      <c r="EAF206" s="13"/>
      <c r="EAG206" s="13"/>
      <c r="EAH206" s="13"/>
      <c r="EAI206" s="13"/>
      <c r="EAJ206" s="13"/>
      <c r="EAK206" s="13"/>
      <c r="EAL206" s="13"/>
      <c r="EAM206" s="13"/>
      <c r="EAN206" s="13"/>
      <c r="EAO206" s="13"/>
      <c r="EAP206" s="13"/>
      <c r="EAQ206" s="13"/>
      <c r="EAR206" s="13"/>
      <c r="EAS206" s="13"/>
      <c r="EAT206" s="13"/>
      <c r="EAU206" s="13"/>
      <c r="EAV206" s="13"/>
      <c r="EAW206" s="13"/>
      <c r="EAX206" s="13"/>
      <c r="EAY206" s="13"/>
      <c r="EAZ206" s="13"/>
      <c r="EBA206" s="13"/>
      <c r="EBB206" s="13"/>
      <c r="EBC206" s="13"/>
      <c r="EBD206" s="13"/>
      <c r="EBE206" s="13"/>
      <c r="EBF206" s="13"/>
      <c r="EBG206" s="13"/>
      <c r="EBH206" s="13"/>
      <c r="EBI206" s="13"/>
      <c r="EBJ206" s="13"/>
      <c r="EBK206" s="13"/>
      <c r="EBL206" s="13"/>
      <c r="EBM206" s="13"/>
      <c r="EBN206" s="13"/>
      <c r="EBO206" s="13"/>
      <c r="EBP206" s="13"/>
      <c r="EBQ206" s="13"/>
      <c r="EBR206" s="13"/>
      <c r="EBS206" s="13"/>
      <c r="EBT206" s="13"/>
      <c r="EBU206" s="13"/>
      <c r="EBV206" s="13"/>
      <c r="EBW206" s="13"/>
      <c r="EBX206" s="13"/>
      <c r="EBY206" s="13"/>
      <c r="EBZ206" s="13"/>
      <c r="ECA206" s="13"/>
      <c r="ECB206" s="13"/>
      <c r="ECC206" s="13"/>
      <c r="ECD206" s="13"/>
      <c r="ECE206" s="13"/>
      <c r="ECF206" s="13"/>
      <c r="ECG206" s="13"/>
      <c r="ECH206" s="13"/>
      <c r="ECI206" s="13"/>
      <c r="ECJ206" s="13"/>
      <c r="ECK206" s="13"/>
      <c r="ECL206" s="13"/>
      <c r="ECM206" s="13"/>
      <c r="ECN206" s="13"/>
      <c r="ECO206" s="13"/>
      <c r="ECP206" s="13"/>
      <c r="ECQ206" s="13"/>
      <c r="ECR206" s="13"/>
      <c r="ECS206" s="13"/>
      <c r="ECT206" s="13"/>
      <c r="ECU206" s="13"/>
      <c r="ECV206" s="13"/>
      <c r="ECW206" s="13"/>
      <c r="ECX206" s="13"/>
      <c r="ECY206" s="13"/>
      <c r="ECZ206" s="13"/>
      <c r="EDA206" s="13"/>
      <c r="EDB206" s="13"/>
      <c r="EDC206" s="13"/>
      <c r="EDD206" s="13"/>
      <c r="EDE206" s="13"/>
      <c r="EDF206" s="13"/>
      <c r="EDG206" s="13"/>
      <c r="EDH206" s="13"/>
      <c r="EDI206" s="13"/>
      <c r="EDJ206" s="13"/>
      <c r="EDK206" s="13"/>
      <c r="EDL206" s="13"/>
      <c r="EDM206" s="13"/>
      <c r="EDN206" s="13"/>
      <c r="EDO206" s="13"/>
      <c r="EDP206" s="13"/>
      <c r="EDQ206" s="13"/>
      <c r="EDR206" s="13"/>
      <c r="EDS206" s="13"/>
      <c r="EDT206" s="13"/>
      <c r="EDU206" s="13"/>
      <c r="EDV206" s="13"/>
      <c r="EDW206" s="13"/>
      <c r="EDX206" s="13"/>
      <c r="EDY206" s="13"/>
      <c r="EDZ206" s="13"/>
      <c r="EEA206" s="13"/>
      <c r="EEB206" s="13"/>
      <c r="EEC206" s="13"/>
      <c r="EED206" s="13"/>
      <c r="EEE206" s="13"/>
      <c r="EEF206" s="13"/>
      <c r="EEG206" s="13"/>
      <c r="EEH206" s="13"/>
      <c r="EEI206" s="13"/>
      <c r="EEJ206" s="13"/>
      <c r="EEK206" s="13"/>
      <c r="EEL206" s="13"/>
      <c r="EEM206" s="13"/>
      <c r="EEN206" s="13"/>
      <c r="EEO206" s="13"/>
      <c r="EEP206" s="13"/>
      <c r="EEQ206" s="13"/>
      <c r="EER206" s="13"/>
      <c r="EES206" s="13"/>
      <c r="EET206" s="13"/>
      <c r="EEU206" s="13"/>
      <c r="EEV206" s="13"/>
      <c r="EEW206" s="13"/>
      <c r="EEX206" s="13"/>
      <c r="EEY206" s="13"/>
      <c r="EEZ206" s="13"/>
      <c r="EFA206" s="13"/>
      <c r="EFB206" s="13"/>
      <c r="EFC206" s="13"/>
      <c r="EFD206" s="13"/>
      <c r="EFE206" s="13"/>
      <c r="EFF206" s="13"/>
      <c r="EFG206" s="13"/>
      <c r="EFH206" s="13"/>
      <c r="EFI206" s="13"/>
      <c r="EFJ206" s="13"/>
      <c r="EFK206" s="13"/>
      <c r="EFL206" s="13"/>
      <c r="EFM206" s="13"/>
      <c r="EFN206" s="13"/>
      <c r="EFO206" s="13"/>
      <c r="EFP206" s="13"/>
      <c r="EFQ206" s="13"/>
      <c r="EFR206" s="13"/>
      <c r="EFS206" s="13"/>
      <c r="EFT206" s="13"/>
      <c r="EFU206" s="13"/>
      <c r="EFV206" s="13"/>
      <c r="EFW206" s="13"/>
      <c r="EFX206" s="13"/>
      <c r="EFY206" s="13"/>
      <c r="EFZ206" s="13"/>
      <c r="EGA206" s="13"/>
      <c r="EGB206" s="13"/>
      <c r="EGC206" s="13"/>
      <c r="EGD206" s="13"/>
      <c r="EGE206" s="13"/>
      <c r="EGF206" s="13"/>
      <c r="EGG206" s="13"/>
      <c r="EGH206" s="13"/>
      <c r="EGI206" s="13"/>
      <c r="EGJ206" s="13"/>
      <c r="EGK206" s="13"/>
      <c r="EGL206" s="13"/>
      <c r="EGM206" s="13"/>
      <c r="EGN206" s="13"/>
      <c r="EGO206" s="13"/>
      <c r="EGP206" s="13"/>
      <c r="EGQ206" s="13"/>
      <c r="EGR206" s="13"/>
      <c r="EGS206" s="13"/>
      <c r="EGT206" s="13"/>
      <c r="EGU206" s="13"/>
      <c r="EGV206" s="13"/>
      <c r="EGW206" s="13"/>
      <c r="EGX206" s="13"/>
      <c r="EGY206" s="13"/>
      <c r="EGZ206" s="13"/>
      <c r="EHA206" s="13"/>
      <c r="EHB206" s="13"/>
      <c r="EHC206" s="13"/>
      <c r="EHD206" s="13"/>
      <c r="EHE206" s="13"/>
      <c r="EHF206" s="13"/>
      <c r="EHG206" s="13"/>
      <c r="EHH206" s="13"/>
      <c r="EHI206" s="13"/>
      <c r="EHJ206" s="13"/>
      <c r="EHK206" s="13"/>
      <c r="EHL206" s="13"/>
      <c r="EHM206" s="13"/>
      <c r="EHN206" s="13"/>
      <c r="EHO206" s="13"/>
      <c r="EHP206" s="13"/>
      <c r="EHQ206" s="13"/>
      <c r="EHR206" s="13"/>
      <c r="EHS206" s="13"/>
      <c r="EHT206" s="13"/>
      <c r="EHU206" s="13"/>
      <c r="EHV206" s="13"/>
      <c r="EHW206" s="13"/>
      <c r="EHX206" s="13"/>
      <c r="EHY206" s="13"/>
      <c r="EHZ206" s="13"/>
      <c r="EIA206" s="13"/>
      <c r="EIB206" s="13"/>
      <c r="EIC206" s="13"/>
      <c r="EID206" s="13"/>
      <c r="EIE206" s="13"/>
      <c r="EIF206" s="13"/>
      <c r="EIG206" s="13"/>
      <c r="EIH206" s="13"/>
      <c r="EII206" s="13"/>
      <c r="EIJ206" s="13"/>
      <c r="EIK206" s="13"/>
      <c r="EIL206" s="13"/>
      <c r="EIM206" s="13"/>
      <c r="EIN206" s="13"/>
      <c r="EIO206" s="13"/>
      <c r="EIP206" s="13"/>
      <c r="EIQ206" s="13"/>
      <c r="EIR206" s="13"/>
      <c r="EIS206" s="13"/>
      <c r="EIT206" s="13"/>
      <c r="EIU206" s="13"/>
      <c r="EIV206" s="13"/>
      <c r="EIW206" s="13"/>
      <c r="EIX206" s="13"/>
      <c r="EIY206" s="13"/>
      <c r="EIZ206" s="13"/>
      <c r="EJA206" s="13"/>
      <c r="EJB206" s="13"/>
      <c r="EJC206" s="13"/>
      <c r="EJD206" s="13"/>
      <c r="EJE206" s="13"/>
      <c r="EJF206" s="13"/>
      <c r="EJG206" s="13"/>
      <c r="EJH206" s="13"/>
      <c r="EJI206" s="13"/>
      <c r="EJJ206" s="13"/>
      <c r="EJK206" s="13"/>
      <c r="EJL206" s="13"/>
      <c r="EJM206" s="13"/>
      <c r="EJN206" s="13"/>
      <c r="EJO206" s="13"/>
      <c r="EJP206" s="13"/>
      <c r="EJQ206" s="13"/>
      <c r="EJR206" s="13"/>
      <c r="EJS206" s="13"/>
      <c r="EJT206" s="13"/>
      <c r="EJU206" s="13"/>
      <c r="EJV206" s="13"/>
      <c r="EJW206" s="13"/>
      <c r="EJX206" s="13"/>
      <c r="EJY206" s="13"/>
      <c r="EJZ206" s="13"/>
      <c r="EKA206" s="13"/>
      <c r="EKB206" s="13"/>
      <c r="EKC206" s="13"/>
      <c r="EKD206" s="13"/>
      <c r="EKE206" s="13"/>
      <c r="EKF206" s="13"/>
      <c r="EKG206" s="13"/>
      <c r="EKH206" s="13"/>
      <c r="EKI206" s="13"/>
      <c r="EKJ206" s="13"/>
      <c r="EKK206" s="13"/>
      <c r="EKL206" s="13"/>
      <c r="EKM206" s="13"/>
      <c r="EKN206" s="13"/>
      <c r="EKO206" s="13"/>
      <c r="EKP206" s="13"/>
      <c r="EKQ206" s="13"/>
      <c r="EKR206" s="13"/>
      <c r="EKS206" s="13"/>
      <c r="EKT206" s="13"/>
      <c r="EKU206" s="13"/>
      <c r="EKV206" s="13"/>
      <c r="EKW206" s="13"/>
      <c r="EKX206" s="13"/>
      <c r="EKY206" s="13"/>
      <c r="EKZ206" s="13"/>
      <c r="ELA206" s="13"/>
      <c r="ELB206" s="13"/>
      <c r="ELC206" s="13"/>
      <c r="ELD206" s="13"/>
      <c r="ELE206" s="13"/>
      <c r="ELF206" s="13"/>
      <c r="ELG206" s="13"/>
      <c r="ELH206" s="13"/>
      <c r="ELI206" s="13"/>
      <c r="ELJ206" s="13"/>
      <c r="ELK206" s="13"/>
      <c r="ELL206" s="13"/>
      <c r="ELM206" s="13"/>
      <c r="ELN206" s="13"/>
      <c r="ELO206" s="13"/>
      <c r="ELP206" s="13"/>
      <c r="ELQ206" s="13"/>
      <c r="ELR206" s="13"/>
      <c r="ELS206" s="13"/>
      <c r="ELT206" s="13"/>
      <c r="ELU206" s="13"/>
      <c r="ELV206" s="13"/>
      <c r="ELW206" s="13"/>
      <c r="ELX206" s="13"/>
      <c r="ELY206" s="13"/>
      <c r="ELZ206" s="13"/>
      <c r="EMA206" s="13"/>
      <c r="EMB206" s="13"/>
      <c r="EMC206" s="13"/>
      <c r="EMD206" s="13"/>
      <c r="EME206" s="13"/>
      <c r="EMF206" s="13"/>
      <c r="EMG206" s="13"/>
      <c r="EMH206" s="13"/>
      <c r="EMI206" s="13"/>
      <c r="EMJ206" s="13"/>
      <c r="EMK206" s="13"/>
      <c r="EML206" s="13"/>
      <c r="EMM206" s="13"/>
      <c r="EMN206" s="13"/>
      <c r="EMO206" s="13"/>
      <c r="EMP206" s="13"/>
      <c r="EMQ206" s="13"/>
      <c r="EMR206" s="13"/>
      <c r="EMS206" s="13"/>
      <c r="EMT206" s="13"/>
      <c r="EMU206" s="13"/>
      <c r="EMV206" s="13"/>
      <c r="EMW206" s="13"/>
      <c r="EMX206" s="13"/>
      <c r="EMY206" s="13"/>
      <c r="EMZ206" s="13"/>
      <c r="ENA206" s="13"/>
      <c r="ENB206" s="13"/>
      <c r="ENC206" s="13"/>
      <c r="END206" s="13"/>
      <c r="ENE206" s="13"/>
      <c r="ENF206" s="13"/>
      <c r="ENG206" s="13"/>
      <c r="ENH206" s="13"/>
      <c r="ENI206" s="13"/>
      <c r="ENJ206" s="13"/>
      <c r="ENK206" s="13"/>
      <c r="ENL206" s="13"/>
      <c r="ENM206" s="13"/>
      <c r="ENN206" s="13"/>
      <c r="ENO206" s="13"/>
      <c r="ENP206" s="13"/>
      <c r="ENQ206" s="13"/>
      <c r="ENR206" s="13"/>
      <c r="ENS206" s="13"/>
      <c r="ENT206" s="13"/>
      <c r="ENU206" s="13"/>
      <c r="ENV206" s="13"/>
      <c r="ENW206" s="13"/>
      <c r="ENX206" s="13"/>
      <c r="ENY206" s="13"/>
      <c r="ENZ206" s="13"/>
      <c r="EOA206" s="13"/>
      <c r="EOB206" s="13"/>
      <c r="EOC206" s="13"/>
      <c r="EOD206" s="13"/>
      <c r="EOE206" s="13"/>
      <c r="EOF206" s="13"/>
      <c r="EOG206" s="13"/>
      <c r="EOH206" s="13"/>
      <c r="EOI206" s="13"/>
      <c r="EOJ206" s="13"/>
      <c r="EOK206" s="13"/>
      <c r="EOL206" s="13"/>
      <c r="EOM206" s="13"/>
      <c r="EON206" s="13"/>
      <c r="EOO206" s="13"/>
      <c r="EOP206" s="13"/>
      <c r="EOQ206" s="13"/>
      <c r="EOR206" s="13"/>
      <c r="EOS206" s="13"/>
      <c r="EOT206" s="13"/>
      <c r="EOU206" s="13"/>
      <c r="EOV206" s="13"/>
      <c r="EOW206" s="13"/>
      <c r="EOX206" s="13"/>
      <c r="EOY206" s="13"/>
      <c r="EOZ206" s="13"/>
      <c r="EPA206" s="13"/>
      <c r="EPB206" s="13"/>
      <c r="EPC206" s="13"/>
      <c r="EPD206" s="13"/>
      <c r="EPE206" s="13"/>
      <c r="EPF206" s="13"/>
      <c r="EPG206" s="13"/>
      <c r="EPH206" s="13"/>
      <c r="EPI206" s="13"/>
      <c r="EPJ206" s="13"/>
      <c r="EPK206" s="13"/>
      <c r="EPL206" s="13"/>
      <c r="EPM206" s="13"/>
      <c r="EPN206" s="13"/>
      <c r="EPO206" s="13"/>
      <c r="EPP206" s="13"/>
      <c r="EPQ206" s="13"/>
      <c r="EPR206" s="13"/>
      <c r="EPS206" s="13"/>
      <c r="EPT206" s="13"/>
      <c r="EPU206" s="13"/>
      <c r="EPV206" s="13"/>
      <c r="EPW206" s="13"/>
      <c r="EPX206" s="13"/>
      <c r="EPY206" s="13"/>
      <c r="EPZ206" s="13"/>
      <c r="EQA206" s="13"/>
      <c r="EQB206" s="13"/>
      <c r="EQC206" s="13"/>
      <c r="EQD206" s="13"/>
      <c r="EQE206" s="13"/>
      <c r="EQF206" s="13"/>
      <c r="EQG206" s="13"/>
      <c r="EQH206" s="13"/>
      <c r="EQI206" s="13"/>
      <c r="EQJ206" s="13"/>
      <c r="EQK206" s="13"/>
      <c r="EQL206" s="13"/>
      <c r="EQM206" s="13"/>
      <c r="EQN206" s="13"/>
      <c r="EQO206" s="13"/>
      <c r="EQP206" s="13"/>
      <c r="EQQ206" s="13"/>
      <c r="EQR206" s="13"/>
      <c r="EQS206" s="13"/>
      <c r="EQT206" s="13"/>
      <c r="EQU206" s="13"/>
      <c r="EQV206" s="13"/>
      <c r="EQW206" s="13"/>
      <c r="EQX206" s="13"/>
      <c r="EQY206" s="13"/>
      <c r="EQZ206" s="13"/>
      <c r="ERA206" s="13"/>
      <c r="ERB206" s="13"/>
      <c r="ERC206" s="13"/>
      <c r="ERD206" s="13"/>
      <c r="ERE206" s="13"/>
      <c r="ERF206" s="13"/>
      <c r="ERG206" s="13"/>
      <c r="ERH206" s="13"/>
      <c r="ERI206" s="13"/>
      <c r="ERJ206" s="13"/>
      <c r="ERK206" s="13"/>
      <c r="ERL206" s="13"/>
      <c r="ERM206" s="13"/>
      <c r="ERN206" s="13"/>
      <c r="ERO206" s="13"/>
      <c r="ERP206" s="13"/>
      <c r="ERQ206" s="13"/>
      <c r="ERR206" s="13"/>
      <c r="ERS206" s="13"/>
      <c r="ERT206" s="13"/>
      <c r="ERU206" s="13"/>
      <c r="ERV206" s="13"/>
      <c r="ERW206" s="13"/>
      <c r="ERX206" s="13"/>
      <c r="ERY206" s="13"/>
      <c r="ERZ206" s="13"/>
      <c r="ESA206" s="13"/>
      <c r="ESB206" s="13"/>
      <c r="ESC206" s="13"/>
      <c r="ESD206" s="13"/>
      <c r="ESE206" s="13"/>
      <c r="ESF206" s="13"/>
      <c r="ESG206" s="13"/>
      <c r="ESH206" s="13"/>
      <c r="ESI206" s="13"/>
      <c r="ESJ206" s="13"/>
      <c r="ESK206" s="13"/>
      <c r="ESL206" s="13"/>
      <c r="ESM206" s="13"/>
      <c r="ESN206" s="13"/>
      <c r="ESO206" s="13"/>
      <c r="ESP206" s="13"/>
      <c r="ESQ206" s="13"/>
      <c r="ESR206" s="13"/>
      <c r="ESS206" s="13"/>
      <c r="EST206" s="13"/>
      <c r="ESU206" s="13"/>
      <c r="ESV206" s="13"/>
      <c r="ESW206" s="13"/>
      <c r="ESX206" s="13"/>
      <c r="ESY206" s="13"/>
      <c r="ESZ206" s="13"/>
      <c r="ETA206" s="13"/>
      <c r="ETB206" s="13"/>
      <c r="ETC206" s="13"/>
      <c r="ETD206" s="13"/>
      <c r="ETE206" s="13"/>
      <c r="ETF206" s="13"/>
      <c r="ETG206" s="13"/>
      <c r="ETH206" s="13"/>
      <c r="ETI206" s="13"/>
      <c r="ETJ206" s="13"/>
      <c r="ETK206" s="13"/>
      <c r="ETL206" s="13"/>
      <c r="ETM206" s="13"/>
      <c r="ETN206" s="13"/>
      <c r="ETO206" s="13"/>
      <c r="ETP206" s="13"/>
      <c r="ETQ206" s="13"/>
      <c r="ETR206" s="13"/>
      <c r="ETS206" s="13"/>
      <c r="ETT206" s="13"/>
      <c r="ETU206" s="13"/>
      <c r="ETV206" s="13"/>
      <c r="ETW206" s="13"/>
      <c r="ETX206" s="13"/>
      <c r="ETY206" s="13"/>
      <c r="ETZ206" s="13"/>
      <c r="EUA206" s="13"/>
      <c r="EUB206" s="13"/>
      <c r="EUC206" s="13"/>
      <c r="EUD206" s="13"/>
      <c r="EUE206" s="13"/>
      <c r="EUF206" s="13"/>
      <c r="EUG206" s="13"/>
      <c r="EUH206" s="13"/>
      <c r="EUI206" s="13"/>
      <c r="EUJ206" s="13"/>
      <c r="EUK206" s="13"/>
      <c r="EUL206" s="13"/>
      <c r="EUM206" s="13"/>
      <c r="EUN206" s="13"/>
      <c r="EUO206" s="13"/>
      <c r="EUP206" s="13"/>
      <c r="EUQ206" s="13"/>
      <c r="EUR206" s="13"/>
      <c r="EUS206" s="13"/>
      <c r="EUT206" s="13"/>
      <c r="EUU206" s="13"/>
      <c r="EUV206" s="13"/>
      <c r="EUW206" s="13"/>
      <c r="EUX206" s="13"/>
      <c r="EUY206" s="13"/>
      <c r="EUZ206" s="13"/>
      <c r="EVA206" s="13"/>
      <c r="EVB206" s="13"/>
      <c r="EVC206" s="13"/>
      <c r="EVD206" s="13"/>
      <c r="EVE206" s="13"/>
      <c r="EVF206" s="13"/>
      <c r="EVG206" s="13"/>
      <c r="EVH206" s="13"/>
      <c r="EVI206" s="13"/>
      <c r="EVJ206" s="13"/>
      <c r="EVK206" s="13"/>
      <c r="EVL206" s="13"/>
      <c r="EVM206" s="13"/>
      <c r="EVN206" s="13"/>
      <c r="EVO206" s="13"/>
      <c r="EVP206" s="13"/>
      <c r="EVQ206" s="13"/>
      <c r="EVR206" s="13"/>
      <c r="EVS206" s="13"/>
      <c r="EVT206" s="13"/>
      <c r="EVU206" s="13"/>
      <c r="EVV206" s="13"/>
      <c r="EVW206" s="13"/>
      <c r="EVX206" s="13"/>
      <c r="EVY206" s="13"/>
      <c r="EVZ206" s="13"/>
      <c r="EWA206" s="13"/>
      <c r="EWB206" s="13"/>
      <c r="EWC206" s="13"/>
      <c r="EWD206" s="13"/>
      <c r="EWE206" s="13"/>
      <c r="EWF206" s="13"/>
      <c r="EWG206" s="13"/>
      <c r="EWH206" s="13"/>
      <c r="EWI206" s="13"/>
      <c r="EWJ206" s="13"/>
      <c r="EWK206" s="13"/>
      <c r="EWL206" s="13"/>
      <c r="EWM206" s="13"/>
      <c r="EWN206" s="13"/>
      <c r="EWO206" s="13"/>
      <c r="EWP206" s="13"/>
      <c r="EWQ206" s="13"/>
      <c r="EWR206" s="13"/>
      <c r="EWS206" s="13"/>
      <c r="EWT206" s="13"/>
      <c r="EWU206" s="13"/>
      <c r="EWV206" s="13"/>
      <c r="EWW206" s="13"/>
      <c r="EWX206" s="13"/>
      <c r="EWY206" s="13"/>
      <c r="EWZ206" s="13"/>
      <c r="EXA206" s="13"/>
      <c r="EXB206" s="13"/>
      <c r="EXC206" s="13"/>
      <c r="EXD206" s="13"/>
      <c r="EXE206" s="13"/>
      <c r="EXF206" s="13"/>
      <c r="EXG206" s="13"/>
      <c r="EXH206" s="13"/>
      <c r="EXI206" s="13"/>
      <c r="EXJ206" s="13"/>
      <c r="EXK206" s="13"/>
      <c r="EXL206" s="13"/>
      <c r="EXM206" s="13"/>
      <c r="EXN206" s="13"/>
      <c r="EXO206" s="13"/>
      <c r="EXP206" s="13"/>
      <c r="EXQ206" s="13"/>
      <c r="EXR206" s="13"/>
      <c r="EXS206" s="13"/>
      <c r="EXT206" s="13"/>
      <c r="EXU206" s="13"/>
      <c r="EXV206" s="13"/>
      <c r="EXW206" s="13"/>
      <c r="EXX206" s="13"/>
      <c r="EXY206" s="13"/>
      <c r="EXZ206" s="13"/>
      <c r="EYA206" s="13"/>
      <c r="EYB206" s="13"/>
      <c r="EYC206" s="13"/>
      <c r="EYD206" s="13"/>
      <c r="EYE206" s="13"/>
      <c r="EYF206" s="13"/>
      <c r="EYG206" s="13"/>
      <c r="EYH206" s="13"/>
      <c r="EYI206" s="13"/>
      <c r="EYJ206" s="13"/>
      <c r="EYK206" s="13"/>
      <c r="EYL206" s="13"/>
      <c r="EYM206" s="13"/>
      <c r="EYN206" s="13"/>
      <c r="EYO206" s="13"/>
      <c r="EYP206" s="13"/>
      <c r="EYQ206" s="13"/>
      <c r="EYR206" s="13"/>
      <c r="EYS206" s="13"/>
      <c r="EYT206" s="13"/>
      <c r="EYU206" s="13"/>
      <c r="EYV206" s="13"/>
      <c r="EYW206" s="13"/>
      <c r="EYX206" s="13"/>
      <c r="EYY206" s="13"/>
      <c r="EYZ206" s="13"/>
      <c r="EZA206" s="13"/>
      <c r="EZB206" s="13"/>
      <c r="EZC206" s="13"/>
      <c r="EZD206" s="13"/>
      <c r="EZE206" s="13"/>
      <c r="EZF206" s="13"/>
      <c r="EZG206" s="13"/>
      <c r="EZH206" s="13"/>
      <c r="EZI206" s="13"/>
      <c r="EZJ206" s="13"/>
      <c r="EZK206" s="13"/>
      <c r="EZL206" s="13"/>
      <c r="EZM206" s="13"/>
      <c r="EZN206" s="13"/>
      <c r="EZO206" s="13"/>
      <c r="EZP206" s="13"/>
      <c r="EZQ206" s="13"/>
      <c r="EZR206" s="13"/>
      <c r="EZS206" s="13"/>
      <c r="EZT206" s="13"/>
      <c r="EZU206" s="13"/>
      <c r="EZV206" s="13"/>
      <c r="EZW206" s="13"/>
      <c r="EZX206" s="13"/>
      <c r="EZY206" s="13"/>
      <c r="EZZ206" s="13"/>
      <c r="FAA206" s="13"/>
      <c r="FAB206" s="13"/>
      <c r="FAC206" s="13"/>
      <c r="FAD206" s="13"/>
      <c r="FAE206" s="13"/>
      <c r="FAF206" s="13"/>
      <c r="FAG206" s="13"/>
      <c r="FAH206" s="13"/>
      <c r="FAI206" s="13"/>
      <c r="FAJ206" s="13"/>
      <c r="FAK206" s="13"/>
      <c r="FAL206" s="13"/>
      <c r="FAM206" s="13"/>
      <c r="FAN206" s="13"/>
      <c r="FAO206" s="13"/>
      <c r="FAP206" s="13"/>
      <c r="FAQ206" s="13"/>
      <c r="FAR206" s="13"/>
      <c r="FAS206" s="13"/>
      <c r="FAT206" s="13"/>
      <c r="FAU206" s="13"/>
      <c r="FAV206" s="13"/>
      <c r="FAW206" s="13"/>
      <c r="FAX206" s="13"/>
      <c r="FAY206" s="13"/>
      <c r="FAZ206" s="13"/>
      <c r="FBA206" s="13"/>
      <c r="FBB206" s="13"/>
      <c r="FBC206" s="13"/>
      <c r="FBD206" s="13"/>
      <c r="FBE206" s="13"/>
      <c r="FBF206" s="13"/>
      <c r="FBG206" s="13"/>
      <c r="FBH206" s="13"/>
      <c r="FBI206" s="13"/>
      <c r="FBJ206" s="13"/>
      <c r="FBK206" s="13"/>
      <c r="FBL206" s="13"/>
      <c r="FBM206" s="13"/>
      <c r="FBN206" s="13"/>
      <c r="FBO206" s="13"/>
      <c r="FBP206" s="13"/>
      <c r="FBQ206" s="13"/>
      <c r="FBR206" s="13"/>
      <c r="FBS206" s="13"/>
      <c r="FBT206" s="13"/>
      <c r="FBU206" s="13"/>
      <c r="FBV206" s="13"/>
      <c r="FBW206" s="13"/>
      <c r="FBX206" s="13"/>
      <c r="FBY206" s="13"/>
      <c r="FBZ206" s="13"/>
      <c r="FCA206" s="13"/>
      <c r="FCB206" s="13"/>
      <c r="FCC206" s="13"/>
      <c r="FCD206" s="13"/>
      <c r="FCE206" s="13"/>
      <c r="FCF206" s="13"/>
      <c r="FCG206" s="13"/>
      <c r="FCH206" s="13"/>
      <c r="FCI206" s="13"/>
      <c r="FCJ206" s="13"/>
      <c r="FCK206" s="13"/>
      <c r="FCL206" s="13"/>
      <c r="FCM206" s="13"/>
      <c r="FCN206" s="13"/>
      <c r="FCO206" s="13"/>
      <c r="FCP206" s="13"/>
      <c r="FCQ206" s="13"/>
      <c r="FCR206" s="13"/>
      <c r="FCS206" s="13"/>
      <c r="FCT206" s="13"/>
      <c r="FCU206" s="13"/>
      <c r="FCV206" s="13"/>
      <c r="FCW206" s="13"/>
      <c r="FCX206" s="13"/>
      <c r="FCY206" s="13"/>
      <c r="FCZ206" s="13"/>
      <c r="FDA206" s="13"/>
      <c r="FDB206" s="13"/>
      <c r="FDC206" s="13"/>
      <c r="FDD206" s="13"/>
      <c r="FDE206" s="13"/>
      <c r="FDF206" s="13"/>
      <c r="FDG206" s="13"/>
      <c r="FDH206" s="13"/>
      <c r="FDI206" s="13"/>
      <c r="FDJ206" s="13"/>
      <c r="FDK206" s="13"/>
      <c r="FDL206" s="13"/>
      <c r="FDM206" s="13"/>
      <c r="FDN206" s="13"/>
      <c r="FDO206" s="13"/>
      <c r="FDP206" s="13"/>
      <c r="FDQ206" s="13"/>
      <c r="FDR206" s="13"/>
      <c r="FDS206" s="13"/>
      <c r="FDT206" s="13"/>
      <c r="FDU206" s="13"/>
      <c r="FDV206" s="13"/>
      <c r="FDW206" s="13"/>
      <c r="FDX206" s="13"/>
      <c r="FDY206" s="13"/>
      <c r="FDZ206" s="13"/>
      <c r="FEA206" s="13"/>
      <c r="FEB206" s="13"/>
      <c r="FEC206" s="13"/>
      <c r="FED206" s="13"/>
      <c r="FEE206" s="13"/>
      <c r="FEF206" s="13"/>
      <c r="FEG206" s="13"/>
      <c r="FEH206" s="13"/>
      <c r="FEI206" s="13"/>
      <c r="FEJ206" s="13"/>
      <c r="FEK206" s="13"/>
      <c r="FEL206" s="13"/>
      <c r="FEM206" s="13"/>
      <c r="FEN206" s="13"/>
      <c r="FEO206" s="13"/>
      <c r="FEP206" s="13"/>
      <c r="FEQ206" s="13"/>
      <c r="FER206" s="13"/>
      <c r="FES206" s="13"/>
      <c r="FET206" s="13"/>
      <c r="FEU206" s="13"/>
      <c r="FEV206" s="13"/>
      <c r="FEW206" s="13"/>
      <c r="FEX206" s="13"/>
      <c r="FEY206" s="13"/>
      <c r="FEZ206" s="13"/>
      <c r="FFA206" s="13"/>
      <c r="FFB206" s="13"/>
      <c r="FFC206" s="13"/>
      <c r="FFD206" s="13"/>
      <c r="FFE206" s="13"/>
      <c r="FFF206" s="13"/>
      <c r="FFG206" s="13"/>
      <c r="FFH206" s="13"/>
      <c r="FFI206" s="13"/>
      <c r="FFJ206" s="13"/>
      <c r="FFK206" s="13"/>
      <c r="FFL206" s="13"/>
      <c r="FFM206" s="13"/>
      <c r="FFN206" s="13"/>
      <c r="FFO206" s="13"/>
      <c r="FFP206" s="13"/>
      <c r="FFQ206" s="13"/>
      <c r="FFR206" s="13"/>
      <c r="FFS206" s="13"/>
      <c r="FFT206" s="13"/>
      <c r="FFU206" s="13"/>
      <c r="FFV206" s="13"/>
      <c r="FFW206" s="13"/>
      <c r="FFX206" s="13"/>
      <c r="FFY206" s="13"/>
      <c r="FFZ206" s="13"/>
      <c r="FGA206" s="13"/>
      <c r="FGB206" s="13"/>
      <c r="FGC206" s="13"/>
      <c r="FGD206" s="13"/>
      <c r="FGE206" s="13"/>
      <c r="FGF206" s="13"/>
      <c r="FGG206" s="13"/>
      <c r="FGH206" s="13"/>
      <c r="FGI206" s="13"/>
      <c r="FGJ206" s="13"/>
      <c r="FGK206" s="13"/>
      <c r="FGL206" s="13"/>
      <c r="FGM206" s="13"/>
      <c r="FGN206" s="13"/>
      <c r="FGO206" s="13"/>
      <c r="FGP206" s="13"/>
      <c r="FGQ206" s="13"/>
      <c r="FGR206" s="13"/>
      <c r="FGS206" s="13"/>
      <c r="FGT206" s="13"/>
      <c r="FGU206" s="13"/>
      <c r="FGV206" s="13"/>
      <c r="FGW206" s="13"/>
      <c r="FGX206" s="13"/>
      <c r="FGY206" s="13"/>
      <c r="FGZ206" s="13"/>
      <c r="FHA206" s="13"/>
      <c r="FHB206" s="13"/>
      <c r="FHC206" s="13"/>
      <c r="FHD206" s="13"/>
      <c r="FHE206" s="13"/>
      <c r="FHF206" s="13"/>
      <c r="FHG206" s="13"/>
      <c r="FHH206" s="13"/>
      <c r="FHI206" s="13"/>
      <c r="FHJ206" s="13"/>
      <c r="FHK206" s="13"/>
      <c r="FHL206" s="13"/>
      <c r="FHM206" s="13"/>
      <c r="FHN206" s="13"/>
      <c r="FHO206" s="13"/>
      <c r="FHP206" s="13"/>
      <c r="FHQ206" s="13"/>
      <c r="FHR206" s="13"/>
      <c r="FHS206" s="13"/>
      <c r="FHT206" s="13"/>
      <c r="FHU206" s="13"/>
      <c r="FHV206" s="13"/>
      <c r="FHW206" s="13"/>
      <c r="FHX206" s="13"/>
      <c r="FHY206" s="13"/>
      <c r="FHZ206" s="13"/>
      <c r="FIA206" s="13"/>
      <c r="FIB206" s="13"/>
      <c r="FIC206" s="13"/>
      <c r="FID206" s="13"/>
      <c r="FIE206" s="13"/>
      <c r="FIF206" s="13"/>
      <c r="FIG206" s="13"/>
      <c r="FIH206" s="13"/>
      <c r="FII206" s="13"/>
      <c r="FIJ206" s="13"/>
      <c r="FIK206" s="13"/>
      <c r="FIL206" s="13"/>
      <c r="FIM206" s="13"/>
      <c r="FIN206" s="13"/>
      <c r="FIO206" s="13"/>
      <c r="FIP206" s="13"/>
      <c r="FIQ206" s="13"/>
      <c r="FIR206" s="13"/>
      <c r="FIS206" s="13"/>
      <c r="FIT206" s="13"/>
      <c r="FIU206" s="13"/>
      <c r="FIV206" s="13"/>
      <c r="FIW206" s="13"/>
      <c r="FIX206" s="13"/>
      <c r="FIY206" s="13"/>
      <c r="FIZ206" s="13"/>
      <c r="FJA206" s="13"/>
      <c r="FJB206" s="13"/>
      <c r="FJC206" s="13"/>
      <c r="FJD206" s="13"/>
      <c r="FJE206" s="13"/>
      <c r="FJF206" s="13"/>
      <c r="FJG206" s="13"/>
      <c r="FJH206" s="13"/>
      <c r="FJI206" s="13"/>
      <c r="FJJ206" s="13"/>
      <c r="FJK206" s="13"/>
      <c r="FJL206" s="13"/>
      <c r="FJM206" s="13"/>
      <c r="FJN206" s="13"/>
      <c r="FJO206" s="13"/>
      <c r="FJP206" s="13"/>
      <c r="FJQ206" s="13"/>
      <c r="FJR206" s="13"/>
      <c r="FJS206" s="13"/>
      <c r="FJT206" s="13"/>
      <c r="FJU206" s="13"/>
      <c r="FJV206" s="13"/>
      <c r="FJW206" s="13"/>
      <c r="FJX206" s="13"/>
      <c r="FJY206" s="13"/>
      <c r="FJZ206" s="13"/>
      <c r="FKA206" s="13"/>
      <c r="FKB206" s="13"/>
      <c r="FKC206" s="13"/>
      <c r="FKD206" s="13"/>
      <c r="FKE206" s="13"/>
      <c r="FKF206" s="13"/>
      <c r="FKG206" s="13"/>
      <c r="FKH206" s="13"/>
      <c r="FKI206" s="13"/>
      <c r="FKJ206" s="13"/>
      <c r="FKK206" s="13"/>
      <c r="FKL206" s="13"/>
      <c r="FKM206" s="13"/>
      <c r="FKN206" s="13"/>
      <c r="FKO206" s="13"/>
      <c r="FKP206" s="13"/>
      <c r="FKQ206" s="13"/>
      <c r="FKR206" s="13"/>
      <c r="FKS206" s="13"/>
      <c r="FKT206" s="13"/>
      <c r="FKU206" s="13"/>
      <c r="FKV206" s="13"/>
      <c r="FKW206" s="13"/>
      <c r="FKX206" s="13"/>
      <c r="FKY206" s="13"/>
      <c r="FKZ206" s="13"/>
      <c r="FLA206" s="13"/>
      <c r="FLB206" s="13"/>
      <c r="FLC206" s="13"/>
      <c r="FLD206" s="13"/>
      <c r="FLE206" s="13"/>
      <c r="FLF206" s="13"/>
      <c r="FLG206" s="13"/>
      <c r="FLH206" s="13"/>
      <c r="FLI206" s="13"/>
      <c r="FLJ206" s="13"/>
      <c r="FLK206" s="13"/>
      <c r="FLL206" s="13"/>
      <c r="FLM206" s="13"/>
      <c r="FLN206" s="13"/>
      <c r="FLO206" s="13"/>
      <c r="FLP206" s="13"/>
      <c r="FLQ206" s="13"/>
      <c r="FLR206" s="13"/>
      <c r="FLS206" s="13"/>
      <c r="FLT206" s="13"/>
      <c r="FLU206" s="13"/>
      <c r="FLV206" s="13"/>
      <c r="FLW206" s="13"/>
      <c r="FLX206" s="13"/>
      <c r="FLY206" s="13"/>
      <c r="FLZ206" s="13"/>
      <c r="FMA206" s="13"/>
      <c r="FMB206" s="13"/>
      <c r="FMC206" s="13"/>
      <c r="FMD206" s="13"/>
      <c r="FME206" s="13"/>
      <c r="FMF206" s="13"/>
      <c r="FMG206" s="13"/>
      <c r="FMH206" s="13"/>
      <c r="FMI206" s="13"/>
      <c r="FMJ206" s="13"/>
      <c r="FMK206" s="13"/>
      <c r="FML206" s="13"/>
      <c r="FMM206" s="13"/>
      <c r="FMN206" s="13"/>
      <c r="FMO206" s="13"/>
      <c r="FMP206" s="13"/>
      <c r="FMQ206" s="13"/>
      <c r="FMR206" s="13"/>
      <c r="FMS206" s="13"/>
      <c r="FMT206" s="13"/>
      <c r="FMU206" s="13"/>
      <c r="FMV206" s="13"/>
      <c r="FMW206" s="13"/>
      <c r="FMX206" s="13"/>
      <c r="FMY206" s="13"/>
      <c r="FMZ206" s="13"/>
      <c r="FNA206" s="13"/>
      <c r="FNB206" s="13"/>
      <c r="FNC206" s="13"/>
      <c r="FND206" s="13"/>
      <c r="FNE206" s="13"/>
      <c r="FNF206" s="13"/>
      <c r="FNG206" s="13"/>
      <c r="FNH206" s="13"/>
      <c r="FNI206" s="13"/>
      <c r="FNJ206" s="13"/>
      <c r="FNK206" s="13"/>
      <c r="FNL206" s="13"/>
      <c r="FNM206" s="13"/>
      <c r="FNN206" s="13"/>
      <c r="FNO206" s="13"/>
      <c r="FNP206" s="13"/>
      <c r="FNQ206" s="13"/>
      <c r="FNR206" s="13"/>
      <c r="FNS206" s="13"/>
      <c r="FNT206" s="13"/>
      <c r="FNU206" s="13"/>
      <c r="FNV206" s="13"/>
      <c r="FNW206" s="13"/>
      <c r="FNX206" s="13"/>
      <c r="FNY206" s="13"/>
      <c r="FNZ206" s="13"/>
      <c r="FOA206" s="13"/>
      <c r="FOB206" s="13"/>
      <c r="FOC206" s="13"/>
      <c r="FOD206" s="13"/>
      <c r="FOE206" s="13"/>
      <c r="FOF206" s="13"/>
      <c r="FOG206" s="13"/>
      <c r="FOH206" s="13"/>
      <c r="FOI206" s="13"/>
      <c r="FOJ206" s="13"/>
      <c r="FOK206" s="13"/>
      <c r="FOL206" s="13"/>
      <c r="FOM206" s="13"/>
      <c r="FON206" s="13"/>
      <c r="FOO206" s="13"/>
      <c r="FOP206" s="13"/>
      <c r="FOQ206" s="13"/>
      <c r="FOR206" s="13"/>
      <c r="FOS206" s="13"/>
      <c r="FOT206" s="13"/>
      <c r="FOU206" s="13"/>
      <c r="FOV206" s="13"/>
      <c r="FOW206" s="13"/>
      <c r="FOX206" s="13"/>
      <c r="FOY206" s="13"/>
      <c r="FOZ206" s="13"/>
      <c r="FPA206" s="13"/>
      <c r="FPB206" s="13"/>
      <c r="FPC206" s="13"/>
      <c r="FPD206" s="13"/>
      <c r="FPE206" s="13"/>
      <c r="FPF206" s="13"/>
      <c r="FPG206" s="13"/>
      <c r="FPH206" s="13"/>
      <c r="FPI206" s="13"/>
      <c r="FPJ206" s="13"/>
      <c r="FPK206" s="13"/>
      <c r="FPL206" s="13"/>
      <c r="FPM206" s="13"/>
      <c r="FPN206" s="13"/>
      <c r="FPO206" s="13"/>
      <c r="FPP206" s="13"/>
      <c r="FPQ206" s="13"/>
      <c r="FPR206" s="13"/>
      <c r="FPS206" s="13"/>
      <c r="FPT206" s="13"/>
      <c r="FPU206" s="13"/>
      <c r="FPV206" s="13"/>
      <c r="FPW206" s="13"/>
      <c r="FPX206" s="13"/>
      <c r="FPY206" s="13"/>
      <c r="FPZ206" s="13"/>
      <c r="FQA206" s="13"/>
      <c r="FQB206" s="13"/>
      <c r="FQC206" s="13"/>
      <c r="FQD206" s="13"/>
      <c r="FQE206" s="13"/>
      <c r="FQF206" s="13"/>
      <c r="FQG206" s="13"/>
      <c r="FQH206" s="13"/>
      <c r="FQI206" s="13"/>
      <c r="FQJ206" s="13"/>
      <c r="FQK206" s="13"/>
      <c r="FQL206" s="13"/>
      <c r="FQM206" s="13"/>
      <c r="FQN206" s="13"/>
      <c r="FQO206" s="13"/>
      <c r="FQP206" s="13"/>
      <c r="FQQ206" s="13"/>
      <c r="FQR206" s="13"/>
      <c r="FQS206" s="13"/>
      <c r="FQT206" s="13"/>
      <c r="FQU206" s="13"/>
      <c r="FQV206" s="13"/>
      <c r="FQW206" s="13"/>
      <c r="FQX206" s="13"/>
      <c r="FQY206" s="13"/>
      <c r="FQZ206" s="13"/>
      <c r="FRA206" s="13"/>
      <c r="FRB206" s="13"/>
      <c r="FRC206" s="13"/>
      <c r="FRD206" s="13"/>
      <c r="FRE206" s="13"/>
      <c r="FRF206" s="13"/>
      <c r="FRG206" s="13"/>
      <c r="FRH206" s="13"/>
      <c r="FRI206" s="13"/>
      <c r="FRJ206" s="13"/>
      <c r="FRK206" s="13"/>
      <c r="FRL206" s="13"/>
      <c r="FRM206" s="13"/>
      <c r="FRN206" s="13"/>
      <c r="FRO206" s="13"/>
      <c r="FRP206" s="13"/>
      <c r="FRQ206" s="13"/>
      <c r="FRR206" s="13"/>
      <c r="FRS206" s="13"/>
      <c r="FRT206" s="13"/>
      <c r="FRU206" s="13"/>
      <c r="FRV206" s="13"/>
      <c r="FRW206" s="13"/>
      <c r="FRX206" s="13"/>
      <c r="FRY206" s="13"/>
      <c r="FRZ206" s="13"/>
      <c r="FSA206" s="13"/>
      <c r="FSB206" s="13"/>
      <c r="FSC206" s="13"/>
      <c r="FSD206" s="13"/>
      <c r="FSE206" s="13"/>
      <c r="FSF206" s="13"/>
      <c r="FSG206" s="13"/>
      <c r="FSH206" s="13"/>
      <c r="FSI206" s="13"/>
      <c r="FSJ206" s="13"/>
      <c r="FSK206" s="13"/>
      <c r="FSL206" s="13"/>
      <c r="FSM206" s="13"/>
      <c r="FSN206" s="13"/>
      <c r="FSO206" s="13"/>
      <c r="FSP206" s="13"/>
      <c r="FSQ206" s="13"/>
      <c r="FSR206" s="13"/>
      <c r="FSS206" s="13"/>
      <c r="FST206" s="13"/>
      <c r="FSU206" s="13"/>
      <c r="FSV206" s="13"/>
      <c r="FSW206" s="13"/>
      <c r="FSX206" s="13"/>
      <c r="FSY206" s="13"/>
      <c r="FSZ206" s="13"/>
      <c r="FTA206" s="13"/>
      <c r="FTB206" s="13"/>
      <c r="FTC206" s="13"/>
      <c r="FTD206" s="13"/>
      <c r="FTE206" s="13"/>
      <c r="FTF206" s="13"/>
      <c r="FTG206" s="13"/>
      <c r="FTH206" s="13"/>
      <c r="FTI206" s="13"/>
      <c r="FTJ206" s="13"/>
      <c r="FTK206" s="13"/>
      <c r="FTL206" s="13"/>
      <c r="FTM206" s="13"/>
      <c r="FTN206" s="13"/>
      <c r="FTO206" s="13"/>
      <c r="FTP206" s="13"/>
      <c r="FTQ206" s="13"/>
      <c r="FTR206" s="13"/>
      <c r="FTS206" s="13"/>
      <c r="FTT206" s="13"/>
      <c r="FTU206" s="13"/>
      <c r="FTV206" s="13"/>
      <c r="FTW206" s="13"/>
      <c r="FTX206" s="13"/>
      <c r="FTY206" s="13"/>
      <c r="FTZ206" s="13"/>
      <c r="FUA206" s="13"/>
      <c r="FUB206" s="13"/>
      <c r="FUC206" s="13"/>
      <c r="FUD206" s="13"/>
      <c r="FUE206" s="13"/>
      <c r="FUF206" s="13"/>
      <c r="FUG206" s="13"/>
      <c r="FUH206" s="13"/>
      <c r="FUI206" s="13"/>
      <c r="FUJ206" s="13"/>
      <c r="FUK206" s="13"/>
      <c r="FUL206" s="13"/>
      <c r="FUM206" s="13"/>
      <c r="FUN206" s="13"/>
      <c r="FUO206" s="13"/>
      <c r="FUP206" s="13"/>
      <c r="FUQ206" s="13"/>
      <c r="FUR206" s="13"/>
      <c r="FUS206" s="13"/>
      <c r="FUT206" s="13"/>
      <c r="FUU206" s="13"/>
      <c r="FUV206" s="13"/>
      <c r="FUW206" s="13"/>
      <c r="FUX206" s="13"/>
      <c r="FUY206" s="13"/>
      <c r="FUZ206" s="13"/>
      <c r="FVA206" s="13"/>
      <c r="FVB206" s="13"/>
      <c r="FVC206" s="13"/>
      <c r="FVD206" s="13"/>
      <c r="FVE206" s="13"/>
      <c r="FVF206" s="13"/>
      <c r="FVG206" s="13"/>
      <c r="FVH206" s="13"/>
      <c r="FVI206" s="13"/>
      <c r="FVJ206" s="13"/>
      <c r="FVK206" s="13"/>
      <c r="FVL206" s="13"/>
      <c r="FVM206" s="13"/>
      <c r="FVN206" s="13"/>
      <c r="FVO206" s="13"/>
      <c r="FVP206" s="13"/>
      <c r="FVQ206" s="13"/>
      <c r="FVR206" s="13"/>
      <c r="FVS206" s="13"/>
      <c r="FVT206" s="13"/>
      <c r="FVU206" s="13"/>
      <c r="FVV206" s="13"/>
      <c r="FVW206" s="13"/>
      <c r="FVX206" s="13"/>
      <c r="FVY206" s="13"/>
      <c r="FVZ206" s="13"/>
      <c r="FWA206" s="13"/>
      <c r="FWB206" s="13"/>
      <c r="FWC206" s="13"/>
      <c r="FWD206" s="13"/>
      <c r="FWE206" s="13"/>
      <c r="FWF206" s="13"/>
      <c r="FWG206" s="13"/>
      <c r="FWH206" s="13"/>
      <c r="FWI206" s="13"/>
      <c r="FWJ206" s="13"/>
      <c r="FWK206" s="13"/>
      <c r="FWL206" s="13"/>
      <c r="FWM206" s="13"/>
      <c r="FWN206" s="13"/>
      <c r="FWO206" s="13"/>
      <c r="FWP206" s="13"/>
      <c r="FWQ206" s="13"/>
      <c r="FWR206" s="13"/>
      <c r="FWS206" s="13"/>
      <c r="FWT206" s="13"/>
      <c r="FWU206" s="13"/>
      <c r="FWV206" s="13"/>
      <c r="FWW206" s="13"/>
      <c r="FWX206" s="13"/>
      <c r="FWY206" s="13"/>
      <c r="FWZ206" s="13"/>
      <c r="FXA206" s="13"/>
      <c r="FXB206" s="13"/>
      <c r="FXC206" s="13"/>
      <c r="FXD206" s="13"/>
      <c r="FXE206" s="13"/>
      <c r="FXF206" s="13"/>
      <c r="FXG206" s="13"/>
      <c r="FXH206" s="13"/>
      <c r="FXI206" s="13"/>
      <c r="FXJ206" s="13"/>
      <c r="FXK206" s="13"/>
      <c r="FXL206" s="13"/>
      <c r="FXM206" s="13"/>
      <c r="FXN206" s="13"/>
      <c r="FXO206" s="13"/>
      <c r="FXP206" s="13"/>
      <c r="FXQ206" s="13"/>
      <c r="FXR206" s="13"/>
      <c r="FXS206" s="13"/>
      <c r="FXT206" s="13"/>
      <c r="FXU206" s="13"/>
      <c r="FXV206" s="13"/>
      <c r="FXW206" s="13"/>
      <c r="FXX206" s="13"/>
      <c r="FXY206" s="13"/>
      <c r="FXZ206" s="13"/>
      <c r="FYA206" s="13"/>
      <c r="FYB206" s="13"/>
      <c r="FYC206" s="13"/>
      <c r="FYD206" s="13"/>
      <c r="FYE206" s="13"/>
      <c r="FYF206" s="13"/>
      <c r="FYG206" s="13"/>
      <c r="FYH206" s="13"/>
      <c r="FYI206" s="13"/>
      <c r="FYJ206" s="13"/>
      <c r="FYK206" s="13"/>
      <c r="FYL206" s="13"/>
      <c r="FYM206" s="13"/>
      <c r="FYN206" s="13"/>
      <c r="FYO206" s="13"/>
      <c r="FYP206" s="13"/>
      <c r="FYQ206" s="13"/>
      <c r="FYR206" s="13"/>
      <c r="FYS206" s="13"/>
      <c r="FYT206" s="13"/>
      <c r="FYU206" s="13"/>
      <c r="FYV206" s="13"/>
      <c r="FYW206" s="13"/>
      <c r="FYX206" s="13"/>
      <c r="FYY206" s="13"/>
      <c r="FYZ206" s="13"/>
      <c r="FZA206" s="13"/>
      <c r="FZB206" s="13"/>
      <c r="FZC206" s="13"/>
      <c r="FZD206" s="13"/>
      <c r="FZE206" s="13"/>
      <c r="FZF206" s="13"/>
      <c r="FZG206" s="13"/>
      <c r="FZH206" s="13"/>
      <c r="FZI206" s="13"/>
      <c r="FZJ206" s="13"/>
      <c r="FZK206" s="13"/>
      <c r="FZL206" s="13"/>
      <c r="FZM206" s="13"/>
      <c r="FZN206" s="13"/>
      <c r="FZO206" s="13"/>
      <c r="FZP206" s="13"/>
      <c r="FZQ206" s="13"/>
      <c r="FZR206" s="13"/>
      <c r="FZS206" s="13"/>
      <c r="FZT206" s="13"/>
      <c r="FZU206" s="13"/>
      <c r="FZV206" s="13"/>
      <c r="FZW206" s="13"/>
      <c r="FZX206" s="13"/>
      <c r="FZY206" s="13"/>
      <c r="FZZ206" s="13"/>
      <c r="GAA206" s="13"/>
      <c r="GAB206" s="13"/>
      <c r="GAC206" s="13"/>
      <c r="GAD206" s="13"/>
      <c r="GAE206" s="13"/>
      <c r="GAF206" s="13"/>
      <c r="GAG206" s="13"/>
      <c r="GAH206" s="13"/>
      <c r="GAI206" s="13"/>
      <c r="GAJ206" s="13"/>
      <c r="GAK206" s="13"/>
      <c r="GAL206" s="13"/>
      <c r="GAM206" s="13"/>
      <c r="GAN206" s="13"/>
      <c r="GAO206" s="13"/>
      <c r="GAP206" s="13"/>
      <c r="GAQ206" s="13"/>
      <c r="GAR206" s="13"/>
      <c r="GAS206" s="13"/>
      <c r="GAT206" s="13"/>
      <c r="GAU206" s="13"/>
      <c r="GAV206" s="13"/>
      <c r="GAW206" s="13"/>
      <c r="GAX206" s="13"/>
      <c r="GAY206" s="13"/>
      <c r="GAZ206" s="13"/>
      <c r="GBA206" s="13"/>
      <c r="GBB206" s="13"/>
      <c r="GBC206" s="13"/>
      <c r="GBD206" s="13"/>
      <c r="GBE206" s="13"/>
      <c r="GBF206" s="13"/>
      <c r="GBG206" s="13"/>
      <c r="GBH206" s="13"/>
      <c r="GBI206" s="13"/>
      <c r="GBJ206" s="13"/>
      <c r="GBK206" s="13"/>
      <c r="GBL206" s="13"/>
      <c r="GBM206" s="13"/>
      <c r="GBN206" s="13"/>
      <c r="GBO206" s="13"/>
      <c r="GBP206" s="13"/>
      <c r="GBQ206" s="13"/>
      <c r="GBR206" s="13"/>
      <c r="GBS206" s="13"/>
      <c r="GBT206" s="13"/>
      <c r="GBU206" s="13"/>
      <c r="GBV206" s="13"/>
      <c r="GBW206" s="13"/>
      <c r="GBX206" s="13"/>
      <c r="GBY206" s="13"/>
      <c r="GBZ206" s="13"/>
      <c r="GCA206" s="13"/>
      <c r="GCB206" s="13"/>
      <c r="GCC206" s="13"/>
      <c r="GCD206" s="13"/>
      <c r="GCE206" s="13"/>
      <c r="GCF206" s="13"/>
      <c r="GCG206" s="13"/>
      <c r="GCH206" s="13"/>
      <c r="GCI206" s="13"/>
      <c r="GCJ206" s="13"/>
      <c r="GCK206" s="13"/>
      <c r="GCL206" s="13"/>
      <c r="GCM206" s="13"/>
      <c r="GCN206" s="13"/>
      <c r="GCO206" s="13"/>
      <c r="GCP206" s="13"/>
      <c r="GCQ206" s="13"/>
      <c r="GCR206" s="13"/>
      <c r="GCS206" s="13"/>
      <c r="GCT206" s="13"/>
      <c r="GCU206" s="13"/>
      <c r="GCV206" s="13"/>
      <c r="GCW206" s="13"/>
      <c r="GCX206" s="13"/>
      <c r="GCY206" s="13"/>
      <c r="GCZ206" s="13"/>
      <c r="GDA206" s="13"/>
      <c r="GDB206" s="13"/>
      <c r="GDC206" s="13"/>
      <c r="GDD206" s="13"/>
      <c r="GDE206" s="13"/>
      <c r="GDF206" s="13"/>
      <c r="GDG206" s="13"/>
      <c r="GDH206" s="13"/>
      <c r="GDI206" s="13"/>
      <c r="GDJ206" s="13"/>
      <c r="GDK206" s="13"/>
      <c r="GDL206" s="13"/>
      <c r="GDM206" s="13"/>
      <c r="GDN206" s="13"/>
      <c r="GDO206" s="13"/>
      <c r="GDP206" s="13"/>
      <c r="GDQ206" s="13"/>
      <c r="GDR206" s="13"/>
      <c r="GDS206" s="13"/>
      <c r="GDT206" s="13"/>
      <c r="GDU206" s="13"/>
      <c r="GDV206" s="13"/>
      <c r="GDW206" s="13"/>
      <c r="GDX206" s="13"/>
      <c r="GDY206" s="13"/>
      <c r="GDZ206" s="13"/>
      <c r="GEA206" s="13"/>
      <c r="GEB206" s="13"/>
      <c r="GEC206" s="13"/>
      <c r="GED206" s="13"/>
      <c r="GEE206" s="13"/>
      <c r="GEF206" s="13"/>
      <c r="GEG206" s="13"/>
      <c r="GEH206" s="13"/>
      <c r="GEI206" s="13"/>
      <c r="GEJ206" s="13"/>
      <c r="GEK206" s="13"/>
      <c r="GEL206" s="13"/>
      <c r="GEM206" s="13"/>
      <c r="GEN206" s="13"/>
      <c r="GEO206" s="13"/>
      <c r="GEP206" s="13"/>
      <c r="GEQ206" s="13"/>
      <c r="GER206" s="13"/>
      <c r="GES206" s="13"/>
      <c r="GET206" s="13"/>
      <c r="GEU206" s="13"/>
      <c r="GEV206" s="13"/>
      <c r="GEW206" s="13"/>
      <c r="GEX206" s="13"/>
      <c r="GEY206" s="13"/>
      <c r="GEZ206" s="13"/>
      <c r="GFA206" s="13"/>
      <c r="GFB206" s="13"/>
      <c r="GFC206" s="13"/>
      <c r="GFD206" s="13"/>
      <c r="GFE206" s="13"/>
      <c r="GFF206" s="13"/>
      <c r="GFG206" s="13"/>
      <c r="GFH206" s="13"/>
      <c r="GFI206" s="13"/>
      <c r="GFJ206" s="13"/>
      <c r="GFK206" s="13"/>
      <c r="GFL206" s="13"/>
      <c r="GFM206" s="13"/>
      <c r="GFN206" s="13"/>
      <c r="GFO206" s="13"/>
      <c r="GFP206" s="13"/>
      <c r="GFQ206" s="13"/>
      <c r="GFR206" s="13"/>
      <c r="GFS206" s="13"/>
      <c r="GFT206" s="13"/>
      <c r="GFU206" s="13"/>
      <c r="GFV206" s="13"/>
      <c r="GFW206" s="13"/>
      <c r="GFX206" s="13"/>
      <c r="GFY206" s="13"/>
      <c r="GFZ206" s="13"/>
      <c r="GGA206" s="13"/>
      <c r="GGB206" s="13"/>
      <c r="GGC206" s="13"/>
      <c r="GGD206" s="13"/>
      <c r="GGE206" s="13"/>
      <c r="GGF206" s="13"/>
      <c r="GGG206" s="13"/>
      <c r="GGH206" s="13"/>
      <c r="GGI206" s="13"/>
      <c r="GGJ206" s="13"/>
      <c r="GGK206" s="13"/>
      <c r="GGL206" s="13"/>
      <c r="GGM206" s="13"/>
      <c r="GGN206" s="13"/>
      <c r="GGO206" s="13"/>
      <c r="GGP206" s="13"/>
      <c r="GGQ206" s="13"/>
      <c r="GGR206" s="13"/>
      <c r="GGS206" s="13"/>
      <c r="GGT206" s="13"/>
      <c r="GGU206" s="13"/>
      <c r="GGV206" s="13"/>
      <c r="GGW206" s="13"/>
      <c r="GGX206" s="13"/>
      <c r="GGY206" s="13"/>
      <c r="GGZ206" s="13"/>
      <c r="GHA206" s="13"/>
      <c r="GHB206" s="13"/>
      <c r="GHC206" s="13"/>
      <c r="GHD206" s="13"/>
      <c r="GHE206" s="13"/>
      <c r="GHF206" s="13"/>
      <c r="GHG206" s="13"/>
      <c r="GHH206" s="13"/>
      <c r="GHI206" s="13"/>
      <c r="GHJ206" s="13"/>
      <c r="GHK206" s="13"/>
      <c r="GHL206" s="13"/>
      <c r="GHM206" s="13"/>
      <c r="GHN206" s="13"/>
      <c r="GHO206" s="13"/>
      <c r="GHP206" s="13"/>
      <c r="GHQ206" s="13"/>
      <c r="GHR206" s="13"/>
      <c r="GHS206" s="13"/>
      <c r="GHT206" s="13"/>
      <c r="GHU206" s="13"/>
      <c r="GHV206" s="13"/>
      <c r="GHW206" s="13"/>
      <c r="GHX206" s="13"/>
      <c r="GHY206" s="13"/>
      <c r="GHZ206" s="13"/>
      <c r="GIA206" s="13"/>
      <c r="GIB206" s="13"/>
      <c r="GIC206" s="13"/>
      <c r="GID206" s="13"/>
      <c r="GIE206" s="13"/>
      <c r="GIF206" s="13"/>
      <c r="GIG206" s="13"/>
      <c r="GIH206" s="13"/>
      <c r="GII206" s="13"/>
      <c r="GIJ206" s="13"/>
      <c r="GIK206" s="13"/>
      <c r="GIL206" s="13"/>
      <c r="GIM206" s="13"/>
      <c r="GIN206" s="13"/>
      <c r="GIO206" s="13"/>
      <c r="GIP206" s="13"/>
      <c r="GIQ206" s="13"/>
      <c r="GIR206" s="13"/>
      <c r="GIS206" s="13"/>
      <c r="GIT206" s="13"/>
      <c r="GIU206" s="13"/>
      <c r="GIV206" s="13"/>
      <c r="GIW206" s="13"/>
      <c r="GIX206" s="13"/>
      <c r="GIY206" s="13"/>
      <c r="GIZ206" s="13"/>
      <c r="GJA206" s="13"/>
      <c r="GJB206" s="13"/>
      <c r="GJC206" s="13"/>
      <c r="GJD206" s="13"/>
      <c r="GJE206" s="13"/>
      <c r="GJF206" s="13"/>
      <c r="GJG206" s="13"/>
      <c r="GJH206" s="13"/>
      <c r="GJI206" s="13"/>
      <c r="GJJ206" s="13"/>
      <c r="GJK206" s="13"/>
      <c r="GJL206" s="13"/>
      <c r="GJM206" s="13"/>
      <c r="GJN206" s="13"/>
      <c r="GJO206" s="13"/>
      <c r="GJP206" s="13"/>
      <c r="GJQ206" s="13"/>
      <c r="GJR206" s="13"/>
      <c r="GJS206" s="13"/>
      <c r="GJT206" s="13"/>
      <c r="GJU206" s="13"/>
      <c r="GJV206" s="13"/>
      <c r="GJW206" s="13"/>
      <c r="GJX206" s="13"/>
      <c r="GJY206" s="13"/>
      <c r="GJZ206" s="13"/>
      <c r="GKA206" s="13"/>
      <c r="GKB206" s="13"/>
      <c r="GKC206" s="13"/>
      <c r="GKD206" s="13"/>
      <c r="GKE206" s="13"/>
      <c r="GKF206" s="13"/>
      <c r="GKG206" s="13"/>
      <c r="GKH206" s="13"/>
      <c r="GKI206" s="13"/>
      <c r="GKJ206" s="13"/>
      <c r="GKK206" s="13"/>
      <c r="GKL206" s="13"/>
      <c r="GKM206" s="13"/>
      <c r="GKN206" s="13"/>
      <c r="GKO206" s="13"/>
      <c r="GKP206" s="13"/>
      <c r="GKQ206" s="13"/>
      <c r="GKR206" s="13"/>
      <c r="GKS206" s="13"/>
      <c r="GKT206" s="13"/>
      <c r="GKU206" s="13"/>
      <c r="GKV206" s="13"/>
      <c r="GKW206" s="13"/>
      <c r="GKX206" s="13"/>
      <c r="GKY206" s="13"/>
      <c r="GKZ206" s="13"/>
      <c r="GLA206" s="13"/>
      <c r="GLB206" s="13"/>
      <c r="GLC206" s="13"/>
      <c r="GLD206" s="13"/>
      <c r="GLE206" s="13"/>
      <c r="GLF206" s="13"/>
      <c r="GLG206" s="13"/>
      <c r="GLH206" s="13"/>
      <c r="GLI206" s="13"/>
      <c r="GLJ206" s="13"/>
      <c r="GLK206" s="13"/>
      <c r="GLL206" s="13"/>
      <c r="GLM206" s="13"/>
      <c r="GLN206" s="13"/>
      <c r="GLO206" s="13"/>
      <c r="GLP206" s="13"/>
      <c r="GLQ206" s="13"/>
      <c r="GLR206" s="13"/>
      <c r="GLS206" s="13"/>
      <c r="GLT206" s="13"/>
      <c r="GLU206" s="13"/>
      <c r="GLV206" s="13"/>
      <c r="GLW206" s="13"/>
      <c r="GLX206" s="13"/>
      <c r="GLY206" s="13"/>
      <c r="GLZ206" s="13"/>
      <c r="GMA206" s="13"/>
      <c r="GMB206" s="13"/>
      <c r="GMC206" s="13"/>
      <c r="GMD206" s="13"/>
      <c r="GME206" s="13"/>
      <c r="GMF206" s="13"/>
      <c r="GMG206" s="13"/>
      <c r="GMH206" s="13"/>
      <c r="GMI206" s="13"/>
      <c r="GMJ206" s="13"/>
      <c r="GMK206" s="13"/>
      <c r="GML206" s="13"/>
      <c r="GMM206" s="13"/>
      <c r="GMN206" s="13"/>
      <c r="GMO206" s="13"/>
      <c r="GMP206" s="13"/>
      <c r="GMQ206" s="13"/>
      <c r="GMR206" s="13"/>
      <c r="GMS206" s="13"/>
      <c r="GMT206" s="13"/>
      <c r="GMU206" s="13"/>
      <c r="GMV206" s="13"/>
      <c r="GMW206" s="13"/>
      <c r="GMX206" s="13"/>
      <c r="GMY206" s="13"/>
      <c r="GMZ206" s="13"/>
      <c r="GNA206" s="13"/>
      <c r="GNB206" s="13"/>
      <c r="GNC206" s="13"/>
      <c r="GND206" s="13"/>
      <c r="GNE206" s="13"/>
      <c r="GNF206" s="13"/>
      <c r="GNG206" s="13"/>
      <c r="GNH206" s="13"/>
      <c r="GNI206" s="13"/>
      <c r="GNJ206" s="13"/>
      <c r="GNK206" s="13"/>
      <c r="GNL206" s="13"/>
      <c r="GNM206" s="13"/>
      <c r="GNN206" s="13"/>
      <c r="GNO206" s="13"/>
      <c r="GNP206" s="13"/>
      <c r="GNQ206" s="13"/>
      <c r="GNR206" s="13"/>
      <c r="GNS206" s="13"/>
      <c r="GNT206" s="13"/>
      <c r="GNU206" s="13"/>
      <c r="GNV206" s="13"/>
      <c r="GNW206" s="13"/>
      <c r="GNX206" s="13"/>
      <c r="GNY206" s="13"/>
      <c r="GNZ206" s="13"/>
      <c r="GOA206" s="13"/>
      <c r="GOB206" s="13"/>
      <c r="GOC206" s="13"/>
      <c r="GOD206" s="13"/>
      <c r="GOE206" s="13"/>
      <c r="GOF206" s="13"/>
      <c r="GOG206" s="13"/>
      <c r="GOH206" s="13"/>
      <c r="GOI206" s="13"/>
      <c r="GOJ206" s="13"/>
      <c r="GOK206" s="13"/>
      <c r="GOL206" s="13"/>
      <c r="GOM206" s="13"/>
      <c r="GON206" s="13"/>
      <c r="GOO206" s="13"/>
      <c r="GOP206" s="13"/>
      <c r="GOQ206" s="13"/>
      <c r="GOR206" s="13"/>
      <c r="GOS206" s="13"/>
      <c r="GOT206" s="13"/>
      <c r="GOU206" s="13"/>
      <c r="GOV206" s="13"/>
      <c r="GOW206" s="13"/>
      <c r="GOX206" s="13"/>
      <c r="GOY206" s="13"/>
      <c r="GOZ206" s="13"/>
      <c r="GPA206" s="13"/>
      <c r="GPB206" s="13"/>
      <c r="GPC206" s="13"/>
      <c r="GPD206" s="13"/>
      <c r="GPE206" s="13"/>
      <c r="GPF206" s="13"/>
      <c r="GPG206" s="13"/>
      <c r="GPH206" s="13"/>
      <c r="GPI206" s="13"/>
      <c r="GPJ206" s="13"/>
      <c r="GPK206" s="13"/>
      <c r="GPL206" s="13"/>
      <c r="GPM206" s="13"/>
      <c r="GPN206" s="13"/>
      <c r="GPO206" s="13"/>
      <c r="GPP206" s="13"/>
      <c r="GPQ206" s="13"/>
      <c r="GPR206" s="13"/>
      <c r="GPS206" s="13"/>
      <c r="GPT206" s="13"/>
      <c r="GPU206" s="13"/>
      <c r="GPV206" s="13"/>
      <c r="GPW206" s="13"/>
      <c r="GPX206" s="13"/>
      <c r="GPY206" s="13"/>
      <c r="GPZ206" s="13"/>
      <c r="GQA206" s="13"/>
      <c r="GQB206" s="13"/>
      <c r="GQC206" s="13"/>
      <c r="GQD206" s="13"/>
      <c r="GQE206" s="13"/>
      <c r="GQF206" s="13"/>
      <c r="GQG206" s="13"/>
      <c r="GQH206" s="13"/>
      <c r="GQI206" s="13"/>
      <c r="GQJ206" s="13"/>
      <c r="GQK206" s="13"/>
      <c r="GQL206" s="13"/>
      <c r="GQM206" s="13"/>
      <c r="GQN206" s="13"/>
      <c r="GQO206" s="13"/>
      <c r="GQP206" s="13"/>
      <c r="GQQ206" s="13"/>
      <c r="GQR206" s="13"/>
      <c r="GQS206" s="13"/>
      <c r="GQT206" s="13"/>
      <c r="GQU206" s="13"/>
      <c r="GQV206" s="13"/>
      <c r="GQW206" s="13"/>
      <c r="GQX206" s="13"/>
      <c r="GQY206" s="13"/>
      <c r="GQZ206" s="13"/>
      <c r="GRA206" s="13"/>
      <c r="GRB206" s="13"/>
      <c r="GRC206" s="13"/>
      <c r="GRD206" s="13"/>
      <c r="GRE206" s="13"/>
      <c r="GRF206" s="13"/>
      <c r="GRG206" s="13"/>
      <c r="GRH206" s="13"/>
      <c r="GRI206" s="13"/>
      <c r="GRJ206" s="13"/>
      <c r="GRK206" s="13"/>
      <c r="GRL206" s="13"/>
      <c r="GRM206" s="13"/>
      <c r="GRN206" s="13"/>
      <c r="GRO206" s="13"/>
      <c r="GRP206" s="13"/>
      <c r="GRQ206" s="13"/>
      <c r="GRR206" s="13"/>
      <c r="GRS206" s="13"/>
      <c r="GRT206" s="13"/>
      <c r="GRU206" s="13"/>
      <c r="GRV206" s="13"/>
      <c r="GRW206" s="13"/>
      <c r="GRX206" s="13"/>
      <c r="GRY206" s="13"/>
      <c r="GRZ206" s="13"/>
      <c r="GSA206" s="13"/>
      <c r="GSB206" s="13"/>
      <c r="GSC206" s="13"/>
      <c r="GSD206" s="13"/>
      <c r="GSE206" s="13"/>
      <c r="GSF206" s="13"/>
      <c r="GSG206" s="13"/>
      <c r="GSH206" s="13"/>
      <c r="GSI206" s="13"/>
      <c r="GSJ206" s="13"/>
      <c r="GSK206" s="13"/>
      <c r="GSL206" s="13"/>
      <c r="GSM206" s="13"/>
      <c r="GSN206" s="13"/>
      <c r="GSO206" s="13"/>
      <c r="GSP206" s="13"/>
      <c r="GSQ206" s="13"/>
      <c r="GSR206" s="13"/>
      <c r="GSS206" s="13"/>
      <c r="GST206" s="13"/>
      <c r="GSU206" s="13"/>
      <c r="GSV206" s="13"/>
      <c r="GSW206" s="13"/>
      <c r="GSX206" s="13"/>
      <c r="GSY206" s="13"/>
      <c r="GSZ206" s="13"/>
      <c r="GTA206" s="13"/>
      <c r="GTB206" s="13"/>
      <c r="GTC206" s="13"/>
      <c r="GTD206" s="13"/>
      <c r="GTE206" s="13"/>
      <c r="GTF206" s="13"/>
      <c r="GTG206" s="13"/>
      <c r="GTH206" s="13"/>
      <c r="GTI206" s="13"/>
      <c r="GTJ206" s="13"/>
      <c r="GTK206" s="13"/>
      <c r="GTL206" s="13"/>
      <c r="GTM206" s="13"/>
      <c r="GTN206" s="13"/>
      <c r="GTO206" s="13"/>
      <c r="GTP206" s="13"/>
      <c r="GTQ206" s="13"/>
      <c r="GTR206" s="13"/>
      <c r="GTS206" s="13"/>
      <c r="GTT206" s="13"/>
      <c r="GTU206" s="13"/>
      <c r="GTV206" s="13"/>
      <c r="GTW206" s="13"/>
      <c r="GTX206" s="13"/>
      <c r="GTY206" s="13"/>
      <c r="GTZ206" s="13"/>
      <c r="GUA206" s="13"/>
      <c r="GUB206" s="13"/>
      <c r="GUC206" s="13"/>
      <c r="GUD206" s="13"/>
      <c r="GUE206" s="13"/>
      <c r="GUF206" s="13"/>
      <c r="GUG206" s="13"/>
      <c r="GUH206" s="13"/>
      <c r="GUI206" s="13"/>
      <c r="GUJ206" s="13"/>
      <c r="GUK206" s="13"/>
      <c r="GUL206" s="13"/>
      <c r="GUM206" s="13"/>
      <c r="GUN206" s="13"/>
      <c r="GUO206" s="13"/>
      <c r="GUP206" s="13"/>
      <c r="GUQ206" s="13"/>
      <c r="GUR206" s="13"/>
      <c r="GUS206" s="13"/>
      <c r="GUT206" s="13"/>
      <c r="GUU206" s="13"/>
      <c r="GUV206" s="13"/>
      <c r="GUW206" s="13"/>
      <c r="GUX206" s="13"/>
      <c r="GUY206" s="13"/>
      <c r="GUZ206" s="13"/>
      <c r="GVA206" s="13"/>
      <c r="GVB206" s="13"/>
      <c r="GVC206" s="13"/>
      <c r="GVD206" s="13"/>
      <c r="GVE206" s="13"/>
      <c r="GVF206" s="13"/>
      <c r="GVG206" s="13"/>
      <c r="GVH206" s="13"/>
      <c r="GVI206" s="13"/>
      <c r="GVJ206" s="13"/>
      <c r="GVK206" s="13"/>
      <c r="GVL206" s="13"/>
      <c r="GVM206" s="13"/>
      <c r="GVN206" s="13"/>
      <c r="GVO206" s="13"/>
      <c r="GVP206" s="13"/>
      <c r="GVQ206" s="13"/>
      <c r="GVR206" s="13"/>
      <c r="GVS206" s="13"/>
      <c r="GVT206" s="13"/>
      <c r="GVU206" s="13"/>
      <c r="GVV206" s="13"/>
      <c r="GVW206" s="13"/>
      <c r="GVX206" s="13"/>
      <c r="GVY206" s="13"/>
      <c r="GVZ206" s="13"/>
      <c r="GWA206" s="13"/>
      <c r="GWB206" s="13"/>
      <c r="GWC206" s="13"/>
      <c r="GWD206" s="13"/>
      <c r="GWE206" s="13"/>
      <c r="GWF206" s="13"/>
      <c r="GWG206" s="13"/>
      <c r="GWH206" s="13"/>
      <c r="GWI206" s="13"/>
      <c r="GWJ206" s="13"/>
      <c r="GWK206" s="13"/>
      <c r="GWL206" s="13"/>
      <c r="GWM206" s="13"/>
      <c r="GWN206" s="13"/>
      <c r="GWO206" s="13"/>
      <c r="GWP206" s="13"/>
      <c r="GWQ206" s="13"/>
      <c r="GWR206" s="13"/>
      <c r="GWS206" s="13"/>
      <c r="GWT206" s="13"/>
      <c r="GWU206" s="13"/>
      <c r="GWV206" s="13"/>
      <c r="GWW206" s="13"/>
      <c r="GWX206" s="13"/>
      <c r="GWY206" s="13"/>
      <c r="GWZ206" s="13"/>
      <c r="GXA206" s="13"/>
      <c r="GXB206" s="13"/>
      <c r="GXC206" s="13"/>
      <c r="GXD206" s="13"/>
      <c r="GXE206" s="13"/>
      <c r="GXF206" s="13"/>
      <c r="GXG206" s="13"/>
      <c r="GXH206" s="13"/>
      <c r="GXI206" s="13"/>
      <c r="GXJ206" s="13"/>
      <c r="GXK206" s="13"/>
      <c r="GXL206" s="13"/>
      <c r="GXM206" s="13"/>
      <c r="GXN206" s="13"/>
      <c r="GXO206" s="13"/>
      <c r="GXP206" s="13"/>
      <c r="GXQ206" s="13"/>
      <c r="GXR206" s="13"/>
      <c r="GXS206" s="13"/>
      <c r="GXT206" s="13"/>
      <c r="GXU206" s="13"/>
      <c r="GXV206" s="13"/>
      <c r="GXW206" s="13"/>
      <c r="GXX206" s="13"/>
      <c r="GXY206" s="13"/>
      <c r="GXZ206" s="13"/>
      <c r="GYA206" s="13"/>
      <c r="GYB206" s="13"/>
      <c r="GYC206" s="13"/>
      <c r="GYD206" s="13"/>
      <c r="GYE206" s="13"/>
      <c r="GYF206" s="13"/>
      <c r="GYG206" s="13"/>
      <c r="GYH206" s="13"/>
      <c r="GYI206" s="13"/>
      <c r="GYJ206" s="13"/>
      <c r="GYK206" s="13"/>
      <c r="GYL206" s="13"/>
      <c r="GYM206" s="13"/>
      <c r="GYN206" s="13"/>
      <c r="GYO206" s="13"/>
      <c r="GYP206" s="13"/>
      <c r="GYQ206" s="13"/>
      <c r="GYR206" s="13"/>
      <c r="GYS206" s="13"/>
      <c r="GYT206" s="13"/>
      <c r="GYU206" s="13"/>
      <c r="GYV206" s="13"/>
      <c r="GYW206" s="13"/>
      <c r="GYX206" s="13"/>
      <c r="GYY206" s="13"/>
      <c r="GYZ206" s="13"/>
      <c r="GZA206" s="13"/>
      <c r="GZB206" s="13"/>
      <c r="GZC206" s="13"/>
      <c r="GZD206" s="13"/>
      <c r="GZE206" s="13"/>
      <c r="GZF206" s="13"/>
      <c r="GZG206" s="13"/>
      <c r="GZH206" s="13"/>
      <c r="GZI206" s="13"/>
      <c r="GZJ206" s="13"/>
      <c r="GZK206" s="13"/>
      <c r="GZL206" s="13"/>
      <c r="GZM206" s="13"/>
      <c r="GZN206" s="13"/>
      <c r="GZO206" s="13"/>
      <c r="GZP206" s="13"/>
      <c r="GZQ206" s="13"/>
      <c r="GZR206" s="13"/>
      <c r="GZS206" s="13"/>
      <c r="GZT206" s="13"/>
      <c r="GZU206" s="13"/>
      <c r="GZV206" s="13"/>
      <c r="GZW206" s="13"/>
      <c r="GZX206" s="13"/>
      <c r="GZY206" s="13"/>
      <c r="GZZ206" s="13"/>
      <c r="HAA206" s="13"/>
      <c r="HAB206" s="13"/>
      <c r="HAC206" s="13"/>
      <c r="HAD206" s="13"/>
      <c r="HAE206" s="13"/>
      <c r="HAF206" s="13"/>
      <c r="HAG206" s="13"/>
      <c r="HAH206" s="13"/>
      <c r="HAI206" s="13"/>
      <c r="HAJ206" s="13"/>
      <c r="HAK206" s="13"/>
      <c r="HAL206" s="13"/>
      <c r="HAM206" s="13"/>
      <c r="HAN206" s="13"/>
      <c r="HAO206" s="13"/>
      <c r="HAP206" s="13"/>
      <c r="HAQ206" s="13"/>
      <c r="HAR206" s="13"/>
      <c r="HAS206" s="13"/>
      <c r="HAT206" s="13"/>
      <c r="HAU206" s="13"/>
      <c r="HAV206" s="13"/>
      <c r="HAW206" s="13"/>
      <c r="HAX206" s="13"/>
      <c r="HAY206" s="13"/>
      <c r="HAZ206" s="13"/>
      <c r="HBA206" s="13"/>
      <c r="HBB206" s="13"/>
      <c r="HBC206" s="13"/>
      <c r="HBD206" s="13"/>
      <c r="HBE206" s="13"/>
      <c r="HBF206" s="13"/>
      <c r="HBG206" s="13"/>
      <c r="HBH206" s="13"/>
      <c r="HBI206" s="13"/>
      <c r="HBJ206" s="13"/>
      <c r="HBK206" s="13"/>
      <c r="HBL206" s="13"/>
      <c r="HBM206" s="13"/>
      <c r="HBN206" s="13"/>
      <c r="HBO206" s="13"/>
      <c r="HBP206" s="13"/>
      <c r="HBQ206" s="13"/>
      <c r="HBR206" s="13"/>
      <c r="HBS206" s="13"/>
      <c r="HBT206" s="13"/>
      <c r="HBU206" s="13"/>
      <c r="HBV206" s="13"/>
      <c r="HBW206" s="13"/>
      <c r="HBX206" s="13"/>
      <c r="HBY206" s="13"/>
      <c r="HBZ206" s="13"/>
      <c r="HCA206" s="13"/>
      <c r="HCB206" s="13"/>
      <c r="HCC206" s="13"/>
      <c r="HCD206" s="13"/>
      <c r="HCE206" s="13"/>
      <c r="HCF206" s="13"/>
      <c r="HCG206" s="13"/>
      <c r="HCH206" s="13"/>
      <c r="HCI206" s="13"/>
      <c r="HCJ206" s="13"/>
      <c r="HCK206" s="13"/>
      <c r="HCL206" s="13"/>
      <c r="HCM206" s="13"/>
      <c r="HCN206" s="13"/>
      <c r="HCO206" s="13"/>
      <c r="HCP206" s="13"/>
      <c r="HCQ206" s="13"/>
      <c r="HCR206" s="13"/>
      <c r="HCS206" s="13"/>
      <c r="HCT206" s="13"/>
      <c r="HCU206" s="13"/>
      <c r="HCV206" s="13"/>
      <c r="HCW206" s="13"/>
      <c r="HCX206" s="13"/>
      <c r="HCY206" s="13"/>
      <c r="HCZ206" s="13"/>
      <c r="HDA206" s="13"/>
      <c r="HDB206" s="13"/>
      <c r="HDC206" s="13"/>
      <c r="HDD206" s="13"/>
      <c r="HDE206" s="13"/>
      <c r="HDF206" s="13"/>
      <c r="HDG206" s="13"/>
      <c r="HDH206" s="13"/>
      <c r="HDI206" s="13"/>
      <c r="HDJ206" s="13"/>
      <c r="HDK206" s="13"/>
      <c r="HDL206" s="13"/>
      <c r="HDM206" s="13"/>
      <c r="HDN206" s="13"/>
      <c r="HDO206" s="13"/>
      <c r="HDP206" s="13"/>
      <c r="HDQ206" s="13"/>
      <c r="HDR206" s="13"/>
      <c r="HDS206" s="13"/>
      <c r="HDT206" s="13"/>
      <c r="HDU206" s="13"/>
      <c r="HDV206" s="13"/>
      <c r="HDW206" s="13"/>
      <c r="HDX206" s="13"/>
      <c r="HDY206" s="13"/>
      <c r="HDZ206" s="13"/>
      <c r="HEA206" s="13"/>
      <c r="HEB206" s="13"/>
      <c r="HEC206" s="13"/>
      <c r="HED206" s="13"/>
      <c r="HEE206" s="13"/>
      <c r="HEF206" s="13"/>
      <c r="HEG206" s="13"/>
      <c r="HEH206" s="13"/>
      <c r="HEI206" s="13"/>
      <c r="HEJ206" s="13"/>
      <c r="HEK206" s="13"/>
      <c r="HEL206" s="13"/>
      <c r="HEM206" s="13"/>
      <c r="HEN206" s="13"/>
      <c r="HEO206" s="13"/>
      <c r="HEP206" s="13"/>
      <c r="HEQ206" s="13"/>
      <c r="HER206" s="13"/>
      <c r="HES206" s="13"/>
      <c r="HET206" s="13"/>
      <c r="HEU206" s="13"/>
      <c r="HEV206" s="13"/>
      <c r="HEW206" s="13"/>
      <c r="HEX206" s="13"/>
      <c r="HEY206" s="13"/>
      <c r="HEZ206" s="13"/>
      <c r="HFA206" s="13"/>
      <c r="HFB206" s="13"/>
      <c r="HFC206" s="13"/>
      <c r="HFD206" s="13"/>
      <c r="HFE206" s="13"/>
      <c r="HFF206" s="13"/>
      <c r="HFG206" s="13"/>
      <c r="HFH206" s="13"/>
      <c r="HFI206" s="13"/>
      <c r="HFJ206" s="13"/>
      <c r="HFK206" s="13"/>
      <c r="HFL206" s="13"/>
      <c r="HFM206" s="13"/>
      <c r="HFN206" s="13"/>
      <c r="HFO206" s="13"/>
      <c r="HFP206" s="13"/>
      <c r="HFQ206" s="13"/>
      <c r="HFR206" s="13"/>
      <c r="HFS206" s="13"/>
      <c r="HFT206" s="13"/>
      <c r="HFU206" s="13"/>
      <c r="HFV206" s="13"/>
      <c r="HFW206" s="13"/>
      <c r="HFX206" s="13"/>
      <c r="HFY206" s="13"/>
      <c r="HFZ206" s="13"/>
      <c r="HGA206" s="13"/>
      <c r="HGB206" s="13"/>
      <c r="HGC206" s="13"/>
      <c r="HGD206" s="13"/>
      <c r="HGE206" s="13"/>
      <c r="HGF206" s="13"/>
      <c r="HGG206" s="13"/>
      <c r="HGH206" s="13"/>
      <c r="HGI206" s="13"/>
      <c r="HGJ206" s="13"/>
      <c r="HGK206" s="13"/>
      <c r="HGL206" s="13"/>
      <c r="HGM206" s="13"/>
      <c r="HGN206" s="13"/>
      <c r="HGO206" s="13"/>
      <c r="HGP206" s="13"/>
      <c r="HGQ206" s="13"/>
      <c r="HGR206" s="13"/>
      <c r="HGS206" s="13"/>
      <c r="HGT206" s="13"/>
      <c r="HGU206" s="13"/>
      <c r="HGV206" s="13"/>
      <c r="HGW206" s="13"/>
      <c r="HGX206" s="13"/>
      <c r="HGY206" s="13"/>
      <c r="HGZ206" s="13"/>
      <c r="HHA206" s="13"/>
      <c r="HHB206" s="13"/>
      <c r="HHC206" s="13"/>
      <c r="HHD206" s="13"/>
      <c r="HHE206" s="13"/>
      <c r="HHF206" s="13"/>
      <c r="HHG206" s="13"/>
      <c r="HHH206" s="13"/>
      <c r="HHI206" s="13"/>
      <c r="HHJ206" s="13"/>
      <c r="HHK206" s="13"/>
      <c r="HHL206" s="13"/>
      <c r="HHM206" s="13"/>
      <c r="HHN206" s="13"/>
      <c r="HHO206" s="13"/>
      <c r="HHP206" s="13"/>
      <c r="HHQ206" s="13"/>
      <c r="HHR206" s="13"/>
      <c r="HHS206" s="13"/>
      <c r="HHT206" s="13"/>
      <c r="HHU206" s="13"/>
      <c r="HHV206" s="13"/>
      <c r="HHW206" s="13"/>
      <c r="HHX206" s="13"/>
      <c r="HHY206" s="13"/>
      <c r="HHZ206" s="13"/>
      <c r="HIA206" s="13"/>
      <c r="HIB206" s="13"/>
      <c r="HIC206" s="13"/>
      <c r="HID206" s="13"/>
      <c r="HIE206" s="13"/>
      <c r="HIF206" s="13"/>
      <c r="HIG206" s="13"/>
      <c r="HIH206" s="13"/>
      <c r="HII206" s="13"/>
      <c r="HIJ206" s="13"/>
      <c r="HIK206" s="13"/>
      <c r="HIL206" s="13"/>
      <c r="HIM206" s="13"/>
      <c r="HIN206" s="13"/>
      <c r="HIO206" s="13"/>
      <c r="HIP206" s="13"/>
      <c r="HIQ206" s="13"/>
      <c r="HIR206" s="13"/>
      <c r="HIS206" s="13"/>
      <c r="HIT206" s="13"/>
      <c r="HIU206" s="13"/>
      <c r="HIV206" s="13"/>
      <c r="HIW206" s="13"/>
      <c r="HIX206" s="13"/>
      <c r="HIY206" s="13"/>
      <c r="HIZ206" s="13"/>
      <c r="HJA206" s="13"/>
      <c r="HJB206" s="13"/>
      <c r="HJC206" s="13"/>
      <c r="HJD206" s="13"/>
      <c r="HJE206" s="13"/>
      <c r="HJF206" s="13"/>
      <c r="HJG206" s="13"/>
      <c r="HJH206" s="13"/>
      <c r="HJI206" s="13"/>
      <c r="HJJ206" s="13"/>
      <c r="HJK206" s="13"/>
      <c r="HJL206" s="13"/>
      <c r="HJM206" s="13"/>
      <c r="HJN206" s="13"/>
      <c r="HJO206" s="13"/>
      <c r="HJP206" s="13"/>
      <c r="HJQ206" s="13"/>
      <c r="HJR206" s="13"/>
      <c r="HJS206" s="13"/>
      <c r="HJT206" s="13"/>
      <c r="HJU206" s="13"/>
      <c r="HJV206" s="13"/>
      <c r="HJW206" s="13"/>
      <c r="HJX206" s="13"/>
      <c r="HJY206" s="13"/>
      <c r="HJZ206" s="13"/>
      <c r="HKA206" s="13"/>
      <c r="HKB206" s="13"/>
      <c r="HKC206" s="13"/>
      <c r="HKD206" s="13"/>
      <c r="HKE206" s="13"/>
      <c r="HKF206" s="13"/>
      <c r="HKG206" s="13"/>
      <c r="HKH206" s="13"/>
      <c r="HKI206" s="13"/>
      <c r="HKJ206" s="13"/>
      <c r="HKK206" s="13"/>
      <c r="HKL206" s="13"/>
      <c r="HKM206" s="13"/>
      <c r="HKN206" s="13"/>
      <c r="HKO206" s="13"/>
      <c r="HKP206" s="13"/>
      <c r="HKQ206" s="13"/>
      <c r="HKR206" s="13"/>
      <c r="HKS206" s="13"/>
      <c r="HKT206" s="13"/>
      <c r="HKU206" s="13"/>
      <c r="HKV206" s="13"/>
      <c r="HKW206" s="13"/>
      <c r="HKX206" s="13"/>
      <c r="HKY206" s="13"/>
      <c r="HKZ206" s="13"/>
      <c r="HLA206" s="13"/>
      <c r="HLB206" s="13"/>
      <c r="HLC206" s="13"/>
      <c r="HLD206" s="13"/>
      <c r="HLE206" s="13"/>
      <c r="HLF206" s="13"/>
      <c r="HLG206" s="13"/>
      <c r="HLH206" s="13"/>
      <c r="HLI206" s="13"/>
      <c r="HLJ206" s="13"/>
      <c r="HLK206" s="13"/>
      <c r="HLL206" s="13"/>
      <c r="HLM206" s="13"/>
      <c r="HLN206" s="13"/>
      <c r="HLO206" s="13"/>
      <c r="HLP206" s="13"/>
      <c r="HLQ206" s="13"/>
      <c r="HLR206" s="13"/>
      <c r="HLS206" s="13"/>
      <c r="HLT206" s="13"/>
      <c r="HLU206" s="13"/>
      <c r="HLV206" s="13"/>
      <c r="HLW206" s="13"/>
      <c r="HLX206" s="13"/>
      <c r="HLY206" s="13"/>
      <c r="HLZ206" s="13"/>
      <c r="HMA206" s="13"/>
      <c r="HMB206" s="13"/>
      <c r="HMC206" s="13"/>
      <c r="HMD206" s="13"/>
      <c r="HME206" s="13"/>
      <c r="HMF206" s="13"/>
      <c r="HMG206" s="13"/>
      <c r="HMH206" s="13"/>
      <c r="HMI206" s="13"/>
      <c r="HMJ206" s="13"/>
      <c r="HMK206" s="13"/>
      <c r="HML206" s="13"/>
      <c r="HMM206" s="13"/>
      <c r="HMN206" s="13"/>
      <c r="HMO206" s="13"/>
      <c r="HMP206" s="13"/>
      <c r="HMQ206" s="13"/>
      <c r="HMR206" s="13"/>
      <c r="HMS206" s="13"/>
      <c r="HMT206" s="13"/>
      <c r="HMU206" s="13"/>
      <c r="HMV206" s="13"/>
      <c r="HMW206" s="13"/>
      <c r="HMX206" s="13"/>
      <c r="HMY206" s="13"/>
      <c r="HMZ206" s="13"/>
      <c r="HNA206" s="13"/>
      <c r="HNB206" s="13"/>
      <c r="HNC206" s="13"/>
      <c r="HND206" s="13"/>
      <c r="HNE206" s="13"/>
      <c r="HNF206" s="13"/>
      <c r="HNG206" s="13"/>
      <c r="HNH206" s="13"/>
      <c r="HNI206" s="13"/>
      <c r="HNJ206" s="13"/>
      <c r="HNK206" s="13"/>
      <c r="HNL206" s="13"/>
      <c r="HNM206" s="13"/>
      <c r="HNN206" s="13"/>
      <c r="HNO206" s="13"/>
      <c r="HNP206" s="13"/>
      <c r="HNQ206" s="13"/>
      <c r="HNR206" s="13"/>
      <c r="HNS206" s="13"/>
      <c r="HNT206" s="13"/>
      <c r="HNU206" s="13"/>
      <c r="HNV206" s="13"/>
      <c r="HNW206" s="13"/>
      <c r="HNX206" s="13"/>
      <c r="HNY206" s="13"/>
      <c r="HNZ206" s="13"/>
      <c r="HOA206" s="13"/>
      <c r="HOB206" s="13"/>
      <c r="HOC206" s="13"/>
      <c r="HOD206" s="13"/>
      <c r="HOE206" s="13"/>
      <c r="HOF206" s="13"/>
      <c r="HOG206" s="13"/>
      <c r="HOH206" s="13"/>
      <c r="HOI206" s="13"/>
      <c r="HOJ206" s="13"/>
      <c r="HOK206" s="13"/>
      <c r="HOL206" s="13"/>
      <c r="HOM206" s="13"/>
      <c r="HON206" s="13"/>
      <c r="HOO206" s="13"/>
      <c r="HOP206" s="13"/>
      <c r="HOQ206" s="13"/>
      <c r="HOR206" s="13"/>
      <c r="HOS206" s="13"/>
      <c r="HOT206" s="13"/>
      <c r="HOU206" s="13"/>
      <c r="HOV206" s="13"/>
      <c r="HOW206" s="13"/>
      <c r="HOX206" s="13"/>
      <c r="HOY206" s="13"/>
      <c r="HOZ206" s="13"/>
      <c r="HPA206" s="13"/>
      <c r="HPB206" s="13"/>
      <c r="HPC206" s="13"/>
      <c r="HPD206" s="13"/>
      <c r="HPE206" s="13"/>
      <c r="HPF206" s="13"/>
      <c r="HPG206" s="13"/>
      <c r="HPH206" s="13"/>
      <c r="HPI206" s="13"/>
      <c r="HPJ206" s="13"/>
      <c r="HPK206" s="13"/>
      <c r="HPL206" s="13"/>
      <c r="HPM206" s="13"/>
      <c r="HPN206" s="13"/>
      <c r="HPO206" s="13"/>
      <c r="HPP206" s="13"/>
      <c r="HPQ206" s="13"/>
      <c r="HPR206" s="13"/>
      <c r="HPS206" s="13"/>
      <c r="HPT206" s="13"/>
      <c r="HPU206" s="13"/>
      <c r="HPV206" s="13"/>
      <c r="HPW206" s="13"/>
      <c r="HPX206" s="13"/>
      <c r="HPY206" s="13"/>
      <c r="HPZ206" s="13"/>
      <c r="HQA206" s="13"/>
      <c r="HQB206" s="13"/>
      <c r="HQC206" s="13"/>
      <c r="HQD206" s="13"/>
      <c r="HQE206" s="13"/>
      <c r="HQF206" s="13"/>
      <c r="HQG206" s="13"/>
      <c r="HQH206" s="13"/>
      <c r="HQI206" s="13"/>
      <c r="HQJ206" s="13"/>
      <c r="HQK206" s="13"/>
      <c r="HQL206" s="13"/>
      <c r="HQM206" s="13"/>
      <c r="HQN206" s="13"/>
      <c r="HQO206" s="13"/>
      <c r="HQP206" s="13"/>
      <c r="HQQ206" s="13"/>
      <c r="HQR206" s="13"/>
      <c r="HQS206" s="13"/>
      <c r="HQT206" s="13"/>
      <c r="HQU206" s="13"/>
      <c r="HQV206" s="13"/>
      <c r="HQW206" s="13"/>
      <c r="HQX206" s="13"/>
      <c r="HQY206" s="13"/>
      <c r="HQZ206" s="13"/>
      <c r="HRA206" s="13"/>
      <c r="HRB206" s="13"/>
      <c r="HRC206" s="13"/>
      <c r="HRD206" s="13"/>
      <c r="HRE206" s="13"/>
      <c r="HRF206" s="13"/>
      <c r="HRG206" s="13"/>
      <c r="HRH206" s="13"/>
      <c r="HRI206" s="13"/>
      <c r="HRJ206" s="13"/>
      <c r="HRK206" s="13"/>
      <c r="HRL206" s="13"/>
      <c r="HRM206" s="13"/>
      <c r="HRN206" s="13"/>
      <c r="HRO206" s="13"/>
      <c r="HRP206" s="13"/>
      <c r="HRQ206" s="13"/>
      <c r="HRR206" s="13"/>
      <c r="HRS206" s="13"/>
      <c r="HRT206" s="13"/>
      <c r="HRU206" s="13"/>
      <c r="HRV206" s="13"/>
      <c r="HRW206" s="13"/>
      <c r="HRX206" s="13"/>
      <c r="HRY206" s="13"/>
      <c r="HRZ206" s="13"/>
      <c r="HSA206" s="13"/>
      <c r="HSB206" s="13"/>
      <c r="HSC206" s="13"/>
      <c r="HSD206" s="13"/>
      <c r="HSE206" s="13"/>
      <c r="HSF206" s="13"/>
      <c r="HSG206" s="13"/>
      <c r="HSH206" s="13"/>
      <c r="HSI206" s="13"/>
      <c r="HSJ206" s="13"/>
      <c r="HSK206" s="13"/>
      <c r="HSL206" s="13"/>
      <c r="HSM206" s="13"/>
      <c r="HSN206" s="13"/>
      <c r="HSO206" s="13"/>
      <c r="HSP206" s="13"/>
      <c r="HSQ206" s="13"/>
      <c r="HSR206" s="13"/>
      <c r="HSS206" s="13"/>
      <c r="HST206" s="13"/>
      <c r="HSU206" s="13"/>
      <c r="HSV206" s="13"/>
      <c r="HSW206" s="13"/>
      <c r="HSX206" s="13"/>
      <c r="HSY206" s="13"/>
      <c r="HSZ206" s="13"/>
      <c r="HTA206" s="13"/>
      <c r="HTB206" s="13"/>
      <c r="HTC206" s="13"/>
      <c r="HTD206" s="13"/>
      <c r="HTE206" s="13"/>
      <c r="HTF206" s="13"/>
      <c r="HTG206" s="13"/>
      <c r="HTH206" s="13"/>
      <c r="HTI206" s="13"/>
      <c r="HTJ206" s="13"/>
      <c r="HTK206" s="13"/>
      <c r="HTL206" s="13"/>
      <c r="HTM206" s="13"/>
      <c r="HTN206" s="13"/>
      <c r="HTO206" s="13"/>
      <c r="HTP206" s="13"/>
      <c r="HTQ206" s="13"/>
      <c r="HTR206" s="13"/>
      <c r="HTS206" s="13"/>
      <c r="HTT206" s="13"/>
      <c r="HTU206" s="13"/>
      <c r="HTV206" s="13"/>
      <c r="HTW206" s="13"/>
      <c r="HTX206" s="13"/>
      <c r="HTY206" s="13"/>
      <c r="HTZ206" s="13"/>
      <c r="HUA206" s="13"/>
      <c r="HUB206" s="13"/>
      <c r="HUC206" s="13"/>
      <c r="HUD206" s="13"/>
      <c r="HUE206" s="13"/>
      <c r="HUF206" s="13"/>
      <c r="HUG206" s="13"/>
      <c r="HUH206" s="13"/>
      <c r="HUI206" s="13"/>
      <c r="HUJ206" s="13"/>
      <c r="HUK206" s="13"/>
      <c r="HUL206" s="13"/>
      <c r="HUM206" s="13"/>
      <c r="HUN206" s="13"/>
      <c r="HUO206" s="13"/>
      <c r="HUP206" s="13"/>
      <c r="HUQ206" s="13"/>
      <c r="HUR206" s="13"/>
      <c r="HUS206" s="13"/>
      <c r="HUT206" s="13"/>
      <c r="HUU206" s="13"/>
      <c r="HUV206" s="13"/>
      <c r="HUW206" s="13"/>
      <c r="HUX206" s="13"/>
      <c r="HUY206" s="13"/>
      <c r="HUZ206" s="13"/>
      <c r="HVA206" s="13"/>
      <c r="HVB206" s="13"/>
      <c r="HVC206" s="13"/>
      <c r="HVD206" s="13"/>
      <c r="HVE206" s="13"/>
      <c r="HVF206" s="13"/>
      <c r="HVG206" s="13"/>
      <c r="HVH206" s="13"/>
      <c r="HVI206" s="13"/>
      <c r="HVJ206" s="13"/>
      <c r="HVK206" s="13"/>
      <c r="HVL206" s="13"/>
      <c r="HVM206" s="13"/>
      <c r="HVN206" s="13"/>
      <c r="HVO206" s="13"/>
      <c r="HVP206" s="13"/>
      <c r="HVQ206" s="13"/>
      <c r="HVR206" s="13"/>
      <c r="HVS206" s="13"/>
      <c r="HVT206" s="13"/>
      <c r="HVU206" s="13"/>
      <c r="HVV206" s="13"/>
      <c r="HVW206" s="13"/>
      <c r="HVX206" s="13"/>
      <c r="HVY206" s="13"/>
      <c r="HVZ206" s="13"/>
      <c r="HWA206" s="13"/>
      <c r="HWB206" s="13"/>
      <c r="HWC206" s="13"/>
      <c r="HWD206" s="13"/>
      <c r="HWE206" s="13"/>
      <c r="HWF206" s="13"/>
      <c r="HWG206" s="13"/>
      <c r="HWH206" s="13"/>
      <c r="HWI206" s="13"/>
      <c r="HWJ206" s="13"/>
      <c r="HWK206" s="13"/>
      <c r="HWL206" s="13"/>
      <c r="HWM206" s="13"/>
      <c r="HWN206" s="13"/>
      <c r="HWO206" s="13"/>
      <c r="HWP206" s="13"/>
      <c r="HWQ206" s="13"/>
      <c r="HWR206" s="13"/>
      <c r="HWS206" s="13"/>
      <c r="HWT206" s="13"/>
      <c r="HWU206" s="13"/>
      <c r="HWV206" s="13"/>
      <c r="HWW206" s="13"/>
      <c r="HWX206" s="13"/>
      <c r="HWY206" s="13"/>
      <c r="HWZ206" s="13"/>
      <c r="HXA206" s="13"/>
      <c r="HXB206" s="13"/>
      <c r="HXC206" s="13"/>
      <c r="HXD206" s="13"/>
      <c r="HXE206" s="13"/>
      <c r="HXF206" s="13"/>
      <c r="HXG206" s="13"/>
      <c r="HXH206" s="13"/>
      <c r="HXI206" s="13"/>
      <c r="HXJ206" s="13"/>
      <c r="HXK206" s="13"/>
      <c r="HXL206" s="13"/>
      <c r="HXM206" s="13"/>
      <c r="HXN206" s="13"/>
      <c r="HXO206" s="13"/>
      <c r="HXP206" s="13"/>
      <c r="HXQ206" s="13"/>
      <c r="HXR206" s="13"/>
      <c r="HXS206" s="13"/>
      <c r="HXT206" s="13"/>
      <c r="HXU206" s="13"/>
      <c r="HXV206" s="13"/>
      <c r="HXW206" s="13"/>
      <c r="HXX206" s="13"/>
      <c r="HXY206" s="13"/>
      <c r="HXZ206" s="13"/>
      <c r="HYA206" s="13"/>
      <c r="HYB206" s="13"/>
      <c r="HYC206" s="13"/>
      <c r="HYD206" s="13"/>
      <c r="HYE206" s="13"/>
      <c r="HYF206" s="13"/>
      <c r="HYG206" s="13"/>
      <c r="HYH206" s="13"/>
      <c r="HYI206" s="13"/>
      <c r="HYJ206" s="13"/>
      <c r="HYK206" s="13"/>
      <c r="HYL206" s="13"/>
      <c r="HYM206" s="13"/>
      <c r="HYN206" s="13"/>
      <c r="HYO206" s="13"/>
      <c r="HYP206" s="13"/>
      <c r="HYQ206" s="13"/>
      <c r="HYR206" s="13"/>
      <c r="HYS206" s="13"/>
      <c r="HYT206" s="13"/>
      <c r="HYU206" s="13"/>
      <c r="HYV206" s="13"/>
      <c r="HYW206" s="13"/>
      <c r="HYX206" s="13"/>
      <c r="HYY206" s="13"/>
      <c r="HYZ206" s="13"/>
      <c r="HZA206" s="13"/>
      <c r="HZB206" s="13"/>
      <c r="HZC206" s="13"/>
      <c r="HZD206" s="13"/>
      <c r="HZE206" s="13"/>
      <c r="HZF206" s="13"/>
      <c r="HZG206" s="13"/>
      <c r="HZH206" s="13"/>
      <c r="HZI206" s="13"/>
      <c r="HZJ206" s="13"/>
      <c r="HZK206" s="13"/>
      <c r="HZL206" s="13"/>
      <c r="HZM206" s="13"/>
      <c r="HZN206" s="13"/>
      <c r="HZO206" s="13"/>
      <c r="HZP206" s="13"/>
      <c r="HZQ206" s="13"/>
      <c r="HZR206" s="13"/>
      <c r="HZS206" s="13"/>
      <c r="HZT206" s="13"/>
      <c r="HZU206" s="13"/>
      <c r="HZV206" s="13"/>
      <c r="HZW206" s="13"/>
      <c r="HZX206" s="13"/>
      <c r="HZY206" s="13"/>
      <c r="HZZ206" s="13"/>
      <c r="IAA206" s="13"/>
      <c r="IAB206" s="13"/>
      <c r="IAC206" s="13"/>
      <c r="IAD206" s="13"/>
      <c r="IAE206" s="13"/>
      <c r="IAF206" s="13"/>
      <c r="IAG206" s="13"/>
      <c r="IAH206" s="13"/>
      <c r="IAI206" s="13"/>
      <c r="IAJ206" s="13"/>
      <c r="IAK206" s="13"/>
      <c r="IAL206" s="13"/>
      <c r="IAM206" s="13"/>
      <c r="IAN206" s="13"/>
      <c r="IAO206" s="13"/>
      <c r="IAP206" s="13"/>
      <c r="IAQ206" s="13"/>
      <c r="IAR206" s="13"/>
      <c r="IAS206" s="13"/>
      <c r="IAT206" s="13"/>
      <c r="IAU206" s="13"/>
      <c r="IAV206" s="13"/>
      <c r="IAW206" s="13"/>
      <c r="IAX206" s="13"/>
      <c r="IAY206" s="13"/>
      <c r="IAZ206" s="13"/>
      <c r="IBA206" s="13"/>
      <c r="IBB206" s="13"/>
      <c r="IBC206" s="13"/>
      <c r="IBD206" s="13"/>
      <c r="IBE206" s="13"/>
      <c r="IBF206" s="13"/>
      <c r="IBG206" s="13"/>
      <c r="IBH206" s="13"/>
      <c r="IBI206" s="13"/>
      <c r="IBJ206" s="13"/>
      <c r="IBK206" s="13"/>
      <c r="IBL206" s="13"/>
      <c r="IBM206" s="13"/>
      <c r="IBN206" s="13"/>
      <c r="IBO206" s="13"/>
      <c r="IBP206" s="13"/>
      <c r="IBQ206" s="13"/>
      <c r="IBR206" s="13"/>
      <c r="IBS206" s="13"/>
      <c r="IBT206" s="13"/>
      <c r="IBU206" s="13"/>
      <c r="IBV206" s="13"/>
      <c r="IBW206" s="13"/>
      <c r="IBX206" s="13"/>
      <c r="IBY206" s="13"/>
      <c r="IBZ206" s="13"/>
      <c r="ICA206" s="13"/>
      <c r="ICB206" s="13"/>
      <c r="ICC206" s="13"/>
      <c r="ICD206" s="13"/>
      <c r="ICE206" s="13"/>
      <c r="ICF206" s="13"/>
      <c r="ICG206" s="13"/>
      <c r="ICH206" s="13"/>
      <c r="ICI206" s="13"/>
      <c r="ICJ206" s="13"/>
      <c r="ICK206" s="13"/>
      <c r="ICL206" s="13"/>
      <c r="ICM206" s="13"/>
      <c r="ICN206" s="13"/>
      <c r="ICO206" s="13"/>
      <c r="ICP206" s="13"/>
      <c r="ICQ206" s="13"/>
      <c r="ICR206" s="13"/>
      <c r="ICS206" s="13"/>
      <c r="ICT206" s="13"/>
      <c r="ICU206" s="13"/>
      <c r="ICV206" s="13"/>
      <c r="ICW206" s="13"/>
      <c r="ICX206" s="13"/>
      <c r="ICY206" s="13"/>
      <c r="ICZ206" s="13"/>
      <c r="IDA206" s="13"/>
      <c r="IDB206" s="13"/>
      <c r="IDC206" s="13"/>
      <c r="IDD206" s="13"/>
      <c r="IDE206" s="13"/>
      <c r="IDF206" s="13"/>
      <c r="IDG206" s="13"/>
      <c r="IDH206" s="13"/>
      <c r="IDI206" s="13"/>
      <c r="IDJ206" s="13"/>
      <c r="IDK206" s="13"/>
      <c r="IDL206" s="13"/>
      <c r="IDM206" s="13"/>
      <c r="IDN206" s="13"/>
      <c r="IDO206" s="13"/>
      <c r="IDP206" s="13"/>
      <c r="IDQ206" s="13"/>
      <c r="IDR206" s="13"/>
      <c r="IDS206" s="13"/>
      <c r="IDT206" s="13"/>
      <c r="IDU206" s="13"/>
      <c r="IDV206" s="13"/>
      <c r="IDW206" s="13"/>
      <c r="IDX206" s="13"/>
      <c r="IDY206" s="13"/>
      <c r="IDZ206" s="13"/>
      <c r="IEA206" s="13"/>
      <c r="IEB206" s="13"/>
      <c r="IEC206" s="13"/>
      <c r="IED206" s="13"/>
      <c r="IEE206" s="13"/>
      <c r="IEF206" s="13"/>
      <c r="IEG206" s="13"/>
      <c r="IEH206" s="13"/>
      <c r="IEI206" s="13"/>
      <c r="IEJ206" s="13"/>
      <c r="IEK206" s="13"/>
      <c r="IEL206" s="13"/>
      <c r="IEM206" s="13"/>
      <c r="IEN206" s="13"/>
      <c r="IEO206" s="13"/>
      <c r="IEP206" s="13"/>
      <c r="IEQ206" s="13"/>
      <c r="IER206" s="13"/>
      <c r="IES206" s="13"/>
      <c r="IET206" s="13"/>
      <c r="IEU206" s="13"/>
      <c r="IEV206" s="13"/>
      <c r="IEW206" s="13"/>
      <c r="IEX206" s="13"/>
      <c r="IEY206" s="13"/>
      <c r="IEZ206" s="13"/>
      <c r="IFA206" s="13"/>
      <c r="IFB206" s="13"/>
      <c r="IFC206" s="13"/>
      <c r="IFD206" s="13"/>
      <c r="IFE206" s="13"/>
      <c r="IFF206" s="13"/>
      <c r="IFG206" s="13"/>
      <c r="IFH206" s="13"/>
      <c r="IFI206" s="13"/>
      <c r="IFJ206" s="13"/>
      <c r="IFK206" s="13"/>
      <c r="IFL206" s="13"/>
      <c r="IFM206" s="13"/>
      <c r="IFN206" s="13"/>
      <c r="IFO206" s="13"/>
      <c r="IFP206" s="13"/>
      <c r="IFQ206" s="13"/>
      <c r="IFR206" s="13"/>
      <c r="IFS206" s="13"/>
      <c r="IFT206" s="13"/>
      <c r="IFU206" s="13"/>
      <c r="IFV206" s="13"/>
      <c r="IFW206" s="13"/>
      <c r="IFX206" s="13"/>
      <c r="IFY206" s="13"/>
      <c r="IFZ206" s="13"/>
      <c r="IGA206" s="13"/>
      <c r="IGB206" s="13"/>
      <c r="IGC206" s="13"/>
      <c r="IGD206" s="13"/>
      <c r="IGE206" s="13"/>
      <c r="IGF206" s="13"/>
      <c r="IGG206" s="13"/>
      <c r="IGH206" s="13"/>
      <c r="IGI206" s="13"/>
      <c r="IGJ206" s="13"/>
      <c r="IGK206" s="13"/>
      <c r="IGL206" s="13"/>
      <c r="IGM206" s="13"/>
      <c r="IGN206" s="13"/>
      <c r="IGO206" s="13"/>
      <c r="IGP206" s="13"/>
      <c r="IGQ206" s="13"/>
      <c r="IGR206" s="13"/>
      <c r="IGS206" s="13"/>
      <c r="IGT206" s="13"/>
      <c r="IGU206" s="13"/>
      <c r="IGV206" s="13"/>
      <c r="IGW206" s="13"/>
      <c r="IGX206" s="13"/>
      <c r="IGY206" s="13"/>
      <c r="IGZ206" s="13"/>
      <c r="IHA206" s="13"/>
      <c r="IHB206" s="13"/>
      <c r="IHC206" s="13"/>
      <c r="IHD206" s="13"/>
      <c r="IHE206" s="13"/>
      <c r="IHF206" s="13"/>
      <c r="IHG206" s="13"/>
      <c r="IHH206" s="13"/>
      <c r="IHI206" s="13"/>
      <c r="IHJ206" s="13"/>
      <c r="IHK206" s="13"/>
      <c r="IHL206" s="13"/>
      <c r="IHM206" s="13"/>
      <c r="IHN206" s="13"/>
      <c r="IHO206" s="13"/>
      <c r="IHP206" s="13"/>
      <c r="IHQ206" s="13"/>
      <c r="IHR206" s="13"/>
      <c r="IHS206" s="13"/>
      <c r="IHT206" s="13"/>
      <c r="IHU206" s="13"/>
      <c r="IHV206" s="13"/>
      <c r="IHW206" s="13"/>
      <c r="IHX206" s="13"/>
      <c r="IHY206" s="13"/>
      <c r="IHZ206" s="13"/>
      <c r="IIA206" s="13"/>
      <c r="IIB206" s="13"/>
      <c r="IIC206" s="13"/>
      <c r="IID206" s="13"/>
      <c r="IIE206" s="13"/>
      <c r="IIF206" s="13"/>
      <c r="IIG206" s="13"/>
      <c r="IIH206" s="13"/>
      <c r="III206" s="13"/>
      <c r="IIJ206" s="13"/>
      <c r="IIK206" s="13"/>
      <c r="IIL206" s="13"/>
      <c r="IIM206" s="13"/>
      <c r="IIN206" s="13"/>
      <c r="IIO206" s="13"/>
      <c r="IIP206" s="13"/>
      <c r="IIQ206" s="13"/>
      <c r="IIR206" s="13"/>
      <c r="IIS206" s="13"/>
      <c r="IIT206" s="13"/>
      <c r="IIU206" s="13"/>
      <c r="IIV206" s="13"/>
      <c r="IIW206" s="13"/>
      <c r="IIX206" s="13"/>
      <c r="IIY206" s="13"/>
      <c r="IIZ206" s="13"/>
      <c r="IJA206" s="13"/>
      <c r="IJB206" s="13"/>
      <c r="IJC206" s="13"/>
      <c r="IJD206" s="13"/>
      <c r="IJE206" s="13"/>
      <c r="IJF206" s="13"/>
      <c r="IJG206" s="13"/>
      <c r="IJH206" s="13"/>
      <c r="IJI206" s="13"/>
      <c r="IJJ206" s="13"/>
      <c r="IJK206" s="13"/>
      <c r="IJL206" s="13"/>
      <c r="IJM206" s="13"/>
      <c r="IJN206" s="13"/>
      <c r="IJO206" s="13"/>
      <c r="IJP206" s="13"/>
      <c r="IJQ206" s="13"/>
      <c r="IJR206" s="13"/>
      <c r="IJS206" s="13"/>
      <c r="IJT206" s="13"/>
      <c r="IJU206" s="13"/>
      <c r="IJV206" s="13"/>
      <c r="IJW206" s="13"/>
      <c r="IJX206" s="13"/>
      <c r="IJY206" s="13"/>
      <c r="IJZ206" s="13"/>
      <c r="IKA206" s="13"/>
      <c r="IKB206" s="13"/>
      <c r="IKC206" s="13"/>
      <c r="IKD206" s="13"/>
      <c r="IKE206" s="13"/>
      <c r="IKF206" s="13"/>
      <c r="IKG206" s="13"/>
      <c r="IKH206" s="13"/>
      <c r="IKI206" s="13"/>
      <c r="IKJ206" s="13"/>
      <c r="IKK206" s="13"/>
      <c r="IKL206" s="13"/>
      <c r="IKM206" s="13"/>
      <c r="IKN206" s="13"/>
      <c r="IKO206" s="13"/>
      <c r="IKP206" s="13"/>
      <c r="IKQ206" s="13"/>
      <c r="IKR206" s="13"/>
      <c r="IKS206" s="13"/>
      <c r="IKT206" s="13"/>
      <c r="IKU206" s="13"/>
      <c r="IKV206" s="13"/>
      <c r="IKW206" s="13"/>
      <c r="IKX206" s="13"/>
      <c r="IKY206" s="13"/>
      <c r="IKZ206" s="13"/>
      <c r="ILA206" s="13"/>
      <c r="ILB206" s="13"/>
      <c r="ILC206" s="13"/>
      <c r="ILD206" s="13"/>
      <c r="ILE206" s="13"/>
      <c r="ILF206" s="13"/>
      <c r="ILG206" s="13"/>
      <c r="ILH206" s="13"/>
      <c r="ILI206" s="13"/>
      <c r="ILJ206" s="13"/>
      <c r="ILK206" s="13"/>
      <c r="ILL206" s="13"/>
      <c r="ILM206" s="13"/>
      <c r="ILN206" s="13"/>
      <c r="ILO206" s="13"/>
      <c r="ILP206" s="13"/>
      <c r="ILQ206" s="13"/>
      <c r="ILR206" s="13"/>
      <c r="ILS206" s="13"/>
      <c r="ILT206" s="13"/>
      <c r="ILU206" s="13"/>
      <c r="ILV206" s="13"/>
      <c r="ILW206" s="13"/>
      <c r="ILX206" s="13"/>
      <c r="ILY206" s="13"/>
      <c r="ILZ206" s="13"/>
      <c r="IMA206" s="13"/>
      <c r="IMB206" s="13"/>
      <c r="IMC206" s="13"/>
      <c r="IMD206" s="13"/>
      <c r="IME206" s="13"/>
      <c r="IMF206" s="13"/>
      <c r="IMG206" s="13"/>
      <c r="IMH206" s="13"/>
      <c r="IMI206" s="13"/>
      <c r="IMJ206" s="13"/>
      <c r="IMK206" s="13"/>
      <c r="IML206" s="13"/>
      <c r="IMM206" s="13"/>
      <c r="IMN206" s="13"/>
      <c r="IMO206" s="13"/>
      <c r="IMP206" s="13"/>
      <c r="IMQ206" s="13"/>
      <c r="IMR206" s="13"/>
      <c r="IMS206" s="13"/>
      <c r="IMT206" s="13"/>
      <c r="IMU206" s="13"/>
      <c r="IMV206" s="13"/>
      <c r="IMW206" s="13"/>
      <c r="IMX206" s="13"/>
      <c r="IMY206" s="13"/>
      <c r="IMZ206" s="13"/>
      <c r="INA206" s="13"/>
      <c r="INB206" s="13"/>
      <c r="INC206" s="13"/>
      <c r="IND206" s="13"/>
      <c r="INE206" s="13"/>
      <c r="INF206" s="13"/>
      <c r="ING206" s="13"/>
      <c r="INH206" s="13"/>
      <c r="INI206" s="13"/>
      <c r="INJ206" s="13"/>
      <c r="INK206" s="13"/>
      <c r="INL206" s="13"/>
      <c r="INM206" s="13"/>
      <c r="INN206" s="13"/>
      <c r="INO206" s="13"/>
      <c r="INP206" s="13"/>
      <c r="INQ206" s="13"/>
      <c r="INR206" s="13"/>
      <c r="INS206" s="13"/>
      <c r="INT206" s="13"/>
      <c r="INU206" s="13"/>
      <c r="INV206" s="13"/>
      <c r="INW206" s="13"/>
      <c r="INX206" s="13"/>
      <c r="INY206" s="13"/>
      <c r="INZ206" s="13"/>
      <c r="IOA206" s="13"/>
      <c r="IOB206" s="13"/>
      <c r="IOC206" s="13"/>
      <c r="IOD206" s="13"/>
      <c r="IOE206" s="13"/>
      <c r="IOF206" s="13"/>
      <c r="IOG206" s="13"/>
      <c r="IOH206" s="13"/>
      <c r="IOI206" s="13"/>
      <c r="IOJ206" s="13"/>
      <c r="IOK206" s="13"/>
      <c r="IOL206" s="13"/>
      <c r="IOM206" s="13"/>
      <c r="ION206" s="13"/>
      <c r="IOO206" s="13"/>
      <c r="IOP206" s="13"/>
      <c r="IOQ206" s="13"/>
      <c r="IOR206" s="13"/>
      <c r="IOS206" s="13"/>
      <c r="IOT206" s="13"/>
      <c r="IOU206" s="13"/>
      <c r="IOV206" s="13"/>
      <c r="IOW206" s="13"/>
      <c r="IOX206" s="13"/>
      <c r="IOY206" s="13"/>
      <c r="IOZ206" s="13"/>
      <c r="IPA206" s="13"/>
      <c r="IPB206" s="13"/>
      <c r="IPC206" s="13"/>
      <c r="IPD206" s="13"/>
      <c r="IPE206" s="13"/>
      <c r="IPF206" s="13"/>
      <c r="IPG206" s="13"/>
      <c r="IPH206" s="13"/>
      <c r="IPI206" s="13"/>
      <c r="IPJ206" s="13"/>
      <c r="IPK206" s="13"/>
      <c r="IPL206" s="13"/>
      <c r="IPM206" s="13"/>
      <c r="IPN206" s="13"/>
      <c r="IPO206" s="13"/>
      <c r="IPP206" s="13"/>
      <c r="IPQ206" s="13"/>
      <c r="IPR206" s="13"/>
      <c r="IPS206" s="13"/>
      <c r="IPT206" s="13"/>
      <c r="IPU206" s="13"/>
      <c r="IPV206" s="13"/>
      <c r="IPW206" s="13"/>
      <c r="IPX206" s="13"/>
      <c r="IPY206" s="13"/>
      <c r="IPZ206" s="13"/>
      <c r="IQA206" s="13"/>
      <c r="IQB206" s="13"/>
      <c r="IQC206" s="13"/>
      <c r="IQD206" s="13"/>
      <c r="IQE206" s="13"/>
      <c r="IQF206" s="13"/>
      <c r="IQG206" s="13"/>
      <c r="IQH206" s="13"/>
      <c r="IQI206" s="13"/>
      <c r="IQJ206" s="13"/>
      <c r="IQK206" s="13"/>
      <c r="IQL206" s="13"/>
      <c r="IQM206" s="13"/>
      <c r="IQN206" s="13"/>
      <c r="IQO206" s="13"/>
      <c r="IQP206" s="13"/>
      <c r="IQQ206" s="13"/>
      <c r="IQR206" s="13"/>
      <c r="IQS206" s="13"/>
      <c r="IQT206" s="13"/>
      <c r="IQU206" s="13"/>
      <c r="IQV206" s="13"/>
      <c r="IQW206" s="13"/>
      <c r="IQX206" s="13"/>
      <c r="IQY206" s="13"/>
      <c r="IQZ206" s="13"/>
      <c r="IRA206" s="13"/>
      <c r="IRB206" s="13"/>
      <c r="IRC206" s="13"/>
      <c r="IRD206" s="13"/>
      <c r="IRE206" s="13"/>
      <c r="IRF206" s="13"/>
      <c r="IRG206" s="13"/>
      <c r="IRH206" s="13"/>
      <c r="IRI206" s="13"/>
      <c r="IRJ206" s="13"/>
      <c r="IRK206" s="13"/>
      <c r="IRL206" s="13"/>
      <c r="IRM206" s="13"/>
      <c r="IRN206" s="13"/>
      <c r="IRO206" s="13"/>
      <c r="IRP206" s="13"/>
      <c r="IRQ206" s="13"/>
      <c r="IRR206" s="13"/>
      <c r="IRS206" s="13"/>
      <c r="IRT206" s="13"/>
      <c r="IRU206" s="13"/>
      <c r="IRV206" s="13"/>
      <c r="IRW206" s="13"/>
      <c r="IRX206" s="13"/>
      <c r="IRY206" s="13"/>
      <c r="IRZ206" s="13"/>
      <c r="ISA206" s="13"/>
      <c r="ISB206" s="13"/>
      <c r="ISC206" s="13"/>
      <c r="ISD206" s="13"/>
      <c r="ISE206" s="13"/>
      <c r="ISF206" s="13"/>
      <c r="ISG206" s="13"/>
      <c r="ISH206" s="13"/>
      <c r="ISI206" s="13"/>
      <c r="ISJ206" s="13"/>
      <c r="ISK206" s="13"/>
      <c r="ISL206" s="13"/>
      <c r="ISM206" s="13"/>
      <c r="ISN206" s="13"/>
      <c r="ISO206" s="13"/>
      <c r="ISP206" s="13"/>
      <c r="ISQ206" s="13"/>
      <c r="ISR206" s="13"/>
      <c r="ISS206" s="13"/>
      <c r="IST206" s="13"/>
      <c r="ISU206" s="13"/>
      <c r="ISV206" s="13"/>
      <c r="ISW206" s="13"/>
      <c r="ISX206" s="13"/>
      <c r="ISY206" s="13"/>
      <c r="ISZ206" s="13"/>
      <c r="ITA206" s="13"/>
      <c r="ITB206" s="13"/>
      <c r="ITC206" s="13"/>
      <c r="ITD206" s="13"/>
      <c r="ITE206" s="13"/>
      <c r="ITF206" s="13"/>
      <c r="ITG206" s="13"/>
      <c r="ITH206" s="13"/>
      <c r="ITI206" s="13"/>
      <c r="ITJ206" s="13"/>
      <c r="ITK206" s="13"/>
      <c r="ITL206" s="13"/>
      <c r="ITM206" s="13"/>
      <c r="ITN206" s="13"/>
      <c r="ITO206" s="13"/>
      <c r="ITP206" s="13"/>
      <c r="ITQ206" s="13"/>
      <c r="ITR206" s="13"/>
      <c r="ITS206" s="13"/>
      <c r="ITT206" s="13"/>
      <c r="ITU206" s="13"/>
      <c r="ITV206" s="13"/>
      <c r="ITW206" s="13"/>
      <c r="ITX206" s="13"/>
      <c r="ITY206" s="13"/>
      <c r="ITZ206" s="13"/>
      <c r="IUA206" s="13"/>
      <c r="IUB206" s="13"/>
      <c r="IUC206" s="13"/>
      <c r="IUD206" s="13"/>
      <c r="IUE206" s="13"/>
      <c r="IUF206" s="13"/>
      <c r="IUG206" s="13"/>
      <c r="IUH206" s="13"/>
      <c r="IUI206" s="13"/>
      <c r="IUJ206" s="13"/>
      <c r="IUK206" s="13"/>
      <c r="IUL206" s="13"/>
      <c r="IUM206" s="13"/>
      <c r="IUN206" s="13"/>
      <c r="IUO206" s="13"/>
      <c r="IUP206" s="13"/>
      <c r="IUQ206" s="13"/>
      <c r="IUR206" s="13"/>
      <c r="IUS206" s="13"/>
      <c r="IUT206" s="13"/>
      <c r="IUU206" s="13"/>
      <c r="IUV206" s="13"/>
      <c r="IUW206" s="13"/>
      <c r="IUX206" s="13"/>
      <c r="IUY206" s="13"/>
      <c r="IUZ206" s="13"/>
      <c r="IVA206" s="13"/>
      <c r="IVB206" s="13"/>
      <c r="IVC206" s="13"/>
      <c r="IVD206" s="13"/>
      <c r="IVE206" s="13"/>
      <c r="IVF206" s="13"/>
      <c r="IVG206" s="13"/>
      <c r="IVH206" s="13"/>
      <c r="IVI206" s="13"/>
      <c r="IVJ206" s="13"/>
      <c r="IVK206" s="13"/>
      <c r="IVL206" s="13"/>
      <c r="IVM206" s="13"/>
      <c r="IVN206" s="13"/>
      <c r="IVO206" s="13"/>
      <c r="IVP206" s="13"/>
      <c r="IVQ206" s="13"/>
      <c r="IVR206" s="13"/>
      <c r="IVS206" s="13"/>
      <c r="IVT206" s="13"/>
      <c r="IVU206" s="13"/>
      <c r="IVV206" s="13"/>
      <c r="IVW206" s="13"/>
      <c r="IVX206" s="13"/>
      <c r="IVY206" s="13"/>
      <c r="IVZ206" s="13"/>
      <c r="IWA206" s="13"/>
      <c r="IWB206" s="13"/>
      <c r="IWC206" s="13"/>
      <c r="IWD206" s="13"/>
      <c r="IWE206" s="13"/>
      <c r="IWF206" s="13"/>
      <c r="IWG206" s="13"/>
      <c r="IWH206" s="13"/>
      <c r="IWI206" s="13"/>
      <c r="IWJ206" s="13"/>
      <c r="IWK206" s="13"/>
      <c r="IWL206" s="13"/>
      <c r="IWM206" s="13"/>
      <c r="IWN206" s="13"/>
      <c r="IWO206" s="13"/>
      <c r="IWP206" s="13"/>
      <c r="IWQ206" s="13"/>
      <c r="IWR206" s="13"/>
      <c r="IWS206" s="13"/>
      <c r="IWT206" s="13"/>
      <c r="IWU206" s="13"/>
      <c r="IWV206" s="13"/>
      <c r="IWW206" s="13"/>
      <c r="IWX206" s="13"/>
      <c r="IWY206" s="13"/>
      <c r="IWZ206" s="13"/>
      <c r="IXA206" s="13"/>
      <c r="IXB206" s="13"/>
      <c r="IXC206" s="13"/>
      <c r="IXD206" s="13"/>
      <c r="IXE206" s="13"/>
      <c r="IXF206" s="13"/>
      <c r="IXG206" s="13"/>
      <c r="IXH206" s="13"/>
      <c r="IXI206" s="13"/>
      <c r="IXJ206" s="13"/>
      <c r="IXK206" s="13"/>
      <c r="IXL206" s="13"/>
      <c r="IXM206" s="13"/>
      <c r="IXN206" s="13"/>
      <c r="IXO206" s="13"/>
      <c r="IXP206" s="13"/>
      <c r="IXQ206" s="13"/>
      <c r="IXR206" s="13"/>
      <c r="IXS206" s="13"/>
      <c r="IXT206" s="13"/>
      <c r="IXU206" s="13"/>
      <c r="IXV206" s="13"/>
      <c r="IXW206" s="13"/>
      <c r="IXX206" s="13"/>
      <c r="IXY206" s="13"/>
      <c r="IXZ206" s="13"/>
      <c r="IYA206" s="13"/>
      <c r="IYB206" s="13"/>
      <c r="IYC206" s="13"/>
      <c r="IYD206" s="13"/>
      <c r="IYE206" s="13"/>
      <c r="IYF206" s="13"/>
      <c r="IYG206" s="13"/>
      <c r="IYH206" s="13"/>
      <c r="IYI206" s="13"/>
      <c r="IYJ206" s="13"/>
      <c r="IYK206" s="13"/>
      <c r="IYL206" s="13"/>
      <c r="IYM206" s="13"/>
      <c r="IYN206" s="13"/>
      <c r="IYO206" s="13"/>
      <c r="IYP206" s="13"/>
      <c r="IYQ206" s="13"/>
      <c r="IYR206" s="13"/>
      <c r="IYS206" s="13"/>
      <c r="IYT206" s="13"/>
      <c r="IYU206" s="13"/>
      <c r="IYV206" s="13"/>
      <c r="IYW206" s="13"/>
      <c r="IYX206" s="13"/>
      <c r="IYY206" s="13"/>
      <c r="IYZ206" s="13"/>
      <c r="IZA206" s="13"/>
      <c r="IZB206" s="13"/>
      <c r="IZC206" s="13"/>
      <c r="IZD206" s="13"/>
      <c r="IZE206" s="13"/>
      <c r="IZF206" s="13"/>
      <c r="IZG206" s="13"/>
      <c r="IZH206" s="13"/>
      <c r="IZI206" s="13"/>
      <c r="IZJ206" s="13"/>
      <c r="IZK206" s="13"/>
      <c r="IZL206" s="13"/>
      <c r="IZM206" s="13"/>
      <c r="IZN206" s="13"/>
      <c r="IZO206" s="13"/>
      <c r="IZP206" s="13"/>
      <c r="IZQ206" s="13"/>
      <c r="IZR206" s="13"/>
      <c r="IZS206" s="13"/>
      <c r="IZT206" s="13"/>
      <c r="IZU206" s="13"/>
      <c r="IZV206" s="13"/>
      <c r="IZW206" s="13"/>
      <c r="IZX206" s="13"/>
      <c r="IZY206" s="13"/>
      <c r="IZZ206" s="13"/>
      <c r="JAA206" s="13"/>
      <c r="JAB206" s="13"/>
      <c r="JAC206" s="13"/>
      <c r="JAD206" s="13"/>
      <c r="JAE206" s="13"/>
      <c r="JAF206" s="13"/>
      <c r="JAG206" s="13"/>
      <c r="JAH206" s="13"/>
      <c r="JAI206" s="13"/>
      <c r="JAJ206" s="13"/>
      <c r="JAK206" s="13"/>
      <c r="JAL206" s="13"/>
      <c r="JAM206" s="13"/>
      <c r="JAN206" s="13"/>
      <c r="JAO206" s="13"/>
      <c r="JAP206" s="13"/>
      <c r="JAQ206" s="13"/>
      <c r="JAR206" s="13"/>
      <c r="JAS206" s="13"/>
      <c r="JAT206" s="13"/>
      <c r="JAU206" s="13"/>
      <c r="JAV206" s="13"/>
      <c r="JAW206" s="13"/>
      <c r="JAX206" s="13"/>
      <c r="JAY206" s="13"/>
      <c r="JAZ206" s="13"/>
      <c r="JBA206" s="13"/>
      <c r="JBB206" s="13"/>
      <c r="JBC206" s="13"/>
      <c r="JBD206" s="13"/>
      <c r="JBE206" s="13"/>
      <c r="JBF206" s="13"/>
      <c r="JBG206" s="13"/>
      <c r="JBH206" s="13"/>
      <c r="JBI206" s="13"/>
      <c r="JBJ206" s="13"/>
      <c r="JBK206" s="13"/>
      <c r="JBL206" s="13"/>
      <c r="JBM206" s="13"/>
      <c r="JBN206" s="13"/>
      <c r="JBO206" s="13"/>
      <c r="JBP206" s="13"/>
      <c r="JBQ206" s="13"/>
      <c r="JBR206" s="13"/>
      <c r="JBS206" s="13"/>
      <c r="JBT206" s="13"/>
      <c r="JBU206" s="13"/>
      <c r="JBV206" s="13"/>
      <c r="JBW206" s="13"/>
      <c r="JBX206" s="13"/>
      <c r="JBY206" s="13"/>
      <c r="JBZ206" s="13"/>
      <c r="JCA206" s="13"/>
      <c r="JCB206" s="13"/>
      <c r="JCC206" s="13"/>
      <c r="JCD206" s="13"/>
      <c r="JCE206" s="13"/>
      <c r="JCF206" s="13"/>
      <c r="JCG206" s="13"/>
      <c r="JCH206" s="13"/>
      <c r="JCI206" s="13"/>
      <c r="JCJ206" s="13"/>
      <c r="JCK206" s="13"/>
      <c r="JCL206" s="13"/>
      <c r="JCM206" s="13"/>
      <c r="JCN206" s="13"/>
      <c r="JCO206" s="13"/>
      <c r="JCP206" s="13"/>
      <c r="JCQ206" s="13"/>
      <c r="JCR206" s="13"/>
      <c r="JCS206" s="13"/>
      <c r="JCT206" s="13"/>
      <c r="JCU206" s="13"/>
      <c r="JCV206" s="13"/>
      <c r="JCW206" s="13"/>
      <c r="JCX206" s="13"/>
      <c r="JCY206" s="13"/>
      <c r="JCZ206" s="13"/>
      <c r="JDA206" s="13"/>
      <c r="JDB206" s="13"/>
      <c r="JDC206" s="13"/>
      <c r="JDD206" s="13"/>
      <c r="JDE206" s="13"/>
      <c r="JDF206" s="13"/>
      <c r="JDG206" s="13"/>
      <c r="JDH206" s="13"/>
      <c r="JDI206" s="13"/>
      <c r="JDJ206" s="13"/>
      <c r="JDK206" s="13"/>
      <c r="JDL206" s="13"/>
      <c r="JDM206" s="13"/>
      <c r="JDN206" s="13"/>
      <c r="JDO206" s="13"/>
      <c r="JDP206" s="13"/>
      <c r="JDQ206" s="13"/>
      <c r="JDR206" s="13"/>
      <c r="JDS206" s="13"/>
      <c r="JDT206" s="13"/>
      <c r="JDU206" s="13"/>
      <c r="JDV206" s="13"/>
      <c r="JDW206" s="13"/>
      <c r="JDX206" s="13"/>
      <c r="JDY206" s="13"/>
      <c r="JDZ206" s="13"/>
      <c r="JEA206" s="13"/>
      <c r="JEB206" s="13"/>
      <c r="JEC206" s="13"/>
      <c r="JED206" s="13"/>
      <c r="JEE206" s="13"/>
      <c r="JEF206" s="13"/>
      <c r="JEG206" s="13"/>
      <c r="JEH206" s="13"/>
      <c r="JEI206" s="13"/>
      <c r="JEJ206" s="13"/>
      <c r="JEK206" s="13"/>
      <c r="JEL206" s="13"/>
      <c r="JEM206" s="13"/>
      <c r="JEN206" s="13"/>
      <c r="JEO206" s="13"/>
      <c r="JEP206" s="13"/>
      <c r="JEQ206" s="13"/>
      <c r="JER206" s="13"/>
      <c r="JES206" s="13"/>
      <c r="JET206" s="13"/>
      <c r="JEU206" s="13"/>
      <c r="JEV206" s="13"/>
      <c r="JEW206" s="13"/>
      <c r="JEX206" s="13"/>
      <c r="JEY206" s="13"/>
      <c r="JEZ206" s="13"/>
      <c r="JFA206" s="13"/>
      <c r="JFB206" s="13"/>
      <c r="JFC206" s="13"/>
      <c r="JFD206" s="13"/>
      <c r="JFE206" s="13"/>
      <c r="JFF206" s="13"/>
      <c r="JFG206" s="13"/>
      <c r="JFH206" s="13"/>
      <c r="JFI206" s="13"/>
      <c r="JFJ206" s="13"/>
      <c r="JFK206" s="13"/>
      <c r="JFL206" s="13"/>
      <c r="JFM206" s="13"/>
      <c r="JFN206" s="13"/>
      <c r="JFO206" s="13"/>
      <c r="JFP206" s="13"/>
      <c r="JFQ206" s="13"/>
      <c r="JFR206" s="13"/>
      <c r="JFS206" s="13"/>
      <c r="JFT206" s="13"/>
      <c r="JFU206" s="13"/>
      <c r="JFV206" s="13"/>
      <c r="JFW206" s="13"/>
      <c r="JFX206" s="13"/>
      <c r="JFY206" s="13"/>
      <c r="JFZ206" s="13"/>
      <c r="JGA206" s="13"/>
      <c r="JGB206" s="13"/>
      <c r="JGC206" s="13"/>
      <c r="JGD206" s="13"/>
      <c r="JGE206" s="13"/>
      <c r="JGF206" s="13"/>
      <c r="JGG206" s="13"/>
      <c r="JGH206" s="13"/>
      <c r="JGI206" s="13"/>
      <c r="JGJ206" s="13"/>
      <c r="JGK206" s="13"/>
      <c r="JGL206" s="13"/>
      <c r="JGM206" s="13"/>
      <c r="JGN206" s="13"/>
      <c r="JGO206" s="13"/>
      <c r="JGP206" s="13"/>
      <c r="JGQ206" s="13"/>
      <c r="JGR206" s="13"/>
      <c r="JGS206" s="13"/>
      <c r="JGT206" s="13"/>
      <c r="JGU206" s="13"/>
      <c r="JGV206" s="13"/>
      <c r="JGW206" s="13"/>
      <c r="JGX206" s="13"/>
      <c r="JGY206" s="13"/>
      <c r="JGZ206" s="13"/>
      <c r="JHA206" s="13"/>
      <c r="JHB206" s="13"/>
      <c r="JHC206" s="13"/>
      <c r="JHD206" s="13"/>
      <c r="JHE206" s="13"/>
      <c r="JHF206" s="13"/>
      <c r="JHG206" s="13"/>
      <c r="JHH206" s="13"/>
      <c r="JHI206" s="13"/>
      <c r="JHJ206" s="13"/>
      <c r="JHK206" s="13"/>
      <c r="JHL206" s="13"/>
      <c r="JHM206" s="13"/>
      <c r="JHN206" s="13"/>
      <c r="JHO206" s="13"/>
      <c r="JHP206" s="13"/>
      <c r="JHQ206" s="13"/>
      <c r="JHR206" s="13"/>
      <c r="JHS206" s="13"/>
      <c r="JHT206" s="13"/>
      <c r="JHU206" s="13"/>
      <c r="JHV206" s="13"/>
      <c r="JHW206" s="13"/>
      <c r="JHX206" s="13"/>
      <c r="JHY206" s="13"/>
      <c r="JHZ206" s="13"/>
      <c r="JIA206" s="13"/>
      <c r="JIB206" s="13"/>
      <c r="JIC206" s="13"/>
      <c r="JID206" s="13"/>
      <c r="JIE206" s="13"/>
      <c r="JIF206" s="13"/>
      <c r="JIG206" s="13"/>
      <c r="JIH206" s="13"/>
      <c r="JII206" s="13"/>
      <c r="JIJ206" s="13"/>
      <c r="JIK206" s="13"/>
      <c r="JIL206" s="13"/>
      <c r="JIM206" s="13"/>
      <c r="JIN206" s="13"/>
      <c r="JIO206" s="13"/>
      <c r="JIP206" s="13"/>
      <c r="JIQ206" s="13"/>
      <c r="JIR206" s="13"/>
      <c r="JIS206" s="13"/>
      <c r="JIT206" s="13"/>
      <c r="JIU206" s="13"/>
      <c r="JIV206" s="13"/>
      <c r="JIW206" s="13"/>
      <c r="JIX206" s="13"/>
      <c r="JIY206" s="13"/>
      <c r="JIZ206" s="13"/>
      <c r="JJA206" s="13"/>
      <c r="JJB206" s="13"/>
      <c r="JJC206" s="13"/>
      <c r="JJD206" s="13"/>
      <c r="JJE206" s="13"/>
      <c r="JJF206" s="13"/>
      <c r="JJG206" s="13"/>
      <c r="JJH206" s="13"/>
      <c r="JJI206" s="13"/>
      <c r="JJJ206" s="13"/>
      <c r="JJK206" s="13"/>
      <c r="JJL206" s="13"/>
      <c r="JJM206" s="13"/>
      <c r="JJN206" s="13"/>
      <c r="JJO206" s="13"/>
      <c r="JJP206" s="13"/>
      <c r="JJQ206" s="13"/>
      <c r="JJR206" s="13"/>
      <c r="JJS206" s="13"/>
      <c r="JJT206" s="13"/>
      <c r="JJU206" s="13"/>
      <c r="JJV206" s="13"/>
      <c r="JJW206" s="13"/>
      <c r="JJX206" s="13"/>
      <c r="JJY206" s="13"/>
      <c r="JJZ206" s="13"/>
      <c r="JKA206" s="13"/>
      <c r="JKB206" s="13"/>
      <c r="JKC206" s="13"/>
      <c r="JKD206" s="13"/>
      <c r="JKE206" s="13"/>
      <c r="JKF206" s="13"/>
      <c r="JKG206" s="13"/>
      <c r="JKH206" s="13"/>
      <c r="JKI206" s="13"/>
      <c r="JKJ206" s="13"/>
      <c r="JKK206" s="13"/>
      <c r="JKL206" s="13"/>
      <c r="JKM206" s="13"/>
      <c r="JKN206" s="13"/>
      <c r="JKO206" s="13"/>
      <c r="JKP206" s="13"/>
      <c r="JKQ206" s="13"/>
      <c r="JKR206" s="13"/>
      <c r="JKS206" s="13"/>
      <c r="JKT206" s="13"/>
      <c r="JKU206" s="13"/>
      <c r="JKV206" s="13"/>
      <c r="JKW206" s="13"/>
      <c r="JKX206" s="13"/>
      <c r="JKY206" s="13"/>
      <c r="JKZ206" s="13"/>
      <c r="JLA206" s="13"/>
      <c r="JLB206" s="13"/>
      <c r="JLC206" s="13"/>
      <c r="JLD206" s="13"/>
      <c r="JLE206" s="13"/>
      <c r="JLF206" s="13"/>
      <c r="JLG206" s="13"/>
      <c r="JLH206" s="13"/>
      <c r="JLI206" s="13"/>
      <c r="JLJ206" s="13"/>
      <c r="JLK206" s="13"/>
      <c r="JLL206" s="13"/>
      <c r="JLM206" s="13"/>
      <c r="JLN206" s="13"/>
      <c r="JLO206" s="13"/>
      <c r="JLP206" s="13"/>
      <c r="JLQ206" s="13"/>
      <c r="JLR206" s="13"/>
      <c r="JLS206" s="13"/>
      <c r="JLT206" s="13"/>
      <c r="JLU206" s="13"/>
      <c r="JLV206" s="13"/>
      <c r="JLW206" s="13"/>
      <c r="JLX206" s="13"/>
      <c r="JLY206" s="13"/>
      <c r="JLZ206" s="13"/>
      <c r="JMA206" s="13"/>
      <c r="JMB206" s="13"/>
      <c r="JMC206" s="13"/>
      <c r="JMD206" s="13"/>
      <c r="JME206" s="13"/>
      <c r="JMF206" s="13"/>
      <c r="JMG206" s="13"/>
      <c r="JMH206" s="13"/>
      <c r="JMI206" s="13"/>
      <c r="JMJ206" s="13"/>
      <c r="JMK206" s="13"/>
      <c r="JML206" s="13"/>
      <c r="JMM206" s="13"/>
      <c r="JMN206" s="13"/>
      <c r="JMO206" s="13"/>
      <c r="JMP206" s="13"/>
      <c r="JMQ206" s="13"/>
      <c r="JMR206" s="13"/>
      <c r="JMS206" s="13"/>
      <c r="JMT206" s="13"/>
      <c r="JMU206" s="13"/>
      <c r="JMV206" s="13"/>
      <c r="JMW206" s="13"/>
      <c r="JMX206" s="13"/>
      <c r="JMY206" s="13"/>
      <c r="JMZ206" s="13"/>
      <c r="JNA206" s="13"/>
      <c r="JNB206" s="13"/>
      <c r="JNC206" s="13"/>
      <c r="JND206" s="13"/>
      <c r="JNE206" s="13"/>
      <c r="JNF206" s="13"/>
      <c r="JNG206" s="13"/>
      <c r="JNH206" s="13"/>
      <c r="JNI206" s="13"/>
      <c r="JNJ206" s="13"/>
      <c r="JNK206" s="13"/>
      <c r="JNL206" s="13"/>
      <c r="JNM206" s="13"/>
      <c r="JNN206" s="13"/>
      <c r="JNO206" s="13"/>
      <c r="JNP206" s="13"/>
      <c r="JNQ206" s="13"/>
      <c r="JNR206" s="13"/>
      <c r="JNS206" s="13"/>
      <c r="JNT206" s="13"/>
      <c r="JNU206" s="13"/>
      <c r="JNV206" s="13"/>
      <c r="JNW206" s="13"/>
      <c r="JNX206" s="13"/>
      <c r="JNY206" s="13"/>
      <c r="JNZ206" s="13"/>
      <c r="JOA206" s="13"/>
      <c r="JOB206" s="13"/>
      <c r="JOC206" s="13"/>
      <c r="JOD206" s="13"/>
      <c r="JOE206" s="13"/>
      <c r="JOF206" s="13"/>
      <c r="JOG206" s="13"/>
      <c r="JOH206" s="13"/>
      <c r="JOI206" s="13"/>
      <c r="JOJ206" s="13"/>
      <c r="JOK206" s="13"/>
      <c r="JOL206" s="13"/>
      <c r="JOM206" s="13"/>
      <c r="JON206" s="13"/>
      <c r="JOO206" s="13"/>
      <c r="JOP206" s="13"/>
      <c r="JOQ206" s="13"/>
      <c r="JOR206" s="13"/>
      <c r="JOS206" s="13"/>
      <c r="JOT206" s="13"/>
      <c r="JOU206" s="13"/>
      <c r="JOV206" s="13"/>
      <c r="JOW206" s="13"/>
      <c r="JOX206" s="13"/>
      <c r="JOY206" s="13"/>
      <c r="JOZ206" s="13"/>
      <c r="JPA206" s="13"/>
      <c r="JPB206" s="13"/>
      <c r="JPC206" s="13"/>
      <c r="JPD206" s="13"/>
      <c r="JPE206" s="13"/>
      <c r="JPF206" s="13"/>
      <c r="JPG206" s="13"/>
      <c r="JPH206" s="13"/>
      <c r="JPI206" s="13"/>
      <c r="JPJ206" s="13"/>
      <c r="JPK206" s="13"/>
      <c r="JPL206" s="13"/>
      <c r="JPM206" s="13"/>
      <c r="JPN206" s="13"/>
      <c r="JPO206" s="13"/>
      <c r="JPP206" s="13"/>
      <c r="JPQ206" s="13"/>
      <c r="JPR206" s="13"/>
      <c r="JPS206" s="13"/>
      <c r="JPT206" s="13"/>
      <c r="JPU206" s="13"/>
      <c r="JPV206" s="13"/>
      <c r="JPW206" s="13"/>
      <c r="JPX206" s="13"/>
      <c r="JPY206" s="13"/>
      <c r="JPZ206" s="13"/>
      <c r="JQA206" s="13"/>
      <c r="JQB206" s="13"/>
      <c r="JQC206" s="13"/>
      <c r="JQD206" s="13"/>
      <c r="JQE206" s="13"/>
      <c r="JQF206" s="13"/>
      <c r="JQG206" s="13"/>
      <c r="JQH206" s="13"/>
      <c r="JQI206" s="13"/>
      <c r="JQJ206" s="13"/>
      <c r="JQK206" s="13"/>
      <c r="JQL206" s="13"/>
      <c r="JQM206" s="13"/>
      <c r="JQN206" s="13"/>
      <c r="JQO206" s="13"/>
      <c r="JQP206" s="13"/>
      <c r="JQQ206" s="13"/>
      <c r="JQR206" s="13"/>
      <c r="JQS206" s="13"/>
      <c r="JQT206" s="13"/>
      <c r="JQU206" s="13"/>
      <c r="JQV206" s="13"/>
      <c r="JQW206" s="13"/>
      <c r="JQX206" s="13"/>
      <c r="JQY206" s="13"/>
      <c r="JQZ206" s="13"/>
      <c r="JRA206" s="13"/>
      <c r="JRB206" s="13"/>
      <c r="JRC206" s="13"/>
      <c r="JRD206" s="13"/>
      <c r="JRE206" s="13"/>
      <c r="JRF206" s="13"/>
      <c r="JRG206" s="13"/>
      <c r="JRH206" s="13"/>
      <c r="JRI206" s="13"/>
      <c r="JRJ206" s="13"/>
      <c r="JRK206" s="13"/>
      <c r="JRL206" s="13"/>
      <c r="JRM206" s="13"/>
      <c r="JRN206" s="13"/>
      <c r="JRO206" s="13"/>
      <c r="JRP206" s="13"/>
      <c r="JRQ206" s="13"/>
      <c r="JRR206" s="13"/>
      <c r="JRS206" s="13"/>
      <c r="JRT206" s="13"/>
      <c r="JRU206" s="13"/>
      <c r="JRV206" s="13"/>
      <c r="JRW206" s="13"/>
      <c r="JRX206" s="13"/>
      <c r="JRY206" s="13"/>
      <c r="JRZ206" s="13"/>
      <c r="JSA206" s="13"/>
      <c r="JSB206" s="13"/>
      <c r="JSC206" s="13"/>
      <c r="JSD206" s="13"/>
      <c r="JSE206" s="13"/>
      <c r="JSF206" s="13"/>
      <c r="JSG206" s="13"/>
      <c r="JSH206" s="13"/>
      <c r="JSI206" s="13"/>
      <c r="JSJ206" s="13"/>
      <c r="JSK206" s="13"/>
      <c r="JSL206" s="13"/>
      <c r="JSM206" s="13"/>
      <c r="JSN206" s="13"/>
      <c r="JSO206" s="13"/>
      <c r="JSP206" s="13"/>
      <c r="JSQ206" s="13"/>
      <c r="JSR206" s="13"/>
      <c r="JSS206" s="13"/>
      <c r="JST206" s="13"/>
      <c r="JSU206" s="13"/>
      <c r="JSV206" s="13"/>
      <c r="JSW206" s="13"/>
      <c r="JSX206" s="13"/>
      <c r="JSY206" s="13"/>
      <c r="JSZ206" s="13"/>
      <c r="JTA206" s="13"/>
      <c r="JTB206" s="13"/>
      <c r="JTC206" s="13"/>
      <c r="JTD206" s="13"/>
      <c r="JTE206" s="13"/>
      <c r="JTF206" s="13"/>
      <c r="JTG206" s="13"/>
      <c r="JTH206" s="13"/>
      <c r="JTI206" s="13"/>
      <c r="JTJ206" s="13"/>
      <c r="JTK206" s="13"/>
      <c r="JTL206" s="13"/>
      <c r="JTM206" s="13"/>
      <c r="JTN206" s="13"/>
      <c r="JTO206" s="13"/>
      <c r="JTP206" s="13"/>
      <c r="JTQ206" s="13"/>
      <c r="JTR206" s="13"/>
      <c r="JTS206" s="13"/>
      <c r="JTT206" s="13"/>
      <c r="JTU206" s="13"/>
      <c r="JTV206" s="13"/>
      <c r="JTW206" s="13"/>
      <c r="JTX206" s="13"/>
      <c r="JTY206" s="13"/>
      <c r="JTZ206" s="13"/>
      <c r="JUA206" s="13"/>
      <c r="JUB206" s="13"/>
      <c r="JUC206" s="13"/>
      <c r="JUD206" s="13"/>
      <c r="JUE206" s="13"/>
      <c r="JUF206" s="13"/>
      <c r="JUG206" s="13"/>
      <c r="JUH206" s="13"/>
      <c r="JUI206" s="13"/>
      <c r="JUJ206" s="13"/>
      <c r="JUK206" s="13"/>
      <c r="JUL206" s="13"/>
      <c r="JUM206" s="13"/>
      <c r="JUN206" s="13"/>
      <c r="JUO206" s="13"/>
      <c r="JUP206" s="13"/>
      <c r="JUQ206" s="13"/>
      <c r="JUR206" s="13"/>
      <c r="JUS206" s="13"/>
      <c r="JUT206" s="13"/>
      <c r="JUU206" s="13"/>
      <c r="JUV206" s="13"/>
      <c r="JUW206" s="13"/>
      <c r="JUX206" s="13"/>
      <c r="JUY206" s="13"/>
      <c r="JUZ206" s="13"/>
      <c r="JVA206" s="13"/>
      <c r="JVB206" s="13"/>
      <c r="JVC206" s="13"/>
      <c r="JVD206" s="13"/>
      <c r="JVE206" s="13"/>
      <c r="JVF206" s="13"/>
      <c r="JVG206" s="13"/>
      <c r="JVH206" s="13"/>
      <c r="JVI206" s="13"/>
      <c r="JVJ206" s="13"/>
      <c r="JVK206" s="13"/>
      <c r="JVL206" s="13"/>
      <c r="JVM206" s="13"/>
      <c r="JVN206" s="13"/>
      <c r="JVO206" s="13"/>
      <c r="JVP206" s="13"/>
      <c r="JVQ206" s="13"/>
      <c r="JVR206" s="13"/>
      <c r="JVS206" s="13"/>
      <c r="JVT206" s="13"/>
      <c r="JVU206" s="13"/>
      <c r="JVV206" s="13"/>
      <c r="JVW206" s="13"/>
      <c r="JVX206" s="13"/>
      <c r="JVY206" s="13"/>
      <c r="JVZ206" s="13"/>
      <c r="JWA206" s="13"/>
      <c r="JWB206" s="13"/>
      <c r="JWC206" s="13"/>
      <c r="JWD206" s="13"/>
      <c r="JWE206" s="13"/>
      <c r="JWF206" s="13"/>
      <c r="JWG206" s="13"/>
      <c r="JWH206" s="13"/>
      <c r="JWI206" s="13"/>
      <c r="JWJ206" s="13"/>
      <c r="JWK206" s="13"/>
      <c r="JWL206" s="13"/>
      <c r="JWM206" s="13"/>
      <c r="JWN206" s="13"/>
      <c r="JWO206" s="13"/>
      <c r="JWP206" s="13"/>
      <c r="JWQ206" s="13"/>
      <c r="JWR206" s="13"/>
      <c r="JWS206" s="13"/>
      <c r="JWT206" s="13"/>
      <c r="JWU206" s="13"/>
      <c r="JWV206" s="13"/>
      <c r="JWW206" s="13"/>
      <c r="JWX206" s="13"/>
      <c r="JWY206" s="13"/>
      <c r="JWZ206" s="13"/>
      <c r="JXA206" s="13"/>
      <c r="JXB206" s="13"/>
      <c r="JXC206" s="13"/>
      <c r="JXD206" s="13"/>
      <c r="JXE206" s="13"/>
      <c r="JXF206" s="13"/>
      <c r="JXG206" s="13"/>
      <c r="JXH206" s="13"/>
      <c r="JXI206" s="13"/>
      <c r="JXJ206" s="13"/>
      <c r="JXK206" s="13"/>
      <c r="JXL206" s="13"/>
      <c r="JXM206" s="13"/>
      <c r="JXN206" s="13"/>
      <c r="JXO206" s="13"/>
      <c r="JXP206" s="13"/>
      <c r="JXQ206" s="13"/>
      <c r="JXR206" s="13"/>
      <c r="JXS206" s="13"/>
      <c r="JXT206" s="13"/>
      <c r="JXU206" s="13"/>
      <c r="JXV206" s="13"/>
      <c r="JXW206" s="13"/>
      <c r="JXX206" s="13"/>
      <c r="JXY206" s="13"/>
      <c r="JXZ206" s="13"/>
      <c r="JYA206" s="13"/>
      <c r="JYB206" s="13"/>
      <c r="JYC206" s="13"/>
      <c r="JYD206" s="13"/>
      <c r="JYE206" s="13"/>
      <c r="JYF206" s="13"/>
      <c r="JYG206" s="13"/>
      <c r="JYH206" s="13"/>
      <c r="JYI206" s="13"/>
      <c r="JYJ206" s="13"/>
      <c r="JYK206" s="13"/>
      <c r="JYL206" s="13"/>
      <c r="JYM206" s="13"/>
      <c r="JYN206" s="13"/>
      <c r="JYO206" s="13"/>
      <c r="JYP206" s="13"/>
      <c r="JYQ206" s="13"/>
      <c r="JYR206" s="13"/>
      <c r="JYS206" s="13"/>
      <c r="JYT206" s="13"/>
      <c r="JYU206" s="13"/>
      <c r="JYV206" s="13"/>
      <c r="JYW206" s="13"/>
      <c r="JYX206" s="13"/>
      <c r="JYY206" s="13"/>
      <c r="JYZ206" s="13"/>
      <c r="JZA206" s="13"/>
      <c r="JZB206" s="13"/>
      <c r="JZC206" s="13"/>
      <c r="JZD206" s="13"/>
      <c r="JZE206" s="13"/>
      <c r="JZF206" s="13"/>
      <c r="JZG206" s="13"/>
      <c r="JZH206" s="13"/>
      <c r="JZI206" s="13"/>
      <c r="JZJ206" s="13"/>
      <c r="JZK206" s="13"/>
      <c r="JZL206" s="13"/>
      <c r="JZM206" s="13"/>
      <c r="JZN206" s="13"/>
      <c r="JZO206" s="13"/>
      <c r="JZP206" s="13"/>
      <c r="JZQ206" s="13"/>
      <c r="JZR206" s="13"/>
      <c r="JZS206" s="13"/>
      <c r="JZT206" s="13"/>
      <c r="JZU206" s="13"/>
      <c r="JZV206" s="13"/>
      <c r="JZW206" s="13"/>
      <c r="JZX206" s="13"/>
      <c r="JZY206" s="13"/>
      <c r="JZZ206" s="13"/>
      <c r="KAA206" s="13"/>
      <c r="KAB206" s="13"/>
      <c r="KAC206" s="13"/>
      <c r="KAD206" s="13"/>
      <c r="KAE206" s="13"/>
      <c r="KAF206" s="13"/>
      <c r="KAG206" s="13"/>
      <c r="KAH206" s="13"/>
      <c r="KAI206" s="13"/>
      <c r="KAJ206" s="13"/>
      <c r="KAK206" s="13"/>
      <c r="KAL206" s="13"/>
      <c r="KAM206" s="13"/>
      <c r="KAN206" s="13"/>
      <c r="KAO206" s="13"/>
      <c r="KAP206" s="13"/>
      <c r="KAQ206" s="13"/>
      <c r="KAR206" s="13"/>
      <c r="KAS206" s="13"/>
      <c r="KAT206" s="13"/>
      <c r="KAU206" s="13"/>
      <c r="KAV206" s="13"/>
      <c r="KAW206" s="13"/>
      <c r="KAX206" s="13"/>
      <c r="KAY206" s="13"/>
      <c r="KAZ206" s="13"/>
      <c r="KBA206" s="13"/>
      <c r="KBB206" s="13"/>
      <c r="KBC206" s="13"/>
      <c r="KBD206" s="13"/>
      <c r="KBE206" s="13"/>
      <c r="KBF206" s="13"/>
      <c r="KBG206" s="13"/>
      <c r="KBH206" s="13"/>
      <c r="KBI206" s="13"/>
      <c r="KBJ206" s="13"/>
      <c r="KBK206" s="13"/>
      <c r="KBL206" s="13"/>
      <c r="KBM206" s="13"/>
      <c r="KBN206" s="13"/>
      <c r="KBO206" s="13"/>
      <c r="KBP206" s="13"/>
      <c r="KBQ206" s="13"/>
      <c r="KBR206" s="13"/>
      <c r="KBS206" s="13"/>
      <c r="KBT206" s="13"/>
      <c r="KBU206" s="13"/>
      <c r="KBV206" s="13"/>
      <c r="KBW206" s="13"/>
      <c r="KBX206" s="13"/>
      <c r="KBY206" s="13"/>
      <c r="KBZ206" s="13"/>
      <c r="KCA206" s="13"/>
      <c r="KCB206" s="13"/>
      <c r="KCC206" s="13"/>
      <c r="KCD206" s="13"/>
      <c r="KCE206" s="13"/>
      <c r="KCF206" s="13"/>
      <c r="KCG206" s="13"/>
      <c r="KCH206" s="13"/>
      <c r="KCI206" s="13"/>
      <c r="KCJ206" s="13"/>
      <c r="KCK206" s="13"/>
      <c r="KCL206" s="13"/>
      <c r="KCM206" s="13"/>
      <c r="KCN206" s="13"/>
      <c r="KCO206" s="13"/>
      <c r="KCP206" s="13"/>
      <c r="KCQ206" s="13"/>
      <c r="KCR206" s="13"/>
      <c r="KCS206" s="13"/>
      <c r="KCT206" s="13"/>
      <c r="KCU206" s="13"/>
      <c r="KCV206" s="13"/>
      <c r="KCW206" s="13"/>
      <c r="KCX206" s="13"/>
      <c r="KCY206" s="13"/>
      <c r="KCZ206" s="13"/>
      <c r="KDA206" s="13"/>
      <c r="KDB206" s="13"/>
      <c r="KDC206" s="13"/>
      <c r="KDD206" s="13"/>
      <c r="KDE206" s="13"/>
      <c r="KDF206" s="13"/>
      <c r="KDG206" s="13"/>
      <c r="KDH206" s="13"/>
      <c r="KDI206" s="13"/>
      <c r="KDJ206" s="13"/>
      <c r="KDK206" s="13"/>
      <c r="KDL206" s="13"/>
      <c r="KDM206" s="13"/>
      <c r="KDN206" s="13"/>
      <c r="KDO206" s="13"/>
      <c r="KDP206" s="13"/>
      <c r="KDQ206" s="13"/>
      <c r="KDR206" s="13"/>
      <c r="KDS206" s="13"/>
      <c r="KDT206" s="13"/>
      <c r="KDU206" s="13"/>
      <c r="KDV206" s="13"/>
      <c r="KDW206" s="13"/>
      <c r="KDX206" s="13"/>
      <c r="KDY206" s="13"/>
      <c r="KDZ206" s="13"/>
      <c r="KEA206" s="13"/>
      <c r="KEB206" s="13"/>
      <c r="KEC206" s="13"/>
      <c r="KED206" s="13"/>
      <c r="KEE206" s="13"/>
      <c r="KEF206" s="13"/>
      <c r="KEG206" s="13"/>
      <c r="KEH206" s="13"/>
      <c r="KEI206" s="13"/>
      <c r="KEJ206" s="13"/>
      <c r="KEK206" s="13"/>
      <c r="KEL206" s="13"/>
      <c r="KEM206" s="13"/>
      <c r="KEN206" s="13"/>
      <c r="KEO206" s="13"/>
      <c r="KEP206" s="13"/>
      <c r="KEQ206" s="13"/>
      <c r="KER206" s="13"/>
      <c r="KES206" s="13"/>
      <c r="KET206" s="13"/>
      <c r="KEU206" s="13"/>
      <c r="KEV206" s="13"/>
      <c r="KEW206" s="13"/>
      <c r="KEX206" s="13"/>
      <c r="KEY206" s="13"/>
      <c r="KEZ206" s="13"/>
      <c r="KFA206" s="13"/>
      <c r="KFB206" s="13"/>
      <c r="KFC206" s="13"/>
      <c r="KFD206" s="13"/>
      <c r="KFE206" s="13"/>
      <c r="KFF206" s="13"/>
      <c r="KFG206" s="13"/>
      <c r="KFH206" s="13"/>
      <c r="KFI206" s="13"/>
      <c r="KFJ206" s="13"/>
      <c r="KFK206" s="13"/>
      <c r="KFL206" s="13"/>
      <c r="KFM206" s="13"/>
      <c r="KFN206" s="13"/>
      <c r="KFO206" s="13"/>
      <c r="KFP206" s="13"/>
      <c r="KFQ206" s="13"/>
      <c r="KFR206" s="13"/>
      <c r="KFS206" s="13"/>
      <c r="KFT206" s="13"/>
      <c r="KFU206" s="13"/>
      <c r="KFV206" s="13"/>
      <c r="KFW206" s="13"/>
      <c r="KFX206" s="13"/>
      <c r="KFY206" s="13"/>
      <c r="KFZ206" s="13"/>
      <c r="KGA206" s="13"/>
      <c r="KGB206" s="13"/>
      <c r="KGC206" s="13"/>
      <c r="KGD206" s="13"/>
      <c r="KGE206" s="13"/>
      <c r="KGF206" s="13"/>
      <c r="KGG206" s="13"/>
      <c r="KGH206" s="13"/>
      <c r="KGI206" s="13"/>
      <c r="KGJ206" s="13"/>
      <c r="KGK206" s="13"/>
      <c r="KGL206" s="13"/>
      <c r="KGM206" s="13"/>
      <c r="KGN206" s="13"/>
      <c r="KGO206" s="13"/>
      <c r="KGP206" s="13"/>
      <c r="KGQ206" s="13"/>
      <c r="KGR206" s="13"/>
      <c r="KGS206" s="13"/>
      <c r="KGT206" s="13"/>
      <c r="KGU206" s="13"/>
      <c r="KGV206" s="13"/>
      <c r="KGW206" s="13"/>
      <c r="KGX206" s="13"/>
      <c r="KGY206" s="13"/>
      <c r="KGZ206" s="13"/>
      <c r="KHA206" s="13"/>
      <c r="KHB206" s="13"/>
      <c r="KHC206" s="13"/>
      <c r="KHD206" s="13"/>
      <c r="KHE206" s="13"/>
      <c r="KHF206" s="13"/>
      <c r="KHG206" s="13"/>
      <c r="KHH206" s="13"/>
      <c r="KHI206" s="13"/>
      <c r="KHJ206" s="13"/>
      <c r="KHK206" s="13"/>
      <c r="KHL206" s="13"/>
      <c r="KHM206" s="13"/>
      <c r="KHN206" s="13"/>
      <c r="KHO206" s="13"/>
      <c r="KHP206" s="13"/>
      <c r="KHQ206" s="13"/>
      <c r="KHR206" s="13"/>
      <c r="KHS206" s="13"/>
      <c r="KHT206" s="13"/>
      <c r="KHU206" s="13"/>
      <c r="KHV206" s="13"/>
      <c r="KHW206" s="13"/>
      <c r="KHX206" s="13"/>
      <c r="KHY206" s="13"/>
      <c r="KHZ206" s="13"/>
      <c r="KIA206" s="13"/>
      <c r="KIB206" s="13"/>
      <c r="KIC206" s="13"/>
      <c r="KID206" s="13"/>
      <c r="KIE206" s="13"/>
      <c r="KIF206" s="13"/>
      <c r="KIG206" s="13"/>
      <c r="KIH206" s="13"/>
      <c r="KII206" s="13"/>
      <c r="KIJ206" s="13"/>
      <c r="KIK206" s="13"/>
      <c r="KIL206" s="13"/>
      <c r="KIM206" s="13"/>
      <c r="KIN206" s="13"/>
      <c r="KIO206" s="13"/>
      <c r="KIP206" s="13"/>
      <c r="KIQ206" s="13"/>
      <c r="KIR206" s="13"/>
      <c r="KIS206" s="13"/>
      <c r="KIT206" s="13"/>
      <c r="KIU206" s="13"/>
      <c r="KIV206" s="13"/>
      <c r="KIW206" s="13"/>
      <c r="KIX206" s="13"/>
      <c r="KIY206" s="13"/>
      <c r="KIZ206" s="13"/>
      <c r="KJA206" s="13"/>
      <c r="KJB206" s="13"/>
      <c r="KJC206" s="13"/>
      <c r="KJD206" s="13"/>
      <c r="KJE206" s="13"/>
      <c r="KJF206" s="13"/>
      <c r="KJG206" s="13"/>
      <c r="KJH206" s="13"/>
      <c r="KJI206" s="13"/>
      <c r="KJJ206" s="13"/>
      <c r="KJK206" s="13"/>
      <c r="KJL206" s="13"/>
      <c r="KJM206" s="13"/>
      <c r="KJN206" s="13"/>
      <c r="KJO206" s="13"/>
      <c r="KJP206" s="13"/>
      <c r="KJQ206" s="13"/>
      <c r="KJR206" s="13"/>
      <c r="KJS206" s="13"/>
      <c r="KJT206" s="13"/>
      <c r="KJU206" s="13"/>
      <c r="KJV206" s="13"/>
      <c r="KJW206" s="13"/>
      <c r="KJX206" s="13"/>
      <c r="KJY206" s="13"/>
      <c r="KJZ206" s="13"/>
      <c r="KKA206" s="13"/>
      <c r="KKB206" s="13"/>
      <c r="KKC206" s="13"/>
      <c r="KKD206" s="13"/>
      <c r="KKE206" s="13"/>
      <c r="KKF206" s="13"/>
      <c r="KKG206" s="13"/>
      <c r="KKH206" s="13"/>
      <c r="KKI206" s="13"/>
      <c r="KKJ206" s="13"/>
      <c r="KKK206" s="13"/>
      <c r="KKL206" s="13"/>
      <c r="KKM206" s="13"/>
      <c r="KKN206" s="13"/>
      <c r="KKO206" s="13"/>
      <c r="KKP206" s="13"/>
      <c r="KKQ206" s="13"/>
      <c r="KKR206" s="13"/>
      <c r="KKS206" s="13"/>
      <c r="KKT206" s="13"/>
      <c r="KKU206" s="13"/>
      <c r="KKV206" s="13"/>
      <c r="KKW206" s="13"/>
      <c r="KKX206" s="13"/>
      <c r="KKY206" s="13"/>
      <c r="KKZ206" s="13"/>
      <c r="KLA206" s="13"/>
      <c r="KLB206" s="13"/>
      <c r="KLC206" s="13"/>
      <c r="KLD206" s="13"/>
      <c r="KLE206" s="13"/>
      <c r="KLF206" s="13"/>
      <c r="KLG206" s="13"/>
      <c r="KLH206" s="13"/>
      <c r="KLI206" s="13"/>
      <c r="KLJ206" s="13"/>
      <c r="KLK206" s="13"/>
      <c r="KLL206" s="13"/>
      <c r="KLM206" s="13"/>
      <c r="KLN206" s="13"/>
      <c r="KLO206" s="13"/>
      <c r="KLP206" s="13"/>
      <c r="KLQ206" s="13"/>
      <c r="KLR206" s="13"/>
      <c r="KLS206" s="13"/>
      <c r="KLT206" s="13"/>
      <c r="KLU206" s="13"/>
      <c r="KLV206" s="13"/>
      <c r="KLW206" s="13"/>
      <c r="KLX206" s="13"/>
      <c r="KLY206" s="13"/>
      <c r="KLZ206" s="13"/>
      <c r="KMA206" s="13"/>
      <c r="KMB206" s="13"/>
      <c r="KMC206" s="13"/>
      <c r="KMD206" s="13"/>
      <c r="KME206" s="13"/>
      <c r="KMF206" s="13"/>
      <c r="KMG206" s="13"/>
      <c r="KMH206" s="13"/>
      <c r="KMI206" s="13"/>
      <c r="KMJ206" s="13"/>
      <c r="KMK206" s="13"/>
      <c r="KML206" s="13"/>
      <c r="KMM206" s="13"/>
      <c r="KMN206" s="13"/>
      <c r="KMO206" s="13"/>
      <c r="KMP206" s="13"/>
      <c r="KMQ206" s="13"/>
      <c r="KMR206" s="13"/>
      <c r="KMS206" s="13"/>
      <c r="KMT206" s="13"/>
      <c r="KMU206" s="13"/>
      <c r="KMV206" s="13"/>
      <c r="KMW206" s="13"/>
      <c r="KMX206" s="13"/>
      <c r="KMY206" s="13"/>
      <c r="KMZ206" s="13"/>
      <c r="KNA206" s="13"/>
      <c r="KNB206" s="13"/>
      <c r="KNC206" s="13"/>
      <c r="KND206" s="13"/>
      <c r="KNE206" s="13"/>
      <c r="KNF206" s="13"/>
      <c r="KNG206" s="13"/>
      <c r="KNH206" s="13"/>
      <c r="KNI206" s="13"/>
      <c r="KNJ206" s="13"/>
      <c r="KNK206" s="13"/>
      <c r="KNL206" s="13"/>
      <c r="KNM206" s="13"/>
      <c r="KNN206" s="13"/>
      <c r="KNO206" s="13"/>
      <c r="KNP206" s="13"/>
      <c r="KNQ206" s="13"/>
      <c r="KNR206" s="13"/>
      <c r="KNS206" s="13"/>
      <c r="KNT206" s="13"/>
      <c r="KNU206" s="13"/>
      <c r="KNV206" s="13"/>
      <c r="KNW206" s="13"/>
      <c r="KNX206" s="13"/>
      <c r="KNY206" s="13"/>
      <c r="KNZ206" s="13"/>
      <c r="KOA206" s="13"/>
      <c r="KOB206" s="13"/>
      <c r="KOC206" s="13"/>
      <c r="KOD206" s="13"/>
      <c r="KOE206" s="13"/>
      <c r="KOF206" s="13"/>
      <c r="KOG206" s="13"/>
      <c r="KOH206" s="13"/>
      <c r="KOI206" s="13"/>
      <c r="KOJ206" s="13"/>
      <c r="KOK206" s="13"/>
      <c r="KOL206" s="13"/>
      <c r="KOM206" s="13"/>
      <c r="KON206" s="13"/>
      <c r="KOO206" s="13"/>
      <c r="KOP206" s="13"/>
      <c r="KOQ206" s="13"/>
      <c r="KOR206" s="13"/>
      <c r="KOS206" s="13"/>
      <c r="KOT206" s="13"/>
      <c r="KOU206" s="13"/>
      <c r="KOV206" s="13"/>
      <c r="KOW206" s="13"/>
      <c r="KOX206" s="13"/>
      <c r="KOY206" s="13"/>
      <c r="KOZ206" s="13"/>
      <c r="KPA206" s="13"/>
      <c r="KPB206" s="13"/>
      <c r="KPC206" s="13"/>
      <c r="KPD206" s="13"/>
      <c r="KPE206" s="13"/>
      <c r="KPF206" s="13"/>
      <c r="KPG206" s="13"/>
      <c r="KPH206" s="13"/>
      <c r="KPI206" s="13"/>
      <c r="KPJ206" s="13"/>
      <c r="KPK206" s="13"/>
      <c r="KPL206" s="13"/>
      <c r="KPM206" s="13"/>
      <c r="KPN206" s="13"/>
      <c r="KPO206" s="13"/>
      <c r="KPP206" s="13"/>
      <c r="KPQ206" s="13"/>
      <c r="KPR206" s="13"/>
      <c r="KPS206" s="13"/>
      <c r="KPT206" s="13"/>
      <c r="KPU206" s="13"/>
      <c r="KPV206" s="13"/>
      <c r="KPW206" s="13"/>
      <c r="KPX206" s="13"/>
      <c r="KPY206" s="13"/>
      <c r="KPZ206" s="13"/>
      <c r="KQA206" s="13"/>
      <c r="KQB206" s="13"/>
      <c r="KQC206" s="13"/>
      <c r="KQD206" s="13"/>
      <c r="KQE206" s="13"/>
      <c r="KQF206" s="13"/>
      <c r="KQG206" s="13"/>
      <c r="KQH206" s="13"/>
      <c r="KQI206" s="13"/>
      <c r="KQJ206" s="13"/>
      <c r="KQK206" s="13"/>
      <c r="KQL206" s="13"/>
      <c r="KQM206" s="13"/>
      <c r="KQN206" s="13"/>
      <c r="KQO206" s="13"/>
      <c r="KQP206" s="13"/>
      <c r="KQQ206" s="13"/>
      <c r="KQR206" s="13"/>
      <c r="KQS206" s="13"/>
      <c r="KQT206" s="13"/>
      <c r="KQU206" s="13"/>
      <c r="KQV206" s="13"/>
      <c r="KQW206" s="13"/>
      <c r="KQX206" s="13"/>
      <c r="KQY206" s="13"/>
      <c r="KQZ206" s="13"/>
      <c r="KRA206" s="13"/>
      <c r="KRB206" s="13"/>
      <c r="KRC206" s="13"/>
      <c r="KRD206" s="13"/>
      <c r="KRE206" s="13"/>
      <c r="KRF206" s="13"/>
      <c r="KRG206" s="13"/>
      <c r="KRH206" s="13"/>
      <c r="KRI206" s="13"/>
      <c r="KRJ206" s="13"/>
      <c r="KRK206" s="13"/>
      <c r="KRL206" s="13"/>
      <c r="KRM206" s="13"/>
      <c r="KRN206" s="13"/>
      <c r="KRO206" s="13"/>
      <c r="KRP206" s="13"/>
      <c r="KRQ206" s="13"/>
      <c r="KRR206" s="13"/>
      <c r="KRS206" s="13"/>
      <c r="KRT206" s="13"/>
      <c r="KRU206" s="13"/>
      <c r="KRV206" s="13"/>
      <c r="KRW206" s="13"/>
      <c r="KRX206" s="13"/>
      <c r="KRY206" s="13"/>
      <c r="KRZ206" s="13"/>
      <c r="KSA206" s="13"/>
      <c r="KSB206" s="13"/>
      <c r="KSC206" s="13"/>
      <c r="KSD206" s="13"/>
      <c r="KSE206" s="13"/>
      <c r="KSF206" s="13"/>
      <c r="KSG206" s="13"/>
      <c r="KSH206" s="13"/>
      <c r="KSI206" s="13"/>
      <c r="KSJ206" s="13"/>
      <c r="KSK206" s="13"/>
      <c r="KSL206" s="13"/>
      <c r="KSM206" s="13"/>
      <c r="KSN206" s="13"/>
      <c r="KSO206" s="13"/>
      <c r="KSP206" s="13"/>
      <c r="KSQ206" s="13"/>
      <c r="KSR206" s="13"/>
      <c r="KSS206" s="13"/>
      <c r="KST206" s="13"/>
      <c r="KSU206" s="13"/>
      <c r="KSV206" s="13"/>
      <c r="KSW206" s="13"/>
      <c r="KSX206" s="13"/>
      <c r="KSY206" s="13"/>
      <c r="KSZ206" s="13"/>
      <c r="KTA206" s="13"/>
      <c r="KTB206" s="13"/>
      <c r="KTC206" s="13"/>
      <c r="KTD206" s="13"/>
      <c r="KTE206" s="13"/>
      <c r="KTF206" s="13"/>
      <c r="KTG206" s="13"/>
      <c r="KTH206" s="13"/>
      <c r="KTI206" s="13"/>
      <c r="KTJ206" s="13"/>
      <c r="KTK206" s="13"/>
      <c r="KTL206" s="13"/>
      <c r="KTM206" s="13"/>
      <c r="KTN206" s="13"/>
      <c r="KTO206" s="13"/>
      <c r="KTP206" s="13"/>
      <c r="KTQ206" s="13"/>
      <c r="KTR206" s="13"/>
      <c r="KTS206" s="13"/>
      <c r="KTT206" s="13"/>
      <c r="KTU206" s="13"/>
      <c r="KTV206" s="13"/>
      <c r="KTW206" s="13"/>
      <c r="KTX206" s="13"/>
      <c r="KTY206" s="13"/>
      <c r="KTZ206" s="13"/>
      <c r="KUA206" s="13"/>
      <c r="KUB206" s="13"/>
      <c r="KUC206" s="13"/>
      <c r="KUD206" s="13"/>
      <c r="KUE206" s="13"/>
      <c r="KUF206" s="13"/>
      <c r="KUG206" s="13"/>
      <c r="KUH206" s="13"/>
      <c r="KUI206" s="13"/>
      <c r="KUJ206" s="13"/>
      <c r="KUK206" s="13"/>
      <c r="KUL206" s="13"/>
      <c r="KUM206" s="13"/>
      <c r="KUN206" s="13"/>
      <c r="KUO206" s="13"/>
      <c r="KUP206" s="13"/>
      <c r="KUQ206" s="13"/>
      <c r="KUR206" s="13"/>
      <c r="KUS206" s="13"/>
      <c r="KUT206" s="13"/>
      <c r="KUU206" s="13"/>
      <c r="KUV206" s="13"/>
      <c r="KUW206" s="13"/>
      <c r="KUX206" s="13"/>
      <c r="KUY206" s="13"/>
      <c r="KUZ206" s="13"/>
      <c r="KVA206" s="13"/>
      <c r="KVB206" s="13"/>
      <c r="KVC206" s="13"/>
      <c r="KVD206" s="13"/>
      <c r="KVE206" s="13"/>
      <c r="KVF206" s="13"/>
      <c r="KVG206" s="13"/>
      <c r="KVH206" s="13"/>
      <c r="KVI206" s="13"/>
      <c r="KVJ206" s="13"/>
      <c r="KVK206" s="13"/>
      <c r="KVL206" s="13"/>
      <c r="KVM206" s="13"/>
      <c r="KVN206" s="13"/>
      <c r="KVO206" s="13"/>
      <c r="KVP206" s="13"/>
      <c r="KVQ206" s="13"/>
      <c r="KVR206" s="13"/>
      <c r="KVS206" s="13"/>
      <c r="KVT206" s="13"/>
      <c r="KVU206" s="13"/>
      <c r="KVV206" s="13"/>
      <c r="KVW206" s="13"/>
      <c r="KVX206" s="13"/>
      <c r="KVY206" s="13"/>
      <c r="KVZ206" s="13"/>
      <c r="KWA206" s="13"/>
      <c r="KWB206" s="13"/>
      <c r="KWC206" s="13"/>
      <c r="KWD206" s="13"/>
      <c r="KWE206" s="13"/>
      <c r="KWF206" s="13"/>
      <c r="KWG206" s="13"/>
      <c r="KWH206" s="13"/>
      <c r="KWI206" s="13"/>
      <c r="KWJ206" s="13"/>
      <c r="KWK206" s="13"/>
      <c r="KWL206" s="13"/>
      <c r="KWM206" s="13"/>
      <c r="KWN206" s="13"/>
      <c r="KWO206" s="13"/>
      <c r="KWP206" s="13"/>
      <c r="KWQ206" s="13"/>
      <c r="KWR206" s="13"/>
      <c r="KWS206" s="13"/>
      <c r="KWT206" s="13"/>
      <c r="KWU206" s="13"/>
      <c r="KWV206" s="13"/>
      <c r="KWW206" s="13"/>
      <c r="KWX206" s="13"/>
      <c r="KWY206" s="13"/>
      <c r="KWZ206" s="13"/>
      <c r="KXA206" s="13"/>
      <c r="KXB206" s="13"/>
      <c r="KXC206" s="13"/>
      <c r="KXD206" s="13"/>
      <c r="KXE206" s="13"/>
      <c r="KXF206" s="13"/>
      <c r="KXG206" s="13"/>
      <c r="KXH206" s="13"/>
      <c r="KXI206" s="13"/>
      <c r="KXJ206" s="13"/>
      <c r="KXK206" s="13"/>
      <c r="KXL206" s="13"/>
      <c r="KXM206" s="13"/>
      <c r="KXN206" s="13"/>
      <c r="KXO206" s="13"/>
      <c r="KXP206" s="13"/>
      <c r="KXQ206" s="13"/>
      <c r="KXR206" s="13"/>
      <c r="KXS206" s="13"/>
      <c r="KXT206" s="13"/>
      <c r="KXU206" s="13"/>
      <c r="KXV206" s="13"/>
      <c r="KXW206" s="13"/>
      <c r="KXX206" s="13"/>
      <c r="KXY206" s="13"/>
      <c r="KXZ206" s="13"/>
      <c r="KYA206" s="13"/>
      <c r="KYB206" s="13"/>
      <c r="KYC206" s="13"/>
      <c r="KYD206" s="13"/>
      <c r="KYE206" s="13"/>
      <c r="KYF206" s="13"/>
      <c r="KYG206" s="13"/>
      <c r="KYH206" s="13"/>
      <c r="KYI206" s="13"/>
      <c r="KYJ206" s="13"/>
      <c r="KYK206" s="13"/>
      <c r="KYL206" s="13"/>
      <c r="KYM206" s="13"/>
      <c r="KYN206" s="13"/>
      <c r="KYO206" s="13"/>
      <c r="KYP206" s="13"/>
      <c r="KYQ206" s="13"/>
      <c r="KYR206" s="13"/>
      <c r="KYS206" s="13"/>
      <c r="KYT206" s="13"/>
      <c r="KYU206" s="13"/>
      <c r="KYV206" s="13"/>
      <c r="KYW206" s="13"/>
      <c r="KYX206" s="13"/>
      <c r="KYY206" s="13"/>
      <c r="KYZ206" s="13"/>
      <c r="KZA206" s="13"/>
      <c r="KZB206" s="13"/>
      <c r="KZC206" s="13"/>
      <c r="KZD206" s="13"/>
      <c r="KZE206" s="13"/>
      <c r="KZF206" s="13"/>
      <c r="KZG206" s="13"/>
      <c r="KZH206" s="13"/>
      <c r="KZI206" s="13"/>
      <c r="KZJ206" s="13"/>
      <c r="KZK206" s="13"/>
      <c r="KZL206" s="13"/>
      <c r="KZM206" s="13"/>
      <c r="KZN206" s="13"/>
      <c r="KZO206" s="13"/>
      <c r="KZP206" s="13"/>
      <c r="KZQ206" s="13"/>
      <c r="KZR206" s="13"/>
      <c r="KZS206" s="13"/>
      <c r="KZT206" s="13"/>
      <c r="KZU206" s="13"/>
      <c r="KZV206" s="13"/>
      <c r="KZW206" s="13"/>
      <c r="KZX206" s="13"/>
      <c r="KZY206" s="13"/>
      <c r="KZZ206" s="13"/>
      <c r="LAA206" s="13"/>
      <c r="LAB206" s="13"/>
      <c r="LAC206" s="13"/>
      <c r="LAD206" s="13"/>
      <c r="LAE206" s="13"/>
      <c r="LAF206" s="13"/>
      <c r="LAG206" s="13"/>
      <c r="LAH206" s="13"/>
      <c r="LAI206" s="13"/>
      <c r="LAJ206" s="13"/>
      <c r="LAK206" s="13"/>
      <c r="LAL206" s="13"/>
      <c r="LAM206" s="13"/>
      <c r="LAN206" s="13"/>
      <c r="LAO206" s="13"/>
      <c r="LAP206" s="13"/>
      <c r="LAQ206" s="13"/>
      <c r="LAR206" s="13"/>
      <c r="LAS206" s="13"/>
      <c r="LAT206" s="13"/>
      <c r="LAU206" s="13"/>
      <c r="LAV206" s="13"/>
      <c r="LAW206" s="13"/>
      <c r="LAX206" s="13"/>
      <c r="LAY206" s="13"/>
      <c r="LAZ206" s="13"/>
      <c r="LBA206" s="13"/>
      <c r="LBB206" s="13"/>
      <c r="LBC206" s="13"/>
      <c r="LBD206" s="13"/>
      <c r="LBE206" s="13"/>
      <c r="LBF206" s="13"/>
      <c r="LBG206" s="13"/>
      <c r="LBH206" s="13"/>
      <c r="LBI206" s="13"/>
      <c r="LBJ206" s="13"/>
      <c r="LBK206" s="13"/>
      <c r="LBL206" s="13"/>
      <c r="LBM206" s="13"/>
      <c r="LBN206" s="13"/>
      <c r="LBO206" s="13"/>
      <c r="LBP206" s="13"/>
      <c r="LBQ206" s="13"/>
      <c r="LBR206" s="13"/>
      <c r="LBS206" s="13"/>
      <c r="LBT206" s="13"/>
      <c r="LBU206" s="13"/>
      <c r="LBV206" s="13"/>
      <c r="LBW206" s="13"/>
      <c r="LBX206" s="13"/>
      <c r="LBY206" s="13"/>
      <c r="LBZ206" s="13"/>
      <c r="LCA206" s="13"/>
      <c r="LCB206" s="13"/>
      <c r="LCC206" s="13"/>
      <c r="LCD206" s="13"/>
      <c r="LCE206" s="13"/>
      <c r="LCF206" s="13"/>
      <c r="LCG206" s="13"/>
      <c r="LCH206" s="13"/>
      <c r="LCI206" s="13"/>
      <c r="LCJ206" s="13"/>
      <c r="LCK206" s="13"/>
      <c r="LCL206" s="13"/>
      <c r="LCM206" s="13"/>
      <c r="LCN206" s="13"/>
      <c r="LCO206" s="13"/>
      <c r="LCP206" s="13"/>
      <c r="LCQ206" s="13"/>
      <c r="LCR206" s="13"/>
      <c r="LCS206" s="13"/>
      <c r="LCT206" s="13"/>
      <c r="LCU206" s="13"/>
      <c r="LCV206" s="13"/>
      <c r="LCW206" s="13"/>
      <c r="LCX206" s="13"/>
      <c r="LCY206" s="13"/>
      <c r="LCZ206" s="13"/>
      <c r="LDA206" s="13"/>
      <c r="LDB206" s="13"/>
      <c r="LDC206" s="13"/>
      <c r="LDD206" s="13"/>
      <c r="LDE206" s="13"/>
      <c r="LDF206" s="13"/>
      <c r="LDG206" s="13"/>
      <c r="LDH206" s="13"/>
      <c r="LDI206" s="13"/>
      <c r="LDJ206" s="13"/>
      <c r="LDK206" s="13"/>
      <c r="LDL206" s="13"/>
      <c r="LDM206" s="13"/>
      <c r="LDN206" s="13"/>
      <c r="LDO206" s="13"/>
      <c r="LDP206" s="13"/>
      <c r="LDQ206" s="13"/>
      <c r="LDR206" s="13"/>
      <c r="LDS206" s="13"/>
      <c r="LDT206" s="13"/>
      <c r="LDU206" s="13"/>
      <c r="LDV206" s="13"/>
      <c r="LDW206" s="13"/>
      <c r="LDX206" s="13"/>
      <c r="LDY206" s="13"/>
      <c r="LDZ206" s="13"/>
      <c r="LEA206" s="13"/>
      <c r="LEB206" s="13"/>
      <c r="LEC206" s="13"/>
      <c r="LED206" s="13"/>
      <c r="LEE206" s="13"/>
      <c r="LEF206" s="13"/>
      <c r="LEG206" s="13"/>
      <c r="LEH206" s="13"/>
      <c r="LEI206" s="13"/>
      <c r="LEJ206" s="13"/>
      <c r="LEK206" s="13"/>
      <c r="LEL206" s="13"/>
      <c r="LEM206" s="13"/>
      <c r="LEN206" s="13"/>
      <c r="LEO206" s="13"/>
      <c r="LEP206" s="13"/>
      <c r="LEQ206" s="13"/>
      <c r="LER206" s="13"/>
      <c r="LES206" s="13"/>
      <c r="LET206" s="13"/>
      <c r="LEU206" s="13"/>
      <c r="LEV206" s="13"/>
      <c r="LEW206" s="13"/>
      <c r="LEX206" s="13"/>
      <c r="LEY206" s="13"/>
      <c r="LEZ206" s="13"/>
      <c r="LFA206" s="13"/>
      <c r="LFB206" s="13"/>
      <c r="LFC206" s="13"/>
      <c r="LFD206" s="13"/>
      <c r="LFE206" s="13"/>
      <c r="LFF206" s="13"/>
      <c r="LFG206" s="13"/>
      <c r="LFH206" s="13"/>
      <c r="LFI206" s="13"/>
      <c r="LFJ206" s="13"/>
      <c r="LFK206" s="13"/>
      <c r="LFL206" s="13"/>
      <c r="LFM206" s="13"/>
      <c r="LFN206" s="13"/>
      <c r="LFO206" s="13"/>
      <c r="LFP206" s="13"/>
      <c r="LFQ206" s="13"/>
      <c r="LFR206" s="13"/>
      <c r="LFS206" s="13"/>
      <c r="LFT206" s="13"/>
      <c r="LFU206" s="13"/>
      <c r="LFV206" s="13"/>
      <c r="LFW206" s="13"/>
      <c r="LFX206" s="13"/>
      <c r="LFY206" s="13"/>
      <c r="LFZ206" s="13"/>
      <c r="LGA206" s="13"/>
      <c r="LGB206" s="13"/>
      <c r="LGC206" s="13"/>
      <c r="LGD206" s="13"/>
      <c r="LGE206" s="13"/>
      <c r="LGF206" s="13"/>
      <c r="LGG206" s="13"/>
      <c r="LGH206" s="13"/>
      <c r="LGI206" s="13"/>
      <c r="LGJ206" s="13"/>
      <c r="LGK206" s="13"/>
      <c r="LGL206" s="13"/>
      <c r="LGM206" s="13"/>
      <c r="LGN206" s="13"/>
      <c r="LGO206" s="13"/>
      <c r="LGP206" s="13"/>
      <c r="LGQ206" s="13"/>
      <c r="LGR206" s="13"/>
      <c r="LGS206" s="13"/>
      <c r="LGT206" s="13"/>
      <c r="LGU206" s="13"/>
      <c r="LGV206" s="13"/>
      <c r="LGW206" s="13"/>
      <c r="LGX206" s="13"/>
      <c r="LGY206" s="13"/>
      <c r="LGZ206" s="13"/>
      <c r="LHA206" s="13"/>
      <c r="LHB206" s="13"/>
      <c r="LHC206" s="13"/>
      <c r="LHD206" s="13"/>
      <c r="LHE206" s="13"/>
      <c r="LHF206" s="13"/>
      <c r="LHG206" s="13"/>
      <c r="LHH206" s="13"/>
      <c r="LHI206" s="13"/>
      <c r="LHJ206" s="13"/>
      <c r="LHK206" s="13"/>
      <c r="LHL206" s="13"/>
      <c r="LHM206" s="13"/>
      <c r="LHN206" s="13"/>
      <c r="LHO206" s="13"/>
      <c r="LHP206" s="13"/>
      <c r="LHQ206" s="13"/>
      <c r="LHR206" s="13"/>
      <c r="LHS206" s="13"/>
      <c r="LHT206" s="13"/>
      <c r="LHU206" s="13"/>
      <c r="LHV206" s="13"/>
      <c r="LHW206" s="13"/>
      <c r="LHX206" s="13"/>
      <c r="LHY206" s="13"/>
      <c r="LHZ206" s="13"/>
      <c r="LIA206" s="13"/>
      <c r="LIB206" s="13"/>
      <c r="LIC206" s="13"/>
      <c r="LID206" s="13"/>
      <c r="LIE206" s="13"/>
      <c r="LIF206" s="13"/>
      <c r="LIG206" s="13"/>
      <c r="LIH206" s="13"/>
      <c r="LII206" s="13"/>
      <c r="LIJ206" s="13"/>
      <c r="LIK206" s="13"/>
      <c r="LIL206" s="13"/>
      <c r="LIM206" s="13"/>
      <c r="LIN206" s="13"/>
      <c r="LIO206" s="13"/>
      <c r="LIP206" s="13"/>
      <c r="LIQ206" s="13"/>
      <c r="LIR206" s="13"/>
      <c r="LIS206" s="13"/>
      <c r="LIT206" s="13"/>
      <c r="LIU206" s="13"/>
      <c r="LIV206" s="13"/>
      <c r="LIW206" s="13"/>
      <c r="LIX206" s="13"/>
      <c r="LIY206" s="13"/>
      <c r="LIZ206" s="13"/>
      <c r="LJA206" s="13"/>
      <c r="LJB206" s="13"/>
      <c r="LJC206" s="13"/>
      <c r="LJD206" s="13"/>
      <c r="LJE206" s="13"/>
      <c r="LJF206" s="13"/>
      <c r="LJG206" s="13"/>
      <c r="LJH206" s="13"/>
      <c r="LJI206" s="13"/>
      <c r="LJJ206" s="13"/>
      <c r="LJK206" s="13"/>
      <c r="LJL206" s="13"/>
      <c r="LJM206" s="13"/>
      <c r="LJN206" s="13"/>
      <c r="LJO206" s="13"/>
      <c r="LJP206" s="13"/>
      <c r="LJQ206" s="13"/>
      <c r="LJR206" s="13"/>
      <c r="LJS206" s="13"/>
      <c r="LJT206" s="13"/>
      <c r="LJU206" s="13"/>
      <c r="LJV206" s="13"/>
      <c r="LJW206" s="13"/>
      <c r="LJX206" s="13"/>
      <c r="LJY206" s="13"/>
      <c r="LJZ206" s="13"/>
      <c r="LKA206" s="13"/>
      <c r="LKB206" s="13"/>
      <c r="LKC206" s="13"/>
      <c r="LKD206" s="13"/>
      <c r="LKE206" s="13"/>
      <c r="LKF206" s="13"/>
      <c r="LKG206" s="13"/>
      <c r="LKH206" s="13"/>
      <c r="LKI206" s="13"/>
      <c r="LKJ206" s="13"/>
      <c r="LKK206" s="13"/>
      <c r="LKL206" s="13"/>
      <c r="LKM206" s="13"/>
      <c r="LKN206" s="13"/>
      <c r="LKO206" s="13"/>
      <c r="LKP206" s="13"/>
      <c r="LKQ206" s="13"/>
      <c r="LKR206" s="13"/>
      <c r="LKS206" s="13"/>
      <c r="LKT206" s="13"/>
      <c r="LKU206" s="13"/>
      <c r="LKV206" s="13"/>
      <c r="LKW206" s="13"/>
      <c r="LKX206" s="13"/>
      <c r="LKY206" s="13"/>
      <c r="LKZ206" s="13"/>
      <c r="LLA206" s="13"/>
      <c r="LLB206" s="13"/>
      <c r="LLC206" s="13"/>
      <c r="LLD206" s="13"/>
      <c r="LLE206" s="13"/>
      <c r="LLF206" s="13"/>
      <c r="LLG206" s="13"/>
      <c r="LLH206" s="13"/>
      <c r="LLI206" s="13"/>
      <c r="LLJ206" s="13"/>
      <c r="LLK206" s="13"/>
      <c r="LLL206" s="13"/>
      <c r="LLM206" s="13"/>
      <c r="LLN206" s="13"/>
      <c r="LLO206" s="13"/>
      <c r="LLP206" s="13"/>
      <c r="LLQ206" s="13"/>
      <c r="LLR206" s="13"/>
      <c r="LLS206" s="13"/>
      <c r="LLT206" s="13"/>
      <c r="LLU206" s="13"/>
      <c r="LLV206" s="13"/>
      <c r="LLW206" s="13"/>
      <c r="LLX206" s="13"/>
      <c r="LLY206" s="13"/>
      <c r="LLZ206" s="13"/>
      <c r="LMA206" s="13"/>
      <c r="LMB206" s="13"/>
      <c r="LMC206" s="13"/>
      <c r="LMD206" s="13"/>
      <c r="LME206" s="13"/>
      <c r="LMF206" s="13"/>
      <c r="LMG206" s="13"/>
      <c r="LMH206" s="13"/>
      <c r="LMI206" s="13"/>
      <c r="LMJ206" s="13"/>
      <c r="LMK206" s="13"/>
      <c r="LML206" s="13"/>
      <c r="LMM206" s="13"/>
      <c r="LMN206" s="13"/>
      <c r="LMO206" s="13"/>
      <c r="LMP206" s="13"/>
      <c r="LMQ206" s="13"/>
      <c r="LMR206" s="13"/>
      <c r="LMS206" s="13"/>
      <c r="LMT206" s="13"/>
      <c r="LMU206" s="13"/>
      <c r="LMV206" s="13"/>
      <c r="LMW206" s="13"/>
      <c r="LMX206" s="13"/>
      <c r="LMY206" s="13"/>
      <c r="LMZ206" s="13"/>
      <c r="LNA206" s="13"/>
      <c r="LNB206" s="13"/>
      <c r="LNC206" s="13"/>
      <c r="LND206" s="13"/>
      <c r="LNE206" s="13"/>
      <c r="LNF206" s="13"/>
      <c r="LNG206" s="13"/>
      <c r="LNH206" s="13"/>
      <c r="LNI206" s="13"/>
      <c r="LNJ206" s="13"/>
      <c r="LNK206" s="13"/>
      <c r="LNL206" s="13"/>
      <c r="LNM206" s="13"/>
      <c r="LNN206" s="13"/>
      <c r="LNO206" s="13"/>
      <c r="LNP206" s="13"/>
      <c r="LNQ206" s="13"/>
      <c r="LNR206" s="13"/>
      <c r="LNS206" s="13"/>
      <c r="LNT206" s="13"/>
      <c r="LNU206" s="13"/>
      <c r="LNV206" s="13"/>
      <c r="LNW206" s="13"/>
      <c r="LNX206" s="13"/>
      <c r="LNY206" s="13"/>
      <c r="LNZ206" s="13"/>
      <c r="LOA206" s="13"/>
      <c r="LOB206" s="13"/>
      <c r="LOC206" s="13"/>
      <c r="LOD206" s="13"/>
      <c r="LOE206" s="13"/>
      <c r="LOF206" s="13"/>
      <c r="LOG206" s="13"/>
      <c r="LOH206" s="13"/>
      <c r="LOI206" s="13"/>
      <c r="LOJ206" s="13"/>
      <c r="LOK206" s="13"/>
      <c r="LOL206" s="13"/>
      <c r="LOM206" s="13"/>
      <c r="LON206" s="13"/>
      <c r="LOO206" s="13"/>
      <c r="LOP206" s="13"/>
      <c r="LOQ206" s="13"/>
      <c r="LOR206" s="13"/>
      <c r="LOS206" s="13"/>
      <c r="LOT206" s="13"/>
      <c r="LOU206" s="13"/>
      <c r="LOV206" s="13"/>
      <c r="LOW206" s="13"/>
      <c r="LOX206" s="13"/>
      <c r="LOY206" s="13"/>
      <c r="LOZ206" s="13"/>
      <c r="LPA206" s="13"/>
      <c r="LPB206" s="13"/>
      <c r="LPC206" s="13"/>
      <c r="LPD206" s="13"/>
      <c r="LPE206" s="13"/>
      <c r="LPF206" s="13"/>
      <c r="LPG206" s="13"/>
      <c r="LPH206" s="13"/>
      <c r="LPI206" s="13"/>
      <c r="LPJ206" s="13"/>
      <c r="LPK206" s="13"/>
      <c r="LPL206" s="13"/>
      <c r="LPM206" s="13"/>
      <c r="LPN206" s="13"/>
      <c r="LPO206" s="13"/>
      <c r="LPP206" s="13"/>
      <c r="LPQ206" s="13"/>
      <c r="LPR206" s="13"/>
      <c r="LPS206" s="13"/>
      <c r="LPT206" s="13"/>
      <c r="LPU206" s="13"/>
      <c r="LPV206" s="13"/>
      <c r="LPW206" s="13"/>
      <c r="LPX206" s="13"/>
      <c r="LPY206" s="13"/>
      <c r="LPZ206" s="13"/>
      <c r="LQA206" s="13"/>
      <c r="LQB206" s="13"/>
      <c r="LQC206" s="13"/>
      <c r="LQD206" s="13"/>
      <c r="LQE206" s="13"/>
      <c r="LQF206" s="13"/>
      <c r="LQG206" s="13"/>
      <c r="LQH206" s="13"/>
      <c r="LQI206" s="13"/>
      <c r="LQJ206" s="13"/>
      <c r="LQK206" s="13"/>
      <c r="LQL206" s="13"/>
      <c r="LQM206" s="13"/>
      <c r="LQN206" s="13"/>
      <c r="LQO206" s="13"/>
      <c r="LQP206" s="13"/>
      <c r="LQQ206" s="13"/>
      <c r="LQR206" s="13"/>
      <c r="LQS206" s="13"/>
      <c r="LQT206" s="13"/>
      <c r="LQU206" s="13"/>
      <c r="LQV206" s="13"/>
      <c r="LQW206" s="13"/>
      <c r="LQX206" s="13"/>
      <c r="LQY206" s="13"/>
      <c r="LQZ206" s="13"/>
      <c r="LRA206" s="13"/>
      <c r="LRB206" s="13"/>
      <c r="LRC206" s="13"/>
      <c r="LRD206" s="13"/>
      <c r="LRE206" s="13"/>
      <c r="LRF206" s="13"/>
      <c r="LRG206" s="13"/>
      <c r="LRH206" s="13"/>
      <c r="LRI206" s="13"/>
      <c r="LRJ206" s="13"/>
      <c r="LRK206" s="13"/>
      <c r="LRL206" s="13"/>
      <c r="LRM206" s="13"/>
      <c r="LRN206" s="13"/>
      <c r="LRO206" s="13"/>
      <c r="LRP206" s="13"/>
      <c r="LRQ206" s="13"/>
      <c r="LRR206" s="13"/>
      <c r="LRS206" s="13"/>
      <c r="LRT206" s="13"/>
      <c r="LRU206" s="13"/>
      <c r="LRV206" s="13"/>
      <c r="LRW206" s="13"/>
      <c r="LRX206" s="13"/>
      <c r="LRY206" s="13"/>
      <c r="LRZ206" s="13"/>
      <c r="LSA206" s="13"/>
      <c r="LSB206" s="13"/>
      <c r="LSC206" s="13"/>
      <c r="LSD206" s="13"/>
      <c r="LSE206" s="13"/>
      <c r="LSF206" s="13"/>
      <c r="LSG206" s="13"/>
      <c r="LSH206" s="13"/>
      <c r="LSI206" s="13"/>
      <c r="LSJ206" s="13"/>
      <c r="LSK206" s="13"/>
      <c r="LSL206" s="13"/>
      <c r="LSM206" s="13"/>
      <c r="LSN206" s="13"/>
      <c r="LSO206" s="13"/>
      <c r="LSP206" s="13"/>
      <c r="LSQ206" s="13"/>
      <c r="LSR206" s="13"/>
      <c r="LSS206" s="13"/>
      <c r="LST206" s="13"/>
      <c r="LSU206" s="13"/>
      <c r="LSV206" s="13"/>
      <c r="LSW206" s="13"/>
      <c r="LSX206" s="13"/>
      <c r="LSY206" s="13"/>
      <c r="LSZ206" s="13"/>
      <c r="LTA206" s="13"/>
      <c r="LTB206" s="13"/>
      <c r="LTC206" s="13"/>
      <c r="LTD206" s="13"/>
      <c r="LTE206" s="13"/>
      <c r="LTF206" s="13"/>
      <c r="LTG206" s="13"/>
      <c r="LTH206" s="13"/>
      <c r="LTI206" s="13"/>
      <c r="LTJ206" s="13"/>
      <c r="LTK206" s="13"/>
      <c r="LTL206" s="13"/>
      <c r="LTM206" s="13"/>
      <c r="LTN206" s="13"/>
      <c r="LTO206" s="13"/>
      <c r="LTP206" s="13"/>
      <c r="LTQ206" s="13"/>
      <c r="LTR206" s="13"/>
      <c r="LTS206" s="13"/>
      <c r="LTT206" s="13"/>
      <c r="LTU206" s="13"/>
      <c r="LTV206" s="13"/>
      <c r="LTW206" s="13"/>
      <c r="LTX206" s="13"/>
      <c r="LTY206" s="13"/>
      <c r="LTZ206" s="13"/>
      <c r="LUA206" s="13"/>
      <c r="LUB206" s="13"/>
      <c r="LUC206" s="13"/>
      <c r="LUD206" s="13"/>
      <c r="LUE206" s="13"/>
      <c r="LUF206" s="13"/>
      <c r="LUG206" s="13"/>
      <c r="LUH206" s="13"/>
      <c r="LUI206" s="13"/>
      <c r="LUJ206" s="13"/>
      <c r="LUK206" s="13"/>
      <c r="LUL206" s="13"/>
      <c r="LUM206" s="13"/>
      <c r="LUN206" s="13"/>
      <c r="LUO206" s="13"/>
      <c r="LUP206" s="13"/>
      <c r="LUQ206" s="13"/>
      <c r="LUR206" s="13"/>
      <c r="LUS206" s="13"/>
      <c r="LUT206" s="13"/>
      <c r="LUU206" s="13"/>
      <c r="LUV206" s="13"/>
      <c r="LUW206" s="13"/>
      <c r="LUX206" s="13"/>
      <c r="LUY206" s="13"/>
      <c r="LUZ206" s="13"/>
      <c r="LVA206" s="13"/>
      <c r="LVB206" s="13"/>
      <c r="LVC206" s="13"/>
      <c r="LVD206" s="13"/>
      <c r="LVE206" s="13"/>
      <c r="LVF206" s="13"/>
      <c r="LVG206" s="13"/>
      <c r="LVH206" s="13"/>
      <c r="LVI206" s="13"/>
      <c r="LVJ206" s="13"/>
      <c r="LVK206" s="13"/>
      <c r="LVL206" s="13"/>
      <c r="LVM206" s="13"/>
      <c r="LVN206" s="13"/>
      <c r="LVO206" s="13"/>
      <c r="LVP206" s="13"/>
      <c r="LVQ206" s="13"/>
      <c r="LVR206" s="13"/>
      <c r="LVS206" s="13"/>
      <c r="LVT206" s="13"/>
      <c r="LVU206" s="13"/>
      <c r="LVV206" s="13"/>
      <c r="LVW206" s="13"/>
      <c r="LVX206" s="13"/>
      <c r="LVY206" s="13"/>
      <c r="LVZ206" s="13"/>
      <c r="LWA206" s="13"/>
      <c r="LWB206" s="13"/>
      <c r="LWC206" s="13"/>
      <c r="LWD206" s="13"/>
      <c r="LWE206" s="13"/>
      <c r="LWF206" s="13"/>
      <c r="LWG206" s="13"/>
      <c r="LWH206" s="13"/>
      <c r="LWI206" s="13"/>
      <c r="LWJ206" s="13"/>
      <c r="LWK206" s="13"/>
      <c r="LWL206" s="13"/>
      <c r="LWM206" s="13"/>
      <c r="LWN206" s="13"/>
      <c r="LWO206" s="13"/>
      <c r="LWP206" s="13"/>
      <c r="LWQ206" s="13"/>
      <c r="LWR206" s="13"/>
      <c r="LWS206" s="13"/>
      <c r="LWT206" s="13"/>
      <c r="LWU206" s="13"/>
      <c r="LWV206" s="13"/>
      <c r="LWW206" s="13"/>
      <c r="LWX206" s="13"/>
      <c r="LWY206" s="13"/>
      <c r="LWZ206" s="13"/>
      <c r="LXA206" s="13"/>
      <c r="LXB206" s="13"/>
      <c r="LXC206" s="13"/>
      <c r="LXD206" s="13"/>
      <c r="LXE206" s="13"/>
      <c r="LXF206" s="13"/>
      <c r="LXG206" s="13"/>
      <c r="LXH206" s="13"/>
      <c r="LXI206" s="13"/>
      <c r="LXJ206" s="13"/>
      <c r="LXK206" s="13"/>
      <c r="LXL206" s="13"/>
      <c r="LXM206" s="13"/>
      <c r="LXN206" s="13"/>
      <c r="LXO206" s="13"/>
      <c r="LXP206" s="13"/>
      <c r="LXQ206" s="13"/>
      <c r="LXR206" s="13"/>
      <c r="LXS206" s="13"/>
      <c r="LXT206" s="13"/>
      <c r="LXU206" s="13"/>
      <c r="LXV206" s="13"/>
      <c r="LXW206" s="13"/>
      <c r="LXX206" s="13"/>
      <c r="LXY206" s="13"/>
      <c r="LXZ206" s="13"/>
      <c r="LYA206" s="13"/>
      <c r="LYB206" s="13"/>
      <c r="LYC206" s="13"/>
      <c r="LYD206" s="13"/>
      <c r="LYE206" s="13"/>
      <c r="LYF206" s="13"/>
      <c r="LYG206" s="13"/>
      <c r="LYH206" s="13"/>
      <c r="LYI206" s="13"/>
      <c r="LYJ206" s="13"/>
      <c r="LYK206" s="13"/>
      <c r="LYL206" s="13"/>
      <c r="LYM206" s="13"/>
      <c r="LYN206" s="13"/>
      <c r="LYO206" s="13"/>
      <c r="LYP206" s="13"/>
      <c r="LYQ206" s="13"/>
      <c r="LYR206" s="13"/>
      <c r="LYS206" s="13"/>
      <c r="LYT206" s="13"/>
      <c r="LYU206" s="13"/>
      <c r="LYV206" s="13"/>
      <c r="LYW206" s="13"/>
      <c r="LYX206" s="13"/>
      <c r="LYY206" s="13"/>
      <c r="LYZ206" s="13"/>
      <c r="LZA206" s="13"/>
      <c r="LZB206" s="13"/>
      <c r="LZC206" s="13"/>
      <c r="LZD206" s="13"/>
      <c r="LZE206" s="13"/>
      <c r="LZF206" s="13"/>
      <c r="LZG206" s="13"/>
      <c r="LZH206" s="13"/>
      <c r="LZI206" s="13"/>
      <c r="LZJ206" s="13"/>
      <c r="LZK206" s="13"/>
      <c r="LZL206" s="13"/>
      <c r="LZM206" s="13"/>
      <c r="LZN206" s="13"/>
      <c r="LZO206" s="13"/>
      <c r="LZP206" s="13"/>
      <c r="LZQ206" s="13"/>
      <c r="LZR206" s="13"/>
      <c r="LZS206" s="13"/>
      <c r="LZT206" s="13"/>
      <c r="LZU206" s="13"/>
      <c r="LZV206" s="13"/>
      <c r="LZW206" s="13"/>
      <c r="LZX206" s="13"/>
      <c r="LZY206" s="13"/>
      <c r="LZZ206" s="13"/>
      <c r="MAA206" s="13"/>
      <c r="MAB206" s="13"/>
      <c r="MAC206" s="13"/>
      <c r="MAD206" s="13"/>
      <c r="MAE206" s="13"/>
      <c r="MAF206" s="13"/>
      <c r="MAG206" s="13"/>
      <c r="MAH206" s="13"/>
      <c r="MAI206" s="13"/>
      <c r="MAJ206" s="13"/>
      <c r="MAK206" s="13"/>
      <c r="MAL206" s="13"/>
      <c r="MAM206" s="13"/>
      <c r="MAN206" s="13"/>
      <c r="MAO206" s="13"/>
      <c r="MAP206" s="13"/>
      <c r="MAQ206" s="13"/>
      <c r="MAR206" s="13"/>
      <c r="MAS206" s="13"/>
      <c r="MAT206" s="13"/>
      <c r="MAU206" s="13"/>
      <c r="MAV206" s="13"/>
      <c r="MAW206" s="13"/>
      <c r="MAX206" s="13"/>
      <c r="MAY206" s="13"/>
      <c r="MAZ206" s="13"/>
      <c r="MBA206" s="13"/>
      <c r="MBB206" s="13"/>
      <c r="MBC206" s="13"/>
      <c r="MBD206" s="13"/>
      <c r="MBE206" s="13"/>
      <c r="MBF206" s="13"/>
      <c r="MBG206" s="13"/>
      <c r="MBH206" s="13"/>
      <c r="MBI206" s="13"/>
      <c r="MBJ206" s="13"/>
      <c r="MBK206" s="13"/>
      <c r="MBL206" s="13"/>
      <c r="MBM206" s="13"/>
      <c r="MBN206" s="13"/>
      <c r="MBO206" s="13"/>
      <c r="MBP206" s="13"/>
      <c r="MBQ206" s="13"/>
      <c r="MBR206" s="13"/>
      <c r="MBS206" s="13"/>
      <c r="MBT206" s="13"/>
      <c r="MBU206" s="13"/>
      <c r="MBV206" s="13"/>
      <c r="MBW206" s="13"/>
      <c r="MBX206" s="13"/>
      <c r="MBY206" s="13"/>
      <c r="MBZ206" s="13"/>
      <c r="MCA206" s="13"/>
      <c r="MCB206" s="13"/>
      <c r="MCC206" s="13"/>
      <c r="MCD206" s="13"/>
      <c r="MCE206" s="13"/>
      <c r="MCF206" s="13"/>
      <c r="MCG206" s="13"/>
      <c r="MCH206" s="13"/>
      <c r="MCI206" s="13"/>
      <c r="MCJ206" s="13"/>
      <c r="MCK206" s="13"/>
      <c r="MCL206" s="13"/>
      <c r="MCM206" s="13"/>
      <c r="MCN206" s="13"/>
      <c r="MCO206" s="13"/>
      <c r="MCP206" s="13"/>
      <c r="MCQ206" s="13"/>
      <c r="MCR206" s="13"/>
      <c r="MCS206" s="13"/>
      <c r="MCT206" s="13"/>
      <c r="MCU206" s="13"/>
      <c r="MCV206" s="13"/>
      <c r="MCW206" s="13"/>
      <c r="MCX206" s="13"/>
      <c r="MCY206" s="13"/>
      <c r="MCZ206" s="13"/>
      <c r="MDA206" s="13"/>
      <c r="MDB206" s="13"/>
      <c r="MDC206" s="13"/>
      <c r="MDD206" s="13"/>
      <c r="MDE206" s="13"/>
      <c r="MDF206" s="13"/>
      <c r="MDG206" s="13"/>
      <c r="MDH206" s="13"/>
      <c r="MDI206" s="13"/>
      <c r="MDJ206" s="13"/>
      <c r="MDK206" s="13"/>
      <c r="MDL206" s="13"/>
      <c r="MDM206" s="13"/>
      <c r="MDN206" s="13"/>
      <c r="MDO206" s="13"/>
      <c r="MDP206" s="13"/>
      <c r="MDQ206" s="13"/>
      <c r="MDR206" s="13"/>
      <c r="MDS206" s="13"/>
      <c r="MDT206" s="13"/>
      <c r="MDU206" s="13"/>
      <c r="MDV206" s="13"/>
      <c r="MDW206" s="13"/>
      <c r="MDX206" s="13"/>
      <c r="MDY206" s="13"/>
      <c r="MDZ206" s="13"/>
      <c r="MEA206" s="13"/>
      <c r="MEB206" s="13"/>
      <c r="MEC206" s="13"/>
      <c r="MED206" s="13"/>
      <c r="MEE206" s="13"/>
      <c r="MEF206" s="13"/>
      <c r="MEG206" s="13"/>
      <c r="MEH206" s="13"/>
      <c r="MEI206" s="13"/>
      <c r="MEJ206" s="13"/>
      <c r="MEK206" s="13"/>
      <c r="MEL206" s="13"/>
      <c r="MEM206" s="13"/>
      <c r="MEN206" s="13"/>
      <c r="MEO206" s="13"/>
      <c r="MEP206" s="13"/>
      <c r="MEQ206" s="13"/>
      <c r="MER206" s="13"/>
      <c r="MES206" s="13"/>
      <c r="MET206" s="13"/>
      <c r="MEU206" s="13"/>
      <c r="MEV206" s="13"/>
      <c r="MEW206" s="13"/>
      <c r="MEX206" s="13"/>
      <c r="MEY206" s="13"/>
      <c r="MEZ206" s="13"/>
      <c r="MFA206" s="13"/>
      <c r="MFB206" s="13"/>
      <c r="MFC206" s="13"/>
      <c r="MFD206" s="13"/>
      <c r="MFE206" s="13"/>
      <c r="MFF206" s="13"/>
      <c r="MFG206" s="13"/>
      <c r="MFH206" s="13"/>
      <c r="MFI206" s="13"/>
      <c r="MFJ206" s="13"/>
      <c r="MFK206" s="13"/>
      <c r="MFL206" s="13"/>
      <c r="MFM206" s="13"/>
      <c r="MFN206" s="13"/>
      <c r="MFO206" s="13"/>
      <c r="MFP206" s="13"/>
      <c r="MFQ206" s="13"/>
      <c r="MFR206" s="13"/>
      <c r="MFS206" s="13"/>
      <c r="MFT206" s="13"/>
      <c r="MFU206" s="13"/>
      <c r="MFV206" s="13"/>
      <c r="MFW206" s="13"/>
      <c r="MFX206" s="13"/>
      <c r="MFY206" s="13"/>
      <c r="MFZ206" s="13"/>
      <c r="MGA206" s="13"/>
      <c r="MGB206" s="13"/>
      <c r="MGC206" s="13"/>
      <c r="MGD206" s="13"/>
      <c r="MGE206" s="13"/>
      <c r="MGF206" s="13"/>
      <c r="MGG206" s="13"/>
      <c r="MGH206" s="13"/>
      <c r="MGI206" s="13"/>
      <c r="MGJ206" s="13"/>
      <c r="MGK206" s="13"/>
      <c r="MGL206" s="13"/>
      <c r="MGM206" s="13"/>
      <c r="MGN206" s="13"/>
      <c r="MGO206" s="13"/>
      <c r="MGP206" s="13"/>
      <c r="MGQ206" s="13"/>
      <c r="MGR206" s="13"/>
      <c r="MGS206" s="13"/>
      <c r="MGT206" s="13"/>
      <c r="MGU206" s="13"/>
      <c r="MGV206" s="13"/>
      <c r="MGW206" s="13"/>
      <c r="MGX206" s="13"/>
      <c r="MGY206" s="13"/>
      <c r="MGZ206" s="13"/>
      <c r="MHA206" s="13"/>
      <c r="MHB206" s="13"/>
      <c r="MHC206" s="13"/>
      <c r="MHD206" s="13"/>
      <c r="MHE206" s="13"/>
      <c r="MHF206" s="13"/>
      <c r="MHG206" s="13"/>
      <c r="MHH206" s="13"/>
      <c r="MHI206" s="13"/>
      <c r="MHJ206" s="13"/>
      <c r="MHK206" s="13"/>
      <c r="MHL206" s="13"/>
      <c r="MHM206" s="13"/>
      <c r="MHN206" s="13"/>
      <c r="MHO206" s="13"/>
      <c r="MHP206" s="13"/>
      <c r="MHQ206" s="13"/>
      <c r="MHR206" s="13"/>
      <c r="MHS206" s="13"/>
      <c r="MHT206" s="13"/>
      <c r="MHU206" s="13"/>
      <c r="MHV206" s="13"/>
      <c r="MHW206" s="13"/>
      <c r="MHX206" s="13"/>
      <c r="MHY206" s="13"/>
      <c r="MHZ206" s="13"/>
      <c r="MIA206" s="13"/>
      <c r="MIB206" s="13"/>
      <c r="MIC206" s="13"/>
      <c r="MID206" s="13"/>
      <c r="MIE206" s="13"/>
      <c r="MIF206" s="13"/>
      <c r="MIG206" s="13"/>
      <c r="MIH206" s="13"/>
      <c r="MII206" s="13"/>
      <c r="MIJ206" s="13"/>
      <c r="MIK206" s="13"/>
      <c r="MIL206" s="13"/>
      <c r="MIM206" s="13"/>
      <c r="MIN206" s="13"/>
      <c r="MIO206" s="13"/>
      <c r="MIP206" s="13"/>
      <c r="MIQ206" s="13"/>
      <c r="MIR206" s="13"/>
      <c r="MIS206" s="13"/>
      <c r="MIT206" s="13"/>
      <c r="MIU206" s="13"/>
      <c r="MIV206" s="13"/>
      <c r="MIW206" s="13"/>
      <c r="MIX206" s="13"/>
      <c r="MIY206" s="13"/>
      <c r="MIZ206" s="13"/>
      <c r="MJA206" s="13"/>
      <c r="MJB206" s="13"/>
      <c r="MJC206" s="13"/>
      <c r="MJD206" s="13"/>
      <c r="MJE206" s="13"/>
      <c r="MJF206" s="13"/>
      <c r="MJG206" s="13"/>
      <c r="MJH206" s="13"/>
      <c r="MJI206" s="13"/>
      <c r="MJJ206" s="13"/>
      <c r="MJK206" s="13"/>
      <c r="MJL206" s="13"/>
      <c r="MJM206" s="13"/>
      <c r="MJN206" s="13"/>
      <c r="MJO206" s="13"/>
      <c r="MJP206" s="13"/>
      <c r="MJQ206" s="13"/>
      <c r="MJR206" s="13"/>
      <c r="MJS206" s="13"/>
      <c r="MJT206" s="13"/>
      <c r="MJU206" s="13"/>
      <c r="MJV206" s="13"/>
      <c r="MJW206" s="13"/>
      <c r="MJX206" s="13"/>
      <c r="MJY206" s="13"/>
      <c r="MJZ206" s="13"/>
      <c r="MKA206" s="13"/>
      <c r="MKB206" s="13"/>
      <c r="MKC206" s="13"/>
      <c r="MKD206" s="13"/>
      <c r="MKE206" s="13"/>
      <c r="MKF206" s="13"/>
      <c r="MKG206" s="13"/>
      <c r="MKH206" s="13"/>
      <c r="MKI206" s="13"/>
      <c r="MKJ206" s="13"/>
      <c r="MKK206" s="13"/>
      <c r="MKL206" s="13"/>
      <c r="MKM206" s="13"/>
      <c r="MKN206" s="13"/>
      <c r="MKO206" s="13"/>
      <c r="MKP206" s="13"/>
      <c r="MKQ206" s="13"/>
      <c r="MKR206" s="13"/>
      <c r="MKS206" s="13"/>
      <c r="MKT206" s="13"/>
      <c r="MKU206" s="13"/>
      <c r="MKV206" s="13"/>
      <c r="MKW206" s="13"/>
      <c r="MKX206" s="13"/>
      <c r="MKY206" s="13"/>
      <c r="MKZ206" s="13"/>
      <c r="MLA206" s="13"/>
      <c r="MLB206" s="13"/>
      <c r="MLC206" s="13"/>
      <c r="MLD206" s="13"/>
      <c r="MLE206" s="13"/>
      <c r="MLF206" s="13"/>
      <c r="MLG206" s="13"/>
      <c r="MLH206" s="13"/>
      <c r="MLI206" s="13"/>
      <c r="MLJ206" s="13"/>
      <c r="MLK206" s="13"/>
      <c r="MLL206" s="13"/>
      <c r="MLM206" s="13"/>
      <c r="MLN206" s="13"/>
      <c r="MLO206" s="13"/>
      <c r="MLP206" s="13"/>
      <c r="MLQ206" s="13"/>
      <c r="MLR206" s="13"/>
      <c r="MLS206" s="13"/>
      <c r="MLT206" s="13"/>
      <c r="MLU206" s="13"/>
      <c r="MLV206" s="13"/>
      <c r="MLW206" s="13"/>
      <c r="MLX206" s="13"/>
      <c r="MLY206" s="13"/>
      <c r="MLZ206" s="13"/>
      <c r="MMA206" s="13"/>
      <c r="MMB206" s="13"/>
      <c r="MMC206" s="13"/>
      <c r="MMD206" s="13"/>
      <c r="MME206" s="13"/>
      <c r="MMF206" s="13"/>
      <c r="MMG206" s="13"/>
      <c r="MMH206" s="13"/>
      <c r="MMI206" s="13"/>
      <c r="MMJ206" s="13"/>
      <c r="MMK206" s="13"/>
      <c r="MML206" s="13"/>
      <c r="MMM206" s="13"/>
      <c r="MMN206" s="13"/>
      <c r="MMO206" s="13"/>
      <c r="MMP206" s="13"/>
      <c r="MMQ206" s="13"/>
      <c r="MMR206" s="13"/>
      <c r="MMS206" s="13"/>
      <c r="MMT206" s="13"/>
      <c r="MMU206" s="13"/>
      <c r="MMV206" s="13"/>
      <c r="MMW206" s="13"/>
      <c r="MMX206" s="13"/>
      <c r="MMY206" s="13"/>
      <c r="MMZ206" s="13"/>
      <c r="MNA206" s="13"/>
      <c r="MNB206" s="13"/>
      <c r="MNC206" s="13"/>
      <c r="MND206" s="13"/>
      <c r="MNE206" s="13"/>
      <c r="MNF206" s="13"/>
      <c r="MNG206" s="13"/>
      <c r="MNH206" s="13"/>
      <c r="MNI206" s="13"/>
      <c r="MNJ206" s="13"/>
      <c r="MNK206" s="13"/>
      <c r="MNL206" s="13"/>
      <c r="MNM206" s="13"/>
      <c r="MNN206" s="13"/>
      <c r="MNO206" s="13"/>
      <c r="MNP206" s="13"/>
      <c r="MNQ206" s="13"/>
      <c r="MNR206" s="13"/>
      <c r="MNS206" s="13"/>
      <c r="MNT206" s="13"/>
      <c r="MNU206" s="13"/>
      <c r="MNV206" s="13"/>
      <c r="MNW206" s="13"/>
      <c r="MNX206" s="13"/>
      <c r="MNY206" s="13"/>
      <c r="MNZ206" s="13"/>
      <c r="MOA206" s="13"/>
      <c r="MOB206" s="13"/>
      <c r="MOC206" s="13"/>
      <c r="MOD206" s="13"/>
      <c r="MOE206" s="13"/>
      <c r="MOF206" s="13"/>
      <c r="MOG206" s="13"/>
      <c r="MOH206" s="13"/>
      <c r="MOI206" s="13"/>
      <c r="MOJ206" s="13"/>
      <c r="MOK206" s="13"/>
      <c r="MOL206" s="13"/>
      <c r="MOM206" s="13"/>
      <c r="MON206" s="13"/>
      <c r="MOO206" s="13"/>
      <c r="MOP206" s="13"/>
      <c r="MOQ206" s="13"/>
      <c r="MOR206" s="13"/>
      <c r="MOS206" s="13"/>
      <c r="MOT206" s="13"/>
      <c r="MOU206" s="13"/>
      <c r="MOV206" s="13"/>
      <c r="MOW206" s="13"/>
      <c r="MOX206" s="13"/>
      <c r="MOY206" s="13"/>
      <c r="MOZ206" s="13"/>
      <c r="MPA206" s="13"/>
      <c r="MPB206" s="13"/>
      <c r="MPC206" s="13"/>
      <c r="MPD206" s="13"/>
      <c r="MPE206" s="13"/>
      <c r="MPF206" s="13"/>
      <c r="MPG206" s="13"/>
      <c r="MPH206" s="13"/>
      <c r="MPI206" s="13"/>
      <c r="MPJ206" s="13"/>
      <c r="MPK206" s="13"/>
      <c r="MPL206" s="13"/>
      <c r="MPM206" s="13"/>
      <c r="MPN206" s="13"/>
      <c r="MPO206" s="13"/>
      <c r="MPP206" s="13"/>
      <c r="MPQ206" s="13"/>
      <c r="MPR206" s="13"/>
      <c r="MPS206" s="13"/>
      <c r="MPT206" s="13"/>
      <c r="MPU206" s="13"/>
      <c r="MPV206" s="13"/>
      <c r="MPW206" s="13"/>
      <c r="MPX206" s="13"/>
      <c r="MPY206" s="13"/>
      <c r="MPZ206" s="13"/>
      <c r="MQA206" s="13"/>
      <c r="MQB206" s="13"/>
      <c r="MQC206" s="13"/>
      <c r="MQD206" s="13"/>
      <c r="MQE206" s="13"/>
      <c r="MQF206" s="13"/>
      <c r="MQG206" s="13"/>
      <c r="MQH206" s="13"/>
      <c r="MQI206" s="13"/>
      <c r="MQJ206" s="13"/>
      <c r="MQK206" s="13"/>
      <c r="MQL206" s="13"/>
      <c r="MQM206" s="13"/>
      <c r="MQN206" s="13"/>
      <c r="MQO206" s="13"/>
      <c r="MQP206" s="13"/>
      <c r="MQQ206" s="13"/>
      <c r="MQR206" s="13"/>
      <c r="MQS206" s="13"/>
      <c r="MQT206" s="13"/>
      <c r="MQU206" s="13"/>
      <c r="MQV206" s="13"/>
      <c r="MQW206" s="13"/>
      <c r="MQX206" s="13"/>
      <c r="MQY206" s="13"/>
      <c r="MQZ206" s="13"/>
      <c r="MRA206" s="13"/>
      <c r="MRB206" s="13"/>
      <c r="MRC206" s="13"/>
      <c r="MRD206" s="13"/>
      <c r="MRE206" s="13"/>
      <c r="MRF206" s="13"/>
      <c r="MRG206" s="13"/>
      <c r="MRH206" s="13"/>
      <c r="MRI206" s="13"/>
      <c r="MRJ206" s="13"/>
      <c r="MRK206" s="13"/>
      <c r="MRL206" s="13"/>
      <c r="MRM206" s="13"/>
      <c r="MRN206" s="13"/>
      <c r="MRO206" s="13"/>
      <c r="MRP206" s="13"/>
      <c r="MRQ206" s="13"/>
      <c r="MRR206" s="13"/>
      <c r="MRS206" s="13"/>
      <c r="MRT206" s="13"/>
      <c r="MRU206" s="13"/>
      <c r="MRV206" s="13"/>
      <c r="MRW206" s="13"/>
      <c r="MRX206" s="13"/>
      <c r="MRY206" s="13"/>
      <c r="MRZ206" s="13"/>
      <c r="MSA206" s="13"/>
      <c r="MSB206" s="13"/>
      <c r="MSC206" s="13"/>
      <c r="MSD206" s="13"/>
      <c r="MSE206" s="13"/>
      <c r="MSF206" s="13"/>
      <c r="MSG206" s="13"/>
      <c r="MSH206" s="13"/>
      <c r="MSI206" s="13"/>
      <c r="MSJ206" s="13"/>
      <c r="MSK206" s="13"/>
      <c r="MSL206" s="13"/>
      <c r="MSM206" s="13"/>
      <c r="MSN206" s="13"/>
      <c r="MSO206" s="13"/>
      <c r="MSP206" s="13"/>
      <c r="MSQ206" s="13"/>
      <c r="MSR206" s="13"/>
      <c r="MSS206" s="13"/>
      <c r="MST206" s="13"/>
      <c r="MSU206" s="13"/>
      <c r="MSV206" s="13"/>
      <c r="MSW206" s="13"/>
      <c r="MSX206" s="13"/>
      <c r="MSY206" s="13"/>
      <c r="MSZ206" s="13"/>
      <c r="MTA206" s="13"/>
      <c r="MTB206" s="13"/>
      <c r="MTC206" s="13"/>
      <c r="MTD206" s="13"/>
      <c r="MTE206" s="13"/>
      <c r="MTF206" s="13"/>
      <c r="MTG206" s="13"/>
      <c r="MTH206" s="13"/>
      <c r="MTI206" s="13"/>
      <c r="MTJ206" s="13"/>
      <c r="MTK206" s="13"/>
      <c r="MTL206" s="13"/>
      <c r="MTM206" s="13"/>
      <c r="MTN206" s="13"/>
      <c r="MTO206" s="13"/>
      <c r="MTP206" s="13"/>
      <c r="MTQ206" s="13"/>
      <c r="MTR206" s="13"/>
      <c r="MTS206" s="13"/>
      <c r="MTT206" s="13"/>
      <c r="MTU206" s="13"/>
      <c r="MTV206" s="13"/>
      <c r="MTW206" s="13"/>
      <c r="MTX206" s="13"/>
      <c r="MTY206" s="13"/>
      <c r="MTZ206" s="13"/>
      <c r="MUA206" s="13"/>
      <c r="MUB206" s="13"/>
      <c r="MUC206" s="13"/>
      <c r="MUD206" s="13"/>
      <c r="MUE206" s="13"/>
      <c r="MUF206" s="13"/>
      <c r="MUG206" s="13"/>
      <c r="MUH206" s="13"/>
      <c r="MUI206" s="13"/>
      <c r="MUJ206" s="13"/>
      <c r="MUK206" s="13"/>
      <c r="MUL206" s="13"/>
      <c r="MUM206" s="13"/>
      <c r="MUN206" s="13"/>
      <c r="MUO206" s="13"/>
      <c r="MUP206" s="13"/>
      <c r="MUQ206" s="13"/>
      <c r="MUR206" s="13"/>
      <c r="MUS206" s="13"/>
      <c r="MUT206" s="13"/>
      <c r="MUU206" s="13"/>
      <c r="MUV206" s="13"/>
      <c r="MUW206" s="13"/>
      <c r="MUX206" s="13"/>
      <c r="MUY206" s="13"/>
      <c r="MUZ206" s="13"/>
      <c r="MVA206" s="13"/>
      <c r="MVB206" s="13"/>
      <c r="MVC206" s="13"/>
      <c r="MVD206" s="13"/>
      <c r="MVE206" s="13"/>
      <c r="MVF206" s="13"/>
      <c r="MVG206" s="13"/>
      <c r="MVH206" s="13"/>
      <c r="MVI206" s="13"/>
      <c r="MVJ206" s="13"/>
      <c r="MVK206" s="13"/>
      <c r="MVL206" s="13"/>
      <c r="MVM206" s="13"/>
      <c r="MVN206" s="13"/>
      <c r="MVO206" s="13"/>
      <c r="MVP206" s="13"/>
      <c r="MVQ206" s="13"/>
      <c r="MVR206" s="13"/>
      <c r="MVS206" s="13"/>
      <c r="MVT206" s="13"/>
      <c r="MVU206" s="13"/>
      <c r="MVV206" s="13"/>
      <c r="MVW206" s="13"/>
      <c r="MVX206" s="13"/>
      <c r="MVY206" s="13"/>
      <c r="MVZ206" s="13"/>
      <c r="MWA206" s="13"/>
      <c r="MWB206" s="13"/>
      <c r="MWC206" s="13"/>
      <c r="MWD206" s="13"/>
      <c r="MWE206" s="13"/>
      <c r="MWF206" s="13"/>
      <c r="MWG206" s="13"/>
      <c r="MWH206" s="13"/>
      <c r="MWI206" s="13"/>
      <c r="MWJ206" s="13"/>
      <c r="MWK206" s="13"/>
      <c r="MWL206" s="13"/>
      <c r="MWM206" s="13"/>
      <c r="MWN206" s="13"/>
      <c r="MWO206" s="13"/>
      <c r="MWP206" s="13"/>
      <c r="MWQ206" s="13"/>
      <c r="MWR206" s="13"/>
      <c r="MWS206" s="13"/>
      <c r="MWT206" s="13"/>
      <c r="MWU206" s="13"/>
      <c r="MWV206" s="13"/>
      <c r="MWW206" s="13"/>
      <c r="MWX206" s="13"/>
      <c r="MWY206" s="13"/>
      <c r="MWZ206" s="13"/>
      <c r="MXA206" s="13"/>
      <c r="MXB206" s="13"/>
      <c r="MXC206" s="13"/>
      <c r="MXD206" s="13"/>
      <c r="MXE206" s="13"/>
      <c r="MXF206" s="13"/>
      <c r="MXG206" s="13"/>
      <c r="MXH206" s="13"/>
      <c r="MXI206" s="13"/>
      <c r="MXJ206" s="13"/>
      <c r="MXK206" s="13"/>
      <c r="MXL206" s="13"/>
      <c r="MXM206" s="13"/>
      <c r="MXN206" s="13"/>
      <c r="MXO206" s="13"/>
      <c r="MXP206" s="13"/>
      <c r="MXQ206" s="13"/>
      <c r="MXR206" s="13"/>
      <c r="MXS206" s="13"/>
      <c r="MXT206" s="13"/>
      <c r="MXU206" s="13"/>
      <c r="MXV206" s="13"/>
      <c r="MXW206" s="13"/>
      <c r="MXX206" s="13"/>
      <c r="MXY206" s="13"/>
      <c r="MXZ206" s="13"/>
      <c r="MYA206" s="13"/>
      <c r="MYB206" s="13"/>
      <c r="MYC206" s="13"/>
      <c r="MYD206" s="13"/>
      <c r="MYE206" s="13"/>
      <c r="MYF206" s="13"/>
      <c r="MYG206" s="13"/>
      <c r="MYH206" s="13"/>
      <c r="MYI206" s="13"/>
      <c r="MYJ206" s="13"/>
      <c r="MYK206" s="13"/>
      <c r="MYL206" s="13"/>
      <c r="MYM206" s="13"/>
      <c r="MYN206" s="13"/>
      <c r="MYO206" s="13"/>
      <c r="MYP206" s="13"/>
      <c r="MYQ206" s="13"/>
      <c r="MYR206" s="13"/>
      <c r="MYS206" s="13"/>
      <c r="MYT206" s="13"/>
      <c r="MYU206" s="13"/>
      <c r="MYV206" s="13"/>
      <c r="MYW206" s="13"/>
      <c r="MYX206" s="13"/>
      <c r="MYY206" s="13"/>
      <c r="MYZ206" s="13"/>
      <c r="MZA206" s="13"/>
      <c r="MZB206" s="13"/>
      <c r="MZC206" s="13"/>
      <c r="MZD206" s="13"/>
      <c r="MZE206" s="13"/>
      <c r="MZF206" s="13"/>
      <c r="MZG206" s="13"/>
      <c r="MZH206" s="13"/>
      <c r="MZI206" s="13"/>
      <c r="MZJ206" s="13"/>
      <c r="MZK206" s="13"/>
      <c r="MZL206" s="13"/>
      <c r="MZM206" s="13"/>
      <c r="MZN206" s="13"/>
      <c r="MZO206" s="13"/>
      <c r="MZP206" s="13"/>
      <c r="MZQ206" s="13"/>
      <c r="MZR206" s="13"/>
      <c r="MZS206" s="13"/>
      <c r="MZT206" s="13"/>
      <c r="MZU206" s="13"/>
      <c r="MZV206" s="13"/>
      <c r="MZW206" s="13"/>
      <c r="MZX206" s="13"/>
      <c r="MZY206" s="13"/>
      <c r="MZZ206" s="13"/>
      <c r="NAA206" s="13"/>
      <c r="NAB206" s="13"/>
      <c r="NAC206" s="13"/>
      <c r="NAD206" s="13"/>
      <c r="NAE206" s="13"/>
      <c r="NAF206" s="13"/>
      <c r="NAG206" s="13"/>
      <c r="NAH206" s="13"/>
      <c r="NAI206" s="13"/>
      <c r="NAJ206" s="13"/>
      <c r="NAK206" s="13"/>
      <c r="NAL206" s="13"/>
      <c r="NAM206" s="13"/>
      <c r="NAN206" s="13"/>
      <c r="NAO206" s="13"/>
      <c r="NAP206" s="13"/>
      <c r="NAQ206" s="13"/>
      <c r="NAR206" s="13"/>
      <c r="NAS206" s="13"/>
      <c r="NAT206" s="13"/>
      <c r="NAU206" s="13"/>
      <c r="NAV206" s="13"/>
      <c r="NAW206" s="13"/>
      <c r="NAX206" s="13"/>
      <c r="NAY206" s="13"/>
      <c r="NAZ206" s="13"/>
      <c r="NBA206" s="13"/>
      <c r="NBB206" s="13"/>
      <c r="NBC206" s="13"/>
      <c r="NBD206" s="13"/>
      <c r="NBE206" s="13"/>
      <c r="NBF206" s="13"/>
      <c r="NBG206" s="13"/>
      <c r="NBH206" s="13"/>
      <c r="NBI206" s="13"/>
      <c r="NBJ206" s="13"/>
      <c r="NBK206" s="13"/>
      <c r="NBL206" s="13"/>
      <c r="NBM206" s="13"/>
      <c r="NBN206" s="13"/>
      <c r="NBO206" s="13"/>
      <c r="NBP206" s="13"/>
      <c r="NBQ206" s="13"/>
      <c r="NBR206" s="13"/>
      <c r="NBS206" s="13"/>
      <c r="NBT206" s="13"/>
      <c r="NBU206" s="13"/>
      <c r="NBV206" s="13"/>
      <c r="NBW206" s="13"/>
      <c r="NBX206" s="13"/>
      <c r="NBY206" s="13"/>
      <c r="NBZ206" s="13"/>
      <c r="NCA206" s="13"/>
      <c r="NCB206" s="13"/>
      <c r="NCC206" s="13"/>
      <c r="NCD206" s="13"/>
      <c r="NCE206" s="13"/>
      <c r="NCF206" s="13"/>
      <c r="NCG206" s="13"/>
      <c r="NCH206" s="13"/>
      <c r="NCI206" s="13"/>
      <c r="NCJ206" s="13"/>
      <c r="NCK206" s="13"/>
      <c r="NCL206" s="13"/>
      <c r="NCM206" s="13"/>
      <c r="NCN206" s="13"/>
      <c r="NCO206" s="13"/>
      <c r="NCP206" s="13"/>
      <c r="NCQ206" s="13"/>
      <c r="NCR206" s="13"/>
      <c r="NCS206" s="13"/>
      <c r="NCT206" s="13"/>
      <c r="NCU206" s="13"/>
      <c r="NCV206" s="13"/>
      <c r="NCW206" s="13"/>
      <c r="NCX206" s="13"/>
      <c r="NCY206" s="13"/>
      <c r="NCZ206" s="13"/>
      <c r="NDA206" s="13"/>
      <c r="NDB206" s="13"/>
      <c r="NDC206" s="13"/>
      <c r="NDD206" s="13"/>
      <c r="NDE206" s="13"/>
      <c r="NDF206" s="13"/>
      <c r="NDG206" s="13"/>
      <c r="NDH206" s="13"/>
      <c r="NDI206" s="13"/>
      <c r="NDJ206" s="13"/>
      <c r="NDK206" s="13"/>
      <c r="NDL206" s="13"/>
      <c r="NDM206" s="13"/>
      <c r="NDN206" s="13"/>
      <c r="NDO206" s="13"/>
      <c r="NDP206" s="13"/>
      <c r="NDQ206" s="13"/>
      <c r="NDR206" s="13"/>
      <c r="NDS206" s="13"/>
      <c r="NDT206" s="13"/>
      <c r="NDU206" s="13"/>
      <c r="NDV206" s="13"/>
      <c r="NDW206" s="13"/>
      <c r="NDX206" s="13"/>
      <c r="NDY206" s="13"/>
      <c r="NDZ206" s="13"/>
      <c r="NEA206" s="13"/>
      <c r="NEB206" s="13"/>
      <c r="NEC206" s="13"/>
      <c r="NED206" s="13"/>
      <c r="NEE206" s="13"/>
      <c r="NEF206" s="13"/>
      <c r="NEG206" s="13"/>
      <c r="NEH206" s="13"/>
      <c r="NEI206" s="13"/>
      <c r="NEJ206" s="13"/>
      <c r="NEK206" s="13"/>
      <c r="NEL206" s="13"/>
      <c r="NEM206" s="13"/>
      <c r="NEN206" s="13"/>
      <c r="NEO206" s="13"/>
      <c r="NEP206" s="13"/>
      <c r="NEQ206" s="13"/>
      <c r="NER206" s="13"/>
      <c r="NES206" s="13"/>
      <c r="NET206" s="13"/>
      <c r="NEU206" s="13"/>
      <c r="NEV206" s="13"/>
      <c r="NEW206" s="13"/>
      <c r="NEX206" s="13"/>
      <c r="NEY206" s="13"/>
      <c r="NEZ206" s="13"/>
      <c r="NFA206" s="13"/>
      <c r="NFB206" s="13"/>
      <c r="NFC206" s="13"/>
      <c r="NFD206" s="13"/>
      <c r="NFE206" s="13"/>
      <c r="NFF206" s="13"/>
      <c r="NFG206" s="13"/>
      <c r="NFH206" s="13"/>
      <c r="NFI206" s="13"/>
      <c r="NFJ206" s="13"/>
      <c r="NFK206" s="13"/>
      <c r="NFL206" s="13"/>
      <c r="NFM206" s="13"/>
      <c r="NFN206" s="13"/>
      <c r="NFO206" s="13"/>
      <c r="NFP206" s="13"/>
      <c r="NFQ206" s="13"/>
      <c r="NFR206" s="13"/>
      <c r="NFS206" s="13"/>
      <c r="NFT206" s="13"/>
      <c r="NFU206" s="13"/>
      <c r="NFV206" s="13"/>
      <c r="NFW206" s="13"/>
      <c r="NFX206" s="13"/>
      <c r="NFY206" s="13"/>
      <c r="NFZ206" s="13"/>
      <c r="NGA206" s="13"/>
      <c r="NGB206" s="13"/>
      <c r="NGC206" s="13"/>
      <c r="NGD206" s="13"/>
      <c r="NGE206" s="13"/>
      <c r="NGF206" s="13"/>
      <c r="NGG206" s="13"/>
      <c r="NGH206" s="13"/>
      <c r="NGI206" s="13"/>
      <c r="NGJ206" s="13"/>
      <c r="NGK206" s="13"/>
      <c r="NGL206" s="13"/>
      <c r="NGM206" s="13"/>
      <c r="NGN206" s="13"/>
      <c r="NGO206" s="13"/>
      <c r="NGP206" s="13"/>
      <c r="NGQ206" s="13"/>
      <c r="NGR206" s="13"/>
      <c r="NGS206" s="13"/>
      <c r="NGT206" s="13"/>
      <c r="NGU206" s="13"/>
      <c r="NGV206" s="13"/>
      <c r="NGW206" s="13"/>
      <c r="NGX206" s="13"/>
      <c r="NGY206" s="13"/>
      <c r="NGZ206" s="13"/>
      <c r="NHA206" s="13"/>
      <c r="NHB206" s="13"/>
      <c r="NHC206" s="13"/>
      <c r="NHD206" s="13"/>
      <c r="NHE206" s="13"/>
      <c r="NHF206" s="13"/>
      <c r="NHG206" s="13"/>
      <c r="NHH206" s="13"/>
      <c r="NHI206" s="13"/>
      <c r="NHJ206" s="13"/>
      <c r="NHK206" s="13"/>
      <c r="NHL206" s="13"/>
      <c r="NHM206" s="13"/>
      <c r="NHN206" s="13"/>
      <c r="NHO206" s="13"/>
      <c r="NHP206" s="13"/>
      <c r="NHQ206" s="13"/>
      <c r="NHR206" s="13"/>
      <c r="NHS206" s="13"/>
      <c r="NHT206" s="13"/>
      <c r="NHU206" s="13"/>
      <c r="NHV206" s="13"/>
      <c r="NHW206" s="13"/>
      <c r="NHX206" s="13"/>
      <c r="NHY206" s="13"/>
      <c r="NHZ206" s="13"/>
      <c r="NIA206" s="13"/>
      <c r="NIB206" s="13"/>
      <c r="NIC206" s="13"/>
      <c r="NID206" s="13"/>
      <c r="NIE206" s="13"/>
      <c r="NIF206" s="13"/>
      <c r="NIG206" s="13"/>
      <c r="NIH206" s="13"/>
      <c r="NII206" s="13"/>
      <c r="NIJ206" s="13"/>
      <c r="NIK206" s="13"/>
      <c r="NIL206" s="13"/>
      <c r="NIM206" s="13"/>
      <c r="NIN206" s="13"/>
      <c r="NIO206" s="13"/>
      <c r="NIP206" s="13"/>
      <c r="NIQ206" s="13"/>
      <c r="NIR206" s="13"/>
      <c r="NIS206" s="13"/>
      <c r="NIT206" s="13"/>
      <c r="NIU206" s="13"/>
      <c r="NIV206" s="13"/>
      <c r="NIW206" s="13"/>
      <c r="NIX206" s="13"/>
      <c r="NIY206" s="13"/>
      <c r="NIZ206" s="13"/>
      <c r="NJA206" s="13"/>
      <c r="NJB206" s="13"/>
      <c r="NJC206" s="13"/>
      <c r="NJD206" s="13"/>
      <c r="NJE206" s="13"/>
      <c r="NJF206" s="13"/>
      <c r="NJG206" s="13"/>
      <c r="NJH206" s="13"/>
      <c r="NJI206" s="13"/>
      <c r="NJJ206" s="13"/>
      <c r="NJK206" s="13"/>
      <c r="NJL206" s="13"/>
      <c r="NJM206" s="13"/>
      <c r="NJN206" s="13"/>
      <c r="NJO206" s="13"/>
      <c r="NJP206" s="13"/>
      <c r="NJQ206" s="13"/>
      <c r="NJR206" s="13"/>
      <c r="NJS206" s="13"/>
      <c r="NJT206" s="13"/>
      <c r="NJU206" s="13"/>
      <c r="NJV206" s="13"/>
      <c r="NJW206" s="13"/>
      <c r="NJX206" s="13"/>
      <c r="NJY206" s="13"/>
      <c r="NJZ206" s="13"/>
      <c r="NKA206" s="13"/>
      <c r="NKB206" s="13"/>
      <c r="NKC206" s="13"/>
      <c r="NKD206" s="13"/>
      <c r="NKE206" s="13"/>
      <c r="NKF206" s="13"/>
      <c r="NKG206" s="13"/>
      <c r="NKH206" s="13"/>
      <c r="NKI206" s="13"/>
      <c r="NKJ206" s="13"/>
      <c r="NKK206" s="13"/>
      <c r="NKL206" s="13"/>
      <c r="NKM206" s="13"/>
      <c r="NKN206" s="13"/>
      <c r="NKO206" s="13"/>
      <c r="NKP206" s="13"/>
      <c r="NKQ206" s="13"/>
      <c r="NKR206" s="13"/>
      <c r="NKS206" s="13"/>
      <c r="NKT206" s="13"/>
      <c r="NKU206" s="13"/>
      <c r="NKV206" s="13"/>
      <c r="NKW206" s="13"/>
      <c r="NKX206" s="13"/>
      <c r="NKY206" s="13"/>
      <c r="NKZ206" s="13"/>
      <c r="NLA206" s="13"/>
      <c r="NLB206" s="13"/>
      <c r="NLC206" s="13"/>
      <c r="NLD206" s="13"/>
      <c r="NLE206" s="13"/>
      <c r="NLF206" s="13"/>
      <c r="NLG206" s="13"/>
      <c r="NLH206" s="13"/>
      <c r="NLI206" s="13"/>
      <c r="NLJ206" s="13"/>
      <c r="NLK206" s="13"/>
      <c r="NLL206" s="13"/>
      <c r="NLM206" s="13"/>
      <c r="NLN206" s="13"/>
      <c r="NLO206" s="13"/>
      <c r="NLP206" s="13"/>
      <c r="NLQ206" s="13"/>
      <c r="NLR206" s="13"/>
      <c r="NLS206" s="13"/>
      <c r="NLT206" s="13"/>
      <c r="NLU206" s="13"/>
      <c r="NLV206" s="13"/>
      <c r="NLW206" s="13"/>
      <c r="NLX206" s="13"/>
      <c r="NLY206" s="13"/>
      <c r="NLZ206" s="13"/>
      <c r="NMA206" s="13"/>
      <c r="NMB206" s="13"/>
      <c r="NMC206" s="13"/>
      <c r="NMD206" s="13"/>
      <c r="NME206" s="13"/>
      <c r="NMF206" s="13"/>
      <c r="NMG206" s="13"/>
      <c r="NMH206" s="13"/>
      <c r="NMI206" s="13"/>
      <c r="NMJ206" s="13"/>
      <c r="NMK206" s="13"/>
      <c r="NML206" s="13"/>
      <c r="NMM206" s="13"/>
      <c r="NMN206" s="13"/>
      <c r="NMO206" s="13"/>
      <c r="NMP206" s="13"/>
      <c r="NMQ206" s="13"/>
      <c r="NMR206" s="13"/>
      <c r="NMS206" s="13"/>
      <c r="NMT206" s="13"/>
      <c r="NMU206" s="13"/>
      <c r="NMV206" s="13"/>
      <c r="NMW206" s="13"/>
      <c r="NMX206" s="13"/>
      <c r="NMY206" s="13"/>
      <c r="NMZ206" s="13"/>
      <c r="NNA206" s="13"/>
      <c r="NNB206" s="13"/>
      <c r="NNC206" s="13"/>
      <c r="NND206" s="13"/>
      <c r="NNE206" s="13"/>
      <c r="NNF206" s="13"/>
      <c r="NNG206" s="13"/>
      <c r="NNH206" s="13"/>
      <c r="NNI206" s="13"/>
      <c r="NNJ206" s="13"/>
      <c r="NNK206" s="13"/>
      <c r="NNL206" s="13"/>
      <c r="NNM206" s="13"/>
      <c r="NNN206" s="13"/>
      <c r="NNO206" s="13"/>
      <c r="NNP206" s="13"/>
      <c r="NNQ206" s="13"/>
      <c r="NNR206" s="13"/>
      <c r="NNS206" s="13"/>
      <c r="NNT206" s="13"/>
      <c r="NNU206" s="13"/>
      <c r="NNV206" s="13"/>
      <c r="NNW206" s="13"/>
      <c r="NNX206" s="13"/>
      <c r="NNY206" s="13"/>
      <c r="NNZ206" s="13"/>
      <c r="NOA206" s="13"/>
      <c r="NOB206" s="13"/>
      <c r="NOC206" s="13"/>
      <c r="NOD206" s="13"/>
      <c r="NOE206" s="13"/>
      <c r="NOF206" s="13"/>
      <c r="NOG206" s="13"/>
      <c r="NOH206" s="13"/>
      <c r="NOI206" s="13"/>
      <c r="NOJ206" s="13"/>
      <c r="NOK206" s="13"/>
      <c r="NOL206" s="13"/>
      <c r="NOM206" s="13"/>
      <c r="NON206" s="13"/>
      <c r="NOO206" s="13"/>
      <c r="NOP206" s="13"/>
      <c r="NOQ206" s="13"/>
      <c r="NOR206" s="13"/>
      <c r="NOS206" s="13"/>
      <c r="NOT206" s="13"/>
      <c r="NOU206" s="13"/>
      <c r="NOV206" s="13"/>
      <c r="NOW206" s="13"/>
      <c r="NOX206" s="13"/>
      <c r="NOY206" s="13"/>
      <c r="NOZ206" s="13"/>
      <c r="NPA206" s="13"/>
      <c r="NPB206" s="13"/>
      <c r="NPC206" s="13"/>
      <c r="NPD206" s="13"/>
      <c r="NPE206" s="13"/>
      <c r="NPF206" s="13"/>
      <c r="NPG206" s="13"/>
      <c r="NPH206" s="13"/>
      <c r="NPI206" s="13"/>
      <c r="NPJ206" s="13"/>
      <c r="NPK206" s="13"/>
      <c r="NPL206" s="13"/>
      <c r="NPM206" s="13"/>
      <c r="NPN206" s="13"/>
      <c r="NPO206" s="13"/>
      <c r="NPP206" s="13"/>
      <c r="NPQ206" s="13"/>
      <c r="NPR206" s="13"/>
      <c r="NPS206" s="13"/>
      <c r="NPT206" s="13"/>
      <c r="NPU206" s="13"/>
      <c r="NPV206" s="13"/>
      <c r="NPW206" s="13"/>
      <c r="NPX206" s="13"/>
      <c r="NPY206" s="13"/>
      <c r="NPZ206" s="13"/>
      <c r="NQA206" s="13"/>
      <c r="NQB206" s="13"/>
      <c r="NQC206" s="13"/>
      <c r="NQD206" s="13"/>
      <c r="NQE206" s="13"/>
      <c r="NQF206" s="13"/>
      <c r="NQG206" s="13"/>
      <c r="NQH206" s="13"/>
      <c r="NQI206" s="13"/>
      <c r="NQJ206" s="13"/>
      <c r="NQK206" s="13"/>
      <c r="NQL206" s="13"/>
      <c r="NQM206" s="13"/>
      <c r="NQN206" s="13"/>
      <c r="NQO206" s="13"/>
      <c r="NQP206" s="13"/>
      <c r="NQQ206" s="13"/>
      <c r="NQR206" s="13"/>
      <c r="NQS206" s="13"/>
      <c r="NQT206" s="13"/>
      <c r="NQU206" s="13"/>
      <c r="NQV206" s="13"/>
      <c r="NQW206" s="13"/>
      <c r="NQX206" s="13"/>
      <c r="NQY206" s="13"/>
      <c r="NQZ206" s="13"/>
      <c r="NRA206" s="13"/>
      <c r="NRB206" s="13"/>
      <c r="NRC206" s="13"/>
      <c r="NRD206" s="13"/>
      <c r="NRE206" s="13"/>
      <c r="NRF206" s="13"/>
      <c r="NRG206" s="13"/>
      <c r="NRH206" s="13"/>
      <c r="NRI206" s="13"/>
      <c r="NRJ206" s="13"/>
      <c r="NRK206" s="13"/>
      <c r="NRL206" s="13"/>
      <c r="NRM206" s="13"/>
      <c r="NRN206" s="13"/>
      <c r="NRO206" s="13"/>
      <c r="NRP206" s="13"/>
      <c r="NRQ206" s="13"/>
      <c r="NRR206" s="13"/>
      <c r="NRS206" s="13"/>
      <c r="NRT206" s="13"/>
      <c r="NRU206" s="13"/>
      <c r="NRV206" s="13"/>
      <c r="NRW206" s="13"/>
      <c r="NRX206" s="13"/>
      <c r="NRY206" s="13"/>
      <c r="NRZ206" s="13"/>
      <c r="NSA206" s="13"/>
      <c r="NSB206" s="13"/>
      <c r="NSC206" s="13"/>
      <c r="NSD206" s="13"/>
      <c r="NSE206" s="13"/>
      <c r="NSF206" s="13"/>
      <c r="NSG206" s="13"/>
      <c r="NSH206" s="13"/>
      <c r="NSI206" s="13"/>
      <c r="NSJ206" s="13"/>
      <c r="NSK206" s="13"/>
      <c r="NSL206" s="13"/>
      <c r="NSM206" s="13"/>
      <c r="NSN206" s="13"/>
      <c r="NSO206" s="13"/>
      <c r="NSP206" s="13"/>
      <c r="NSQ206" s="13"/>
      <c r="NSR206" s="13"/>
      <c r="NSS206" s="13"/>
      <c r="NST206" s="13"/>
      <c r="NSU206" s="13"/>
      <c r="NSV206" s="13"/>
      <c r="NSW206" s="13"/>
      <c r="NSX206" s="13"/>
      <c r="NSY206" s="13"/>
      <c r="NSZ206" s="13"/>
      <c r="NTA206" s="13"/>
      <c r="NTB206" s="13"/>
      <c r="NTC206" s="13"/>
      <c r="NTD206" s="13"/>
      <c r="NTE206" s="13"/>
      <c r="NTF206" s="13"/>
      <c r="NTG206" s="13"/>
      <c r="NTH206" s="13"/>
      <c r="NTI206" s="13"/>
      <c r="NTJ206" s="13"/>
      <c r="NTK206" s="13"/>
      <c r="NTL206" s="13"/>
      <c r="NTM206" s="13"/>
      <c r="NTN206" s="13"/>
      <c r="NTO206" s="13"/>
      <c r="NTP206" s="13"/>
      <c r="NTQ206" s="13"/>
      <c r="NTR206" s="13"/>
      <c r="NTS206" s="13"/>
      <c r="NTT206" s="13"/>
      <c r="NTU206" s="13"/>
      <c r="NTV206" s="13"/>
      <c r="NTW206" s="13"/>
      <c r="NTX206" s="13"/>
      <c r="NTY206" s="13"/>
      <c r="NTZ206" s="13"/>
      <c r="NUA206" s="13"/>
      <c r="NUB206" s="13"/>
      <c r="NUC206" s="13"/>
      <c r="NUD206" s="13"/>
      <c r="NUE206" s="13"/>
      <c r="NUF206" s="13"/>
      <c r="NUG206" s="13"/>
      <c r="NUH206" s="13"/>
      <c r="NUI206" s="13"/>
      <c r="NUJ206" s="13"/>
      <c r="NUK206" s="13"/>
      <c r="NUL206" s="13"/>
      <c r="NUM206" s="13"/>
      <c r="NUN206" s="13"/>
      <c r="NUO206" s="13"/>
      <c r="NUP206" s="13"/>
      <c r="NUQ206" s="13"/>
      <c r="NUR206" s="13"/>
      <c r="NUS206" s="13"/>
      <c r="NUT206" s="13"/>
      <c r="NUU206" s="13"/>
      <c r="NUV206" s="13"/>
      <c r="NUW206" s="13"/>
      <c r="NUX206" s="13"/>
      <c r="NUY206" s="13"/>
      <c r="NUZ206" s="13"/>
      <c r="NVA206" s="13"/>
      <c r="NVB206" s="13"/>
      <c r="NVC206" s="13"/>
      <c r="NVD206" s="13"/>
      <c r="NVE206" s="13"/>
      <c r="NVF206" s="13"/>
      <c r="NVG206" s="13"/>
      <c r="NVH206" s="13"/>
      <c r="NVI206" s="13"/>
      <c r="NVJ206" s="13"/>
      <c r="NVK206" s="13"/>
      <c r="NVL206" s="13"/>
      <c r="NVM206" s="13"/>
      <c r="NVN206" s="13"/>
      <c r="NVO206" s="13"/>
      <c r="NVP206" s="13"/>
      <c r="NVQ206" s="13"/>
      <c r="NVR206" s="13"/>
      <c r="NVS206" s="13"/>
      <c r="NVT206" s="13"/>
      <c r="NVU206" s="13"/>
      <c r="NVV206" s="13"/>
      <c r="NVW206" s="13"/>
      <c r="NVX206" s="13"/>
      <c r="NVY206" s="13"/>
      <c r="NVZ206" s="13"/>
      <c r="NWA206" s="13"/>
      <c r="NWB206" s="13"/>
      <c r="NWC206" s="13"/>
      <c r="NWD206" s="13"/>
      <c r="NWE206" s="13"/>
      <c r="NWF206" s="13"/>
      <c r="NWG206" s="13"/>
      <c r="NWH206" s="13"/>
      <c r="NWI206" s="13"/>
      <c r="NWJ206" s="13"/>
      <c r="NWK206" s="13"/>
      <c r="NWL206" s="13"/>
      <c r="NWM206" s="13"/>
      <c r="NWN206" s="13"/>
      <c r="NWO206" s="13"/>
      <c r="NWP206" s="13"/>
      <c r="NWQ206" s="13"/>
      <c r="NWR206" s="13"/>
      <c r="NWS206" s="13"/>
      <c r="NWT206" s="13"/>
      <c r="NWU206" s="13"/>
      <c r="NWV206" s="13"/>
      <c r="NWW206" s="13"/>
      <c r="NWX206" s="13"/>
      <c r="NWY206" s="13"/>
      <c r="NWZ206" s="13"/>
      <c r="NXA206" s="13"/>
      <c r="NXB206" s="13"/>
      <c r="NXC206" s="13"/>
      <c r="NXD206" s="13"/>
      <c r="NXE206" s="13"/>
      <c r="NXF206" s="13"/>
      <c r="NXG206" s="13"/>
      <c r="NXH206" s="13"/>
      <c r="NXI206" s="13"/>
      <c r="NXJ206" s="13"/>
      <c r="NXK206" s="13"/>
      <c r="NXL206" s="13"/>
      <c r="NXM206" s="13"/>
      <c r="NXN206" s="13"/>
      <c r="NXO206" s="13"/>
      <c r="NXP206" s="13"/>
      <c r="NXQ206" s="13"/>
      <c r="NXR206" s="13"/>
      <c r="NXS206" s="13"/>
      <c r="NXT206" s="13"/>
      <c r="NXU206" s="13"/>
      <c r="NXV206" s="13"/>
      <c r="NXW206" s="13"/>
      <c r="NXX206" s="13"/>
      <c r="NXY206" s="13"/>
      <c r="NXZ206" s="13"/>
      <c r="NYA206" s="13"/>
      <c r="NYB206" s="13"/>
      <c r="NYC206" s="13"/>
      <c r="NYD206" s="13"/>
      <c r="NYE206" s="13"/>
      <c r="NYF206" s="13"/>
      <c r="NYG206" s="13"/>
      <c r="NYH206" s="13"/>
      <c r="NYI206" s="13"/>
      <c r="NYJ206" s="13"/>
      <c r="NYK206" s="13"/>
      <c r="NYL206" s="13"/>
      <c r="NYM206" s="13"/>
      <c r="NYN206" s="13"/>
      <c r="NYO206" s="13"/>
      <c r="NYP206" s="13"/>
      <c r="NYQ206" s="13"/>
      <c r="NYR206" s="13"/>
      <c r="NYS206" s="13"/>
      <c r="NYT206" s="13"/>
      <c r="NYU206" s="13"/>
      <c r="NYV206" s="13"/>
      <c r="NYW206" s="13"/>
      <c r="NYX206" s="13"/>
      <c r="NYY206" s="13"/>
      <c r="NYZ206" s="13"/>
      <c r="NZA206" s="13"/>
      <c r="NZB206" s="13"/>
      <c r="NZC206" s="13"/>
      <c r="NZD206" s="13"/>
      <c r="NZE206" s="13"/>
      <c r="NZF206" s="13"/>
      <c r="NZG206" s="13"/>
      <c r="NZH206" s="13"/>
      <c r="NZI206" s="13"/>
      <c r="NZJ206" s="13"/>
      <c r="NZK206" s="13"/>
      <c r="NZL206" s="13"/>
      <c r="NZM206" s="13"/>
      <c r="NZN206" s="13"/>
      <c r="NZO206" s="13"/>
      <c r="NZP206" s="13"/>
      <c r="NZQ206" s="13"/>
      <c r="NZR206" s="13"/>
      <c r="NZS206" s="13"/>
      <c r="NZT206" s="13"/>
      <c r="NZU206" s="13"/>
      <c r="NZV206" s="13"/>
      <c r="NZW206" s="13"/>
      <c r="NZX206" s="13"/>
      <c r="NZY206" s="13"/>
      <c r="NZZ206" s="13"/>
      <c r="OAA206" s="13"/>
      <c r="OAB206" s="13"/>
      <c r="OAC206" s="13"/>
      <c r="OAD206" s="13"/>
      <c r="OAE206" s="13"/>
      <c r="OAF206" s="13"/>
      <c r="OAG206" s="13"/>
      <c r="OAH206" s="13"/>
      <c r="OAI206" s="13"/>
      <c r="OAJ206" s="13"/>
      <c r="OAK206" s="13"/>
      <c r="OAL206" s="13"/>
      <c r="OAM206" s="13"/>
      <c r="OAN206" s="13"/>
      <c r="OAO206" s="13"/>
      <c r="OAP206" s="13"/>
      <c r="OAQ206" s="13"/>
      <c r="OAR206" s="13"/>
      <c r="OAS206" s="13"/>
      <c r="OAT206" s="13"/>
      <c r="OAU206" s="13"/>
      <c r="OAV206" s="13"/>
      <c r="OAW206" s="13"/>
      <c r="OAX206" s="13"/>
      <c r="OAY206" s="13"/>
      <c r="OAZ206" s="13"/>
      <c r="OBA206" s="13"/>
      <c r="OBB206" s="13"/>
      <c r="OBC206" s="13"/>
      <c r="OBD206" s="13"/>
      <c r="OBE206" s="13"/>
      <c r="OBF206" s="13"/>
      <c r="OBG206" s="13"/>
      <c r="OBH206" s="13"/>
      <c r="OBI206" s="13"/>
      <c r="OBJ206" s="13"/>
      <c r="OBK206" s="13"/>
      <c r="OBL206" s="13"/>
      <c r="OBM206" s="13"/>
      <c r="OBN206" s="13"/>
      <c r="OBO206" s="13"/>
      <c r="OBP206" s="13"/>
      <c r="OBQ206" s="13"/>
      <c r="OBR206" s="13"/>
      <c r="OBS206" s="13"/>
      <c r="OBT206" s="13"/>
      <c r="OBU206" s="13"/>
      <c r="OBV206" s="13"/>
      <c r="OBW206" s="13"/>
      <c r="OBX206" s="13"/>
      <c r="OBY206" s="13"/>
      <c r="OBZ206" s="13"/>
      <c r="OCA206" s="13"/>
      <c r="OCB206" s="13"/>
      <c r="OCC206" s="13"/>
      <c r="OCD206" s="13"/>
      <c r="OCE206" s="13"/>
      <c r="OCF206" s="13"/>
      <c r="OCG206" s="13"/>
      <c r="OCH206" s="13"/>
      <c r="OCI206" s="13"/>
      <c r="OCJ206" s="13"/>
      <c r="OCK206" s="13"/>
      <c r="OCL206" s="13"/>
      <c r="OCM206" s="13"/>
      <c r="OCN206" s="13"/>
      <c r="OCO206" s="13"/>
      <c r="OCP206" s="13"/>
      <c r="OCQ206" s="13"/>
      <c r="OCR206" s="13"/>
      <c r="OCS206" s="13"/>
      <c r="OCT206" s="13"/>
      <c r="OCU206" s="13"/>
      <c r="OCV206" s="13"/>
      <c r="OCW206" s="13"/>
      <c r="OCX206" s="13"/>
      <c r="OCY206" s="13"/>
      <c r="OCZ206" s="13"/>
      <c r="ODA206" s="13"/>
      <c r="ODB206" s="13"/>
      <c r="ODC206" s="13"/>
      <c r="ODD206" s="13"/>
      <c r="ODE206" s="13"/>
      <c r="ODF206" s="13"/>
      <c r="ODG206" s="13"/>
      <c r="ODH206" s="13"/>
      <c r="ODI206" s="13"/>
      <c r="ODJ206" s="13"/>
      <c r="ODK206" s="13"/>
      <c r="ODL206" s="13"/>
      <c r="ODM206" s="13"/>
      <c r="ODN206" s="13"/>
      <c r="ODO206" s="13"/>
      <c r="ODP206" s="13"/>
      <c r="ODQ206" s="13"/>
      <c r="ODR206" s="13"/>
      <c r="ODS206" s="13"/>
      <c r="ODT206" s="13"/>
      <c r="ODU206" s="13"/>
      <c r="ODV206" s="13"/>
      <c r="ODW206" s="13"/>
      <c r="ODX206" s="13"/>
      <c r="ODY206" s="13"/>
      <c r="ODZ206" s="13"/>
      <c r="OEA206" s="13"/>
      <c r="OEB206" s="13"/>
      <c r="OEC206" s="13"/>
      <c r="OED206" s="13"/>
      <c r="OEE206" s="13"/>
      <c r="OEF206" s="13"/>
      <c r="OEG206" s="13"/>
      <c r="OEH206" s="13"/>
      <c r="OEI206" s="13"/>
      <c r="OEJ206" s="13"/>
      <c r="OEK206" s="13"/>
      <c r="OEL206" s="13"/>
      <c r="OEM206" s="13"/>
      <c r="OEN206" s="13"/>
      <c r="OEO206" s="13"/>
      <c r="OEP206" s="13"/>
      <c r="OEQ206" s="13"/>
      <c r="OER206" s="13"/>
      <c r="OES206" s="13"/>
      <c r="OET206" s="13"/>
      <c r="OEU206" s="13"/>
      <c r="OEV206" s="13"/>
      <c r="OEW206" s="13"/>
      <c r="OEX206" s="13"/>
      <c r="OEY206" s="13"/>
      <c r="OEZ206" s="13"/>
      <c r="OFA206" s="13"/>
      <c r="OFB206" s="13"/>
      <c r="OFC206" s="13"/>
      <c r="OFD206" s="13"/>
      <c r="OFE206" s="13"/>
      <c r="OFF206" s="13"/>
      <c r="OFG206" s="13"/>
      <c r="OFH206" s="13"/>
      <c r="OFI206" s="13"/>
      <c r="OFJ206" s="13"/>
      <c r="OFK206" s="13"/>
      <c r="OFL206" s="13"/>
      <c r="OFM206" s="13"/>
      <c r="OFN206" s="13"/>
      <c r="OFO206" s="13"/>
      <c r="OFP206" s="13"/>
      <c r="OFQ206" s="13"/>
      <c r="OFR206" s="13"/>
      <c r="OFS206" s="13"/>
      <c r="OFT206" s="13"/>
      <c r="OFU206" s="13"/>
      <c r="OFV206" s="13"/>
      <c r="OFW206" s="13"/>
      <c r="OFX206" s="13"/>
      <c r="OFY206" s="13"/>
      <c r="OFZ206" s="13"/>
      <c r="OGA206" s="13"/>
      <c r="OGB206" s="13"/>
      <c r="OGC206" s="13"/>
      <c r="OGD206" s="13"/>
      <c r="OGE206" s="13"/>
      <c r="OGF206" s="13"/>
      <c r="OGG206" s="13"/>
      <c r="OGH206" s="13"/>
      <c r="OGI206" s="13"/>
      <c r="OGJ206" s="13"/>
      <c r="OGK206" s="13"/>
      <c r="OGL206" s="13"/>
      <c r="OGM206" s="13"/>
      <c r="OGN206" s="13"/>
      <c r="OGO206" s="13"/>
      <c r="OGP206" s="13"/>
      <c r="OGQ206" s="13"/>
      <c r="OGR206" s="13"/>
      <c r="OGS206" s="13"/>
      <c r="OGT206" s="13"/>
      <c r="OGU206" s="13"/>
      <c r="OGV206" s="13"/>
      <c r="OGW206" s="13"/>
      <c r="OGX206" s="13"/>
      <c r="OGY206" s="13"/>
      <c r="OGZ206" s="13"/>
      <c r="OHA206" s="13"/>
      <c r="OHB206" s="13"/>
      <c r="OHC206" s="13"/>
      <c r="OHD206" s="13"/>
      <c r="OHE206" s="13"/>
      <c r="OHF206" s="13"/>
      <c r="OHG206" s="13"/>
      <c r="OHH206" s="13"/>
      <c r="OHI206" s="13"/>
      <c r="OHJ206" s="13"/>
      <c r="OHK206" s="13"/>
      <c r="OHL206" s="13"/>
      <c r="OHM206" s="13"/>
      <c r="OHN206" s="13"/>
      <c r="OHO206" s="13"/>
      <c r="OHP206" s="13"/>
      <c r="OHQ206" s="13"/>
      <c r="OHR206" s="13"/>
      <c r="OHS206" s="13"/>
      <c r="OHT206" s="13"/>
      <c r="OHU206" s="13"/>
      <c r="OHV206" s="13"/>
      <c r="OHW206" s="13"/>
      <c r="OHX206" s="13"/>
      <c r="OHY206" s="13"/>
      <c r="OHZ206" s="13"/>
      <c r="OIA206" s="13"/>
      <c r="OIB206" s="13"/>
      <c r="OIC206" s="13"/>
      <c r="OID206" s="13"/>
      <c r="OIE206" s="13"/>
      <c r="OIF206" s="13"/>
      <c r="OIG206" s="13"/>
      <c r="OIH206" s="13"/>
      <c r="OII206" s="13"/>
      <c r="OIJ206" s="13"/>
      <c r="OIK206" s="13"/>
      <c r="OIL206" s="13"/>
      <c r="OIM206" s="13"/>
      <c r="OIN206" s="13"/>
      <c r="OIO206" s="13"/>
      <c r="OIP206" s="13"/>
      <c r="OIQ206" s="13"/>
      <c r="OIR206" s="13"/>
      <c r="OIS206" s="13"/>
      <c r="OIT206" s="13"/>
      <c r="OIU206" s="13"/>
      <c r="OIV206" s="13"/>
      <c r="OIW206" s="13"/>
      <c r="OIX206" s="13"/>
      <c r="OIY206" s="13"/>
      <c r="OIZ206" s="13"/>
      <c r="OJA206" s="13"/>
      <c r="OJB206" s="13"/>
      <c r="OJC206" s="13"/>
      <c r="OJD206" s="13"/>
      <c r="OJE206" s="13"/>
      <c r="OJF206" s="13"/>
      <c r="OJG206" s="13"/>
      <c r="OJH206" s="13"/>
      <c r="OJI206" s="13"/>
      <c r="OJJ206" s="13"/>
      <c r="OJK206" s="13"/>
      <c r="OJL206" s="13"/>
      <c r="OJM206" s="13"/>
      <c r="OJN206" s="13"/>
      <c r="OJO206" s="13"/>
      <c r="OJP206" s="13"/>
      <c r="OJQ206" s="13"/>
      <c r="OJR206" s="13"/>
      <c r="OJS206" s="13"/>
      <c r="OJT206" s="13"/>
      <c r="OJU206" s="13"/>
      <c r="OJV206" s="13"/>
      <c r="OJW206" s="13"/>
      <c r="OJX206" s="13"/>
      <c r="OJY206" s="13"/>
      <c r="OJZ206" s="13"/>
      <c r="OKA206" s="13"/>
      <c r="OKB206" s="13"/>
      <c r="OKC206" s="13"/>
      <c r="OKD206" s="13"/>
      <c r="OKE206" s="13"/>
      <c r="OKF206" s="13"/>
      <c r="OKG206" s="13"/>
      <c r="OKH206" s="13"/>
      <c r="OKI206" s="13"/>
      <c r="OKJ206" s="13"/>
      <c r="OKK206" s="13"/>
      <c r="OKL206" s="13"/>
      <c r="OKM206" s="13"/>
      <c r="OKN206" s="13"/>
      <c r="OKO206" s="13"/>
      <c r="OKP206" s="13"/>
      <c r="OKQ206" s="13"/>
      <c r="OKR206" s="13"/>
      <c r="OKS206" s="13"/>
      <c r="OKT206" s="13"/>
      <c r="OKU206" s="13"/>
      <c r="OKV206" s="13"/>
      <c r="OKW206" s="13"/>
      <c r="OKX206" s="13"/>
      <c r="OKY206" s="13"/>
      <c r="OKZ206" s="13"/>
      <c r="OLA206" s="13"/>
      <c r="OLB206" s="13"/>
      <c r="OLC206" s="13"/>
      <c r="OLD206" s="13"/>
      <c r="OLE206" s="13"/>
      <c r="OLF206" s="13"/>
      <c r="OLG206" s="13"/>
      <c r="OLH206" s="13"/>
      <c r="OLI206" s="13"/>
      <c r="OLJ206" s="13"/>
      <c r="OLK206" s="13"/>
      <c r="OLL206" s="13"/>
      <c r="OLM206" s="13"/>
      <c r="OLN206" s="13"/>
      <c r="OLO206" s="13"/>
      <c r="OLP206" s="13"/>
      <c r="OLQ206" s="13"/>
      <c r="OLR206" s="13"/>
      <c r="OLS206" s="13"/>
      <c r="OLT206" s="13"/>
      <c r="OLU206" s="13"/>
      <c r="OLV206" s="13"/>
      <c r="OLW206" s="13"/>
      <c r="OLX206" s="13"/>
      <c r="OLY206" s="13"/>
      <c r="OLZ206" s="13"/>
      <c r="OMA206" s="13"/>
      <c r="OMB206" s="13"/>
      <c r="OMC206" s="13"/>
      <c r="OMD206" s="13"/>
      <c r="OME206" s="13"/>
      <c r="OMF206" s="13"/>
      <c r="OMG206" s="13"/>
      <c r="OMH206" s="13"/>
      <c r="OMI206" s="13"/>
      <c r="OMJ206" s="13"/>
      <c r="OMK206" s="13"/>
      <c r="OML206" s="13"/>
      <c r="OMM206" s="13"/>
      <c r="OMN206" s="13"/>
      <c r="OMO206" s="13"/>
      <c r="OMP206" s="13"/>
      <c r="OMQ206" s="13"/>
      <c r="OMR206" s="13"/>
      <c r="OMS206" s="13"/>
      <c r="OMT206" s="13"/>
      <c r="OMU206" s="13"/>
      <c r="OMV206" s="13"/>
      <c r="OMW206" s="13"/>
      <c r="OMX206" s="13"/>
      <c r="OMY206" s="13"/>
      <c r="OMZ206" s="13"/>
      <c r="ONA206" s="13"/>
      <c r="ONB206" s="13"/>
      <c r="ONC206" s="13"/>
      <c r="OND206" s="13"/>
      <c r="ONE206" s="13"/>
      <c r="ONF206" s="13"/>
      <c r="ONG206" s="13"/>
      <c r="ONH206" s="13"/>
      <c r="ONI206" s="13"/>
      <c r="ONJ206" s="13"/>
      <c r="ONK206" s="13"/>
      <c r="ONL206" s="13"/>
      <c r="ONM206" s="13"/>
      <c r="ONN206" s="13"/>
      <c r="ONO206" s="13"/>
      <c r="ONP206" s="13"/>
      <c r="ONQ206" s="13"/>
      <c r="ONR206" s="13"/>
      <c r="ONS206" s="13"/>
      <c r="ONT206" s="13"/>
      <c r="ONU206" s="13"/>
      <c r="ONV206" s="13"/>
      <c r="ONW206" s="13"/>
      <c r="ONX206" s="13"/>
      <c r="ONY206" s="13"/>
      <c r="ONZ206" s="13"/>
      <c r="OOA206" s="13"/>
      <c r="OOB206" s="13"/>
      <c r="OOC206" s="13"/>
      <c r="OOD206" s="13"/>
      <c r="OOE206" s="13"/>
      <c r="OOF206" s="13"/>
      <c r="OOG206" s="13"/>
      <c r="OOH206" s="13"/>
      <c r="OOI206" s="13"/>
      <c r="OOJ206" s="13"/>
      <c r="OOK206" s="13"/>
      <c r="OOL206" s="13"/>
      <c r="OOM206" s="13"/>
      <c r="OON206" s="13"/>
      <c r="OOO206" s="13"/>
      <c r="OOP206" s="13"/>
      <c r="OOQ206" s="13"/>
      <c r="OOR206" s="13"/>
      <c r="OOS206" s="13"/>
      <c r="OOT206" s="13"/>
      <c r="OOU206" s="13"/>
      <c r="OOV206" s="13"/>
      <c r="OOW206" s="13"/>
      <c r="OOX206" s="13"/>
      <c r="OOY206" s="13"/>
      <c r="OOZ206" s="13"/>
      <c r="OPA206" s="13"/>
      <c r="OPB206" s="13"/>
      <c r="OPC206" s="13"/>
      <c r="OPD206" s="13"/>
      <c r="OPE206" s="13"/>
      <c r="OPF206" s="13"/>
      <c r="OPG206" s="13"/>
      <c r="OPH206" s="13"/>
      <c r="OPI206" s="13"/>
      <c r="OPJ206" s="13"/>
      <c r="OPK206" s="13"/>
      <c r="OPL206" s="13"/>
      <c r="OPM206" s="13"/>
      <c r="OPN206" s="13"/>
      <c r="OPO206" s="13"/>
      <c r="OPP206" s="13"/>
      <c r="OPQ206" s="13"/>
      <c r="OPR206" s="13"/>
      <c r="OPS206" s="13"/>
      <c r="OPT206" s="13"/>
      <c r="OPU206" s="13"/>
      <c r="OPV206" s="13"/>
      <c r="OPW206" s="13"/>
      <c r="OPX206" s="13"/>
      <c r="OPY206" s="13"/>
      <c r="OPZ206" s="13"/>
      <c r="OQA206" s="13"/>
      <c r="OQB206" s="13"/>
      <c r="OQC206" s="13"/>
      <c r="OQD206" s="13"/>
      <c r="OQE206" s="13"/>
      <c r="OQF206" s="13"/>
      <c r="OQG206" s="13"/>
      <c r="OQH206" s="13"/>
      <c r="OQI206" s="13"/>
      <c r="OQJ206" s="13"/>
      <c r="OQK206" s="13"/>
      <c r="OQL206" s="13"/>
      <c r="OQM206" s="13"/>
      <c r="OQN206" s="13"/>
      <c r="OQO206" s="13"/>
      <c r="OQP206" s="13"/>
      <c r="OQQ206" s="13"/>
      <c r="OQR206" s="13"/>
      <c r="OQS206" s="13"/>
      <c r="OQT206" s="13"/>
      <c r="OQU206" s="13"/>
      <c r="OQV206" s="13"/>
      <c r="OQW206" s="13"/>
      <c r="OQX206" s="13"/>
      <c r="OQY206" s="13"/>
      <c r="OQZ206" s="13"/>
      <c r="ORA206" s="13"/>
      <c r="ORB206" s="13"/>
      <c r="ORC206" s="13"/>
      <c r="ORD206" s="13"/>
      <c r="ORE206" s="13"/>
      <c r="ORF206" s="13"/>
      <c r="ORG206" s="13"/>
      <c r="ORH206" s="13"/>
      <c r="ORI206" s="13"/>
      <c r="ORJ206" s="13"/>
      <c r="ORK206" s="13"/>
      <c r="ORL206" s="13"/>
      <c r="ORM206" s="13"/>
      <c r="ORN206" s="13"/>
      <c r="ORO206" s="13"/>
      <c r="ORP206" s="13"/>
      <c r="ORQ206" s="13"/>
      <c r="ORR206" s="13"/>
      <c r="ORS206" s="13"/>
      <c r="ORT206" s="13"/>
      <c r="ORU206" s="13"/>
      <c r="ORV206" s="13"/>
      <c r="ORW206" s="13"/>
      <c r="ORX206" s="13"/>
      <c r="ORY206" s="13"/>
      <c r="ORZ206" s="13"/>
      <c r="OSA206" s="13"/>
      <c r="OSB206" s="13"/>
      <c r="OSC206" s="13"/>
      <c r="OSD206" s="13"/>
      <c r="OSE206" s="13"/>
      <c r="OSF206" s="13"/>
      <c r="OSG206" s="13"/>
      <c r="OSH206" s="13"/>
      <c r="OSI206" s="13"/>
      <c r="OSJ206" s="13"/>
      <c r="OSK206" s="13"/>
      <c r="OSL206" s="13"/>
      <c r="OSM206" s="13"/>
      <c r="OSN206" s="13"/>
      <c r="OSO206" s="13"/>
      <c r="OSP206" s="13"/>
      <c r="OSQ206" s="13"/>
      <c r="OSR206" s="13"/>
      <c r="OSS206" s="13"/>
      <c r="OST206" s="13"/>
      <c r="OSU206" s="13"/>
      <c r="OSV206" s="13"/>
      <c r="OSW206" s="13"/>
      <c r="OSX206" s="13"/>
      <c r="OSY206" s="13"/>
      <c r="OSZ206" s="13"/>
      <c r="OTA206" s="13"/>
      <c r="OTB206" s="13"/>
      <c r="OTC206" s="13"/>
      <c r="OTD206" s="13"/>
      <c r="OTE206" s="13"/>
      <c r="OTF206" s="13"/>
      <c r="OTG206" s="13"/>
      <c r="OTH206" s="13"/>
      <c r="OTI206" s="13"/>
      <c r="OTJ206" s="13"/>
      <c r="OTK206" s="13"/>
      <c r="OTL206" s="13"/>
      <c r="OTM206" s="13"/>
      <c r="OTN206" s="13"/>
      <c r="OTO206" s="13"/>
      <c r="OTP206" s="13"/>
      <c r="OTQ206" s="13"/>
      <c r="OTR206" s="13"/>
      <c r="OTS206" s="13"/>
      <c r="OTT206" s="13"/>
      <c r="OTU206" s="13"/>
      <c r="OTV206" s="13"/>
      <c r="OTW206" s="13"/>
      <c r="OTX206" s="13"/>
      <c r="OTY206" s="13"/>
      <c r="OTZ206" s="13"/>
      <c r="OUA206" s="13"/>
      <c r="OUB206" s="13"/>
      <c r="OUC206" s="13"/>
      <c r="OUD206" s="13"/>
      <c r="OUE206" s="13"/>
      <c r="OUF206" s="13"/>
      <c r="OUG206" s="13"/>
      <c r="OUH206" s="13"/>
      <c r="OUI206" s="13"/>
      <c r="OUJ206" s="13"/>
      <c r="OUK206" s="13"/>
      <c r="OUL206" s="13"/>
      <c r="OUM206" s="13"/>
      <c r="OUN206" s="13"/>
      <c r="OUO206" s="13"/>
      <c r="OUP206" s="13"/>
      <c r="OUQ206" s="13"/>
      <c r="OUR206" s="13"/>
      <c r="OUS206" s="13"/>
      <c r="OUT206" s="13"/>
      <c r="OUU206" s="13"/>
      <c r="OUV206" s="13"/>
      <c r="OUW206" s="13"/>
      <c r="OUX206" s="13"/>
      <c r="OUY206" s="13"/>
      <c r="OUZ206" s="13"/>
      <c r="OVA206" s="13"/>
      <c r="OVB206" s="13"/>
      <c r="OVC206" s="13"/>
      <c r="OVD206" s="13"/>
      <c r="OVE206" s="13"/>
      <c r="OVF206" s="13"/>
      <c r="OVG206" s="13"/>
      <c r="OVH206" s="13"/>
      <c r="OVI206" s="13"/>
      <c r="OVJ206" s="13"/>
      <c r="OVK206" s="13"/>
      <c r="OVL206" s="13"/>
      <c r="OVM206" s="13"/>
      <c r="OVN206" s="13"/>
      <c r="OVO206" s="13"/>
      <c r="OVP206" s="13"/>
      <c r="OVQ206" s="13"/>
      <c r="OVR206" s="13"/>
      <c r="OVS206" s="13"/>
      <c r="OVT206" s="13"/>
      <c r="OVU206" s="13"/>
      <c r="OVV206" s="13"/>
      <c r="OVW206" s="13"/>
      <c r="OVX206" s="13"/>
      <c r="OVY206" s="13"/>
      <c r="OVZ206" s="13"/>
      <c r="OWA206" s="13"/>
      <c r="OWB206" s="13"/>
      <c r="OWC206" s="13"/>
      <c r="OWD206" s="13"/>
      <c r="OWE206" s="13"/>
      <c r="OWF206" s="13"/>
      <c r="OWG206" s="13"/>
      <c r="OWH206" s="13"/>
      <c r="OWI206" s="13"/>
      <c r="OWJ206" s="13"/>
      <c r="OWK206" s="13"/>
      <c r="OWL206" s="13"/>
      <c r="OWM206" s="13"/>
      <c r="OWN206" s="13"/>
      <c r="OWO206" s="13"/>
      <c r="OWP206" s="13"/>
      <c r="OWQ206" s="13"/>
      <c r="OWR206" s="13"/>
      <c r="OWS206" s="13"/>
      <c r="OWT206" s="13"/>
      <c r="OWU206" s="13"/>
      <c r="OWV206" s="13"/>
      <c r="OWW206" s="13"/>
      <c r="OWX206" s="13"/>
      <c r="OWY206" s="13"/>
      <c r="OWZ206" s="13"/>
      <c r="OXA206" s="13"/>
      <c r="OXB206" s="13"/>
      <c r="OXC206" s="13"/>
      <c r="OXD206" s="13"/>
      <c r="OXE206" s="13"/>
      <c r="OXF206" s="13"/>
      <c r="OXG206" s="13"/>
      <c r="OXH206" s="13"/>
      <c r="OXI206" s="13"/>
      <c r="OXJ206" s="13"/>
      <c r="OXK206" s="13"/>
      <c r="OXL206" s="13"/>
      <c r="OXM206" s="13"/>
      <c r="OXN206" s="13"/>
      <c r="OXO206" s="13"/>
      <c r="OXP206" s="13"/>
      <c r="OXQ206" s="13"/>
      <c r="OXR206" s="13"/>
      <c r="OXS206" s="13"/>
      <c r="OXT206" s="13"/>
      <c r="OXU206" s="13"/>
      <c r="OXV206" s="13"/>
      <c r="OXW206" s="13"/>
      <c r="OXX206" s="13"/>
      <c r="OXY206" s="13"/>
      <c r="OXZ206" s="13"/>
      <c r="OYA206" s="13"/>
      <c r="OYB206" s="13"/>
      <c r="OYC206" s="13"/>
      <c r="OYD206" s="13"/>
      <c r="OYE206" s="13"/>
      <c r="OYF206" s="13"/>
      <c r="OYG206" s="13"/>
      <c r="OYH206" s="13"/>
      <c r="OYI206" s="13"/>
      <c r="OYJ206" s="13"/>
      <c r="OYK206" s="13"/>
      <c r="OYL206" s="13"/>
      <c r="OYM206" s="13"/>
      <c r="OYN206" s="13"/>
      <c r="OYO206" s="13"/>
      <c r="OYP206" s="13"/>
      <c r="OYQ206" s="13"/>
      <c r="OYR206" s="13"/>
      <c r="OYS206" s="13"/>
      <c r="OYT206" s="13"/>
      <c r="OYU206" s="13"/>
      <c r="OYV206" s="13"/>
      <c r="OYW206" s="13"/>
      <c r="OYX206" s="13"/>
      <c r="OYY206" s="13"/>
      <c r="OYZ206" s="13"/>
      <c r="OZA206" s="13"/>
      <c r="OZB206" s="13"/>
      <c r="OZC206" s="13"/>
      <c r="OZD206" s="13"/>
      <c r="OZE206" s="13"/>
      <c r="OZF206" s="13"/>
      <c r="OZG206" s="13"/>
      <c r="OZH206" s="13"/>
      <c r="OZI206" s="13"/>
      <c r="OZJ206" s="13"/>
      <c r="OZK206" s="13"/>
      <c r="OZL206" s="13"/>
      <c r="OZM206" s="13"/>
      <c r="OZN206" s="13"/>
      <c r="OZO206" s="13"/>
      <c r="OZP206" s="13"/>
      <c r="OZQ206" s="13"/>
      <c r="OZR206" s="13"/>
      <c r="OZS206" s="13"/>
      <c r="OZT206" s="13"/>
      <c r="OZU206" s="13"/>
      <c r="OZV206" s="13"/>
      <c r="OZW206" s="13"/>
      <c r="OZX206" s="13"/>
      <c r="OZY206" s="13"/>
      <c r="OZZ206" s="13"/>
      <c r="PAA206" s="13"/>
      <c r="PAB206" s="13"/>
      <c r="PAC206" s="13"/>
      <c r="PAD206" s="13"/>
      <c r="PAE206" s="13"/>
      <c r="PAF206" s="13"/>
      <c r="PAG206" s="13"/>
      <c r="PAH206" s="13"/>
      <c r="PAI206" s="13"/>
      <c r="PAJ206" s="13"/>
      <c r="PAK206" s="13"/>
      <c r="PAL206" s="13"/>
      <c r="PAM206" s="13"/>
      <c r="PAN206" s="13"/>
      <c r="PAO206" s="13"/>
      <c r="PAP206" s="13"/>
      <c r="PAQ206" s="13"/>
      <c r="PAR206" s="13"/>
      <c r="PAS206" s="13"/>
      <c r="PAT206" s="13"/>
      <c r="PAU206" s="13"/>
      <c r="PAV206" s="13"/>
      <c r="PAW206" s="13"/>
      <c r="PAX206" s="13"/>
      <c r="PAY206" s="13"/>
      <c r="PAZ206" s="13"/>
      <c r="PBA206" s="13"/>
      <c r="PBB206" s="13"/>
      <c r="PBC206" s="13"/>
      <c r="PBD206" s="13"/>
      <c r="PBE206" s="13"/>
      <c r="PBF206" s="13"/>
      <c r="PBG206" s="13"/>
      <c r="PBH206" s="13"/>
      <c r="PBI206" s="13"/>
      <c r="PBJ206" s="13"/>
      <c r="PBK206" s="13"/>
      <c r="PBL206" s="13"/>
      <c r="PBM206" s="13"/>
      <c r="PBN206" s="13"/>
      <c r="PBO206" s="13"/>
      <c r="PBP206" s="13"/>
      <c r="PBQ206" s="13"/>
      <c r="PBR206" s="13"/>
      <c r="PBS206" s="13"/>
      <c r="PBT206" s="13"/>
      <c r="PBU206" s="13"/>
      <c r="PBV206" s="13"/>
      <c r="PBW206" s="13"/>
      <c r="PBX206" s="13"/>
      <c r="PBY206" s="13"/>
      <c r="PBZ206" s="13"/>
      <c r="PCA206" s="13"/>
      <c r="PCB206" s="13"/>
      <c r="PCC206" s="13"/>
      <c r="PCD206" s="13"/>
      <c r="PCE206" s="13"/>
      <c r="PCF206" s="13"/>
      <c r="PCG206" s="13"/>
      <c r="PCH206" s="13"/>
      <c r="PCI206" s="13"/>
      <c r="PCJ206" s="13"/>
      <c r="PCK206" s="13"/>
      <c r="PCL206" s="13"/>
      <c r="PCM206" s="13"/>
      <c r="PCN206" s="13"/>
      <c r="PCO206" s="13"/>
      <c r="PCP206" s="13"/>
      <c r="PCQ206" s="13"/>
      <c r="PCR206" s="13"/>
      <c r="PCS206" s="13"/>
      <c r="PCT206" s="13"/>
      <c r="PCU206" s="13"/>
      <c r="PCV206" s="13"/>
      <c r="PCW206" s="13"/>
      <c r="PCX206" s="13"/>
      <c r="PCY206" s="13"/>
      <c r="PCZ206" s="13"/>
      <c r="PDA206" s="13"/>
      <c r="PDB206" s="13"/>
      <c r="PDC206" s="13"/>
      <c r="PDD206" s="13"/>
      <c r="PDE206" s="13"/>
      <c r="PDF206" s="13"/>
      <c r="PDG206" s="13"/>
      <c r="PDH206" s="13"/>
      <c r="PDI206" s="13"/>
      <c r="PDJ206" s="13"/>
      <c r="PDK206" s="13"/>
      <c r="PDL206" s="13"/>
      <c r="PDM206" s="13"/>
      <c r="PDN206" s="13"/>
      <c r="PDO206" s="13"/>
      <c r="PDP206" s="13"/>
      <c r="PDQ206" s="13"/>
      <c r="PDR206" s="13"/>
      <c r="PDS206" s="13"/>
      <c r="PDT206" s="13"/>
      <c r="PDU206" s="13"/>
      <c r="PDV206" s="13"/>
      <c r="PDW206" s="13"/>
      <c r="PDX206" s="13"/>
      <c r="PDY206" s="13"/>
      <c r="PDZ206" s="13"/>
      <c r="PEA206" s="13"/>
      <c r="PEB206" s="13"/>
      <c r="PEC206" s="13"/>
      <c r="PED206" s="13"/>
      <c r="PEE206" s="13"/>
      <c r="PEF206" s="13"/>
      <c r="PEG206" s="13"/>
      <c r="PEH206" s="13"/>
      <c r="PEI206" s="13"/>
      <c r="PEJ206" s="13"/>
      <c r="PEK206" s="13"/>
      <c r="PEL206" s="13"/>
      <c r="PEM206" s="13"/>
      <c r="PEN206" s="13"/>
      <c r="PEO206" s="13"/>
      <c r="PEP206" s="13"/>
      <c r="PEQ206" s="13"/>
      <c r="PER206" s="13"/>
      <c r="PES206" s="13"/>
      <c r="PET206" s="13"/>
      <c r="PEU206" s="13"/>
      <c r="PEV206" s="13"/>
      <c r="PEW206" s="13"/>
      <c r="PEX206" s="13"/>
      <c r="PEY206" s="13"/>
      <c r="PEZ206" s="13"/>
      <c r="PFA206" s="13"/>
      <c r="PFB206" s="13"/>
      <c r="PFC206" s="13"/>
      <c r="PFD206" s="13"/>
      <c r="PFE206" s="13"/>
      <c r="PFF206" s="13"/>
      <c r="PFG206" s="13"/>
      <c r="PFH206" s="13"/>
      <c r="PFI206" s="13"/>
      <c r="PFJ206" s="13"/>
      <c r="PFK206" s="13"/>
      <c r="PFL206" s="13"/>
      <c r="PFM206" s="13"/>
      <c r="PFN206" s="13"/>
      <c r="PFO206" s="13"/>
      <c r="PFP206" s="13"/>
      <c r="PFQ206" s="13"/>
      <c r="PFR206" s="13"/>
      <c r="PFS206" s="13"/>
      <c r="PFT206" s="13"/>
      <c r="PFU206" s="13"/>
      <c r="PFV206" s="13"/>
      <c r="PFW206" s="13"/>
      <c r="PFX206" s="13"/>
      <c r="PFY206" s="13"/>
      <c r="PFZ206" s="13"/>
      <c r="PGA206" s="13"/>
      <c r="PGB206" s="13"/>
      <c r="PGC206" s="13"/>
      <c r="PGD206" s="13"/>
      <c r="PGE206" s="13"/>
      <c r="PGF206" s="13"/>
      <c r="PGG206" s="13"/>
      <c r="PGH206" s="13"/>
      <c r="PGI206" s="13"/>
      <c r="PGJ206" s="13"/>
      <c r="PGK206" s="13"/>
      <c r="PGL206" s="13"/>
      <c r="PGM206" s="13"/>
      <c r="PGN206" s="13"/>
      <c r="PGO206" s="13"/>
      <c r="PGP206" s="13"/>
      <c r="PGQ206" s="13"/>
      <c r="PGR206" s="13"/>
      <c r="PGS206" s="13"/>
      <c r="PGT206" s="13"/>
      <c r="PGU206" s="13"/>
      <c r="PGV206" s="13"/>
      <c r="PGW206" s="13"/>
      <c r="PGX206" s="13"/>
      <c r="PGY206" s="13"/>
      <c r="PGZ206" s="13"/>
      <c r="PHA206" s="13"/>
      <c r="PHB206" s="13"/>
      <c r="PHC206" s="13"/>
      <c r="PHD206" s="13"/>
      <c r="PHE206" s="13"/>
      <c r="PHF206" s="13"/>
      <c r="PHG206" s="13"/>
      <c r="PHH206" s="13"/>
      <c r="PHI206" s="13"/>
      <c r="PHJ206" s="13"/>
      <c r="PHK206" s="13"/>
      <c r="PHL206" s="13"/>
      <c r="PHM206" s="13"/>
      <c r="PHN206" s="13"/>
      <c r="PHO206" s="13"/>
      <c r="PHP206" s="13"/>
      <c r="PHQ206" s="13"/>
      <c r="PHR206" s="13"/>
      <c r="PHS206" s="13"/>
      <c r="PHT206" s="13"/>
      <c r="PHU206" s="13"/>
      <c r="PHV206" s="13"/>
      <c r="PHW206" s="13"/>
      <c r="PHX206" s="13"/>
      <c r="PHY206" s="13"/>
      <c r="PHZ206" s="13"/>
      <c r="PIA206" s="13"/>
      <c r="PIB206" s="13"/>
      <c r="PIC206" s="13"/>
      <c r="PID206" s="13"/>
      <c r="PIE206" s="13"/>
      <c r="PIF206" s="13"/>
      <c r="PIG206" s="13"/>
      <c r="PIH206" s="13"/>
      <c r="PII206" s="13"/>
      <c r="PIJ206" s="13"/>
      <c r="PIK206" s="13"/>
      <c r="PIL206" s="13"/>
      <c r="PIM206" s="13"/>
      <c r="PIN206" s="13"/>
      <c r="PIO206" s="13"/>
      <c r="PIP206" s="13"/>
      <c r="PIQ206" s="13"/>
      <c r="PIR206" s="13"/>
      <c r="PIS206" s="13"/>
      <c r="PIT206" s="13"/>
      <c r="PIU206" s="13"/>
      <c r="PIV206" s="13"/>
      <c r="PIW206" s="13"/>
      <c r="PIX206" s="13"/>
      <c r="PIY206" s="13"/>
      <c r="PIZ206" s="13"/>
      <c r="PJA206" s="13"/>
      <c r="PJB206" s="13"/>
      <c r="PJC206" s="13"/>
      <c r="PJD206" s="13"/>
      <c r="PJE206" s="13"/>
      <c r="PJF206" s="13"/>
      <c r="PJG206" s="13"/>
      <c r="PJH206" s="13"/>
      <c r="PJI206" s="13"/>
      <c r="PJJ206" s="13"/>
      <c r="PJK206" s="13"/>
      <c r="PJL206" s="13"/>
      <c r="PJM206" s="13"/>
      <c r="PJN206" s="13"/>
      <c r="PJO206" s="13"/>
      <c r="PJP206" s="13"/>
      <c r="PJQ206" s="13"/>
      <c r="PJR206" s="13"/>
      <c r="PJS206" s="13"/>
      <c r="PJT206" s="13"/>
      <c r="PJU206" s="13"/>
      <c r="PJV206" s="13"/>
      <c r="PJW206" s="13"/>
      <c r="PJX206" s="13"/>
      <c r="PJY206" s="13"/>
      <c r="PJZ206" s="13"/>
      <c r="PKA206" s="13"/>
      <c r="PKB206" s="13"/>
      <c r="PKC206" s="13"/>
      <c r="PKD206" s="13"/>
      <c r="PKE206" s="13"/>
      <c r="PKF206" s="13"/>
      <c r="PKG206" s="13"/>
      <c r="PKH206" s="13"/>
      <c r="PKI206" s="13"/>
      <c r="PKJ206" s="13"/>
      <c r="PKK206" s="13"/>
      <c r="PKL206" s="13"/>
      <c r="PKM206" s="13"/>
      <c r="PKN206" s="13"/>
      <c r="PKO206" s="13"/>
      <c r="PKP206" s="13"/>
      <c r="PKQ206" s="13"/>
      <c r="PKR206" s="13"/>
      <c r="PKS206" s="13"/>
      <c r="PKT206" s="13"/>
      <c r="PKU206" s="13"/>
      <c r="PKV206" s="13"/>
      <c r="PKW206" s="13"/>
      <c r="PKX206" s="13"/>
      <c r="PKY206" s="13"/>
      <c r="PKZ206" s="13"/>
      <c r="PLA206" s="13"/>
      <c r="PLB206" s="13"/>
      <c r="PLC206" s="13"/>
      <c r="PLD206" s="13"/>
      <c r="PLE206" s="13"/>
      <c r="PLF206" s="13"/>
      <c r="PLG206" s="13"/>
      <c r="PLH206" s="13"/>
      <c r="PLI206" s="13"/>
      <c r="PLJ206" s="13"/>
      <c r="PLK206" s="13"/>
      <c r="PLL206" s="13"/>
      <c r="PLM206" s="13"/>
      <c r="PLN206" s="13"/>
      <c r="PLO206" s="13"/>
      <c r="PLP206" s="13"/>
      <c r="PLQ206" s="13"/>
      <c r="PLR206" s="13"/>
      <c r="PLS206" s="13"/>
      <c r="PLT206" s="13"/>
      <c r="PLU206" s="13"/>
      <c r="PLV206" s="13"/>
      <c r="PLW206" s="13"/>
      <c r="PLX206" s="13"/>
      <c r="PLY206" s="13"/>
      <c r="PLZ206" s="13"/>
      <c r="PMA206" s="13"/>
      <c r="PMB206" s="13"/>
      <c r="PMC206" s="13"/>
      <c r="PMD206" s="13"/>
      <c r="PME206" s="13"/>
      <c r="PMF206" s="13"/>
      <c r="PMG206" s="13"/>
      <c r="PMH206" s="13"/>
      <c r="PMI206" s="13"/>
      <c r="PMJ206" s="13"/>
      <c r="PMK206" s="13"/>
      <c r="PML206" s="13"/>
      <c r="PMM206" s="13"/>
      <c r="PMN206" s="13"/>
      <c r="PMO206" s="13"/>
      <c r="PMP206" s="13"/>
      <c r="PMQ206" s="13"/>
      <c r="PMR206" s="13"/>
      <c r="PMS206" s="13"/>
      <c r="PMT206" s="13"/>
      <c r="PMU206" s="13"/>
      <c r="PMV206" s="13"/>
      <c r="PMW206" s="13"/>
      <c r="PMX206" s="13"/>
      <c r="PMY206" s="13"/>
      <c r="PMZ206" s="13"/>
      <c r="PNA206" s="13"/>
      <c r="PNB206" s="13"/>
      <c r="PNC206" s="13"/>
      <c r="PND206" s="13"/>
      <c r="PNE206" s="13"/>
      <c r="PNF206" s="13"/>
      <c r="PNG206" s="13"/>
      <c r="PNH206" s="13"/>
      <c r="PNI206" s="13"/>
      <c r="PNJ206" s="13"/>
      <c r="PNK206" s="13"/>
      <c r="PNL206" s="13"/>
      <c r="PNM206" s="13"/>
      <c r="PNN206" s="13"/>
      <c r="PNO206" s="13"/>
      <c r="PNP206" s="13"/>
      <c r="PNQ206" s="13"/>
      <c r="PNR206" s="13"/>
      <c r="PNS206" s="13"/>
      <c r="PNT206" s="13"/>
      <c r="PNU206" s="13"/>
      <c r="PNV206" s="13"/>
      <c r="PNW206" s="13"/>
      <c r="PNX206" s="13"/>
      <c r="PNY206" s="13"/>
      <c r="PNZ206" s="13"/>
      <c r="POA206" s="13"/>
      <c r="POB206" s="13"/>
      <c r="POC206" s="13"/>
      <c r="POD206" s="13"/>
      <c r="POE206" s="13"/>
      <c r="POF206" s="13"/>
      <c r="POG206" s="13"/>
      <c r="POH206" s="13"/>
      <c r="POI206" s="13"/>
      <c r="POJ206" s="13"/>
      <c r="POK206" s="13"/>
      <c r="POL206" s="13"/>
      <c r="POM206" s="13"/>
      <c r="PON206" s="13"/>
      <c r="POO206" s="13"/>
      <c r="POP206" s="13"/>
      <c r="POQ206" s="13"/>
      <c r="POR206" s="13"/>
      <c r="POS206" s="13"/>
      <c r="POT206" s="13"/>
      <c r="POU206" s="13"/>
      <c r="POV206" s="13"/>
      <c r="POW206" s="13"/>
      <c r="POX206" s="13"/>
      <c r="POY206" s="13"/>
      <c r="POZ206" s="13"/>
      <c r="PPA206" s="13"/>
      <c r="PPB206" s="13"/>
      <c r="PPC206" s="13"/>
      <c r="PPD206" s="13"/>
      <c r="PPE206" s="13"/>
      <c r="PPF206" s="13"/>
      <c r="PPG206" s="13"/>
      <c r="PPH206" s="13"/>
      <c r="PPI206" s="13"/>
      <c r="PPJ206" s="13"/>
      <c r="PPK206" s="13"/>
      <c r="PPL206" s="13"/>
      <c r="PPM206" s="13"/>
      <c r="PPN206" s="13"/>
      <c r="PPO206" s="13"/>
      <c r="PPP206" s="13"/>
      <c r="PPQ206" s="13"/>
      <c r="PPR206" s="13"/>
      <c r="PPS206" s="13"/>
      <c r="PPT206" s="13"/>
      <c r="PPU206" s="13"/>
      <c r="PPV206" s="13"/>
      <c r="PPW206" s="13"/>
      <c r="PPX206" s="13"/>
      <c r="PPY206" s="13"/>
      <c r="PPZ206" s="13"/>
      <c r="PQA206" s="13"/>
      <c r="PQB206" s="13"/>
      <c r="PQC206" s="13"/>
      <c r="PQD206" s="13"/>
      <c r="PQE206" s="13"/>
      <c r="PQF206" s="13"/>
      <c r="PQG206" s="13"/>
      <c r="PQH206" s="13"/>
      <c r="PQI206" s="13"/>
      <c r="PQJ206" s="13"/>
      <c r="PQK206" s="13"/>
      <c r="PQL206" s="13"/>
      <c r="PQM206" s="13"/>
      <c r="PQN206" s="13"/>
      <c r="PQO206" s="13"/>
      <c r="PQP206" s="13"/>
      <c r="PQQ206" s="13"/>
      <c r="PQR206" s="13"/>
      <c r="PQS206" s="13"/>
      <c r="PQT206" s="13"/>
      <c r="PQU206" s="13"/>
      <c r="PQV206" s="13"/>
      <c r="PQW206" s="13"/>
      <c r="PQX206" s="13"/>
      <c r="PQY206" s="13"/>
      <c r="PQZ206" s="13"/>
      <c r="PRA206" s="13"/>
      <c r="PRB206" s="13"/>
      <c r="PRC206" s="13"/>
      <c r="PRD206" s="13"/>
      <c r="PRE206" s="13"/>
      <c r="PRF206" s="13"/>
      <c r="PRG206" s="13"/>
      <c r="PRH206" s="13"/>
      <c r="PRI206" s="13"/>
      <c r="PRJ206" s="13"/>
      <c r="PRK206" s="13"/>
      <c r="PRL206" s="13"/>
      <c r="PRM206" s="13"/>
      <c r="PRN206" s="13"/>
      <c r="PRO206" s="13"/>
      <c r="PRP206" s="13"/>
      <c r="PRQ206" s="13"/>
      <c r="PRR206" s="13"/>
      <c r="PRS206" s="13"/>
      <c r="PRT206" s="13"/>
      <c r="PRU206" s="13"/>
      <c r="PRV206" s="13"/>
      <c r="PRW206" s="13"/>
      <c r="PRX206" s="13"/>
      <c r="PRY206" s="13"/>
      <c r="PRZ206" s="13"/>
      <c r="PSA206" s="13"/>
      <c r="PSB206" s="13"/>
      <c r="PSC206" s="13"/>
      <c r="PSD206" s="13"/>
      <c r="PSE206" s="13"/>
      <c r="PSF206" s="13"/>
      <c r="PSG206" s="13"/>
      <c r="PSH206" s="13"/>
      <c r="PSI206" s="13"/>
      <c r="PSJ206" s="13"/>
      <c r="PSK206" s="13"/>
      <c r="PSL206" s="13"/>
      <c r="PSM206" s="13"/>
      <c r="PSN206" s="13"/>
      <c r="PSO206" s="13"/>
      <c r="PSP206" s="13"/>
      <c r="PSQ206" s="13"/>
      <c r="PSR206" s="13"/>
      <c r="PSS206" s="13"/>
      <c r="PST206" s="13"/>
      <c r="PSU206" s="13"/>
      <c r="PSV206" s="13"/>
      <c r="PSW206" s="13"/>
      <c r="PSX206" s="13"/>
      <c r="PSY206" s="13"/>
      <c r="PSZ206" s="13"/>
      <c r="PTA206" s="13"/>
      <c r="PTB206" s="13"/>
      <c r="PTC206" s="13"/>
      <c r="PTD206" s="13"/>
      <c r="PTE206" s="13"/>
      <c r="PTF206" s="13"/>
      <c r="PTG206" s="13"/>
      <c r="PTH206" s="13"/>
      <c r="PTI206" s="13"/>
      <c r="PTJ206" s="13"/>
      <c r="PTK206" s="13"/>
      <c r="PTL206" s="13"/>
      <c r="PTM206" s="13"/>
      <c r="PTN206" s="13"/>
      <c r="PTO206" s="13"/>
      <c r="PTP206" s="13"/>
      <c r="PTQ206" s="13"/>
      <c r="PTR206" s="13"/>
      <c r="PTS206" s="13"/>
      <c r="PTT206" s="13"/>
      <c r="PTU206" s="13"/>
      <c r="PTV206" s="13"/>
      <c r="PTW206" s="13"/>
      <c r="PTX206" s="13"/>
      <c r="PTY206" s="13"/>
      <c r="PTZ206" s="13"/>
      <c r="PUA206" s="13"/>
      <c r="PUB206" s="13"/>
      <c r="PUC206" s="13"/>
      <c r="PUD206" s="13"/>
      <c r="PUE206" s="13"/>
      <c r="PUF206" s="13"/>
      <c r="PUG206" s="13"/>
      <c r="PUH206" s="13"/>
      <c r="PUI206" s="13"/>
      <c r="PUJ206" s="13"/>
      <c r="PUK206" s="13"/>
      <c r="PUL206" s="13"/>
      <c r="PUM206" s="13"/>
      <c r="PUN206" s="13"/>
      <c r="PUO206" s="13"/>
      <c r="PUP206" s="13"/>
      <c r="PUQ206" s="13"/>
      <c r="PUR206" s="13"/>
      <c r="PUS206" s="13"/>
      <c r="PUT206" s="13"/>
      <c r="PUU206" s="13"/>
      <c r="PUV206" s="13"/>
      <c r="PUW206" s="13"/>
      <c r="PUX206" s="13"/>
      <c r="PUY206" s="13"/>
      <c r="PUZ206" s="13"/>
      <c r="PVA206" s="13"/>
      <c r="PVB206" s="13"/>
      <c r="PVC206" s="13"/>
      <c r="PVD206" s="13"/>
      <c r="PVE206" s="13"/>
      <c r="PVF206" s="13"/>
      <c r="PVG206" s="13"/>
      <c r="PVH206" s="13"/>
      <c r="PVI206" s="13"/>
      <c r="PVJ206" s="13"/>
      <c r="PVK206" s="13"/>
      <c r="PVL206" s="13"/>
      <c r="PVM206" s="13"/>
      <c r="PVN206" s="13"/>
      <c r="PVO206" s="13"/>
      <c r="PVP206" s="13"/>
      <c r="PVQ206" s="13"/>
      <c r="PVR206" s="13"/>
      <c r="PVS206" s="13"/>
      <c r="PVT206" s="13"/>
      <c r="PVU206" s="13"/>
      <c r="PVV206" s="13"/>
      <c r="PVW206" s="13"/>
      <c r="PVX206" s="13"/>
      <c r="PVY206" s="13"/>
      <c r="PVZ206" s="13"/>
      <c r="PWA206" s="13"/>
      <c r="PWB206" s="13"/>
      <c r="PWC206" s="13"/>
      <c r="PWD206" s="13"/>
      <c r="PWE206" s="13"/>
      <c r="PWF206" s="13"/>
      <c r="PWG206" s="13"/>
      <c r="PWH206" s="13"/>
      <c r="PWI206" s="13"/>
      <c r="PWJ206" s="13"/>
      <c r="PWK206" s="13"/>
      <c r="PWL206" s="13"/>
      <c r="PWM206" s="13"/>
      <c r="PWN206" s="13"/>
      <c r="PWO206" s="13"/>
      <c r="PWP206" s="13"/>
      <c r="PWQ206" s="13"/>
      <c r="PWR206" s="13"/>
      <c r="PWS206" s="13"/>
      <c r="PWT206" s="13"/>
      <c r="PWU206" s="13"/>
      <c r="PWV206" s="13"/>
      <c r="PWW206" s="13"/>
      <c r="PWX206" s="13"/>
      <c r="PWY206" s="13"/>
      <c r="PWZ206" s="13"/>
      <c r="PXA206" s="13"/>
      <c r="PXB206" s="13"/>
      <c r="PXC206" s="13"/>
      <c r="PXD206" s="13"/>
      <c r="PXE206" s="13"/>
      <c r="PXF206" s="13"/>
      <c r="PXG206" s="13"/>
      <c r="PXH206" s="13"/>
      <c r="PXI206" s="13"/>
      <c r="PXJ206" s="13"/>
      <c r="PXK206" s="13"/>
      <c r="PXL206" s="13"/>
      <c r="PXM206" s="13"/>
      <c r="PXN206" s="13"/>
      <c r="PXO206" s="13"/>
      <c r="PXP206" s="13"/>
      <c r="PXQ206" s="13"/>
      <c r="PXR206" s="13"/>
      <c r="PXS206" s="13"/>
      <c r="PXT206" s="13"/>
      <c r="PXU206" s="13"/>
      <c r="PXV206" s="13"/>
      <c r="PXW206" s="13"/>
      <c r="PXX206" s="13"/>
      <c r="PXY206" s="13"/>
      <c r="PXZ206" s="13"/>
      <c r="PYA206" s="13"/>
      <c r="PYB206" s="13"/>
      <c r="PYC206" s="13"/>
      <c r="PYD206" s="13"/>
      <c r="PYE206" s="13"/>
      <c r="PYF206" s="13"/>
      <c r="PYG206" s="13"/>
      <c r="PYH206" s="13"/>
      <c r="PYI206" s="13"/>
      <c r="PYJ206" s="13"/>
      <c r="PYK206" s="13"/>
      <c r="PYL206" s="13"/>
      <c r="PYM206" s="13"/>
      <c r="PYN206" s="13"/>
      <c r="PYO206" s="13"/>
      <c r="PYP206" s="13"/>
      <c r="PYQ206" s="13"/>
      <c r="PYR206" s="13"/>
      <c r="PYS206" s="13"/>
      <c r="PYT206" s="13"/>
      <c r="PYU206" s="13"/>
      <c r="PYV206" s="13"/>
      <c r="PYW206" s="13"/>
      <c r="PYX206" s="13"/>
      <c r="PYY206" s="13"/>
      <c r="PYZ206" s="13"/>
      <c r="PZA206" s="13"/>
      <c r="PZB206" s="13"/>
      <c r="PZC206" s="13"/>
      <c r="PZD206" s="13"/>
      <c r="PZE206" s="13"/>
      <c r="PZF206" s="13"/>
      <c r="PZG206" s="13"/>
      <c r="PZH206" s="13"/>
      <c r="PZI206" s="13"/>
      <c r="PZJ206" s="13"/>
      <c r="PZK206" s="13"/>
      <c r="PZL206" s="13"/>
      <c r="PZM206" s="13"/>
      <c r="PZN206" s="13"/>
      <c r="PZO206" s="13"/>
      <c r="PZP206" s="13"/>
      <c r="PZQ206" s="13"/>
      <c r="PZR206" s="13"/>
      <c r="PZS206" s="13"/>
      <c r="PZT206" s="13"/>
      <c r="PZU206" s="13"/>
      <c r="PZV206" s="13"/>
      <c r="PZW206" s="13"/>
      <c r="PZX206" s="13"/>
      <c r="PZY206" s="13"/>
      <c r="PZZ206" s="13"/>
      <c r="QAA206" s="13"/>
      <c r="QAB206" s="13"/>
      <c r="QAC206" s="13"/>
      <c r="QAD206" s="13"/>
      <c r="QAE206" s="13"/>
      <c r="QAF206" s="13"/>
      <c r="QAG206" s="13"/>
      <c r="QAH206" s="13"/>
      <c r="QAI206" s="13"/>
      <c r="QAJ206" s="13"/>
      <c r="QAK206" s="13"/>
      <c r="QAL206" s="13"/>
      <c r="QAM206" s="13"/>
      <c r="QAN206" s="13"/>
      <c r="QAO206" s="13"/>
      <c r="QAP206" s="13"/>
      <c r="QAQ206" s="13"/>
      <c r="QAR206" s="13"/>
      <c r="QAS206" s="13"/>
      <c r="QAT206" s="13"/>
      <c r="QAU206" s="13"/>
      <c r="QAV206" s="13"/>
      <c r="QAW206" s="13"/>
      <c r="QAX206" s="13"/>
      <c r="QAY206" s="13"/>
      <c r="QAZ206" s="13"/>
      <c r="QBA206" s="13"/>
      <c r="QBB206" s="13"/>
      <c r="QBC206" s="13"/>
      <c r="QBD206" s="13"/>
      <c r="QBE206" s="13"/>
      <c r="QBF206" s="13"/>
      <c r="QBG206" s="13"/>
      <c r="QBH206" s="13"/>
      <c r="QBI206" s="13"/>
      <c r="QBJ206" s="13"/>
      <c r="QBK206" s="13"/>
      <c r="QBL206" s="13"/>
      <c r="QBM206" s="13"/>
      <c r="QBN206" s="13"/>
      <c r="QBO206" s="13"/>
      <c r="QBP206" s="13"/>
      <c r="QBQ206" s="13"/>
      <c r="QBR206" s="13"/>
      <c r="QBS206" s="13"/>
      <c r="QBT206" s="13"/>
      <c r="QBU206" s="13"/>
      <c r="QBV206" s="13"/>
      <c r="QBW206" s="13"/>
      <c r="QBX206" s="13"/>
      <c r="QBY206" s="13"/>
      <c r="QBZ206" s="13"/>
      <c r="QCA206" s="13"/>
      <c r="QCB206" s="13"/>
      <c r="QCC206" s="13"/>
      <c r="QCD206" s="13"/>
      <c r="QCE206" s="13"/>
      <c r="QCF206" s="13"/>
      <c r="QCG206" s="13"/>
      <c r="QCH206" s="13"/>
      <c r="QCI206" s="13"/>
      <c r="QCJ206" s="13"/>
      <c r="QCK206" s="13"/>
      <c r="QCL206" s="13"/>
      <c r="QCM206" s="13"/>
      <c r="QCN206" s="13"/>
      <c r="QCO206" s="13"/>
      <c r="QCP206" s="13"/>
      <c r="QCQ206" s="13"/>
      <c r="QCR206" s="13"/>
      <c r="QCS206" s="13"/>
      <c r="QCT206" s="13"/>
      <c r="QCU206" s="13"/>
      <c r="QCV206" s="13"/>
      <c r="QCW206" s="13"/>
      <c r="QCX206" s="13"/>
      <c r="QCY206" s="13"/>
      <c r="QCZ206" s="13"/>
      <c r="QDA206" s="13"/>
      <c r="QDB206" s="13"/>
      <c r="QDC206" s="13"/>
      <c r="QDD206" s="13"/>
      <c r="QDE206" s="13"/>
      <c r="QDF206" s="13"/>
      <c r="QDG206" s="13"/>
      <c r="QDH206" s="13"/>
      <c r="QDI206" s="13"/>
      <c r="QDJ206" s="13"/>
      <c r="QDK206" s="13"/>
      <c r="QDL206" s="13"/>
      <c r="QDM206" s="13"/>
      <c r="QDN206" s="13"/>
      <c r="QDO206" s="13"/>
      <c r="QDP206" s="13"/>
      <c r="QDQ206" s="13"/>
      <c r="QDR206" s="13"/>
      <c r="QDS206" s="13"/>
      <c r="QDT206" s="13"/>
      <c r="QDU206" s="13"/>
      <c r="QDV206" s="13"/>
      <c r="QDW206" s="13"/>
      <c r="QDX206" s="13"/>
      <c r="QDY206" s="13"/>
      <c r="QDZ206" s="13"/>
      <c r="QEA206" s="13"/>
      <c r="QEB206" s="13"/>
      <c r="QEC206" s="13"/>
      <c r="QED206" s="13"/>
      <c r="QEE206" s="13"/>
      <c r="QEF206" s="13"/>
      <c r="QEG206" s="13"/>
      <c r="QEH206" s="13"/>
      <c r="QEI206" s="13"/>
      <c r="QEJ206" s="13"/>
      <c r="QEK206" s="13"/>
      <c r="QEL206" s="13"/>
      <c r="QEM206" s="13"/>
      <c r="QEN206" s="13"/>
      <c r="QEO206" s="13"/>
      <c r="QEP206" s="13"/>
      <c r="QEQ206" s="13"/>
      <c r="QER206" s="13"/>
      <c r="QES206" s="13"/>
      <c r="QET206" s="13"/>
      <c r="QEU206" s="13"/>
      <c r="QEV206" s="13"/>
      <c r="QEW206" s="13"/>
      <c r="QEX206" s="13"/>
      <c r="QEY206" s="13"/>
      <c r="QEZ206" s="13"/>
      <c r="QFA206" s="13"/>
      <c r="QFB206" s="13"/>
      <c r="QFC206" s="13"/>
      <c r="QFD206" s="13"/>
      <c r="QFE206" s="13"/>
      <c r="QFF206" s="13"/>
      <c r="QFG206" s="13"/>
      <c r="QFH206" s="13"/>
      <c r="QFI206" s="13"/>
      <c r="QFJ206" s="13"/>
      <c r="QFK206" s="13"/>
      <c r="QFL206" s="13"/>
      <c r="QFM206" s="13"/>
      <c r="QFN206" s="13"/>
      <c r="QFO206" s="13"/>
      <c r="QFP206" s="13"/>
      <c r="QFQ206" s="13"/>
      <c r="QFR206" s="13"/>
      <c r="QFS206" s="13"/>
      <c r="QFT206" s="13"/>
      <c r="QFU206" s="13"/>
      <c r="QFV206" s="13"/>
      <c r="QFW206" s="13"/>
      <c r="QFX206" s="13"/>
      <c r="QFY206" s="13"/>
      <c r="QFZ206" s="13"/>
      <c r="QGA206" s="13"/>
      <c r="QGB206" s="13"/>
      <c r="QGC206" s="13"/>
      <c r="QGD206" s="13"/>
      <c r="QGE206" s="13"/>
      <c r="QGF206" s="13"/>
      <c r="QGG206" s="13"/>
      <c r="QGH206" s="13"/>
      <c r="QGI206" s="13"/>
      <c r="QGJ206" s="13"/>
      <c r="QGK206" s="13"/>
      <c r="QGL206" s="13"/>
      <c r="QGM206" s="13"/>
      <c r="QGN206" s="13"/>
      <c r="QGO206" s="13"/>
      <c r="QGP206" s="13"/>
      <c r="QGQ206" s="13"/>
      <c r="QGR206" s="13"/>
      <c r="QGS206" s="13"/>
      <c r="QGT206" s="13"/>
      <c r="QGU206" s="13"/>
      <c r="QGV206" s="13"/>
      <c r="QGW206" s="13"/>
      <c r="QGX206" s="13"/>
      <c r="QGY206" s="13"/>
      <c r="QGZ206" s="13"/>
      <c r="QHA206" s="13"/>
      <c r="QHB206" s="13"/>
      <c r="QHC206" s="13"/>
      <c r="QHD206" s="13"/>
      <c r="QHE206" s="13"/>
      <c r="QHF206" s="13"/>
      <c r="QHG206" s="13"/>
      <c r="QHH206" s="13"/>
      <c r="QHI206" s="13"/>
      <c r="QHJ206" s="13"/>
      <c r="QHK206" s="13"/>
      <c r="QHL206" s="13"/>
      <c r="QHM206" s="13"/>
      <c r="QHN206" s="13"/>
      <c r="QHO206" s="13"/>
      <c r="QHP206" s="13"/>
      <c r="QHQ206" s="13"/>
      <c r="QHR206" s="13"/>
      <c r="QHS206" s="13"/>
      <c r="QHT206" s="13"/>
      <c r="QHU206" s="13"/>
      <c r="QHV206" s="13"/>
      <c r="QHW206" s="13"/>
      <c r="QHX206" s="13"/>
      <c r="QHY206" s="13"/>
      <c r="QHZ206" s="13"/>
      <c r="QIA206" s="13"/>
      <c r="QIB206" s="13"/>
      <c r="QIC206" s="13"/>
      <c r="QID206" s="13"/>
      <c r="QIE206" s="13"/>
      <c r="QIF206" s="13"/>
      <c r="QIG206" s="13"/>
      <c r="QIH206" s="13"/>
      <c r="QII206" s="13"/>
      <c r="QIJ206" s="13"/>
      <c r="QIK206" s="13"/>
      <c r="QIL206" s="13"/>
      <c r="QIM206" s="13"/>
      <c r="QIN206" s="13"/>
      <c r="QIO206" s="13"/>
      <c r="QIP206" s="13"/>
      <c r="QIQ206" s="13"/>
      <c r="QIR206" s="13"/>
      <c r="QIS206" s="13"/>
      <c r="QIT206" s="13"/>
      <c r="QIU206" s="13"/>
      <c r="QIV206" s="13"/>
      <c r="QIW206" s="13"/>
      <c r="QIX206" s="13"/>
      <c r="QIY206" s="13"/>
      <c r="QIZ206" s="13"/>
      <c r="QJA206" s="13"/>
      <c r="QJB206" s="13"/>
      <c r="QJC206" s="13"/>
      <c r="QJD206" s="13"/>
      <c r="QJE206" s="13"/>
      <c r="QJF206" s="13"/>
      <c r="QJG206" s="13"/>
      <c r="QJH206" s="13"/>
      <c r="QJI206" s="13"/>
      <c r="QJJ206" s="13"/>
      <c r="QJK206" s="13"/>
      <c r="QJL206" s="13"/>
      <c r="QJM206" s="13"/>
      <c r="QJN206" s="13"/>
      <c r="QJO206" s="13"/>
      <c r="QJP206" s="13"/>
      <c r="QJQ206" s="13"/>
      <c r="QJR206" s="13"/>
      <c r="QJS206" s="13"/>
      <c r="QJT206" s="13"/>
      <c r="QJU206" s="13"/>
      <c r="QJV206" s="13"/>
      <c r="QJW206" s="13"/>
      <c r="QJX206" s="13"/>
      <c r="QJY206" s="13"/>
      <c r="QJZ206" s="13"/>
      <c r="QKA206" s="13"/>
      <c r="QKB206" s="13"/>
      <c r="QKC206" s="13"/>
      <c r="QKD206" s="13"/>
      <c r="QKE206" s="13"/>
      <c r="QKF206" s="13"/>
      <c r="QKG206" s="13"/>
      <c r="QKH206" s="13"/>
      <c r="QKI206" s="13"/>
      <c r="QKJ206" s="13"/>
      <c r="QKK206" s="13"/>
      <c r="QKL206" s="13"/>
      <c r="QKM206" s="13"/>
      <c r="QKN206" s="13"/>
      <c r="QKO206" s="13"/>
      <c r="QKP206" s="13"/>
      <c r="QKQ206" s="13"/>
      <c r="QKR206" s="13"/>
      <c r="QKS206" s="13"/>
      <c r="QKT206" s="13"/>
      <c r="QKU206" s="13"/>
      <c r="QKV206" s="13"/>
      <c r="QKW206" s="13"/>
      <c r="QKX206" s="13"/>
      <c r="QKY206" s="13"/>
      <c r="QKZ206" s="13"/>
      <c r="QLA206" s="13"/>
      <c r="QLB206" s="13"/>
      <c r="QLC206" s="13"/>
      <c r="QLD206" s="13"/>
      <c r="QLE206" s="13"/>
      <c r="QLF206" s="13"/>
      <c r="QLG206" s="13"/>
      <c r="QLH206" s="13"/>
      <c r="QLI206" s="13"/>
      <c r="QLJ206" s="13"/>
      <c r="QLK206" s="13"/>
      <c r="QLL206" s="13"/>
      <c r="QLM206" s="13"/>
      <c r="QLN206" s="13"/>
      <c r="QLO206" s="13"/>
      <c r="QLP206" s="13"/>
      <c r="QLQ206" s="13"/>
      <c r="QLR206" s="13"/>
      <c r="QLS206" s="13"/>
      <c r="QLT206" s="13"/>
      <c r="QLU206" s="13"/>
      <c r="QLV206" s="13"/>
      <c r="QLW206" s="13"/>
      <c r="QLX206" s="13"/>
      <c r="QLY206" s="13"/>
      <c r="QLZ206" s="13"/>
      <c r="QMA206" s="13"/>
      <c r="QMB206" s="13"/>
      <c r="QMC206" s="13"/>
      <c r="QMD206" s="13"/>
      <c r="QME206" s="13"/>
      <c r="QMF206" s="13"/>
      <c r="QMG206" s="13"/>
      <c r="QMH206" s="13"/>
      <c r="QMI206" s="13"/>
      <c r="QMJ206" s="13"/>
      <c r="QMK206" s="13"/>
      <c r="QML206" s="13"/>
      <c r="QMM206" s="13"/>
      <c r="QMN206" s="13"/>
      <c r="QMO206" s="13"/>
      <c r="QMP206" s="13"/>
      <c r="QMQ206" s="13"/>
      <c r="QMR206" s="13"/>
      <c r="QMS206" s="13"/>
      <c r="QMT206" s="13"/>
      <c r="QMU206" s="13"/>
      <c r="QMV206" s="13"/>
      <c r="QMW206" s="13"/>
      <c r="QMX206" s="13"/>
      <c r="QMY206" s="13"/>
      <c r="QMZ206" s="13"/>
      <c r="QNA206" s="13"/>
      <c r="QNB206" s="13"/>
      <c r="QNC206" s="13"/>
      <c r="QND206" s="13"/>
      <c r="QNE206" s="13"/>
      <c r="QNF206" s="13"/>
      <c r="QNG206" s="13"/>
      <c r="QNH206" s="13"/>
      <c r="QNI206" s="13"/>
      <c r="QNJ206" s="13"/>
      <c r="QNK206" s="13"/>
      <c r="QNL206" s="13"/>
      <c r="QNM206" s="13"/>
      <c r="QNN206" s="13"/>
      <c r="QNO206" s="13"/>
      <c r="QNP206" s="13"/>
      <c r="QNQ206" s="13"/>
      <c r="QNR206" s="13"/>
      <c r="QNS206" s="13"/>
      <c r="QNT206" s="13"/>
      <c r="QNU206" s="13"/>
      <c r="QNV206" s="13"/>
      <c r="QNW206" s="13"/>
      <c r="QNX206" s="13"/>
      <c r="QNY206" s="13"/>
      <c r="QNZ206" s="13"/>
      <c r="QOA206" s="13"/>
      <c r="QOB206" s="13"/>
      <c r="QOC206" s="13"/>
      <c r="QOD206" s="13"/>
      <c r="QOE206" s="13"/>
      <c r="QOF206" s="13"/>
      <c r="QOG206" s="13"/>
      <c r="QOH206" s="13"/>
      <c r="QOI206" s="13"/>
      <c r="QOJ206" s="13"/>
      <c r="QOK206" s="13"/>
      <c r="QOL206" s="13"/>
      <c r="QOM206" s="13"/>
      <c r="QON206" s="13"/>
      <c r="QOO206" s="13"/>
      <c r="QOP206" s="13"/>
      <c r="QOQ206" s="13"/>
      <c r="QOR206" s="13"/>
      <c r="QOS206" s="13"/>
      <c r="QOT206" s="13"/>
      <c r="QOU206" s="13"/>
      <c r="QOV206" s="13"/>
      <c r="QOW206" s="13"/>
      <c r="QOX206" s="13"/>
      <c r="QOY206" s="13"/>
      <c r="QOZ206" s="13"/>
      <c r="QPA206" s="13"/>
      <c r="QPB206" s="13"/>
      <c r="QPC206" s="13"/>
      <c r="QPD206" s="13"/>
      <c r="QPE206" s="13"/>
      <c r="QPF206" s="13"/>
      <c r="QPG206" s="13"/>
      <c r="QPH206" s="13"/>
      <c r="QPI206" s="13"/>
      <c r="QPJ206" s="13"/>
      <c r="QPK206" s="13"/>
      <c r="QPL206" s="13"/>
      <c r="QPM206" s="13"/>
      <c r="QPN206" s="13"/>
      <c r="QPO206" s="13"/>
      <c r="QPP206" s="13"/>
      <c r="QPQ206" s="13"/>
      <c r="QPR206" s="13"/>
      <c r="QPS206" s="13"/>
      <c r="QPT206" s="13"/>
      <c r="QPU206" s="13"/>
      <c r="QPV206" s="13"/>
      <c r="QPW206" s="13"/>
      <c r="QPX206" s="13"/>
      <c r="QPY206" s="13"/>
      <c r="QPZ206" s="13"/>
      <c r="QQA206" s="13"/>
      <c r="QQB206" s="13"/>
      <c r="QQC206" s="13"/>
      <c r="QQD206" s="13"/>
      <c r="QQE206" s="13"/>
      <c r="QQF206" s="13"/>
      <c r="QQG206" s="13"/>
      <c r="QQH206" s="13"/>
      <c r="QQI206" s="13"/>
      <c r="QQJ206" s="13"/>
      <c r="QQK206" s="13"/>
      <c r="QQL206" s="13"/>
      <c r="QQM206" s="13"/>
      <c r="QQN206" s="13"/>
      <c r="QQO206" s="13"/>
      <c r="QQP206" s="13"/>
      <c r="QQQ206" s="13"/>
      <c r="QQR206" s="13"/>
      <c r="QQS206" s="13"/>
      <c r="QQT206" s="13"/>
      <c r="QQU206" s="13"/>
      <c r="QQV206" s="13"/>
      <c r="QQW206" s="13"/>
      <c r="QQX206" s="13"/>
      <c r="QQY206" s="13"/>
      <c r="QQZ206" s="13"/>
      <c r="QRA206" s="13"/>
      <c r="QRB206" s="13"/>
      <c r="QRC206" s="13"/>
      <c r="QRD206" s="13"/>
      <c r="QRE206" s="13"/>
      <c r="QRF206" s="13"/>
      <c r="QRG206" s="13"/>
      <c r="QRH206" s="13"/>
      <c r="QRI206" s="13"/>
      <c r="QRJ206" s="13"/>
      <c r="QRK206" s="13"/>
      <c r="QRL206" s="13"/>
      <c r="QRM206" s="13"/>
      <c r="QRN206" s="13"/>
      <c r="QRO206" s="13"/>
      <c r="QRP206" s="13"/>
      <c r="QRQ206" s="13"/>
      <c r="QRR206" s="13"/>
      <c r="QRS206" s="13"/>
      <c r="QRT206" s="13"/>
      <c r="QRU206" s="13"/>
      <c r="QRV206" s="13"/>
      <c r="QRW206" s="13"/>
      <c r="QRX206" s="13"/>
      <c r="QRY206" s="13"/>
      <c r="QRZ206" s="13"/>
      <c r="QSA206" s="13"/>
      <c r="QSB206" s="13"/>
      <c r="QSC206" s="13"/>
      <c r="QSD206" s="13"/>
      <c r="QSE206" s="13"/>
      <c r="QSF206" s="13"/>
      <c r="QSG206" s="13"/>
      <c r="QSH206" s="13"/>
      <c r="QSI206" s="13"/>
      <c r="QSJ206" s="13"/>
      <c r="QSK206" s="13"/>
      <c r="QSL206" s="13"/>
      <c r="QSM206" s="13"/>
      <c r="QSN206" s="13"/>
      <c r="QSO206" s="13"/>
      <c r="QSP206" s="13"/>
      <c r="QSQ206" s="13"/>
      <c r="QSR206" s="13"/>
      <c r="QSS206" s="13"/>
      <c r="QST206" s="13"/>
      <c r="QSU206" s="13"/>
      <c r="QSV206" s="13"/>
      <c r="QSW206" s="13"/>
      <c r="QSX206" s="13"/>
      <c r="QSY206" s="13"/>
      <c r="QSZ206" s="13"/>
      <c r="QTA206" s="13"/>
      <c r="QTB206" s="13"/>
      <c r="QTC206" s="13"/>
      <c r="QTD206" s="13"/>
      <c r="QTE206" s="13"/>
      <c r="QTF206" s="13"/>
      <c r="QTG206" s="13"/>
      <c r="QTH206" s="13"/>
      <c r="QTI206" s="13"/>
      <c r="QTJ206" s="13"/>
      <c r="QTK206" s="13"/>
      <c r="QTL206" s="13"/>
      <c r="QTM206" s="13"/>
      <c r="QTN206" s="13"/>
      <c r="QTO206" s="13"/>
      <c r="QTP206" s="13"/>
      <c r="QTQ206" s="13"/>
      <c r="QTR206" s="13"/>
      <c r="QTS206" s="13"/>
      <c r="QTT206" s="13"/>
      <c r="QTU206" s="13"/>
      <c r="QTV206" s="13"/>
      <c r="QTW206" s="13"/>
      <c r="QTX206" s="13"/>
      <c r="QTY206" s="13"/>
      <c r="QTZ206" s="13"/>
      <c r="QUA206" s="13"/>
      <c r="QUB206" s="13"/>
      <c r="QUC206" s="13"/>
      <c r="QUD206" s="13"/>
      <c r="QUE206" s="13"/>
      <c r="QUF206" s="13"/>
      <c r="QUG206" s="13"/>
      <c r="QUH206" s="13"/>
      <c r="QUI206" s="13"/>
      <c r="QUJ206" s="13"/>
      <c r="QUK206" s="13"/>
      <c r="QUL206" s="13"/>
      <c r="QUM206" s="13"/>
      <c r="QUN206" s="13"/>
      <c r="QUO206" s="13"/>
      <c r="QUP206" s="13"/>
      <c r="QUQ206" s="13"/>
      <c r="QUR206" s="13"/>
      <c r="QUS206" s="13"/>
      <c r="QUT206" s="13"/>
      <c r="QUU206" s="13"/>
      <c r="QUV206" s="13"/>
      <c r="QUW206" s="13"/>
      <c r="QUX206" s="13"/>
      <c r="QUY206" s="13"/>
      <c r="QUZ206" s="13"/>
      <c r="QVA206" s="13"/>
      <c r="QVB206" s="13"/>
      <c r="QVC206" s="13"/>
      <c r="QVD206" s="13"/>
      <c r="QVE206" s="13"/>
      <c r="QVF206" s="13"/>
      <c r="QVG206" s="13"/>
      <c r="QVH206" s="13"/>
      <c r="QVI206" s="13"/>
      <c r="QVJ206" s="13"/>
      <c r="QVK206" s="13"/>
      <c r="QVL206" s="13"/>
      <c r="QVM206" s="13"/>
      <c r="QVN206" s="13"/>
      <c r="QVO206" s="13"/>
      <c r="QVP206" s="13"/>
      <c r="QVQ206" s="13"/>
      <c r="QVR206" s="13"/>
      <c r="QVS206" s="13"/>
      <c r="QVT206" s="13"/>
      <c r="QVU206" s="13"/>
      <c r="QVV206" s="13"/>
      <c r="QVW206" s="13"/>
      <c r="QVX206" s="13"/>
      <c r="QVY206" s="13"/>
      <c r="QVZ206" s="13"/>
      <c r="QWA206" s="13"/>
      <c r="QWB206" s="13"/>
      <c r="QWC206" s="13"/>
      <c r="QWD206" s="13"/>
      <c r="QWE206" s="13"/>
      <c r="QWF206" s="13"/>
      <c r="QWG206" s="13"/>
      <c r="QWH206" s="13"/>
      <c r="QWI206" s="13"/>
      <c r="QWJ206" s="13"/>
      <c r="QWK206" s="13"/>
      <c r="QWL206" s="13"/>
      <c r="QWM206" s="13"/>
      <c r="QWN206" s="13"/>
      <c r="QWO206" s="13"/>
      <c r="QWP206" s="13"/>
      <c r="QWQ206" s="13"/>
      <c r="QWR206" s="13"/>
      <c r="QWS206" s="13"/>
      <c r="QWT206" s="13"/>
      <c r="QWU206" s="13"/>
      <c r="QWV206" s="13"/>
      <c r="QWW206" s="13"/>
      <c r="QWX206" s="13"/>
      <c r="QWY206" s="13"/>
      <c r="QWZ206" s="13"/>
      <c r="QXA206" s="13"/>
      <c r="QXB206" s="13"/>
      <c r="QXC206" s="13"/>
      <c r="QXD206" s="13"/>
      <c r="QXE206" s="13"/>
      <c r="QXF206" s="13"/>
      <c r="QXG206" s="13"/>
      <c r="QXH206" s="13"/>
      <c r="QXI206" s="13"/>
      <c r="QXJ206" s="13"/>
      <c r="QXK206" s="13"/>
      <c r="QXL206" s="13"/>
      <c r="QXM206" s="13"/>
      <c r="QXN206" s="13"/>
      <c r="QXO206" s="13"/>
      <c r="QXP206" s="13"/>
      <c r="QXQ206" s="13"/>
      <c r="QXR206" s="13"/>
      <c r="QXS206" s="13"/>
      <c r="QXT206" s="13"/>
      <c r="QXU206" s="13"/>
      <c r="QXV206" s="13"/>
      <c r="QXW206" s="13"/>
      <c r="QXX206" s="13"/>
      <c r="QXY206" s="13"/>
      <c r="QXZ206" s="13"/>
      <c r="QYA206" s="13"/>
      <c r="QYB206" s="13"/>
      <c r="QYC206" s="13"/>
      <c r="QYD206" s="13"/>
      <c r="QYE206" s="13"/>
      <c r="QYF206" s="13"/>
      <c r="QYG206" s="13"/>
      <c r="QYH206" s="13"/>
      <c r="QYI206" s="13"/>
      <c r="QYJ206" s="13"/>
      <c r="QYK206" s="13"/>
      <c r="QYL206" s="13"/>
      <c r="QYM206" s="13"/>
      <c r="QYN206" s="13"/>
      <c r="QYO206" s="13"/>
      <c r="QYP206" s="13"/>
      <c r="QYQ206" s="13"/>
      <c r="QYR206" s="13"/>
      <c r="QYS206" s="13"/>
      <c r="QYT206" s="13"/>
      <c r="QYU206" s="13"/>
      <c r="QYV206" s="13"/>
      <c r="QYW206" s="13"/>
      <c r="QYX206" s="13"/>
      <c r="QYY206" s="13"/>
      <c r="QYZ206" s="13"/>
      <c r="QZA206" s="13"/>
      <c r="QZB206" s="13"/>
      <c r="QZC206" s="13"/>
      <c r="QZD206" s="13"/>
      <c r="QZE206" s="13"/>
      <c r="QZF206" s="13"/>
      <c r="QZG206" s="13"/>
      <c r="QZH206" s="13"/>
      <c r="QZI206" s="13"/>
      <c r="QZJ206" s="13"/>
      <c r="QZK206" s="13"/>
      <c r="QZL206" s="13"/>
      <c r="QZM206" s="13"/>
      <c r="QZN206" s="13"/>
      <c r="QZO206" s="13"/>
      <c r="QZP206" s="13"/>
      <c r="QZQ206" s="13"/>
      <c r="QZR206" s="13"/>
      <c r="QZS206" s="13"/>
      <c r="QZT206" s="13"/>
      <c r="QZU206" s="13"/>
      <c r="QZV206" s="13"/>
      <c r="QZW206" s="13"/>
      <c r="QZX206" s="13"/>
      <c r="QZY206" s="13"/>
      <c r="QZZ206" s="13"/>
      <c r="RAA206" s="13"/>
      <c r="RAB206" s="13"/>
      <c r="RAC206" s="13"/>
      <c r="RAD206" s="13"/>
      <c r="RAE206" s="13"/>
      <c r="RAF206" s="13"/>
      <c r="RAG206" s="13"/>
      <c r="RAH206" s="13"/>
      <c r="RAI206" s="13"/>
      <c r="RAJ206" s="13"/>
      <c r="RAK206" s="13"/>
      <c r="RAL206" s="13"/>
      <c r="RAM206" s="13"/>
      <c r="RAN206" s="13"/>
      <c r="RAO206" s="13"/>
      <c r="RAP206" s="13"/>
      <c r="RAQ206" s="13"/>
      <c r="RAR206" s="13"/>
      <c r="RAS206" s="13"/>
      <c r="RAT206" s="13"/>
      <c r="RAU206" s="13"/>
      <c r="RAV206" s="13"/>
      <c r="RAW206" s="13"/>
      <c r="RAX206" s="13"/>
      <c r="RAY206" s="13"/>
      <c r="RAZ206" s="13"/>
      <c r="RBA206" s="13"/>
      <c r="RBB206" s="13"/>
      <c r="RBC206" s="13"/>
      <c r="RBD206" s="13"/>
      <c r="RBE206" s="13"/>
      <c r="RBF206" s="13"/>
      <c r="RBG206" s="13"/>
      <c r="RBH206" s="13"/>
      <c r="RBI206" s="13"/>
      <c r="RBJ206" s="13"/>
      <c r="RBK206" s="13"/>
      <c r="RBL206" s="13"/>
      <c r="RBM206" s="13"/>
      <c r="RBN206" s="13"/>
      <c r="RBO206" s="13"/>
      <c r="RBP206" s="13"/>
      <c r="RBQ206" s="13"/>
      <c r="RBR206" s="13"/>
      <c r="RBS206" s="13"/>
      <c r="RBT206" s="13"/>
      <c r="RBU206" s="13"/>
      <c r="RBV206" s="13"/>
      <c r="RBW206" s="13"/>
      <c r="RBX206" s="13"/>
      <c r="RBY206" s="13"/>
      <c r="RBZ206" s="13"/>
      <c r="RCA206" s="13"/>
      <c r="RCB206" s="13"/>
      <c r="RCC206" s="13"/>
      <c r="RCD206" s="13"/>
      <c r="RCE206" s="13"/>
      <c r="RCF206" s="13"/>
      <c r="RCG206" s="13"/>
      <c r="RCH206" s="13"/>
      <c r="RCI206" s="13"/>
      <c r="RCJ206" s="13"/>
      <c r="RCK206" s="13"/>
      <c r="RCL206" s="13"/>
      <c r="RCM206" s="13"/>
      <c r="RCN206" s="13"/>
      <c r="RCO206" s="13"/>
      <c r="RCP206" s="13"/>
      <c r="RCQ206" s="13"/>
      <c r="RCR206" s="13"/>
      <c r="RCS206" s="13"/>
      <c r="RCT206" s="13"/>
      <c r="RCU206" s="13"/>
      <c r="RCV206" s="13"/>
      <c r="RCW206" s="13"/>
      <c r="RCX206" s="13"/>
      <c r="RCY206" s="13"/>
      <c r="RCZ206" s="13"/>
      <c r="RDA206" s="13"/>
      <c r="RDB206" s="13"/>
      <c r="RDC206" s="13"/>
      <c r="RDD206" s="13"/>
      <c r="RDE206" s="13"/>
      <c r="RDF206" s="13"/>
      <c r="RDG206" s="13"/>
      <c r="RDH206" s="13"/>
      <c r="RDI206" s="13"/>
      <c r="RDJ206" s="13"/>
      <c r="RDK206" s="13"/>
      <c r="RDL206" s="13"/>
      <c r="RDM206" s="13"/>
      <c r="RDN206" s="13"/>
      <c r="RDO206" s="13"/>
      <c r="RDP206" s="13"/>
      <c r="RDQ206" s="13"/>
      <c r="RDR206" s="13"/>
      <c r="RDS206" s="13"/>
      <c r="RDT206" s="13"/>
      <c r="RDU206" s="13"/>
      <c r="RDV206" s="13"/>
      <c r="RDW206" s="13"/>
      <c r="RDX206" s="13"/>
      <c r="RDY206" s="13"/>
      <c r="RDZ206" s="13"/>
      <c r="REA206" s="13"/>
      <c r="REB206" s="13"/>
      <c r="REC206" s="13"/>
      <c r="RED206" s="13"/>
      <c r="REE206" s="13"/>
      <c r="REF206" s="13"/>
      <c r="REG206" s="13"/>
      <c r="REH206" s="13"/>
      <c r="REI206" s="13"/>
      <c r="REJ206" s="13"/>
      <c r="REK206" s="13"/>
      <c r="REL206" s="13"/>
      <c r="REM206" s="13"/>
      <c r="REN206" s="13"/>
      <c r="REO206" s="13"/>
      <c r="REP206" s="13"/>
      <c r="REQ206" s="13"/>
      <c r="RER206" s="13"/>
      <c r="RES206" s="13"/>
      <c r="RET206" s="13"/>
      <c r="REU206" s="13"/>
      <c r="REV206" s="13"/>
      <c r="REW206" s="13"/>
      <c r="REX206" s="13"/>
      <c r="REY206" s="13"/>
      <c r="REZ206" s="13"/>
      <c r="RFA206" s="13"/>
      <c r="RFB206" s="13"/>
      <c r="RFC206" s="13"/>
      <c r="RFD206" s="13"/>
      <c r="RFE206" s="13"/>
      <c r="RFF206" s="13"/>
      <c r="RFG206" s="13"/>
      <c r="RFH206" s="13"/>
      <c r="RFI206" s="13"/>
      <c r="RFJ206" s="13"/>
      <c r="RFK206" s="13"/>
      <c r="RFL206" s="13"/>
      <c r="RFM206" s="13"/>
      <c r="RFN206" s="13"/>
      <c r="RFO206" s="13"/>
      <c r="RFP206" s="13"/>
      <c r="RFQ206" s="13"/>
      <c r="RFR206" s="13"/>
      <c r="RFS206" s="13"/>
      <c r="RFT206" s="13"/>
      <c r="RFU206" s="13"/>
      <c r="RFV206" s="13"/>
      <c r="RFW206" s="13"/>
      <c r="RFX206" s="13"/>
      <c r="RFY206" s="13"/>
      <c r="RFZ206" s="13"/>
      <c r="RGA206" s="13"/>
      <c r="RGB206" s="13"/>
      <c r="RGC206" s="13"/>
      <c r="RGD206" s="13"/>
      <c r="RGE206" s="13"/>
      <c r="RGF206" s="13"/>
      <c r="RGG206" s="13"/>
      <c r="RGH206" s="13"/>
      <c r="RGI206" s="13"/>
      <c r="RGJ206" s="13"/>
      <c r="RGK206" s="13"/>
      <c r="RGL206" s="13"/>
      <c r="RGM206" s="13"/>
      <c r="RGN206" s="13"/>
      <c r="RGO206" s="13"/>
      <c r="RGP206" s="13"/>
      <c r="RGQ206" s="13"/>
      <c r="RGR206" s="13"/>
      <c r="RGS206" s="13"/>
      <c r="RGT206" s="13"/>
      <c r="RGU206" s="13"/>
      <c r="RGV206" s="13"/>
      <c r="RGW206" s="13"/>
      <c r="RGX206" s="13"/>
      <c r="RGY206" s="13"/>
      <c r="RGZ206" s="13"/>
      <c r="RHA206" s="13"/>
      <c r="RHB206" s="13"/>
      <c r="RHC206" s="13"/>
      <c r="RHD206" s="13"/>
      <c r="RHE206" s="13"/>
      <c r="RHF206" s="13"/>
      <c r="RHG206" s="13"/>
      <c r="RHH206" s="13"/>
      <c r="RHI206" s="13"/>
      <c r="RHJ206" s="13"/>
      <c r="RHK206" s="13"/>
      <c r="RHL206" s="13"/>
      <c r="RHM206" s="13"/>
      <c r="RHN206" s="13"/>
      <c r="RHO206" s="13"/>
      <c r="RHP206" s="13"/>
      <c r="RHQ206" s="13"/>
      <c r="RHR206" s="13"/>
      <c r="RHS206" s="13"/>
      <c r="RHT206" s="13"/>
      <c r="RHU206" s="13"/>
      <c r="RHV206" s="13"/>
      <c r="RHW206" s="13"/>
      <c r="RHX206" s="13"/>
      <c r="RHY206" s="13"/>
      <c r="RHZ206" s="13"/>
      <c r="RIA206" s="13"/>
      <c r="RIB206" s="13"/>
      <c r="RIC206" s="13"/>
      <c r="RID206" s="13"/>
      <c r="RIE206" s="13"/>
      <c r="RIF206" s="13"/>
      <c r="RIG206" s="13"/>
      <c r="RIH206" s="13"/>
      <c r="RII206" s="13"/>
      <c r="RIJ206" s="13"/>
      <c r="RIK206" s="13"/>
      <c r="RIL206" s="13"/>
      <c r="RIM206" s="13"/>
      <c r="RIN206" s="13"/>
      <c r="RIO206" s="13"/>
      <c r="RIP206" s="13"/>
      <c r="RIQ206" s="13"/>
      <c r="RIR206" s="13"/>
      <c r="RIS206" s="13"/>
      <c r="RIT206" s="13"/>
      <c r="RIU206" s="13"/>
      <c r="RIV206" s="13"/>
      <c r="RIW206" s="13"/>
      <c r="RIX206" s="13"/>
      <c r="RIY206" s="13"/>
      <c r="RIZ206" s="13"/>
      <c r="RJA206" s="13"/>
      <c r="RJB206" s="13"/>
      <c r="RJC206" s="13"/>
      <c r="RJD206" s="13"/>
      <c r="RJE206" s="13"/>
      <c r="RJF206" s="13"/>
      <c r="RJG206" s="13"/>
      <c r="RJH206" s="13"/>
      <c r="RJI206" s="13"/>
      <c r="RJJ206" s="13"/>
      <c r="RJK206" s="13"/>
      <c r="RJL206" s="13"/>
      <c r="RJM206" s="13"/>
      <c r="RJN206" s="13"/>
      <c r="RJO206" s="13"/>
      <c r="RJP206" s="13"/>
      <c r="RJQ206" s="13"/>
      <c r="RJR206" s="13"/>
      <c r="RJS206" s="13"/>
      <c r="RJT206" s="13"/>
      <c r="RJU206" s="13"/>
      <c r="RJV206" s="13"/>
      <c r="RJW206" s="13"/>
      <c r="RJX206" s="13"/>
      <c r="RJY206" s="13"/>
      <c r="RJZ206" s="13"/>
      <c r="RKA206" s="13"/>
      <c r="RKB206" s="13"/>
      <c r="RKC206" s="13"/>
      <c r="RKD206" s="13"/>
      <c r="RKE206" s="13"/>
      <c r="RKF206" s="13"/>
      <c r="RKG206" s="13"/>
      <c r="RKH206" s="13"/>
      <c r="RKI206" s="13"/>
      <c r="RKJ206" s="13"/>
      <c r="RKK206" s="13"/>
      <c r="RKL206" s="13"/>
      <c r="RKM206" s="13"/>
      <c r="RKN206" s="13"/>
      <c r="RKO206" s="13"/>
      <c r="RKP206" s="13"/>
      <c r="RKQ206" s="13"/>
      <c r="RKR206" s="13"/>
      <c r="RKS206" s="13"/>
      <c r="RKT206" s="13"/>
      <c r="RKU206" s="13"/>
      <c r="RKV206" s="13"/>
      <c r="RKW206" s="13"/>
      <c r="RKX206" s="13"/>
      <c r="RKY206" s="13"/>
      <c r="RKZ206" s="13"/>
      <c r="RLA206" s="13"/>
      <c r="RLB206" s="13"/>
      <c r="RLC206" s="13"/>
      <c r="RLD206" s="13"/>
      <c r="RLE206" s="13"/>
      <c r="RLF206" s="13"/>
      <c r="RLG206" s="13"/>
      <c r="RLH206" s="13"/>
      <c r="RLI206" s="13"/>
      <c r="RLJ206" s="13"/>
      <c r="RLK206" s="13"/>
      <c r="RLL206" s="13"/>
      <c r="RLM206" s="13"/>
      <c r="RLN206" s="13"/>
      <c r="RLO206" s="13"/>
      <c r="RLP206" s="13"/>
      <c r="RLQ206" s="13"/>
      <c r="RLR206" s="13"/>
      <c r="RLS206" s="13"/>
      <c r="RLT206" s="13"/>
      <c r="RLU206" s="13"/>
      <c r="RLV206" s="13"/>
      <c r="RLW206" s="13"/>
      <c r="RLX206" s="13"/>
      <c r="RLY206" s="13"/>
      <c r="RLZ206" s="13"/>
      <c r="RMA206" s="13"/>
      <c r="RMB206" s="13"/>
      <c r="RMC206" s="13"/>
      <c r="RMD206" s="13"/>
      <c r="RME206" s="13"/>
      <c r="RMF206" s="13"/>
      <c r="RMG206" s="13"/>
      <c r="RMH206" s="13"/>
      <c r="RMI206" s="13"/>
      <c r="RMJ206" s="13"/>
      <c r="RMK206" s="13"/>
      <c r="RML206" s="13"/>
      <c r="RMM206" s="13"/>
      <c r="RMN206" s="13"/>
      <c r="RMO206" s="13"/>
      <c r="RMP206" s="13"/>
      <c r="RMQ206" s="13"/>
      <c r="RMR206" s="13"/>
      <c r="RMS206" s="13"/>
      <c r="RMT206" s="13"/>
      <c r="RMU206" s="13"/>
      <c r="RMV206" s="13"/>
      <c r="RMW206" s="13"/>
      <c r="RMX206" s="13"/>
      <c r="RMY206" s="13"/>
      <c r="RMZ206" s="13"/>
      <c r="RNA206" s="13"/>
      <c r="RNB206" s="13"/>
      <c r="RNC206" s="13"/>
      <c r="RND206" s="13"/>
      <c r="RNE206" s="13"/>
      <c r="RNF206" s="13"/>
      <c r="RNG206" s="13"/>
      <c r="RNH206" s="13"/>
      <c r="RNI206" s="13"/>
      <c r="RNJ206" s="13"/>
      <c r="RNK206" s="13"/>
      <c r="RNL206" s="13"/>
      <c r="RNM206" s="13"/>
      <c r="RNN206" s="13"/>
      <c r="RNO206" s="13"/>
      <c r="RNP206" s="13"/>
      <c r="RNQ206" s="13"/>
      <c r="RNR206" s="13"/>
      <c r="RNS206" s="13"/>
      <c r="RNT206" s="13"/>
      <c r="RNU206" s="13"/>
      <c r="RNV206" s="13"/>
      <c r="RNW206" s="13"/>
      <c r="RNX206" s="13"/>
      <c r="RNY206" s="13"/>
      <c r="RNZ206" s="13"/>
      <c r="ROA206" s="13"/>
      <c r="ROB206" s="13"/>
      <c r="ROC206" s="13"/>
      <c r="ROD206" s="13"/>
      <c r="ROE206" s="13"/>
      <c r="ROF206" s="13"/>
      <c r="ROG206" s="13"/>
      <c r="ROH206" s="13"/>
      <c r="ROI206" s="13"/>
      <c r="ROJ206" s="13"/>
      <c r="ROK206" s="13"/>
      <c r="ROL206" s="13"/>
      <c r="ROM206" s="13"/>
      <c r="RON206" s="13"/>
      <c r="ROO206" s="13"/>
      <c r="ROP206" s="13"/>
      <c r="ROQ206" s="13"/>
      <c r="ROR206" s="13"/>
      <c r="ROS206" s="13"/>
      <c r="ROT206" s="13"/>
      <c r="ROU206" s="13"/>
      <c r="ROV206" s="13"/>
      <c r="ROW206" s="13"/>
      <c r="ROX206" s="13"/>
      <c r="ROY206" s="13"/>
      <c r="ROZ206" s="13"/>
      <c r="RPA206" s="13"/>
      <c r="RPB206" s="13"/>
      <c r="RPC206" s="13"/>
      <c r="RPD206" s="13"/>
      <c r="RPE206" s="13"/>
      <c r="RPF206" s="13"/>
      <c r="RPG206" s="13"/>
      <c r="RPH206" s="13"/>
      <c r="RPI206" s="13"/>
      <c r="RPJ206" s="13"/>
      <c r="RPK206" s="13"/>
      <c r="RPL206" s="13"/>
      <c r="RPM206" s="13"/>
      <c r="RPN206" s="13"/>
      <c r="RPO206" s="13"/>
      <c r="RPP206" s="13"/>
      <c r="RPQ206" s="13"/>
      <c r="RPR206" s="13"/>
      <c r="RPS206" s="13"/>
      <c r="RPT206" s="13"/>
      <c r="RPU206" s="13"/>
      <c r="RPV206" s="13"/>
      <c r="RPW206" s="13"/>
      <c r="RPX206" s="13"/>
      <c r="RPY206" s="13"/>
      <c r="RPZ206" s="13"/>
      <c r="RQA206" s="13"/>
      <c r="RQB206" s="13"/>
      <c r="RQC206" s="13"/>
      <c r="RQD206" s="13"/>
      <c r="RQE206" s="13"/>
      <c r="RQF206" s="13"/>
      <c r="RQG206" s="13"/>
      <c r="RQH206" s="13"/>
      <c r="RQI206" s="13"/>
      <c r="RQJ206" s="13"/>
      <c r="RQK206" s="13"/>
      <c r="RQL206" s="13"/>
      <c r="RQM206" s="13"/>
      <c r="RQN206" s="13"/>
      <c r="RQO206" s="13"/>
      <c r="RQP206" s="13"/>
      <c r="RQQ206" s="13"/>
      <c r="RQR206" s="13"/>
      <c r="RQS206" s="13"/>
      <c r="RQT206" s="13"/>
      <c r="RQU206" s="13"/>
      <c r="RQV206" s="13"/>
      <c r="RQW206" s="13"/>
      <c r="RQX206" s="13"/>
      <c r="RQY206" s="13"/>
      <c r="RQZ206" s="13"/>
      <c r="RRA206" s="13"/>
      <c r="RRB206" s="13"/>
      <c r="RRC206" s="13"/>
      <c r="RRD206" s="13"/>
      <c r="RRE206" s="13"/>
      <c r="RRF206" s="13"/>
      <c r="RRG206" s="13"/>
      <c r="RRH206" s="13"/>
      <c r="RRI206" s="13"/>
      <c r="RRJ206" s="13"/>
      <c r="RRK206" s="13"/>
      <c r="RRL206" s="13"/>
      <c r="RRM206" s="13"/>
      <c r="RRN206" s="13"/>
      <c r="RRO206" s="13"/>
      <c r="RRP206" s="13"/>
      <c r="RRQ206" s="13"/>
      <c r="RRR206" s="13"/>
      <c r="RRS206" s="13"/>
      <c r="RRT206" s="13"/>
      <c r="RRU206" s="13"/>
      <c r="RRV206" s="13"/>
      <c r="RRW206" s="13"/>
      <c r="RRX206" s="13"/>
      <c r="RRY206" s="13"/>
      <c r="RRZ206" s="13"/>
      <c r="RSA206" s="13"/>
      <c r="RSB206" s="13"/>
      <c r="RSC206" s="13"/>
      <c r="RSD206" s="13"/>
      <c r="RSE206" s="13"/>
      <c r="RSF206" s="13"/>
      <c r="RSG206" s="13"/>
      <c r="RSH206" s="13"/>
      <c r="RSI206" s="13"/>
      <c r="RSJ206" s="13"/>
      <c r="RSK206" s="13"/>
      <c r="RSL206" s="13"/>
      <c r="RSM206" s="13"/>
      <c r="RSN206" s="13"/>
      <c r="RSO206" s="13"/>
      <c r="RSP206" s="13"/>
      <c r="RSQ206" s="13"/>
      <c r="RSR206" s="13"/>
      <c r="RSS206" s="13"/>
      <c r="RST206" s="13"/>
      <c r="RSU206" s="13"/>
      <c r="RSV206" s="13"/>
      <c r="RSW206" s="13"/>
      <c r="RSX206" s="13"/>
      <c r="RSY206" s="13"/>
      <c r="RSZ206" s="13"/>
      <c r="RTA206" s="13"/>
      <c r="RTB206" s="13"/>
      <c r="RTC206" s="13"/>
      <c r="RTD206" s="13"/>
      <c r="RTE206" s="13"/>
      <c r="RTF206" s="13"/>
      <c r="RTG206" s="13"/>
      <c r="RTH206" s="13"/>
      <c r="RTI206" s="13"/>
      <c r="RTJ206" s="13"/>
      <c r="RTK206" s="13"/>
      <c r="RTL206" s="13"/>
      <c r="RTM206" s="13"/>
      <c r="RTN206" s="13"/>
      <c r="RTO206" s="13"/>
      <c r="RTP206" s="13"/>
      <c r="RTQ206" s="13"/>
      <c r="RTR206" s="13"/>
      <c r="RTS206" s="13"/>
      <c r="RTT206" s="13"/>
      <c r="RTU206" s="13"/>
      <c r="RTV206" s="13"/>
      <c r="RTW206" s="13"/>
      <c r="RTX206" s="13"/>
      <c r="RTY206" s="13"/>
      <c r="RTZ206" s="13"/>
      <c r="RUA206" s="13"/>
      <c r="RUB206" s="13"/>
      <c r="RUC206" s="13"/>
      <c r="RUD206" s="13"/>
      <c r="RUE206" s="13"/>
      <c r="RUF206" s="13"/>
      <c r="RUG206" s="13"/>
      <c r="RUH206" s="13"/>
      <c r="RUI206" s="13"/>
      <c r="RUJ206" s="13"/>
      <c r="RUK206" s="13"/>
      <c r="RUL206" s="13"/>
      <c r="RUM206" s="13"/>
      <c r="RUN206" s="13"/>
      <c r="RUO206" s="13"/>
      <c r="RUP206" s="13"/>
      <c r="RUQ206" s="13"/>
      <c r="RUR206" s="13"/>
      <c r="RUS206" s="13"/>
      <c r="RUT206" s="13"/>
      <c r="RUU206" s="13"/>
      <c r="RUV206" s="13"/>
      <c r="RUW206" s="13"/>
      <c r="RUX206" s="13"/>
      <c r="RUY206" s="13"/>
      <c r="RUZ206" s="13"/>
      <c r="RVA206" s="13"/>
      <c r="RVB206" s="13"/>
      <c r="RVC206" s="13"/>
      <c r="RVD206" s="13"/>
      <c r="RVE206" s="13"/>
      <c r="RVF206" s="13"/>
      <c r="RVG206" s="13"/>
      <c r="RVH206" s="13"/>
      <c r="RVI206" s="13"/>
      <c r="RVJ206" s="13"/>
      <c r="RVK206" s="13"/>
      <c r="RVL206" s="13"/>
      <c r="RVM206" s="13"/>
      <c r="RVN206" s="13"/>
      <c r="RVO206" s="13"/>
      <c r="RVP206" s="13"/>
      <c r="RVQ206" s="13"/>
      <c r="RVR206" s="13"/>
      <c r="RVS206" s="13"/>
      <c r="RVT206" s="13"/>
      <c r="RVU206" s="13"/>
      <c r="RVV206" s="13"/>
      <c r="RVW206" s="13"/>
      <c r="RVX206" s="13"/>
      <c r="RVY206" s="13"/>
      <c r="RVZ206" s="13"/>
      <c r="RWA206" s="13"/>
      <c r="RWB206" s="13"/>
      <c r="RWC206" s="13"/>
      <c r="RWD206" s="13"/>
      <c r="RWE206" s="13"/>
      <c r="RWF206" s="13"/>
      <c r="RWG206" s="13"/>
      <c r="RWH206" s="13"/>
      <c r="RWI206" s="13"/>
      <c r="RWJ206" s="13"/>
      <c r="RWK206" s="13"/>
      <c r="RWL206" s="13"/>
      <c r="RWM206" s="13"/>
      <c r="RWN206" s="13"/>
      <c r="RWO206" s="13"/>
      <c r="RWP206" s="13"/>
      <c r="RWQ206" s="13"/>
      <c r="RWR206" s="13"/>
      <c r="RWS206" s="13"/>
      <c r="RWT206" s="13"/>
      <c r="RWU206" s="13"/>
      <c r="RWV206" s="13"/>
      <c r="RWW206" s="13"/>
      <c r="RWX206" s="13"/>
      <c r="RWY206" s="13"/>
      <c r="RWZ206" s="13"/>
      <c r="RXA206" s="13"/>
      <c r="RXB206" s="13"/>
      <c r="RXC206" s="13"/>
      <c r="RXD206" s="13"/>
      <c r="RXE206" s="13"/>
      <c r="RXF206" s="13"/>
      <c r="RXG206" s="13"/>
      <c r="RXH206" s="13"/>
      <c r="RXI206" s="13"/>
      <c r="RXJ206" s="13"/>
      <c r="RXK206" s="13"/>
      <c r="RXL206" s="13"/>
      <c r="RXM206" s="13"/>
      <c r="RXN206" s="13"/>
      <c r="RXO206" s="13"/>
      <c r="RXP206" s="13"/>
      <c r="RXQ206" s="13"/>
      <c r="RXR206" s="13"/>
      <c r="RXS206" s="13"/>
      <c r="RXT206" s="13"/>
      <c r="RXU206" s="13"/>
      <c r="RXV206" s="13"/>
      <c r="RXW206" s="13"/>
      <c r="RXX206" s="13"/>
      <c r="RXY206" s="13"/>
      <c r="RXZ206" s="13"/>
      <c r="RYA206" s="13"/>
      <c r="RYB206" s="13"/>
      <c r="RYC206" s="13"/>
      <c r="RYD206" s="13"/>
      <c r="RYE206" s="13"/>
      <c r="RYF206" s="13"/>
      <c r="RYG206" s="13"/>
      <c r="RYH206" s="13"/>
      <c r="RYI206" s="13"/>
      <c r="RYJ206" s="13"/>
      <c r="RYK206" s="13"/>
      <c r="RYL206" s="13"/>
      <c r="RYM206" s="13"/>
      <c r="RYN206" s="13"/>
      <c r="RYO206" s="13"/>
      <c r="RYP206" s="13"/>
      <c r="RYQ206" s="13"/>
      <c r="RYR206" s="13"/>
      <c r="RYS206" s="13"/>
      <c r="RYT206" s="13"/>
      <c r="RYU206" s="13"/>
      <c r="RYV206" s="13"/>
      <c r="RYW206" s="13"/>
      <c r="RYX206" s="13"/>
      <c r="RYY206" s="13"/>
      <c r="RYZ206" s="13"/>
      <c r="RZA206" s="13"/>
      <c r="RZB206" s="13"/>
      <c r="RZC206" s="13"/>
      <c r="RZD206" s="13"/>
      <c r="RZE206" s="13"/>
      <c r="RZF206" s="13"/>
      <c r="RZG206" s="13"/>
      <c r="RZH206" s="13"/>
      <c r="RZI206" s="13"/>
      <c r="RZJ206" s="13"/>
      <c r="RZK206" s="13"/>
      <c r="RZL206" s="13"/>
      <c r="RZM206" s="13"/>
      <c r="RZN206" s="13"/>
      <c r="RZO206" s="13"/>
      <c r="RZP206" s="13"/>
      <c r="RZQ206" s="13"/>
      <c r="RZR206" s="13"/>
      <c r="RZS206" s="13"/>
      <c r="RZT206" s="13"/>
      <c r="RZU206" s="13"/>
      <c r="RZV206" s="13"/>
      <c r="RZW206" s="13"/>
      <c r="RZX206" s="13"/>
      <c r="RZY206" s="13"/>
      <c r="RZZ206" s="13"/>
      <c r="SAA206" s="13"/>
      <c r="SAB206" s="13"/>
      <c r="SAC206" s="13"/>
      <c r="SAD206" s="13"/>
      <c r="SAE206" s="13"/>
      <c r="SAF206" s="13"/>
      <c r="SAG206" s="13"/>
      <c r="SAH206" s="13"/>
      <c r="SAI206" s="13"/>
      <c r="SAJ206" s="13"/>
      <c r="SAK206" s="13"/>
      <c r="SAL206" s="13"/>
      <c r="SAM206" s="13"/>
      <c r="SAN206" s="13"/>
      <c r="SAO206" s="13"/>
      <c r="SAP206" s="13"/>
      <c r="SAQ206" s="13"/>
      <c r="SAR206" s="13"/>
      <c r="SAS206" s="13"/>
      <c r="SAT206" s="13"/>
      <c r="SAU206" s="13"/>
      <c r="SAV206" s="13"/>
      <c r="SAW206" s="13"/>
      <c r="SAX206" s="13"/>
      <c r="SAY206" s="13"/>
      <c r="SAZ206" s="13"/>
      <c r="SBA206" s="13"/>
      <c r="SBB206" s="13"/>
      <c r="SBC206" s="13"/>
      <c r="SBD206" s="13"/>
      <c r="SBE206" s="13"/>
      <c r="SBF206" s="13"/>
      <c r="SBG206" s="13"/>
      <c r="SBH206" s="13"/>
      <c r="SBI206" s="13"/>
      <c r="SBJ206" s="13"/>
      <c r="SBK206" s="13"/>
      <c r="SBL206" s="13"/>
      <c r="SBM206" s="13"/>
      <c r="SBN206" s="13"/>
      <c r="SBO206" s="13"/>
      <c r="SBP206" s="13"/>
      <c r="SBQ206" s="13"/>
      <c r="SBR206" s="13"/>
      <c r="SBS206" s="13"/>
      <c r="SBT206" s="13"/>
      <c r="SBU206" s="13"/>
      <c r="SBV206" s="13"/>
      <c r="SBW206" s="13"/>
      <c r="SBX206" s="13"/>
      <c r="SBY206" s="13"/>
      <c r="SBZ206" s="13"/>
      <c r="SCA206" s="13"/>
      <c r="SCB206" s="13"/>
      <c r="SCC206" s="13"/>
      <c r="SCD206" s="13"/>
      <c r="SCE206" s="13"/>
      <c r="SCF206" s="13"/>
      <c r="SCG206" s="13"/>
      <c r="SCH206" s="13"/>
      <c r="SCI206" s="13"/>
      <c r="SCJ206" s="13"/>
      <c r="SCK206" s="13"/>
      <c r="SCL206" s="13"/>
      <c r="SCM206" s="13"/>
      <c r="SCN206" s="13"/>
      <c r="SCO206" s="13"/>
      <c r="SCP206" s="13"/>
      <c r="SCQ206" s="13"/>
      <c r="SCR206" s="13"/>
      <c r="SCS206" s="13"/>
      <c r="SCT206" s="13"/>
      <c r="SCU206" s="13"/>
      <c r="SCV206" s="13"/>
      <c r="SCW206" s="13"/>
      <c r="SCX206" s="13"/>
      <c r="SCY206" s="13"/>
      <c r="SCZ206" s="13"/>
      <c r="SDA206" s="13"/>
      <c r="SDB206" s="13"/>
      <c r="SDC206" s="13"/>
      <c r="SDD206" s="13"/>
      <c r="SDE206" s="13"/>
      <c r="SDF206" s="13"/>
      <c r="SDG206" s="13"/>
      <c r="SDH206" s="13"/>
      <c r="SDI206" s="13"/>
      <c r="SDJ206" s="13"/>
      <c r="SDK206" s="13"/>
      <c r="SDL206" s="13"/>
      <c r="SDM206" s="13"/>
      <c r="SDN206" s="13"/>
      <c r="SDO206" s="13"/>
      <c r="SDP206" s="13"/>
      <c r="SDQ206" s="13"/>
      <c r="SDR206" s="13"/>
      <c r="SDS206" s="13"/>
      <c r="SDT206" s="13"/>
      <c r="SDU206" s="13"/>
      <c r="SDV206" s="13"/>
      <c r="SDW206" s="13"/>
      <c r="SDX206" s="13"/>
      <c r="SDY206" s="13"/>
      <c r="SDZ206" s="13"/>
      <c r="SEA206" s="13"/>
      <c r="SEB206" s="13"/>
      <c r="SEC206" s="13"/>
      <c r="SED206" s="13"/>
      <c r="SEE206" s="13"/>
      <c r="SEF206" s="13"/>
      <c r="SEG206" s="13"/>
      <c r="SEH206" s="13"/>
      <c r="SEI206" s="13"/>
      <c r="SEJ206" s="13"/>
      <c r="SEK206" s="13"/>
      <c r="SEL206" s="13"/>
      <c r="SEM206" s="13"/>
      <c r="SEN206" s="13"/>
      <c r="SEO206" s="13"/>
      <c r="SEP206" s="13"/>
      <c r="SEQ206" s="13"/>
      <c r="SER206" s="13"/>
      <c r="SES206" s="13"/>
      <c r="SET206" s="13"/>
      <c r="SEU206" s="13"/>
      <c r="SEV206" s="13"/>
      <c r="SEW206" s="13"/>
      <c r="SEX206" s="13"/>
      <c r="SEY206" s="13"/>
      <c r="SEZ206" s="13"/>
      <c r="SFA206" s="13"/>
      <c r="SFB206" s="13"/>
      <c r="SFC206" s="13"/>
      <c r="SFD206" s="13"/>
      <c r="SFE206" s="13"/>
      <c r="SFF206" s="13"/>
      <c r="SFG206" s="13"/>
      <c r="SFH206" s="13"/>
      <c r="SFI206" s="13"/>
      <c r="SFJ206" s="13"/>
      <c r="SFK206" s="13"/>
      <c r="SFL206" s="13"/>
      <c r="SFM206" s="13"/>
      <c r="SFN206" s="13"/>
      <c r="SFO206" s="13"/>
      <c r="SFP206" s="13"/>
      <c r="SFQ206" s="13"/>
      <c r="SFR206" s="13"/>
      <c r="SFS206" s="13"/>
      <c r="SFT206" s="13"/>
      <c r="SFU206" s="13"/>
      <c r="SFV206" s="13"/>
      <c r="SFW206" s="13"/>
      <c r="SFX206" s="13"/>
      <c r="SFY206" s="13"/>
      <c r="SFZ206" s="13"/>
      <c r="SGA206" s="13"/>
      <c r="SGB206" s="13"/>
      <c r="SGC206" s="13"/>
      <c r="SGD206" s="13"/>
      <c r="SGE206" s="13"/>
      <c r="SGF206" s="13"/>
      <c r="SGG206" s="13"/>
      <c r="SGH206" s="13"/>
      <c r="SGI206" s="13"/>
      <c r="SGJ206" s="13"/>
      <c r="SGK206" s="13"/>
      <c r="SGL206" s="13"/>
      <c r="SGM206" s="13"/>
      <c r="SGN206" s="13"/>
      <c r="SGO206" s="13"/>
      <c r="SGP206" s="13"/>
      <c r="SGQ206" s="13"/>
      <c r="SGR206" s="13"/>
      <c r="SGS206" s="13"/>
      <c r="SGT206" s="13"/>
      <c r="SGU206" s="13"/>
      <c r="SGV206" s="13"/>
      <c r="SGW206" s="13"/>
      <c r="SGX206" s="13"/>
      <c r="SGY206" s="13"/>
      <c r="SGZ206" s="13"/>
      <c r="SHA206" s="13"/>
      <c r="SHB206" s="13"/>
      <c r="SHC206" s="13"/>
      <c r="SHD206" s="13"/>
      <c r="SHE206" s="13"/>
      <c r="SHF206" s="13"/>
      <c r="SHG206" s="13"/>
      <c r="SHH206" s="13"/>
      <c r="SHI206" s="13"/>
      <c r="SHJ206" s="13"/>
      <c r="SHK206" s="13"/>
      <c r="SHL206" s="13"/>
      <c r="SHM206" s="13"/>
      <c r="SHN206" s="13"/>
      <c r="SHO206" s="13"/>
      <c r="SHP206" s="13"/>
      <c r="SHQ206" s="13"/>
      <c r="SHR206" s="13"/>
      <c r="SHS206" s="13"/>
      <c r="SHT206" s="13"/>
      <c r="SHU206" s="13"/>
      <c r="SHV206" s="13"/>
      <c r="SHW206" s="13"/>
      <c r="SHX206" s="13"/>
      <c r="SHY206" s="13"/>
      <c r="SHZ206" s="13"/>
      <c r="SIA206" s="13"/>
      <c r="SIB206" s="13"/>
      <c r="SIC206" s="13"/>
      <c r="SID206" s="13"/>
      <c r="SIE206" s="13"/>
      <c r="SIF206" s="13"/>
      <c r="SIG206" s="13"/>
      <c r="SIH206" s="13"/>
      <c r="SII206" s="13"/>
      <c r="SIJ206" s="13"/>
      <c r="SIK206" s="13"/>
      <c r="SIL206" s="13"/>
      <c r="SIM206" s="13"/>
      <c r="SIN206" s="13"/>
      <c r="SIO206" s="13"/>
      <c r="SIP206" s="13"/>
      <c r="SIQ206" s="13"/>
      <c r="SIR206" s="13"/>
      <c r="SIS206" s="13"/>
      <c r="SIT206" s="13"/>
      <c r="SIU206" s="13"/>
      <c r="SIV206" s="13"/>
      <c r="SIW206" s="13"/>
      <c r="SIX206" s="13"/>
      <c r="SIY206" s="13"/>
      <c r="SIZ206" s="13"/>
      <c r="SJA206" s="13"/>
      <c r="SJB206" s="13"/>
      <c r="SJC206" s="13"/>
      <c r="SJD206" s="13"/>
      <c r="SJE206" s="13"/>
      <c r="SJF206" s="13"/>
      <c r="SJG206" s="13"/>
      <c r="SJH206" s="13"/>
      <c r="SJI206" s="13"/>
      <c r="SJJ206" s="13"/>
      <c r="SJK206" s="13"/>
      <c r="SJL206" s="13"/>
      <c r="SJM206" s="13"/>
      <c r="SJN206" s="13"/>
      <c r="SJO206" s="13"/>
      <c r="SJP206" s="13"/>
      <c r="SJQ206" s="13"/>
      <c r="SJR206" s="13"/>
      <c r="SJS206" s="13"/>
      <c r="SJT206" s="13"/>
      <c r="SJU206" s="13"/>
      <c r="SJV206" s="13"/>
      <c r="SJW206" s="13"/>
      <c r="SJX206" s="13"/>
      <c r="SJY206" s="13"/>
      <c r="SJZ206" s="13"/>
      <c r="SKA206" s="13"/>
      <c r="SKB206" s="13"/>
      <c r="SKC206" s="13"/>
      <c r="SKD206" s="13"/>
      <c r="SKE206" s="13"/>
      <c r="SKF206" s="13"/>
      <c r="SKG206" s="13"/>
      <c r="SKH206" s="13"/>
      <c r="SKI206" s="13"/>
      <c r="SKJ206" s="13"/>
      <c r="SKK206" s="13"/>
      <c r="SKL206" s="13"/>
      <c r="SKM206" s="13"/>
      <c r="SKN206" s="13"/>
      <c r="SKO206" s="13"/>
      <c r="SKP206" s="13"/>
      <c r="SKQ206" s="13"/>
      <c r="SKR206" s="13"/>
      <c r="SKS206" s="13"/>
      <c r="SKT206" s="13"/>
      <c r="SKU206" s="13"/>
      <c r="SKV206" s="13"/>
      <c r="SKW206" s="13"/>
      <c r="SKX206" s="13"/>
      <c r="SKY206" s="13"/>
      <c r="SKZ206" s="13"/>
      <c r="SLA206" s="13"/>
      <c r="SLB206" s="13"/>
      <c r="SLC206" s="13"/>
      <c r="SLD206" s="13"/>
      <c r="SLE206" s="13"/>
      <c r="SLF206" s="13"/>
      <c r="SLG206" s="13"/>
      <c r="SLH206" s="13"/>
      <c r="SLI206" s="13"/>
      <c r="SLJ206" s="13"/>
      <c r="SLK206" s="13"/>
      <c r="SLL206" s="13"/>
      <c r="SLM206" s="13"/>
      <c r="SLN206" s="13"/>
      <c r="SLO206" s="13"/>
      <c r="SLP206" s="13"/>
      <c r="SLQ206" s="13"/>
      <c r="SLR206" s="13"/>
      <c r="SLS206" s="13"/>
      <c r="SLT206" s="13"/>
      <c r="SLU206" s="13"/>
      <c r="SLV206" s="13"/>
      <c r="SLW206" s="13"/>
      <c r="SLX206" s="13"/>
      <c r="SLY206" s="13"/>
      <c r="SLZ206" s="13"/>
      <c r="SMA206" s="13"/>
      <c r="SMB206" s="13"/>
      <c r="SMC206" s="13"/>
      <c r="SMD206" s="13"/>
      <c r="SME206" s="13"/>
      <c r="SMF206" s="13"/>
      <c r="SMG206" s="13"/>
      <c r="SMH206" s="13"/>
      <c r="SMI206" s="13"/>
      <c r="SMJ206" s="13"/>
      <c r="SMK206" s="13"/>
      <c r="SML206" s="13"/>
      <c r="SMM206" s="13"/>
      <c r="SMN206" s="13"/>
      <c r="SMO206" s="13"/>
      <c r="SMP206" s="13"/>
      <c r="SMQ206" s="13"/>
      <c r="SMR206" s="13"/>
      <c r="SMS206" s="13"/>
      <c r="SMT206" s="13"/>
      <c r="SMU206" s="13"/>
      <c r="SMV206" s="13"/>
      <c r="SMW206" s="13"/>
      <c r="SMX206" s="13"/>
      <c r="SMY206" s="13"/>
      <c r="SMZ206" s="13"/>
      <c r="SNA206" s="13"/>
      <c r="SNB206" s="13"/>
      <c r="SNC206" s="13"/>
      <c r="SND206" s="13"/>
      <c r="SNE206" s="13"/>
      <c r="SNF206" s="13"/>
      <c r="SNG206" s="13"/>
      <c r="SNH206" s="13"/>
      <c r="SNI206" s="13"/>
      <c r="SNJ206" s="13"/>
      <c r="SNK206" s="13"/>
      <c r="SNL206" s="13"/>
      <c r="SNM206" s="13"/>
      <c r="SNN206" s="13"/>
      <c r="SNO206" s="13"/>
      <c r="SNP206" s="13"/>
      <c r="SNQ206" s="13"/>
      <c r="SNR206" s="13"/>
      <c r="SNS206" s="13"/>
      <c r="SNT206" s="13"/>
      <c r="SNU206" s="13"/>
      <c r="SNV206" s="13"/>
      <c r="SNW206" s="13"/>
      <c r="SNX206" s="13"/>
      <c r="SNY206" s="13"/>
      <c r="SNZ206" s="13"/>
      <c r="SOA206" s="13"/>
      <c r="SOB206" s="13"/>
      <c r="SOC206" s="13"/>
      <c r="SOD206" s="13"/>
      <c r="SOE206" s="13"/>
      <c r="SOF206" s="13"/>
      <c r="SOG206" s="13"/>
      <c r="SOH206" s="13"/>
      <c r="SOI206" s="13"/>
      <c r="SOJ206" s="13"/>
      <c r="SOK206" s="13"/>
      <c r="SOL206" s="13"/>
      <c r="SOM206" s="13"/>
      <c r="SON206" s="13"/>
      <c r="SOO206" s="13"/>
      <c r="SOP206" s="13"/>
      <c r="SOQ206" s="13"/>
      <c r="SOR206" s="13"/>
      <c r="SOS206" s="13"/>
      <c r="SOT206" s="13"/>
      <c r="SOU206" s="13"/>
      <c r="SOV206" s="13"/>
      <c r="SOW206" s="13"/>
      <c r="SOX206" s="13"/>
      <c r="SOY206" s="13"/>
      <c r="SOZ206" s="13"/>
      <c r="SPA206" s="13"/>
      <c r="SPB206" s="13"/>
      <c r="SPC206" s="13"/>
      <c r="SPD206" s="13"/>
      <c r="SPE206" s="13"/>
      <c r="SPF206" s="13"/>
      <c r="SPG206" s="13"/>
      <c r="SPH206" s="13"/>
      <c r="SPI206" s="13"/>
      <c r="SPJ206" s="13"/>
      <c r="SPK206" s="13"/>
      <c r="SPL206" s="13"/>
      <c r="SPM206" s="13"/>
      <c r="SPN206" s="13"/>
      <c r="SPO206" s="13"/>
      <c r="SPP206" s="13"/>
      <c r="SPQ206" s="13"/>
      <c r="SPR206" s="13"/>
      <c r="SPS206" s="13"/>
      <c r="SPT206" s="13"/>
      <c r="SPU206" s="13"/>
      <c r="SPV206" s="13"/>
      <c r="SPW206" s="13"/>
      <c r="SPX206" s="13"/>
      <c r="SPY206" s="13"/>
      <c r="SPZ206" s="13"/>
      <c r="SQA206" s="13"/>
      <c r="SQB206" s="13"/>
      <c r="SQC206" s="13"/>
      <c r="SQD206" s="13"/>
      <c r="SQE206" s="13"/>
      <c r="SQF206" s="13"/>
      <c r="SQG206" s="13"/>
      <c r="SQH206" s="13"/>
      <c r="SQI206" s="13"/>
      <c r="SQJ206" s="13"/>
      <c r="SQK206" s="13"/>
      <c r="SQL206" s="13"/>
      <c r="SQM206" s="13"/>
      <c r="SQN206" s="13"/>
      <c r="SQO206" s="13"/>
      <c r="SQP206" s="13"/>
      <c r="SQQ206" s="13"/>
      <c r="SQR206" s="13"/>
      <c r="SQS206" s="13"/>
      <c r="SQT206" s="13"/>
      <c r="SQU206" s="13"/>
      <c r="SQV206" s="13"/>
      <c r="SQW206" s="13"/>
      <c r="SQX206" s="13"/>
      <c r="SQY206" s="13"/>
      <c r="SQZ206" s="13"/>
      <c r="SRA206" s="13"/>
      <c r="SRB206" s="13"/>
      <c r="SRC206" s="13"/>
      <c r="SRD206" s="13"/>
      <c r="SRE206" s="13"/>
      <c r="SRF206" s="13"/>
      <c r="SRG206" s="13"/>
      <c r="SRH206" s="13"/>
      <c r="SRI206" s="13"/>
      <c r="SRJ206" s="13"/>
      <c r="SRK206" s="13"/>
      <c r="SRL206" s="13"/>
      <c r="SRM206" s="13"/>
      <c r="SRN206" s="13"/>
      <c r="SRO206" s="13"/>
      <c r="SRP206" s="13"/>
      <c r="SRQ206" s="13"/>
      <c r="SRR206" s="13"/>
      <c r="SRS206" s="13"/>
      <c r="SRT206" s="13"/>
      <c r="SRU206" s="13"/>
      <c r="SRV206" s="13"/>
      <c r="SRW206" s="13"/>
      <c r="SRX206" s="13"/>
      <c r="SRY206" s="13"/>
      <c r="SRZ206" s="13"/>
      <c r="SSA206" s="13"/>
      <c r="SSB206" s="13"/>
      <c r="SSC206" s="13"/>
      <c r="SSD206" s="13"/>
      <c r="SSE206" s="13"/>
      <c r="SSF206" s="13"/>
      <c r="SSG206" s="13"/>
      <c r="SSH206" s="13"/>
      <c r="SSI206" s="13"/>
      <c r="SSJ206" s="13"/>
      <c r="SSK206" s="13"/>
      <c r="SSL206" s="13"/>
      <c r="SSM206" s="13"/>
      <c r="SSN206" s="13"/>
      <c r="SSO206" s="13"/>
      <c r="SSP206" s="13"/>
      <c r="SSQ206" s="13"/>
      <c r="SSR206" s="13"/>
      <c r="SSS206" s="13"/>
      <c r="SST206" s="13"/>
      <c r="SSU206" s="13"/>
      <c r="SSV206" s="13"/>
      <c r="SSW206" s="13"/>
      <c r="SSX206" s="13"/>
      <c r="SSY206" s="13"/>
      <c r="SSZ206" s="13"/>
      <c r="STA206" s="13"/>
      <c r="STB206" s="13"/>
      <c r="STC206" s="13"/>
      <c r="STD206" s="13"/>
      <c r="STE206" s="13"/>
      <c r="STF206" s="13"/>
      <c r="STG206" s="13"/>
      <c r="STH206" s="13"/>
      <c r="STI206" s="13"/>
      <c r="STJ206" s="13"/>
      <c r="STK206" s="13"/>
      <c r="STL206" s="13"/>
      <c r="STM206" s="13"/>
      <c r="STN206" s="13"/>
      <c r="STO206" s="13"/>
      <c r="STP206" s="13"/>
      <c r="STQ206" s="13"/>
      <c r="STR206" s="13"/>
      <c r="STS206" s="13"/>
      <c r="STT206" s="13"/>
      <c r="STU206" s="13"/>
      <c r="STV206" s="13"/>
      <c r="STW206" s="13"/>
      <c r="STX206" s="13"/>
      <c r="STY206" s="13"/>
      <c r="STZ206" s="13"/>
      <c r="SUA206" s="13"/>
      <c r="SUB206" s="13"/>
      <c r="SUC206" s="13"/>
      <c r="SUD206" s="13"/>
      <c r="SUE206" s="13"/>
      <c r="SUF206" s="13"/>
      <c r="SUG206" s="13"/>
      <c r="SUH206" s="13"/>
      <c r="SUI206" s="13"/>
      <c r="SUJ206" s="13"/>
      <c r="SUK206" s="13"/>
      <c r="SUL206" s="13"/>
      <c r="SUM206" s="13"/>
      <c r="SUN206" s="13"/>
      <c r="SUO206" s="13"/>
      <c r="SUP206" s="13"/>
      <c r="SUQ206" s="13"/>
      <c r="SUR206" s="13"/>
      <c r="SUS206" s="13"/>
      <c r="SUT206" s="13"/>
      <c r="SUU206" s="13"/>
      <c r="SUV206" s="13"/>
      <c r="SUW206" s="13"/>
      <c r="SUX206" s="13"/>
      <c r="SUY206" s="13"/>
      <c r="SUZ206" s="13"/>
      <c r="SVA206" s="13"/>
      <c r="SVB206" s="13"/>
      <c r="SVC206" s="13"/>
      <c r="SVD206" s="13"/>
      <c r="SVE206" s="13"/>
      <c r="SVF206" s="13"/>
      <c r="SVG206" s="13"/>
      <c r="SVH206" s="13"/>
      <c r="SVI206" s="13"/>
      <c r="SVJ206" s="13"/>
      <c r="SVK206" s="13"/>
      <c r="SVL206" s="13"/>
      <c r="SVM206" s="13"/>
      <c r="SVN206" s="13"/>
      <c r="SVO206" s="13"/>
      <c r="SVP206" s="13"/>
      <c r="SVQ206" s="13"/>
      <c r="SVR206" s="13"/>
      <c r="SVS206" s="13"/>
      <c r="SVT206" s="13"/>
      <c r="SVU206" s="13"/>
      <c r="SVV206" s="13"/>
      <c r="SVW206" s="13"/>
      <c r="SVX206" s="13"/>
      <c r="SVY206" s="13"/>
      <c r="SVZ206" s="13"/>
      <c r="SWA206" s="13"/>
      <c r="SWB206" s="13"/>
      <c r="SWC206" s="13"/>
      <c r="SWD206" s="13"/>
      <c r="SWE206" s="13"/>
      <c r="SWF206" s="13"/>
      <c r="SWG206" s="13"/>
      <c r="SWH206" s="13"/>
      <c r="SWI206" s="13"/>
      <c r="SWJ206" s="13"/>
      <c r="SWK206" s="13"/>
      <c r="SWL206" s="13"/>
      <c r="SWM206" s="13"/>
      <c r="SWN206" s="13"/>
      <c r="SWO206" s="13"/>
      <c r="SWP206" s="13"/>
      <c r="SWQ206" s="13"/>
      <c r="SWR206" s="13"/>
      <c r="SWS206" s="13"/>
      <c r="SWT206" s="13"/>
      <c r="SWU206" s="13"/>
      <c r="SWV206" s="13"/>
      <c r="SWW206" s="13"/>
      <c r="SWX206" s="13"/>
      <c r="SWY206" s="13"/>
      <c r="SWZ206" s="13"/>
      <c r="SXA206" s="13"/>
      <c r="SXB206" s="13"/>
      <c r="SXC206" s="13"/>
      <c r="SXD206" s="13"/>
      <c r="SXE206" s="13"/>
      <c r="SXF206" s="13"/>
      <c r="SXG206" s="13"/>
      <c r="SXH206" s="13"/>
      <c r="SXI206" s="13"/>
      <c r="SXJ206" s="13"/>
      <c r="SXK206" s="13"/>
      <c r="SXL206" s="13"/>
      <c r="SXM206" s="13"/>
      <c r="SXN206" s="13"/>
      <c r="SXO206" s="13"/>
      <c r="SXP206" s="13"/>
      <c r="SXQ206" s="13"/>
      <c r="SXR206" s="13"/>
      <c r="SXS206" s="13"/>
      <c r="SXT206" s="13"/>
      <c r="SXU206" s="13"/>
      <c r="SXV206" s="13"/>
      <c r="SXW206" s="13"/>
      <c r="SXX206" s="13"/>
      <c r="SXY206" s="13"/>
      <c r="SXZ206" s="13"/>
      <c r="SYA206" s="13"/>
      <c r="SYB206" s="13"/>
      <c r="SYC206" s="13"/>
      <c r="SYD206" s="13"/>
      <c r="SYE206" s="13"/>
      <c r="SYF206" s="13"/>
      <c r="SYG206" s="13"/>
      <c r="SYH206" s="13"/>
      <c r="SYI206" s="13"/>
      <c r="SYJ206" s="13"/>
      <c r="SYK206" s="13"/>
      <c r="SYL206" s="13"/>
      <c r="SYM206" s="13"/>
      <c r="SYN206" s="13"/>
      <c r="SYO206" s="13"/>
      <c r="SYP206" s="13"/>
      <c r="SYQ206" s="13"/>
      <c r="SYR206" s="13"/>
      <c r="SYS206" s="13"/>
      <c r="SYT206" s="13"/>
      <c r="SYU206" s="13"/>
      <c r="SYV206" s="13"/>
      <c r="SYW206" s="13"/>
      <c r="SYX206" s="13"/>
      <c r="SYY206" s="13"/>
      <c r="SYZ206" s="13"/>
      <c r="SZA206" s="13"/>
      <c r="SZB206" s="13"/>
      <c r="SZC206" s="13"/>
      <c r="SZD206" s="13"/>
      <c r="SZE206" s="13"/>
      <c r="SZF206" s="13"/>
      <c r="SZG206" s="13"/>
      <c r="SZH206" s="13"/>
      <c r="SZI206" s="13"/>
      <c r="SZJ206" s="13"/>
      <c r="SZK206" s="13"/>
      <c r="SZL206" s="13"/>
      <c r="SZM206" s="13"/>
      <c r="SZN206" s="13"/>
      <c r="SZO206" s="13"/>
      <c r="SZP206" s="13"/>
      <c r="SZQ206" s="13"/>
      <c r="SZR206" s="13"/>
      <c r="SZS206" s="13"/>
      <c r="SZT206" s="13"/>
      <c r="SZU206" s="13"/>
      <c r="SZV206" s="13"/>
      <c r="SZW206" s="13"/>
      <c r="SZX206" s="13"/>
      <c r="SZY206" s="13"/>
      <c r="SZZ206" s="13"/>
      <c r="TAA206" s="13"/>
      <c r="TAB206" s="13"/>
      <c r="TAC206" s="13"/>
      <c r="TAD206" s="13"/>
      <c r="TAE206" s="13"/>
      <c r="TAF206" s="13"/>
      <c r="TAG206" s="13"/>
      <c r="TAH206" s="13"/>
      <c r="TAI206" s="13"/>
      <c r="TAJ206" s="13"/>
      <c r="TAK206" s="13"/>
      <c r="TAL206" s="13"/>
      <c r="TAM206" s="13"/>
      <c r="TAN206" s="13"/>
      <c r="TAO206" s="13"/>
      <c r="TAP206" s="13"/>
      <c r="TAQ206" s="13"/>
      <c r="TAR206" s="13"/>
      <c r="TAS206" s="13"/>
      <c r="TAT206" s="13"/>
      <c r="TAU206" s="13"/>
      <c r="TAV206" s="13"/>
      <c r="TAW206" s="13"/>
      <c r="TAX206" s="13"/>
      <c r="TAY206" s="13"/>
      <c r="TAZ206" s="13"/>
      <c r="TBA206" s="13"/>
      <c r="TBB206" s="13"/>
      <c r="TBC206" s="13"/>
      <c r="TBD206" s="13"/>
      <c r="TBE206" s="13"/>
      <c r="TBF206" s="13"/>
      <c r="TBG206" s="13"/>
      <c r="TBH206" s="13"/>
      <c r="TBI206" s="13"/>
      <c r="TBJ206" s="13"/>
      <c r="TBK206" s="13"/>
      <c r="TBL206" s="13"/>
      <c r="TBM206" s="13"/>
      <c r="TBN206" s="13"/>
      <c r="TBO206" s="13"/>
      <c r="TBP206" s="13"/>
      <c r="TBQ206" s="13"/>
      <c r="TBR206" s="13"/>
      <c r="TBS206" s="13"/>
      <c r="TBT206" s="13"/>
      <c r="TBU206" s="13"/>
      <c r="TBV206" s="13"/>
      <c r="TBW206" s="13"/>
      <c r="TBX206" s="13"/>
      <c r="TBY206" s="13"/>
      <c r="TBZ206" s="13"/>
      <c r="TCA206" s="13"/>
      <c r="TCB206" s="13"/>
      <c r="TCC206" s="13"/>
      <c r="TCD206" s="13"/>
      <c r="TCE206" s="13"/>
      <c r="TCF206" s="13"/>
      <c r="TCG206" s="13"/>
      <c r="TCH206" s="13"/>
      <c r="TCI206" s="13"/>
      <c r="TCJ206" s="13"/>
      <c r="TCK206" s="13"/>
      <c r="TCL206" s="13"/>
      <c r="TCM206" s="13"/>
      <c r="TCN206" s="13"/>
      <c r="TCO206" s="13"/>
      <c r="TCP206" s="13"/>
      <c r="TCQ206" s="13"/>
      <c r="TCR206" s="13"/>
      <c r="TCS206" s="13"/>
      <c r="TCT206" s="13"/>
      <c r="TCU206" s="13"/>
      <c r="TCV206" s="13"/>
      <c r="TCW206" s="13"/>
      <c r="TCX206" s="13"/>
      <c r="TCY206" s="13"/>
      <c r="TCZ206" s="13"/>
      <c r="TDA206" s="13"/>
      <c r="TDB206" s="13"/>
      <c r="TDC206" s="13"/>
      <c r="TDD206" s="13"/>
      <c r="TDE206" s="13"/>
      <c r="TDF206" s="13"/>
      <c r="TDG206" s="13"/>
      <c r="TDH206" s="13"/>
      <c r="TDI206" s="13"/>
      <c r="TDJ206" s="13"/>
      <c r="TDK206" s="13"/>
      <c r="TDL206" s="13"/>
      <c r="TDM206" s="13"/>
      <c r="TDN206" s="13"/>
      <c r="TDO206" s="13"/>
      <c r="TDP206" s="13"/>
      <c r="TDQ206" s="13"/>
      <c r="TDR206" s="13"/>
      <c r="TDS206" s="13"/>
      <c r="TDT206" s="13"/>
      <c r="TDU206" s="13"/>
      <c r="TDV206" s="13"/>
      <c r="TDW206" s="13"/>
      <c r="TDX206" s="13"/>
      <c r="TDY206" s="13"/>
      <c r="TDZ206" s="13"/>
      <c r="TEA206" s="13"/>
      <c r="TEB206" s="13"/>
      <c r="TEC206" s="13"/>
      <c r="TED206" s="13"/>
      <c r="TEE206" s="13"/>
      <c r="TEF206" s="13"/>
      <c r="TEG206" s="13"/>
      <c r="TEH206" s="13"/>
      <c r="TEI206" s="13"/>
      <c r="TEJ206" s="13"/>
      <c r="TEK206" s="13"/>
      <c r="TEL206" s="13"/>
      <c r="TEM206" s="13"/>
      <c r="TEN206" s="13"/>
      <c r="TEO206" s="13"/>
      <c r="TEP206" s="13"/>
      <c r="TEQ206" s="13"/>
      <c r="TER206" s="13"/>
      <c r="TES206" s="13"/>
      <c r="TET206" s="13"/>
      <c r="TEU206" s="13"/>
      <c r="TEV206" s="13"/>
      <c r="TEW206" s="13"/>
      <c r="TEX206" s="13"/>
      <c r="TEY206" s="13"/>
      <c r="TEZ206" s="13"/>
      <c r="TFA206" s="13"/>
      <c r="TFB206" s="13"/>
      <c r="TFC206" s="13"/>
      <c r="TFD206" s="13"/>
      <c r="TFE206" s="13"/>
      <c r="TFF206" s="13"/>
      <c r="TFG206" s="13"/>
      <c r="TFH206" s="13"/>
      <c r="TFI206" s="13"/>
      <c r="TFJ206" s="13"/>
      <c r="TFK206" s="13"/>
      <c r="TFL206" s="13"/>
      <c r="TFM206" s="13"/>
      <c r="TFN206" s="13"/>
      <c r="TFO206" s="13"/>
      <c r="TFP206" s="13"/>
      <c r="TFQ206" s="13"/>
      <c r="TFR206" s="13"/>
      <c r="TFS206" s="13"/>
      <c r="TFT206" s="13"/>
      <c r="TFU206" s="13"/>
      <c r="TFV206" s="13"/>
      <c r="TFW206" s="13"/>
      <c r="TFX206" s="13"/>
      <c r="TFY206" s="13"/>
      <c r="TFZ206" s="13"/>
      <c r="TGA206" s="13"/>
      <c r="TGB206" s="13"/>
      <c r="TGC206" s="13"/>
      <c r="TGD206" s="13"/>
      <c r="TGE206" s="13"/>
      <c r="TGF206" s="13"/>
      <c r="TGG206" s="13"/>
      <c r="TGH206" s="13"/>
      <c r="TGI206" s="13"/>
      <c r="TGJ206" s="13"/>
      <c r="TGK206" s="13"/>
      <c r="TGL206" s="13"/>
      <c r="TGM206" s="13"/>
      <c r="TGN206" s="13"/>
      <c r="TGO206" s="13"/>
      <c r="TGP206" s="13"/>
      <c r="TGQ206" s="13"/>
      <c r="TGR206" s="13"/>
      <c r="TGS206" s="13"/>
      <c r="TGT206" s="13"/>
      <c r="TGU206" s="13"/>
      <c r="TGV206" s="13"/>
      <c r="TGW206" s="13"/>
      <c r="TGX206" s="13"/>
      <c r="TGY206" s="13"/>
      <c r="TGZ206" s="13"/>
      <c r="THA206" s="13"/>
      <c r="THB206" s="13"/>
      <c r="THC206" s="13"/>
      <c r="THD206" s="13"/>
      <c r="THE206" s="13"/>
      <c r="THF206" s="13"/>
      <c r="THG206" s="13"/>
      <c r="THH206" s="13"/>
      <c r="THI206" s="13"/>
      <c r="THJ206" s="13"/>
      <c r="THK206" s="13"/>
      <c r="THL206" s="13"/>
      <c r="THM206" s="13"/>
      <c r="THN206" s="13"/>
      <c r="THO206" s="13"/>
      <c r="THP206" s="13"/>
      <c r="THQ206" s="13"/>
      <c r="THR206" s="13"/>
      <c r="THS206" s="13"/>
      <c r="THT206" s="13"/>
      <c r="THU206" s="13"/>
      <c r="THV206" s="13"/>
      <c r="THW206" s="13"/>
      <c r="THX206" s="13"/>
      <c r="THY206" s="13"/>
      <c r="THZ206" s="13"/>
      <c r="TIA206" s="13"/>
      <c r="TIB206" s="13"/>
      <c r="TIC206" s="13"/>
      <c r="TID206" s="13"/>
      <c r="TIE206" s="13"/>
      <c r="TIF206" s="13"/>
      <c r="TIG206" s="13"/>
      <c r="TIH206" s="13"/>
      <c r="TII206" s="13"/>
      <c r="TIJ206" s="13"/>
      <c r="TIK206" s="13"/>
      <c r="TIL206" s="13"/>
      <c r="TIM206" s="13"/>
      <c r="TIN206" s="13"/>
      <c r="TIO206" s="13"/>
      <c r="TIP206" s="13"/>
      <c r="TIQ206" s="13"/>
      <c r="TIR206" s="13"/>
      <c r="TIS206" s="13"/>
      <c r="TIT206" s="13"/>
      <c r="TIU206" s="13"/>
      <c r="TIV206" s="13"/>
      <c r="TIW206" s="13"/>
      <c r="TIX206" s="13"/>
      <c r="TIY206" s="13"/>
      <c r="TIZ206" s="13"/>
      <c r="TJA206" s="13"/>
      <c r="TJB206" s="13"/>
      <c r="TJC206" s="13"/>
      <c r="TJD206" s="13"/>
      <c r="TJE206" s="13"/>
      <c r="TJF206" s="13"/>
      <c r="TJG206" s="13"/>
      <c r="TJH206" s="13"/>
      <c r="TJI206" s="13"/>
      <c r="TJJ206" s="13"/>
      <c r="TJK206" s="13"/>
      <c r="TJL206" s="13"/>
      <c r="TJM206" s="13"/>
      <c r="TJN206" s="13"/>
      <c r="TJO206" s="13"/>
      <c r="TJP206" s="13"/>
      <c r="TJQ206" s="13"/>
      <c r="TJR206" s="13"/>
      <c r="TJS206" s="13"/>
      <c r="TJT206" s="13"/>
      <c r="TJU206" s="13"/>
      <c r="TJV206" s="13"/>
      <c r="TJW206" s="13"/>
      <c r="TJX206" s="13"/>
      <c r="TJY206" s="13"/>
      <c r="TJZ206" s="13"/>
      <c r="TKA206" s="13"/>
      <c r="TKB206" s="13"/>
      <c r="TKC206" s="13"/>
      <c r="TKD206" s="13"/>
      <c r="TKE206" s="13"/>
      <c r="TKF206" s="13"/>
      <c r="TKG206" s="13"/>
      <c r="TKH206" s="13"/>
      <c r="TKI206" s="13"/>
      <c r="TKJ206" s="13"/>
      <c r="TKK206" s="13"/>
      <c r="TKL206" s="13"/>
      <c r="TKM206" s="13"/>
      <c r="TKN206" s="13"/>
      <c r="TKO206" s="13"/>
      <c r="TKP206" s="13"/>
      <c r="TKQ206" s="13"/>
      <c r="TKR206" s="13"/>
      <c r="TKS206" s="13"/>
      <c r="TKT206" s="13"/>
      <c r="TKU206" s="13"/>
      <c r="TKV206" s="13"/>
      <c r="TKW206" s="13"/>
      <c r="TKX206" s="13"/>
      <c r="TKY206" s="13"/>
      <c r="TKZ206" s="13"/>
      <c r="TLA206" s="13"/>
      <c r="TLB206" s="13"/>
      <c r="TLC206" s="13"/>
      <c r="TLD206" s="13"/>
      <c r="TLE206" s="13"/>
      <c r="TLF206" s="13"/>
      <c r="TLG206" s="13"/>
      <c r="TLH206" s="13"/>
      <c r="TLI206" s="13"/>
      <c r="TLJ206" s="13"/>
      <c r="TLK206" s="13"/>
      <c r="TLL206" s="13"/>
      <c r="TLM206" s="13"/>
      <c r="TLN206" s="13"/>
      <c r="TLO206" s="13"/>
      <c r="TLP206" s="13"/>
      <c r="TLQ206" s="13"/>
      <c r="TLR206" s="13"/>
      <c r="TLS206" s="13"/>
      <c r="TLT206" s="13"/>
      <c r="TLU206" s="13"/>
      <c r="TLV206" s="13"/>
      <c r="TLW206" s="13"/>
      <c r="TLX206" s="13"/>
      <c r="TLY206" s="13"/>
      <c r="TLZ206" s="13"/>
      <c r="TMA206" s="13"/>
      <c r="TMB206" s="13"/>
      <c r="TMC206" s="13"/>
      <c r="TMD206" s="13"/>
      <c r="TME206" s="13"/>
      <c r="TMF206" s="13"/>
      <c r="TMG206" s="13"/>
      <c r="TMH206" s="13"/>
      <c r="TMI206" s="13"/>
      <c r="TMJ206" s="13"/>
      <c r="TMK206" s="13"/>
      <c r="TML206" s="13"/>
      <c r="TMM206" s="13"/>
      <c r="TMN206" s="13"/>
      <c r="TMO206" s="13"/>
      <c r="TMP206" s="13"/>
      <c r="TMQ206" s="13"/>
      <c r="TMR206" s="13"/>
      <c r="TMS206" s="13"/>
      <c r="TMT206" s="13"/>
      <c r="TMU206" s="13"/>
      <c r="TMV206" s="13"/>
      <c r="TMW206" s="13"/>
      <c r="TMX206" s="13"/>
      <c r="TMY206" s="13"/>
      <c r="TMZ206" s="13"/>
      <c r="TNA206" s="13"/>
      <c r="TNB206" s="13"/>
      <c r="TNC206" s="13"/>
      <c r="TND206" s="13"/>
      <c r="TNE206" s="13"/>
      <c r="TNF206" s="13"/>
      <c r="TNG206" s="13"/>
      <c r="TNH206" s="13"/>
      <c r="TNI206" s="13"/>
      <c r="TNJ206" s="13"/>
      <c r="TNK206" s="13"/>
      <c r="TNL206" s="13"/>
      <c r="TNM206" s="13"/>
      <c r="TNN206" s="13"/>
      <c r="TNO206" s="13"/>
      <c r="TNP206" s="13"/>
      <c r="TNQ206" s="13"/>
      <c r="TNR206" s="13"/>
      <c r="TNS206" s="13"/>
      <c r="TNT206" s="13"/>
      <c r="TNU206" s="13"/>
      <c r="TNV206" s="13"/>
      <c r="TNW206" s="13"/>
      <c r="TNX206" s="13"/>
      <c r="TNY206" s="13"/>
      <c r="TNZ206" s="13"/>
      <c r="TOA206" s="13"/>
      <c r="TOB206" s="13"/>
      <c r="TOC206" s="13"/>
      <c r="TOD206" s="13"/>
      <c r="TOE206" s="13"/>
      <c r="TOF206" s="13"/>
      <c r="TOG206" s="13"/>
      <c r="TOH206" s="13"/>
      <c r="TOI206" s="13"/>
      <c r="TOJ206" s="13"/>
      <c r="TOK206" s="13"/>
      <c r="TOL206" s="13"/>
      <c r="TOM206" s="13"/>
      <c r="TON206" s="13"/>
      <c r="TOO206" s="13"/>
      <c r="TOP206" s="13"/>
      <c r="TOQ206" s="13"/>
      <c r="TOR206" s="13"/>
      <c r="TOS206" s="13"/>
      <c r="TOT206" s="13"/>
      <c r="TOU206" s="13"/>
      <c r="TOV206" s="13"/>
      <c r="TOW206" s="13"/>
      <c r="TOX206" s="13"/>
      <c r="TOY206" s="13"/>
      <c r="TOZ206" s="13"/>
      <c r="TPA206" s="13"/>
      <c r="TPB206" s="13"/>
      <c r="TPC206" s="13"/>
      <c r="TPD206" s="13"/>
      <c r="TPE206" s="13"/>
      <c r="TPF206" s="13"/>
      <c r="TPG206" s="13"/>
      <c r="TPH206" s="13"/>
      <c r="TPI206" s="13"/>
      <c r="TPJ206" s="13"/>
      <c r="TPK206" s="13"/>
      <c r="TPL206" s="13"/>
      <c r="TPM206" s="13"/>
      <c r="TPN206" s="13"/>
      <c r="TPO206" s="13"/>
      <c r="TPP206" s="13"/>
      <c r="TPQ206" s="13"/>
      <c r="TPR206" s="13"/>
      <c r="TPS206" s="13"/>
      <c r="TPT206" s="13"/>
      <c r="TPU206" s="13"/>
      <c r="TPV206" s="13"/>
      <c r="TPW206" s="13"/>
      <c r="TPX206" s="13"/>
      <c r="TPY206" s="13"/>
      <c r="TPZ206" s="13"/>
      <c r="TQA206" s="13"/>
      <c r="TQB206" s="13"/>
      <c r="TQC206" s="13"/>
      <c r="TQD206" s="13"/>
      <c r="TQE206" s="13"/>
      <c r="TQF206" s="13"/>
      <c r="TQG206" s="13"/>
      <c r="TQH206" s="13"/>
      <c r="TQI206" s="13"/>
      <c r="TQJ206" s="13"/>
      <c r="TQK206" s="13"/>
      <c r="TQL206" s="13"/>
      <c r="TQM206" s="13"/>
      <c r="TQN206" s="13"/>
      <c r="TQO206" s="13"/>
      <c r="TQP206" s="13"/>
      <c r="TQQ206" s="13"/>
      <c r="TQR206" s="13"/>
      <c r="TQS206" s="13"/>
      <c r="TQT206" s="13"/>
      <c r="TQU206" s="13"/>
      <c r="TQV206" s="13"/>
      <c r="TQW206" s="13"/>
      <c r="TQX206" s="13"/>
      <c r="TQY206" s="13"/>
      <c r="TQZ206" s="13"/>
      <c r="TRA206" s="13"/>
      <c r="TRB206" s="13"/>
      <c r="TRC206" s="13"/>
      <c r="TRD206" s="13"/>
      <c r="TRE206" s="13"/>
      <c r="TRF206" s="13"/>
      <c r="TRG206" s="13"/>
      <c r="TRH206" s="13"/>
      <c r="TRI206" s="13"/>
      <c r="TRJ206" s="13"/>
      <c r="TRK206" s="13"/>
      <c r="TRL206" s="13"/>
      <c r="TRM206" s="13"/>
      <c r="TRN206" s="13"/>
      <c r="TRO206" s="13"/>
      <c r="TRP206" s="13"/>
      <c r="TRQ206" s="13"/>
      <c r="TRR206" s="13"/>
      <c r="TRS206" s="13"/>
      <c r="TRT206" s="13"/>
      <c r="TRU206" s="13"/>
      <c r="TRV206" s="13"/>
      <c r="TRW206" s="13"/>
      <c r="TRX206" s="13"/>
      <c r="TRY206" s="13"/>
      <c r="TRZ206" s="13"/>
      <c r="TSA206" s="13"/>
      <c r="TSB206" s="13"/>
      <c r="TSC206" s="13"/>
      <c r="TSD206" s="13"/>
      <c r="TSE206" s="13"/>
      <c r="TSF206" s="13"/>
      <c r="TSG206" s="13"/>
      <c r="TSH206" s="13"/>
      <c r="TSI206" s="13"/>
      <c r="TSJ206" s="13"/>
      <c r="TSK206" s="13"/>
      <c r="TSL206" s="13"/>
      <c r="TSM206" s="13"/>
      <c r="TSN206" s="13"/>
      <c r="TSO206" s="13"/>
      <c r="TSP206" s="13"/>
      <c r="TSQ206" s="13"/>
      <c r="TSR206" s="13"/>
      <c r="TSS206" s="13"/>
      <c r="TST206" s="13"/>
      <c r="TSU206" s="13"/>
      <c r="TSV206" s="13"/>
      <c r="TSW206" s="13"/>
      <c r="TSX206" s="13"/>
      <c r="TSY206" s="13"/>
      <c r="TSZ206" s="13"/>
      <c r="TTA206" s="13"/>
      <c r="TTB206" s="13"/>
      <c r="TTC206" s="13"/>
      <c r="TTD206" s="13"/>
      <c r="TTE206" s="13"/>
      <c r="TTF206" s="13"/>
      <c r="TTG206" s="13"/>
      <c r="TTH206" s="13"/>
      <c r="TTI206" s="13"/>
      <c r="TTJ206" s="13"/>
      <c r="TTK206" s="13"/>
      <c r="TTL206" s="13"/>
      <c r="TTM206" s="13"/>
      <c r="TTN206" s="13"/>
      <c r="TTO206" s="13"/>
      <c r="TTP206" s="13"/>
      <c r="TTQ206" s="13"/>
      <c r="TTR206" s="13"/>
      <c r="TTS206" s="13"/>
      <c r="TTT206" s="13"/>
      <c r="TTU206" s="13"/>
      <c r="TTV206" s="13"/>
      <c r="TTW206" s="13"/>
      <c r="TTX206" s="13"/>
      <c r="TTY206" s="13"/>
      <c r="TTZ206" s="13"/>
      <c r="TUA206" s="13"/>
      <c r="TUB206" s="13"/>
      <c r="TUC206" s="13"/>
      <c r="TUD206" s="13"/>
      <c r="TUE206" s="13"/>
      <c r="TUF206" s="13"/>
      <c r="TUG206" s="13"/>
      <c r="TUH206" s="13"/>
      <c r="TUI206" s="13"/>
      <c r="TUJ206" s="13"/>
      <c r="TUK206" s="13"/>
      <c r="TUL206" s="13"/>
      <c r="TUM206" s="13"/>
      <c r="TUN206" s="13"/>
      <c r="TUO206" s="13"/>
      <c r="TUP206" s="13"/>
      <c r="TUQ206" s="13"/>
      <c r="TUR206" s="13"/>
      <c r="TUS206" s="13"/>
      <c r="TUT206" s="13"/>
      <c r="TUU206" s="13"/>
      <c r="TUV206" s="13"/>
      <c r="TUW206" s="13"/>
      <c r="TUX206" s="13"/>
      <c r="TUY206" s="13"/>
      <c r="TUZ206" s="13"/>
      <c r="TVA206" s="13"/>
      <c r="TVB206" s="13"/>
      <c r="TVC206" s="13"/>
      <c r="TVD206" s="13"/>
      <c r="TVE206" s="13"/>
      <c r="TVF206" s="13"/>
      <c r="TVG206" s="13"/>
      <c r="TVH206" s="13"/>
      <c r="TVI206" s="13"/>
      <c r="TVJ206" s="13"/>
      <c r="TVK206" s="13"/>
      <c r="TVL206" s="13"/>
      <c r="TVM206" s="13"/>
      <c r="TVN206" s="13"/>
      <c r="TVO206" s="13"/>
      <c r="TVP206" s="13"/>
      <c r="TVQ206" s="13"/>
      <c r="TVR206" s="13"/>
      <c r="TVS206" s="13"/>
      <c r="TVT206" s="13"/>
      <c r="TVU206" s="13"/>
      <c r="TVV206" s="13"/>
      <c r="TVW206" s="13"/>
      <c r="TVX206" s="13"/>
      <c r="TVY206" s="13"/>
      <c r="TVZ206" s="13"/>
      <c r="TWA206" s="13"/>
      <c r="TWB206" s="13"/>
      <c r="TWC206" s="13"/>
      <c r="TWD206" s="13"/>
      <c r="TWE206" s="13"/>
      <c r="TWF206" s="13"/>
      <c r="TWG206" s="13"/>
      <c r="TWH206" s="13"/>
      <c r="TWI206" s="13"/>
      <c r="TWJ206" s="13"/>
      <c r="TWK206" s="13"/>
      <c r="TWL206" s="13"/>
      <c r="TWM206" s="13"/>
      <c r="TWN206" s="13"/>
      <c r="TWO206" s="13"/>
      <c r="TWP206" s="13"/>
      <c r="TWQ206" s="13"/>
      <c r="TWR206" s="13"/>
      <c r="TWS206" s="13"/>
      <c r="TWT206" s="13"/>
      <c r="TWU206" s="13"/>
      <c r="TWV206" s="13"/>
      <c r="TWW206" s="13"/>
      <c r="TWX206" s="13"/>
      <c r="TWY206" s="13"/>
      <c r="TWZ206" s="13"/>
      <c r="TXA206" s="13"/>
      <c r="TXB206" s="13"/>
      <c r="TXC206" s="13"/>
      <c r="TXD206" s="13"/>
      <c r="TXE206" s="13"/>
      <c r="TXF206" s="13"/>
      <c r="TXG206" s="13"/>
      <c r="TXH206" s="13"/>
      <c r="TXI206" s="13"/>
      <c r="TXJ206" s="13"/>
      <c r="TXK206" s="13"/>
      <c r="TXL206" s="13"/>
      <c r="TXM206" s="13"/>
      <c r="TXN206" s="13"/>
      <c r="TXO206" s="13"/>
      <c r="TXP206" s="13"/>
      <c r="TXQ206" s="13"/>
      <c r="TXR206" s="13"/>
      <c r="TXS206" s="13"/>
      <c r="TXT206" s="13"/>
      <c r="TXU206" s="13"/>
      <c r="TXV206" s="13"/>
      <c r="TXW206" s="13"/>
      <c r="TXX206" s="13"/>
      <c r="TXY206" s="13"/>
      <c r="TXZ206" s="13"/>
      <c r="TYA206" s="13"/>
      <c r="TYB206" s="13"/>
      <c r="TYC206" s="13"/>
      <c r="TYD206" s="13"/>
      <c r="TYE206" s="13"/>
      <c r="TYF206" s="13"/>
      <c r="TYG206" s="13"/>
      <c r="TYH206" s="13"/>
      <c r="TYI206" s="13"/>
      <c r="TYJ206" s="13"/>
      <c r="TYK206" s="13"/>
      <c r="TYL206" s="13"/>
      <c r="TYM206" s="13"/>
      <c r="TYN206" s="13"/>
      <c r="TYO206" s="13"/>
      <c r="TYP206" s="13"/>
      <c r="TYQ206" s="13"/>
      <c r="TYR206" s="13"/>
      <c r="TYS206" s="13"/>
      <c r="TYT206" s="13"/>
      <c r="TYU206" s="13"/>
      <c r="TYV206" s="13"/>
      <c r="TYW206" s="13"/>
      <c r="TYX206" s="13"/>
      <c r="TYY206" s="13"/>
      <c r="TYZ206" s="13"/>
      <c r="TZA206" s="13"/>
      <c r="TZB206" s="13"/>
      <c r="TZC206" s="13"/>
      <c r="TZD206" s="13"/>
      <c r="TZE206" s="13"/>
      <c r="TZF206" s="13"/>
      <c r="TZG206" s="13"/>
      <c r="TZH206" s="13"/>
      <c r="TZI206" s="13"/>
      <c r="TZJ206" s="13"/>
      <c r="TZK206" s="13"/>
      <c r="TZL206" s="13"/>
      <c r="TZM206" s="13"/>
      <c r="TZN206" s="13"/>
      <c r="TZO206" s="13"/>
      <c r="TZP206" s="13"/>
      <c r="TZQ206" s="13"/>
      <c r="TZR206" s="13"/>
      <c r="TZS206" s="13"/>
      <c r="TZT206" s="13"/>
      <c r="TZU206" s="13"/>
      <c r="TZV206" s="13"/>
      <c r="TZW206" s="13"/>
      <c r="TZX206" s="13"/>
      <c r="TZY206" s="13"/>
      <c r="TZZ206" s="13"/>
      <c r="UAA206" s="13"/>
      <c r="UAB206" s="13"/>
      <c r="UAC206" s="13"/>
      <c r="UAD206" s="13"/>
      <c r="UAE206" s="13"/>
      <c r="UAF206" s="13"/>
      <c r="UAG206" s="13"/>
      <c r="UAH206" s="13"/>
      <c r="UAI206" s="13"/>
      <c r="UAJ206" s="13"/>
      <c r="UAK206" s="13"/>
      <c r="UAL206" s="13"/>
      <c r="UAM206" s="13"/>
      <c r="UAN206" s="13"/>
      <c r="UAO206" s="13"/>
      <c r="UAP206" s="13"/>
      <c r="UAQ206" s="13"/>
      <c r="UAR206" s="13"/>
      <c r="UAS206" s="13"/>
      <c r="UAT206" s="13"/>
      <c r="UAU206" s="13"/>
      <c r="UAV206" s="13"/>
      <c r="UAW206" s="13"/>
      <c r="UAX206" s="13"/>
      <c r="UAY206" s="13"/>
      <c r="UAZ206" s="13"/>
      <c r="UBA206" s="13"/>
      <c r="UBB206" s="13"/>
      <c r="UBC206" s="13"/>
      <c r="UBD206" s="13"/>
      <c r="UBE206" s="13"/>
      <c r="UBF206" s="13"/>
      <c r="UBG206" s="13"/>
      <c r="UBH206" s="13"/>
      <c r="UBI206" s="13"/>
      <c r="UBJ206" s="13"/>
      <c r="UBK206" s="13"/>
      <c r="UBL206" s="13"/>
      <c r="UBM206" s="13"/>
      <c r="UBN206" s="13"/>
      <c r="UBO206" s="13"/>
      <c r="UBP206" s="13"/>
      <c r="UBQ206" s="13"/>
      <c r="UBR206" s="13"/>
      <c r="UBS206" s="13"/>
      <c r="UBT206" s="13"/>
      <c r="UBU206" s="13"/>
      <c r="UBV206" s="13"/>
      <c r="UBW206" s="13"/>
      <c r="UBX206" s="13"/>
      <c r="UBY206" s="13"/>
      <c r="UBZ206" s="13"/>
      <c r="UCA206" s="13"/>
      <c r="UCB206" s="13"/>
      <c r="UCC206" s="13"/>
      <c r="UCD206" s="13"/>
      <c r="UCE206" s="13"/>
      <c r="UCF206" s="13"/>
      <c r="UCG206" s="13"/>
      <c r="UCH206" s="13"/>
      <c r="UCI206" s="13"/>
      <c r="UCJ206" s="13"/>
      <c r="UCK206" s="13"/>
      <c r="UCL206" s="13"/>
      <c r="UCM206" s="13"/>
      <c r="UCN206" s="13"/>
      <c r="UCO206" s="13"/>
      <c r="UCP206" s="13"/>
      <c r="UCQ206" s="13"/>
      <c r="UCR206" s="13"/>
      <c r="UCS206" s="13"/>
      <c r="UCT206" s="13"/>
      <c r="UCU206" s="13"/>
      <c r="UCV206" s="13"/>
      <c r="UCW206" s="13"/>
      <c r="UCX206" s="13"/>
      <c r="UCY206" s="13"/>
      <c r="UCZ206" s="13"/>
      <c r="UDA206" s="13"/>
      <c r="UDB206" s="13"/>
      <c r="UDC206" s="13"/>
      <c r="UDD206" s="13"/>
      <c r="UDE206" s="13"/>
      <c r="UDF206" s="13"/>
      <c r="UDG206" s="13"/>
      <c r="UDH206" s="13"/>
      <c r="UDI206" s="13"/>
      <c r="UDJ206" s="13"/>
      <c r="UDK206" s="13"/>
      <c r="UDL206" s="13"/>
      <c r="UDM206" s="13"/>
      <c r="UDN206" s="13"/>
      <c r="UDO206" s="13"/>
      <c r="UDP206" s="13"/>
      <c r="UDQ206" s="13"/>
      <c r="UDR206" s="13"/>
      <c r="UDS206" s="13"/>
      <c r="UDT206" s="13"/>
      <c r="UDU206" s="13"/>
      <c r="UDV206" s="13"/>
      <c r="UDW206" s="13"/>
      <c r="UDX206" s="13"/>
      <c r="UDY206" s="13"/>
      <c r="UDZ206" s="13"/>
      <c r="UEA206" s="13"/>
      <c r="UEB206" s="13"/>
      <c r="UEC206" s="13"/>
      <c r="UED206" s="13"/>
      <c r="UEE206" s="13"/>
      <c r="UEF206" s="13"/>
      <c r="UEG206" s="13"/>
      <c r="UEH206" s="13"/>
      <c r="UEI206" s="13"/>
      <c r="UEJ206" s="13"/>
      <c r="UEK206" s="13"/>
      <c r="UEL206" s="13"/>
      <c r="UEM206" s="13"/>
      <c r="UEN206" s="13"/>
      <c r="UEO206" s="13"/>
      <c r="UEP206" s="13"/>
      <c r="UEQ206" s="13"/>
      <c r="UER206" s="13"/>
      <c r="UES206" s="13"/>
      <c r="UET206" s="13"/>
      <c r="UEU206" s="13"/>
      <c r="UEV206" s="13"/>
      <c r="UEW206" s="13"/>
      <c r="UEX206" s="13"/>
      <c r="UEY206" s="13"/>
      <c r="UEZ206" s="13"/>
      <c r="UFA206" s="13"/>
      <c r="UFB206" s="13"/>
      <c r="UFC206" s="13"/>
      <c r="UFD206" s="13"/>
      <c r="UFE206" s="13"/>
      <c r="UFF206" s="13"/>
      <c r="UFG206" s="13"/>
      <c r="UFH206" s="13"/>
      <c r="UFI206" s="13"/>
      <c r="UFJ206" s="13"/>
      <c r="UFK206" s="13"/>
      <c r="UFL206" s="13"/>
      <c r="UFM206" s="13"/>
      <c r="UFN206" s="13"/>
      <c r="UFO206" s="13"/>
      <c r="UFP206" s="13"/>
      <c r="UFQ206" s="13"/>
      <c r="UFR206" s="13"/>
      <c r="UFS206" s="13"/>
      <c r="UFT206" s="13"/>
      <c r="UFU206" s="13"/>
      <c r="UFV206" s="13"/>
      <c r="UFW206" s="13"/>
      <c r="UFX206" s="13"/>
      <c r="UFY206" s="13"/>
      <c r="UFZ206" s="13"/>
      <c r="UGA206" s="13"/>
      <c r="UGB206" s="13"/>
      <c r="UGC206" s="13"/>
      <c r="UGD206" s="13"/>
      <c r="UGE206" s="13"/>
      <c r="UGF206" s="13"/>
      <c r="UGG206" s="13"/>
      <c r="UGH206" s="13"/>
      <c r="UGI206" s="13"/>
      <c r="UGJ206" s="13"/>
      <c r="UGK206" s="13"/>
      <c r="UGL206" s="13"/>
      <c r="UGM206" s="13"/>
      <c r="UGN206" s="13"/>
      <c r="UGO206" s="13"/>
      <c r="UGP206" s="13"/>
      <c r="UGQ206" s="13"/>
      <c r="UGR206" s="13"/>
      <c r="UGS206" s="13"/>
      <c r="UGT206" s="13"/>
      <c r="UGU206" s="13"/>
      <c r="UGV206" s="13"/>
      <c r="UGW206" s="13"/>
      <c r="UGX206" s="13"/>
      <c r="UGY206" s="13"/>
      <c r="UGZ206" s="13"/>
      <c r="UHA206" s="13"/>
      <c r="UHB206" s="13"/>
      <c r="UHC206" s="13"/>
      <c r="UHD206" s="13"/>
      <c r="UHE206" s="13"/>
      <c r="UHF206" s="13"/>
      <c r="UHG206" s="13"/>
      <c r="UHH206" s="13"/>
      <c r="UHI206" s="13"/>
      <c r="UHJ206" s="13"/>
      <c r="UHK206" s="13"/>
      <c r="UHL206" s="13"/>
      <c r="UHM206" s="13"/>
      <c r="UHN206" s="13"/>
      <c r="UHO206" s="13"/>
      <c r="UHP206" s="13"/>
      <c r="UHQ206" s="13"/>
      <c r="UHR206" s="13"/>
      <c r="UHS206" s="13"/>
      <c r="UHT206" s="13"/>
      <c r="UHU206" s="13"/>
      <c r="UHV206" s="13"/>
      <c r="UHW206" s="13"/>
      <c r="UHX206" s="13"/>
      <c r="UHY206" s="13"/>
      <c r="UHZ206" s="13"/>
      <c r="UIA206" s="13"/>
      <c r="UIB206" s="13"/>
      <c r="UIC206" s="13"/>
      <c r="UID206" s="13"/>
      <c r="UIE206" s="13"/>
      <c r="UIF206" s="13"/>
      <c r="UIG206" s="13"/>
      <c r="UIH206" s="13"/>
      <c r="UII206" s="13"/>
      <c r="UIJ206" s="13"/>
      <c r="UIK206" s="13"/>
      <c r="UIL206" s="13"/>
      <c r="UIM206" s="13"/>
      <c r="UIN206" s="13"/>
      <c r="UIO206" s="13"/>
      <c r="UIP206" s="13"/>
      <c r="UIQ206" s="13"/>
      <c r="UIR206" s="13"/>
      <c r="UIS206" s="13"/>
      <c r="UIT206" s="13"/>
      <c r="UIU206" s="13"/>
      <c r="UIV206" s="13"/>
      <c r="UIW206" s="13"/>
      <c r="UIX206" s="13"/>
      <c r="UIY206" s="13"/>
      <c r="UIZ206" s="13"/>
      <c r="UJA206" s="13"/>
      <c r="UJB206" s="13"/>
      <c r="UJC206" s="13"/>
      <c r="UJD206" s="13"/>
      <c r="UJE206" s="13"/>
      <c r="UJF206" s="13"/>
      <c r="UJG206" s="13"/>
      <c r="UJH206" s="13"/>
      <c r="UJI206" s="13"/>
      <c r="UJJ206" s="13"/>
      <c r="UJK206" s="13"/>
      <c r="UJL206" s="13"/>
      <c r="UJM206" s="13"/>
      <c r="UJN206" s="13"/>
      <c r="UJO206" s="13"/>
      <c r="UJP206" s="13"/>
      <c r="UJQ206" s="13"/>
      <c r="UJR206" s="13"/>
      <c r="UJS206" s="13"/>
      <c r="UJT206" s="13"/>
      <c r="UJU206" s="13"/>
      <c r="UJV206" s="13"/>
      <c r="UJW206" s="13"/>
      <c r="UJX206" s="13"/>
      <c r="UJY206" s="13"/>
      <c r="UJZ206" s="13"/>
      <c r="UKA206" s="13"/>
      <c r="UKB206" s="13"/>
      <c r="UKC206" s="13"/>
      <c r="UKD206" s="13"/>
      <c r="UKE206" s="13"/>
      <c r="UKF206" s="13"/>
      <c r="UKG206" s="13"/>
      <c r="UKH206" s="13"/>
      <c r="UKI206" s="13"/>
      <c r="UKJ206" s="13"/>
      <c r="UKK206" s="13"/>
      <c r="UKL206" s="13"/>
      <c r="UKM206" s="13"/>
      <c r="UKN206" s="13"/>
      <c r="UKO206" s="13"/>
      <c r="UKP206" s="13"/>
      <c r="UKQ206" s="13"/>
      <c r="UKR206" s="13"/>
      <c r="UKS206" s="13"/>
      <c r="UKT206" s="13"/>
      <c r="UKU206" s="13"/>
      <c r="UKV206" s="13"/>
      <c r="UKW206" s="13"/>
      <c r="UKX206" s="13"/>
      <c r="UKY206" s="13"/>
      <c r="UKZ206" s="13"/>
      <c r="ULA206" s="13"/>
      <c r="ULB206" s="13"/>
      <c r="ULC206" s="13"/>
      <c r="ULD206" s="13"/>
      <c r="ULE206" s="13"/>
      <c r="ULF206" s="13"/>
      <c r="ULG206" s="13"/>
      <c r="ULH206" s="13"/>
      <c r="ULI206" s="13"/>
      <c r="ULJ206" s="13"/>
      <c r="ULK206" s="13"/>
      <c r="ULL206" s="13"/>
      <c r="ULM206" s="13"/>
      <c r="ULN206" s="13"/>
      <c r="ULO206" s="13"/>
      <c r="ULP206" s="13"/>
      <c r="ULQ206" s="13"/>
      <c r="ULR206" s="13"/>
      <c r="ULS206" s="13"/>
      <c r="ULT206" s="13"/>
      <c r="ULU206" s="13"/>
      <c r="ULV206" s="13"/>
      <c r="ULW206" s="13"/>
      <c r="ULX206" s="13"/>
      <c r="ULY206" s="13"/>
      <c r="ULZ206" s="13"/>
      <c r="UMA206" s="13"/>
      <c r="UMB206" s="13"/>
      <c r="UMC206" s="13"/>
      <c r="UMD206" s="13"/>
      <c r="UME206" s="13"/>
      <c r="UMF206" s="13"/>
      <c r="UMG206" s="13"/>
      <c r="UMH206" s="13"/>
      <c r="UMI206" s="13"/>
      <c r="UMJ206" s="13"/>
      <c r="UMK206" s="13"/>
      <c r="UML206" s="13"/>
      <c r="UMM206" s="13"/>
      <c r="UMN206" s="13"/>
      <c r="UMO206" s="13"/>
      <c r="UMP206" s="13"/>
      <c r="UMQ206" s="13"/>
      <c r="UMR206" s="13"/>
      <c r="UMS206" s="13"/>
      <c r="UMT206" s="13"/>
      <c r="UMU206" s="13"/>
      <c r="UMV206" s="13"/>
      <c r="UMW206" s="13"/>
      <c r="UMX206" s="13"/>
      <c r="UMY206" s="13"/>
      <c r="UMZ206" s="13"/>
      <c r="UNA206" s="13"/>
      <c r="UNB206" s="13"/>
      <c r="UNC206" s="13"/>
      <c r="UND206" s="13"/>
      <c r="UNE206" s="13"/>
      <c r="UNF206" s="13"/>
      <c r="UNG206" s="13"/>
      <c r="UNH206" s="13"/>
      <c r="UNI206" s="13"/>
      <c r="UNJ206" s="13"/>
      <c r="UNK206" s="13"/>
      <c r="UNL206" s="13"/>
      <c r="UNM206" s="13"/>
      <c r="UNN206" s="13"/>
      <c r="UNO206" s="13"/>
      <c r="UNP206" s="13"/>
      <c r="UNQ206" s="13"/>
      <c r="UNR206" s="13"/>
      <c r="UNS206" s="13"/>
      <c r="UNT206" s="13"/>
      <c r="UNU206" s="13"/>
      <c r="UNV206" s="13"/>
      <c r="UNW206" s="13"/>
      <c r="UNX206" s="13"/>
      <c r="UNY206" s="13"/>
      <c r="UNZ206" s="13"/>
      <c r="UOA206" s="13"/>
      <c r="UOB206" s="13"/>
      <c r="UOC206" s="13"/>
      <c r="UOD206" s="13"/>
      <c r="UOE206" s="13"/>
      <c r="UOF206" s="13"/>
      <c r="UOG206" s="13"/>
      <c r="UOH206" s="13"/>
      <c r="UOI206" s="13"/>
      <c r="UOJ206" s="13"/>
      <c r="UOK206" s="13"/>
      <c r="UOL206" s="13"/>
      <c r="UOM206" s="13"/>
      <c r="UON206" s="13"/>
      <c r="UOO206" s="13"/>
      <c r="UOP206" s="13"/>
      <c r="UOQ206" s="13"/>
      <c r="UOR206" s="13"/>
      <c r="UOS206" s="13"/>
      <c r="UOT206" s="13"/>
      <c r="UOU206" s="13"/>
      <c r="UOV206" s="13"/>
      <c r="UOW206" s="13"/>
      <c r="UOX206" s="13"/>
      <c r="UOY206" s="13"/>
      <c r="UOZ206" s="13"/>
      <c r="UPA206" s="13"/>
      <c r="UPB206" s="13"/>
      <c r="UPC206" s="13"/>
      <c r="UPD206" s="13"/>
      <c r="UPE206" s="13"/>
      <c r="UPF206" s="13"/>
      <c r="UPG206" s="13"/>
      <c r="UPH206" s="13"/>
      <c r="UPI206" s="13"/>
      <c r="UPJ206" s="13"/>
      <c r="UPK206" s="13"/>
      <c r="UPL206" s="13"/>
      <c r="UPM206" s="13"/>
      <c r="UPN206" s="13"/>
      <c r="UPO206" s="13"/>
      <c r="UPP206" s="13"/>
      <c r="UPQ206" s="13"/>
      <c r="UPR206" s="13"/>
      <c r="UPS206" s="13"/>
      <c r="UPT206" s="13"/>
      <c r="UPU206" s="13"/>
      <c r="UPV206" s="13"/>
      <c r="UPW206" s="13"/>
      <c r="UPX206" s="13"/>
      <c r="UPY206" s="13"/>
      <c r="UPZ206" s="13"/>
      <c r="UQA206" s="13"/>
      <c r="UQB206" s="13"/>
      <c r="UQC206" s="13"/>
      <c r="UQD206" s="13"/>
      <c r="UQE206" s="13"/>
      <c r="UQF206" s="13"/>
      <c r="UQG206" s="13"/>
      <c r="UQH206" s="13"/>
      <c r="UQI206" s="13"/>
      <c r="UQJ206" s="13"/>
      <c r="UQK206" s="13"/>
      <c r="UQL206" s="13"/>
      <c r="UQM206" s="13"/>
      <c r="UQN206" s="13"/>
      <c r="UQO206" s="13"/>
      <c r="UQP206" s="13"/>
      <c r="UQQ206" s="13"/>
      <c r="UQR206" s="13"/>
      <c r="UQS206" s="13"/>
      <c r="UQT206" s="13"/>
      <c r="UQU206" s="13"/>
      <c r="UQV206" s="13"/>
      <c r="UQW206" s="13"/>
      <c r="UQX206" s="13"/>
      <c r="UQY206" s="13"/>
      <c r="UQZ206" s="13"/>
      <c r="URA206" s="13"/>
      <c r="URB206" s="13"/>
      <c r="URC206" s="13"/>
      <c r="URD206" s="13"/>
      <c r="URE206" s="13"/>
      <c r="URF206" s="13"/>
      <c r="URG206" s="13"/>
      <c r="URH206" s="13"/>
      <c r="URI206" s="13"/>
      <c r="URJ206" s="13"/>
      <c r="URK206" s="13"/>
      <c r="URL206" s="13"/>
      <c r="URM206" s="13"/>
      <c r="URN206" s="13"/>
      <c r="URO206" s="13"/>
      <c r="URP206" s="13"/>
      <c r="URQ206" s="13"/>
      <c r="URR206" s="13"/>
      <c r="URS206" s="13"/>
      <c r="URT206" s="13"/>
      <c r="URU206" s="13"/>
      <c r="URV206" s="13"/>
      <c r="URW206" s="13"/>
      <c r="URX206" s="13"/>
      <c r="URY206" s="13"/>
      <c r="URZ206" s="13"/>
      <c r="USA206" s="13"/>
      <c r="USB206" s="13"/>
      <c r="USC206" s="13"/>
      <c r="USD206" s="13"/>
      <c r="USE206" s="13"/>
      <c r="USF206" s="13"/>
      <c r="USG206" s="13"/>
      <c r="USH206" s="13"/>
      <c r="USI206" s="13"/>
      <c r="USJ206" s="13"/>
      <c r="USK206" s="13"/>
      <c r="USL206" s="13"/>
      <c r="USM206" s="13"/>
      <c r="USN206" s="13"/>
      <c r="USO206" s="13"/>
      <c r="USP206" s="13"/>
      <c r="USQ206" s="13"/>
      <c r="USR206" s="13"/>
      <c r="USS206" s="13"/>
      <c r="UST206" s="13"/>
      <c r="USU206" s="13"/>
      <c r="USV206" s="13"/>
      <c r="USW206" s="13"/>
      <c r="USX206" s="13"/>
      <c r="USY206" s="13"/>
      <c r="USZ206" s="13"/>
      <c r="UTA206" s="13"/>
      <c r="UTB206" s="13"/>
      <c r="UTC206" s="13"/>
      <c r="UTD206" s="13"/>
      <c r="UTE206" s="13"/>
      <c r="UTF206" s="13"/>
      <c r="UTG206" s="13"/>
      <c r="UTH206" s="13"/>
      <c r="UTI206" s="13"/>
      <c r="UTJ206" s="13"/>
      <c r="UTK206" s="13"/>
      <c r="UTL206" s="13"/>
      <c r="UTM206" s="13"/>
      <c r="UTN206" s="13"/>
      <c r="UTO206" s="13"/>
      <c r="UTP206" s="13"/>
      <c r="UTQ206" s="13"/>
      <c r="UTR206" s="13"/>
      <c r="UTS206" s="13"/>
      <c r="UTT206" s="13"/>
      <c r="UTU206" s="13"/>
      <c r="UTV206" s="13"/>
      <c r="UTW206" s="13"/>
      <c r="UTX206" s="13"/>
      <c r="UTY206" s="13"/>
      <c r="UTZ206" s="13"/>
      <c r="UUA206" s="13"/>
      <c r="UUB206" s="13"/>
      <c r="UUC206" s="13"/>
      <c r="UUD206" s="13"/>
      <c r="UUE206" s="13"/>
      <c r="UUF206" s="13"/>
      <c r="UUG206" s="13"/>
      <c r="UUH206" s="13"/>
      <c r="UUI206" s="13"/>
      <c r="UUJ206" s="13"/>
      <c r="UUK206" s="13"/>
      <c r="UUL206" s="13"/>
      <c r="UUM206" s="13"/>
      <c r="UUN206" s="13"/>
      <c r="UUO206" s="13"/>
      <c r="UUP206" s="13"/>
      <c r="UUQ206" s="13"/>
      <c r="UUR206" s="13"/>
      <c r="UUS206" s="13"/>
      <c r="UUT206" s="13"/>
      <c r="UUU206" s="13"/>
      <c r="UUV206" s="13"/>
      <c r="UUW206" s="13"/>
      <c r="UUX206" s="13"/>
      <c r="UUY206" s="13"/>
      <c r="UUZ206" s="13"/>
      <c r="UVA206" s="13"/>
      <c r="UVB206" s="13"/>
      <c r="UVC206" s="13"/>
      <c r="UVD206" s="13"/>
      <c r="UVE206" s="13"/>
      <c r="UVF206" s="13"/>
      <c r="UVG206" s="13"/>
      <c r="UVH206" s="13"/>
      <c r="UVI206" s="13"/>
      <c r="UVJ206" s="13"/>
      <c r="UVK206" s="13"/>
      <c r="UVL206" s="13"/>
      <c r="UVM206" s="13"/>
      <c r="UVN206" s="13"/>
      <c r="UVO206" s="13"/>
      <c r="UVP206" s="13"/>
      <c r="UVQ206" s="13"/>
      <c r="UVR206" s="13"/>
      <c r="UVS206" s="13"/>
      <c r="UVT206" s="13"/>
      <c r="UVU206" s="13"/>
      <c r="UVV206" s="13"/>
      <c r="UVW206" s="13"/>
      <c r="UVX206" s="13"/>
      <c r="UVY206" s="13"/>
      <c r="UVZ206" s="13"/>
      <c r="UWA206" s="13"/>
      <c r="UWB206" s="13"/>
      <c r="UWC206" s="13"/>
      <c r="UWD206" s="13"/>
      <c r="UWE206" s="13"/>
      <c r="UWF206" s="13"/>
      <c r="UWG206" s="13"/>
      <c r="UWH206" s="13"/>
      <c r="UWI206" s="13"/>
      <c r="UWJ206" s="13"/>
      <c r="UWK206" s="13"/>
      <c r="UWL206" s="13"/>
      <c r="UWM206" s="13"/>
      <c r="UWN206" s="13"/>
      <c r="UWO206" s="13"/>
      <c r="UWP206" s="13"/>
      <c r="UWQ206" s="13"/>
      <c r="UWR206" s="13"/>
      <c r="UWS206" s="13"/>
      <c r="UWT206" s="13"/>
      <c r="UWU206" s="13"/>
      <c r="UWV206" s="13"/>
      <c r="UWW206" s="13"/>
      <c r="UWX206" s="13"/>
      <c r="UWY206" s="13"/>
      <c r="UWZ206" s="13"/>
      <c r="UXA206" s="13"/>
      <c r="UXB206" s="13"/>
      <c r="UXC206" s="13"/>
      <c r="UXD206" s="13"/>
      <c r="UXE206" s="13"/>
      <c r="UXF206" s="13"/>
      <c r="UXG206" s="13"/>
      <c r="UXH206" s="13"/>
      <c r="UXI206" s="13"/>
      <c r="UXJ206" s="13"/>
      <c r="UXK206" s="13"/>
      <c r="UXL206" s="13"/>
      <c r="UXM206" s="13"/>
      <c r="UXN206" s="13"/>
      <c r="UXO206" s="13"/>
      <c r="UXP206" s="13"/>
      <c r="UXQ206" s="13"/>
      <c r="UXR206" s="13"/>
      <c r="UXS206" s="13"/>
      <c r="UXT206" s="13"/>
      <c r="UXU206" s="13"/>
      <c r="UXV206" s="13"/>
      <c r="UXW206" s="13"/>
      <c r="UXX206" s="13"/>
      <c r="UXY206" s="13"/>
      <c r="UXZ206" s="13"/>
      <c r="UYA206" s="13"/>
      <c r="UYB206" s="13"/>
      <c r="UYC206" s="13"/>
      <c r="UYD206" s="13"/>
      <c r="UYE206" s="13"/>
      <c r="UYF206" s="13"/>
      <c r="UYG206" s="13"/>
      <c r="UYH206" s="13"/>
      <c r="UYI206" s="13"/>
      <c r="UYJ206" s="13"/>
      <c r="UYK206" s="13"/>
      <c r="UYL206" s="13"/>
      <c r="UYM206" s="13"/>
      <c r="UYN206" s="13"/>
      <c r="UYO206" s="13"/>
      <c r="UYP206" s="13"/>
      <c r="UYQ206" s="13"/>
      <c r="UYR206" s="13"/>
      <c r="UYS206" s="13"/>
      <c r="UYT206" s="13"/>
      <c r="UYU206" s="13"/>
      <c r="UYV206" s="13"/>
      <c r="UYW206" s="13"/>
      <c r="UYX206" s="13"/>
      <c r="UYY206" s="13"/>
      <c r="UYZ206" s="13"/>
      <c r="UZA206" s="13"/>
      <c r="UZB206" s="13"/>
      <c r="UZC206" s="13"/>
      <c r="UZD206" s="13"/>
      <c r="UZE206" s="13"/>
      <c r="UZF206" s="13"/>
      <c r="UZG206" s="13"/>
      <c r="UZH206" s="13"/>
      <c r="UZI206" s="13"/>
      <c r="UZJ206" s="13"/>
      <c r="UZK206" s="13"/>
      <c r="UZL206" s="13"/>
      <c r="UZM206" s="13"/>
      <c r="UZN206" s="13"/>
      <c r="UZO206" s="13"/>
      <c r="UZP206" s="13"/>
      <c r="UZQ206" s="13"/>
      <c r="UZR206" s="13"/>
      <c r="UZS206" s="13"/>
      <c r="UZT206" s="13"/>
      <c r="UZU206" s="13"/>
      <c r="UZV206" s="13"/>
      <c r="UZW206" s="13"/>
      <c r="UZX206" s="13"/>
      <c r="UZY206" s="13"/>
      <c r="UZZ206" s="13"/>
      <c r="VAA206" s="13"/>
      <c r="VAB206" s="13"/>
      <c r="VAC206" s="13"/>
      <c r="VAD206" s="13"/>
      <c r="VAE206" s="13"/>
      <c r="VAF206" s="13"/>
      <c r="VAG206" s="13"/>
      <c r="VAH206" s="13"/>
      <c r="VAI206" s="13"/>
      <c r="VAJ206" s="13"/>
      <c r="VAK206" s="13"/>
      <c r="VAL206" s="13"/>
      <c r="VAM206" s="13"/>
      <c r="VAN206" s="13"/>
      <c r="VAO206" s="13"/>
      <c r="VAP206" s="13"/>
      <c r="VAQ206" s="13"/>
      <c r="VAR206" s="13"/>
      <c r="VAS206" s="13"/>
      <c r="VAT206" s="13"/>
      <c r="VAU206" s="13"/>
      <c r="VAV206" s="13"/>
      <c r="VAW206" s="13"/>
      <c r="VAX206" s="13"/>
      <c r="VAY206" s="13"/>
      <c r="VAZ206" s="13"/>
      <c r="VBA206" s="13"/>
      <c r="VBB206" s="13"/>
      <c r="VBC206" s="13"/>
      <c r="VBD206" s="13"/>
      <c r="VBE206" s="13"/>
      <c r="VBF206" s="13"/>
      <c r="VBG206" s="13"/>
      <c r="VBH206" s="13"/>
      <c r="VBI206" s="13"/>
      <c r="VBJ206" s="13"/>
      <c r="VBK206" s="13"/>
      <c r="VBL206" s="13"/>
      <c r="VBM206" s="13"/>
      <c r="VBN206" s="13"/>
      <c r="VBO206" s="13"/>
      <c r="VBP206" s="13"/>
      <c r="VBQ206" s="13"/>
      <c r="VBR206" s="13"/>
      <c r="VBS206" s="13"/>
      <c r="VBT206" s="13"/>
      <c r="VBU206" s="13"/>
      <c r="VBV206" s="13"/>
      <c r="VBW206" s="13"/>
      <c r="VBX206" s="13"/>
      <c r="VBY206" s="13"/>
      <c r="VBZ206" s="13"/>
      <c r="VCA206" s="13"/>
      <c r="VCB206" s="13"/>
      <c r="VCC206" s="13"/>
      <c r="VCD206" s="13"/>
      <c r="VCE206" s="13"/>
      <c r="VCF206" s="13"/>
      <c r="VCG206" s="13"/>
      <c r="VCH206" s="13"/>
      <c r="VCI206" s="13"/>
      <c r="VCJ206" s="13"/>
      <c r="VCK206" s="13"/>
      <c r="VCL206" s="13"/>
      <c r="VCM206" s="13"/>
      <c r="VCN206" s="13"/>
      <c r="VCO206" s="13"/>
      <c r="VCP206" s="13"/>
      <c r="VCQ206" s="13"/>
      <c r="VCR206" s="13"/>
      <c r="VCS206" s="13"/>
      <c r="VCT206" s="13"/>
      <c r="VCU206" s="13"/>
      <c r="VCV206" s="13"/>
      <c r="VCW206" s="13"/>
      <c r="VCX206" s="13"/>
      <c r="VCY206" s="13"/>
      <c r="VCZ206" s="13"/>
      <c r="VDA206" s="13"/>
      <c r="VDB206" s="13"/>
      <c r="VDC206" s="13"/>
      <c r="VDD206" s="13"/>
      <c r="VDE206" s="13"/>
      <c r="VDF206" s="13"/>
      <c r="VDG206" s="13"/>
      <c r="VDH206" s="13"/>
      <c r="VDI206" s="13"/>
      <c r="VDJ206" s="13"/>
      <c r="VDK206" s="13"/>
      <c r="VDL206" s="13"/>
      <c r="VDM206" s="13"/>
      <c r="VDN206" s="13"/>
      <c r="VDO206" s="13"/>
      <c r="VDP206" s="13"/>
      <c r="VDQ206" s="13"/>
      <c r="VDR206" s="13"/>
      <c r="VDS206" s="13"/>
      <c r="VDT206" s="13"/>
      <c r="VDU206" s="13"/>
      <c r="VDV206" s="13"/>
      <c r="VDW206" s="13"/>
      <c r="VDX206" s="13"/>
      <c r="VDY206" s="13"/>
      <c r="VDZ206" s="13"/>
      <c r="VEA206" s="13"/>
      <c r="VEB206" s="13"/>
      <c r="VEC206" s="13"/>
      <c r="VED206" s="13"/>
      <c r="VEE206" s="13"/>
      <c r="VEF206" s="13"/>
      <c r="VEG206" s="13"/>
      <c r="VEH206" s="13"/>
      <c r="VEI206" s="13"/>
      <c r="VEJ206" s="13"/>
      <c r="VEK206" s="13"/>
      <c r="VEL206" s="13"/>
      <c r="VEM206" s="13"/>
      <c r="VEN206" s="13"/>
      <c r="VEO206" s="13"/>
      <c r="VEP206" s="13"/>
      <c r="VEQ206" s="13"/>
      <c r="VER206" s="13"/>
      <c r="VES206" s="13"/>
      <c r="VET206" s="13"/>
      <c r="VEU206" s="13"/>
      <c r="VEV206" s="13"/>
      <c r="VEW206" s="13"/>
      <c r="VEX206" s="13"/>
      <c r="VEY206" s="13"/>
      <c r="VEZ206" s="13"/>
      <c r="VFA206" s="13"/>
      <c r="VFB206" s="13"/>
      <c r="VFC206" s="13"/>
      <c r="VFD206" s="13"/>
      <c r="VFE206" s="13"/>
      <c r="VFF206" s="13"/>
      <c r="VFG206" s="13"/>
      <c r="VFH206" s="13"/>
      <c r="VFI206" s="13"/>
      <c r="VFJ206" s="13"/>
      <c r="VFK206" s="13"/>
      <c r="VFL206" s="13"/>
      <c r="VFM206" s="13"/>
      <c r="VFN206" s="13"/>
      <c r="VFO206" s="13"/>
      <c r="VFP206" s="13"/>
      <c r="VFQ206" s="13"/>
      <c r="VFR206" s="13"/>
      <c r="VFS206" s="13"/>
      <c r="VFT206" s="13"/>
      <c r="VFU206" s="13"/>
      <c r="VFV206" s="13"/>
      <c r="VFW206" s="13"/>
      <c r="VFX206" s="13"/>
      <c r="VFY206" s="13"/>
      <c r="VFZ206" s="13"/>
      <c r="VGA206" s="13"/>
      <c r="VGB206" s="13"/>
      <c r="VGC206" s="13"/>
      <c r="VGD206" s="13"/>
      <c r="VGE206" s="13"/>
      <c r="VGF206" s="13"/>
      <c r="VGG206" s="13"/>
      <c r="VGH206" s="13"/>
      <c r="VGI206" s="13"/>
      <c r="VGJ206" s="13"/>
      <c r="VGK206" s="13"/>
      <c r="VGL206" s="13"/>
      <c r="VGM206" s="13"/>
      <c r="VGN206" s="13"/>
      <c r="VGO206" s="13"/>
      <c r="VGP206" s="13"/>
      <c r="VGQ206" s="13"/>
      <c r="VGR206" s="13"/>
      <c r="VGS206" s="13"/>
      <c r="VGT206" s="13"/>
      <c r="VGU206" s="13"/>
      <c r="VGV206" s="13"/>
      <c r="VGW206" s="13"/>
      <c r="VGX206" s="13"/>
      <c r="VGY206" s="13"/>
      <c r="VGZ206" s="13"/>
      <c r="VHA206" s="13"/>
      <c r="VHB206" s="13"/>
      <c r="VHC206" s="13"/>
      <c r="VHD206" s="13"/>
      <c r="VHE206" s="13"/>
      <c r="VHF206" s="13"/>
      <c r="VHG206" s="13"/>
      <c r="VHH206" s="13"/>
      <c r="VHI206" s="13"/>
      <c r="VHJ206" s="13"/>
      <c r="VHK206" s="13"/>
      <c r="VHL206" s="13"/>
      <c r="VHM206" s="13"/>
      <c r="VHN206" s="13"/>
      <c r="VHO206" s="13"/>
      <c r="VHP206" s="13"/>
      <c r="VHQ206" s="13"/>
      <c r="VHR206" s="13"/>
      <c r="VHS206" s="13"/>
      <c r="VHT206" s="13"/>
      <c r="VHU206" s="13"/>
      <c r="VHV206" s="13"/>
      <c r="VHW206" s="13"/>
      <c r="VHX206" s="13"/>
      <c r="VHY206" s="13"/>
      <c r="VHZ206" s="13"/>
      <c r="VIA206" s="13"/>
      <c r="VIB206" s="13"/>
      <c r="VIC206" s="13"/>
      <c r="VID206" s="13"/>
      <c r="VIE206" s="13"/>
      <c r="VIF206" s="13"/>
      <c r="VIG206" s="13"/>
      <c r="VIH206" s="13"/>
      <c r="VII206" s="13"/>
      <c r="VIJ206" s="13"/>
      <c r="VIK206" s="13"/>
      <c r="VIL206" s="13"/>
      <c r="VIM206" s="13"/>
      <c r="VIN206" s="13"/>
      <c r="VIO206" s="13"/>
      <c r="VIP206" s="13"/>
      <c r="VIQ206" s="13"/>
      <c r="VIR206" s="13"/>
      <c r="VIS206" s="13"/>
      <c r="VIT206" s="13"/>
      <c r="VIU206" s="13"/>
      <c r="VIV206" s="13"/>
      <c r="VIW206" s="13"/>
      <c r="VIX206" s="13"/>
      <c r="VIY206" s="13"/>
      <c r="VIZ206" s="13"/>
      <c r="VJA206" s="13"/>
      <c r="VJB206" s="13"/>
      <c r="VJC206" s="13"/>
      <c r="VJD206" s="13"/>
      <c r="VJE206" s="13"/>
      <c r="VJF206" s="13"/>
      <c r="VJG206" s="13"/>
      <c r="VJH206" s="13"/>
      <c r="VJI206" s="13"/>
      <c r="VJJ206" s="13"/>
      <c r="VJK206" s="13"/>
      <c r="VJL206" s="13"/>
      <c r="VJM206" s="13"/>
      <c r="VJN206" s="13"/>
      <c r="VJO206" s="13"/>
      <c r="VJP206" s="13"/>
      <c r="VJQ206" s="13"/>
      <c r="VJR206" s="13"/>
      <c r="VJS206" s="13"/>
      <c r="VJT206" s="13"/>
      <c r="VJU206" s="13"/>
      <c r="VJV206" s="13"/>
      <c r="VJW206" s="13"/>
      <c r="VJX206" s="13"/>
      <c r="VJY206" s="13"/>
      <c r="VJZ206" s="13"/>
      <c r="VKA206" s="13"/>
      <c r="VKB206" s="13"/>
      <c r="VKC206" s="13"/>
      <c r="VKD206" s="13"/>
      <c r="VKE206" s="13"/>
      <c r="VKF206" s="13"/>
      <c r="VKG206" s="13"/>
      <c r="VKH206" s="13"/>
      <c r="VKI206" s="13"/>
      <c r="VKJ206" s="13"/>
      <c r="VKK206" s="13"/>
      <c r="VKL206" s="13"/>
      <c r="VKM206" s="13"/>
      <c r="VKN206" s="13"/>
      <c r="VKO206" s="13"/>
      <c r="VKP206" s="13"/>
      <c r="VKQ206" s="13"/>
      <c r="VKR206" s="13"/>
      <c r="VKS206" s="13"/>
      <c r="VKT206" s="13"/>
      <c r="VKU206" s="13"/>
      <c r="VKV206" s="13"/>
      <c r="VKW206" s="13"/>
      <c r="VKX206" s="13"/>
      <c r="VKY206" s="13"/>
      <c r="VKZ206" s="13"/>
      <c r="VLA206" s="13"/>
      <c r="VLB206" s="13"/>
      <c r="VLC206" s="13"/>
      <c r="VLD206" s="13"/>
      <c r="VLE206" s="13"/>
      <c r="VLF206" s="13"/>
      <c r="VLG206" s="13"/>
      <c r="VLH206" s="13"/>
      <c r="VLI206" s="13"/>
      <c r="VLJ206" s="13"/>
      <c r="VLK206" s="13"/>
      <c r="VLL206" s="13"/>
      <c r="VLM206" s="13"/>
      <c r="VLN206" s="13"/>
      <c r="VLO206" s="13"/>
      <c r="VLP206" s="13"/>
      <c r="VLQ206" s="13"/>
      <c r="VLR206" s="13"/>
      <c r="VLS206" s="13"/>
      <c r="VLT206" s="13"/>
      <c r="VLU206" s="13"/>
      <c r="VLV206" s="13"/>
      <c r="VLW206" s="13"/>
      <c r="VLX206" s="13"/>
      <c r="VLY206" s="13"/>
      <c r="VLZ206" s="13"/>
      <c r="VMA206" s="13"/>
      <c r="VMB206" s="13"/>
      <c r="VMC206" s="13"/>
      <c r="VMD206" s="13"/>
      <c r="VME206" s="13"/>
      <c r="VMF206" s="13"/>
      <c r="VMG206" s="13"/>
      <c r="VMH206" s="13"/>
      <c r="VMI206" s="13"/>
      <c r="VMJ206" s="13"/>
      <c r="VMK206" s="13"/>
      <c r="VML206" s="13"/>
      <c r="VMM206" s="13"/>
      <c r="VMN206" s="13"/>
      <c r="VMO206" s="13"/>
      <c r="VMP206" s="13"/>
      <c r="VMQ206" s="13"/>
      <c r="VMR206" s="13"/>
      <c r="VMS206" s="13"/>
      <c r="VMT206" s="13"/>
      <c r="VMU206" s="13"/>
      <c r="VMV206" s="13"/>
      <c r="VMW206" s="13"/>
      <c r="VMX206" s="13"/>
      <c r="VMY206" s="13"/>
      <c r="VMZ206" s="13"/>
      <c r="VNA206" s="13"/>
      <c r="VNB206" s="13"/>
      <c r="VNC206" s="13"/>
      <c r="VND206" s="13"/>
      <c r="VNE206" s="13"/>
      <c r="VNF206" s="13"/>
      <c r="VNG206" s="13"/>
      <c r="VNH206" s="13"/>
      <c r="VNI206" s="13"/>
      <c r="VNJ206" s="13"/>
      <c r="VNK206" s="13"/>
      <c r="VNL206" s="13"/>
      <c r="VNM206" s="13"/>
      <c r="VNN206" s="13"/>
      <c r="VNO206" s="13"/>
      <c r="VNP206" s="13"/>
      <c r="VNQ206" s="13"/>
      <c r="VNR206" s="13"/>
      <c r="VNS206" s="13"/>
      <c r="VNT206" s="13"/>
      <c r="VNU206" s="13"/>
      <c r="VNV206" s="13"/>
      <c r="VNW206" s="13"/>
      <c r="VNX206" s="13"/>
      <c r="VNY206" s="13"/>
      <c r="VNZ206" s="13"/>
      <c r="VOA206" s="13"/>
      <c r="VOB206" s="13"/>
      <c r="VOC206" s="13"/>
      <c r="VOD206" s="13"/>
      <c r="VOE206" s="13"/>
      <c r="VOF206" s="13"/>
      <c r="VOG206" s="13"/>
      <c r="VOH206" s="13"/>
      <c r="VOI206" s="13"/>
      <c r="VOJ206" s="13"/>
      <c r="VOK206" s="13"/>
      <c r="VOL206" s="13"/>
      <c r="VOM206" s="13"/>
      <c r="VON206" s="13"/>
      <c r="VOO206" s="13"/>
      <c r="VOP206" s="13"/>
      <c r="VOQ206" s="13"/>
      <c r="VOR206" s="13"/>
      <c r="VOS206" s="13"/>
      <c r="VOT206" s="13"/>
      <c r="VOU206" s="13"/>
      <c r="VOV206" s="13"/>
      <c r="VOW206" s="13"/>
      <c r="VOX206" s="13"/>
      <c r="VOY206" s="13"/>
      <c r="VOZ206" s="13"/>
      <c r="VPA206" s="13"/>
      <c r="VPB206" s="13"/>
      <c r="VPC206" s="13"/>
      <c r="VPD206" s="13"/>
      <c r="VPE206" s="13"/>
      <c r="VPF206" s="13"/>
      <c r="VPG206" s="13"/>
      <c r="VPH206" s="13"/>
      <c r="VPI206" s="13"/>
      <c r="VPJ206" s="13"/>
      <c r="VPK206" s="13"/>
      <c r="VPL206" s="13"/>
      <c r="VPM206" s="13"/>
      <c r="VPN206" s="13"/>
      <c r="VPO206" s="13"/>
      <c r="VPP206" s="13"/>
      <c r="VPQ206" s="13"/>
      <c r="VPR206" s="13"/>
      <c r="VPS206" s="13"/>
      <c r="VPT206" s="13"/>
      <c r="VPU206" s="13"/>
      <c r="VPV206" s="13"/>
      <c r="VPW206" s="13"/>
      <c r="VPX206" s="13"/>
      <c r="VPY206" s="13"/>
      <c r="VPZ206" s="13"/>
      <c r="VQA206" s="13"/>
      <c r="VQB206" s="13"/>
      <c r="VQC206" s="13"/>
      <c r="VQD206" s="13"/>
      <c r="VQE206" s="13"/>
      <c r="VQF206" s="13"/>
      <c r="VQG206" s="13"/>
      <c r="VQH206" s="13"/>
      <c r="VQI206" s="13"/>
      <c r="VQJ206" s="13"/>
      <c r="VQK206" s="13"/>
      <c r="VQL206" s="13"/>
      <c r="VQM206" s="13"/>
      <c r="VQN206" s="13"/>
      <c r="VQO206" s="13"/>
      <c r="VQP206" s="13"/>
      <c r="VQQ206" s="13"/>
      <c r="VQR206" s="13"/>
      <c r="VQS206" s="13"/>
      <c r="VQT206" s="13"/>
      <c r="VQU206" s="13"/>
      <c r="VQV206" s="13"/>
      <c r="VQW206" s="13"/>
      <c r="VQX206" s="13"/>
      <c r="VQY206" s="13"/>
      <c r="VQZ206" s="13"/>
      <c r="VRA206" s="13"/>
      <c r="VRB206" s="13"/>
      <c r="VRC206" s="13"/>
      <c r="VRD206" s="13"/>
      <c r="VRE206" s="13"/>
      <c r="VRF206" s="13"/>
      <c r="VRG206" s="13"/>
      <c r="VRH206" s="13"/>
      <c r="VRI206" s="13"/>
      <c r="VRJ206" s="13"/>
      <c r="VRK206" s="13"/>
      <c r="VRL206" s="13"/>
      <c r="VRM206" s="13"/>
      <c r="VRN206" s="13"/>
      <c r="VRO206" s="13"/>
      <c r="VRP206" s="13"/>
      <c r="VRQ206" s="13"/>
      <c r="VRR206" s="13"/>
      <c r="VRS206" s="13"/>
      <c r="VRT206" s="13"/>
      <c r="VRU206" s="13"/>
      <c r="VRV206" s="13"/>
      <c r="VRW206" s="13"/>
      <c r="VRX206" s="13"/>
      <c r="VRY206" s="13"/>
      <c r="VRZ206" s="13"/>
      <c r="VSA206" s="13"/>
      <c r="VSB206" s="13"/>
      <c r="VSC206" s="13"/>
      <c r="VSD206" s="13"/>
      <c r="VSE206" s="13"/>
      <c r="VSF206" s="13"/>
      <c r="VSG206" s="13"/>
      <c r="VSH206" s="13"/>
      <c r="VSI206" s="13"/>
      <c r="VSJ206" s="13"/>
      <c r="VSK206" s="13"/>
      <c r="VSL206" s="13"/>
      <c r="VSM206" s="13"/>
      <c r="VSN206" s="13"/>
      <c r="VSO206" s="13"/>
      <c r="VSP206" s="13"/>
      <c r="VSQ206" s="13"/>
      <c r="VSR206" s="13"/>
      <c r="VSS206" s="13"/>
      <c r="VST206" s="13"/>
      <c r="VSU206" s="13"/>
      <c r="VSV206" s="13"/>
      <c r="VSW206" s="13"/>
      <c r="VSX206" s="13"/>
      <c r="VSY206" s="13"/>
      <c r="VSZ206" s="13"/>
      <c r="VTA206" s="13"/>
      <c r="VTB206" s="13"/>
      <c r="VTC206" s="13"/>
      <c r="VTD206" s="13"/>
      <c r="VTE206" s="13"/>
      <c r="VTF206" s="13"/>
      <c r="VTG206" s="13"/>
      <c r="VTH206" s="13"/>
      <c r="VTI206" s="13"/>
      <c r="VTJ206" s="13"/>
      <c r="VTK206" s="13"/>
      <c r="VTL206" s="13"/>
      <c r="VTM206" s="13"/>
      <c r="VTN206" s="13"/>
      <c r="VTO206" s="13"/>
      <c r="VTP206" s="13"/>
      <c r="VTQ206" s="13"/>
      <c r="VTR206" s="13"/>
      <c r="VTS206" s="13"/>
      <c r="VTT206" s="13"/>
      <c r="VTU206" s="13"/>
      <c r="VTV206" s="13"/>
      <c r="VTW206" s="13"/>
      <c r="VTX206" s="13"/>
      <c r="VTY206" s="13"/>
      <c r="VTZ206" s="13"/>
      <c r="VUA206" s="13"/>
      <c r="VUB206" s="13"/>
      <c r="VUC206" s="13"/>
      <c r="VUD206" s="13"/>
      <c r="VUE206" s="13"/>
      <c r="VUF206" s="13"/>
      <c r="VUG206" s="13"/>
      <c r="VUH206" s="13"/>
      <c r="VUI206" s="13"/>
      <c r="VUJ206" s="13"/>
      <c r="VUK206" s="13"/>
      <c r="VUL206" s="13"/>
      <c r="VUM206" s="13"/>
      <c r="VUN206" s="13"/>
      <c r="VUO206" s="13"/>
      <c r="VUP206" s="13"/>
      <c r="VUQ206" s="13"/>
      <c r="VUR206" s="13"/>
      <c r="VUS206" s="13"/>
      <c r="VUT206" s="13"/>
      <c r="VUU206" s="13"/>
      <c r="VUV206" s="13"/>
      <c r="VUW206" s="13"/>
      <c r="VUX206" s="13"/>
      <c r="VUY206" s="13"/>
      <c r="VUZ206" s="13"/>
      <c r="VVA206" s="13"/>
      <c r="VVB206" s="13"/>
      <c r="VVC206" s="13"/>
      <c r="VVD206" s="13"/>
      <c r="VVE206" s="13"/>
      <c r="VVF206" s="13"/>
      <c r="VVG206" s="13"/>
      <c r="VVH206" s="13"/>
      <c r="VVI206" s="13"/>
      <c r="VVJ206" s="13"/>
      <c r="VVK206" s="13"/>
      <c r="VVL206" s="13"/>
      <c r="VVM206" s="13"/>
      <c r="VVN206" s="13"/>
      <c r="VVO206" s="13"/>
      <c r="VVP206" s="13"/>
      <c r="VVQ206" s="13"/>
      <c r="VVR206" s="13"/>
      <c r="VVS206" s="13"/>
      <c r="VVT206" s="13"/>
      <c r="VVU206" s="13"/>
      <c r="VVV206" s="13"/>
      <c r="VVW206" s="13"/>
      <c r="VVX206" s="13"/>
      <c r="VVY206" s="13"/>
      <c r="VVZ206" s="13"/>
      <c r="VWA206" s="13"/>
      <c r="VWB206" s="13"/>
      <c r="VWC206" s="13"/>
      <c r="VWD206" s="13"/>
      <c r="VWE206" s="13"/>
      <c r="VWF206" s="13"/>
      <c r="VWG206" s="13"/>
      <c r="VWH206" s="13"/>
      <c r="VWI206" s="13"/>
      <c r="VWJ206" s="13"/>
      <c r="VWK206" s="13"/>
      <c r="VWL206" s="13"/>
      <c r="VWM206" s="13"/>
      <c r="VWN206" s="13"/>
      <c r="VWO206" s="13"/>
      <c r="VWP206" s="13"/>
      <c r="VWQ206" s="13"/>
      <c r="VWR206" s="13"/>
      <c r="VWS206" s="13"/>
      <c r="VWT206" s="13"/>
      <c r="VWU206" s="13"/>
      <c r="VWV206" s="13"/>
      <c r="VWW206" s="13"/>
      <c r="VWX206" s="13"/>
      <c r="VWY206" s="13"/>
      <c r="VWZ206" s="13"/>
      <c r="VXA206" s="13"/>
      <c r="VXB206" s="13"/>
      <c r="VXC206" s="13"/>
      <c r="VXD206" s="13"/>
      <c r="VXE206" s="13"/>
      <c r="VXF206" s="13"/>
      <c r="VXG206" s="13"/>
      <c r="VXH206" s="13"/>
      <c r="VXI206" s="13"/>
      <c r="VXJ206" s="13"/>
      <c r="VXK206" s="13"/>
      <c r="VXL206" s="13"/>
      <c r="VXM206" s="13"/>
      <c r="VXN206" s="13"/>
      <c r="VXO206" s="13"/>
      <c r="VXP206" s="13"/>
      <c r="VXQ206" s="13"/>
      <c r="VXR206" s="13"/>
      <c r="VXS206" s="13"/>
      <c r="VXT206" s="13"/>
      <c r="VXU206" s="13"/>
      <c r="VXV206" s="13"/>
      <c r="VXW206" s="13"/>
      <c r="VXX206" s="13"/>
      <c r="VXY206" s="13"/>
      <c r="VXZ206" s="13"/>
      <c r="VYA206" s="13"/>
      <c r="VYB206" s="13"/>
      <c r="VYC206" s="13"/>
      <c r="VYD206" s="13"/>
      <c r="VYE206" s="13"/>
      <c r="VYF206" s="13"/>
      <c r="VYG206" s="13"/>
      <c r="VYH206" s="13"/>
      <c r="VYI206" s="13"/>
      <c r="VYJ206" s="13"/>
      <c r="VYK206" s="13"/>
      <c r="VYL206" s="13"/>
      <c r="VYM206" s="13"/>
      <c r="VYN206" s="13"/>
      <c r="VYO206" s="13"/>
      <c r="VYP206" s="13"/>
      <c r="VYQ206" s="13"/>
      <c r="VYR206" s="13"/>
      <c r="VYS206" s="13"/>
      <c r="VYT206" s="13"/>
      <c r="VYU206" s="13"/>
      <c r="VYV206" s="13"/>
      <c r="VYW206" s="13"/>
      <c r="VYX206" s="13"/>
      <c r="VYY206" s="13"/>
      <c r="VYZ206" s="13"/>
      <c r="VZA206" s="13"/>
      <c r="VZB206" s="13"/>
      <c r="VZC206" s="13"/>
      <c r="VZD206" s="13"/>
      <c r="VZE206" s="13"/>
      <c r="VZF206" s="13"/>
      <c r="VZG206" s="13"/>
      <c r="VZH206" s="13"/>
      <c r="VZI206" s="13"/>
      <c r="VZJ206" s="13"/>
      <c r="VZK206" s="13"/>
      <c r="VZL206" s="13"/>
      <c r="VZM206" s="13"/>
      <c r="VZN206" s="13"/>
      <c r="VZO206" s="13"/>
      <c r="VZP206" s="13"/>
      <c r="VZQ206" s="13"/>
      <c r="VZR206" s="13"/>
      <c r="VZS206" s="13"/>
      <c r="VZT206" s="13"/>
      <c r="VZU206" s="13"/>
      <c r="VZV206" s="13"/>
      <c r="VZW206" s="13"/>
      <c r="VZX206" s="13"/>
      <c r="VZY206" s="13"/>
      <c r="VZZ206" s="13"/>
      <c r="WAA206" s="13"/>
      <c r="WAB206" s="13"/>
      <c r="WAC206" s="13"/>
      <c r="WAD206" s="13"/>
      <c r="WAE206" s="13"/>
      <c r="WAF206" s="13"/>
      <c r="WAG206" s="13"/>
      <c r="WAH206" s="13"/>
      <c r="WAI206" s="13"/>
      <c r="WAJ206" s="13"/>
      <c r="WAK206" s="13"/>
      <c r="WAL206" s="13"/>
      <c r="WAM206" s="13"/>
      <c r="WAN206" s="13"/>
      <c r="WAO206" s="13"/>
      <c r="WAP206" s="13"/>
      <c r="WAQ206" s="13"/>
      <c r="WAR206" s="13"/>
      <c r="WAS206" s="13"/>
      <c r="WAT206" s="13"/>
      <c r="WAU206" s="13"/>
      <c r="WAV206" s="13"/>
      <c r="WAW206" s="13"/>
      <c r="WAX206" s="13"/>
      <c r="WAY206" s="13"/>
      <c r="WAZ206" s="13"/>
      <c r="WBA206" s="13"/>
      <c r="WBB206" s="13"/>
      <c r="WBC206" s="13"/>
      <c r="WBD206" s="13"/>
      <c r="WBE206" s="13"/>
      <c r="WBF206" s="13"/>
      <c r="WBG206" s="13"/>
      <c r="WBH206" s="13"/>
      <c r="WBI206" s="13"/>
      <c r="WBJ206" s="13"/>
      <c r="WBK206" s="13"/>
      <c r="WBL206" s="13"/>
      <c r="WBM206" s="13"/>
      <c r="WBN206" s="13"/>
      <c r="WBO206" s="13"/>
      <c r="WBP206" s="13"/>
      <c r="WBQ206" s="13"/>
      <c r="WBR206" s="13"/>
      <c r="WBS206" s="13"/>
      <c r="WBT206" s="13"/>
      <c r="WBU206" s="13"/>
      <c r="WBV206" s="13"/>
      <c r="WBW206" s="13"/>
      <c r="WBX206" s="13"/>
      <c r="WBY206" s="13"/>
      <c r="WBZ206" s="13"/>
      <c r="WCA206" s="13"/>
      <c r="WCB206" s="13"/>
      <c r="WCC206" s="13"/>
      <c r="WCD206" s="13"/>
      <c r="WCE206" s="13"/>
      <c r="WCF206" s="13"/>
      <c r="WCG206" s="13"/>
      <c r="WCH206" s="13"/>
      <c r="WCI206" s="13"/>
      <c r="WCJ206" s="13"/>
      <c r="WCK206" s="13"/>
      <c r="WCL206" s="13"/>
      <c r="WCM206" s="13"/>
      <c r="WCN206" s="13"/>
      <c r="WCO206" s="13"/>
      <c r="WCP206" s="13"/>
      <c r="WCQ206" s="13"/>
      <c r="WCR206" s="13"/>
      <c r="WCS206" s="13"/>
      <c r="WCT206" s="13"/>
      <c r="WCU206" s="13"/>
      <c r="WCV206" s="13"/>
      <c r="WCW206" s="13"/>
      <c r="WCX206" s="13"/>
      <c r="WCY206" s="13"/>
      <c r="WCZ206" s="13"/>
      <c r="WDA206" s="13"/>
      <c r="WDB206" s="13"/>
      <c r="WDC206" s="13"/>
      <c r="WDD206" s="13"/>
      <c r="WDE206" s="13"/>
      <c r="WDF206" s="13"/>
      <c r="WDG206" s="13"/>
      <c r="WDH206" s="13"/>
      <c r="WDI206" s="13"/>
      <c r="WDJ206" s="13"/>
      <c r="WDK206" s="13"/>
      <c r="WDL206" s="13"/>
      <c r="WDM206" s="13"/>
      <c r="WDN206" s="13"/>
      <c r="WDO206" s="13"/>
      <c r="WDP206" s="13"/>
      <c r="WDQ206" s="13"/>
      <c r="WDR206" s="13"/>
      <c r="WDS206" s="13"/>
      <c r="WDT206" s="13"/>
      <c r="WDU206" s="13"/>
      <c r="WDV206" s="13"/>
      <c r="WDW206" s="13"/>
      <c r="WDX206" s="13"/>
      <c r="WDY206" s="13"/>
      <c r="WDZ206" s="13"/>
      <c r="WEA206" s="13"/>
      <c r="WEB206" s="13"/>
      <c r="WEC206" s="13"/>
      <c r="WED206" s="13"/>
      <c r="WEE206" s="13"/>
      <c r="WEF206" s="13"/>
      <c r="WEG206" s="13"/>
      <c r="WEH206" s="13"/>
      <c r="WEI206" s="13"/>
      <c r="WEJ206" s="13"/>
      <c r="WEK206" s="13"/>
      <c r="WEL206" s="13"/>
      <c r="WEM206" s="13"/>
      <c r="WEN206" s="13"/>
      <c r="WEO206" s="13"/>
      <c r="WEP206" s="13"/>
      <c r="WEQ206" s="13"/>
      <c r="WER206" s="13"/>
      <c r="WES206" s="13"/>
      <c r="WET206" s="13"/>
      <c r="WEU206" s="13"/>
      <c r="WEV206" s="13"/>
      <c r="WEW206" s="13"/>
      <c r="WEX206" s="13"/>
      <c r="WEY206" s="13"/>
      <c r="WEZ206" s="13"/>
      <c r="WFA206" s="13"/>
      <c r="WFB206" s="13"/>
      <c r="WFC206" s="13"/>
      <c r="WFD206" s="13"/>
      <c r="WFE206" s="13"/>
      <c r="WFF206" s="13"/>
      <c r="WFG206" s="13"/>
      <c r="WFH206" s="13"/>
      <c r="WFI206" s="13"/>
      <c r="WFJ206" s="13"/>
      <c r="WFK206" s="13"/>
      <c r="WFL206" s="13"/>
      <c r="WFM206" s="13"/>
      <c r="WFN206" s="13"/>
      <c r="WFO206" s="13"/>
      <c r="WFP206" s="13"/>
      <c r="WFQ206" s="13"/>
      <c r="WFR206" s="13"/>
      <c r="WFS206" s="13"/>
      <c r="WFT206" s="13"/>
      <c r="WFU206" s="13"/>
      <c r="WFV206" s="13"/>
      <c r="WFW206" s="13"/>
      <c r="WFX206" s="13"/>
      <c r="WFY206" s="13"/>
      <c r="WFZ206" s="13"/>
      <c r="WGA206" s="13"/>
      <c r="WGB206" s="13"/>
      <c r="WGC206" s="13"/>
      <c r="WGD206" s="13"/>
      <c r="WGE206" s="13"/>
      <c r="WGF206" s="13"/>
      <c r="WGG206" s="13"/>
      <c r="WGH206" s="13"/>
      <c r="WGI206" s="13"/>
      <c r="WGJ206" s="13"/>
      <c r="WGK206" s="13"/>
      <c r="WGL206" s="13"/>
      <c r="WGM206" s="13"/>
      <c r="WGN206" s="13"/>
      <c r="WGO206" s="13"/>
      <c r="WGP206" s="13"/>
      <c r="WGQ206" s="13"/>
      <c r="WGR206" s="13"/>
      <c r="WGS206" s="13"/>
      <c r="WGT206" s="13"/>
      <c r="WGU206" s="13"/>
      <c r="WGV206" s="13"/>
      <c r="WGW206" s="13"/>
      <c r="WGX206" s="13"/>
      <c r="WGY206" s="13"/>
      <c r="WGZ206" s="13"/>
      <c r="WHA206" s="13"/>
      <c r="WHB206" s="13"/>
      <c r="WHC206" s="13"/>
      <c r="WHD206" s="13"/>
      <c r="WHE206" s="13"/>
      <c r="WHF206" s="13"/>
      <c r="WHG206" s="13"/>
      <c r="WHH206" s="13"/>
      <c r="WHI206" s="13"/>
      <c r="WHJ206" s="13"/>
      <c r="WHK206" s="13"/>
      <c r="WHL206" s="13"/>
      <c r="WHM206" s="13"/>
      <c r="WHN206" s="13"/>
      <c r="WHO206" s="13"/>
      <c r="WHP206" s="13"/>
      <c r="WHQ206" s="13"/>
      <c r="WHR206" s="13"/>
      <c r="WHS206" s="13"/>
      <c r="WHT206" s="13"/>
      <c r="WHU206" s="13"/>
      <c r="WHV206" s="13"/>
      <c r="WHW206" s="13"/>
      <c r="WHX206" s="13"/>
      <c r="WHY206" s="13"/>
      <c r="WHZ206" s="13"/>
      <c r="WIA206" s="13"/>
      <c r="WIB206" s="13"/>
      <c r="WIC206" s="13"/>
      <c r="WID206" s="13"/>
      <c r="WIE206" s="13"/>
      <c r="WIF206" s="13"/>
      <c r="WIG206" s="13"/>
      <c r="WIH206" s="13"/>
      <c r="WII206" s="13"/>
      <c r="WIJ206" s="13"/>
      <c r="WIK206" s="13"/>
      <c r="WIL206" s="13"/>
      <c r="WIM206" s="13"/>
      <c r="WIN206" s="13"/>
      <c r="WIO206" s="13"/>
      <c r="WIP206" s="13"/>
      <c r="WIQ206" s="13"/>
      <c r="WIR206" s="13"/>
      <c r="WIS206" s="13"/>
      <c r="WIT206" s="13"/>
      <c r="WIU206" s="13"/>
      <c r="WIV206" s="13"/>
      <c r="WIW206" s="13"/>
      <c r="WIX206" s="13"/>
      <c r="WIY206" s="13"/>
      <c r="WIZ206" s="13"/>
      <c r="WJA206" s="13"/>
      <c r="WJB206" s="13"/>
      <c r="WJC206" s="13"/>
      <c r="WJD206" s="13"/>
      <c r="WJE206" s="13"/>
      <c r="WJF206" s="13"/>
      <c r="WJG206" s="13"/>
      <c r="WJH206" s="13"/>
      <c r="WJI206" s="13"/>
      <c r="WJJ206" s="13"/>
      <c r="WJK206" s="13"/>
      <c r="WJL206" s="13"/>
      <c r="WJM206" s="13"/>
      <c r="WJN206" s="13"/>
      <c r="WJO206" s="13"/>
      <c r="WJP206" s="13"/>
      <c r="WJQ206" s="13"/>
      <c r="WJR206" s="13"/>
      <c r="WJS206" s="13"/>
      <c r="WJT206" s="13"/>
      <c r="WJU206" s="13"/>
      <c r="WJV206" s="13"/>
      <c r="WJW206" s="13"/>
      <c r="WJX206" s="13"/>
      <c r="WJY206" s="13"/>
      <c r="WJZ206" s="13"/>
      <c r="WKA206" s="13"/>
      <c r="WKB206" s="13"/>
      <c r="WKC206" s="13"/>
      <c r="WKD206" s="13"/>
      <c r="WKE206" s="13"/>
      <c r="WKF206" s="13"/>
      <c r="WKG206" s="13"/>
      <c r="WKH206" s="13"/>
      <c r="WKI206" s="13"/>
      <c r="WKJ206" s="13"/>
      <c r="WKK206" s="13"/>
      <c r="WKL206" s="13"/>
      <c r="WKM206" s="13"/>
      <c r="WKN206" s="13"/>
      <c r="WKO206" s="13"/>
      <c r="WKP206" s="13"/>
      <c r="WKQ206" s="13"/>
      <c r="WKR206" s="13"/>
      <c r="WKS206" s="13"/>
      <c r="WKT206" s="13"/>
      <c r="WKU206" s="13"/>
      <c r="WKV206" s="13"/>
      <c r="WKW206" s="13"/>
      <c r="WKX206" s="13"/>
      <c r="WKY206" s="13"/>
      <c r="WKZ206" s="13"/>
      <c r="WLA206" s="13"/>
      <c r="WLB206" s="13"/>
      <c r="WLC206" s="13"/>
      <c r="WLD206" s="13"/>
      <c r="WLE206" s="13"/>
      <c r="WLF206" s="13"/>
      <c r="WLG206" s="13"/>
      <c r="WLH206" s="13"/>
      <c r="WLI206" s="13"/>
      <c r="WLJ206" s="13"/>
      <c r="WLK206" s="13"/>
      <c r="WLL206" s="13"/>
      <c r="WLM206" s="13"/>
      <c r="WLN206" s="13"/>
      <c r="WLO206" s="13"/>
      <c r="WLP206" s="13"/>
      <c r="WLQ206" s="13"/>
      <c r="WLR206" s="13"/>
      <c r="WLS206" s="13"/>
      <c r="WLT206" s="13"/>
      <c r="WLU206" s="13"/>
      <c r="WLV206" s="13"/>
      <c r="WLW206" s="13"/>
      <c r="WLX206" s="13"/>
      <c r="WLY206" s="13"/>
      <c r="WLZ206" s="13"/>
      <c r="WMA206" s="13"/>
      <c r="WMB206" s="13"/>
      <c r="WMC206" s="13"/>
      <c r="WMD206" s="13"/>
      <c r="WME206" s="13"/>
      <c r="WMF206" s="13"/>
      <c r="WMG206" s="13"/>
      <c r="WMH206" s="13"/>
      <c r="WMI206" s="13"/>
      <c r="WMJ206" s="13"/>
      <c r="WMK206" s="13"/>
      <c r="WML206" s="13"/>
      <c r="WMM206" s="13"/>
      <c r="WMN206" s="13"/>
      <c r="WMO206" s="13"/>
      <c r="WMP206" s="13"/>
      <c r="WMQ206" s="13"/>
      <c r="WMR206" s="13"/>
      <c r="WMS206" s="13"/>
      <c r="WMT206" s="13"/>
      <c r="WMU206" s="13"/>
      <c r="WMV206" s="13"/>
      <c r="WMW206" s="13"/>
      <c r="WMX206" s="13"/>
      <c r="WMY206" s="13"/>
      <c r="WMZ206" s="13"/>
      <c r="WNA206" s="13"/>
      <c r="WNB206" s="13"/>
      <c r="WNC206" s="13"/>
      <c r="WND206" s="13"/>
      <c r="WNE206" s="13"/>
      <c r="WNF206" s="13"/>
      <c r="WNG206" s="13"/>
      <c r="WNH206" s="13"/>
      <c r="WNI206" s="13"/>
      <c r="WNJ206" s="13"/>
      <c r="WNK206" s="13"/>
      <c r="WNL206" s="13"/>
      <c r="WNM206" s="13"/>
      <c r="WNN206" s="13"/>
      <c r="WNO206" s="13"/>
      <c r="WNP206" s="13"/>
      <c r="WNQ206" s="13"/>
      <c r="WNR206" s="13"/>
      <c r="WNS206" s="13"/>
      <c r="WNT206" s="13"/>
      <c r="WNU206" s="13"/>
      <c r="WNV206" s="13"/>
      <c r="WNW206" s="13"/>
      <c r="WNX206" s="13"/>
      <c r="WNY206" s="13"/>
      <c r="WNZ206" s="13"/>
      <c r="WOA206" s="13"/>
      <c r="WOB206" s="13"/>
      <c r="WOC206" s="13"/>
      <c r="WOD206" s="13"/>
      <c r="WOE206" s="13"/>
      <c r="WOF206" s="13"/>
      <c r="WOG206" s="13"/>
      <c r="WOH206" s="13"/>
      <c r="WOI206" s="13"/>
      <c r="WOJ206" s="13"/>
      <c r="WOK206" s="13"/>
      <c r="WOL206" s="13"/>
      <c r="WOM206" s="13"/>
      <c r="WON206" s="13"/>
      <c r="WOO206" s="13"/>
      <c r="WOP206" s="13"/>
      <c r="WOQ206" s="13"/>
      <c r="WOR206" s="13"/>
      <c r="WOS206" s="13"/>
      <c r="WOT206" s="13"/>
      <c r="WOU206" s="13"/>
      <c r="WOV206" s="13"/>
      <c r="WOW206" s="13"/>
      <c r="WOX206" s="13"/>
      <c r="WOY206" s="13"/>
      <c r="WOZ206" s="13"/>
      <c r="WPA206" s="13"/>
      <c r="WPB206" s="13"/>
      <c r="WPC206" s="13"/>
      <c r="WPD206" s="13"/>
      <c r="WPE206" s="13"/>
      <c r="WPF206" s="13"/>
      <c r="WPG206" s="13"/>
      <c r="WPH206" s="13"/>
      <c r="WPI206" s="13"/>
      <c r="WPJ206" s="13"/>
      <c r="WPK206" s="13"/>
      <c r="WPL206" s="13"/>
      <c r="WPM206" s="13"/>
      <c r="WPN206" s="13"/>
      <c r="WPO206" s="13"/>
      <c r="WPP206" s="13"/>
      <c r="WPQ206" s="13"/>
      <c r="WPR206" s="13"/>
      <c r="WPS206" s="13"/>
      <c r="WPT206" s="13"/>
      <c r="WPU206" s="13"/>
      <c r="WPV206" s="13"/>
      <c r="WPW206" s="13"/>
      <c r="WPX206" s="13"/>
      <c r="WPY206" s="13"/>
      <c r="WPZ206" s="13"/>
      <c r="WQA206" s="13"/>
      <c r="WQB206" s="13"/>
      <c r="WQC206" s="13"/>
      <c r="WQD206" s="13"/>
      <c r="WQE206" s="13"/>
      <c r="WQF206" s="13"/>
      <c r="WQG206" s="13"/>
      <c r="WQH206" s="13"/>
      <c r="WQI206" s="13"/>
      <c r="WQJ206" s="13"/>
      <c r="WQK206" s="13"/>
      <c r="WQL206" s="13"/>
      <c r="WQM206" s="13"/>
      <c r="WQN206" s="13"/>
      <c r="WQO206" s="13"/>
      <c r="WQP206" s="13"/>
      <c r="WQQ206" s="13"/>
      <c r="WQR206" s="13"/>
      <c r="WQS206" s="13"/>
      <c r="WQT206" s="13"/>
      <c r="WQU206" s="13"/>
      <c r="WQV206" s="13"/>
      <c r="WQW206" s="13"/>
      <c r="WQX206" s="13"/>
      <c r="WQY206" s="13"/>
      <c r="WQZ206" s="13"/>
      <c r="WRA206" s="13"/>
      <c r="WRB206" s="13"/>
      <c r="WRC206" s="13"/>
      <c r="WRD206" s="13"/>
      <c r="WRE206" s="13"/>
      <c r="WRF206" s="13"/>
      <c r="WRG206" s="13"/>
      <c r="WRH206" s="13"/>
      <c r="WRI206" s="13"/>
      <c r="WRJ206" s="13"/>
      <c r="WRK206" s="13"/>
      <c r="WRL206" s="13"/>
      <c r="WRM206" s="13"/>
      <c r="WRN206" s="13"/>
      <c r="WRO206" s="13"/>
      <c r="WRP206" s="13"/>
      <c r="WRQ206" s="13"/>
      <c r="WRR206" s="13"/>
      <c r="WRS206" s="13"/>
      <c r="WRT206" s="13"/>
      <c r="WRU206" s="13"/>
      <c r="WRV206" s="13"/>
      <c r="WRW206" s="13"/>
      <c r="WRX206" s="13"/>
      <c r="WRY206" s="13"/>
      <c r="WRZ206" s="13"/>
      <c r="WSA206" s="13"/>
      <c r="WSB206" s="13"/>
      <c r="WSC206" s="13"/>
      <c r="WSD206" s="13"/>
      <c r="WSE206" s="13"/>
      <c r="WSF206" s="13"/>
      <c r="WSG206" s="13"/>
      <c r="WSH206" s="13"/>
      <c r="WSI206" s="13"/>
      <c r="WSJ206" s="13"/>
      <c r="WSK206" s="13"/>
      <c r="WSL206" s="13"/>
      <c r="WSM206" s="13"/>
      <c r="WSN206" s="13"/>
      <c r="WSO206" s="13"/>
      <c r="WSP206" s="13"/>
      <c r="WSQ206" s="13"/>
      <c r="WSR206" s="13"/>
      <c r="WSS206" s="13"/>
      <c r="WST206" s="13"/>
      <c r="WSU206" s="13"/>
      <c r="WSV206" s="13"/>
      <c r="WSW206" s="13"/>
      <c r="WSX206" s="13"/>
      <c r="WSY206" s="13"/>
      <c r="WSZ206" s="13"/>
      <c r="WTA206" s="13"/>
      <c r="WTB206" s="13"/>
      <c r="WTC206" s="13"/>
      <c r="WTD206" s="13"/>
      <c r="WTE206" s="13"/>
      <c r="WTF206" s="13"/>
      <c r="WTG206" s="13"/>
      <c r="WTH206" s="13"/>
      <c r="WTI206" s="13"/>
      <c r="WTJ206" s="13"/>
      <c r="WTK206" s="13"/>
      <c r="WTL206" s="13"/>
      <c r="WTM206" s="13"/>
      <c r="WTN206" s="13"/>
      <c r="WTO206" s="13"/>
      <c r="WTP206" s="13"/>
      <c r="WTQ206" s="13"/>
      <c r="WTR206" s="13"/>
      <c r="WTS206" s="13"/>
      <c r="WTT206" s="13"/>
      <c r="WTU206" s="13"/>
      <c r="WTV206" s="13"/>
      <c r="WTW206" s="13"/>
      <c r="WTX206" s="13"/>
      <c r="WTY206" s="13"/>
      <c r="WTZ206" s="13"/>
      <c r="WUA206" s="13"/>
      <c r="WUB206" s="13"/>
      <c r="WUC206" s="13"/>
      <c r="WUD206" s="13"/>
      <c r="WUE206" s="13"/>
      <c r="WUF206" s="13"/>
      <c r="WUG206" s="13"/>
      <c r="WUH206" s="13"/>
      <c r="WUI206" s="13"/>
      <c r="WUJ206" s="13"/>
      <c r="WUK206" s="13"/>
      <c r="WUL206" s="13"/>
      <c r="WUM206" s="13"/>
      <c r="WUN206" s="13"/>
      <c r="WUO206" s="13"/>
      <c r="WUP206" s="13"/>
      <c r="WUQ206" s="13"/>
      <c r="WUR206" s="13"/>
      <c r="WUS206" s="13"/>
      <c r="WUT206" s="13"/>
      <c r="WUU206" s="13"/>
      <c r="WUV206" s="13"/>
      <c r="WUW206" s="13"/>
      <c r="WUX206" s="13"/>
      <c r="WUY206" s="13"/>
      <c r="WUZ206" s="13"/>
      <c r="WVA206" s="13"/>
      <c r="WVB206" s="13"/>
      <c r="WVC206" s="13"/>
      <c r="WVD206" s="13"/>
      <c r="WVE206" s="13"/>
      <c r="WVF206" s="13"/>
      <c r="WVG206" s="13"/>
      <c r="WVH206" s="13"/>
      <c r="WVI206" s="13"/>
      <c r="WVJ206" s="13"/>
      <c r="WVK206" s="13"/>
      <c r="WVL206" s="13"/>
      <c r="WVM206" s="13"/>
      <c r="WVN206" s="13"/>
      <c r="WVO206" s="13"/>
      <c r="WVP206" s="13"/>
      <c r="WVQ206" s="13"/>
      <c r="WVR206" s="13"/>
      <c r="WVS206" s="13"/>
      <c r="WVT206" s="13"/>
      <c r="WVU206" s="13"/>
      <c r="WVV206" s="13"/>
      <c r="WVW206" s="13"/>
      <c r="WVX206" s="13"/>
      <c r="WVY206" s="13"/>
      <c r="WVZ206" s="13"/>
      <c r="WWA206" s="13"/>
      <c r="WWB206" s="13"/>
      <c r="WWC206" s="13"/>
      <c r="WWD206" s="13"/>
      <c r="WWE206" s="13"/>
      <c r="WWF206" s="13"/>
      <c r="WWG206" s="13"/>
      <c r="WWH206" s="13"/>
      <c r="WWI206" s="13"/>
      <c r="WWJ206" s="13"/>
      <c r="WWK206" s="13"/>
      <c r="WWL206" s="13"/>
      <c r="WWM206" s="13"/>
      <c r="WWN206" s="13"/>
      <c r="WWO206" s="13"/>
      <c r="WWP206" s="13"/>
      <c r="WWQ206" s="13"/>
      <c r="WWR206" s="13"/>
      <c r="WWS206" s="13"/>
      <c r="WWT206" s="13"/>
      <c r="WWU206" s="13"/>
      <c r="WWV206" s="13"/>
      <c r="WWW206" s="13"/>
      <c r="WWX206" s="13"/>
      <c r="WWY206" s="13"/>
      <c r="WWZ206" s="13"/>
      <c r="WXA206" s="13"/>
      <c r="WXB206" s="13"/>
      <c r="WXC206" s="13"/>
      <c r="WXD206" s="13"/>
      <c r="WXE206" s="13"/>
      <c r="WXF206" s="13"/>
      <c r="WXG206" s="13"/>
      <c r="WXH206" s="13"/>
      <c r="WXI206" s="13"/>
      <c r="WXJ206" s="13"/>
      <c r="WXK206" s="13"/>
      <c r="WXL206" s="13"/>
      <c r="WXM206" s="13"/>
      <c r="WXN206" s="13"/>
      <c r="WXO206" s="13"/>
      <c r="WXP206" s="13"/>
      <c r="WXQ206" s="13"/>
      <c r="WXR206" s="13"/>
      <c r="WXS206" s="13"/>
      <c r="WXT206" s="13"/>
      <c r="WXU206" s="13"/>
      <c r="WXV206" s="13"/>
      <c r="WXW206" s="13"/>
      <c r="WXX206" s="13"/>
      <c r="WXY206" s="13"/>
      <c r="WXZ206" s="13"/>
      <c r="WYA206" s="13"/>
      <c r="WYB206" s="13"/>
      <c r="WYC206" s="13"/>
      <c r="WYD206" s="13"/>
      <c r="WYE206" s="13"/>
      <c r="WYF206" s="13"/>
      <c r="WYG206" s="13"/>
      <c r="WYH206" s="13"/>
      <c r="WYI206" s="13"/>
      <c r="WYJ206" s="13"/>
      <c r="WYK206" s="13"/>
      <c r="WYL206" s="13"/>
      <c r="WYM206" s="13"/>
      <c r="WYN206" s="13"/>
      <c r="WYO206" s="13"/>
      <c r="WYP206" s="13"/>
      <c r="WYQ206" s="13"/>
      <c r="WYR206" s="13"/>
      <c r="WYS206" s="13"/>
      <c r="WYT206" s="13"/>
      <c r="WYU206" s="13"/>
      <c r="WYV206" s="13"/>
      <c r="WYW206" s="13"/>
      <c r="WYX206" s="13"/>
      <c r="WYY206" s="13"/>
      <c r="WYZ206" s="13"/>
      <c r="WZA206" s="13"/>
      <c r="WZB206" s="13"/>
      <c r="WZC206" s="13"/>
      <c r="WZD206" s="13"/>
      <c r="WZE206" s="13"/>
      <c r="WZF206" s="13"/>
      <c r="WZG206" s="13"/>
      <c r="WZH206" s="13"/>
      <c r="WZI206" s="13"/>
      <c r="WZJ206" s="13"/>
      <c r="WZK206" s="13"/>
      <c r="WZL206" s="13"/>
      <c r="WZM206" s="13"/>
      <c r="WZN206" s="13"/>
      <c r="WZO206" s="13"/>
      <c r="WZP206" s="13"/>
      <c r="WZQ206" s="13"/>
      <c r="WZR206" s="13"/>
      <c r="WZS206" s="13"/>
      <c r="WZT206" s="13"/>
      <c r="WZU206" s="13"/>
      <c r="WZV206" s="13"/>
      <c r="WZW206" s="13"/>
      <c r="WZX206" s="13"/>
      <c r="WZY206" s="13"/>
      <c r="WZZ206" s="13"/>
      <c r="XAA206" s="13"/>
      <c r="XAB206" s="13"/>
      <c r="XAC206" s="13"/>
      <c r="XAD206" s="13"/>
      <c r="XAE206" s="13"/>
      <c r="XAF206" s="13"/>
      <c r="XAG206" s="13"/>
      <c r="XAH206" s="13"/>
      <c r="XAI206" s="13"/>
      <c r="XAJ206" s="13"/>
      <c r="XAK206" s="13"/>
      <c r="XAL206" s="13"/>
      <c r="XAM206" s="13"/>
      <c r="XAN206" s="13"/>
      <c r="XAO206" s="13"/>
      <c r="XAP206" s="13"/>
      <c r="XAQ206" s="13"/>
      <c r="XAR206" s="13"/>
      <c r="XAS206" s="13"/>
      <c r="XAT206" s="13"/>
      <c r="XAU206" s="13"/>
      <c r="XAV206" s="13"/>
      <c r="XAW206" s="13"/>
      <c r="XAX206" s="13"/>
      <c r="XAY206" s="13"/>
      <c r="XAZ206" s="13"/>
      <c r="XBA206" s="13"/>
      <c r="XBB206" s="13"/>
      <c r="XBC206" s="13"/>
      <c r="XBD206" s="13"/>
      <c r="XBE206" s="13"/>
      <c r="XBF206" s="13"/>
      <c r="XBG206" s="13"/>
      <c r="XBH206" s="13"/>
      <c r="XBI206" s="13"/>
      <c r="XBJ206" s="13"/>
      <c r="XBK206" s="13"/>
      <c r="XBL206" s="13"/>
      <c r="XBM206" s="13"/>
      <c r="XBN206" s="13"/>
      <c r="XBO206" s="13"/>
      <c r="XBP206" s="13"/>
      <c r="XBQ206" s="13"/>
      <c r="XBR206" s="13"/>
      <c r="XBS206" s="13"/>
      <c r="XBT206" s="13"/>
      <c r="XBU206" s="13"/>
      <c r="XBV206" s="13"/>
      <c r="XBW206" s="13"/>
      <c r="XBX206" s="13"/>
      <c r="XBY206" s="13"/>
      <c r="XBZ206" s="13"/>
      <c r="XCA206" s="13"/>
      <c r="XCB206" s="13"/>
      <c r="XCC206" s="13"/>
      <c r="XCD206" s="13"/>
      <c r="XCE206" s="13"/>
      <c r="XCF206" s="13"/>
      <c r="XCG206" s="13"/>
      <c r="XCH206" s="13"/>
      <c r="XCI206" s="13"/>
      <c r="XCJ206" s="13"/>
      <c r="XCK206" s="13"/>
      <c r="XCL206" s="13"/>
      <c r="XCM206" s="13"/>
      <c r="XCN206" s="13"/>
      <c r="XCO206" s="13"/>
      <c r="XCP206" s="13"/>
      <c r="XCQ206" s="13"/>
      <c r="XCR206" s="13"/>
      <c r="XCS206" s="13"/>
      <c r="XCT206" s="13"/>
      <c r="XCU206" s="13"/>
      <c r="XCV206" s="13"/>
      <c r="XCW206" s="13"/>
      <c r="XCX206" s="13"/>
      <c r="XCY206" s="13"/>
      <c r="XCZ206" s="13"/>
      <c r="XDA206" s="13"/>
      <c r="XDB206" s="13"/>
      <c r="XDC206" s="13"/>
      <c r="XDD206" s="13"/>
      <c r="XDE206" s="13"/>
      <c r="XDF206" s="13"/>
      <c r="XDG206" s="13"/>
      <c r="XDH206" s="13"/>
      <c r="XDI206" s="13"/>
      <c r="XDJ206" s="13"/>
      <c r="XDK206" s="13"/>
      <c r="XDL206" s="13"/>
      <c r="XDM206" s="13"/>
      <c r="XDN206" s="13"/>
      <c r="XDO206" s="13"/>
      <c r="XDP206" s="13"/>
      <c r="XDQ206" s="13"/>
      <c r="XDR206" s="13"/>
      <c r="XDS206" s="13"/>
      <c r="XDT206" s="13"/>
      <c r="XDU206" s="13"/>
      <c r="XDV206" s="13"/>
      <c r="XDW206" s="13"/>
      <c r="XDX206" s="13"/>
      <c r="XDY206" s="13"/>
      <c r="XDZ206" s="13"/>
      <c r="XEA206" s="13"/>
      <c r="XEB206" s="13"/>
      <c r="XEC206" s="13"/>
      <c r="XED206" s="13"/>
      <c r="XEE206" s="13"/>
      <c r="XEF206" s="13"/>
      <c r="XEG206" s="13"/>
      <c r="XEH206" s="13"/>
      <c r="XEI206" s="13"/>
      <c r="XEJ206" s="13"/>
      <c r="XEK206" s="13"/>
      <c r="XEL206" s="13"/>
      <c r="XEM206" s="13"/>
      <c r="XEN206" s="13"/>
      <c r="XEO206" s="13"/>
      <c r="XEP206" s="13"/>
      <c r="XEQ206" s="13"/>
      <c r="XER206" s="13"/>
      <c r="XES206" s="13"/>
      <c r="XET206" s="13"/>
      <c r="XEU206" s="13"/>
      <c r="XEV206" s="13"/>
      <c r="XEW206" s="13"/>
      <c r="XEX206" s="13"/>
      <c r="XEY206" s="13"/>
      <c r="XEZ206" s="13"/>
    </row>
    <row r="207" spans="1:16380" s="13" customFormat="1" ht="22.5" x14ac:dyDescent="0.2">
      <c r="A207" s="11" t="str">
        <f t="shared" ref="A207:A219" si="14">$E$206</f>
        <v>DRUGE ZDRAVSTVENE DEJAVNOSTI</v>
      </c>
      <c r="B207" s="13" t="str">
        <f t="shared" si="13"/>
        <v>delovna terapija</v>
      </c>
      <c r="C207" s="13" t="str">
        <f t="shared" si="13"/>
        <v>delovna terapija</v>
      </c>
      <c r="D207" s="13">
        <v>179</v>
      </c>
      <c r="E207" s="154" t="s">
        <v>183</v>
      </c>
      <c r="F207" s="157" t="s">
        <v>183</v>
      </c>
      <c r="G207" s="194">
        <v>506</v>
      </c>
      <c r="H207" s="202" t="s">
        <v>238</v>
      </c>
      <c r="I207" s="197"/>
      <c r="J207" s="185" t="e">
        <f>IF(F207="","",VLOOKUP(P207,#REF!,7,FALSE))</f>
        <v>#REF!</v>
      </c>
      <c r="K207" s="32" t="e">
        <f>VLOOKUP($P207,#REF!,3,FALSE)</f>
        <v>#REF!</v>
      </c>
      <c r="L207" s="32" t="e">
        <f>VLOOKUP($P207,#REF!,4,FALSE)</f>
        <v>#REF!</v>
      </c>
      <c r="M207" s="32" t="e">
        <f>VLOOKUP($P207,#REF!,5,FALSE)</f>
        <v>#REF!</v>
      </c>
      <c r="N207" s="33" t="e">
        <f>VLOOKUP($P207,#REF!,6,FALSE)</f>
        <v>#REF!</v>
      </c>
      <c r="O207" s="34"/>
      <c r="P207" s="62">
        <v>148</v>
      </c>
      <c r="Q207" s="61" t="str">
        <f>IFERROR(VLOOKUP(P207,#REF!,8,FALSE),"")</f>
        <v/>
      </c>
      <c r="R207" s="24"/>
      <c r="S207" s="61" t="str">
        <f>IFERROR(VLOOKUP(P207,#REF!,2,FALSE),"")</f>
        <v/>
      </c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1"/>
      <c r="OP207" s="11"/>
      <c r="OQ207" s="11"/>
      <c r="OR207" s="11"/>
      <c r="OS207" s="11"/>
      <c r="OT207" s="11"/>
      <c r="OU207" s="11"/>
      <c r="OV207" s="11"/>
      <c r="OW207" s="11"/>
      <c r="OX207" s="11"/>
      <c r="OY207" s="11"/>
      <c r="OZ207" s="11"/>
      <c r="PA207" s="11"/>
      <c r="PB207" s="11"/>
      <c r="PC207" s="11"/>
      <c r="PD207" s="11"/>
      <c r="PE207" s="11"/>
      <c r="PF207" s="11"/>
      <c r="PG207" s="11"/>
      <c r="PH207" s="11"/>
      <c r="PI207" s="11"/>
      <c r="PJ207" s="11"/>
      <c r="PK207" s="11"/>
      <c r="PL207" s="11"/>
      <c r="PM207" s="11"/>
      <c r="PN207" s="11"/>
      <c r="PO207" s="11"/>
      <c r="PP207" s="11"/>
      <c r="PQ207" s="11"/>
      <c r="PR207" s="11"/>
      <c r="PS207" s="11"/>
      <c r="PT207" s="11"/>
      <c r="PU207" s="11"/>
      <c r="PV207" s="11"/>
      <c r="PW207" s="11"/>
      <c r="PX207" s="11"/>
      <c r="PY207" s="11"/>
      <c r="PZ207" s="11"/>
      <c r="QA207" s="11"/>
      <c r="QB207" s="11"/>
      <c r="QC207" s="11"/>
      <c r="QD207" s="11"/>
      <c r="QE207" s="11"/>
      <c r="QF207" s="11"/>
      <c r="QG207" s="11"/>
      <c r="QH207" s="11"/>
      <c r="QI207" s="11"/>
      <c r="QJ207" s="11"/>
      <c r="QK207" s="11"/>
      <c r="QL207" s="11"/>
      <c r="QM207" s="11"/>
      <c r="QN207" s="11"/>
      <c r="QO207" s="11"/>
      <c r="QP207" s="11"/>
      <c r="QQ207" s="11"/>
      <c r="QR207" s="11"/>
      <c r="QS207" s="11"/>
      <c r="QT207" s="11"/>
      <c r="QU207" s="11"/>
      <c r="QV207" s="11"/>
      <c r="QW207" s="11"/>
      <c r="QX207" s="11"/>
      <c r="QY207" s="11"/>
      <c r="QZ207" s="11"/>
      <c r="RA207" s="11"/>
      <c r="RB207" s="11"/>
      <c r="RC207" s="11"/>
      <c r="RD207" s="11"/>
      <c r="RE207" s="11"/>
      <c r="RF207" s="11"/>
      <c r="RG207" s="11"/>
      <c r="RH207" s="11"/>
      <c r="RI207" s="11"/>
      <c r="RJ207" s="11"/>
      <c r="RK207" s="11"/>
      <c r="RL207" s="11"/>
      <c r="RM207" s="11"/>
      <c r="RN207" s="11"/>
      <c r="RO207" s="11"/>
      <c r="RP207" s="11"/>
      <c r="RQ207" s="11"/>
      <c r="RR207" s="11"/>
      <c r="RS207" s="11"/>
      <c r="RT207" s="11"/>
      <c r="RU207" s="11"/>
      <c r="RV207" s="11"/>
      <c r="RW207" s="11"/>
      <c r="RX207" s="11"/>
      <c r="RY207" s="11"/>
      <c r="RZ207" s="11"/>
      <c r="SA207" s="11"/>
      <c r="SB207" s="11"/>
      <c r="SC207" s="11"/>
      <c r="SD207" s="11"/>
      <c r="SE207" s="11"/>
      <c r="SF207" s="11"/>
      <c r="SG207" s="11"/>
      <c r="SH207" s="11"/>
      <c r="SI207" s="11"/>
      <c r="SJ207" s="11"/>
      <c r="SK207" s="11"/>
      <c r="SL207" s="11"/>
      <c r="SM207" s="11"/>
      <c r="SN207" s="11"/>
      <c r="SO207" s="11"/>
      <c r="SP207" s="11"/>
      <c r="SQ207" s="11"/>
      <c r="SR207" s="11"/>
      <c r="SS207" s="11"/>
      <c r="ST207" s="11"/>
      <c r="SU207" s="11"/>
      <c r="SV207" s="11"/>
      <c r="SW207" s="11"/>
      <c r="SX207" s="11"/>
      <c r="SY207" s="11"/>
      <c r="SZ207" s="11"/>
      <c r="TA207" s="11"/>
      <c r="TB207" s="11"/>
      <c r="TC207" s="11"/>
      <c r="TD207" s="11"/>
      <c r="TE207" s="11"/>
      <c r="TF207" s="11"/>
      <c r="TG207" s="11"/>
      <c r="TH207" s="11"/>
      <c r="TI207" s="11"/>
      <c r="TJ207" s="11"/>
      <c r="TK207" s="11"/>
      <c r="TL207" s="11"/>
      <c r="TM207" s="11"/>
      <c r="TN207" s="11"/>
      <c r="TO207" s="11"/>
      <c r="TP207" s="11"/>
      <c r="TQ207" s="11"/>
      <c r="TR207" s="11"/>
      <c r="TS207" s="11"/>
      <c r="TT207" s="11"/>
      <c r="TU207" s="11"/>
      <c r="TV207" s="11"/>
      <c r="TW207" s="11"/>
      <c r="TX207" s="11"/>
      <c r="TY207" s="11"/>
      <c r="TZ207" s="11"/>
      <c r="UA207" s="11"/>
      <c r="UB207" s="11"/>
      <c r="UC207" s="11"/>
      <c r="UD207" s="11"/>
      <c r="UE207" s="11"/>
      <c r="UF207" s="11"/>
      <c r="UG207" s="11"/>
      <c r="UH207" s="11"/>
      <c r="UI207" s="11"/>
      <c r="UJ207" s="11"/>
      <c r="UK207" s="11"/>
      <c r="UL207" s="11"/>
      <c r="UM207" s="11"/>
      <c r="UN207" s="11"/>
      <c r="UO207" s="11"/>
      <c r="UP207" s="11"/>
      <c r="UQ207" s="11"/>
      <c r="UR207" s="11"/>
      <c r="US207" s="11"/>
      <c r="UT207" s="11"/>
      <c r="UU207" s="11"/>
      <c r="UV207" s="11"/>
      <c r="UW207" s="11"/>
      <c r="UX207" s="11"/>
      <c r="UY207" s="11"/>
      <c r="UZ207" s="11"/>
      <c r="VA207" s="11"/>
      <c r="VB207" s="11"/>
      <c r="VC207" s="11"/>
      <c r="VD207" s="11"/>
      <c r="VE207" s="11"/>
      <c r="VF207" s="11"/>
      <c r="VG207" s="11"/>
      <c r="VH207" s="11"/>
      <c r="VI207" s="11"/>
      <c r="VJ207" s="11"/>
      <c r="VK207" s="11"/>
      <c r="VL207" s="11"/>
      <c r="VM207" s="11"/>
      <c r="VN207" s="11"/>
      <c r="VO207" s="11"/>
      <c r="VP207" s="11"/>
      <c r="VQ207" s="11"/>
      <c r="VR207" s="11"/>
      <c r="VS207" s="11"/>
      <c r="VT207" s="11"/>
      <c r="VU207" s="11"/>
      <c r="VV207" s="11"/>
      <c r="VW207" s="11"/>
      <c r="VX207" s="11"/>
      <c r="VY207" s="11"/>
      <c r="VZ207" s="11"/>
      <c r="WA207" s="11"/>
      <c r="WB207" s="11"/>
      <c r="WC207" s="11"/>
      <c r="WD207" s="11"/>
      <c r="WE207" s="11"/>
      <c r="WF207" s="11"/>
      <c r="WG207" s="11"/>
      <c r="WH207" s="11"/>
      <c r="WI207" s="11"/>
      <c r="WJ207" s="11"/>
      <c r="WK207" s="11"/>
      <c r="WL207" s="11"/>
      <c r="WM207" s="11"/>
      <c r="WN207" s="11"/>
      <c r="WO207" s="11"/>
      <c r="WP207" s="11"/>
      <c r="WQ207" s="11"/>
      <c r="WR207" s="11"/>
      <c r="WS207" s="11"/>
      <c r="WT207" s="11"/>
      <c r="WU207" s="11"/>
      <c r="WV207" s="11"/>
      <c r="WW207" s="11"/>
      <c r="WX207" s="11"/>
      <c r="WY207" s="11"/>
      <c r="WZ207" s="11"/>
      <c r="XA207" s="11"/>
      <c r="XB207" s="11"/>
      <c r="XC207" s="11"/>
      <c r="XD207" s="11"/>
      <c r="XE207" s="11"/>
      <c r="XF207" s="11"/>
      <c r="XG207" s="11"/>
      <c r="XH207" s="11"/>
      <c r="XI207" s="11"/>
      <c r="XJ207" s="11"/>
      <c r="XK207" s="11"/>
      <c r="XL207" s="11"/>
      <c r="XM207" s="11"/>
      <c r="XN207" s="11"/>
      <c r="XO207" s="11"/>
      <c r="XP207" s="11"/>
      <c r="XQ207" s="11"/>
      <c r="XR207" s="11"/>
      <c r="XS207" s="11"/>
      <c r="XT207" s="11"/>
      <c r="XU207" s="11"/>
      <c r="XV207" s="11"/>
      <c r="XW207" s="11"/>
      <c r="XX207" s="11"/>
      <c r="XY207" s="11"/>
      <c r="XZ207" s="11"/>
      <c r="YA207" s="11"/>
      <c r="YB207" s="11"/>
      <c r="YC207" s="11"/>
      <c r="YD207" s="11"/>
      <c r="YE207" s="11"/>
      <c r="YF207" s="11"/>
      <c r="YG207" s="11"/>
      <c r="YH207" s="11"/>
      <c r="YI207" s="11"/>
      <c r="YJ207" s="11"/>
      <c r="YK207" s="11"/>
      <c r="YL207" s="11"/>
      <c r="YM207" s="11"/>
      <c r="YN207" s="11"/>
      <c r="YO207" s="11"/>
      <c r="YP207" s="11"/>
      <c r="YQ207" s="11"/>
      <c r="YR207" s="11"/>
      <c r="YS207" s="11"/>
      <c r="YT207" s="11"/>
      <c r="YU207" s="11"/>
      <c r="YV207" s="11"/>
      <c r="YW207" s="11"/>
      <c r="YX207" s="11"/>
      <c r="YY207" s="11"/>
      <c r="YZ207" s="11"/>
      <c r="ZA207" s="11"/>
      <c r="ZB207" s="11"/>
      <c r="ZC207" s="11"/>
      <c r="ZD207" s="11"/>
      <c r="ZE207" s="11"/>
      <c r="ZF207" s="11"/>
      <c r="ZG207" s="11"/>
      <c r="ZH207" s="11"/>
      <c r="ZI207" s="11"/>
      <c r="ZJ207" s="11"/>
      <c r="ZK207" s="11"/>
      <c r="ZL207" s="11"/>
      <c r="ZM207" s="11"/>
      <c r="ZN207" s="11"/>
      <c r="ZO207" s="11"/>
      <c r="ZP207" s="11"/>
      <c r="ZQ207" s="11"/>
      <c r="ZR207" s="11"/>
      <c r="ZS207" s="11"/>
      <c r="ZT207" s="11"/>
      <c r="ZU207" s="11"/>
      <c r="ZV207" s="11"/>
      <c r="ZW207" s="11"/>
      <c r="ZX207" s="11"/>
      <c r="ZY207" s="11"/>
      <c r="ZZ207" s="11"/>
      <c r="AAA207" s="11"/>
      <c r="AAB207" s="11"/>
      <c r="AAC207" s="11"/>
      <c r="AAD207" s="11"/>
      <c r="AAE207" s="11"/>
      <c r="AAF207" s="11"/>
      <c r="AAG207" s="11"/>
      <c r="AAH207" s="11"/>
      <c r="AAI207" s="11"/>
      <c r="AAJ207" s="11"/>
      <c r="AAK207" s="11"/>
      <c r="AAL207" s="11"/>
      <c r="AAM207" s="11"/>
      <c r="AAN207" s="11"/>
      <c r="AAO207" s="11"/>
      <c r="AAP207" s="11"/>
      <c r="AAQ207" s="11"/>
      <c r="AAR207" s="11"/>
      <c r="AAS207" s="11"/>
      <c r="AAT207" s="11"/>
      <c r="AAU207" s="11"/>
      <c r="AAV207" s="11"/>
      <c r="AAW207" s="11"/>
      <c r="AAX207" s="11"/>
      <c r="AAY207" s="11"/>
      <c r="AAZ207" s="11"/>
      <c r="ABA207" s="11"/>
      <c r="ABB207" s="11"/>
      <c r="ABC207" s="11"/>
      <c r="ABD207" s="11"/>
      <c r="ABE207" s="11"/>
      <c r="ABF207" s="11"/>
      <c r="ABG207" s="11"/>
      <c r="ABH207" s="11"/>
      <c r="ABI207" s="11"/>
      <c r="ABJ207" s="11"/>
      <c r="ABK207" s="11"/>
      <c r="ABL207" s="11"/>
      <c r="ABM207" s="11"/>
      <c r="ABN207" s="11"/>
      <c r="ABO207" s="11"/>
      <c r="ABP207" s="11"/>
      <c r="ABQ207" s="11"/>
      <c r="ABR207" s="11"/>
      <c r="ABS207" s="11"/>
      <c r="ABT207" s="11"/>
      <c r="ABU207" s="11"/>
      <c r="ABV207" s="11"/>
      <c r="ABW207" s="11"/>
      <c r="ABX207" s="11"/>
      <c r="ABY207" s="11"/>
      <c r="ABZ207" s="11"/>
      <c r="ACA207" s="11"/>
      <c r="ACB207" s="11"/>
      <c r="ACC207" s="11"/>
      <c r="ACD207" s="11"/>
      <c r="ACE207" s="11"/>
      <c r="ACF207" s="11"/>
      <c r="ACG207" s="11"/>
      <c r="ACH207" s="11"/>
      <c r="ACI207" s="11"/>
      <c r="ACJ207" s="11"/>
      <c r="ACK207" s="11"/>
      <c r="ACL207" s="11"/>
      <c r="ACM207" s="11"/>
      <c r="ACN207" s="11"/>
      <c r="ACO207" s="11"/>
      <c r="ACP207" s="11"/>
      <c r="ACQ207" s="11"/>
      <c r="ACR207" s="11"/>
      <c r="ACS207" s="11"/>
      <c r="ACT207" s="11"/>
      <c r="ACU207" s="11"/>
      <c r="ACV207" s="11"/>
      <c r="ACW207" s="11"/>
      <c r="ACX207" s="11"/>
      <c r="ACY207" s="11"/>
      <c r="ACZ207" s="11"/>
      <c r="ADA207" s="11"/>
      <c r="ADB207" s="11"/>
      <c r="ADC207" s="11"/>
      <c r="ADD207" s="11"/>
      <c r="ADE207" s="11"/>
      <c r="ADF207" s="11"/>
      <c r="ADG207" s="11"/>
      <c r="ADH207" s="11"/>
      <c r="ADI207" s="11"/>
      <c r="ADJ207" s="11"/>
      <c r="ADK207" s="11"/>
      <c r="ADL207" s="11"/>
      <c r="ADM207" s="11"/>
      <c r="ADN207" s="11"/>
      <c r="ADO207" s="11"/>
      <c r="ADP207" s="11"/>
      <c r="ADQ207" s="11"/>
      <c r="ADR207" s="11"/>
      <c r="ADS207" s="11"/>
      <c r="ADT207" s="11"/>
      <c r="ADU207" s="11"/>
      <c r="ADV207" s="11"/>
      <c r="ADW207" s="11"/>
      <c r="ADX207" s="11"/>
      <c r="ADY207" s="11"/>
      <c r="ADZ207" s="11"/>
      <c r="AEA207" s="11"/>
      <c r="AEB207" s="11"/>
      <c r="AEC207" s="11"/>
      <c r="AED207" s="11"/>
      <c r="AEE207" s="11"/>
      <c r="AEF207" s="11"/>
      <c r="AEG207" s="11"/>
      <c r="AEH207" s="11"/>
      <c r="AEI207" s="11"/>
      <c r="AEJ207" s="11"/>
      <c r="AEK207" s="11"/>
      <c r="AEL207" s="11"/>
      <c r="AEM207" s="11"/>
      <c r="AEN207" s="11"/>
      <c r="AEO207" s="11"/>
      <c r="AEP207" s="11"/>
      <c r="AEQ207" s="11"/>
      <c r="AER207" s="11"/>
      <c r="AES207" s="11"/>
      <c r="AET207" s="11"/>
      <c r="AEU207" s="11"/>
      <c r="AEV207" s="11"/>
      <c r="AEW207" s="11"/>
      <c r="AEX207" s="11"/>
      <c r="AEY207" s="11"/>
      <c r="AEZ207" s="11"/>
      <c r="AFA207" s="11"/>
      <c r="AFB207" s="11"/>
      <c r="AFC207" s="11"/>
      <c r="AFD207" s="11"/>
      <c r="AFE207" s="11"/>
      <c r="AFF207" s="11"/>
      <c r="AFG207" s="11"/>
      <c r="AFH207" s="11"/>
      <c r="AFI207" s="11"/>
      <c r="AFJ207" s="11"/>
      <c r="AFK207" s="11"/>
      <c r="AFL207" s="11"/>
      <c r="AFM207" s="11"/>
      <c r="AFN207" s="11"/>
      <c r="AFO207" s="11"/>
      <c r="AFP207" s="11"/>
      <c r="AFQ207" s="11"/>
      <c r="AFR207" s="11"/>
      <c r="AFS207" s="11"/>
      <c r="AFT207" s="11"/>
      <c r="AFU207" s="11"/>
      <c r="AFV207" s="11"/>
      <c r="AFW207" s="11"/>
      <c r="AFX207" s="11"/>
      <c r="AFY207" s="11"/>
      <c r="AFZ207" s="11"/>
      <c r="AGA207" s="11"/>
      <c r="AGB207" s="11"/>
      <c r="AGC207" s="11"/>
      <c r="AGD207" s="11"/>
      <c r="AGE207" s="11"/>
      <c r="AGF207" s="11"/>
      <c r="AGG207" s="11"/>
      <c r="AGH207" s="11"/>
      <c r="AGI207" s="11"/>
      <c r="AGJ207" s="11"/>
      <c r="AGK207" s="11"/>
      <c r="AGL207" s="11"/>
      <c r="AGM207" s="11"/>
      <c r="AGN207" s="11"/>
      <c r="AGO207" s="11"/>
      <c r="AGP207" s="11"/>
      <c r="AGQ207" s="11"/>
      <c r="AGR207" s="11"/>
      <c r="AGS207" s="11"/>
      <c r="AGT207" s="11"/>
      <c r="AGU207" s="11"/>
      <c r="AGV207" s="11"/>
      <c r="AGW207" s="11"/>
      <c r="AGX207" s="11"/>
      <c r="AGY207" s="11"/>
      <c r="AGZ207" s="11"/>
      <c r="AHA207" s="11"/>
      <c r="AHB207" s="11"/>
      <c r="AHC207" s="11"/>
      <c r="AHD207" s="11"/>
      <c r="AHE207" s="11"/>
      <c r="AHF207" s="11"/>
      <c r="AHG207" s="11"/>
      <c r="AHH207" s="11"/>
      <c r="AHI207" s="11"/>
      <c r="AHJ207" s="11"/>
      <c r="AHK207" s="11"/>
      <c r="AHL207" s="11"/>
      <c r="AHM207" s="11"/>
      <c r="AHN207" s="11"/>
      <c r="AHO207" s="11"/>
      <c r="AHP207" s="11"/>
      <c r="AHQ207" s="11"/>
      <c r="AHR207" s="11"/>
      <c r="AHS207" s="11"/>
      <c r="AHT207" s="11"/>
      <c r="AHU207" s="11"/>
      <c r="AHV207" s="11"/>
      <c r="AHW207" s="11"/>
      <c r="AHX207" s="11"/>
      <c r="AHY207" s="11"/>
      <c r="AHZ207" s="11"/>
      <c r="AIA207" s="11"/>
      <c r="AIB207" s="11"/>
      <c r="AIC207" s="11"/>
      <c r="AID207" s="11"/>
      <c r="AIE207" s="11"/>
      <c r="AIF207" s="11"/>
      <c r="AIG207" s="11"/>
      <c r="AIH207" s="11"/>
      <c r="AII207" s="11"/>
      <c r="AIJ207" s="11"/>
      <c r="AIK207" s="11"/>
      <c r="AIL207" s="11"/>
      <c r="AIM207" s="11"/>
      <c r="AIN207" s="11"/>
      <c r="AIO207" s="11"/>
      <c r="AIP207" s="11"/>
      <c r="AIQ207" s="11"/>
      <c r="AIR207" s="11"/>
      <c r="AIS207" s="11"/>
      <c r="AIT207" s="11"/>
      <c r="AIU207" s="11"/>
      <c r="AIV207" s="11"/>
      <c r="AIW207" s="11"/>
      <c r="AIX207" s="11"/>
      <c r="AIY207" s="11"/>
      <c r="AIZ207" s="11"/>
      <c r="AJA207" s="11"/>
      <c r="AJB207" s="11"/>
      <c r="AJC207" s="11"/>
      <c r="AJD207" s="11"/>
      <c r="AJE207" s="11"/>
      <c r="AJF207" s="11"/>
      <c r="AJG207" s="11"/>
      <c r="AJH207" s="11"/>
      <c r="AJI207" s="11"/>
      <c r="AJJ207" s="11"/>
      <c r="AJK207" s="11"/>
      <c r="AJL207" s="11"/>
      <c r="AJM207" s="11"/>
      <c r="AJN207" s="11"/>
      <c r="AJO207" s="11"/>
      <c r="AJP207" s="11"/>
      <c r="AJQ207" s="11"/>
      <c r="AJR207" s="11"/>
      <c r="AJS207" s="11"/>
      <c r="AJT207" s="11"/>
      <c r="AJU207" s="11"/>
      <c r="AJV207" s="11"/>
      <c r="AJW207" s="11"/>
      <c r="AJX207" s="11"/>
      <c r="AJY207" s="11"/>
      <c r="AJZ207" s="11"/>
      <c r="AKA207" s="11"/>
      <c r="AKB207" s="11"/>
      <c r="AKC207" s="11"/>
      <c r="AKD207" s="11"/>
      <c r="AKE207" s="11"/>
      <c r="AKF207" s="11"/>
      <c r="AKG207" s="11"/>
      <c r="AKH207" s="11"/>
      <c r="AKI207" s="11"/>
      <c r="AKJ207" s="11"/>
      <c r="AKK207" s="11"/>
      <c r="AKL207" s="11"/>
      <c r="AKM207" s="11"/>
      <c r="AKN207" s="11"/>
      <c r="AKO207" s="11"/>
      <c r="AKP207" s="11"/>
      <c r="AKQ207" s="11"/>
      <c r="AKR207" s="11"/>
      <c r="AKS207" s="11"/>
      <c r="AKT207" s="11"/>
      <c r="AKU207" s="11"/>
      <c r="AKV207" s="11"/>
      <c r="AKW207" s="11"/>
      <c r="AKX207" s="11"/>
      <c r="AKY207" s="11"/>
      <c r="AKZ207" s="11"/>
      <c r="ALA207" s="11"/>
      <c r="ALB207" s="11"/>
      <c r="ALC207" s="11"/>
      <c r="ALD207" s="11"/>
      <c r="ALE207" s="11"/>
      <c r="ALF207" s="11"/>
      <c r="ALG207" s="11"/>
      <c r="ALH207" s="11"/>
      <c r="ALI207" s="11"/>
      <c r="ALJ207" s="11"/>
      <c r="ALK207" s="11"/>
      <c r="ALL207" s="11"/>
      <c r="ALM207" s="11"/>
      <c r="ALN207" s="11"/>
      <c r="ALO207" s="11"/>
      <c r="ALP207" s="11"/>
      <c r="ALQ207" s="11"/>
      <c r="ALR207" s="11"/>
      <c r="ALS207" s="11"/>
      <c r="ALT207" s="11"/>
      <c r="ALU207" s="11"/>
      <c r="ALV207" s="11"/>
      <c r="ALW207" s="11"/>
      <c r="ALX207" s="11"/>
      <c r="ALY207" s="11"/>
      <c r="ALZ207" s="11"/>
      <c r="AMA207" s="11"/>
      <c r="AMB207" s="11"/>
      <c r="AMC207" s="11"/>
      <c r="AMD207" s="11"/>
      <c r="AME207" s="11"/>
      <c r="AMF207" s="11"/>
      <c r="AMG207" s="11"/>
      <c r="AMH207" s="11"/>
      <c r="AMI207" s="11"/>
      <c r="AMJ207" s="11"/>
      <c r="AMK207" s="11"/>
      <c r="AML207" s="11"/>
      <c r="AMM207" s="11"/>
      <c r="AMN207" s="11"/>
      <c r="AMO207" s="11"/>
      <c r="AMP207" s="11"/>
      <c r="AMQ207" s="11"/>
      <c r="AMR207" s="11"/>
      <c r="AMS207" s="11"/>
      <c r="AMT207" s="11"/>
      <c r="AMU207" s="11"/>
      <c r="AMV207" s="11"/>
      <c r="AMW207" s="11"/>
      <c r="AMX207" s="11"/>
      <c r="AMY207" s="11"/>
      <c r="AMZ207" s="11"/>
      <c r="ANA207" s="11"/>
      <c r="ANB207" s="11"/>
      <c r="ANC207" s="11"/>
      <c r="AND207" s="11"/>
      <c r="ANE207" s="11"/>
      <c r="ANF207" s="11"/>
      <c r="ANG207" s="11"/>
      <c r="ANH207" s="11"/>
      <c r="ANI207" s="11"/>
      <c r="ANJ207" s="11"/>
      <c r="ANK207" s="11"/>
      <c r="ANL207" s="11"/>
      <c r="ANM207" s="11"/>
      <c r="ANN207" s="11"/>
      <c r="ANO207" s="11"/>
      <c r="ANP207" s="11"/>
      <c r="ANQ207" s="11"/>
      <c r="ANR207" s="11"/>
      <c r="ANS207" s="11"/>
      <c r="ANT207" s="11"/>
      <c r="ANU207" s="11"/>
      <c r="ANV207" s="11"/>
      <c r="ANW207" s="11"/>
      <c r="ANX207" s="11"/>
      <c r="ANY207" s="11"/>
      <c r="ANZ207" s="11"/>
      <c r="AOA207" s="11"/>
      <c r="AOB207" s="11"/>
      <c r="AOC207" s="11"/>
      <c r="AOD207" s="11"/>
      <c r="AOE207" s="11"/>
      <c r="AOF207" s="11"/>
      <c r="AOG207" s="11"/>
      <c r="AOH207" s="11"/>
      <c r="AOI207" s="11"/>
      <c r="AOJ207" s="11"/>
      <c r="AOK207" s="11"/>
      <c r="AOL207" s="11"/>
      <c r="AOM207" s="11"/>
      <c r="AON207" s="11"/>
      <c r="AOO207" s="11"/>
      <c r="AOP207" s="11"/>
      <c r="AOQ207" s="11"/>
      <c r="AOR207" s="11"/>
      <c r="AOS207" s="11"/>
      <c r="AOT207" s="11"/>
      <c r="AOU207" s="11"/>
      <c r="AOV207" s="11"/>
      <c r="AOW207" s="11"/>
      <c r="AOX207" s="11"/>
      <c r="AOY207" s="11"/>
      <c r="AOZ207" s="11"/>
      <c r="APA207" s="11"/>
      <c r="APB207" s="11"/>
      <c r="APC207" s="11"/>
      <c r="APD207" s="11"/>
      <c r="APE207" s="11"/>
      <c r="APF207" s="11"/>
      <c r="APG207" s="11"/>
      <c r="APH207" s="11"/>
      <c r="API207" s="11"/>
      <c r="APJ207" s="11"/>
      <c r="APK207" s="11"/>
      <c r="APL207" s="11"/>
      <c r="APM207" s="11"/>
      <c r="APN207" s="11"/>
      <c r="APO207" s="11"/>
      <c r="APP207" s="11"/>
      <c r="APQ207" s="11"/>
      <c r="APR207" s="11"/>
      <c r="APS207" s="11"/>
      <c r="APT207" s="11"/>
      <c r="APU207" s="11"/>
      <c r="APV207" s="11"/>
      <c r="APW207" s="11"/>
      <c r="APX207" s="11"/>
      <c r="APY207" s="11"/>
      <c r="APZ207" s="11"/>
      <c r="AQA207" s="11"/>
      <c r="AQB207" s="11"/>
      <c r="AQC207" s="11"/>
      <c r="AQD207" s="11"/>
      <c r="AQE207" s="11"/>
      <c r="AQF207" s="11"/>
      <c r="AQG207" s="11"/>
      <c r="AQH207" s="11"/>
      <c r="AQI207" s="11"/>
      <c r="AQJ207" s="11"/>
      <c r="AQK207" s="11"/>
      <c r="AQL207" s="11"/>
      <c r="AQM207" s="11"/>
      <c r="AQN207" s="11"/>
      <c r="AQO207" s="11"/>
      <c r="AQP207" s="11"/>
      <c r="AQQ207" s="11"/>
      <c r="AQR207" s="11"/>
      <c r="AQS207" s="11"/>
      <c r="AQT207" s="11"/>
      <c r="AQU207" s="11"/>
      <c r="AQV207" s="11"/>
      <c r="AQW207" s="11"/>
      <c r="AQX207" s="11"/>
      <c r="AQY207" s="11"/>
      <c r="AQZ207" s="11"/>
      <c r="ARA207" s="11"/>
      <c r="ARB207" s="11"/>
      <c r="ARC207" s="11"/>
      <c r="ARD207" s="11"/>
      <c r="ARE207" s="11"/>
      <c r="ARF207" s="11"/>
      <c r="ARG207" s="11"/>
      <c r="ARH207" s="11"/>
      <c r="ARI207" s="11"/>
      <c r="ARJ207" s="11"/>
      <c r="ARK207" s="11"/>
      <c r="ARL207" s="11"/>
      <c r="ARM207" s="11"/>
      <c r="ARN207" s="11"/>
      <c r="ARO207" s="11"/>
      <c r="ARP207" s="11"/>
      <c r="ARQ207" s="11"/>
      <c r="ARR207" s="11"/>
      <c r="ARS207" s="11"/>
      <c r="ART207" s="11"/>
      <c r="ARU207" s="11"/>
      <c r="ARV207" s="11"/>
      <c r="ARW207" s="11"/>
      <c r="ARX207" s="11"/>
      <c r="ARY207" s="11"/>
      <c r="ARZ207" s="11"/>
      <c r="ASA207" s="11"/>
      <c r="ASB207" s="11"/>
      <c r="ASC207" s="11"/>
      <c r="ASD207" s="11"/>
      <c r="ASE207" s="11"/>
      <c r="ASF207" s="11"/>
      <c r="ASG207" s="11"/>
      <c r="ASH207" s="11"/>
      <c r="ASI207" s="11"/>
      <c r="ASJ207" s="11"/>
      <c r="ASK207" s="11"/>
      <c r="ASL207" s="11"/>
      <c r="ASM207" s="11"/>
      <c r="ASN207" s="11"/>
      <c r="ASO207" s="11"/>
      <c r="ASP207" s="11"/>
      <c r="ASQ207" s="11"/>
      <c r="ASR207" s="11"/>
      <c r="ASS207" s="11"/>
      <c r="AST207" s="11"/>
      <c r="ASU207" s="11"/>
      <c r="ASV207" s="11"/>
      <c r="ASW207" s="11"/>
      <c r="ASX207" s="11"/>
      <c r="ASY207" s="11"/>
      <c r="ASZ207" s="11"/>
      <c r="ATA207" s="11"/>
      <c r="ATB207" s="11"/>
      <c r="ATC207" s="11"/>
      <c r="ATD207" s="11"/>
      <c r="ATE207" s="11"/>
      <c r="ATF207" s="11"/>
      <c r="ATG207" s="11"/>
      <c r="ATH207" s="11"/>
      <c r="ATI207" s="11"/>
      <c r="ATJ207" s="11"/>
      <c r="ATK207" s="11"/>
      <c r="ATL207" s="11"/>
      <c r="ATM207" s="11"/>
      <c r="ATN207" s="11"/>
      <c r="ATO207" s="11"/>
      <c r="ATP207" s="11"/>
      <c r="ATQ207" s="11"/>
      <c r="ATR207" s="11"/>
      <c r="ATS207" s="11"/>
      <c r="ATT207" s="11"/>
      <c r="ATU207" s="11"/>
      <c r="ATV207" s="11"/>
      <c r="ATW207" s="11"/>
      <c r="ATX207" s="11"/>
      <c r="ATY207" s="11"/>
      <c r="ATZ207" s="11"/>
      <c r="AUA207" s="11"/>
      <c r="AUB207" s="11"/>
      <c r="AUC207" s="11"/>
      <c r="AUD207" s="11"/>
      <c r="AUE207" s="11"/>
      <c r="AUF207" s="11"/>
      <c r="AUG207" s="11"/>
      <c r="AUH207" s="11"/>
      <c r="AUI207" s="11"/>
      <c r="AUJ207" s="11"/>
      <c r="AUK207" s="11"/>
      <c r="AUL207" s="11"/>
      <c r="AUM207" s="11"/>
      <c r="AUN207" s="11"/>
      <c r="AUO207" s="11"/>
      <c r="AUP207" s="11"/>
      <c r="AUQ207" s="11"/>
      <c r="AUR207" s="11"/>
      <c r="AUS207" s="11"/>
      <c r="AUT207" s="11"/>
      <c r="AUU207" s="11"/>
      <c r="AUV207" s="11"/>
      <c r="AUW207" s="11"/>
      <c r="AUX207" s="11"/>
      <c r="AUY207" s="11"/>
      <c r="AUZ207" s="11"/>
      <c r="AVA207" s="11"/>
      <c r="AVB207" s="11"/>
      <c r="AVC207" s="11"/>
      <c r="AVD207" s="11"/>
      <c r="AVE207" s="11"/>
      <c r="AVF207" s="11"/>
      <c r="AVG207" s="11"/>
      <c r="AVH207" s="11"/>
      <c r="AVI207" s="11"/>
      <c r="AVJ207" s="11"/>
      <c r="AVK207" s="11"/>
      <c r="AVL207" s="11"/>
      <c r="AVM207" s="11"/>
      <c r="AVN207" s="11"/>
      <c r="AVO207" s="11"/>
      <c r="AVP207" s="11"/>
      <c r="AVQ207" s="11"/>
      <c r="AVR207" s="11"/>
      <c r="AVS207" s="11"/>
      <c r="AVT207" s="11"/>
      <c r="AVU207" s="11"/>
      <c r="AVV207" s="11"/>
      <c r="AVW207" s="11"/>
      <c r="AVX207" s="11"/>
      <c r="AVY207" s="11"/>
      <c r="AVZ207" s="11"/>
      <c r="AWA207" s="11"/>
      <c r="AWB207" s="11"/>
      <c r="AWC207" s="11"/>
      <c r="AWD207" s="11"/>
      <c r="AWE207" s="11"/>
      <c r="AWF207" s="11"/>
      <c r="AWG207" s="11"/>
      <c r="AWH207" s="11"/>
      <c r="AWI207" s="11"/>
      <c r="AWJ207" s="11"/>
      <c r="AWK207" s="11"/>
      <c r="AWL207" s="11"/>
      <c r="AWM207" s="11"/>
      <c r="AWN207" s="11"/>
      <c r="AWO207" s="11"/>
      <c r="AWP207" s="11"/>
      <c r="AWQ207" s="11"/>
      <c r="AWR207" s="11"/>
      <c r="AWS207" s="11"/>
      <c r="AWT207" s="11"/>
      <c r="AWU207" s="11"/>
      <c r="AWV207" s="11"/>
      <c r="AWW207" s="11"/>
      <c r="AWX207" s="11"/>
      <c r="AWY207" s="11"/>
      <c r="AWZ207" s="11"/>
      <c r="AXA207" s="11"/>
      <c r="AXB207" s="11"/>
      <c r="AXC207" s="11"/>
      <c r="AXD207" s="11"/>
      <c r="AXE207" s="11"/>
      <c r="AXF207" s="11"/>
      <c r="AXG207" s="11"/>
      <c r="AXH207" s="11"/>
      <c r="AXI207" s="11"/>
      <c r="AXJ207" s="11"/>
      <c r="AXK207" s="11"/>
      <c r="AXL207" s="11"/>
      <c r="AXM207" s="11"/>
      <c r="AXN207" s="11"/>
      <c r="AXO207" s="11"/>
      <c r="AXP207" s="11"/>
      <c r="AXQ207" s="11"/>
      <c r="AXR207" s="11"/>
      <c r="AXS207" s="11"/>
      <c r="AXT207" s="11"/>
      <c r="AXU207" s="11"/>
      <c r="AXV207" s="11"/>
      <c r="AXW207" s="11"/>
      <c r="AXX207" s="11"/>
      <c r="AXY207" s="11"/>
      <c r="AXZ207" s="11"/>
      <c r="AYA207" s="11"/>
      <c r="AYB207" s="11"/>
      <c r="AYC207" s="11"/>
      <c r="AYD207" s="11"/>
      <c r="AYE207" s="11"/>
      <c r="AYF207" s="11"/>
      <c r="AYG207" s="11"/>
      <c r="AYH207" s="11"/>
      <c r="AYI207" s="11"/>
      <c r="AYJ207" s="11"/>
      <c r="AYK207" s="11"/>
      <c r="AYL207" s="11"/>
      <c r="AYM207" s="11"/>
      <c r="AYN207" s="11"/>
      <c r="AYO207" s="11"/>
      <c r="AYP207" s="11"/>
      <c r="AYQ207" s="11"/>
      <c r="AYR207" s="11"/>
      <c r="AYS207" s="11"/>
      <c r="AYT207" s="11"/>
      <c r="AYU207" s="11"/>
      <c r="AYV207" s="11"/>
      <c r="AYW207" s="11"/>
      <c r="AYX207" s="11"/>
      <c r="AYY207" s="11"/>
      <c r="AYZ207" s="11"/>
      <c r="AZA207" s="11"/>
      <c r="AZB207" s="11"/>
      <c r="AZC207" s="11"/>
      <c r="AZD207" s="11"/>
      <c r="AZE207" s="11"/>
      <c r="AZF207" s="11"/>
      <c r="AZG207" s="11"/>
      <c r="AZH207" s="11"/>
      <c r="AZI207" s="11"/>
      <c r="AZJ207" s="11"/>
      <c r="AZK207" s="11"/>
      <c r="AZL207" s="11"/>
      <c r="AZM207" s="11"/>
      <c r="AZN207" s="11"/>
      <c r="AZO207" s="11"/>
      <c r="AZP207" s="11"/>
      <c r="AZQ207" s="11"/>
      <c r="AZR207" s="11"/>
      <c r="AZS207" s="11"/>
      <c r="AZT207" s="11"/>
      <c r="AZU207" s="11"/>
      <c r="AZV207" s="11"/>
      <c r="AZW207" s="11"/>
      <c r="AZX207" s="11"/>
      <c r="AZY207" s="11"/>
      <c r="AZZ207" s="11"/>
      <c r="BAA207" s="11"/>
      <c r="BAB207" s="11"/>
      <c r="BAC207" s="11"/>
      <c r="BAD207" s="11"/>
      <c r="BAE207" s="11"/>
      <c r="BAF207" s="11"/>
      <c r="BAG207" s="11"/>
      <c r="BAH207" s="11"/>
      <c r="BAI207" s="11"/>
      <c r="BAJ207" s="11"/>
      <c r="BAK207" s="11"/>
      <c r="BAL207" s="11"/>
      <c r="BAM207" s="11"/>
      <c r="BAN207" s="11"/>
      <c r="BAO207" s="11"/>
      <c r="BAP207" s="11"/>
      <c r="BAQ207" s="11"/>
      <c r="BAR207" s="11"/>
      <c r="BAS207" s="11"/>
      <c r="BAT207" s="11"/>
      <c r="BAU207" s="11"/>
      <c r="BAV207" s="11"/>
      <c r="BAW207" s="11"/>
      <c r="BAX207" s="11"/>
      <c r="BAY207" s="11"/>
      <c r="BAZ207" s="11"/>
      <c r="BBA207" s="11"/>
      <c r="BBB207" s="11"/>
      <c r="BBC207" s="11"/>
      <c r="BBD207" s="11"/>
      <c r="BBE207" s="11"/>
      <c r="BBF207" s="11"/>
      <c r="BBG207" s="11"/>
      <c r="BBH207" s="11"/>
      <c r="BBI207" s="11"/>
      <c r="BBJ207" s="11"/>
      <c r="BBK207" s="11"/>
      <c r="BBL207" s="11"/>
      <c r="BBM207" s="11"/>
      <c r="BBN207" s="11"/>
      <c r="BBO207" s="11"/>
      <c r="BBP207" s="11"/>
      <c r="BBQ207" s="11"/>
      <c r="BBR207" s="11"/>
      <c r="BBS207" s="11"/>
      <c r="BBT207" s="11"/>
      <c r="BBU207" s="11"/>
      <c r="BBV207" s="11"/>
      <c r="BBW207" s="11"/>
      <c r="BBX207" s="11"/>
      <c r="BBY207" s="11"/>
      <c r="BBZ207" s="11"/>
      <c r="BCA207" s="11"/>
      <c r="BCB207" s="11"/>
      <c r="BCC207" s="11"/>
      <c r="BCD207" s="11"/>
      <c r="BCE207" s="11"/>
      <c r="BCF207" s="11"/>
      <c r="BCG207" s="11"/>
      <c r="BCH207" s="11"/>
      <c r="BCI207" s="11"/>
      <c r="BCJ207" s="11"/>
      <c r="BCK207" s="11"/>
      <c r="BCL207" s="11"/>
      <c r="BCM207" s="11"/>
      <c r="BCN207" s="11"/>
      <c r="BCO207" s="11"/>
      <c r="BCP207" s="11"/>
      <c r="BCQ207" s="11"/>
      <c r="BCR207" s="11"/>
      <c r="BCS207" s="11"/>
      <c r="BCT207" s="11"/>
      <c r="BCU207" s="11"/>
      <c r="BCV207" s="11"/>
      <c r="BCW207" s="11"/>
      <c r="BCX207" s="11"/>
      <c r="BCY207" s="11"/>
      <c r="BCZ207" s="11"/>
      <c r="BDA207" s="11"/>
      <c r="BDB207" s="11"/>
      <c r="BDC207" s="11"/>
      <c r="BDD207" s="11"/>
      <c r="BDE207" s="11"/>
      <c r="BDF207" s="11"/>
      <c r="BDG207" s="11"/>
      <c r="BDH207" s="11"/>
      <c r="BDI207" s="11"/>
      <c r="BDJ207" s="11"/>
      <c r="BDK207" s="11"/>
      <c r="BDL207" s="11"/>
      <c r="BDM207" s="11"/>
      <c r="BDN207" s="11"/>
      <c r="BDO207" s="11"/>
      <c r="BDP207" s="11"/>
      <c r="BDQ207" s="11"/>
      <c r="BDR207" s="11"/>
      <c r="BDS207" s="11"/>
      <c r="BDT207" s="11"/>
      <c r="BDU207" s="11"/>
      <c r="BDV207" s="11"/>
      <c r="BDW207" s="11"/>
      <c r="BDX207" s="11"/>
      <c r="BDY207" s="11"/>
      <c r="BDZ207" s="11"/>
      <c r="BEA207" s="11"/>
      <c r="BEB207" s="11"/>
      <c r="BEC207" s="11"/>
      <c r="BED207" s="11"/>
      <c r="BEE207" s="11"/>
      <c r="BEF207" s="11"/>
      <c r="BEG207" s="11"/>
      <c r="BEH207" s="11"/>
      <c r="BEI207" s="11"/>
      <c r="BEJ207" s="11"/>
      <c r="BEK207" s="11"/>
      <c r="BEL207" s="11"/>
      <c r="BEM207" s="11"/>
      <c r="BEN207" s="11"/>
      <c r="BEO207" s="11"/>
      <c r="BEP207" s="11"/>
      <c r="BEQ207" s="11"/>
      <c r="BER207" s="11"/>
      <c r="BES207" s="11"/>
      <c r="BET207" s="11"/>
      <c r="BEU207" s="11"/>
      <c r="BEV207" s="11"/>
      <c r="BEW207" s="11"/>
      <c r="BEX207" s="11"/>
      <c r="BEY207" s="11"/>
      <c r="BEZ207" s="11"/>
      <c r="BFA207" s="11"/>
      <c r="BFB207" s="11"/>
      <c r="BFC207" s="11"/>
      <c r="BFD207" s="11"/>
      <c r="BFE207" s="11"/>
      <c r="BFF207" s="11"/>
      <c r="BFG207" s="11"/>
      <c r="BFH207" s="11"/>
      <c r="BFI207" s="11"/>
      <c r="BFJ207" s="11"/>
      <c r="BFK207" s="11"/>
      <c r="BFL207" s="11"/>
      <c r="BFM207" s="11"/>
      <c r="BFN207" s="11"/>
      <c r="BFO207" s="11"/>
      <c r="BFP207" s="11"/>
      <c r="BFQ207" s="11"/>
      <c r="BFR207" s="11"/>
      <c r="BFS207" s="11"/>
      <c r="BFT207" s="11"/>
      <c r="BFU207" s="11"/>
      <c r="BFV207" s="11"/>
      <c r="BFW207" s="11"/>
      <c r="BFX207" s="11"/>
      <c r="BFY207" s="11"/>
      <c r="BFZ207" s="11"/>
      <c r="BGA207" s="11"/>
      <c r="BGB207" s="11"/>
      <c r="BGC207" s="11"/>
      <c r="BGD207" s="11"/>
      <c r="BGE207" s="11"/>
      <c r="BGF207" s="11"/>
      <c r="BGG207" s="11"/>
      <c r="BGH207" s="11"/>
      <c r="BGI207" s="11"/>
      <c r="BGJ207" s="11"/>
      <c r="BGK207" s="11"/>
      <c r="BGL207" s="11"/>
      <c r="BGM207" s="11"/>
      <c r="BGN207" s="11"/>
      <c r="BGO207" s="11"/>
      <c r="BGP207" s="11"/>
      <c r="BGQ207" s="11"/>
      <c r="BGR207" s="11"/>
      <c r="BGS207" s="11"/>
      <c r="BGT207" s="11"/>
      <c r="BGU207" s="11"/>
      <c r="BGV207" s="11"/>
      <c r="BGW207" s="11"/>
      <c r="BGX207" s="11"/>
      <c r="BGY207" s="11"/>
      <c r="BGZ207" s="11"/>
      <c r="BHA207" s="11"/>
      <c r="BHB207" s="11"/>
      <c r="BHC207" s="11"/>
      <c r="BHD207" s="11"/>
      <c r="BHE207" s="11"/>
      <c r="BHF207" s="11"/>
      <c r="BHG207" s="11"/>
      <c r="BHH207" s="11"/>
      <c r="BHI207" s="11"/>
      <c r="BHJ207" s="11"/>
      <c r="BHK207" s="11"/>
      <c r="BHL207" s="11"/>
      <c r="BHM207" s="11"/>
      <c r="BHN207" s="11"/>
      <c r="BHO207" s="11"/>
      <c r="BHP207" s="11"/>
      <c r="BHQ207" s="11"/>
      <c r="BHR207" s="11"/>
      <c r="BHS207" s="11"/>
      <c r="BHT207" s="11"/>
      <c r="BHU207" s="11"/>
      <c r="BHV207" s="11"/>
      <c r="BHW207" s="11"/>
      <c r="BHX207" s="11"/>
      <c r="BHY207" s="11"/>
      <c r="BHZ207" s="11"/>
      <c r="BIA207" s="11"/>
      <c r="BIB207" s="11"/>
      <c r="BIC207" s="11"/>
      <c r="BID207" s="11"/>
      <c r="BIE207" s="11"/>
      <c r="BIF207" s="11"/>
      <c r="BIG207" s="11"/>
      <c r="BIH207" s="11"/>
      <c r="BII207" s="11"/>
      <c r="BIJ207" s="11"/>
      <c r="BIK207" s="11"/>
      <c r="BIL207" s="11"/>
      <c r="BIM207" s="11"/>
      <c r="BIN207" s="11"/>
      <c r="BIO207" s="11"/>
      <c r="BIP207" s="11"/>
      <c r="BIQ207" s="11"/>
      <c r="BIR207" s="11"/>
      <c r="BIS207" s="11"/>
      <c r="BIT207" s="11"/>
      <c r="BIU207" s="11"/>
      <c r="BIV207" s="11"/>
      <c r="BIW207" s="11"/>
      <c r="BIX207" s="11"/>
      <c r="BIY207" s="11"/>
      <c r="BIZ207" s="11"/>
      <c r="BJA207" s="11"/>
      <c r="BJB207" s="11"/>
      <c r="BJC207" s="11"/>
      <c r="BJD207" s="11"/>
      <c r="BJE207" s="11"/>
      <c r="BJF207" s="11"/>
      <c r="BJG207" s="11"/>
      <c r="BJH207" s="11"/>
      <c r="BJI207" s="11"/>
      <c r="BJJ207" s="11"/>
      <c r="BJK207" s="11"/>
      <c r="BJL207" s="11"/>
      <c r="BJM207" s="11"/>
      <c r="BJN207" s="11"/>
      <c r="BJO207" s="11"/>
      <c r="BJP207" s="11"/>
      <c r="BJQ207" s="11"/>
      <c r="BJR207" s="11"/>
      <c r="BJS207" s="11"/>
      <c r="BJT207" s="11"/>
      <c r="BJU207" s="11"/>
      <c r="BJV207" s="11"/>
      <c r="BJW207" s="11"/>
      <c r="BJX207" s="11"/>
      <c r="BJY207" s="11"/>
      <c r="BJZ207" s="11"/>
      <c r="BKA207" s="11"/>
      <c r="BKB207" s="11"/>
      <c r="BKC207" s="11"/>
      <c r="BKD207" s="11"/>
      <c r="BKE207" s="11"/>
      <c r="BKF207" s="11"/>
      <c r="BKG207" s="11"/>
      <c r="BKH207" s="11"/>
      <c r="BKI207" s="11"/>
      <c r="BKJ207" s="11"/>
      <c r="BKK207" s="11"/>
      <c r="BKL207" s="11"/>
      <c r="BKM207" s="11"/>
      <c r="BKN207" s="11"/>
      <c r="BKO207" s="11"/>
      <c r="BKP207" s="11"/>
      <c r="BKQ207" s="11"/>
      <c r="BKR207" s="11"/>
      <c r="BKS207" s="11"/>
      <c r="BKT207" s="11"/>
      <c r="BKU207" s="11"/>
      <c r="BKV207" s="11"/>
      <c r="BKW207" s="11"/>
      <c r="BKX207" s="11"/>
      <c r="BKY207" s="11"/>
      <c r="BKZ207" s="11"/>
      <c r="BLA207" s="11"/>
      <c r="BLB207" s="11"/>
      <c r="BLC207" s="11"/>
      <c r="BLD207" s="11"/>
      <c r="BLE207" s="11"/>
      <c r="BLF207" s="11"/>
      <c r="BLG207" s="11"/>
      <c r="BLH207" s="11"/>
      <c r="BLI207" s="11"/>
      <c r="BLJ207" s="11"/>
      <c r="BLK207" s="11"/>
      <c r="BLL207" s="11"/>
      <c r="BLM207" s="11"/>
      <c r="BLN207" s="11"/>
      <c r="BLO207" s="11"/>
      <c r="BLP207" s="11"/>
      <c r="BLQ207" s="11"/>
      <c r="BLR207" s="11"/>
      <c r="BLS207" s="11"/>
      <c r="BLT207" s="11"/>
      <c r="BLU207" s="11"/>
      <c r="BLV207" s="11"/>
      <c r="BLW207" s="11"/>
      <c r="BLX207" s="11"/>
      <c r="BLY207" s="11"/>
      <c r="BLZ207" s="11"/>
      <c r="BMA207" s="11"/>
      <c r="BMB207" s="11"/>
      <c r="BMC207" s="11"/>
      <c r="BMD207" s="11"/>
      <c r="BME207" s="11"/>
      <c r="BMF207" s="11"/>
      <c r="BMG207" s="11"/>
      <c r="BMH207" s="11"/>
      <c r="BMI207" s="11"/>
      <c r="BMJ207" s="11"/>
      <c r="BMK207" s="11"/>
      <c r="BML207" s="11"/>
      <c r="BMM207" s="11"/>
      <c r="BMN207" s="11"/>
      <c r="BMO207" s="11"/>
      <c r="BMP207" s="11"/>
      <c r="BMQ207" s="11"/>
      <c r="BMR207" s="11"/>
      <c r="BMS207" s="11"/>
      <c r="BMT207" s="11"/>
      <c r="BMU207" s="11"/>
      <c r="BMV207" s="11"/>
      <c r="BMW207" s="11"/>
      <c r="BMX207" s="11"/>
      <c r="BMY207" s="11"/>
      <c r="BMZ207" s="11"/>
      <c r="BNA207" s="11"/>
      <c r="BNB207" s="11"/>
      <c r="BNC207" s="11"/>
      <c r="BND207" s="11"/>
      <c r="BNE207" s="11"/>
      <c r="BNF207" s="11"/>
      <c r="BNG207" s="11"/>
      <c r="BNH207" s="11"/>
      <c r="BNI207" s="11"/>
      <c r="BNJ207" s="11"/>
      <c r="BNK207" s="11"/>
      <c r="BNL207" s="11"/>
      <c r="BNM207" s="11"/>
      <c r="BNN207" s="11"/>
      <c r="BNO207" s="11"/>
      <c r="BNP207" s="11"/>
      <c r="BNQ207" s="11"/>
      <c r="BNR207" s="11"/>
      <c r="BNS207" s="11"/>
      <c r="BNT207" s="11"/>
      <c r="BNU207" s="11"/>
      <c r="BNV207" s="11"/>
      <c r="BNW207" s="11"/>
      <c r="BNX207" s="11"/>
      <c r="BNY207" s="11"/>
      <c r="BNZ207" s="11"/>
      <c r="BOA207" s="11"/>
      <c r="BOB207" s="11"/>
      <c r="BOC207" s="11"/>
      <c r="BOD207" s="11"/>
      <c r="BOE207" s="11"/>
      <c r="BOF207" s="11"/>
      <c r="BOG207" s="11"/>
      <c r="BOH207" s="11"/>
      <c r="BOI207" s="11"/>
      <c r="BOJ207" s="11"/>
      <c r="BOK207" s="11"/>
      <c r="BOL207" s="11"/>
      <c r="BOM207" s="11"/>
      <c r="BON207" s="11"/>
      <c r="BOO207" s="11"/>
      <c r="BOP207" s="11"/>
      <c r="BOQ207" s="11"/>
      <c r="BOR207" s="11"/>
      <c r="BOS207" s="11"/>
      <c r="BOT207" s="11"/>
      <c r="BOU207" s="11"/>
      <c r="BOV207" s="11"/>
      <c r="BOW207" s="11"/>
      <c r="BOX207" s="11"/>
      <c r="BOY207" s="11"/>
      <c r="BOZ207" s="11"/>
      <c r="BPA207" s="11"/>
      <c r="BPB207" s="11"/>
      <c r="BPC207" s="11"/>
      <c r="BPD207" s="11"/>
      <c r="BPE207" s="11"/>
      <c r="BPF207" s="11"/>
      <c r="BPG207" s="11"/>
      <c r="BPH207" s="11"/>
      <c r="BPI207" s="11"/>
      <c r="BPJ207" s="11"/>
      <c r="BPK207" s="11"/>
      <c r="BPL207" s="11"/>
      <c r="BPM207" s="11"/>
      <c r="BPN207" s="11"/>
      <c r="BPO207" s="11"/>
      <c r="BPP207" s="11"/>
      <c r="BPQ207" s="11"/>
      <c r="BPR207" s="11"/>
      <c r="BPS207" s="11"/>
      <c r="BPT207" s="11"/>
      <c r="BPU207" s="11"/>
      <c r="BPV207" s="11"/>
      <c r="BPW207" s="11"/>
      <c r="BPX207" s="11"/>
      <c r="BPY207" s="11"/>
      <c r="BPZ207" s="11"/>
      <c r="BQA207" s="11"/>
      <c r="BQB207" s="11"/>
      <c r="BQC207" s="11"/>
      <c r="BQD207" s="11"/>
      <c r="BQE207" s="11"/>
      <c r="BQF207" s="11"/>
      <c r="BQG207" s="11"/>
      <c r="BQH207" s="11"/>
      <c r="BQI207" s="11"/>
      <c r="BQJ207" s="11"/>
      <c r="BQK207" s="11"/>
      <c r="BQL207" s="11"/>
      <c r="BQM207" s="11"/>
      <c r="BQN207" s="11"/>
      <c r="BQO207" s="11"/>
      <c r="BQP207" s="11"/>
      <c r="BQQ207" s="11"/>
      <c r="BQR207" s="11"/>
      <c r="BQS207" s="11"/>
      <c r="BQT207" s="11"/>
      <c r="BQU207" s="11"/>
      <c r="BQV207" s="11"/>
      <c r="BQW207" s="11"/>
      <c r="BQX207" s="11"/>
      <c r="BQY207" s="11"/>
      <c r="BQZ207" s="11"/>
      <c r="BRA207" s="11"/>
      <c r="BRB207" s="11"/>
      <c r="BRC207" s="11"/>
      <c r="BRD207" s="11"/>
      <c r="BRE207" s="11"/>
      <c r="BRF207" s="11"/>
      <c r="BRG207" s="11"/>
      <c r="BRH207" s="11"/>
      <c r="BRI207" s="11"/>
      <c r="BRJ207" s="11"/>
      <c r="BRK207" s="11"/>
      <c r="BRL207" s="11"/>
      <c r="BRM207" s="11"/>
      <c r="BRN207" s="11"/>
      <c r="BRO207" s="11"/>
      <c r="BRP207" s="11"/>
      <c r="BRQ207" s="11"/>
      <c r="BRR207" s="11"/>
      <c r="BRS207" s="11"/>
      <c r="BRT207" s="11"/>
      <c r="BRU207" s="11"/>
      <c r="BRV207" s="11"/>
      <c r="BRW207" s="11"/>
      <c r="BRX207" s="11"/>
      <c r="BRY207" s="11"/>
      <c r="BRZ207" s="11"/>
      <c r="BSA207" s="11"/>
      <c r="BSB207" s="11"/>
      <c r="BSC207" s="11"/>
      <c r="BSD207" s="11"/>
      <c r="BSE207" s="11"/>
      <c r="BSF207" s="11"/>
      <c r="BSG207" s="11"/>
      <c r="BSH207" s="11"/>
      <c r="BSI207" s="11"/>
      <c r="BSJ207" s="11"/>
      <c r="BSK207" s="11"/>
      <c r="BSL207" s="11"/>
      <c r="BSM207" s="11"/>
      <c r="BSN207" s="11"/>
      <c r="BSO207" s="11"/>
      <c r="BSP207" s="11"/>
      <c r="BSQ207" s="11"/>
      <c r="BSR207" s="11"/>
      <c r="BSS207" s="11"/>
      <c r="BST207" s="11"/>
      <c r="BSU207" s="11"/>
      <c r="BSV207" s="11"/>
      <c r="BSW207" s="11"/>
      <c r="BSX207" s="11"/>
      <c r="BSY207" s="11"/>
      <c r="BSZ207" s="11"/>
      <c r="BTA207" s="11"/>
      <c r="BTB207" s="11"/>
      <c r="BTC207" s="11"/>
      <c r="BTD207" s="11"/>
      <c r="BTE207" s="11"/>
      <c r="BTF207" s="11"/>
      <c r="BTG207" s="11"/>
      <c r="BTH207" s="11"/>
      <c r="BTI207" s="11"/>
      <c r="BTJ207" s="11"/>
      <c r="BTK207" s="11"/>
      <c r="BTL207" s="11"/>
      <c r="BTM207" s="11"/>
      <c r="BTN207" s="11"/>
      <c r="BTO207" s="11"/>
      <c r="BTP207" s="11"/>
      <c r="BTQ207" s="11"/>
      <c r="BTR207" s="11"/>
      <c r="BTS207" s="11"/>
      <c r="BTT207" s="11"/>
      <c r="BTU207" s="11"/>
      <c r="BTV207" s="11"/>
      <c r="BTW207" s="11"/>
      <c r="BTX207" s="11"/>
      <c r="BTY207" s="11"/>
      <c r="BTZ207" s="11"/>
      <c r="BUA207" s="11"/>
      <c r="BUB207" s="11"/>
      <c r="BUC207" s="11"/>
      <c r="BUD207" s="11"/>
      <c r="BUE207" s="11"/>
      <c r="BUF207" s="11"/>
      <c r="BUG207" s="11"/>
      <c r="BUH207" s="11"/>
      <c r="BUI207" s="11"/>
      <c r="BUJ207" s="11"/>
      <c r="BUK207" s="11"/>
      <c r="BUL207" s="11"/>
      <c r="BUM207" s="11"/>
      <c r="BUN207" s="11"/>
      <c r="BUO207" s="11"/>
      <c r="BUP207" s="11"/>
      <c r="BUQ207" s="11"/>
      <c r="BUR207" s="11"/>
      <c r="BUS207" s="11"/>
      <c r="BUT207" s="11"/>
      <c r="BUU207" s="11"/>
      <c r="BUV207" s="11"/>
      <c r="BUW207" s="11"/>
      <c r="BUX207" s="11"/>
      <c r="BUY207" s="11"/>
      <c r="BUZ207" s="11"/>
      <c r="BVA207" s="11"/>
      <c r="BVB207" s="11"/>
      <c r="BVC207" s="11"/>
      <c r="BVD207" s="11"/>
      <c r="BVE207" s="11"/>
      <c r="BVF207" s="11"/>
      <c r="BVG207" s="11"/>
      <c r="BVH207" s="11"/>
      <c r="BVI207" s="11"/>
      <c r="BVJ207" s="11"/>
      <c r="BVK207" s="11"/>
      <c r="BVL207" s="11"/>
      <c r="BVM207" s="11"/>
      <c r="BVN207" s="11"/>
      <c r="BVO207" s="11"/>
      <c r="BVP207" s="11"/>
      <c r="BVQ207" s="11"/>
      <c r="BVR207" s="11"/>
      <c r="BVS207" s="11"/>
      <c r="BVT207" s="11"/>
      <c r="BVU207" s="11"/>
      <c r="BVV207" s="11"/>
      <c r="BVW207" s="11"/>
      <c r="BVX207" s="11"/>
      <c r="BVY207" s="11"/>
      <c r="BVZ207" s="11"/>
      <c r="BWA207" s="11"/>
      <c r="BWB207" s="11"/>
      <c r="BWC207" s="11"/>
      <c r="BWD207" s="11"/>
      <c r="BWE207" s="11"/>
      <c r="BWF207" s="11"/>
      <c r="BWG207" s="11"/>
      <c r="BWH207" s="11"/>
      <c r="BWI207" s="11"/>
      <c r="BWJ207" s="11"/>
      <c r="BWK207" s="11"/>
      <c r="BWL207" s="11"/>
      <c r="BWM207" s="11"/>
      <c r="BWN207" s="11"/>
      <c r="BWO207" s="11"/>
      <c r="BWP207" s="11"/>
      <c r="BWQ207" s="11"/>
      <c r="BWR207" s="11"/>
      <c r="BWS207" s="11"/>
      <c r="BWT207" s="11"/>
      <c r="BWU207" s="11"/>
      <c r="BWV207" s="11"/>
      <c r="BWW207" s="11"/>
      <c r="BWX207" s="11"/>
      <c r="BWY207" s="11"/>
      <c r="BWZ207" s="11"/>
      <c r="BXA207" s="11"/>
      <c r="BXB207" s="11"/>
      <c r="BXC207" s="11"/>
      <c r="BXD207" s="11"/>
      <c r="BXE207" s="11"/>
      <c r="BXF207" s="11"/>
      <c r="BXG207" s="11"/>
      <c r="BXH207" s="11"/>
      <c r="BXI207" s="11"/>
      <c r="BXJ207" s="11"/>
      <c r="BXK207" s="11"/>
      <c r="BXL207" s="11"/>
      <c r="BXM207" s="11"/>
      <c r="BXN207" s="11"/>
      <c r="BXO207" s="11"/>
      <c r="BXP207" s="11"/>
      <c r="BXQ207" s="11"/>
      <c r="BXR207" s="11"/>
      <c r="BXS207" s="11"/>
      <c r="BXT207" s="11"/>
      <c r="BXU207" s="11"/>
      <c r="BXV207" s="11"/>
      <c r="BXW207" s="11"/>
      <c r="BXX207" s="11"/>
      <c r="BXY207" s="11"/>
      <c r="BXZ207" s="11"/>
      <c r="BYA207" s="11"/>
      <c r="BYB207" s="11"/>
      <c r="BYC207" s="11"/>
      <c r="BYD207" s="11"/>
      <c r="BYE207" s="11"/>
      <c r="BYF207" s="11"/>
      <c r="BYG207" s="11"/>
      <c r="BYH207" s="11"/>
      <c r="BYI207" s="11"/>
      <c r="BYJ207" s="11"/>
      <c r="BYK207" s="11"/>
      <c r="BYL207" s="11"/>
      <c r="BYM207" s="11"/>
      <c r="BYN207" s="11"/>
      <c r="BYO207" s="11"/>
      <c r="BYP207" s="11"/>
      <c r="BYQ207" s="11"/>
      <c r="BYR207" s="11"/>
      <c r="BYS207" s="11"/>
      <c r="BYT207" s="11"/>
      <c r="BYU207" s="11"/>
      <c r="BYV207" s="11"/>
      <c r="BYW207" s="11"/>
      <c r="BYX207" s="11"/>
      <c r="BYY207" s="11"/>
      <c r="BYZ207" s="11"/>
      <c r="BZA207" s="11"/>
      <c r="BZB207" s="11"/>
      <c r="BZC207" s="11"/>
      <c r="BZD207" s="11"/>
      <c r="BZE207" s="11"/>
      <c r="BZF207" s="11"/>
      <c r="BZG207" s="11"/>
      <c r="BZH207" s="11"/>
      <c r="BZI207" s="11"/>
      <c r="BZJ207" s="11"/>
      <c r="BZK207" s="11"/>
      <c r="BZL207" s="11"/>
      <c r="BZM207" s="11"/>
      <c r="BZN207" s="11"/>
      <c r="BZO207" s="11"/>
      <c r="BZP207" s="11"/>
      <c r="BZQ207" s="11"/>
      <c r="BZR207" s="11"/>
      <c r="BZS207" s="11"/>
      <c r="BZT207" s="11"/>
      <c r="BZU207" s="11"/>
      <c r="BZV207" s="11"/>
      <c r="BZW207" s="11"/>
      <c r="BZX207" s="11"/>
      <c r="BZY207" s="11"/>
      <c r="BZZ207" s="11"/>
      <c r="CAA207" s="11"/>
      <c r="CAB207" s="11"/>
      <c r="CAC207" s="11"/>
      <c r="CAD207" s="11"/>
      <c r="CAE207" s="11"/>
      <c r="CAF207" s="11"/>
      <c r="CAG207" s="11"/>
      <c r="CAH207" s="11"/>
      <c r="CAI207" s="11"/>
      <c r="CAJ207" s="11"/>
      <c r="CAK207" s="11"/>
      <c r="CAL207" s="11"/>
      <c r="CAM207" s="11"/>
      <c r="CAN207" s="11"/>
      <c r="CAO207" s="11"/>
      <c r="CAP207" s="11"/>
      <c r="CAQ207" s="11"/>
      <c r="CAR207" s="11"/>
      <c r="CAS207" s="11"/>
      <c r="CAT207" s="11"/>
      <c r="CAU207" s="11"/>
      <c r="CAV207" s="11"/>
      <c r="CAW207" s="11"/>
      <c r="CAX207" s="11"/>
      <c r="CAY207" s="11"/>
      <c r="CAZ207" s="11"/>
      <c r="CBA207" s="11"/>
      <c r="CBB207" s="11"/>
      <c r="CBC207" s="11"/>
      <c r="CBD207" s="11"/>
      <c r="CBE207" s="11"/>
      <c r="CBF207" s="11"/>
      <c r="CBG207" s="11"/>
      <c r="CBH207" s="11"/>
      <c r="CBI207" s="11"/>
      <c r="CBJ207" s="11"/>
      <c r="CBK207" s="11"/>
      <c r="CBL207" s="11"/>
      <c r="CBM207" s="11"/>
      <c r="CBN207" s="11"/>
      <c r="CBO207" s="11"/>
      <c r="CBP207" s="11"/>
      <c r="CBQ207" s="11"/>
      <c r="CBR207" s="11"/>
      <c r="CBS207" s="11"/>
      <c r="CBT207" s="11"/>
      <c r="CBU207" s="11"/>
      <c r="CBV207" s="11"/>
      <c r="CBW207" s="11"/>
      <c r="CBX207" s="11"/>
      <c r="CBY207" s="11"/>
      <c r="CBZ207" s="11"/>
      <c r="CCA207" s="11"/>
      <c r="CCB207" s="11"/>
      <c r="CCC207" s="11"/>
      <c r="CCD207" s="11"/>
      <c r="CCE207" s="11"/>
      <c r="CCF207" s="11"/>
      <c r="CCG207" s="11"/>
      <c r="CCH207" s="11"/>
      <c r="CCI207" s="11"/>
      <c r="CCJ207" s="11"/>
      <c r="CCK207" s="11"/>
      <c r="CCL207" s="11"/>
      <c r="CCM207" s="11"/>
      <c r="CCN207" s="11"/>
      <c r="CCO207" s="11"/>
      <c r="CCP207" s="11"/>
      <c r="CCQ207" s="11"/>
      <c r="CCR207" s="11"/>
      <c r="CCS207" s="11"/>
      <c r="CCT207" s="11"/>
      <c r="CCU207" s="11"/>
      <c r="CCV207" s="11"/>
      <c r="CCW207" s="11"/>
      <c r="CCX207" s="11"/>
      <c r="CCY207" s="11"/>
      <c r="CCZ207" s="11"/>
      <c r="CDA207" s="11"/>
      <c r="CDB207" s="11"/>
      <c r="CDC207" s="11"/>
      <c r="CDD207" s="11"/>
      <c r="CDE207" s="11"/>
      <c r="CDF207" s="11"/>
      <c r="CDG207" s="11"/>
      <c r="CDH207" s="11"/>
      <c r="CDI207" s="11"/>
      <c r="CDJ207" s="11"/>
      <c r="CDK207" s="11"/>
      <c r="CDL207" s="11"/>
      <c r="CDM207" s="11"/>
      <c r="CDN207" s="11"/>
      <c r="CDO207" s="11"/>
      <c r="CDP207" s="11"/>
      <c r="CDQ207" s="11"/>
      <c r="CDR207" s="11"/>
      <c r="CDS207" s="11"/>
      <c r="CDT207" s="11"/>
      <c r="CDU207" s="11"/>
      <c r="CDV207" s="11"/>
      <c r="CDW207" s="11"/>
      <c r="CDX207" s="11"/>
      <c r="CDY207" s="11"/>
      <c r="CDZ207" s="11"/>
      <c r="CEA207" s="11"/>
      <c r="CEB207" s="11"/>
      <c r="CEC207" s="11"/>
      <c r="CED207" s="11"/>
      <c r="CEE207" s="11"/>
      <c r="CEF207" s="11"/>
      <c r="CEG207" s="11"/>
      <c r="CEH207" s="11"/>
      <c r="CEI207" s="11"/>
      <c r="CEJ207" s="11"/>
      <c r="CEK207" s="11"/>
      <c r="CEL207" s="11"/>
      <c r="CEM207" s="11"/>
      <c r="CEN207" s="11"/>
      <c r="CEO207" s="11"/>
      <c r="CEP207" s="11"/>
      <c r="CEQ207" s="11"/>
      <c r="CER207" s="11"/>
      <c r="CES207" s="11"/>
      <c r="CET207" s="11"/>
      <c r="CEU207" s="11"/>
      <c r="CEV207" s="11"/>
      <c r="CEW207" s="11"/>
      <c r="CEX207" s="11"/>
      <c r="CEY207" s="11"/>
      <c r="CEZ207" s="11"/>
      <c r="CFA207" s="11"/>
      <c r="CFB207" s="11"/>
      <c r="CFC207" s="11"/>
      <c r="CFD207" s="11"/>
      <c r="CFE207" s="11"/>
      <c r="CFF207" s="11"/>
      <c r="CFG207" s="11"/>
      <c r="CFH207" s="11"/>
      <c r="CFI207" s="11"/>
      <c r="CFJ207" s="11"/>
      <c r="CFK207" s="11"/>
      <c r="CFL207" s="11"/>
      <c r="CFM207" s="11"/>
      <c r="CFN207" s="11"/>
      <c r="CFO207" s="11"/>
      <c r="CFP207" s="11"/>
      <c r="CFQ207" s="11"/>
      <c r="CFR207" s="11"/>
      <c r="CFS207" s="11"/>
      <c r="CFT207" s="11"/>
      <c r="CFU207" s="11"/>
      <c r="CFV207" s="11"/>
      <c r="CFW207" s="11"/>
      <c r="CFX207" s="11"/>
      <c r="CFY207" s="11"/>
      <c r="CFZ207" s="11"/>
      <c r="CGA207" s="11"/>
      <c r="CGB207" s="11"/>
      <c r="CGC207" s="11"/>
      <c r="CGD207" s="11"/>
      <c r="CGE207" s="11"/>
      <c r="CGF207" s="11"/>
      <c r="CGG207" s="11"/>
      <c r="CGH207" s="11"/>
      <c r="CGI207" s="11"/>
      <c r="CGJ207" s="11"/>
      <c r="CGK207" s="11"/>
      <c r="CGL207" s="11"/>
      <c r="CGM207" s="11"/>
      <c r="CGN207" s="11"/>
      <c r="CGO207" s="11"/>
      <c r="CGP207" s="11"/>
      <c r="CGQ207" s="11"/>
      <c r="CGR207" s="11"/>
      <c r="CGS207" s="11"/>
      <c r="CGT207" s="11"/>
      <c r="CGU207" s="11"/>
      <c r="CGV207" s="11"/>
      <c r="CGW207" s="11"/>
      <c r="CGX207" s="11"/>
      <c r="CGY207" s="11"/>
      <c r="CGZ207" s="11"/>
      <c r="CHA207" s="11"/>
      <c r="CHB207" s="11"/>
      <c r="CHC207" s="11"/>
      <c r="CHD207" s="11"/>
      <c r="CHE207" s="11"/>
      <c r="CHF207" s="11"/>
      <c r="CHG207" s="11"/>
      <c r="CHH207" s="11"/>
      <c r="CHI207" s="11"/>
      <c r="CHJ207" s="11"/>
      <c r="CHK207" s="11"/>
      <c r="CHL207" s="11"/>
      <c r="CHM207" s="11"/>
      <c r="CHN207" s="11"/>
      <c r="CHO207" s="11"/>
      <c r="CHP207" s="11"/>
      <c r="CHQ207" s="11"/>
      <c r="CHR207" s="11"/>
      <c r="CHS207" s="11"/>
      <c r="CHT207" s="11"/>
      <c r="CHU207" s="11"/>
      <c r="CHV207" s="11"/>
      <c r="CHW207" s="11"/>
      <c r="CHX207" s="11"/>
      <c r="CHY207" s="11"/>
      <c r="CHZ207" s="11"/>
      <c r="CIA207" s="11"/>
      <c r="CIB207" s="11"/>
      <c r="CIC207" s="11"/>
      <c r="CID207" s="11"/>
      <c r="CIE207" s="11"/>
      <c r="CIF207" s="11"/>
      <c r="CIG207" s="11"/>
      <c r="CIH207" s="11"/>
      <c r="CII207" s="11"/>
      <c r="CIJ207" s="11"/>
      <c r="CIK207" s="11"/>
      <c r="CIL207" s="11"/>
      <c r="CIM207" s="11"/>
      <c r="CIN207" s="11"/>
      <c r="CIO207" s="11"/>
      <c r="CIP207" s="11"/>
      <c r="CIQ207" s="11"/>
      <c r="CIR207" s="11"/>
      <c r="CIS207" s="11"/>
      <c r="CIT207" s="11"/>
      <c r="CIU207" s="11"/>
      <c r="CIV207" s="11"/>
      <c r="CIW207" s="11"/>
      <c r="CIX207" s="11"/>
      <c r="CIY207" s="11"/>
      <c r="CIZ207" s="11"/>
      <c r="CJA207" s="11"/>
      <c r="CJB207" s="11"/>
      <c r="CJC207" s="11"/>
      <c r="CJD207" s="11"/>
      <c r="CJE207" s="11"/>
      <c r="CJF207" s="11"/>
      <c r="CJG207" s="11"/>
      <c r="CJH207" s="11"/>
      <c r="CJI207" s="11"/>
      <c r="CJJ207" s="11"/>
      <c r="CJK207" s="11"/>
      <c r="CJL207" s="11"/>
      <c r="CJM207" s="11"/>
      <c r="CJN207" s="11"/>
      <c r="CJO207" s="11"/>
      <c r="CJP207" s="11"/>
      <c r="CJQ207" s="11"/>
      <c r="CJR207" s="11"/>
      <c r="CJS207" s="11"/>
      <c r="CJT207" s="11"/>
      <c r="CJU207" s="11"/>
      <c r="CJV207" s="11"/>
      <c r="CJW207" s="11"/>
      <c r="CJX207" s="11"/>
      <c r="CJY207" s="11"/>
      <c r="CJZ207" s="11"/>
      <c r="CKA207" s="11"/>
      <c r="CKB207" s="11"/>
      <c r="CKC207" s="11"/>
      <c r="CKD207" s="11"/>
      <c r="CKE207" s="11"/>
      <c r="CKF207" s="11"/>
      <c r="CKG207" s="11"/>
      <c r="CKH207" s="11"/>
      <c r="CKI207" s="11"/>
      <c r="CKJ207" s="11"/>
      <c r="CKK207" s="11"/>
      <c r="CKL207" s="11"/>
      <c r="CKM207" s="11"/>
      <c r="CKN207" s="11"/>
      <c r="CKO207" s="11"/>
      <c r="CKP207" s="11"/>
      <c r="CKQ207" s="11"/>
      <c r="CKR207" s="11"/>
      <c r="CKS207" s="11"/>
      <c r="CKT207" s="11"/>
      <c r="CKU207" s="11"/>
      <c r="CKV207" s="11"/>
      <c r="CKW207" s="11"/>
      <c r="CKX207" s="11"/>
      <c r="CKY207" s="11"/>
      <c r="CKZ207" s="11"/>
      <c r="CLA207" s="11"/>
      <c r="CLB207" s="11"/>
      <c r="CLC207" s="11"/>
      <c r="CLD207" s="11"/>
      <c r="CLE207" s="11"/>
      <c r="CLF207" s="11"/>
      <c r="CLG207" s="11"/>
      <c r="CLH207" s="11"/>
      <c r="CLI207" s="11"/>
      <c r="CLJ207" s="11"/>
      <c r="CLK207" s="11"/>
      <c r="CLL207" s="11"/>
      <c r="CLM207" s="11"/>
      <c r="CLN207" s="11"/>
      <c r="CLO207" s="11"/>
      <c r="CLP207" s="11"/>
      <c r="CLQ207" s="11"/>
      <c r="CLR207" s="11"/>
      <c r="CLS207" s="11"/>
      <c r="CLT207" s="11"/>
      <c r="CLU207" s="11"/>
      <c r="CLV207" s="11"/>
      <c r="CLW207" s="11"/>
      <c r="CLX207" s="11"/>
      <c r="CLY207" s="11"/>
      <c r="CLZ207" s="11"/>
      <c r="CMA207" s="11"/>
      <c r="CMB207" s="11"/>
      <c r="CMC207" s="11"/>
      <c r="CMD207" s="11"/>
      <c r="CME207" s="11"/>
      <c r="CMF207" s="11"/>
      <c r="CMG207" s="11"/>
      <c r="CMH207" s="11"/>
      <c r="CMI207" s="11"/>
      <c r="CMJ207" s="11"/>
      <c r="CMK207" s="11"/>
      <c r="CML207" s="11"/>
      <c r="CMM207" s="11"/>
      <c r="CMN207" s="11"/>
      <c r="CMO207" s="11"/>
      <c r="CMP207" s="11"/>
      <c r="CMQ207" s="11"/>
      <c r="CMR207" s="11"/>
      <c r="CMS207" s="11"/>
      <c r="CMT207" s="11"/>
      <c r="CMU207" s="11"/>
      <c r="CMV207" s="11"/>
      <c r="CMW207" s="11"/>
      <c r="CMX207" s="11"/>
      <c r="CMY207" s="11"/>
      <c r="CMZ207" s="11"/>
      <c r="CNA207" s="11"/>
      <c r="CNB207" s="11"/>
      <c r="CNC207" s="11"/>
      <c r="CND207" s="11"/>
      <c r="CNE207" s="11"/>
      <c r="CNF207" s="11"/>
      <c r="CNG207" s="11"/>
      <c r="CNH207" s="11"/>
      <c r="CNI207" s="11"/>
      <c r="CNJ207" s="11"/>
      <c r="CNK207" s="11"/>
      <c r="CNL207" s="11"/>
      <c r="CNM207" s="11"/>
      <c r="CNN207" s="11"/>
      <c r="CNO207" s="11"/>
      <c r="CNP207" s="11"/>
      <c r="CNQ207" s="11"/>
      <c r="CNR207" s="11"/>
      <c r="CNS207" s="11"/>
      <c r="CNT207" s="11"/>
      <c r="CNU207" s="11"/>
      <c r="CNV207" s="11"/>
      <c r="CNW207" s="11"/>
      <c r="CNX207" s="11"/>
      <c r="CNY207" s="11"/>
      <c r="CNZ207" s="11"/>
      <c r="COA207" s="11"/>
      <c r="COB207" s="11"/>
      <c r="COC207" s="11"/>
      <c r="COD207" s="11"/>
      <c r="COE207" s="11"/>
      <c r="COF207" s="11"/>
      <c r="COG207" s="11"/>
      <c r="COH207" s="11"/>
      <c r="COI207" s="11"/>
      <c r="COJ207" s="11"/>
      <c r="COK207" s="11"/>
      <c r="COL207" s="11"/>
      <c r="COM207" s="11"/>
      <c r="CON207" s="11"/>
      <c r="COO207" s="11"/>
      <c r="COP207" s="11"/>
      <c r="COQ207" s="11"/>
      <c r="COR207" s="11"/>
      <c r="COS207" s="11"/>
      <c r="COT207" s="11"/>
      <c r="COU207" s="11"/>
      <c r="COV207" s="11"/>
      <c r="COW207" s="11"/>
      <c r="COX207" s="11"/>
      <c r="COY207" s="11"/>
      <c r="COZ207" s="11"/>
      <c r="CPA207" s="11"/>
      <c r="CPB207" s="11"/>
      <c r="CPC207" s="11"/>
      <c r="CPD207" s="11"/>
      <c r="CPE207" s="11"/>
      <c r="CPF207" s="11"/>
      <c r="CPG207" s="11"/>
      <c r="CPH207" s="11"/>
      <c r="CPI207" s="11"/>
      <c r="CPJ207" s="11"/>
      <c r="CPK207" s="11"/>
      <c r="CPL207" s="11"/>
      <c r="CPM207" s="11"/>
      <c r="CPN207" s="11"/>
      <c r="CPO207" s="11"/>
      <c r="CPP207" s="11"/>
      <c r="CPQ207" s="11"/>
      <c r="CPR207" s="11"/>
      <c r="CPS207" s="11"/>
      <c r="CPT207" s="11"/>
      <c r="CPU207" s="11"/>
      <c r="CPV207" s="11"/>
      <c r="CPW207" s="11"/>
      <c r="CPX207" s="11"/>
      <c r="CPY207" s="11"/>
      <c r="CPZ207" s="11"/>
      <c r="CQA207" s="11"/>
      <c r="CQB207" s="11"/>
      <c r="CQC207" s="11"/>
      <c r="CQD207" s="11"/>
      <c r="CQE207" s="11"/>
      <c r="CQF207" s="11"/>
      <c r="CQG207" s="11"/>
      <c r="CQH207" s="11"/>
      <c r="CQI207" s="11"/>
      <c r="CQJ207" s="11"/>
      <c r="CQK207" s="11"/>
      <c r="CQL207" s="11"/>
      <c r="CQM207" s="11"/>
      <c r="CQN207" s="11"/>
      <c r="CQO207" s="11"/>
      <c r="CQP207" s="11"/>
      <c r="CQQ207" s="11"/>
      <c r="CQR207" s="11"/>
      <c r="CQS207" s="11"/>
      <c r="CQT207" s="11"/>
      <c r="CQU207" s="11"/>
      <c r="CQV207" s="11"/>
      <c r="CQW207" s="11"/>
      <c r="CQX207" s="11"/>
      <c r="CQY207" s="11"/>
      <c r="CQZ207" s="11"/>
      <c r="CRA207" s="11"/>
      <c r="CRB207" s="11"/>
      <c r="CRC207" s="11"/>
      <c r="CRD207" s="11"/>
      <c r="CRE207" s="11"/>
      <c r="CRF207" s="11"/>
      <c r="CRG207" s="11"/>
      <c r="CRH207" s="11"/>
      <c r="CRI207" s="11"/>
      <c r="CRJ207" s="11"/>
      <c r="CRK207" s="11"/>
      <c r="CRL207" s="11"/>
      <c r="CRM207" s="11"/>
      <c r="CRN207" s="11"/>
      <c r="CRO207" s="11"/>
      <c r="CRP207" s="11"/>
      <c r="CRQ207" s="11"/>
      <c r="CRR207" s="11"/>
      <c r="CRS207" s="11"/>
      <c r="CRT207" s="11"/>
      <c r="CRU207" s="11"/>
      <c r="CRV207" s="11"/>
      <c r="CRW207" s="11"/>
      <c r="CRX207" s="11"/>
      <c r="CRY207" s="11"/>
      <c r="CRZ207" s="11"/>
      <c r="CSA207" s="11"/>
      <c r="CSB207" s="11"/>
      <c r="CSC207" s="11"/>
      <c r="CSD207" s="11"/>
      <c r="CSE207" s="11"/>
      <c r="CSF207" s="11"/>
      <c r="CSG207" s="11"/>
      <c r="CSH207" s="11"/>
      <c r="CSI207" s="11"/>
      <c r="CSJ207" s="11"/>
      <c r="CSK207" s="11"/>
      <c r="CSL207" s="11"/>
      <c r="CSM207" s="11"/>
      <c r="CSN207" s="11"/>
      <c r="CSO207" s="11"/>
      <c r="CSP207" s="11"/>
      <c r="CSQ207" s="11"/>
      <c r="CSR207" s="11"/>
      <c r="CSS207" s="11"/>
      <c r="CST207" s="11"/>
      <c r="CSU207" s="11"/>
      <c r="CSV207" s="11"/>
      <c r="CSW207" s="11"/>
      <c r="CSX207" s="11"/>
      <c r="CSY207" s="11"/>
      <c r="CSZ207" s="11"/>
      <c r="CTA207" s="11"/>
      <c r="CTB207" s="11"/>
      <c r="CTC207" s="11"/>
      <c r="CTD207" s="11"/>
      <c r="CTE207" s="11"/>
      <c r="CTF207" s="11"/>
      <c r="CTG207" s="11"/>
      <c r="CTH207" s="11"/>
      <c r="CTI207" s="11"/>
      <c r="CTJ207" s="11"/>
      <c r="CTK207" s="11"/>
      <c r="CTL207" s="11"/>
      <c r="CTM207" s="11"/>
      <c r="CTN207" s="11"/>
      <c r="CTO207" s="11"/>
      <c r="CTP207" s="11"/>
      <c r="CTQ207" s="11"/>
      <c r="CTR207" s="11"/>
      <c r="CTS207" s="11"/>
      <c r="CTT207" s="11"/>
      <c r="CTU207" s="11"/>
      <c r="CTV207" s="11"/>
      <c r="CTW207" s="11"/>
      <c r="CTX207" s="11"/>
      <c r="CTY207" s="11"/>
      <c r="CTZ207" s="11"/>
      <c r="CUA207" s="11"/>
      <c r="CUB207" s="11"/>
      <c r="CUC207" s="11"/>
      <c r="CUD207" s="11"/>
      <c r="CUE207" s="11"/>
      <c r="CUF207" s="11"/>
      <c r="CUG207" s="11"/>
      <c r="CUH207" s="11"/>
      <c r="CUI207" s="11"/>
      <c r="CUJ207" s="11"/>
      <c r="CUK207" s="11"/>
      <c r="CUL207" s="11"/>
      <c r="CUM207" s="11"/>
      <c r="CUN207" s="11"/>
      <c r="CUO207" s="11"/>
      <c r="CUP207" s="11"/>
      <c r="CUQ207" s="11"/>
      <c r="CUR207" s="11"/>
      <c r="CUS207" s="11"/>
      <c r="CUT207" s="11"/>
      <c r="CUU207" s="11"/>
      <c r="CUV207" s="11"/>
      <c r="CUW207" s="11"/>
      <c r="CUX207" s="11"/>
      <c r="CUY207" s="11"/>
      <c r="CUZ207" s="11"/>
      <c r="CVA207" s="11"/>
      <c r="CVB207" s="11"/>
      <c r="CVC207" s="11"/>
      <c r="CVD207" s="11"/>
      <c r="CVE207" s="11"/>
      <c r="CVF207" s="11"/>
      <c r="CVG207" s="11"/>
      <c r="CVH207" s="11"/>
      <c r="CVI207" s="11"/>
      <c r="CVJ207" s="11"/>
      <c r="CVK207" s="11"/>
      <c r="CVL207" s="11"/>
      <c r="CVM207" s="11"/>
      <c r="CVN207" s="11"/>
      <c r="CVO207" s="11"/>
      <c r="CVP207" s="11"/>
      <c r="CVQ207" s="11"/>
      <c r="CVR207" s="11"/>
      <c r="CVS207" s="11"/>
      <c r="CVT207" s="11"/>
      <c r="CVU207" s="11"/>
      <c r="CVV207" s="11"/>
      <c r="CVW207" s="11"/>
      <c r="CVX207" s="11"/>
      <c r="CVY207" s="11"/>
      <c r="CVZ207" s="11"/>
      <c r="CWA207" s="11"/>
      <c r="CWB207" s="11"/>
      <c r="CWC207" s="11"/>
      <c r="CWD207" s="11"/>
      <c r="CWE207" s="11"/>
      <c r="CWF207" s="11"/>
      <c r="CWG207" s="11"/>
      <c r="CWH207" s="11"/>
      <c r="CWI207" s="11"/>
      <c r="CWJ207" s="11"/>
      <c r="CWK207" s="11"/>
      <c r="CWL207" s="11"/>
      <c r="CWM207" s="11"/>
      <c r="CWN207" s="11"/>
      <c r="CWO207" s="11"/>
      <c r="CWP207" s="11"/>
      <c r="CWQ207" s="11"/>
      <c r="CWR207" s="11"/>
      <c r="CWS207" s="11"/>
      <c r="CWT207" s="11"/>
      <c r="CWU207" s="11"/>
      <c r="CWV207" s="11"/>
      <c r="CWW207" s="11"/>
      <c r="CWX207" s="11"/>
      <c r="CWY207" s="11"/>
      <c r="CWZ207" s="11"/>
      <c r="CXA207" s="11"/>
      <c r="CXB207" s="11"/>
      <c r="CXC207" s="11"/>
      <c r="CXD207" s="11"/>
      <c r="CXE207" s="11"/>
      <c r="CXF207" s="11"/>
      <c r="CXG207" s="11"/>
      <c r="CXH207" s="11"/>
      <c r="CXI207" s="11"/>
      <c r="CXJ207" s="11"/>
      <c r="CXK207" s="11"/>
      <c r="CXL207" s="11"/>
      <c r="CXM207" s="11"/>
      <c r="CXN207" s="11"/>
      <c r="CXO207" s="11"/>
      <c r="CXP207" s="11"/>
      <c r="CXQ207" s="11"/>
      <c r="CXR207" s="11"/>
      <c r="CXS207" s="11"/>
      <c r="CXT207" s="11"/>
      <c r="CXU207" s="11"/>
      <c r="CXV207" s="11"/>
      <c r="CXW207" s="11"/>
      <c r="CXX207" s="11"/>
      <c r="CXY207" s="11"/>
      <c r="CXZ207" s="11"/>
      <c r="CYA207" s="11"/>
      <c r="CYB207" s="11"/>
      <c r="CYC207" s="11"/>
      <c r="CYD207" s="11"/>
      <c r="CYE207" s="11"/>
      <c r="CYF207" s="11"/>
      <c r="CYG207" s="11"/>
      <c r="CYH207" s="11"/>
      <c r="CYI207" s="11"/>
      <c r="CYJ207" s="11"/>
      <c r="CYK207" s="11"/>
      <c r="CYL207" s="11"/>
      <c r="CYM207" s="11"/>
      <c r="CYN207" s="11"/>
      <c r="CYO207" s="11"/>
      <c r="CYP207" s="11"/>
      <c r="CYQ207" s="11"/>
      <c r="CYR207" s="11"/>
      <c r="CYS207" s="11"/>
      <c r="CYT207" s="11"/>
      <c r="CYU207" s="11"/>
      <c r="CYV207" s="11"/>
      <c r="CYW207" s="11"/>
      <c r="CYX207" s="11"/>
      <c r="CYY207" s="11"/>
      <c r="CYZ207" s="11"/>
      <c r="CZA207" s="11"/>
      <c r="CZB207" s="11"/>
      <c r="CZC207" s="11"/>
      <c r="CZD207" s="11"/>
      <c r="CZE207" s="11"/>
      <c r="CZF207" s="11"/>
      <c r="CZG207" s="11"/>
      <c r="CZH207" s="11"/>
      <c r="CZI207" s="11"/>
      <c r="CZJ207" s="11"/>
      <c r="CZK207" s="11"/>
      <c r="CZL207" s="11"/>
      <c r="CZM207" s="11"/>
      <c r="CZN207" s="11"/>
      <c r="CZO207" s="11"/>
      <c r="CZP207" s="11"/>
      <c r="CZQ207" s="11"/>
      <c r="CZR207" s="11"/>
      <c r="CZS207" s="11"/>
      <c r="CZT207" s="11"/>
      <c r="CZU207" s="11"/>
      <c r="CZV207" s="11"/>
      <c r="CZW207" s="11"/>
      <c r="CZX207" s="11"/>
      <c r="CZY207" s="11"/>
      <c r="CZZ207" s="11"/>
      <c r="DAA207" s="11"/>
      <c r="DAB207" s="11"/>
      <c r="DAC207" s="11"/>
      <c r="DAD207" s="11"/>
      <c r="DAE207" s="11"/>
      <c r="DAF207" s="11"/>
      <c r="DAG207" s="11"/>
      <c r="DAH207" s="11"/>
      <c r="DAI207" s="11"/>
      <c r="DAJ207" s="11"/>
      <c r="DAK207" s="11"/>
      <c r="DAL207" s="11"/>
      <c r="DAM207" s="11"/>
      <c r="DAN207" s="11"/>
      <c r="DAO207" s="11"/>
      <c r="DAP207" s="11"/>
      <c r="DAQ207" s="11"/>
      <c r="DAR207" s="11"/>
      <c r="DAS207" s="11"/>
      <c r="DAT207" s="11"/>
      <c r="DAU207" s="11"/>
      <c r="DAV207" s="11"/>
      <c r="DAW207" s="11"/>
      <c r="DAX207" s="11"/>
      <c r="DAY207" s="11"/>
      <c r="DAZ207" s="11"/>
      <c r="DBA207" s="11"/>
      <c r="DBB207" s="11"/>
      <c r="DBC207" s="11"/>
      <c r="DBD207" s="11"/>
      <c r="DBE207" s="11"/>
      <c r="DBF207" s="11"/>
      <c r="DBG207" s="11"/>
      <c r="DBH207" s="11"/>
      <c r="DBI207" s="11"/>
      <c r="DBJ207" s="11"/>
      <c r="DBK207" s="11"/>
      <c r="DBL207" s="11"/>
      <c r="DBM207" s="11"/>
      <c r="DBN207" s="11"/>
      <c r="DBO207" s="11"/>
      <c r="DBP207" s="11"/>
      <c r="DBQ207" s="11"/>
      <c r="DBR207" s="11"/>
      <c r="DBS207" s="11"/>
      <c r="DBT207" s="11"/>
      <c r="DBU207" s="11"/>
      <c r="DBV207" s="11"/>
      <c r="DBW207" s="11"/>
      <c r="DBX207" s="11"/>
      <c r="DBY207" s="11"/>
      <c r="DBZ207" s="11"/>
      <c r="DCA207" s="11"/>
      <c r="DCB207" s="11"/>
      <c r="DCC207" s="11"/>
      <c r="DCD207" s="11"/>
      <c r="DCE207" s="11"/>
      <c r="DCF207" s="11"/>
      <c r="DCG207" s="11"/>
      <c r="DCH207" s="11"/>
      <c r="DCI207" s="11"/>
      <c r="DCJ207" s="11"/>
      <c r="DCK207" s="11"/>
      <c r="DCL207" s="11"/>
      <c r="DCM207" s="11"/>
      <c r="DCN207" s="11"/>
      <c r="DCO207" s="11"/>
      <c r="DCP207" s="11"/>
      <c r="DCQ207" s="11"/>
      <c r="DCR207" s="11"/>
      <c r="DCS207" s="11"/>
      <c r="DCT207" s="11"/>
      <c r="DCU207" s="11"/>
      <c r="DCV207" s="11"/>
      <c r="DCW207" s="11"/>
      <c r="DCX207" s="11"/>
      <c r="DCY207" s="11"/>
      <c r="DCZ207" s="11"/>
      <c r="DDA207" s="11"/>
      <c r="DDB207" s="11"/>
      <c r="DDC207" s="11"/>
      <c r="DDD207" s="11"/>
      <c r="DDE207" s="11"/>
      <c r="DDF207" s="11"/>
      <c r="DDG207" s="11"/>
      <c r="DDH207" s="11"/>
      <c r="DDI207" s="11"/>
      <c r="DDJ207" s="11"/>
      <c r="DDK207" s="11"/>
      <c r="DDL207" s="11"/>
      <c r="DDM207" s="11"/>
      <c r="DDN207" s="11"/>
      <c r="DDO207" s="11"/>
      <c r="DDP207" s="11"/>
      <c r="DDQ207" s="11"/>
      <c r="DDR207" s="11"/>
      <c r="DDS207" s="11"/>
      <c r="DDT207" s="11"/>
      <c r="DDU207" s="11"/>
      <c r="DDV207" s="11"/>
      <c r="DDW207" s="11"/>
      <c r="DDX207" s="11"/>
      <c r="DDY207" s="11"/>
      <c r="DDZ207" s="11"/>
      <c r="DEA207" s="11"/>
      <c r="DEB207" s="11"/>
      <c r="DEC207" s="11"/>
      <c r="DED207" s="11"/>
      <c r="DEE207" s="11"/>
      <c r="DEF207" s="11"/>
      <c r="DEG207" s="11"/>
      <c r="DEH207" s="11"/>
      <c r="DEI207" s="11"/>
      <c r="DEJ207" s="11"/>
      <c r="DEK207" s="11"/>
      <c r="DEL207" s="11"/>
      <c r="DEM207" s="11"/>
      <c r="DEN207" s="11"/>
      <c r="DEO207" s="11"/>
      <c r="DEP207" s="11"/>
      <c r="DEQ207" s="11"/>
      <c r="DER207" s="11"/>
      <c r="DES207" s="11"/>
      <c r="DET207" s="11"/>
      <c r="DEU207" s="11"/>
      <c r="DEV207" s="11"/>
      <c r="DEW207" s="11"/>
      <c r="DEX207" s="11"/>
      <c r="DEY207" s="11"/>
      <c r="DEZ207" s="11"/>
      <c r="DFA207" s="11"/>
      <c r="DFB207" s="11"/>
      <c r="DFC207" s="11"/>
      <c r="DFD207" s="11"/>
      <c r="DFE207" s="11"/>
      <c r="DFF207" s="11"/>
      <c r="DFG207" s="11"/>
      <c r="DFH207" s="11"/>
      <c r="DFI207" s="11"/>
      <c r="DFJ207" s="11"/>
      <c r="DFK207" s="11"/>
      <c r="DFL207" s="11"/>
      <c r="DFM207" s="11"/>
      <c r="DFN207" s="11"/>
      <c r="DFO207" s="11"/>
      <c r="DFP207" s="11"/>
      <c r="DFQ207" s="11"/>
      <c r="DFR207" s="11"/>
      <c r="DFS207" s="11"/>
      <c r="DFT207" s="11"/>
      <c r="DFU207" s="11"/>
      <c r="DFV207" s="11"/>
      <c r="DFW207" s="11"/>
      <c r="DFX207" s="11"/>
      <c r="DFY207" s="11"/>
      <c r="DFZ207" s="11"/>
      <c r="DGA207" s="11"/>
      <c r="DGB207" s="11"/>
      <c r="DGC207" s="11"/>
      <c r="DGD207" s="11"/>
      <c r="DGE207" s="11"/>
      <c r="DGF207" s="11"/>
      <c r="DGG207" s="11"/>
      <c r="DGH207" s="11"/>
      <c r="DGI207" s="11"/>
      <c r="DGJ207" s="11"/>
      <c r="DGK207" s="11"/>
      <c r="DGL207" s="11"/>
      <c r="DGM207" s="11"/>
      <c r="DGN207" s="11"/>
      <c r="DGO207" s="11"/>
      <c r="DGP207" s="11"/>
      <c r="DGQ207" s="11"/>
      <c r="DGR207" s="11"/>
      <c r="DGS207" s="11"/>
      <c r="DGT207" s="11"/>
      <c r="DGU207" s="11"/>
      <c r="DGV207" s="11"/>
      <c r="DGW207" s="11"/>
      <c r="DGX207" s="11"/>
      <c r="DGY207" s="11"/>
      <c r="DGZ207" s="11"/>
      <c r="DHA207" s="11"/>
      <c r="DHB207" s="11"/>
      <c r="DHC207" s="11"/>
      <c r="DHD207" s="11"/>
      <c r="DHE207" s="11"/>
      <c r="DHF207" s="11"/>
      <c r="DHG207" s="11"/>
      <c r="DHH207" s="11"/>
      <c r="DHI207" s="11"/>
      <c r="DHJ207" s="11"/>
      <c r="DHK207" s="11"/>
      <c r="DHL207" s="11"/>
      <c r="DHM207" s="11"/>
      <c r="DHN207" s="11"/>
      <c r="DHO207" s="11"/>
      <c r="DHP207" s="11"/>
      <c r="DHQ207" s="11"/>
      <c r="DHR207" s="11"/>
      <c r="DHS207" s="11"/>
      <c r="DHT207" s="11"/>
      <c r="DHU207" s="11"/>
      <c r="DHV207" s="11"/>
      <c r="DHW207" s="11"/>
      <c r="DHX207" s="11"/>
      <c r="DHY207" s="11"/>
      <c r="DHZ207" s="11"/>
      <c r="DIA207" s="11"/>
      <c r="DIB207" s="11"/>
      <c r="DIC207" s="11"/>
      <c r="DID207" s="11"/>
      <c r="DIE207" s="11"/>
      <c r="DIF207" s="11"/>
      <c r="DIG207" s="11"/>
      <c r="DIH207" s="11"/>
      <c r="DII207" s="11"/>
      <c r="DIJ207" s="11"/>
      <c r="DIK207" s="11"/>
      <c r="DIL207" s="11"/>
      <c r="DIM207" s="11"/>
      <c r="DIN207" s="11"/>
      <c r="DIO207" s="11"/>
      <c r="DIP207" s="11"/>
      <c r="DIQ207" s="11"/>
      <c r="DIR207" s="11"/>
      <c r="DIS207" s="11"/>
      <c r="DIT207" s="11"/>
      <c r="DIU207" s="11"/>
      <c r="DIV207" s="11"/>
      <c r="DIW207" s="11"/>
      <c r="DIX207" s="11"/>
      <c r="DIY207" s="11"/>
      <c r="DIZ207" s="11"/>
      <c r="DJA207" s="11"/>
      <c r="DJB207" s="11"/>
      <c r="DJC207" s="11"/>
      <c r="DJD207" s="11"/>
      <c r="DJE207" s="11"/>
      <c r="DJF207" s="11"/>
      <c r="DJG207" s="11"/>
      <c r="DJH207" s="11"/>
      <c r="DJI207" s="11"/>
      <c r="DJJ207" s="11"/>
      <c r="DJK207" s="11"/>
      <c r="DJL207" s="11"/>
      <c r="DJM207" s="11"/>
      <c r="DJN207" s="11"/>
      <c r="DJO207" s="11"/>
      <c r="DJP207" s="11"/>
      <c r="DJQ207" s="11"/>
      <c r="DJR207" s="11"/>
      <c r="DJS207" s="11"/>
      <c r="DJT207" s="11"/>
      <c r="DJU207" s="11"/>
      <c r="DJV207" s="11"/>
      <c r="DJW207" s="11"/>
      <c r="DJX207" s="11"/>
      <c r="DJY207" s="11"/>
      <c r="DJZ207" s="11"/>
      <c r="DKA207" s="11"/>
      <c r="DKB207" s="11"/>
      <c r="DKC207" s="11"/>
      <c r="DKD207" s="11"/>
      <c r="DKE207" s="11"/>
      <c r="DKF207" s="11"/>
      <c r="DKG207" s="11"/>
      <c r="DKH207" s="11"/>
      <c r="DKI207" s="11"/>
      <c r="DKJ207" s="11"/>
      <c r="DKK207" s="11"/>
      <c r="DKL207" s="11"/>
      <c r="DKM207" s="11"/>
      <c r="DKN207" s="11"/>
      <c r="DKO207" s="11"/>
      <c r="DKP207" s="11"/>
      <c r="DKQ207" s="11"/>
      <c r="DKR207" s="11"/>
      <c r="DKS207" s="11"/>
      <c r="DKT207" s="11"/>
      <c r="DKU207" s="11"/>
      <c r="DKV207" s="11"/>
      <c r="DKW207" s="11"/>
      <c r="DKX207" s="11"/>
      <c r="DKY207" s="11"/>
      <c r="DKZ207" s="11"/>
      <c r="DLA207" s="11"/>
      <c r="DLB207" s="11"/>
      <c r="DLC207" s="11"/>
      <c r="DLD207" s="11"/>
      <c r="DLE207" s="11"/>
      <c r="DLF207" s="11"/>
      <c r="DLG207" s="11"/>
      <c r="DLH207" s="11"/>
      <c r="DLI207" s="11"/>
      <c r="DLJ207" s="11"/>
      <c r="DLK207" s="11"/>
      <c r="DLL207" s="11"/>
      <c r="DLM207" s="11"/>
      <c r="DLN207" s="11"/>
      <c r="DLO207" s="11"/>
      <c r="DLP207" s="11"/>
      <c r="DLQ207" s="11"/>
      <c r="DLR207" s="11"/>
      <c r="DLS207" s="11"/>
      <c r="DLT207" s="11"/>
      <c r="DLU207" s="11"/>
      <c r="DLV207" s="11"/>
      <c r="DLW207" s="11"/>
      <c r="DLX207" s="11"/>
      <c r="DLY207" s="11"/>
      <c r="DLZ207" s="11"/>
      <c r="DMA207" s="11"/>
      <c r="DMB207" s="11"/>
      <c r="DMC207" s="11"/>
      <c r="DMD207" s="11"/>
      <c r="DME207" s="11"/>
      <c r="DMF207" s="11"/>
      <c r="DMG207" s="11"/>
      <c r="DMH207" s="11"/>
      <c r="DMI207" s="11"/>
      <c r="DMJ207" s="11"/>
      <c r="DMK207" s="11"/>
      <c r="DML207" s="11"/>
      <c r="DMM207" s="11"/>
      <c r="DMN207" s="11"/>
      <c r="DMO207" s="11"/>
      <c r="DMP207" s="11"/>
      <c r="DMQ207" s="11"/>
      <c r="DMR207" s="11"/>
      <c r="DMS207" s="11"/>
      <c r="DMT207" s="11"/>
      <c r="DMU207" s="11"/>
      <c r="DMV207" s="11"/>
      <c r="DMW207" s="11"/>
      <c r="DMX207" s="11"/>
      <c r="DMY207" s="11"/>
      <c r="DMZ207" s="11"/>
      <c r="DNA207" s="11"/>
      <c r="DNB207" s="11"/>
      <c r="DNC207" s="11"/>
      <c r="DND207" s="11"/>
      <c r="DNE207" s="11"/>
      <c r="DNF207" s="11"/>
      <c r="DNG207" s="11"/>
      <c r="DNH207" s="11"/>
      <c r="DNI207" s="11"/>
      <c r="DNJ207" s="11"/>
      <c r="DNK207" s="11"/>
      <c r="DNL207" s="11"/>
      <c r="DNM207" s="11"/>
      <c r="DNN207" s="11"/>
      <c r="DNO207" s="11"/>
      <c r="DNP207" s="11"/>
      <c r="DNQ207" s="11"/>
      <c r="DNR207" s="11"/>
      <c r="DNS207" s="11"/>
      <c r="DNT207" s="11"/>
      <c r="DNU207" s="11"/>
      <c r="DNV207" s="11"/>
      <c r="DNW207" s="11"/>
      <c r="DNX207" s="11"/>
      <c r="DNY207" s="11"/>
      <c r="DNZ207" s="11"/>
      <c r="DOA207" s="11"/>
      <c r="DOB207" s="11"/>
      <c r="DOC207" s="11"/>
      <c r="DOD207" s="11"/>
      <c r="DOE207" s="11"/>
      <c r="DOF207" s="11"/>
      <c r="DOG207" s="11"/>
      <c r="DOH207" s="11"/>
      <c r="DOI207" s="11"/>
      <c r="DOJ207" s="11"/>
      <c r="DOK207" s="11"/>
      <c r="DOL207" s="11"/>
      <c r="DOM207" s="11"/>
      <c r="DON207" s="11"/>
      <c r="DOO207" s="11"/>
      <c r="DOP207" s="11"/>
      <c r="DOQ207" s="11"/>
      <c r="DOR207" s="11"/>
      <c r="DOS207" s="11"/>
      <c r="DOT207" s="11"/>
      <c r="DOU207" s="11"/>
      <c r="DOV207" s="11"/>
      <c r="DOW207" s="11"/>
      <c r="DOX207" s="11"/>
      <c r="DOY207" s="11"/>
      <c r="DOZ207" s="11"/>
      <c r="DPA207" s="11"/>
      <c r="DPB207" s="11"/>
      <c r="DPC207" s="11"/>
      <c r="DPD207" s="11"/>
      <c r="DPE207" s="11"/>
      <c r="DPF207" s="11"/>
      <c r="DPG207" s="11"/>
      <c r="DPH207" s="11"/>
      <c r="DPI207" s="11"/>
      <c r="DPJ207" s="11"/>
      <c r="DPK207" s="11"/>
      <c r="DPL207" s="11"/>
      <c r="DPM207" s="11"/>
      <c r="DPN207" s="11"/>
      <c r="DPO207" s="11"/>
      <c r="DPP207" s="11"/>
      <c r="DPQ207" s="11"/>
      <c r="DPR207" s="11"/>
      <c r="DPS207" s="11"/>
      <c r="DPT207" s="11"/>
      <c r="DPU207" s="11"/>
      <c r="DPV207" s="11"/>
      <c r="DPW207" s="11"/>
      <c r="DPX207" s="11"/>
      <c r="DPY207" s="11"/>
      <c r="DPZ207" s="11"/>
      <c r="DQA207" s="11"/>
      <c r="DQB207" s="11"/>
      <c r="DQC207" s="11"/>
      <c r="DQD207" s="11"/>
      <c r="DQE207" s="11"/>
      <c r="DQF207" s="11"/>
      <c r="DQG207" s="11"/>
      <c r="DQH207" s="11"/>
      <c r="DQI207" s="11"/>
      <c r="DQJ207" s="11"/>
      <c r="DQK207" s="11"/>
      <c r="DQL207" s="11"/>
      <c r="DQM207" s="11"/>
      <c r="DQN207" s="11"/>
      <c r="DQO207" s="11"/>
      <c r="DQP207" s="11"/>
      <c r="DQQ207" s="11"/>
      <c r="DQR207" s="11"/>
      <c r="DQS207" s="11"/>
      <c r="DQT207" s="11"/>
      <c r="DQU207" s="11"/>
      <c r="DQV207" s="11"/>
      <c r="DQW207" s="11"/>
      <c r="DQX207" s="11"/>
      <c r="DQY207" s="11"/>
      <c r="DQZ207" s="11"/>
      <c r="DRA207" s="11"/>
      <c r="DRB207" s="11"/>
      <c r="DRC207" s="11"/>
      <c r="DRD207" s="11"/>
      <c r="DRE207" s="11"/>
      <c r="DRF207" s="11"/>
      <c r="DRG207" s="11"/>
      <c r="DRH207" s="11"/>
      <c r="DRI207" s="11"/>
      <c r="DRJ207" s="11"/>
      <c r="DRK207" s="11"/>
      <c r="DRL207" s="11"/>
      <c r="DRM207" s="11"/>
      <c r="DRN207" s="11"/>
      <c r="DRO207" s="11"/>
      <c r="DRP207" s="11"/>
      <c r="DRQ207" s="11"/>
      <c r="DRR207" s="11"/>
      <c r="DRS207" s="11"/>
      <c r="DRT207" s="11"/>
      <c r="DRU207" s="11"/>
      <c r="DRV207" s="11"/>
      <c r="DRW207" s="11"/>
      <c r="DRX207" s="11"/>
      <c r="DRY207" s="11"/>
      <c r="DRZ207" s="11"/>
      <c r="DSA207" s="11"/>
      <c r="DSB207" s="11"/>
      <c r="DSC207" s="11"/>
      <c r="DSD207" s="11"/>
      <c r="DSE207" s="11"/>
      <c r="DSF207" s="11"/>
      <c r="DSG207" s="11"/>
      <c r="DSH207" s="11"/>
      <c r="DSI207" s="11"/>
      <c r="DSJ207" s="11"/>
      <c r="DSK207" s="11"/>
      <c r="DSL207" s="11"/>
      <c r="DSM207" s="11"/>
      <c r="DSN207" s="11"/>
      <c r="DSO207" s="11"/>
      <c r="DSP207" s="11"/>
      <c r="DSQ207" s="11"/>
      <c r="DSR207" s="11"/>
      <c r="DSS207" s="11"/>
      <c r="DST207" s="11"/>
      <c r="DSU207" s="11"/>
      <c r="DSV207" s="11"/>
      <c r="DSW207" s="11"/>
      <c r="DSX207" s="11"/>
      <c r="DSY207" s="11"/>
      <c r="DSZ207" s="11"/>
      <c r="DTA207" s="11"/>
      <c r="DTB207" s="11"/>
      <c r="DTC207" s="11"/>
      <c r="DTD207" s="11"/>
      <c r="DTE207" s="11"/>
      <c r="DTF207" s="11"/>
      <c r="DTG207" s="11"/>
      <c r="DTH207" s="11"/>
      <c r="DTI207" s="11"/>
      <c r="DTJ207" s="11"/>
      <c r="DTK207" s="11"/>
      <c r="DTL207" s="11"/>
      <c r="DTM207" s="11"/>
      <c r="DTN207" s="11"/>
      <c r="DTO207" s="11"/>
      <c r="DTP207" s="11"/>
      <c r="DTQ207" s="11"/>
      <c r="DTR207" s="11"/>
      <c r="DTS207" s="11"/>
      <c r="DTT207" s="11"/>
      <c r="DTU207" s="11"/>
      <c r="DTV207" s="11"/>
      <c r="DTW207" s="11"/>
      <c r="DTX207" s="11"/>
      <c r="DTY207" s="11"/>
      <c r="DTZ207" s="11"/>
      <c r="DUA207" s="11"/>
      <c r="DUB207" s="11"/>
      <c r="DUC207" s="11"/>
      <c r="DUD207" s="11"/>
      <c r="DUE207" s="11"/>
      <c r="DUF207" s="11"/>
      <c r="DUG207" s="11"/>
      <c r="DUH207" s="11"/>
      <c r="DUI207" s="11"/>
      <c r="DUJ207" s="11"/>
      <c r="DUK207" s="11"/>
      <c r="DUL207" s="11"/>
      <c r="DUM207" s="11"/>
      <c r="DUN207" s="11"/>
      <c r="DUO207" s="11"/>
      <c r="DUP207" s="11"/>
      <c r="DUQ207" s="11"/>
      <c r="DUR207" s="11"/>
      <c r="DUS207" s="11"/>
      <c r="DUT207" s="11"/>
      <c r="DUU207" s="11"/>
      <c r="DUV207" s="11"/>
      <c r="DUW207" s="11"/>
      <c r="DUX207" s="11"/>
      <c r="DUY207" s="11"/>
      <c r="DUZ207" s="11"/>
      <c r="DVA207" s="11"/>
      <c r="DVB207" s="11"/>
      <c r="DVC207" s="11"/>
      <c r="DVD207" s="11"/>
      <c r="DVE207" s="11"/>
      <c r="DVF207" s="11"/>
      <c r="DVG207" s="11"/>
      <c r="DVH207" s="11"/>
      <c r="DVI207" s="11"/>
      <c r="DVJ207" s="11"/>
      <c r="DVK207" s="11"/>
      <c r="DVL207" s="11"/>
      <c r="DVM207" s="11"/>
      <c r="DVN207" s="11"/>
      <c r="DVO207" s="11"/>
      <c r="DVP207" s="11"/>
      <c r="DVQ207" s="11"/>
      <c r="DVR207" s="11"/>
      <c r="DVS207" s="11"/>
      <c r="DVT207" s="11"/>
      <c r="DVU207" s="11"/>
      <c r="DVV207" s="11"/>
      <c r="DVW207" s="11"/>
      <c r="DVX207" s="11"/>
      <c r="DVY207" s="11"/>
      <c r="DVZ207" s="11"/>
      <c r="DWA207" s="11"/>
      <c r="DWB207" s="11"/>
      <c r="DWC207" s="11"/>
      <c r="DWD207" s="11"/>
      <c r="DWE207" s="11"/>
      <c r="DWF207" s="11"/>
      <c r="DWG207" s="11"/>
      <c r="DWH207" s="11"/>
      <c r="DWI207" s="11"/>
      <c r="DWJ207" s="11"/>
      <c r="DWK207" s="11"/>
      <c r="DWL207" s="11"/>
      <c r="DWM207" s="11"/>
      <c r="DWN207" s="11"/>
      <c r="DWO207" s="11"/>
      <c r="DWP207" s="11"/>
      <c r="DWQ207" s="11"/>
      <c r="DWR207" s="11"/>
      <c r="DWS207" s="11"/>
      <c r="DWT207" s="11"/>
      <c r="DWU207" s="11"/>
      <c r="DWV207" s="11"/>
      <c r="DWW207" s="11"/>
      <c r="DWX207" s="11"/>
      <c r="DWY207" s="11"/>
      <c r="DWZ207" s="11"/>
      <c r="DXA207" s="11"/>
      <c r="DXB207" s="11"/>
      <c r="DXC207" s="11"/>
      <c r="DXD207" s="11"/>
      <c r="DXE207" s="11"/>
      <c r="DXF207" s="11"/>
      <c r="DXG207" s="11"/>
      <c r="DXH207" s="11"/>
      <c r="DXI207" s="11"/>
      <c r="DXJ207" s="11"/>
      <c r="DXK207" s="11"/>
      <c r="DXL207" s="11"/>
      <c r="DXM207" s="11"/>
      <c r="DXN207" s="11"/>
      <c r="DXO207" s="11"/>
      <c r="DXP207" s="11"/>
      <c r="DXQ207" s="11"/>
      <c r="DXR207" s="11"/>
      <c r="DXS207" s="11"/>
      <c r="DXT207" s="11"/>
      <c r="DXU207" s="11"/>
      <c r="DXV207" s="11"/>
      <c r="DXW207" s="11"/>
      <c r="DXX207" s="11"/>
      <c r="DXY207" s="11"/>
      <c r="DXZ207" s="11"/>
      <c r="DYA207" s="11"/>
      <c r="DYB207" s="11"/>
      <c r="DYC207" s="11"/>
      <c r="DYD207" s="11"/>
      <c r="DYE207" s="11"/>
      <c r="DYF207" s="11"/>
      <c r="DYG207" s="11"/>
      <c r="DYH207" s="11"/>
      <c r="DYI207" s="11"/>
      <c r="DYJ207" s="11"/>
      <c r="DYK207" s="11"/>
      <c r="DYL207" s="11"/>
      <c r="DYM207" s="11"/>
      <c r="DYN207" s="11"/>
      <c r="DYO207" s="11"/>
      <c r="DYP207" s="11"/>
      <c r="DYQ207" s="11"/>
      <c r="DYR207" s="11"/>
      <c r="DYS207" s="11"/>
      <c r="DYT207" s="11"/>
      <c r="DYU207" s="11"/>
      <c r="DYV207" s="11"/>
      <c r="DYW207" s="11"/>
      <c r="DYX207" s="11"/>
      <c r="DYY207" s="11"/>
      <c r="DYZ207" s="11"/>
      <c r="DZA207" s="11"/>
      <c r="DZB207" s="11"/>
      <c r="DZC207" s="11"/>
      <c r="DZD207" s="11"/>
      <c r="DZE207" s="11"/>
      <c r="DZF207" s="11"/>
      <c r="DZG207" s="11"/>
      <c r="DZH207" s="11"/>
      <c r="DZI207" s="11"/>
      <c r="DZJ207" s="11"/>
      <c r="DZK207" s="11"/>
      <c r="DZL207" s="11"/>
      <c r="DZM207" s="11"/>
      <c r="DZN207" s="11"/>
      <c r="DZO207" s="11"/>
      <c r="DZP207" s="11"/>
      <c r="DZQ207" s="11"/>
      <c r="DZR207" s="11"/>
      <c r="DZS207" s="11"/>
      <c r="DZT207" s="11"/>
      <c r="DZU207" s="11"/>
      <c r="DZV207" s="11"/>
      <c r="DZW207" s="11"/>
      <c r="DZX207" s="11"/>
      <c r="DZY207" s="11"/>
      <c r="DZZ207" s="11"/>
      <c r="EAA207" s="11"/>
      <c r="EAB207" s="11"/>
      <c r="EAC207" s="11"/>
      <c r="EAD207" s="11"/>
      <c r="EAE207" s="11"/>
      <c r="EAF207" s="11"/>
      <c r="EAG207" s="11"/>
      <c r="EAH207" s="11"/>
      <c r="EAI207" s="11"/>
      <c r="EAJ207" s="11"/>
      <c r="EAK207" s="11"/>
      <c r="EAL207" s="11"/>
      <c r="EAM207" s="11"/>
      <c r="EAN207" s="11"/>
      <c r="EAO207" s="11"/>
      <c r="EAP207" s="11"/>
      <c r="EAQ207" s="11"/>
      <c r="EAR207" s="11"/>
      <c r="EAS207" s="11"/>
      <c r="EAT207" s="11"/>
      <c r="EAU207" s="11"/>
      <c r="EAV207" s="11"/>
      <c r="EAW207" s="11"/>
      <c r="EAX207" s="11"/>
      <c r="EAY207" s="11"/>
      <c r="EAZ207" s="11"/>
      <c r="EBA207" s="11"/>
      <c r="EBB207" s="11"/>
      <c r="EBC207" s="11"/>
      <c r="EBD207" s="11"/>
      <c r="EBE207" s="11"/>
      <c r="EBF207" s="11"/>
      <c r="EBG207" s="11"/>
      <c r="EBH207" s="11"/>
      <c r="EBI207" s="11"/>
      <c r="EBJ207" s="11"/>
      <c r="EBK207" s="11"/>
      <c r="EBL207" s="11"/>
      <c r="EBM207" s="11"/>
      <c r="EBN207" s="11"/>
      <c r="EBO207" s="11"/>
      <c r="EBP207" s="11"/>
      <c r="EBQ207" s="11"/>
      <c r="EBR207" s="11"/>
      <c r="EBS207" s="11"/>
      <c r="EBT207" s="11"/>
      <c r="EBU207" s="11"/>
      <c r="EBV207" s="11"/>
      <c r="EBW207" s="11"/>
      <c r="EBX207" s="11"/>
      <c r="EBY207" s="11"/>
      <c r="EBZ207" s="11"/>
      <c r="ECA207" s="11"/>
      <c r="ECB207" s="11"/>
      <c r="ECC207" s="11"/>
      <c r="ECD207" s="11"/>
      <c r="ECE207" s="11"/>
      <c r="ECF207" s="11"/>
      <c r="ECG207" s="11"/>
      <c r="ECH207" s="11"/>
      <c r="ECI207" s="11"/>
      <c r="ECJ207" s="11"/>
      <c r="ECK207" s="11"/>
      <c r="ECL207" s="11"/>
      <c r="ECM207" s="11"/>
      <c r="ECN207" s="11"/>
      <c r="ECO207" s="11"/>
      <c r="ECP207" s="11"/>
      <c r="ECQ207" s="11"/>
      <c r="ECR207" s="11"/>
      <c r="ECS207" s="11"/>
      <c r="ECT207" s="11"/>
      <c r="ECU207" s="11"/>
      <c r="ECV207" s="11"/>
      <c r="ECW207" s="11"/>
      <c r="ECX207" s="11"/>
      <c r="ECY207" s="11"/>
      <c r="ECZ207" s="11"/>
      <c r="EDA207" s="11"/>
      <c r="EDB207" s="11"/>
      <c r="EDC207" s="11"/>
      <c r="EDD207" s="11"/>
      <c r="EDE207" s="11"/>
      <c r="EDF207" s="11"/>
      <c r="EDG207" s="11"/>
      <c r="EDH207" s="11"/>
      <c r="EDI207" s="11"/>
      <c r="EDJ207" s="11"/>
      <c r="EDK207" s="11"/>
      <c r="EDL207" s="11"/>
      <c r="EDM207" s="11"/>
      <c r="EDN207" s="11"/>
      <c r="EDO207" s="11"/>
      <c r="EDP207" s="11"/>
      <c r="EDQ207" s="11"/>
      <c r="EDR207" s="11"/>
      <c r="EDS207" s="11"/>
      <c r="EDT207" s="11"/>
      <c r="EDU207" s="11"/>
      <c r="EDV207" s="11"/>
      <c r="EDW207" s="11"/>
      <c r="EDX207" s="11"/>
      <c r="EDY207" s="11"/>
      <c r="EDZ207" s="11"/>
      <c r="EEA207" s="11"/>
      <c r="EEB207" s="11"/>
      <c r="EEC207" s="11"/>
      <c r="EED207" s="11"/>
      <c r="EEE207" s="11"/>
      <c r="EEF207" s="11"/>
      <c r="EEG207" s="11"/>
      <c r="EEH207" s="11"/>
      <c r="EEI207" s="11"/>
      <c r="EEJ207" s="11"/>
      <c r="EEK207" s="11"/>
      <c r="EEL207" s="11"/>
      <c r="EEM207" s="11"/>
      <c r="EEN207" s="11"/>
      <c r="EEO207" s="11"/>
      <c r="EEP207" s="11"/>
      <c r="EEQ207" s="11"/>
      <c r="EER207" s="11"/>
      <c r="EES207" s="11"/>
      <c r="EET207" s="11"/>
      <c r="EEU207" s="11"/>
      <c r="EEV207" s="11"/>
      <c r="EEW207" s="11"/>
      <c r="EEX207" s="11"/>
      <c r="EEY207" s="11"/>
      <c r="EEZ207" s="11"/>
      <c r="EFA207" s="11"/>
      <c r="EFB207" s="11"/>
      <c r="EFC207" s="11"/>
      <c r="EFD207" s="11"/>
      <c r="EFE207" s="11"/>
      <c r="EFF207" s="11"/>
      <c r="EFG207" s="11"/>
      <c r="EFH207" s="11"/>
      <c r="EFI207" s="11"/>
      <c r="EFJ207" s="11"/>
      <c r="EFK207" s="11"/>
      <c r="EFL207" s="11"/>
      <c r="EFM207" s="11"/>
      <c r="EFN207" s="11"/>
      <c r="EFO207" s="11"/>
      <c r="EFP207" s="11"/>
      <c r="EFQ207" s="11"/>
      <c r="EFR207" s="11"/>
      <c r="EFS207" s="11"/>
      <c r="EFT207" s="11"/>
      <c r="EFU207" s="11"/>
      <c r="EFV207" s="11"/>
      <c r="EFW207" s="11"/>
      <c r="EFX207" s="11"/>
      <c r="EFY207" s="11"/>
      <c r="EFZ207" s="11"/>
      <c r="EGA207" s="11"/>
      <c r="EGB207" s="11"/>
      <c r="EGC207" s="11"/>
      <c r="EGD207" s="11"/>
      <c r="EGE207" s="11"/>
      <c r="EGF207" s="11"/>
      <c r="EGG207" s="11"/>
      <c r="EGH207" s="11"/>
      <c r="EGI207" s="11"/>
      <c r="EGJ207" s="11"/>
      <c r="EGK207" s="11"/>
      <c r="EGL207" s="11"/>
      <c r="EGM207" s="11"/>
      <c r="EGN207" s="11"/>
      <c r="EGO207" s="11"/>
      <c r="EGP207" s="11"/>
      <c r="EGQ207" s="11"/>
      <c r="EGR207" s="11"/>
      <c r="EGS207" s="11"/>
      <c r="EGT207" s="11"/>
      <c r="EGU207" s="11"/>
      <c r="EGV207" s="11"/>
      <c r="EGW207" s="11"/>
      <c r="EGX207" s="11"/>
      <c r="EGY207" s="11"/>
      <c r="EGZ207" s="11"/>
      <c r="EHA207" s="11"/>
      <c r="EHB207" s="11"/>
      <c r="EHC207" s="11"/>
      <c r="EHD207" s="11"/>
      <c r="EHE207" s="11"/>
      <c r="EHF207" s="11"/>
      <c r="EHG207" s="11"/>
      <c r="EHH207" s="11"/>
      <c r="EHI207" s="11"/>
      <c r="EHJ207" s="11"/>
      <c r="EHK207" s="11"/>
      <c r="EHL207" s="11"/>
      <c r="EHM207" s="11"/>
      <c r="EHN207" s="11"/>
      <c r="EHO207" s="11"/>
      <c r="EHP207" s="11"/>
      <c r="EHQ207" s="11"/>
      <c r="EHR207" s="11"/>
      <c r="EHS207" s="11"/>
      <c r="EHT207" s="11"/>
      <c r="EHU207" s="11"/>
      <c r="EHV207" s="11"/>
      <c r="EHW207" s="11"/>
      <c r="EHX207" s="11"/>
      <c r="EHY207" s="11"/>
      <c r="EHZ207" s="11"/>
      <c r="EIA207" s="11"/>
      <c r="EIB207" s="11"/>
      <c r="EIC207" s="11"/>
      <c r="EID207" s="11"/>
      <c r="EIE207" s="11"/>
      <c r="EIF207" s="11"/>
      <c r="EIG207" s="11"/>
      <c r="EIH207" s="11"/>
      <c r="EII207" s="11"/>
      <c r="EIJ207" s="11"/>
      <c r="EIK207" s="11"/>
      <c r="EIL207" s="11"/>
      <c r="EIM207" s="11"/>
      <c r="EIN207" s="11"/>
      <c r="EIO207" s="11"/>
      <c r="EIP207" s="11"/>
      <c r="EIQ207" s="11"/>
      <c r="EIR207" s="11"/>
      <c r="EIS207" s="11"/>
      <c r="EIT207" s="11"/>
      <c r="EIU207" s="11"/>
      <c r="EIV207" s="11"/>
      <c r="EIW207" s="11"/>
      <c r="EIX207" s="11"/>
      <c r="EIY207" s="11"/>
      <c r="EIZ207" s="11"/>
      <c r="EJA207" s="11"/>
      <c r="EJB207" s="11"/>
      <c r="EJC207" s="11"/>
      <c r="EJD207" s="11"/>
      <c r="EJE207" s="11"/>
      <c r="EJF207" s="11"/>
      <c r="EJG207" s="11"/>
      <c r="EJH207" s="11"/>
      <c r="EJI207" s="11"/>
      <c r="EJJ207" s="11"/>
      <c r="EJK207" s="11"/>
      <c r="EJL207" s="11"/>
      <c r="EJM207" s="11"/>
      <c r="EJN207" s="11"/>
      <c r="EJO207" s="11"/>
      <c r="EJP207" s="11"/>
      <c r="EJQ207" s="11"/>
      <c r="EJR207" s="11"/>
      <c r="EJS207" s="11"/>
      <c r="EJT207" s="11"/>
      <c r="EJU207" s="11"/>
      <c r="EJV207" s="11"/>
      <c r="EJW207" s="11"/>
      <c r="EJX207" s="11"/>
      <c r="EJY207" s="11"/>
      <c r="EJZ207" s="11"/>
      <c r="EKA207" s="11"/>
      <c r="EKB207" s="11"/>
      <c r="EKC207" s="11"/>
      <c r="EKD207" s="11"/>
      <c r="EKE207" s="11"/>
      <c r="EKF207" s="11"/>
      <c r="EKG207" s="11"/>
      <c r="EKH207" s="11"/>
      <c r="EKI207" s="11"/>
      <c r="EKJ207" s="11"/>
      <c r="EKK207" s="11"/>
      <c r="EKL207" s="11"/>
      <c r="EKM207" s="11"/>
      <c r="EKN207" s="11"/>
      <c r="EKO207" s="11"/>
      <c r="EKP207" s="11"/>
      <c r="EKQ207" s="11"/>
      <c r="EKR207" s="11"/>
      <c r="EKS207" s="11"/>
      <c r="EKT207" s="11"/>
      <c r="EKU207" s="11"/>
      <c r="EKV207" s="11"/>
      <c r="EKW207" s="11"/>
      <c r="EKX207" s="11"/>
      <c r="EKY207" s="11"/>
      <c r="EKZ207" s="11"/>
      <c r="ELA207" s="11"/>
      <c r="ELB207" s="11"/>
      <c r="ELC207" s="11"/>
      <c r="ELD207" s="11"/>
      <c r="ELE207" s="11"/>
      <c r="ELF207" s="11"/>
      <c r="ELG207" s="11"/>
      <c r="ELH207" s="11"/>
      <c r="ELI207" s="11"/>
      <c r="ELJ207" s="11"/>
      <c r="ELK207" s="11"/>
      <c r="ELL207" s="11"/>
      <c r="ELM207" s="11"/>
      <c r="ELN207" s="11"/>
      <c r="ELO207" s="11"/>
      <c r="ELP207" s="11"/>
      <c r="ELQ207" s="11"/>
      <c r="ELR207" s="11"/>
      <c r="ELS207" s="11"/>
      <c r="ELT207" s="11"/>
      <c r="ELU207" s="11"/>
      <c r="ELV207" s="11"/>
      <c r="ELW207" s="11"/>
      <c r="ELX207" s="11"/>
      <c r="ELY207" s="11"/>
      <c r="ELZ207" s="11"/>
      <c r="EMA207" s="11"/>
      <c r="EMB207" s="11"/>
      <c r="EMC207" s="11"/>
      <c r="EMD207" s="11"/>
      <c r="EME207" s="11"/>
      <c r="EMF207" s="11"/>
      <c r="EMG207" s="11"/>
      <c r="EMH207" s="11"/>
      <c r="EMI207" s="11"/>
      <c r="EMJ207" s="11"/>
      <c r="EMK207" s="11"/>
      <c r="EML207" s="11"/>
      <c r="EMM207" s="11"/>
      <c r="EMN207" s="11"/>
      <c r="EMO207" s="11"/>
      <c r="EMP207" s="11"/>
      <c r="EMQ207" s="11"/>
      <c r="EMR207" s="11"/>
      <c r="EMS207" s="11"/>
      <c r="EMT207" s="11"/>
      <c r="EMU207" s="11"/>
      <c r="EMV207" s="11"/>
      <c r="EMW207" s="11"/>
      <c r="EMX207" s="11"/>
      <c r="EMY207" s="11"/>
      <c r="EMZ207" s="11"/>
      <c r="ENA207" s="11"/>
      <c r="ENB207" s="11"/>
      <c r="ENC207" s="11"/>
      <c r="END207" s="11"/>
      <c r="ENE207" s="11"/>
      <c r="ENF207" s="11"/>
      <c r="ENG207" s="11"/>
      <c r="ENH207" s="11"/>
      <c r="ENI207" s="11"/>
      <c r="ENJ207" s="11"/>
      <c r="ENK207" s="11"/>
      <c r="ENL207" s="11"/>
      <c r="ENM207" s="11"/>
      <c r="ENN207" s="11"/>
      <c r="ENO207" s="11"/>
      <c r="ENP207" s="11"/>
      <c r="ENQ207" s="11"/>
      <c r="ENR207" s="11"/>
      <c r="ENS207" s="11"/>
      <c r="ENT207" s="11"/>
      <c r="ENU207" s="11"/>
      <c r="ENV207" s="11"/>
      <c r="ENW207" s="11"/>
      <c r="ENX207" s="11"/>
      <c r="ENY207" s="11"/>
      <c r="ENZ207" s="11"/>
      <c r="EOA207" s="11"/>
      <c r="EOB207" s="11"/>
      <c r="EOC207" s="11"/>
      <c r="EOD207" s="11"/>
      <c r="EOE207" s="11"/>
      <c r="EOF207" s="11"/>
      <c r="EOG207" s="11"/>
      <c r="EOH207" s="11"/>
      <c r="EOI207" s="11"/>
      <c r="EOJ207" s="11"/>
      <c r="EOK207" s="11"/>
      <c r="EOL207" s="11"/>
      <c r="EOM207" s="11"/>
      <c r="EON207" s="11"/>
      <c r="EOO207" s="11"/>
      <c r="EOP207" s="11"/>
      <c r="EOQ207" s="11"/>
      <c r="EOR207" s="11"/>
      <c r="EOS207" s="11"/>
      <c r="EOT207" s="11"/>
      <c r="EOU207" s="11"/>
      <c r="EOV207" s="11"/>
      <c r="EOW207" s="11"/>
      <c r="EOX207" s="11"/>
      <c r="EOY207" s="11"/>
      <c r="EOZ207" s="11"/>
      <c r="EPA207" s="11"/>
      <c r="EPB207" s="11"/>
      <c r="EPC207" s="11"/>
      <c r="EPD207" s="11"/>
      <c r="EPE207" s="11"/>
      <c r="EPF207" s="11"/>
      <c r="EPG207" s="11"/>
      <c r="EPH207" s="11"/>
      <c r="EPI207" s="11"/>
      <c r="EPJ207" s="11"/>
      <c r="EPK207" s="11"/>
      <c r="EPL207" s="11"/>
      <c r="EPM207" s="11"/>
      <c r="EPN207" s="11"/>
      <c r="EPO207" s="11"/>
      <c r="EPP207" s="11"/>
      <c r="EPQ207" s="11"/>
      <c r="EPR207" s="11"/>
      <c r="EPS207" s="11"/>
      <c r="EPT207" s="11"/>
      <c r="EPU207" s="11"/>
      <c r="EPV207" s="11"/>
      <c r="EPW207" s="11"/>
      <c r="EPX207" s="11"/>
      <c r="EPY207" s="11"/>
      <c r="EPZ207" s="11"/>
      <c r="EQA207" s="11"/>
      <c r="EQB207" s="11"/>
      <c r="EQC207" s="11"/>
      <c r="EQD207" s="11"/>
      <c r="EQE207" s="11"/>
      <c r="EQF207" s="11"/>
      <c r="EQG207" s="11"/>
      <c r="EQH207" s="11"/>
      <c r="EQI207" s="11"/>
      <c r="EQJ207" s="11"/>
      <c r="EQK207" s="11"/>
      <c r="EQL207" s="11"/>
      <c r="EQM207" s="11"/>
      <c r="EQN207" s="11"/>
      <c r="EQO207" s="11"/>
      <c r="EQP207" s="11"/>
      <c r="EQQ207" s="11"/>
      <c r="EQR207" s="11"/>
      <c r="EQS207" s="11"/>
      <c r="EQT207" s="11"/>
      <c r="EQU207" s="11"/>
      <c r="EQV207" s="11"/>
      <c r="EQW207" s="11"/>
      <c r="EQX207" s="11"/>
      <c r="EQY207" s="11"/>
      <c r="EQZ207" s="11"/>
      <c r="ERA207" s="11"/>
      <c r="ERB207" s="11"/>
      <c r="ERC207" s="11"/>
      <c r="ERD207" s="11"/>
      <c r="ERE207" s="11"/>
      <c r="ERF207" s="11"/>
      <c r="ERG207" s="11"/>
      <c r="ERH207" s="11"/>
      <c r="ERI207" s="11"/>
      <c r="ERJ207" s="11"/>
      <c r="ERK207" s="11"/>
      <c r="ERL207" s="11"/>
      <c r="ERM207" s="11"/>
      <c r="ERN207" s="11"/>
      <c r="ERO207" s="11"/>
      <c r="ERP207" s="11"/>
      <c r="ERQ207" s="11"/>
      <c r="ERR207" s="11"/>
      <c r="ERS207" s="11"/>
      <c r="ERT207" s="11"/>
      <c r="ERU207" s="11"/>
      <c r="ERV207" s="11"/>
      <c r="ERW207" s="11"/>
      <c r="ERX207" s="11"/>
      <c r="ERY207" s="11"/>
      <c r="ERZ207" s="11"/>
      <c r="ESA207" s="11"/>
      <c r="ESB207" s="11"/>
      <c r="ESC207" s="11"/>
      <c r="ESD207" s="11"/>
      <c r="ESE207" s="11"/>
      <c r="ESF207" s="11"/>
      <c r="ESG207" s="11"/>
      <c r="ESH207" s="11"/>
      <c r="ESI207" s="11"/>
      <c r="ESJ207" s="11"/>
      <c r="ESK207" s="11"/>
      <c r="ESL207" s="11"/>
      <c r="ESM207" s="11"/>
      <c r="ESN207" s="11"/>
      <c r="ESO207" s="11"/>
      <c r="ESP207" s="11"/>
      <c r="ESQ207" s="11"/>
      <c r="ESR207" s="11"/>
      <c r="ESS207" s="11"/>
      <c r="EST207" s="11"/>
      <c r="ESU207" s="11"/>
      <c r="ESV207" s="11"/>
      <c r="ESW207" s="11"/>
      <c r="ESX207" s="11"/>
      <c r="ESY207" s="11"/>
      <c r="ESZ207" s="11"/>
      <c r="ETA207" s="11"/>
      <c r="ETB207" s="11"/>
      <c r="ETC207" s="11"/>
      <c r="ETD207" s="11"/>
      <c r="ETE207" s="11"/>
      <c r="ETF207" s="11"/>
      <c r="ETG207" s="11"/>
      <c r="ETH207" s="11"/>
      <c r="ETI207" s="11"/>
      <c r="ETJ207" s="11"/>
      <c r="ETK207" s="11"/>
      <c r="ETL207" s="11"/>
      <c r="ETM207" s="11"/>
      <c r="ETN207" s="11"/>
      <c r="ETO207" s="11"/>
      <c r="ETP207" s="11"/>
      <c r="ETQ207" s="11"/>
      <c r="ETR207" s="11"/>
      <c r="ETS207" s="11"/>
      <c r="ETT207" s="11"/>
      <c r="ETU207" s="11"/>
      <c r="ETV207" s="11"/>
      <c r="ETW207" s="11"/>
      <c r="ETX207" s="11"/>
      <c r="ETY207" s="11"/>
      <c r="ETZ207" s="11"/>
      <c r="EUA207" s="11"/>
      <c r="EUB207" s="11"/>
      <c r="EUC207" s="11"/>
      <c r="EUD207" s="11"/>
      <c r="EUE207" s="11"/>
      <c r="EUF207" s="11"/>
      <c r="EUG207" s="11"/>
      <c r="EUH207" s="11"/>
      <c r="EUI207" s="11"/>
      <c r="EUJ207" s="11"/>
      <c r="EUK207" s="11"/>
      <c r="EUL207" s="11"/>
      <c r="EUM207" s="11"/>
      <c r="EUN207" s="11"/>
      <c r="EUO207" s="11"/>
      <c r="EUP207" s="11"/>
      <c r="EUQ207" s="11"/>
      <c r="EUR207" s="11"/>
      <c r="EUS207" s="11"/>
      <c r="EUT207" s="11"/>
      <c r="EUU207" s="11"/>
      <c r="EUV207" s="11"/>
      <c r="EUW207" s="11"/>
      <c r="EUX207" s="11"/>
      <c r="EUY207" s="11"/>
      <c r="EUZ207" s="11"/>
      <c r="EVA207" s="11"/>
      <c r="EVB207" s="11"/>
      <c r="EVC207" s="11"/>
      <c r="EVD207" s="11"/>
      <c r="EVE207" s="11"/>
      <c r="EVF207" s="11"/>
      <c r="EVG207" s="11"/>
      <c r="EVH207" s="11"/>
      <c r="EVI207" s="11"/>
      <c r="EVJ207" s="11"/>
      <c r="EVK207" s="11"/>
      <c r="EVL207" s="11"/>
      <c r="EVM207" s="11"/>
      <c r="EVN207" s="11"/>
      <c r="EVO207" s="11"/>
      <c r="EVP207" s="11"/>
      <c r="EVQ207" s="11"/>
      <c r="EVR207" s="11"/>
      <c r="EVS207" s="11"/>
      <c r="EVT207" s="11"/>
      <c r="EVU207" s="11"/>
      <c r="EVV207" s="11"/>
      <c r="EVW207" s="11"/>
      <c r="EVX207" s="11"/>
      <c r="EVY207" s="11"/>
      <c r="EVZ207" s="11"/>
      <c r="EWA207" s="11"/>
      <c r="EWB207" s="11"/>
      <c r="EWC207" s="11"/>
      <c r="EWD207" s="11"/>
      <c r="EWE207" s="11"/>
      <c r="EWF207" s="11"/>
      <c r="EWG207" s="11"/>
      <c r="EWH207" s="11"/>
      <c r="EWI207" s="11"/>
      <c r="EWJ207" s="11"/>
      <c r="EWK207" s="11"/>
      <c r="EWL207" s="11"/>
      <c r="EWM207" s="11"/>
      <c r="EWN207" s="11"/>
      <c r="EWO207" s="11"/>
      <c r="EWP207" s="11"/>
      <c r="EWQ207" s="11"/>
      <c r="EWR207" s="11"/>
      <c r="EWS207" s="11"/>
      <c r="EWT207" s="11"/>
      <c r="EWU207" s="11"/>
      <c r="EWV207" s="11"/>
      <c r="EWW207" s="11"/>
      <c r="EWX207" s="11"/>
      <c r="EWY207" s="11"/>
      <c r="EWZ207" s="11"/>
      <c r="EXA207" s="11"/>
      <c r="EXB207" s="11"/>
      <c r="EXC207" s="11"/>
      <c r="EXD207" s="11"/>
      <c r="EXE207" s="11"/>
      <c r="EXF207" s="11"/>
      <c r="EXG207" s="11"/>
      <c r="EXH207" s="11"/>
      <c r="EXI207" s="11"/>
      <c r="EXJ207" s="11"/>
      <c r="EXK207" s="11"/>
      <c r="EXL207" s="11"/>
      <c r="EXM207" s="11"/>
      <c r="EXN207" s="11"/>
      <c r="EXO207" s="11"/>
      <c r="EXP207" s="11"/>
      <c r="EXQ207" s="11"/>
      <c r="EXR207" s="11"/>
      <c r="EXS207" s="11"/>
      <c r="EXT207" s="11"/>
      <c r="EXU207" s="11"/>
      <c r="EXV207" s="11"/>
      <c r="EXW207" s="11"/>
      <c r="EXX207" s="11"/>
      <c r="EXY207" s="11"/>
      <c r="EXZ207" s="11"/>
      <c r="EYA207" s="11"/>
      <c r="EYB207" s="11"/>
      <c r="EYC207" s="11"/>
      <c r="EYD207" s="11"/>
      <c r="EYE207" s="11"/>
      <c r="EYF207" s="11"/>
      <c r="EYG207" s="11"/>
      <c r="EYH207" s="11"/>
      <c r="EYI207" s="11"/>
      <c r="EYJ207" s="11"/>
      <c r="EYK207" s="11"/>
      <c r="EYL207" s="11"/>
      <c r="EYM207" s="11"/>
      <c r="EYN207" s="11"/>
      <c r="EYO207" s="11"/>
      <c r="EYP207" s="11"/>
      <c r="EYQ207" s="11"/>
      <c r="EYR207" s="11"/>
      <c r="EYS207" s="11"/>
      <c r="EYT207" s="11"/>
      <c r="EYU207" s="11"/>
      <c r="EYV207" s="11"/>
      <c r="EYW207" s="11"/>
      <c r="EYX207" s="11"/>
      <c r="EYY207" s="11"/>
      <c r="EYZ207" s="11"/>
      <c r="EZA207" s="11"/>
      <c r="EZB207" s="11"/>
      <c r="EZC207" s="11"/>
      <c r="EZD207" s="11"/>
      <c r="EZE207" s="11"/>
      <c r="EZF207" s="11"/>
      <c r="EZG207" s="11"/>
      <c r="EZH207" s="11"/>
      <c r="EZI207" s="11"/>
      <c r="EZJ207" s="11"/>
      <c r="EZK207" s="11"/>
      <c r="EZL207" s="11"/>
      <c r="EZM207" s="11"/>
      <c r="EZN207" s="11"/>
      <c r="EZO207" s="11"/>
      <c r="EZP207" s="11"/>
      <c r="EZQ207" s="11"/>
      <c r="EZR207" s="11"/>
      <c r="EZS207" s="11"/>
      <c r="EZT207" s="11"/>
      <c r="EZU207" s="11"/>
      <c r="EZV207" s="11"/>
      <c r="EZW207" s="11"/>
      <c r="EZX207" s="11"/>
      <c r="EZY207" s="11"/>
      <c r="EZZ207" s="11"/>
      <c r="FAA207" s="11"/>
      <c r="FAB207" s="11"/>
      <c r="FAC207" s="11"/>
      <c r="FAD207" s="11"/>
      <c r="FAE207" s="11"/>
      <c r="FAF207" s="11"/>
      <c r="FAG207" s="11"/>
      <c r="FAH207" s="11"/>
      <c r="FAI207" s="11"/>
      <c r="FAJ207" s="11"/>
      <c r="FAK207" s="11"/>
      <c r="FAL207" s="11"/>
      <c r="FAM207" s="11"/>
      <c r="FAN207" s="11"/>
      <c r="FAO207" s="11"/>
      <c r="FAP207" s="11"/>
      <c r="FAQ207" s="11"/>
      <c r="FAR207" s="11"/>
      <c r="FAS207" s="11"/>
      <c r="FAT207" s="11"/>
      <c r="FAU207" s="11"/>
      <c r="FAV207" s="11"/>
      <c r="FAW207" s="11"/>
      <c r="FAX207" s="11"/>
      <c r="FAY207" s="11"/>
      <c r="FAZ207" s="11"/>
      <c r="FBA207" s="11"/>
      <c r="FBB207" s="11"/>
      <c r="FBC207" s="11"/>
      <c r="FBD207" s="11"/>
      <c r="FBE207" s="11"/>
      <c r="FBF207" s="11"/>
      <c r="FBG207" s="11"/>
      <c r="FBH207" s="11"/>
      <c r="FBI207" s="11"/>
      <c r="FBJ207" s="11"/>
      <c r="FBK207" s="11"/>
      <c r="FBL207" s="11"/>
      <c r="FBM207" s="11"/>
      <c r="FBN207" s="11"/>
      <c r="FBO207" s="11"/>
      <c r="FBP207" s="11"/>
      <c r="FBQ207" s="11"/>
      <c r="FBR207" s="11"/>
      <c r="FBS207" s="11"/>
      <c r="FBT207" s="11"/>
      <c r="FBU207" s="11"/>
      <c r="FBV207" s="11"/>
      <c r="FBW207" s="11"/>
      <c r="FBX207" s="11"/>
      <c r="FBY207" s="11"/>
      <c r="FBZ207" s="11"/>
      <c r="FCA207" s="11"/>
      <c r="FCB207" s="11"/>
      <c r="FCC207" s="11"/>
      <c r="FCD207" s="11"/>
      <c r="FCE207" s="11"/>
      <c r="FCF207" s="11"/>
      <c r="FCG207" s="11"/>
      <c r="FCH207" s="11"/>
      <c r="FCI207" s="11"/>
      <c r="FCJ207" s="11"/>
      <c r="FCK207" s="11"/>
      <c r="FCL207" s="11"/>
      <c r="FCM207" s="11"/>
      <c r="FCN207" s="11"/>
      <c r="FCO207" s="11"/>
      <c r="FCP207" s="11"/>
      <c r="FCQ207" s="11"/>
      <c r="FCR207" s="11"/>
      <c r="FCS207" s="11"/>
      <c r="FCT207" s="11"/>
      <c r="FCU207" s="11"/>
      <c r="FCV207" s="11"/>
      <c r="FCW207" s="11"/>
      <c r="FCX207" s="11"/>
      <c r="FCY207" s="11"/>
      <c r="FCZ207" s="11"/>
      <c r="FDA207" s="11"/>
      <c r="FDB207" s="11"/>
      <c r="FDC207" s="11"/>
      <c r="FDD207" s="11"/>
      <c r="FDE207" s="11"/>
      <c r="FDF207" s="11"/>
      <c r="FDG207" s="11"/>
      <c r="FDH207" s="11"/>
      <c r="FDI207" s="11"/>
      <c r="FDJ207" s="11"/>
      <c r="FDK207" s="11"/>
      <c r="FDL207" s="11"/>
      <c r="FDM207" s="11"/>
      <c r="FDN207" s="11"/>
      <c r="FDO207" s="11"/>
      <c r="FDP207" s="11"/>
      <c r="FDQ207" s="11"/>
      <c r="FDR207" s="11"/>
      <c r="FDS207" s="11"/>
      <c r="FDT207" s="11"/>
      <c r="FDU207" s="11"/>
      <c r="FDV207" s="11"/>
      <c r="FDW207" s="11"/>
      <c r="FDX207" s="11"/>
      <c r="FDY207" s="11"/>
      <c r="FDZ207" s="11"/>
      <c r="FEA207" s="11"/>
      <c r="FEB207" s="11"/>
      <c r="FEC207" s="11"/>
      <c r="FED207" s="11"/>
      <c r="FEE207" s="11"/>
      <c r="FEF207" s="11"/>
      <c r="FEG207" s="11"/>
      <c r="FEH207" s="11"/>
      <c r="FEI207" s="11"/>
      <c r="FEJ207" s="11"/>
      <c r="FEK207" s="11"/>
      <c r="FEL207" s="11"/>
      <c r="FEM207" s="11"/>
      <c r="FEN207" s="11"/>
      <c r="FEO207" s="11"/>
      <c r="FEP207" s="11"/>
      <c r="FEQ207" s="11"/>
      <c r="FER207" s="11"/>
      <c r="FES207" s="11"/>
      <c r="FET207" s="11"/>
      <c r="FEU207" s="11"/>
      <c r="FEV207" s="11"/>
      <c r="FEW207" s="11"/>
      <c r="FEX207" s="11"/>
      <c r="FEY207" s="11"/>
      <c r="FEZ207" s="11"/>
      <c r="FFA207" s="11"/>
      <c r="FFB207" s="11"/>
      <c r="FFC207" s="11"/>
      <c r="FFD207" s="11"/>
      <c r="FFE207" s="11"/>
      <c r="FFF207" s="11"/>
      <c r="FFG207" s="11"/>
      <c r="FFH207" s="11"/>
      <c r="FFI207" s="11"/>
      <c r="FFJ207" s="11"/>
      <c r="FFK207" s="11"/>
      <c r="FFL207" s="11"/>
      <c r="FFM207" s="11"/>
      <c r="FFN207" s="11"/>
      <c r="FFO207" s="11"/>
      <c r="FFP207" s="11"/>
      <c r="FFQ207" s="11"/>
      <c r="FFR207" s="11"/>
      <c r="FFS207" s="11"/>
      <c r="FFT207" s="11"/>
      <c r="FFU207" s="11"/>
      <c r="FFV207" s="11"/>
      <c r="FFW207" s="11"/>
      <c r="FFX207" s="11"/>
      <c r="FFY207" s="11"/>
      <c r="FFZ207" s="11"/>
      <c r="FGA207" s="11"/>
      <c r="FGB207" s="11"/>
      <c r="FGC207" s="11"/>
      <c r="FGD207" s="11"/>
      <c r="FGE207" s="11"/>
      <c r="FGF207" s="11"/>
      <c r="FGG207" s="11"/>
      <c r="FGH207" s="11"/>
      <c r="FGI207" s="11"/>
      <c r="FGJ207" s="11"/>
      <c r="FGK207" s="11"/>
      <c r="FGL207" s="11"/>
      <c r="FGM207" s="11"/>
      <c r="FGN207" s="11"/>
      <c r="FGO207" s="11"/>
      <c r="FGP207" s="11"/>
      <c r="FGQ207" s="11"/>
      <c r="FGR207" s="11"/>
      <c r="FGS207" s="11"/>
      <c r="FGT207" s="11"/>
      <c r="FGU207" s="11"/>
      <c r="FGV207" s="11"/>
      <c r="FGW207" s="11"/>
      <c r="FGX207" s="11"/>
      <c r="FGY207" s="11"/>
      <c r="FGZ207" s="11"/>
      <c r="FHA207" s="11"/>
      <c r="FHB207" s="11"/>
      <c r="FHC207" s="11"/>
      <c r="FHD207" s="11"/>
      <c r="FHE207" s="11"/>
      <c r="FHF207" s="11"/>
      <c r="FHG207" s="11"/>
      <c r="FHH207" s="11"/>
      <c r="FHI207" s="11"/>
      <c r="FHJ207" s="11"/>
      <c r="FHK207" s="11"/>
      <c r="FHL207" s="11"/>
      <c r="FHM207" s="11"/>
      <c r="FHN207" s="11"/>
      <c r="FHO207" s="11"/>
      <c r="FHP207" s="11"/>
      <c r="FHQ207" s="11"/>
      <c r="FHR207" s="11"/>
      <c r="FHS207" s="11"/>
      <c r="FHT207" s="11"/>
      <c r="FHU207" s="11"/>
      <c r="FHV207" s="11"/>
      <c r="FHW207" s="11"/>
      <c r="FHX207" s="11"/>
      <c r="FHY207" s="11"/>
      <c r="FHZ207" s="11"/>
      <c r="FIA207" s="11"/>
      <c r="FIB207" s="11"/>
      <c r="FIC207" s="11"/>
      <c r="FID207" s="11"/>
      <c r="FIE207" s="11"/>
      <c r="FIF207" s="11"/>
      <c r="FIG207" s="11"/>
      <c r="FIH207" s="11"/>
      <c r="FII207" s="11"/>
      <c r="FIJ207" s="11"/>
      <c r="FIK207" s="11"/>
      <c r="FIL207" s="11"/>
      <c r="FIM207" s="11"/>
      <c r="FIN207" s="11"/>
      <c r="FIO207" s="11"/>
      <c r="FIP207" s="11"/>
      <c r="FIQ207" s="11"/>
      <c r="FIR207" s="11"/>
      <c r="FIS207" s="11"/>
      <c r="FIT207" s="11"/>
      <c r="FIU207" s="11"/>
      <c r="FIV207" s="11"/>
      <c r="FIW207" s="11"/>
      <c r="FIX207" s="11"/>
      <c r="FIY207" s="11"/>
      <c r="FIZ207" s="11"/>
      <c r="FJA207" s="11"/>
      <c r="FJB207" s="11"/>
      <c r="FJC207" s="11"/>
      <c r="FJD207" s="11"/>
      <c r="FJE207" s="11"/>
      <c r="FJF207" s="11"/>
      <c r="FJG207" s="11"/>
      <c r="FJH207" s="11"/>
      <c r="FJI207" s="11"/>
      <c r="FJJ207" s="11"/>
      <c r="FJK207" s="11"/>
      <c r="FJL207" s="11"/>
      <c r="FJM207" s="11"/>
      <c r="FJN207" s="11"/>
      <c r="FJO207" s="11"/>
      <c r="FJP207" s="11"/>
      <c r="FJQ207" s="11"/>
      <c r="FJR207" s="11"/>
      <c r="FJS207" s="11"/>
      <c r="FJT207" s="11"/>
      <c r="FJU207" s="11"/>
      <c r="FJV207" s="11"/>
      <c r="FJW207" s="11"/>
      <c r="FJX207" s="11"/>
      <c r="FJY207" s="11"/>
      <c r="FJZ207" s="11"/>
      <c r="FKA207" s="11"/>
      <c r="FKB207" s="11"/>
      <c r="FKC207" s="11"/>
      <c r="FKD207" s="11"/>
      <c r="FKE207" s="11"/>
      <c r="FKF207" s="11"/>
      <c r="FKG207" s="11"/>
      <c r="FKH207" s="11"/>
      <c r="FKI207" s="11"/>
      <c r="FKJ207" s="11"/>
      <c r="FKK207" s="11"/>
      <c r="FKL207" s="11"/>
      <c r="FKM207" s="11"/>
      <c r="FKN207" s="11"/>
      <c r="FKO207" s="11"/>
      <c r="FKP207" s="11"/>
      <c r="FKQ207" s="11"/>
      <c r="FKR207" s="11"/>
      <c r="FKS207" s="11"/>
      <c r="FKT207" s="11"/>
      <c r="FKU207" s="11"/>
      <c r="FKV207" s="11"/>
      <c r="FKW207" s="11"/>
      <c r="FKX207" s="11"/>
      <c r="FKY207" s="11"/>
      <c r="FKZ207" s="11"/>
      <c r="FLA207" s="11"/>
      <c r="FLB207" s="11"/>
      <c r="FLC207" s="11"/>
      <c r="FLD207" s="11"/>
      <c r="FLE207" s="11"/>
      <c r="FLF207" s="11"/>
      <c r="FLG207" s="11"/>
      <c r="FLH207" s="11"/>
      <c r="FLI207" s="11"/>
      <c r="FLJ207" s="11"/>
      <c r="FLK207" s="11"/>
      <c r="FLL207" s="11"/>
      <c r="FLM207" s="11"/>
      <c r="FLN207" s="11"/>
      <c r="FLO207" s="11"/>
      <c r="FLP207" s="11"/>
      <c r="FLQ207" s="11"/>
      <c r="FLR207" s="11"/>
      <c r="FLS207" s="11"/>
      <c r="FLT207" s="11"/>
      <c r="FLU207" s="11"/>
      <c r="FLV207" s="11"/>
      <c r="FLW207" s="11"/>
      <c r="FLX207" s="11"/>
      <c r="FLY207" s="11"/>
      <c r="FLZ207" s="11"/>
      <c r="FMA207" s="11"/>
      <c r="FMB207" s="11"/>
      <c r="FMC207" s="11"/>
      <c r="FMD207" s="11"/>
      <c r="FME207" s="11"/>
      <c r="FMF207" s="11"/>
      <c r="FMG207" s="11"/>
      <c r="FMH207" s="11"/>
      <c r="FMI207" s="11"/>
      <c r="FMJ207" s="11"/>
      <c r="FMK207" s="11"/>
      <c r="FML207" s="11"/>
      <c r="FMM207" s="11"/>
      <c r="FMN207" s="11"/>
      <c r="FMO207" s="11"/>
      <c r="FMP207" s="11"/>
      <c r="FMQ207" s="11"/>
      <c r="FMR207" s="11"/>
      <c r="FMS207" s="11"/>
      <c r="FMT207" s="11"/>
      <c r="FMU207" s="11"/>
      <c r="FMV207" s="11"/>
      <c r="FMW207" s="11"/>
      <c r="FMX207" s="11"/>
      <c r="FMY207" s="11"/>
      <c r="FMZ207" s="11"/>
      <c r="FNA207" s="11"/>
      <c r="FNB207" s="11"/>
      <c r="FNC207" s="11"/>
      <c r="FND207" s="11"/>
      <c r="FNE207" s="11"/>
      <c r="FNF207" s="11"/>
      <c r="FNG207" s="11"/>
      <c r="FNH207" s="11"/>
      <c r="FNI207" s="11"/>
      <c r="FNJ207" s="11"/>
      <c r="FNK207" s="11"/>
      <c r="FNL207" s="11"/>
      <c r="FNM207" s="11"/>
      <c r="FNN207" s="11"/>
      <c r="FNO207" s="11"/>
      <c r="FNP207" s="11"/>
      <c r="FNQ207" s="11"/>
      <c r="FNR207" s="11"/>
      <c r="FNS207" s="11"/>
      <c r="FNT207" s="11"/>
      <c r="FNU207" s="11"/>
      <c r="FNV207" s="11"/>
      <c r="FNW207" s="11"/>
      <c r="FNX207" s="11"/>
      <c r="FNY207" s="11"/>
      <c r="FNZ207" s="11"/>
      <c r="FOA207" s="11"/>
      <c r="FOB207" s="11"/>
      <c r="FOC207" s="11"/>
      <c r="FOD207" s="11"/>
      <c r="FOE207" s="11"/>
      <c r="FOF207" s="11"/>
      <c r="FOG207" s="11"/>
      <c r="FOH207" s="11"/>
      <c r="FOI207" s="11"/>
      <c r="FOJ207" s="11"/>
      <c r="FOK207" s="11"/>
      <c r="FOL207" s="11"/>
      <c r="FOM207" s="11"/>
      <c r="FON207" s="11"/>
      <c r="FOO207" s="11"/>
      <c r="FOP207" s="11"/>
      <c r="FOQ207" s="11"/>
      <c r="FOR207" s="11"/>
      <c r="FOS207" s="11"/>
      <c r="FOT207" s="11"/>
      <c r="FOU207" s="11"/>
      <c r="FOV207" s="11"/>
      <c r="FOW207" s="11"/>
      <c r="FOX207" s="11"/>
      <c r="FOY207" s="11"/>
      <c r="FOZ207" s="11"/>
      <c r="FPA207" s="11"/>
      <c r="FPB207" s="11"/>
      <c r="FPC207" s="11"/>
      <c r="FPD207" s="11"/>
      <c r="FPE207" s="11"/>
      <c r="FPF207" s="11"/>
      <c r="FPG207" s="11"/>
      <c r="FPH207" s="11"/>
      <c r="FPI207" s="11"/>
      <c r="FPJ207" s="11"/>
      <c r="FPK207" s="11"/>
      <c r="FPL207" s="11"/>
      <c r="FPM207" s="11"/>
      <c r="FPN207" s="11"/>
      <c r="FPO207" s="11"/>
      <c r="FPP207" s="11"/>
      <c r="FPQ207" s="11"/>
      <c r="FPR207" s="11"/>
      <c r="FPS207" s="11"/>
      <c r="FPT207" s="11"/>
      <c r="FPU207" s="11"/>
      <c r="FPV207" s="11"/>
      <c r="FPW207" s="11"/>
      <c r="FPX207" s="11"/>
      <c r="FPY207" s="11"/>
      <c r="FPZ207" s="11"/>
      <c r="FQA207" s="11"/>
      <c r="FQB207" s="11"/>
      <c r="FQC207" s="11"/>
      <c r="FQD207" s="11"/>
      <c r="FQE207" s="11"/>
      <c r="FQF207" s="11"/>
      <c r="FQG207" s="11"/>
      <c r="FQH207" s="11"/>
      <c r="FQI207" s="11"/>
      <c r="FQJ207" s="11"/>
      <c r="FQK207" s="11"/>
      <c r="FQL207" s="11"/>
      <c r="FQM207" s="11"/>
      <c r="FQN207" s="11"/>
      <c r="FQO207" s="11"/>
      <c r="FQP207" s="11"/>
      <c r="FQQ207" s="11"/>
      <c r="FQR207" s="11"/>
      <c r="FQS207" s="11"/>
      <c r="FQT207" s="11"/>
      <c r="FQU207" s="11"/>
      <c r="FQV207" s="11"/>
      <c r="FQW207" s="11"/>
      <c r="FQX207" s="11"/>
      <c r="FQY207" s="11"/>
      <c r="FQZ207" s="11"/>
      <c r="FRA207" s="11"/>
      <c r="FRB207" s="11"/>
      <c r="FRC207" s="11"/>
      <c r="FRD207" s="11"/>
      <c r="FRE207" s="11"/>
      <c r="FRF207" s="11"/>
      <c r="FRG207" s="11"/>
      <c r="FRH207" s="11"/>
      <c r="FRI207" s="11"/>
      <c r="FRJ207" s="11"/>
      <c r="FRK207" s="11"/>
      <c r="FRL207" s="11"/>
      <c r="FRM207" s="11"/>
      <c r="FRN207" s="11"/>
      <c r="FRO207" s="11"/>
      <c r="FRP207" s="11"/>
      <c r="FRQ207" s="11"/>
      <c r="FRR207" s="11"/>
      <c r="FRS207" s="11"/>
      <c r="FRT207" s="11"/>
      <c r="FRU207" s="11"/>
      <c r="FRV207" s="11"/>
      <c r="FRW207" s="11"/>
      <c r="FRX207" s="11"/>
      <c r="FRY207" s="11"/>
      <c r="FRZ207" s="11"/>
      <c r="FSA207" s="11"/>
      <c r="FSB207" s="11"/>
      <c r="FSC207" s="11"/>
      <c r="FSD207" s="11"/>
      <c r="FSE207" s="11"/>
      <c r="FSF207" s="11"/>
      <c r="FSG207" s="11"/>
      <c r="FSH207" s="11"/>
      <c r="FSI207" s="11"/>
      <c r="FSJ207" s="11"/>
      <c r="FSK207" s="11"/>
      <c r="FSL207" s="11"/>
      <c r="FSM207" s="11"/>
      <c r="FSN207" s="11"/>
      <c r="FSO207" s="11"/>
      <c r="FSP207" s="11"/>
      <c r="FSQ207" s="11"/>
      <c r="FSR207" s="11"/>
      <c r="FSS207" s="11"/>
      <c r="FST207" s="11"/>
      <c r="FSU207" s="11"/>
      <c r="FSV207" s="11"/>
      <c r="FSW207" s="11"/>
      <c r="FSX207" s="11"/>
      <c r="FSY207" s="11"/>
      <c r="FSZ207" s="11"/>
      <c r="FTA207" s="11"/>
      <c r="FTB207" s="11"/>
      <c r="FTC207" s="11"/>
      <c r="FTD207" s="11"/>
      <c r="FTE207" s="11"/>
      <c r="FTF207" s="11"/>
      <c r="FTG207" s="11"/>
      <c r="FTH207" s="11"/>
      <c r="FTI207" s="11"/>
      <c r="FTJ207" s="11"/>
      <c r="FTK207" s="11"/>
      <c r="FTL207" s="11"/>
      <c r="FTM207" s="11"/>
      <c r="FTN207" s="11"/>
      <c r="FTO207" s="11"/>
      <c r="FTP207" s="11"/>
      <c r="FTQ207" s="11"/>
      <c r="FTR207" s="11"/>
      <c r="FTS207" s="11"/>
      <c r="FTT207" s="11"/>
      <c r="FTU207" s="11"/>
      <c r="FTV207" s="11"/>
      <c r="FTW207" s="11"/>
      <c r="FTX207" s="11"/>
      <c r="FTY207" s="11"/>
      <c r="FTZ207" s="11"/>
      <c r="FUA207" s="11"/>
      <c r="FUB207" s="11"/>
      <c r="FUC207" s="11"/>
      <c r="FUD207" s="11"/>
      <c r="FUE207" s="11"/>
      <c r="FUF207" s="11"/>
      <c r="FUG207" s="11"/>
      <c r="FUH207" s="11"/>
      <c r="FUI207" s="11"/>
      <c r="FUJ207" s="11"/>
      <c r="FUK207" s="11"/>
      <c r="FUL207" s="11"/>
      <c r="FUM207" s="11"/>
      <c r="FUN207" s="11"/>
      <c r="FUO207" s="11"/>
      <c r="FUP207" s="11"/>
      <c r="FUQ207" s="11"/>
      <c r="FUR207" s="11"/>
      <c r="FUS207" s="11"/>
      <c r="FUT207" s="11"/>
      <c r="FUU207" s="11"/>
      <c r="FUV207" s="11"/>
      <c r="FUW207" s="11"/>
      <c r="FUX207" s="11"/>
      <c r="FUY207" s="11"/>
      <c r="FUZ207" s="11"/>
      <c r="FVA207" s="11"/>
      <c r="FVB207" s="11"/>
      <c r="FVC207" s="11"/>
      <c r="FVD207" s="11"/>
      <c r="FVE207" s="11"/>
      <c r="FVF207" s="11"/>
      <c r="FVG207" s="11"/>
      <c r="FVH207" s="11"/>
      <c r="FVI207" s="11"/>
      <c r="FVJ207" s="11"/>
      <c r="FVK207" s="11"/>
      <c r="FVL207" s="11"/>
      <c r="FVM207" s="11"/>
      <c r="FVN207" s="11"/>
      <c r="FVO207" s="11"/>
      <c r="FVP207" s="11"/>
      <c r="FVQ207" s="11"/>
      <c r="FVR207" s="11"/>
      <c r="FVS207" s="11"/>
      <c r="FVT207" s="11"/>
      <c r="FVU207" s="11"/>
      <c r="FVV207" s="11"/>
      <c r="FVW207" s="11"/>
      <c r="FVX207" s="11"/>
      <c r="FVY207" s="11"/>
      <c r="FVZ207" s="11"/>
      <c r="FWA207" s="11"/>
      <c r="FWB207" s="11"/>
      <c r="FWC207" s="11"/>
      <c r="FWD207" s="11"/>
      <c r="FWE207" s="11"/>
      <c r="FWF207" s="11"/>
      <c r="FWG207" s="11"/>
      <c r="FWH207" s="11"/>
      <c r="FWI207" s="11"/>
      <c r="FWJ207" s="11"/>
      <c r="FWK207" s="11"/>
      <c r="FWL207" s="11"/>
      <c r="FWM207" s="11"/>
      <c r="FWN207" s="11"/>
      <c r="FWO207" s="11"/>
      <c r="FWP207" s="11"/>
      <c r="FWQ207" s="11"/>
      <c r="FWR207" s="11"/>
      <c r="FWS207" s="11"/>
      <c r="FWT207" s="11"/>
      <c r="FWU207" s="11"/>
      <c r="FWV207" s="11"/>
      <c r="FWW207" s="11"/>
      <c r="FWX207" s="11"/>
      <c r="FWY207" s="11"/>
      <c r="FWZ207" s="11"/>
      <c r="FXA207" s="11"/>
      <c r="FXB207" s="11"/>
      <c r="FXC207" s="11"/>
      <c r="FXD207" s="11"/>
      <c r="FXE207" s="11"/>
      <c r="FXF207" s="11"/>
      <c r="FXG207" s="11"/>
      <c r="FXH207" s="11"/>
      <c r="FXI207" s="11"/>
      <c r="FXJ207" s="11"/>
      <c r="FXK207" s="11"/>
      <c r="FXL207" s="11"/>
      <c r="FXM207" s="11"/>
      <c r="FXN207" s="11"/>
      <c r="FXO207" s="11"/>
      <c r="FXP207" s="11"/>
      <c r="FXQ207" s="11"/>
      <c r="FXR207" s="11"/>
      <c r="FXS207" s="11"/>
      <c r="FXT207" s="11"/>
      <c r="FXU207" s="11"/>
      <c r="FXV207" s="11"/>
      <c r="FXW207" s="11"/>
      <c r="FXX207" s="11"/>
      <c r="FXY207" s="11"/>
      <c r="FXZ207" s="11"/>
      <c r="FYA207" s="11"/>
      <c r="FYB207" s="11"/>
      <c r="FYC207" s="11"/>
      <c r="FYD207" s="11"/>
      <c r="FYE207" s="11"/>
      <c r="FYF207" s="11"/>
      <c r="FYG207" s="11"/>
      <c r="FYH207" s="11"/>
      <c r="FYI207" s="11"/>
      <c r="FYJ207" s="11"/>
      <c r="FYK207" s="11"/>
      <c r="FYL207" s="11"/>
      <c r="FYM207" s="11"/>
      <c r="FYN207" s="11"/>
      <c r="FYO207" s="11"/>
      <c r="FYP207" s="11"/>
      <c r="FYQ207" s="11"/>
      <c r="FYR207" s="11"/>
      <c r="FYS207" s="11"/>
      <c r="FYT207" s="11"/>
      <c r="FYU207" s="11"/>
      <c r="FYV207" s="11"/>
      <c r="FYW207" s="11"/>
      <c r="FYX207" s="11"/>
      <c r="FYY207" s="11"/>
      <c r="FYZ207" s="11"/>
      <c r="FZA207" s="11"/>
      <c r="FZB207" s="11"/>
      <c r="FZC207" s="11"/>
      <c r="FZD207" s="11"/>
      <c r="FZE207" s="11"/>
      <c r="FZF207" s="11"/>
      <c r="FZG207" s="11"/>
      <c r="FZH207" s="11"/>
      <c r="FZI207" s="11"/>
      <c r="FZJ207" s="11"/>
      <c r="FZK207" s="11"/>
      <c r="FZL207" s="11"/>
      <c r="FZM207" s="11"/>
      <c r="FZN207" s="11"/>
      <c r="FZO207" s="11"/>
      <c r="FZP207" s="11"/>
      <c r="FZQ207" s="11"/>
      <c r="FZR207" s="11"/>
      <c r="FZS207" s="11"/>
      <c r="FZT207" s="11"/>
      <c r="FZU207" s="11"/>
      <c r="FZV207" s="11"/>
      <c r="FZW207" s="11"/>
      <c r="FZX207" s="11"/>
      <c r="FZY207" s="11"/>
      <c r="FZZ207" s="11"/>
      <c r="GAA207" s="11"/>
      <c r="GAB207" s="11"/>
      <c r="GAC207" s="11"/>
      <c r="GAD207" s="11"/>
      <c r="GAE207" s="11"/>
      <c r="GAF207" s="11"/>
      <c r="GAG207" s="11"/>
      <c r="GAH207" s="11"/>
      <c r="GAI207" s="11"/>
      <c r="GAJ207" s="11"/>
      <c r="GAK207" s="11"/>
      <c r="GAL207" s="11"/>
      <c r="GAM207" s="11"/>
      <c r="GAN207" s="11"/>
      <c r="GAO207" s="11"/>
      <c r="GAP207" s="11"/>
      <c r="GAQ207" s="11"/>
      <c r="GAR207" s="11"/>
      <c r="GAS207" s="11"/>
      <c r="GAT207" s="11"/>
      <c r="GAU207" s="11"/>
      <c r="GAV207" s="11"/>
      <c r="GAW207" s="11"/>
      <c r="GAX207" s="11"/>
      <c r="GAY207" s="11"/>
      <c r="GAZ207" s="11"/>
      <c r="GBA207" s="11"/>
      <c r="GBB207" s="11"/>
      <c r="GBC207" s="11"/>
      <c r="GBD207" s="11"/>
      <c r="GBE207" s="11"/>
      <c r="GBF207" s="11"/>
      <c r="GBG207" s="11"/>
      <c r="GBH207" s="11"/>
      <c r="GBI207" s="11"/>
      <c r="GBJ207" s="11"/>
      <c r="GBK207" s="11"/>
      <c r="GBL207" s="11"/>
      <c r="GBM207" s="11"/>
      <c r="GBN207" s="11"/>
      <c r="GBO207" s="11"/>
      <c r="GBP207" s="11"/>
      <c r="GBQ207" s="11"/>
      <c r="GBR207" s="11"/>
      <c r="GBS207" s="11"/>
      <c r="GBT207" s="11"/>
      <c r="GBU207" s="11"/>
      <c r="GBV207" s="11"/>
      <c r="GBW207" s="11"/>
      <c r="GBX207" s="11"/>
      <c r="GBY207" s="11"/>
      <c r="GBZ207" s="11"/>
      <c r="GCA207" s="11"/>
      <c r="GCB207" s="11"/>
      <c r="GCC207" s="11"/>
      <c r="GCD207" s="11"/>
      <c r="GCE207" s="11"/>
      <c r="GCF207" s="11"/>
      <c r="GCG207" s="11"/>
      <c r="GCH207" s="11"/>
      <c r="GCI207" s="11"/>
      <c r="GCJ207" s="11"/>
      <c r="GCK207" s="11"/>
      <c r="GCL207" s="11"/>
      <c r="GCM207" s="11"/>
      <c r="GCN207" s="11"/>
      <c r="GCO207" s="11"/>
      <c r="GCP207" s="11"/>
      <c r="GCQ207" s="11"/>
      <c r="GCR207" s="11"/>
      <c r="GCS207" s="11"/>
      <c r="GCT207" s="11"/>
      <c r="GCU207" s="11"/>
      <c r="GCV207" s="11"/>
      <c r="GCW207" s="11"/>
      <c r="GCX207" s="11"/>
      <c r="GCY207" s="11"/>
      <c r="GCZ207" s="11"/>
      <c r="GDA207" s="11"/>
      <c r="GDB207" s="11"/>
      <c r="GDC207" s="11"/>
      <c r="GDD207" s="11"/>
      <c r="GDE207" s="11"/>
      <c r="GDF207" s="11"/>
      <c r="GDG207" s="11"/>
      <c r="GDH207" s="11"/>
      <c r="GDI207" s="11"/>
      <c r="GDJ207" s="11"/>
      <c r="GDK207" s="11"/>
      <c r="GDL207" s="11"/>
      <c r="GDM207" s="11"/>
      <c r="GDN207" s="11"/>
      <c r="GDO207" s="11"/>
      <c r="GDP207" s="11"/>
      <c r="GDQ207" s="11"/>
      <c r="GDR207" s="11"/>
      <c r="GDS207" s="11"/>
      <c r="GDT207" s="11"/>
      <c r="GDU207" s="11"/>
      <c r="GDV207" s="11"/>
      <c r="GDW207" s="11"/>
      <c r="GDX207" s="11"/>
      <c r="GDY207" s="11"/>
      <c r="GDZ207" s="11"/>
      <c r="GEA207" s="11"/>
      <c r="GEB207" s="11"/>
      <c r="GEC207" s="11"/>
      <c r="GED207" s="11"/>
      <c r="GEE207" s="11"/>
      <c r="GEF207" s="11"/>
      <c r="GEG207" s="11"/>
      <c r="GEH207" s="11"/>
      <c r="GEI207" s="11"/>
      <c r="GEJ207" s="11"/>
      <c r="GEK207" s="11"/>
      <c r="GEL207" s="11"/>
      <c r="GEM207" s="11"/>
      <c r="GEN207" s="11"/>
      <c r="GEO207" s="11"/>
      <c r="GEP207" s="11"/>
      <c r="GEQ207" s="11"/>
      <c r="GER207" s="11"/>
      <c r="GES207" s="11"/>
      <c r="GET207" s="11"/>
      <c r="GEU207" s="11"/>
      <c r="GEV207" s="11"/>
      <c r="GEW207" s="11"/>
      <c r="GEX207" s="11"/>
      <c r="GEY207" s="11"/>
      <c r="GEZ207" s="11"/>
      <c r="GFA207" s="11"/>
      <c r="GFB207" s="11"/>
      <c r="GFC207" s="11"/>
      <c r="GFD207" s="11"/>
      <c r="GFE207" s="11"/>
      <c r="GFF207" s="11"/>
      <c r="GFG207" s="11"/>
      <c r="GFH207" s="11"/>
      <c r="GFI207" s="11"/>
      <c r="GFJ207" s="11"/>
      <c r="GFK207" s="11"/>
      <c r="GFL207" s="11"/>
      <c r="GFM207" s="11"/>
      <c r="GFN207" s="11"/>
      <c r="GFO207" s="11"/>
      <c r="GFP207" s="11"/>
      <c r="GFQ207" s="11"/>
      <c r="GFR207" s="11"/>
      <c r="GFS207" s="11"/>
      <c r="GFT207" s="11"/>
      <c r="GFU207" s="11"/>
      <c r="GFV207" s="11"/>
      <c r="GFW207" s="11"/>
      <c r="GFX207" s="11"/>
      <c r="GFY207" s="11"/>
      <c r="GFZ207" s="11"/>
      <c r="GGA207" s="11"/>
      <c r="GGB207" s="11"/>
      <c r="GGC207" s="11"/>
      <c r="GGD207" s="11"/>
      <c r="GGE207" s="11"/>
      <c r="GGF207" s="11"/>
      <c r="GGG207" s="11"/>
      <c r="GGH207" s="11"/>
      <c r="GGI207" s="11"/>
      <c r="GGJ207" s="11"/>
      <c r="GGK207" s="11"/>
      <c r="GGL207" s="11"/>
      <c r="GGM207" s="11"/>
      <c r="GGN207" s="11"/>
      <c r="GGO207" s="11"/>
      <c r="GGP207" s="11"/>
      <c r="GGQ207" s="11"/>
      <c r="GGR207" s="11"/>
      <c r="GGS207" s="11"/>
      <c r="GGT207" s="11"/>
      <c r="GGU207" s="11"/>
      <c r="GGV207" s="11"/>
      <c r="GGW207" s="11"/>
      <c r="GGX207" s="11"/>
      <c r="GGY207" s="11"/>
      <c r="GGZ207" s="11"/>
      <c r="GHA207" s="11"/>
      <c r="GHB207" s="11"/>
      <c r="GHC207" s="11"/>
      <c r="GHD207" s="11"/>
      <c r="GHE207" s="11"/>
      <c r="GHF207" s="11"/>
      <c r="GHG207" s="11"/>
      <c r="GHH207" s="11"/>
      <c r="GHI207" s="11"/>
      <c r="GHJ207" s="11"/>
      <c r="GHK207" s="11"/>
      <c r="GHL207" s="11"/>
      <c r="GHM207" s="11"/>
      <c r="GHN207" s="11"/>
      <c r="GHO207" s="11"/>
      <c r="GHP207" s="11"/>
      <c r="GHQ207" s="11"/>
      <c r="GHR207" s="11"/>
      <c r="GHS207" s="11"/>
      <c r="GHT207" s="11"/>
      <c r="GHU207" s="11"/>
      <c r="GHV207" s="11"/>
      <c r="GHW207" s="11"/>
      <c r="GHX207" s="11"/>
      <c r="GHY207" s="11"/>
      <c r="GHZ207" s="11"/>
      <c r="GIA207" s="11"/>
      <c r="GIB207" s="11"/>
      <c r="GIC207" s="11"/>
      <c r="GID207" s="11"/>
      <c r="GIE207" s="11"/>
      <c r="GIF207" s="11"/>
      <c r="GIG207" s="11"/>
      <c r="GIH207" s="11"/>
      <c r="GII207" s="11"/>
      <c r="GIJ207" s="11"/>
      <c r="GIK207" s="11"/>
      <c r="GIL207" s="11"/>
      <c r="GIM207" s="11"/>
      <c r="GIN207" s="11"/>
      <c r="GIO207" s="11"/>
      <c r="GIP207" s="11"/>
      <c r="GIQ207" s="11"/>
      <c r="GIR207" s="11"/>
      <c r="GIS207" s="11"/>
      <c r="GIT207" s="11"/>
      <c r="GIU207" s="11"/>
      <c r="GIV207" s="11"/>
      <c r="GIW207" s="11"/>
      <c r="GIX207" s="11"/>
      <c r="GIY207" s="11"/>
      <c r="GIZ207" s="11"/>
      <c r="GJA207" s="11"/>
      <c r="GJB207" s="11"/>
      <c r="GJC207" s="11"/>
      <c r="GJD207" s="11"/>
      <c r="GJE207" s="11"/>
      <c r="GJF207" s="11"/>
      <c r="GJG207" s="11"/>
      <c r="GJH207" s="11"/>
      <c r="GJI207" s="11"/>
      <c r="GJJ207" s="11"/>
      <c r="GJK207" s="11"/>
      <c r="GJL207" s="11"/>
      <c r="GJM207" s="11"/>
      <c r="GJN207" s="11"/>
      <c r="GJO207" s="11"/>
      <c r="GJP207" s="11"/>
      <c r="GJQ207" s="11"/>
      <c r="GJR207" s="11"/>
      <c r="GJS207" s="11"/>
      <c r="GJT207" s="11"/>
      <c r="GJU207" s="11"/>
      <c r="GJV207" s="11"/>
      <c r="GJW207" s="11"/>
      <c r="GJX207" s="11"/>
      <c r="GJY207" s="11"/>
      <c r="GJZ207" s="11"/>
      <c r="GKA207" s="11"/>
      <c r="GKB207" s="11"/>
      <c r="GKC207" s="11"/>
      <c r="GKD207" s="11"/>
      <c r="GKE207" s="11"/>
      <c r="GKF207" s="11"/>
      <c r="GKG207" s="11"/>
      <c r="GKH207" s="11"/>
      <c r="GKI207" s="11"/>
      <c r="GKJ207" s="11"/>
      <c r="GKK207" s="11"/>
      <c r="GKL207" s="11"/>
      <c r="GKM207" s="11"/>
      <c r="GKN207" s="11"/>
      <c r="GKO207" s="11"/>
      <c r="GKP207" s="11"/>
      <c r="GKQ207" s="11"/>
      <c r="GKR207" s="11"/>
      <c r="GKS207" s="11"/>
      <c r="GKT207" s="11"/>
      <c r="GKU207" s="11"/>
      <c r="GKV207" s="11"/>
      <c r="GKW207" s="11"/>
      <c r="GKX207" s="11"/>
      <c r="GKY207" s="11"/>
      <c r="GKZ207" s="11"/>
      <c r="GLA207" s="11"/>
      <c r="GLB207" s="11"/>
      <c r="GLC207" s="11"/>
      <c r="GLD207" s="11"/>
      <c r="GLE207" s="11"/>
      <c r="GLF207" s="11"/>
      <c r="GLG207" s="11"/>
      <c r="GLH207" s="11"/>
      <c r="GLI207" s="11"/>
      <c r="GLJ207" s="11"/>
      <c r="GLK207" s="11"/>
      <c r="GLL207" s="11"/>
      <c r="GLM207" s="11"/>
      <c r="GLN207" s="11"/>
      <c r="GLO207" s="11"/>
      <c r="GLP207" s="11"/>
      <c r="GLQ207" s="11"/>
      <c r="GLR207" s="11"/>
      <c r="GLS207" s="11"/>
      <c r="GLT207" s="11"/>
      <c r="GLU207" s="11"/>
      <c r="GLV207" s="11"/>
      <c r="GLW207" s="11"/>
      <c r="GLX207" s="11"/>
      <c r="GLY207" s="11"/>
      <c r="GLZ207" s="11"/>
      <c r="GMA207" s="11"/>
      <c r="GMB207" s="11"/>
      <c r="GMC207" s="11"/>
      <c r="GMD207" s="11"/>
      <c r="GME207" s="11"/>
      <c r="GMF207" s="11"/>
      <c r="GMG207" s="11"/>
      <c r="GMH207" s="11"/>
      <c r="GMI207" s="11"/>
      <c r="GMJ207" s="11"/>
      <c r="GMK207" s="11"/>
      <c r="GML207" s="11"/>
      <c r="GMM207" s="11"/>
      <c r="GMN207" s="11"/>
      <c r="GMO207" s="11"/>
      <c r="GMP207" s="11"/>
      <c r="GMQ207" s="11"/>
      <c r="GMR207" s="11"/>
      <c r="GMS207" s="11"/>
      <c r="GMT207" s="11"/>
      <c r="GMU207" s="11"/>
      <c r="GMV207" s="11"/>
      <c r="GMW207" s="11"/>
      <c r="GMX207" s="11"/>
      <c r="GMY207" s="11"/>
      <c r="GMZ207" s="11"/>
      <c r="GNA207" s="11"/>
      <c r="GNB207" s="11"/>
      <c r="GNC207" s="11"/>
      <c r="GND207" s="11"/>
      <c r="GNE207" s="11"/>
      <c r="GNF207" s="11"/>
      <c r="GNG207" s="11"/>
      <c r="GNH207" s="11"/>
      <c r="GNI207" s="11"/>
      <c r="GNJ207" s="11"/>
      <c r="GNK207" s="11"/>
      <c r="GNL207" s="11"/>
      <c r="GNM207" s="11"/>
      <c r="GNN207" s="11"/>
      <c r="GNO207" s="11"/>
      <c r="GNP207" s="11"/>
      <c r="GNQ207" s="11"/>
      <c r="GNR207" s="11"/>
      <c r="GNS207" s="11"/>
      <c r="GNT207" s="11"/>
      <c r="GNU207" s="11"/>
      <c r="GNV207" s="11"/>
      <c r="GNW207" s="11"/>
      <c r="GNX207" s="11"/>
      <c r="GNY207" s="11"/>
      <c r="GNZ207" s="11"/>
      <c r="GOA207" s="11"/>
      <c r="GOB207" s="11"/>
      <c r="GOC207" s="11"/>
      <c r="GOD207" s="11"/>
      <c r="GOE207" s="11"/>
      <c r="GOF207" s="11"/>
      <c r="GOG207" s="11"/>
      <c r="GOH207" s="11"/>
      <c r="GOI207" s="11"/>
      <c r="GOJ207" s="11"/>
      <c r="GOK207" s="11"/>
      <c r="GOL207" s="11"/>
      <c r="GOM207" s="11"/>
      <c r="GON207" s="11"/>
      <c r="GOO207" s="11"/>
      <c r="GOP207" s="11"/>
      <c r="GOQ207" s="11"/>
      <c r="GOR207" s="11"/>
      <c r="GOS207" s="11"/>
      <c r="GOT207" s="11"/>
      <c r="GOU207" s="11"/>
      <c r="GOV207" s="11"/>
      <c r="GOW207" s="11"/>
      <c r="GOX207" s="11"/>
      <c r="GOY207" s="11"/>
      <c r="GOZ207" s="11"/>
      <c r="GPA207" s="11"/>
      <c r="GPB207" s="11"/>
      <c r="GPC207" s="11"/>
      <c r="GPD207" s="11"/>
      <c r="GPE207" s="11"/>
      <c r="GPF207" s="11"/>
      <c r="GPG207" s="11"/>
      <c r="GPH207" s="11"/>
      <c r="GPI207" s="11"/>
      <c r="GPJ207" s="11"/>
      <c r="GPK207" s="11"/>
      <c r="GPL207" s="11"/>
      <c r="GPM207" s="11"/>
      <c r="GPN207" s="11"/>
      <c r="GPO207" s="11"/>
      <c r="GPP207" s="11"/>
      <c r="GPQ207" s="11"/>
      <c r="GPR207" s="11"/>
      <c r="GPS207" s="11"/>
      <c r="GPT207" s="11"/>
      <c r="GPU207" s="11"/>
      <c r="GPV207" s="11"/>
      <c r="GPW207" s="11"/>
      <c r="GPX207" s="11"/>
      <c r="GPY207" s="11"/>
      <c r="GPZ207" s="11"/>
      <c r="GQA207" s="11"/>
      <c r="GQB207" s="11"/>
      <c r="GQC207" s="11"/>
      <c r="GQD207" s="11"/>
      <c r="GQE207" s="11"/>
      <c r="GQF207" s="11"/>
      <c r="GQG207" s="11"/>
      <c r="GQH207" s="11"/>
      <c r="GQI207" s="11"/>
      <c r="GQJ207" s="11"/>
      <c r="GQK207" s="11"/>
      <c r="GQL207" s="11"/>
      <c r="GQM207" s="11"/>
      <c r="GQN207" s="11"/>
      <c r="GQO207" s="11"/>
      <c r="GQP207" s="11"/>
      <c r="GQQ207" s="11"/>
      <c r="GQR207" s="11"/>
      <c r="GQS207" s="11"/>
      <c r="GQT207" s="11"/>
      <c r="GQU207" s="11"/>
      <c r="GQV207" s="11"/>
      <c r="GQW207" s="11"/>
      <c r="GQX207" s="11"/>
      <c r="GQY207" s="11"/>
      <c r="GQZ207" s="11"/>
      <c r="GRA207" s="11"/>
      <c r="GRB207" s="11"/>
      <c r="GRC207" s="11"/>
      <c r="GRD207" s="11"/>
      <c r="GRE207" s="11"/>
      <c r="GRF207" s="11"/>
      <c r="GRG207" s="11"/>
      <c r="GRH207" s="11"/>
      <c r="GRI207" s="11"/>
      <c r="GRJ207" s="11"/>
      <c r="GRK207" s="11"/>
      <c r="GRL207" s="11"/>
      <c r="GRM207" s="11"/>
      <c r="GRN207" s="11"/>
      <c r="GRO207" s="11"/>
      <c r="GRP207" s="11"/>
      <c r="GRQ207" s="11"/>
      <c r="GRR207" s="11"/>
      <c r="GRS207" s="11"/>
      <c r="GRT207" s="11"/>
      <c r="GRU207" s="11"/>
      <c r="GRV207" s="11"/>
      <c r="GRW207" s="11"/>
      <c r="GRX207" s="11"/>
      <c r="GRY207" s="11"/>
      <c r="GRZ207" s="11"/>
      <c r="GSA207" s="11"/>
      <c r="GSB207" s="11"/>
      <c r="GSC207" s="11"/>
      <c r="GSD207" s="11"/>
      <c r="GSE207" s="11"/>
      <c r="GSF207" s="11"/>
      <c r="GSG207" s="11"/>
      <c r="GSH207" s="11"/>
      <c r="GSI207" s="11"/>
      <c r="GSJ207" s="11"/>
      <c r="GSK207" s="11"/>
      <c r="GSL207" s="11"/>
      <c r="GSM207" s="11"/>
      <c r="GSN207" s="11"/>
      <c r="GSO207" s="11"/>
      <c r="GSP207" s="11"/>
      <c r="GSQ207" s="11"/>
      <c r="GSR207" s="11"/>
      <c r="GSS207" s="11"/>
      <c r="GST207" s="11"/>
      <c r="GSU207" s="11"/>
      <c r="GSV207" s="11"/>
      <c r="GSW207" s="11"/>
      <c r="GSX207" s="11"/>
      <c r="GSY207" s="11"/>
      <c r="GSZ207" s="11"/>
      <c r="GTA207" s="11"/>
      <c r="GTB207" s="11"/>
      <c r="GTC207" s="11"/>
      <c r="GTD207" s="11"/>
      <c r="GTE207" s="11"/>
      <c r="GTF207" s="11"/>
      <c r="GTG207" s="11"/>
      <c r="GTH207" s="11"/>
      <c r="GTI207" s="11"/>
      <c r="GTJ207" s="11"/>
      <c r="GTK207" s="11"/>
      <c r="GTL207" s="11"/>
      <c r="GTM207" s="11"/>
      <c r="GTN207" s="11"/>
      <c r="GTO207" s="11"/>
      <c r="GTP207" s="11"/>
      <c r="GTQ207" s="11"/>
      <c r="GTR207" s="11"/>
      <c r="GTS207" s="11"/>
      <c r="GTT207" s="11"/>
      <c r="GTU207" s="11"/>
      <c r="GTV207" s="11"/>
      <c r="GTW207" s="11"/>
      <c r="GTX207" s="11"/>
      <c r="GTY207" s="11"/>
      <c r="GTZ207" s="11"/>
      <c r="GUA207" s="11"/>
      <c r="GUB207" s="11"/>
      <c r="GUC207" s="11"/>
      <c r="GUD207" s="11"/>
      <c r="GUE207" s="11"/>
      <c r="GUF207" s="11"/>
      <c r="GUG207" s="11"/>
      <c r="GUH207" s="11"/>
      <c r="GUI207" s="11"/>
      <c r="GUJ207" s="11"/>
      <c r="GUK207" s="11"/>
      <c r="GUL207" s="11"/>
      <c r="GUM207" s="11"/>
      <c r="GUN207" s="11"/>
      <c r="GUO207" s="11"/>
      <c r="GUP207" s="11"/>
      <c r="GUQ207" s="11"/>
      <c r="GUR207" s="11"/>
      <c r="GUS207" s="11"/>
      <c r="GUT207" s="11"/>
      <c r="GUU207" s="11"/>
      <c r="GUV207" s="11"/>
      <c r="GUW207" s="11"/>
      <c r="GUX207" s="11"/>
      <c r="GUY207" s="11"/>
      <c r="GUZ207" s="11"/>
      <c r="GVA207" s="11"/>
      <c r="GVB207" s="11"/>
      <c r="GVC207" s="11"/>
      <c r="GVD207" s="11"/>
      <c r="GVE207" s="11"/>
      <c r="GVF207" s="11"/>
      <c r="GVG207" s="11"/>
      <c r="GVH207" s="11"/>
      <c r="GVI207" s="11"/>
      <c r="GVJ207" s="11"/>
      <c r="GVK207" s="11"/>
      <c r="GVL207" s="11"/>
      <c r="GVM207" s="11"/>
      <c r="GVN207" s="11"/>
      <c r="GVO207" s="11"/>
      <c r="GVP207" s="11"/>
      <c r="GVQ207" s="11"/>
      <c r="GVR207" s="11"/>
      <c r="GVS207" s="11"/>
      <c r="GVT207" s="11"/>
      <c r="GVU207" s="11"/>
      <c r="GVV207" s="11"/>
      <c r="GVW207" s="11"/>
      <c r="GVX207" s="11"/>
      <c r="GVY207" s="11"/>
      <c r="GVZ207" s="11"/>
      <c r="GWA207" s="11"/>
      <c r="GWB207" s="11"/>
      <c r="GWC207" s="11"/>
      <c r="GWD207" s="11"/>
      <c r="GWE207" s="11"/>
      <c r="GWF207" s="11"/>
      <c r="GWG207" s="11"/>
      <c r="GWH207" s="11"/>
      <c r="GWI207" s="11"/>
      <c r="GWJ207" s="11"/>
      <c r="GWK207" s="11"/>
      <c r="GWL207" s="11"/>
      <c r="GWM207" s="11"/>
      <c r="GWN207" s="11"/>
      <c r="GWO207" s="11"/>
      <c r="GWP207" s="11"/>
      <c r="GWQ207" s="11"/>
      <c r="GWR207" s="11"/>
      <c r="GWS207" s="11"/>
      <c r="GWT207" s="11"/>
      <c r="GWU207" s="11"/>
      <c r="GWV207" s="11"/>
      <c r="GWW207" s="11"/>
      <c r="GWX207" s="11"/>
      <c r="GWY207" s="11"/>
      <c r="GWZ207" s="11"/>
      <c r="GXA207" s="11"/>
      <c r="GXB207" s="11"/>
      <c r="GXC207" s="11"/>
      <c r="GXD207" s="11"/>
      <c r="GXE207" s="11"/>
      <c r="GXF207" s="11"/>
      <c r="GXG207" s="11"/>
      <c r="GXH207" s="11"/>
      <c r="GXI207" s="11"/>
      <c r="GXJ207" s="11"/>
      <c r="GXK207" s="11"/>
      <c r="GXL207" s="11"/>
      <c r="GXM207" s="11"/>
      <c r="GXN207" s="11"/>
      <c r="GXO207" s="11"/>
      <c r="GXP207" s="11"/>
      <c r="GXQ207" s="11"/>
      <c r="GXR207" s="11"/>
      <c r="GXS207" s="11"/>
      <c r="GXT207" s="11"/>
      <c r="GXU207" s="11"/>
      <c r="GXV207" s="11"/>
      <c r="GXW207" s="11"/>
      <c r="GXX207" s="11"/>
      <c r="GXY207" s="11"/>
      <c r="GXZ207" s="11"/>
      <c r="GYA207" s="11"/>
      <c r="GYB207" s="11"/>
      <c r="GYC207" s="11"/>
      <c r="GYD207" s="11"/>
      <c r="GYE207" s="11"/>
      <c r="GYF207" s="11"/>
      <c r="GYG207" s="11"/>
      <c r="GYH207" s="11"/>
      <c r="GYI207" s="11"/>
      <c r="GYJ207" s="11"/>
      <c r="GYK207" s="11"/>
      <c r="GYL207" s="11"/>
      <c r="GYM207" s="11"/>
      <c r="GYN207" s="11"/>
      <c r="GYO207" s="11"/>
      <c r="GYP207" s="11"/>
      <c r="GYQ207" s="11"/>
      <c r="GYR207" s="11"/>
      <c r="GYS207" s="11"/>
      <c r="GYT207" s="11"/>
      <c r="GYU207" s="11"/>
      <c r="GYV207" s="11"/>
      <c r="GYW207" s="11"/>
      <c r="GYX207" s="11"/>
      <c r="GYY207" s="11"/>
      <c r="GYZ207" s="11"/>
      <c r="GZA207" s="11"/>
      <c r="GZB207" s="11"/>
      <c r="GZC207" s="11"/>
      <c r="GZD207" s="11"/>
      <c r="GZE207" s="11"/>
      <c r="GZF207" s="11"/>
      <c r="GZG207" s="11"/>
      <c r="GZH207" s="11"/>
      <c r="GZI207" s="11"/>
      <c r="GZJ207" s="11"/>
      <c r="GZK207" s="11"/>
      <c r="GZL207" s="11"/>
      <c r="GZM207" s="11"/>
      <c r="GZN207" s="11"/>
      <c r="GZO207" s="11"/>
      <c r="GZP207" s="11"/>
      <c r="GZQ207" s="11"/>
      <c r="GZR207" s="11"/>
      <c r="GZS207" s="11"/>
      <c r="GZT207" s="11"/>
      <c r="GZU207" s="11"/>
      <c r="GZV207" s="11"/>
      <c r="GZW207" s="11"/>
      <c r="GZX207" s="11"/>
      <c r="GZY207" s="11"/>
      <c r="GZZ207" s="11"/>
      <c r="HAA207" s="11"/>
      <c r="HAB207" s="11"/>
      <c r="HAC207" s="11"/>
      <c r="HAD207" s="11"/>
      <c r="HAE207" s="11"/>
      <c r="HAF207" s="11"/>
      <c r="HAG207" s="11"/>
      <c r="HAH207" s="11"/>
      <c r="HAI207" s="11"/>
      <c r="HAJ207" s="11"/>
      <c r="HAK207" s="11"/>
      <c r="HAL207" s="11"/>
      <c r="HAM207" s="11"/>
      <c r="HAN207" s="11"/>
      <c r="HAO207" s="11"/>
      <c r="HAP207" s="11"/>
      <c r="HAQ207" s="11"/>
      <c r="HAR207" s="11"/>
      <c r="HAS207" s="11"/>
      <c r="HAT207" s="11"/>
      <c r="HAU207" s="11"/>
      <c r="HAV207" s="11"/>
      <c r="HAW207" s="11"/>
      <c r="HAX207" s="11"/>
      <c r="HAY207" s="11"/>
      <c r="HAZ207" s="11"/>
      <c r="HBA207" s="11"/>
      <c r="HBB207" s="11"/>
      <c r="HBC207" s="11"/>
      <c r="HBD207" s="11"/>
      <c r="HBE207" s="11"/>
      <c r="HBF207" s="11"/>
      <c r="HBG207" s="11"/>
      <c r="HBH207" s="11"/>
      <c r="HBI207" s="11"/>
      <c r="HBJ207" s="11"/>
      <c r="HBK207" s="11"/>
      <c r="HBL207" s="11"/>
      <c r="HBM207" s="11"/>
      <c r="HBN207" s="11"/>
      <c r="HBO207" s="11"/>
      <c r="HBP207" s="11"/>
      <c r="HBQ207" s="11"/>
      <c r="HBR207" s="11"/>
      <c r="HBS207" s="11"/>
      <c r="HBT207" s="11"/>
      <c r="HBU207" s="11"/>
      <c r="HBV207" s="11"/>
      <c r="HBW207" s="11"/>
      <c r="HBX207" s="11"/>
      <c r="HBY207" s="11"/>
      <c r="HBZ207" s="11"/>
      <c r="HCA207" s="11"/>
      <c r="HCB207" s="11"/>
      <c r="HCC207" s="11"/>
      <c r="HCD207" s="11"/>
      <c r="HCE207" s="11"/>
      <c r="HCF207" s="11"/>
      <c r="HCG207" s="11"/>
      <c r="HCH207" s="11"/>
      <c r="HCI207" s="11"/>
      <c r="HCJ207" s="11"/>
      <c r="HCK207" s="11"/>
      <c r="HCL207" s="11"/>
      <c r="HCM207" s="11"/>
      <c r="HCN207" s="11"/>
      <c r="HCO207" s="11"/>
      <c r="HCP207" s="11"/>
      <c r="HCQ207" s="11"/>
      <c r="HCR207" s="11"/>
      <c r="HCS207" s="11"/>
      <c r="HCT207" s="11"/>
      <c r="HCU207" s="11"/>
      <c r="HCV207" s="11"/>
      <c r="HCW207" s="11"/>
      <c r="HCX207" s="11"/>
      <c r="HCY207" s="11"/>
      <c r="HCZ207" s="11"/>
      <c r="HDA207" s="11"/>
      <c r="HDB207" s="11"/>
      <c r="HDC207" s="11"/>
      <c r="HDD207" s="11"/>
      <c r="HDE207" s="11"/>
      <c r="HDF207" s="11"/>
      <c r="HDG207" s="11"/>
      <c r="HDH207" s="11"/>
      <c r="HDI207" s="11"/>
      <c r="HDJ207" s="11"/>
      <c r="HDK207" s="11"/>
      <c r="HDL207" s="11"/>
      <c r="HDM207" s="11"/>
      <c r="HDN207" s="11"/>
      <c r="HDO207" s="11"/>
      <c r="HDP207" s="11"/>
      <c r="HDQ207" s="11"/>
      <c r="HDR207" s="11"/>
      <c r="HDS207" s="11"/>
      <c r="HDT207" s="11"/>
      <c r="HDU207" s="11"/>
      <c r="HDV207" s="11"/>
      <c r="HDW207" s="11"/>
      <c r="HDX207" s="11"/>
      <c r="HDY207" s="11"/>
      <c r="HDZ207" s="11"/>
      <c r="HEA207" s="11"/>
      <c r="HEB207" s="11"/>
      <c r="HEC207" s="11"/>
      <c r="HED207" s="11"/>
      <c r="HEE207" s="11"/>
      <c r="HEF207" s="11"/>
      <c r="HEG207" s="11"/>
      <c r="HEH207" s="11"/>
      <c r="HEI207" s="11"/>
      <c r="HEJ207" s="11"/>
      <c r="HEK207" s="11"/>
      <c r="HEL207" s="11"/>
      <c r="HEM207" s="11"/>
      <c r="HEN207" s="11"/>
      <c r="HEO207" s="11"/>
      <c r="HEP207" s="11"/>
      <c r="HEQ207" s="11"/>
      <c r="HER207" s="11"/>
      <c r="HES207" s="11"/>
      <c r="HET207" s="11"/>
      <c r="HEU207" s="11"/>
      <c r="HEV207" s="11"/>
      <c r="HEW207" s="11"/>
      <c r="HEX207" s="11"/>
      <c r="HEY207" s="11"/>
      <c r="HEZ207" s="11"/>
      <c r="HFA207" s="11"/>
      <c r="HFB207" s="11"/>
      <c r="HFC207" s="11"/>
      <c r="HFD207" s="11"/>
      <c r="HFE207" s="11"/>
      <c r="HFF207" s="11"/>
      <c r="HFG207" s="11"/>
      <c r="HFH207" s="11"/>
      <c r="HFI207" s="11"/>
      <c r="HFJ207" s="11"/>
      <c r="HFK207" s="11"/>
      <c r="HFL207" s="11"/>
      <c r="HFM207" s="11"/>
      <c r="HFN207" s="11"/>
      <c r="HFO207" s="11"/>
      <c r="HFP207" s="11"/>
      <c r="HFQ207" s="11"/>
      <c r="HFR207" s="11"/>
      <c r="HFS207" s="11"/>
      <c r="HFT207" s="11"/>
      <c r="HFU207" s="11"/>
      <c r="HFV207" s="11"/>
      <c r="HFW207" s="11"/>
      <c r="HFX207" s="11"/>
      <c r="HFY207" s="11"/>
      <c r="HFZ207" s="11"/>
      <c r="HGA207" s="11"/>
      <c r="HGB207" s="11"/>
      <c r="HGC207" s="11"/>
      <c r="HGD207" s="11"/>
      <c r="HGE207" s="11"/>
      <c r="HGF207" s="11"/>
      <c r="HGG207" s="11"/>
      <c r="HGH207" s="11"/>
      <c r="HGI207" s="11"/>
      <c r="HGJ207" s="11"/>
      <c r="HGK207" s="11"/>
      <c r="HGL207" s="11"/>
      <c r="HGM207" s="11"/>
      <c r="HGN207" s="11"/>
      <c r="HGO207" s="11"/>
      <c r="HGP207" s="11"/>
      <c r="HGQ207" s="11"/>
      <c r="HGR207" s="11"/>
      <c r="HGS207" s="11"/>
      <c r="HGT207" s="11"/>
      <c r="HGU207" s="11"/>
      <c r="HGV207" s="11"/>
      <c r="HGW207" s="11"/>
      <c r="HGX207" s="11"/>
      <c r="HGY207" s="11"/>
      <c r="HGZ207" s="11"/>
      <c r="HHA207" s="11"/>
      <c r="HHB207" s="11"/>
      <c r="HHC207" s="11"/>
      <c r="HHD207" s="11"/>
      <c r="HHE207" s="11"/>
      <c r="HHF207" s="11"/>
      <c r="HHG207" s="11"/>
      <c r="HHH207" s="11"/>
      <c r="HHI207" s="11"/>
      <c r="HHJ207" s="11"/>
      <c r="HHK207" s="11"/>
      <c r="HHL207" s="11"/>
      <c r="HHM207" s="11"/>
      <c r="HHN207" s="11"/>
      <c r="HHO207" s="11"/>
      <c r="HHP207" s="11"/>
      <c r="HHQ207" s="11"/>
      <c r="HHR207" s="11"/>
      <c r="HHS207" s="11"/>
      <c r="HHT207" s="11"/>
      <c r="HHU207" s="11"/>
      <c r="HHV207" s="11"/>
      <c r="HHW207" s="11"/>
      <c r="HHX207" s="11"/>
      <c r="HHY207" s="11"/>
      <c r="HHZ207" s="11"/>
      <c r="HIA207" s="11"/>
      <c r="HIB207" s="11"/>
      <c r="HIC207" s="11"/>
      <c r="HID207" s="11"/>
      <c r="HIE207" s="11"/>
      <c r="HIF207" s="11"/>
      <c r="HIG207" s="11"/>
      <c r="HIH207" s="11"/>
      <c r="HII207" s="11"/>
      <c r="HIJ207" s="11"/>
      <c r="HIK207" s="11"/>
      <c r="HIL207" s="11"/>
      <c r="HIM207" s="11"/>
      <c r="HIN207" s="11"/>
      <c r="HIO207" s="11"/>
      <c r="HIP207" s="11"/>
      <c r="HIQ207" s="11"/>
      <c r="HIR207" s="11"/>
      <c r="HIS207" s="11"/>
      <c r="HIT207" s="11"/>
      <c r="HIU207" s="11"/>
      <c r="HIV207" s="11"/>
      <c r="HIW207" s="11"/>
      <c r="HIX207" s="11"/>
      <c r="HIY207" s="11"/>
      <c r="HIZ207" s="11"/>
      <c r="HJA207" s="11"/>
      <c r="HJB207" s="11"/>
      <c r="HJC207" s="11"/>
      <c r="HJD207" s="11"/>
      <c r="HJE207" s="11"/>
      <c r="HJF207" s="11"/>
      <c r="HJG207" s="11"/>
      <c r="HJH207" s="11"/>
      <c r="HJI207" s="11"/>
      <c r="HJJ207" s="11"/>
      <c r="HJK207" s="11"/>
      <c r="HJL207" s="11"/>
      <c r="HJM207" s="11"/>
      <c r="HJN207" s="11"/>
      <c r="HJO207" s="11"/>
      <c r="HJP207" s="11"/>
      <c r="HJQ207" s="11"/>
      <c r="HJR207" s="11"/>
      <c r="HJS207" s="11"/>
      <c r="HJT207" s="11"/>
      <c r="HJU207" s="11"/>
      <c r="HJV207" s="11"/>
      <c r="HJW207" s="11"/>
      <c r="HJX207" s="11"/>
      <c r="HJY207" s="11"/>
      <c r="HJZ207" s="11"/>
      <c r="HKA207" s="11"/>
      <c r="HKB207" s="11"/>
      <c r="HKC207" s="11"/>
      <c r="HKD207" s="11"/>
      <c r="HKE207" s="11"/>
      <c r="HKF207" s="11"/>
      <c r="HKG207" s="11"/>
      <c r="HKH207" s="11"/>
      <c r="HKI207" s="11"/>
      <c r="HKJ207" s="11"/>
      <c r="HKK207" s="11"/>
      <c r="HKL207" s="11"/>
      <c r="HKM207" s="11"/>
      <c r="HKN207" s="11"/>
      <c r="HKO207" s="11"/>
      <c r="HKP207" s="11"/>
      <c r="HKQ207" s="11"/>
      <c r="HKR207" s="11"/>
      <c r="HKS207" s="11"/>
      <c r="HKT207" s="11"/>
      <c r="HKU207" s="11"/>
      <c r="HKV207" s="11"/>
      <c r="HKW207" s="11"/>
      <c r="HKX207" s="11"/>
      <c r="HKY207" s="11"/>
      <c r="HKZ207" s="11"/>
      <c r="HLA207" s="11"/>
      <c r="HLB207" s="11"/>
      <c r="HLC207" s="11"/>
      <c r="HLD207" s="11"/>
      <c r="HLE207" s="11"/>
      <c r="HLF207" s="11"/>
      <c r="HLG207" s="11"/>
      <c r="HLH207" s="11"/>
      <c r="HLI207" s="11"/>
      <c r="HLJ207" s="11"/>
      <c r="HLK207" s="11"/>
      <c r="HLL207" s="11"/>
      <c r="HLM207" s="11"/>
      <c r="HLN207" s="11"/>
      <c r="HLO207" s="11"/>
      <c r="HLP207" s="11"/>
      <c r="HLQ207" s="11"/>
      <c r="HLR207" s="11"/>
      <c r="HLS207" s="11"/>
      <c r="HLT207" s="11"/>
      <c r="HLU207" s="11"/>
      <c r="HLV207" s="11"/>
      <c r="HLW207" s="11"/>
      <c r="HLX207" s="11"/>
      <c r="HLY207" s="11"/>
      <c r="HLZ207" s="11"/>
      <c r="HMA207" s="11"/>
      <c r="HMB207" s="11"/>
      <c r="HMC207" s="11"/>
      <c r="HMD207" s="11"/>
      <c r="HME207" s="11"/>
      <c r="HMF207" s="11"/>
      <c r="HMG207" s="11"/>
      <c r="HMH207" s="11"/>
      <c r="HMI207" s="11"/>
      <c r="HMJ207" s="11"/>
      <c r="HMK207" s="11"/>
      <c r="HML207" s="11"/>
      <c r="HMM207" s="11"/>
      <c r="HMN207" s="11"/>
      <c r="HMO207" s="11"/>
      <c r="HMP207" s="11"/>
      <c r="HMQ207" s="11"/>
      <c r="HMR207" s="11"/>
      <c r="HMS207" s="11"/>
      <c r="HMT207" s="11"/>
      <c r="HMU207" s="11"/>
      <c r="HMV207" s="11"/>
      <c r="HMW207" s="11"/>
      <c r="HMX207" s="11"/>
      <c r="HMY207" s="11"/>
      <c r="HMZ207" s="11"/>
      <c r="HNA207" s="11"/>
      <c r="HNB207" s="11"/>
      <c r="HNC207" s="11"/>
      <c r="HND207" s="11"/>
      <c r="HNE207" s="11"/>
      <c r="HNF207" s="11"/>
      <c r="HNG207" s="11"/>
      <c r="HNH207" s="11"/>
      <c r="HNI207" s="11"/>
      <c r="HNJ207" s="11"/>
      <c r="HNK207" s="11"/>
      <c r="HNL207" s="11"/>
      <c r="HNM207" s="11"/>
      <c r="HNN207" s="11"/>
      <c r="HNO207" s="11"/>
      <c r="HNP207" s="11"/>
      <c r="HNQ207" s="11"/>
      <c r="HNR207" s="11"/>
      <c r="HNS207" s="11"/>
      <c r="HNT207" s="11"/>
      <c r="HNU207" s="11"/>
      <c r="HNV207" s="11"/>
      <c r="HNW207" s="11"/>
      <c r="HNX207" s="11"/>
      <c r="HNY207" s="11"/>
      <c r="HNZ207" s="11"/>
      <c r="HOA207" s="11"/>
      <c r="HOB207" s="11"/>
      <c r="HOC207" s="11"/>
      <c r="HOD207" s="11"/>
      <c r="HOE207" s="11"/>
      <c r="HOF207" s="11"/>
      <c r="HOG207" s="11"/>
      <c r="HOH207" s="11"/>
      <c r="HOI207" s="11"/>
      <c r="HOJ207" s="11"/>
      <c r="HOK207" s="11"/>
      <c r="HOL207" s="11"/>
      <c r="HOM207" s="11"/>
      <c r="HON207" s="11"/>
      <c r="HOO207" s="11"/>
      <c r="HOP207" s="11"/>
      <c r="HOQ207" s="11"/>
      <c r="HOR207" s="11"/>
      <c r="HOS207" s="11"/>
      <c r="HOT207" s="11"/>
      <c r="HOU207" s="11"/>
      <c r="HOV207" s="11"/>
      <c r="HOW207" s="11"/>
      <c r="HOX207" s="11"/>
      <c r="HOY207" s="11"/>
      <c r="HOZ207" s="11"/>
      <c r="HPA207" s="11"/>
      <c r="HPB207" s="11"/>
      <c r="HPC207" s="11"/>
      <c r="HPD207" s="11"/>
      <c r="HPE207" s="11"/>
      <c r="HPF207" s="11"/>
      <c r="HPG207" s="11"/>
      <c r="HPH207" s="11"/>
      <c r="HPI207" s="11"/>
      <c r="HPJ207" s="11"/>
      <c r="HPK207" s="11"/>
      <c r="HPL207" s="11"/>
      <c r="HPM207" s="11"/>
      <c r="HPN207" s="11"/>
      <c r="HPO207" s="11"/>
      <c r="HPP207" s="11"/>
      <c r="HPQ207" s="11"/>
      <c r="HPR207" s="11"/>
      <c r="HPS207" s="11"/>
      <c r="HPT207" s="11"/>
      <c r="HPU207" s="11"/>
      <c r="HPV207" s="11"/>
      <c r="HPW207" s="11"/>
      <c r="HPX207" s="11"/>
      <c r="HPY207" s="11"/>
      <c r="HPZ207" s="11"/>
      <c r="HQA207" s="11"/>
      <c r="HQB207" s="11"/>
      <c r="HQC207" s="11"/>
      <c r="HQD207" s="11"/>
      <c r="HQE207" s="11"/>
      <c r="HQF207" s="11"/>
      <c r="HQG207" s="11"/>
      <c r="HQH207" s="11"/>
      <c r="HQI207" s="11"/>
      <c r="HQJ207" s="11"/>
      <c r="HQK207" s="11"/>
      <c r="HQL207" s="11"/>
      <c r="HQM207" s="11"/>
      <c r="HQN207" s="11"/>
      <c r="HQO207" s="11"/>
      <c r="HQP207" s="11"/>
      <c r="HQQ207" s="11"/>
      <c r="HQR207" s="11"/>
      <c r="HQS207" s="11"/>
      <c r="HQT207" s="11"/>
      <c r="HQU207" s="11"/>
      <c r="HQV207" s="11"/>
      <c r="HQW207" s="11"/>
      <c r="HQX207" s="11"/>
      <c r="HQY207" s="11"/>
      <c r="HQZ207" s="11"/>
      <c r="HRA207" s="11"/>
      <c r="HRB207" s="11"/>
      <c r="HRC207" s="11"/>
      <c r="HRD207" s="11"/>
      <c r="HRE207" s="11"/>
      <c r="HRF207" s="11"/>
      <c r="HRG207" s="11"/>
      <c r="HRH207" s="11"/>
      <c r="HRI207" s="11"/>
      <c r="HRJ207" s="11"/>
      <c r="HRK207" s="11"/>
      <c r="HRL207" s="11"/>
      <c r="HRM207" s="11"/>
      <c r="HRN207" s="11"/>
      <c r="HRO207" s="11"/>
      <c r="HRP207" s="11"/>
      <c r="HRQ207" s="11"/>
      <c r="HRR207" s="11"/>
      <c r="HRS207" s="11"/>
      <c r="HRT207" s="11"/>
      <c r="HRU207" s="11"/>
      <c r="HRV207" s="11"/>
      <c r="HRW207" s="11"/>
      <c r="HRX207" s="11"/>
      <c r="HRY207" s="11"/>
      <c r="HRZ207" s="11"/>
      <c r="HSA207" s="11"/>
      <c r="HSB207" s="11"/>
      <c r="HSC207" s="11"/>
      <c r="HSD207" s="11"/>
      <c r="HSE207" s="11"/>
      <c r="HSF207" s="11"/>
      <c r="HSG207" s="11"/>
      <c r="HSH207" s="11"/>
      <c r="HSI207" s="11"/>
      <c r="HSJ207" s="11"/>
      <c r="HSK207" s="11"/>
      <c r="HSL207" s="11"/>
      <c r="HSM207" s="11"/>
      <c r="HSN207" s="11"/>
      <c r="HSO207" s="11"/>
      <c r="HSP207" s="11"/>
      <c r="HSQ207" s="11"/>
      <c r="HSR207" s="11"/>
      <c r="HSS207" s="11"/>
      <c r="HST207" s="11"/>
      <c r="HSU207" s="11"/>
      <c r="HSV207" s="11"/>
      <c r="HSW207" s="11"/>
      <c r="HSX207" s="11"/>
      <c r="HSY207" s="11"/>
      <c r="HSZ207" s="11"/>
      <c r="HTA207" s="11"/>
      <c r="HTB207" s="11"/>
      <c r="HTC207" s="11"/>
      <c r="HTD207" s="11"/>
      <c r="HTE207" s="11"/>
      <c r="HTF207" s="11"/>
      <c r="HTG207" s="11"/>
      <c r="HTH207" s="11"/>
      <c r="HTI207" s="11"/>
      <c r="HTJ207" s="11"/>
      <c r="HTK207" s="11"/>
      <c r="HTL207" s="11"/>
      <c r="HTM207" s="11"/>
      <c r="HTN207" s="11"/>
      <c r="HTO207" s="11"/>
      <c r="HTP207" s="11"/>
      <c r="HTQ207" s="11"/>
      <c r="HTR207" s="11"/>
      <c r="HTS207" s="11"/>
      <c r="HTT207" s="11"/>
      <c r="HTU207" s="11"/>
      <c r="HTV207" s="11"/>
      <c r="HTW207" s="11"/>
      <c r="HTX207" s="11"/>
      <c r="HTY207" s="11"/>
      <c r="HTZ207" s="11"/>
      <c r="HUA207" s="11"/>
      <c r="HUB207" s="11"/>
      <c r="HUC207" s="11"/>
      <c r="HUD207" s="11"/>
      <c r="HUE207" s="11"/>
      <c r="HUF207" s="11"/>
      <c r="HUG207" s="11"/>
      <c r="HUH207" s="11"/>
      <c r="HUI207" s="11"/>
      <c r="HUJ207" s="11"/>
      <c r="HUK207" s="11"/>
      <c r="HUL207" s="11"/>
      <c r="HUM207" s="11"/>
      <c r="HUN207" s="11"/>
      <c r="HUO207" s="11"/>
      <c r="HUP207" s="11"/>
      <c r="HUQ207" s="11"/>
      <c r="HUR207" s="11"/>
      <c r="HUS207" s="11"/>
      <c r="HUT207" s="11"/>
      <c r="HUU207" s="11"/>
      <c r="HUV207" s="11"/>
      <c r="HUW207" s="11"/>
      <c r="HUX207" s="11"/>
      <c r="HUY207" s="11"/>
      <c r="HUZ207" s="11"/>
      <c r="HVA207" s="11"/>
      <c r="HVB207" s="11"/>
      <c r="HVC207" s="11"/>
      <c r="HVD207" s="11"/>
      <c r="HVE207" s="11"/>
      <c r="HVF207" s="11"/>
      <c r="HVG207" s="11"/>
      <c r="HVH207" s="11"/>
      <c r="HVI207" s="11"/>
      <c r="HVJ207" s="11"/>
      <c r="HVK207" s="11"/>
      <c r="HVL207" s="11"/>
      <c r="HVM207" s="11"/>
      <c r="HVN207" s="11"/>
      <c r="HVO207" s="11"/>
      <c r="HVP207" s="11"/>
      <c r="HVQ207" s="11"/>
      <c r="HVR207" s="11"/>
      <c r="HVS207" s="11"/>
      <c r="HVT207" s="11"/>
      <c r="HVU207" s="11"/>
      <c r="HVV207" s="11"/>
      <c r="HVW207" s="11"/>
      <c r="HVX207" s="11"/>
      <c r="HVY207" s="11"/>
      <c r="HVZ207" s="11"/>
      <c r="HWA207" s="11"/>
      <c r="HWB207" s="11"/>
      <c r="HWC207" s="11"/>
      <c r="HWD207" s="11"/>
      <c r="HWE207" s="11"/>
      <c r="HWF207" s="11"/>
      <c r="HWG207" s="11"/>
      <c r="HWH207" s="11"/>
      <c r="HWI207" s="11"/>
      <c r="HWJ207" s="11"/>
      <c r="HWK207" s="11"/>
      <c r="HWL207" s="11"/>
      <c r="HWM207" s="11"/>
      <c r="HWN207" s="11"/>
      <c r="HWO207" s="11"/>
      <c r="HWP207" s="11"/>
      <c r="HWQ207" s="11"/>
      <c r="HWR207" s="11"/>
      <c r="HWS207" s="11"/>
      <c r="HWT207" s="11"/>
      <c r="HWU207" s="11"/>
      <c r="HWV207" s="11"/>
      <c r="HWW207" s="11"/>
      <c r="HWX207" s="11"/>
      <c r="HWY207" s="11"/>
      <c r="HWZ207" s="11"/>
      <c r="HXA207" s="11"/>
      <c r="HXB207" s="11"/>
      <c r="HXC207" s="11"/>
      <c r="HXD207" s="11"/>
      <c r="HXE207" s="11"/>
      <c r="HXF207" s="11"/>
      <c r="HXG207" s="11"/>
      <c r="HXH207" s="11"/>
      <c r="HXI207" s="11"/>
      <c r="HXJ207" s="11"/>
      <c r="HXK207" s="11"/>
      <c r="HXL207" s="11"/>
      <c r="HXM207" s="11"/>
      <c r="HXN207" s="11"/>
      <c r="HXO207" s="11"/>
      <c r="HXP207" s="11"/>
      <c r="HXQ207" s="11"/>
      <c r="HXR207" s="11"/>
      <c r="HXS207" s="11"/>
      <c r="HXT207" s="11"/>
      <c r="HXU207" s="11"/>
      <c r="HXV207" s="11"/>
      <c r="HXW207" s="11"/>
      <c r="HXX207" s="11"/>
      <c r="HXY207" s="11"/>
      <c r="HXZ207" s="11"/>
      <c r="HYA207" s="11"/>
      <c r="HYB207" s="11"/>
      <c r="HYC207" s="11"/>
      <c r="HYD207" s="11"/>
      <c r="HYE207" s="11"/>
      <c r="HYF207" s="11"/>
      <c r="HYG207" s="11"/>
      <c r="HYH207" s="11"/>
      <c r="HYI207" s="11"/>
      <c r="HYJ207" s="11"/>
      <c r="HYK207" s="11"/>
      <c r="HYL207" s="11"/>
      <c r="HYM207" s="11"/>
      <c r="HYN207" s="11"/>
      <c r="HYO207" s="11"/>
      <c r="HYP207" s="11"/>
      <c r="HYQ207" s="11"/>
      <c r="HYR207" s="11"/>
      <c r="HYS207" s="11"/>
      <c r="HYT207" s="11"/>
      <c r="HYU207" s="11"/>
      <c r="HYV207" s="11"/>
      <c r="HYW207" s="11"/>
      <c r="HYX207" s="11"/>
      <c r="HYY207" s="11"/>
      <c r="HYZ207" s="11"/>
      <c r="HZA207" s="11"/>
      <c r="HZB207" s="11"/>
      <c r="HZC207" s="11"/>
      <c r="HZD207" s="11"/>
      <c r="HZE207" s="11"/>
      <c r="HZF207" s="11"/>
      <c r="HZG207" s="11"/>
      <c r="HZH207" s="11"/>
      <c r="HZI207" s="11"/>
      <c r="HZJ207" s="11"/>
      <c r="HZK207" s="11"/>
      <c r="HZL207" s="11"/>
      <c r="HZM207" s="11"/>
      <c r="HZN207" s="11"/>
      <c r="HZO207" s="11"/>
      <c r="HZP207" s="11"/>
      <c r="HZQ207" s="11"/>
      <c r="HZR207" s="11"/>
      <c r="HZS207" s="11"/>
      <c r="HZT207" s="11"/>
      <c r="HZU207" s="11"/>
      <c r="HZV207" s="11"/>
      <c r="HZW207" s="11"/>
      <c r="HZX207" s="11"/>
      <c r="HZY207" s="11"/>
      <c r="HZZ207" s="11"/>
      <c r="IAA207" s="11"/>
      <c r="IAB207" s="11"/>
      <c r="IAC207" s="11"/>
      <c r="IAD207" s="11"/>
      <c r="IAE207" s="11"/>
      <c r="IAF207" s="11"/>
      <c r="IAG207" s="11"/>
      <c r="IAH207" s="11"/>
      <c r="IAI207" s="11"/>
      <c r="IAJ207" s="11"/>
      <c r="IAK207" s="11"/>
      <c r="IAL207" s="11"/>
      <c r="IAM207" s="11"/>
      <c r="IAN207" s="11"/>
      <c r="IAO207" s="11"/>
      <c r="IAP207" s="11"/>
      <c r="IAQ207" s="11"/>
      <c r="IAR207" s="11"/>
      <c r="IAS207" s="11"/>
      <c r="IAT207" s="11"/>
      <c r="IAU207" s="11"/>
      <c r="IAV207" s="11"/>
      <c r="IAW207" s="11"/>
      <c r="IAX207" s="11"/>
      <c r="IAY207" s="11"/>
      <c r="IAZ207" s="11"/>
      <c r="IBA207" s="11"/>
      <c r="IBB207" s="11"/>
      <c r="IBC207" s="11"/>
      <c r="IBD207" s="11"/>
      <c r="IBE207" s="11"/>
      <c r="IBF207" s="11"/>
      <c r="IBG207" s="11"/>
      <c r="IBH207" s="11"/>
      <c r="IBI207" s="11"/>
      <c r="IBJ207" s="11"/>
      <c r="IBK207" s="11"/>
      <c r="IBL207" s="11"/>
      <c r="IBM207" s="11"/>
      <c r="IBN207" s="11"/>
      <c r="IBO207" s="11"/>
      <c r="IBP207" s="11"/>
      <c r="IBQ207" s="11"/>
      <c r="IBR207" s="11"/>
      <c r="IBS207" s="11"/>
      <c r="IBT207" s="11"/>
      <c r="IBU207" s="11"/>
      <c r="IBV207" s="11"/>
      <c r="IBW207" s="11"/>
      <c r="IBX207" s="11"/>
      <c r="IBY207" s="11"/>
      <c r="IBZ207" s="11"/>
      <c r="ICA207" s="11"/>
      <c r="ICB207" s="11"/>
      <c r="ICC207" s="11"/>
      <c r="ICD207" s="11"/>
      <c r="ICE207" s="11"/>
      <c r="ICF207" s="11"/>
      <c r="ICG207" s="11"/>
      <c r="ICH207" s="11"/>
      <c r="ICI207" s="11"/>
      <c r="ICJ207" s="11"/>
      <c r="ICK207" s="11"/>
      <c r="ICL207" s="11"/>
      <c r="ICM207" s="11"/>
      <c r="ICN207" s="11"/>
      <c r="ICO207" s="11"/>
      <c r="ICP207" s="11"/>
      <c r="ICQ207" s="11"/>
      <c r="ICR207" s="11"/>
      <c r="ICS207" s="11"/>
      <c r="ICT207" s="11"/>
      <c r="ICU207" s="11"/>
      <c r="ICV207" s="11"/>
      <c r="ICW207" s="11"/>
      <c r="ICX207" s="11"/>
      <c r="ICY207" s="11"/>
      <c r="ICZ207" s="11"/>
      <c r="IDA207" s="11"/>
      <c r="IDB207" s="11"/>
      <c r="IDC207" s="11"/>
      <c r="IDD207" s="11"/>
      <c r="IDE207" s="11"/>
      <c r="IDF207" s="11"/>
      <c r="IDG207" s="11"/>
      <c r="IDH207" s="11"/>
      <c r="IDI207" s="11"/>
      <c r="IDJ207" s="11"/>
      <c r="IDK207" s="11"/>
      <c r="IDL207" s="11"/>
      <c r="IDM207" s="11"/>
      <c r="IDN207" s="11"/>
      <c r="IDO207" s="11"/>
      <c r="IDP207" s="11"/>
      <c r="IDQ207" s="11"/>
      <c r="IDR207" s="11"/>
      <c r="IDS207" s="11"/>
      <c r="IDT207" s="11"/>
      <c r="IDU207" s="11"/>
      <c r="IDV207" s="11"/>
      <c r="IDW207" s="11"/>
      <c r="IDX207" s="11"/>
      <c r="IDY207" s="11"/>
      <c r="IDZ207" s="11"/>
      <c r="IEA207" s="11"/>
      <c r="IEB207" s="11"/>
      <c r="IEC207" s="11"/>
      <c r="IED207" s="11"/>
      <c r="IEE207" s="11"/>
      <c r="IEF207" s="11"/>
      <c r="IEG207" s="11"/>
      <c r="IEH207" s="11"/>
      <c r="IEI207" s="11"/>
      <c r="IEJ207" s="11"/>
      <c r="IEK207" s="11"/>
      <c r="IEL207" s="11"/>
      <c r="IEM207" s="11"/>
      <c r="IEN207" s="11"/>
      <c r="IEO207" s="11"/>
      <c r="IEP207" s="11"/>
      <c r="IEQ207" s="11"/>
      <c r="IER207" s="11"/>
      <c r="IES207" s="11"/>
      <c r="IET207" s="11"/>
      <c r="IEU207" s="11"/>
      <c r="IEV207" s="11"/>
      <c r="IEW207" s="11"/>
      <c r="IEX207" s="11"/>
      <c r="IEY207" s="11"/>
      <c r="IEZ207" s="11"/>
      <c r="IFA207" s="11"/>
      <c r="IFB207" s="11"/>
      <c r="IFC207" s="11"/>
      <c r="IFD207" s="11"/>
      <c r="IFE207" s="11"/>
      <c r="IFF207" s="11"/>
      <c r="IFG207" s="11"/>
      <c r="IFH207" s="11"/>
      <c r="IFI207" s="11"/>
      <c r="IFJ207" s="11"/>
      <c r="IFK207" s="11"/>
      <c r="IFL207" s="11"/>
      <c r="IFM207" s="11"/>
      <c r="IFN207" s="11"/>
      <c r="IFO207" s="11"/>
      <c r="IFP207" s="11"/>
      <c r="IFQ207" s="11"/>
      <c r="IFR207" s="11"/>
      <c r="IFS207" s="11"/>
      <c r="IFT207" s="11"/>
      <c r="IFU207" s="11"/>
      <c r="IFV207" s="11"/>
      <c r="IFW207" s="11"/>
      <c r="IFX207" s="11"/>
      <c r="IFY207" s="11"/>
      <c r="IFZ207" s="11"/>
      <c r="IGA207" s="11"/>
      <c r="IGB207" s="11"/>
      <c r="IGC207" s="11"/>
      <c r="IGD207" s="11"/>
      <c r="IGE207" s="11"/>
      <c r="IGF207" s="11"/>
      <c r="IGG207" s="11"/>
      <c r="IGH207" s="11"/>
      <c r="IGI207" s="11"/>
      <c r="IGJ207" s="11"/>
      <c r="IGK207" s="11"/>
      <c r="IGL207" s="11"/>
      <c r="IGM207" s="11"/>
      <c r="IGN207" s="11"/>
      <c r="IGO207" s="11"/>
      <c r="IGP207" s="11"/>
      <c r="IGQ207" s="11"/>
      <c r="IGR207" s="11"/>
      <c r="IGS207" s="11"/>
      <c r="IGT207" s="11"/>
      <c r="IGU207" s="11"/>
      <c r="IGV207" s="11"/>
      <c r="IGW207" s="11"/>
      <c r="IGX207" s="11"/>
      <c r="IGY207" s="11"/>
      <c r="IGZ207" s="11"/>
      <c r="IHA207" s="11"/>
      <c r="IHB207" s="11"/>
      <c r="IHC207" s="11"/>
      <c r="IHD207" s="11"/>
      <c r="IHE207" s="11"/>
      <c r="IHF207" s="11"/>
      <c r="IHG207" s="11"/>
      <c r="IHH207" s="11"/>
      <c r="IHI207" s="11"/>
      <c r="IHJ207" s="11"/>
      <c r="IHK207" s="11"/>
      <c r="IHL207" s="11"/>
      <c r="IHM207" s="11"/>
      <c r="IHN207" s="11"/>
      <c r="IHO207" s="11"/>
      <c r="IHP207" s="11"/>
      <c r="IHQ207" s="11"/>
      <c r="IHR207" s="11"/>
      <c r="IHS207" s="11"/>
      <c r="IHT207" s="11"/>
      <c r="IHU207" s="11"/>
      <c r="IHV207" s="11"/>
      <c r="IHW207" s="11"/>
      <c r="IHX207" s="11"/>
      <c r="IHY207" s="11"/>
      <c r="IHZ207" s="11"/>
      <c r="IIA207" s="11"/>
      <c r="IIB207" s="11"/>
      <c r="IIC207" s="11"/>
      <c r="IID207" s="11"/>
      <c r="IIE207" s="11"/>
      <c r="IIF207" s="11"/>
      <c r="IIG207" s="11"/>
      <c r="IIH207" s="11"/>
      <c r="III207" s="11"/>
      <c r="IIJ207" s="11"/>
      <c r="IIK207" s="11"/>
      <c r="IIL207" s="11"/>
      <c r="IIM207" s="11"/>
      <c r="IIN207" s="11"/>
      <c r="IIO207" s="11"/>
      <c r="IIP207" s="11"/>
      <c r="IIQ207" s="11"/>
      <c r="IIR207" s="11"/>
      <c r="IIS207" s="11"/>
      <c r="IIT207" s="11"/>
      <c r="IIU207" s="11"/>
      <c r="IIV207" s="11"/>
      <c r="IIW207" s="11"/>
      <c r="IIX207" s="11"/>
      <c r="IIY207" s="11"/>
      <c r="IIZ207" s="11"/>
      <c r="IJA207" s="11"/>
      <c r="IJB207" s="11"/>
      <c r="IJC207" s="11"/>
      <c r="IJD207" s="11"/>
      <c r="IJE207" s="11"/>
      <c r="IJF207" s="11"/>
      <c r="IJG207" s="11"/>
      <c r="IJH207" s="11"/>
      <c r="IJI207" s="11"/>
      <c r="IJJ207" s="11"/>
      <c r="IJK207" s="11"/>
      <c r="IJL207" s="11"/>
      <c r="IJM207" s="11"/>
      <c r="IJN207" s="11"/>
      <c r="IJO207" s="11"/>
      <c r="IJP207" s="11"/>
      <c r="IJQ207" s="11"/>
      <c r="IJR207" s="11"/>
      <c r="IJS207" s="11"/>
      <c r="IJT207" s="11"/>
      <c r="IJU207" s="11"/>
      <c r="IJV207" s="11"/>
      <c r="IJW207" s="11"/>
      <c r="IJX207" s="11"/>
      <c r="IJY207" s="11"/>
      <c r="IJZ207" s="11"/>
      <c r="IKA207" s="11"/>
      <c r="IKB207" s="11"/>
      <c r="IKC207" s="11"/>
      <c r="IKD207" s="11"/>
      <c r="IKE207" s="11"/>
      <c r="IKF207" s="11"/>
      <c r="IKG207" s="11"/>
      <c r="IKH207" s="11"/>
      <c r="IKI207" s="11"/>
      <c r="IKJ207" s="11"/>
      <c r="IKK207" s="11"/>
      <c r="IKL207" s="11"/>
      <c r="IKM207" s="11"/>
      <c r="IKN207" s="11"/>
      <c r="IKO207" s="11"/>
      <c r="IKP207" s="11"/>
      <c r="IKQ207" s="11"/>
      <c r="IKR207" s="11"/>
      <c r="IKS207" s="11"/>
      <c r="IKT207" s="11"/>
      <c r="IKU207" s="11"/>
      <c r="IKV207" s="11"/>
      <c r="IKW207" s="11"/>
      <c r="IKX207" s="11"/>
      <c r="IKY207" s="11"/>
      <c r="IKZ207" s="11"/>
      <c r="ILA207" s="11"/>
      <c r="ILB207" s="11"/>
      <c r="ILC207" s="11"/>
      <c r="ILD207" s="11"/>
      <c r="ILE207" s="11"/>
      <c r="ILF207" s="11"/>
      <c r="ILG207" s="11"/>
      <c r="ILH207" s="11"/>
      <c r="ILI207" s="11"/>
      <c r="ILJ207" s="11"/>
      <c r="ILK207" s="11"/>
      <c r="ILL207" s="11"/>
      <c r="ILM207" s="11"/>
      <c r="ILN207" s="11"/>
      <c r="ILO207" s="11"/>
      <c r="ILP207" s="11"/>
      <c r="ILQ207" s="11"/>
      <c r="ILR207" s="11"/>
      <c r="ILS207" s="11"/>
      <c r="ILT207" s="11"/>
      <c r="ILU207" s="11"/>
      <c r="ILV207" s="11"/>
      <c r="ILW207" s="11"/>
      <c r="ILX207" s="11"/>
      <c r="ILY207" s="11"/>
      <c r="ILZ207" s="11"/>
      <c r="IMA207" s="11"/>
      <c r="IMB207" s="11"/>
      <c r="IMC207" s="11"/>
      <c r="IMD207" s="11"/>
      <c r="IME207" s="11"/>
      <c r="IMF207" s="11"/>
      <c r="IMG207" s="11"/>
      <c r="IMH207" s="11"/>
      <c r="IMI207" s="11"/>
      <c r="IMJ207" s="11"/>
      <c r="IMK207" s="11"/>
      <c r="IML207" s="11"/>
      <c r="IMM207" s="11"/>
      <c r="IMN207" s="11"/>
      <c r="IMO207" s="11"/>
      <c r="IMP207" s="11"/>
      <c r="IMQ207" s="11"/>
      <c r="IMR207" s="11"/>
      <c r="IMS207" s="11"/>
      <c r="IMT207" s="11"/>
      <c r="IMU207" s="11"/>
      <c r="IMV207" s="11"/>
      <c r="IMW207" s="11"/>
      <c r="IMX207" s="11"/>
      <c r="IMY207" s="11"/>
      <c r="IMZ207" s="11"/>
      <c r="INA207" s="11"/>
      <c r="INB207" s="11"/>
      <c r="INC207" s="11"/>
      <c r="IND207" s="11"/>
      <c r="INE207" s="11"/>
      <c r="INF207" s="11"/>
      <c r="ING207" s="11"/>
      <c r="INH207" s="11"/>
      <c r="INI207" s="11"/>
      <c r="INJ207" s="11"/>
      <c r="INK207" s="11"/>
      <c r="INL207" s="11"/>
      <c r="INM207" s="11"/>
      <c r="INN207" s="11"/>
      <c r="INO207" s="11"/>
      <c r="INP207" s="11"/>
      <c r="INQ207" s="11"/>
      <c r="INR207" s="11"/>
      <c r="INS207" s="11"/>
      <c r="INT207" s="11"/>
      <c r="INU207" s="11"/>
      <c r="INV207" s="11"/>
      <c r="INW207" s="11"/>
      <c r="INX207" s="11"/>
      <c r="INY207" s="11"/>
      <c r="INZ207" s="11"/>
      <c r="IOA207" s="11"/>
      <c r="IOB207" s="11"/>
      <c r="IOC207" s="11"/>
      <c r="IOD207" s="11"/>
      <c r="IOE207" s="11"/>
      <c r="IOF207" s="11"/>
      <c r="IOG207" s="11"/>
      <c r="IOH207" s="11"/>
      <c r="IOI207" s="11"/>
      <c r="IOJ207" s="11"/>
      <c r="IOK207" s="11"/>
      <c r="IOL207" s="11"/>
      <c r="IOM207" s="11"/>
      <c r="ION207" s="11"/>
      <c r="IOO207" s="11"/>
      <c r="IOP207" s="11"/>
      <c r="IOQ207" s="11"/>
      <c r="IOR207" s="11"/>
      <c r="IOS207" s="11"/>
      <c r="IOT207" s="11"/>
      <c r="IOU207" s="11"/>
      <c r="IOV207" s="11"/>
      <c r="IOW207" s="11"/>
      <c r="IOX207" s="11"/>
      <c r="IOY207" s="11"/>
      <c r="IOZ207" s="11"/>
      <c r="IPA207" s="11"/>
      <c r="IPB207" s="11"/>
      <c r="IPC207" s="11"/>
      <c r="IPD207" s="11"/>
      <c r="IPE207" s="11"/>
      <c r="IPF207" s="11"/>
      <c r="IPG207" s="11"/>
      <c r="IPH207" s="11"/>
      <c r="IPI207" s="11"/>
      <c r="IPJ207" s="11"/>
      <c r="IPK207" s="11"/>
      <c r="IPL207" s="11"/>
      <c r="IPM207" s="11"/>
      <c r="IPN207" s="11"/>
      <c r="IPO207" s="11"/>
      <c r="IPP207" s="11"/>
      <c r="IPQ207" s="11"/>
      <c r="IPR207" s="11"/>
      <c r="IPS207" s="11"/>
      <c r="IPT207" s="11"/>
      <c r="IPU207" s="11"/>
      <c r="IPV207" s="11"/>
      <c r="IPW207" s="11"/>
      <c r="IPX207" s="11"/>
      <c r="IPY207" s="11"/>
      <c r="IPZ207" s="11"/>
      <c r="IQA207" s="11"/>
      <c r="IQB207" s="11"/>
      <c r="IQC207" s="11"/>
      <c r="IQD207" s="11"/>
      <c r="IQE207" s="11"/>
      <c r="IQF207" s="11"/>
      <c r="IQG207" s="11"/>
      <c r="IQH207" s="11"/>
      <c r="IQI207" s="11"/>
      <c r="IQJ207" s="11"/>
      <c r="IQK207" s="11"/>
      <c r="IQL207" s="11"/>
      <c r="IQM207" s="11"/>
      <c r="IQN207" s="11"/>
      <c r="IQO207" s="11"/>
      <c r="IQP207" s="11"/>
      <c r="IQQ207" s="11"/>
      <c r="IQR207" s="11"/>
      <c r="IQS207" s="11"/>
      <c r="IQT207" s="11"/>
      <c r="IQU207" s="11"/>
      <c r="IQV207" s="11"/>
      <c r="IQW207" s="11"/>
      <c r="IQX207" s="11"/>
      <c r="IQY207" s="11"/>
      <c r="IQZ207" s="11"/>
      <c r="IRA207" s="11"/>
      <c r="IRB207" s="11"/>
      <c r="IRC207" s="11"/>
      <c r="IRD207" s="11"/>
      <c r="IRE207" s="11"/>
      <c r="IRF207" s="11"/>
      <c r="IRG207" s="11"/>
      <c r="IRH207" s="11"/>
      <c r="IRI207" s="11"/>
      <c r="IRJ207" s="11"/>
      <c r="IRK207" s="11"/>
      <c r="IRL207" s="11"/>
      <c r="IRM207" s="11"/>
      <c r="IRN207" s="11"/>
      <c r="IRO207" s="11"/>
      <c r="IRP207" s="11"/>
      <c r="IRQ207" s="11"/>
      <c r="IRR207" s="11"/>
      <c r="IRS207" s="11"/>
      <c r="IRT207" s="11"/>
      <c r="IRU207" s="11"/>
      <c r="IRV207" s="11"/>
      <c r="IRW207" s="11"/>
      <c r="IRX207" s="11"/>
      <c r="IRY207" s="11"/>
      <c r="IRZ207" s="11"/>
      <c r="ISA207" s="11"/>
      <c r="ISB207" s="11"/>
      <c r="ISC207" s="11"/>
      <c r="ISD207" s="11"/>
      <c r="ISE207" s="11"/>
      <c r="ISF207" s="11"/>
      <c r="ISG207" s="11"/>
      <c r="ISH207" s="11"/>
      <c r="ISI207" s="11"/>
      <c r="ISJ207" s="11"/>
      <c r="ISK207" s="11"/>
      <c r="ISL207" s="11"/>
      <c r="ISM207" s="11"/>
      <c r="ISN207" s="11"/>
      <c r="ISO207" s="11"/>
      <c r="ISP207" s="11"/>
      <c r="ISQ207" s="11"/>
      <c r="ISR207" s="11"/>
      <c r="ISS207" s="11"/>
      <c r="IST207" s="11"/>
      <c r="ISU207" s="11"/>
      <c r="ISV207" s="11"/>
      <c r="ISW207" s="11"/>
      <c r="ISX207" s="11"/>
      <c r="ISY207" s="11"/>
      <c r="ISZ207" s="11"/>
      <c r="ITA207" s="11"/>
      <c r="ITB207" s="11"/>
      <c r="ITC207" s="11"/>
      <c r="ITD207" s="11"/>
      <c r="ITE207" s="11"/>
      <c r="ITF207" s="11"/>
      <c r="ITG207" s="11"/>
      <c r="ITH207" s="11"/>
      <c r="ITI207" s="11"/>
      <c r="ITJ207" s="11"/>
      <c r="ITK207" s="11"/>
      <c r="ITL207" s="11"/>
      <c r="ITM207" s="11"/>
      <c r="ITN207" s="11"/>
      <c r="ITO207" s="11"/>
      <c r="ITP207" s="11"/>
      <c r="ITQ207" s="11"/>
      <c r="ITR207" s="11"/>
      <c r="ITS207" s="11"/>
      <c r="ITT207" s="11"/>
      <c r="ITU207" s="11"/>
      <c r="ITV207" s="11"/>
      <c r="ITW207" s="11"/>
      <c r="ITX207" s="11"/>
      <c r="ITY207" s="11"/>
      <c r="ITZ207" s="11"/>
      <c r="IUA207" s="11"/>
      <c r="IUB207" s="11"/>
      <c r="IUC207" s="11"/>
      <c r="IUD207" s="11"/>
      <c r="IUE207" s="11"/>
      <c r="IUF207" s="11"/>
      <c r="IUG207" s="11"/>
      <c r="IUH207" s="11"/>
      <c r="IUI207" s="11"/>
      <c r="IUJ207" s="11"/>
      <c r="IUK207" s="11"/>
      <c r="IUL207" s="11"/>
      <c r="IUM207" s="11"/>
      <c r="IUN207" s="11"/>
      <c r="IUO207" s="11"/>
      <c r="IUP207" s="11"/>
      <c r="IUQ207" s="11"/>
      <c r="IUR207" s="11"/>
      <c r="IUS207" s="11"/>
      <c r="IUT207" s="11"/>
      <c r="IUU207" s="11"/>
      <c r="IUV207" s="11"/>
      <c r="IUW207" s="11"/>
      <c r="IUX207" s="11"/>
      <c r="IUY207" s="11"/>
      <c r="IUZ207" s="11"/>
      <c r="IVA207" s="11"/>
      <c r="IVB207" s="11"/>
      <c r="IVC207" s="11"/>
      <c r="IVD207" s="11"/>
      <c r="IVE207" s="11"/>
      <c r="IVF207" s="11"/>
      <c r="IVG207" s="11"/>
      <c r="IVH207" s="11"/>
      <c r="IVI207" s="11"/>
      <c r="IVJ207" s="11"/>
      <c r="IVK207" s="11"/>
      <c r="IVL207" s="11"/>
      <c r="IVM207" s="11"/>
      <c r="IVN207" s="11"/>
      <c r="IVO207" s="11"/>
      <c r="IVP207" s="11"/>
      <c r="IVQ207" s="11"/>
      <c r="IVR207" s="11"/>
      <c r="IVS207" s="11"/>
      <c r="IVT207" s="11"/>
      <c r="IVU207" s="11"/>
      <c r="IVV207" s="11"/>
      <c r="IVW207" s="11"/>
      <c r="IVX207" s="11"/>
      <c r="IVY207" s="11"/>
      <c r="IVZ207" s="11"/>
      <c r="IWA207" s="11"/>
      <c r="IWB207" s="11"/>
      <c r="IWC207" s="11"/>
      <c r="IWD207" s="11"/>
      <c r="IWE207" s="11"/>
      <c r="IWF207" s="11"/>
      <c r="IWG207" s="11"/>
      <c r="IWH207" s="11"/>
      <c r="IWI207" s="11"/>
      <c r="IWJ207" s="11"/>
      <c r="IWK207" s="11"/>
      <c r="IWL207" s="11"/>
      <c r="IWM207" s="11"/>
      <c r="IWN207" s="11"/>
      <c r="IWO207" s="11"/>
      <c r="IWP207" s="11"/>
      <c r="IWQ207" s="11"/>
      <c r="IWR207" s="11"/>
      <c r="IWS207" s="11"/>
      <c r="IWT207" s="11"/>
      <c r="IWU207" s="11"/>
      <c r="IWV207" s="11"/>
      <c r="IWW207" s="11"/>
      <c r="IWX207" s="11"/>
      <c r="IWY207" s="11"/>
      <c r="IWZ207" s="11"/>
      <c r="IXA207" s="11"/>
      <c r="IXB207" s="11"/>
      <c r="IXC207" s="11"/>
      <c r="IXD207" s="11"/>
      <c r="IXE207" s="11"/>
      <c r="IXF207" s="11"/>
      <c r="IXG207" s="11"/>
      <c r="IXH207" s="11"/>
      <c r="IXI207" s="11"/>
      <c r="IXJ207" s="11"/>
      <c r="IXK207" s="11"/>
      <c r="IXL207" s="11"/>
      <c r="IXM207" s="11"/>
      <c r="IXN207" s="11"/>
      <c r="IXO207" s="11"/>
      <c r="IXP207" s="11"/>
      <c r="IXQ207" s="11"/>
      <c r="IXR207" s="11"/>
      <c r="IXS207" s="11"/>
      <c r="IXT207" s="11"/>
      <c r="IXU207" s="11"/>
      <c r="IXV207" s="11"/>
      <c r="IXW207" s="11"/>
      <c r="IXX207" s="11"/>
      <c r="IXY207" s="11"/>
      <c r="IXZ207" s="11"/>
      <c r="IYA207" s="11"/>
      <c r="IYB207" s="11"/>
      <c r="IYC207" s="11"/>
      <c r="IYD207" s="11"/>
      <c r="IYE207" s="11"/>
      <c r="IYF207" s="11"/>
      <c r="IYG207" s="11"/>
      <c r="IYH207" s="11"/>
      <c r="IYI207" s="11"/>
      <c r="IYJ207" s="11"/>
      <c r="IYK207" s="11"/>
      <c r="IYL207" s="11"/>
      <c r="IYM207" s="11"/>
      <c r="IYN207" s="11"/>
      <c r="IYO207" s="11"/>
      <c r="IYP207" s="11"/>
      <c r="IYQ207" s="11"/>
      <c r="IYR207" s="11"/>
      <c r="IYS207" s="11"/>
      <c r="IYT207" s="11"/>
      <c r="IYU207" s="11"/>
      <c r="IYV207" s="11"/>
      <c r="IYW207" s="11"/>
      <c r="IYX207" s="11"/>
      <c r="IYY207" s="11"/>
      <c r="IYZ207" s="11"/>
      <c r="IZA207" s="11"/>
      <c r="IZB207" s="11"/>
      <c r="IZC207" s="11"/>
      <c r="IZD207" s="11"/>
      <c r="IZE207" s="11"/>
      <c r="IZF207" s="11"/>
      <c r="IZG207" s="11"/>
      <c r="IZH207" s="11"/>
      <c r="IZI207" s="11"/>
      <c r="IZJ207" s="11"/>
      <c r="IZK207" s="11"/>
      <c r="IZL207" s="11"/>
      <c r="IZM207" s="11"/>
      <c r="IZN207" s="11"/>
      <c r="IZO207" s="11"/>
      <c r="IZP207" s="11"/>
      <c r="IZQ207" s="11"/>
      <c r="IZR207" s="11"/>
      <c r="IZS207" s="11"/>
      <c r="IZT207" s="11"/>
      <c r="IZU207" s="11"/>
      <c r="IZV207" s="11"/>
      <c r="IZW207" s="11"/>
      <c r="IZX207" s="11"/>
      <c r="IZY207" s="11"/>
      <c r="IZZ207" s="11"/>
      <c r="JAA207" s="11"/>
      <c r="JAB207" s="11"/>
      <c r="JAC207" s="11"/>
      <c r="JAD207" s="11"/>
      <c r="JAE207" s="11"/>
      <c r="JAF207" s="11"/>
      <c r="JAG207" s="11"/>
      <c r="JAH207" s="11"/>
      <c r="JAI207" s="11"/>
      <c r="JAJ207" s="11"/>
      <c r="JAK207" s="11"/>
      <c r="JAL207" s="11"/>
      <c r="JAM207" s="11"/>
      <c r="JAN207" s="11"/>
      <c r="JAO207" s="11"/>
      <c r="JAP207" s="11"/>
      <c r="JAQ207" s="11"/>
      <c r="JAR207" s="11"/>
      <c r="JAS207" s="11"/>
      <c r="JAT207" s="11"/>
      <c r="JAU207" s="11"/>
      <c r="JAV207" s="11"/>
      <c r="JAW207" s="11"/>
      <c r="JAX207" s="11"/>
      <c r="JAY207" s="11"/>
      <c r="JAZ207" s="11"/>
      <c r="JBA207" s="11"/>
      <c r="JBB207" s="11"/>
      <c r="JBC207" s="11"/>
      <c r="JBD207" s="11"/>
      <c r="JBE207" s="11"/>
      <c r="JBF207" s="11"/>
      <c r="JBG207" s="11"/>
      <c r="JBH207" s="11"/>
      <c r="JBI207" s="11"/>
      <c r="JBJ207" s="11"/>
      <c r="JBK207" s="11"/>
      <c r="JBL207" s="11"/>
      <c r="JBM207" s="11"/>
      <c r="JBN207" s="11"/>
      <c r="JBO207" s="11"/>
      <c r="JBP207" s="11"/>
      <c r="JBQ207" s="11"/>
      <c r="JBR207" s="11"/>
      <c r="JBS207" s="11"/>
      <c r="JBT207" s="11"/>
      <c r="JBU207" s="11"/>
      <c r="JBV207" s="11"/>
      <c r="JBW207" s="11"/>
      <c r="JBX207" s="11"/>
      <c r="JBY207" s="11"/>
      <c r="JBZ207" s="11"/>
      <c r="JCA207" s="11"/>
      <c r="JCB207" s="11"/>
      <c r="JCC207" s="11"/>
      <c r="JCD207" s="11"/>
      <c r="JCE207" s="11"/>
      <c r="JCF207" s="11"/>
      <c r="JCG207" s="11"/>
      <c r="JCH207" s="11"/>
      <c r="JCI207" s="11"/>
      <c r="JCJ207" s="11"/>
      <c r="JCK207" s="11"/>
      <c r="JCL207" s="11"/>
      <c r="JCM207" s="11"/>
      <c r="JCN207" s="11"/>
      <c r="JCO207" s="11"/>
      <c r="JCP207" s="11"/>
      <c r="JCQ207" s="11"/>
      <c r="JCR207" s="11"/>
      <c r="JCS207" s="11"/>
      <c r="JCT207" s="11"/>
      <c r="JCU207" s="11"/>
      <c r="JCV207" s="11"/>
      <c r="JCW207" s="11"/>
      <c r="JCX207" s="11"/>
      <c r="JCY207" s="11"/>
      <c r="JCZ207" s="11"/>
      <c r="JDA207" s="11"/>
      <c r="JDB207" s="11"/>
      <c r="JDC207" s="11"/>
      <c r="JDD207" s="11"/>
      <c r="JDE207" s="11"/>
      <c r="JDF207" s="11"/>
      <c r="JDG207" s="11"/>
      <c r="JDH207" s="11"/>
      <c r="JDI207" s="11"/>
      <c r="JDJ207" s="11"/>
      <c r="JDK207" s="11"/>
      <c r="JDL207" s="11"/>
      <c r="JDM207" s="11"/>
      <c r="JDN207" s="11"/>
      <c r="JDO207" s="11"/>
      <c r="JDP207" s="11"/>
      <c r="JDQ207" s="11"/>
      <c r="JDR207" s="11"/>
      <c r="JDS207" s="11"/>
      <c r="JDT207" s="11"/>
      <c r="JDU207" s="11"/>
      <c r="JDV207" s="11"/>
      <c r="JDW207" s="11"/>
      <c r="JDX207" s="11"/>
      <c r="JDY207" s="11"/>
      <c r="JDZ207" s="11"/>
      <c r="JEA207" s="11"/>
      <c r="JEB207" s="11"/>
      <c r="JEC207" s="11"/>
      <c r="JED207" s="11"/>
      <c r="JEE207" s="11"/>
      <c r="JEF207" s="11"/>
      <c r="JEG207" s="11"/>
      <c r="JEH207" s="11"/>
      <c r="JEI207" s="11"/>
      <c r="JEJ207" s="11"/>
      <c r="JEK207" s="11"/>
      <c r="JEL207" s="11"/>
      <c r="JEM207" s="11"/>
      <c r="JEN207" s="11"/>
      <c r="JEO207" s="11"/>
      <c r="JEP207" s="11"/>
      <c r="JEQ207" s="11"/>
      <c r="JER207" s="11"/>
      <c r="JES207" s="11"/>
      <c r="JET207" s="11"/>
      <c r="JEU207" s="11"/>
      <c r="JEV207" s="11"/>
      <c r="JEW207" s="11"/>
      <c r="JEX207" s="11"/>
      <c r="JEY207" s="11"/>
      <c r="JEZ207" s="11"/>
      <c r="JFA207" s="11"/>
      <c r="JFB207" s="11"/>
      <c r="JFC207" s="11"/>
      <c r="JFD207" s="11"/>
      <c r="JFE207" s="11"/>
      <c r="JFF207" s="11"/>
      <c r="JFG207" s="11"/>
      <c r="JFH207" s="11"/>
      <c r="JFI207" s="11"/>
      <c r="JFJ207" s="11"/>
      <c r="JFK207" s="11"/>
      <c r="JFL207" s="11"/>
      <c r="JFM207" s="11"/>
      <c r="JFN207" s="11"/>
      <c r="JFO207" s="11"/>
      <c r="JFP207" s="11"/>
      <c r="JFQ207" s="11"/>
      <c r="JFR207" s="11"/>
      <c r="JFS207" s="11"/>
      <c r="JFT207" s="11"/>
      <c r="JFU207" s="11"/>
      <c r="JFV207" s="11"/>
      <c r="JFW207" s="11"/>
      <c r="JFX207" s="11"/>
      <c r="JFY207" s="11"/>
      <c r="JFZ207" s="11"/>
      <c r="JGA207" s="11"/>
      <c r="JGB207" s="11"/>
      <c r="JGC207" s="11"/>
      <c r="JGD207" s="11"/>
      <c r="JGE207" s="11"/>
      <c r="JGF207" s="11"/>
      <c r="JGG207" s="11"/>
      <c r="JGH207" s="11"/>
      <c r="JGI207" s="11"/>
      <c r="JGJ207" s="11"/>
      <c r="JGK207" s="11"/>
      <c r="JGL207" s="11"/>
      <c r="JGM207" s="11"/>
      <c r="JGN207" s="11"/>
      <c r="JGO207" s="11"/>
      <c r="JGP207" s="11"/>
      <c r="JGQ207" s="11"/>
      <c r="JGR207" s="11"/>
      <c r="JGS207" s="11"/>
      <c r="JGT207" s="11"/>
      <c r="JGU207" s="11"/>
      <c r="JGV207" s="11"/>
      <c r="JGW207" s="11"/>
      <c r="JGX207" s="11"/>
      <c r="JGY207" s="11"/>
      <c r="JGZ207" s="11"/>
      <c r="JHA207" s="11"/>
      <c r="JHB207" s="11"/>
      <c r="JHC207" s="11"/>
      <c r="JHD207" s="11"/>
      <c r="JHE207" s="11"/>
      <c r="JHF207" s="11"/>
      <c r="JHG207" s="11"/>
      <c r="JHH207" s="11"/>
      <c r="JHI207" s="11"/>
      <c r="JHJ207" s="11"/>
      <c r="JHK207" s="11"/>
      <c r="JHL207" s="11"/>
      <c r="JHM207" s="11"/>
      <c r="JHN207" s="11"/>
      <c r="JHO207" s="11"/>
      <c r="JHP207" s="11"/>
      <c r="JHQ207" s="11"/>
      <c r="JHR207" s="11"/>
      <c r="JHS207" s="11"/>
      <c r="JHT207" s="11"/>
      <c r="JHU207" s="11"/>
      <c r="JHV207" s="11"/>
      <c r="JHW207" s="11"/>
      <c r="JHX207" s="11"/>
      <c r="JHY207" s="11"/>
      <c r="JHZ207" s="11"/>
      <c r="JIA207" s="11"/>
      <c r="JIB207" s="11"/>
      <c r="JIC207" s="11"/>
      <c r="JID207" s="11"/>
      <c r="JIE207" s="11"/>
      <c r="JIF207" s="11"/>
      <c r="JIG207" s="11"/>
      <c r="JIH207" s="11"/>
      <c r="JII207" s="11"/>
      <c r="JIJ207" s="11"/>
      <c r="JIK207" s="11"/>
      <c r="JIL207" s="11"/>
      <c r="JIM207" s="11"/>
      <c r="JIN207" s="11"/>
      <c r="JIO207" s="11"/>
      <c r="JIP207" s="11"/>
      <c r="JIQ207" s="11"/>
      <c r="JIR207" s="11"/>
      <c r="JIS207" s="11"/>
      <c r="JIT207" s="11"/>
      <c r="JIU207" s="11"/>
      <c r="JIV207" s="11"/>
      <c r="JIW207" s="11"/>
      <c r="JIX207" s="11"/>
      <c r="JIY207" s="11"/>
      <c r="JIZ207" s="11"/>
      <c r="JJA207" s="11"/>
      <c r="JJB207" s="11"/>
      <c r="JJC207" s="11"/>
      <c r="JJD207" s="11"/>
      <c r="JJE207" s="11"/>
      <c r="JJF207" s="11"/>
      <c r="JJG207" s="11"/>
      <c r="JJH207" s="11"/>
      <c r="JJI207" s="11"/>
      <c r="JJJ207" s="11"/>
      <c r="JJK207" s="11"/>
      <c r="JJL207" s="11"/>
      <c r="JJM207" s="11"/>
      <c r="JJN207" s="11"/>
      <c r="JJO207" s="11"/>
      <c r="JJP207" s="11"/>
      <c r="JJQ207" s="11"/>
      <c r="JJR207" s="11"/>
      <c r="JJS207" s="11"/>
      <c r="JJT207" s="11"/>
      <c r="JJU207" s="11"/>
      <c r="JJV207" s="11"/>
      <c r="JJW207" s="11"/>
      <c r="JJX207" s="11"/>
      <c r="JJY207" s="11"/>
      <c r="JJZ207" s="11"/>
      <c r="JKA207" s="11"/>
      <c r="JKB207" s="11"/>
      <c r="JKC207" s="11"/>
      <c r="JKD207" s="11"/>
      <c r="JKE207" s="11"/>
      <c r="JKF207" s="11"/>
      <c r="JKG207" s="11"/>
      <c r="JKH207" s="11"/>
      <c r="JKI207" s="11"/>
      <c r="JKJ207" s="11"/>
      <c r="JKK207" s="11"/>
      <c r="JKL207" s="11"/>
      <c r="JKM207" s="11"/>
      <c r="JKN207" s="11"/>
      <c r="JKO207" s="11"/>
      <c r="JKP207" s="11"/>
      <c r="JKQ207" s="11"/>
      <c r="JKR207" s="11"/>
      <c r="JKS207" s="11"/>
      <c r="JKT207" s="11"/>
      <c r="JKU207" s="11"/>
      <c r="JKV207" s="11"/>
      <c r="JKW207" s="11"/>
      <c r="JKX207" s="11"/>
      <c r="JKY207" s="11"/>
      <c r="JKZ207" s="11"/>
      <c r="JLA207" s="11"/>
      <c r="JLB207" s="11"/>
      <c r="JLC207" s="11"/>
      <c r="JLD207" s="11"/>
      <c r="JLE207" s="11"/>
      <c r="JLF207" s="11"/>
      <c r="JLG207" s="11"/>
      <c r="JLH207" s="11"/>
      <c r="JLI207" s="11"/>
      <c r="JLJ207" s="11"/>
      <c r="JLK207" s="11"/>
      <c r="JLL207" s="11"/>
      <c r="JLM207" s="11"/>
      <c r="JLN207" s="11"/>
      <c r="JLO207" s="11"/>
      <c r="JLP207" s="11"/>
      <c r="JLQ207" s="11"/>
      <c r="JLR207" s="11"/>
      <c r="JLS207" s="11"/>
      <c r="JLT207" s="11"/>
      <c r="JLU207" s="11"/>
      <c r="JLV207" s="11"/>
      <c r="JLW207" s="11"/>
      <c r="JLX207" s="11"/>
      <c r="JLY207" s="11"/>
      <c r="JLZ207" s="11"/>
      <c r="JMA207" s="11"/>
      <c r="JMB207" s="11"/>
      <c r="JMC207" s="11"/>
      <c r="JMD207" s="11"/>
      <c r="JME207" s="11"/>
      <c r="JMF207" s="11"/>
      <c r="JMG207" s="11"/>
      <c r="JMH207" s="11"/>
      <c r="JMI207" s="11"/>
      <c r="JMJ207" s="11"/>
      <c r="JMK207" s="11"/>
      <c r="JML207" s="11"/>
      <c r="JMM207" s="11"/>
      <c r="JMN207" s="11"/>
      <c r="JMO207" s="11"/>
      <c r="JMP207" s="11"/>
      <c r="JMQ207" s="11"/>
      <c r="JMR207" s="11"/>
      <c r="JMS207" s="11"/>
      <c r="JMT207" s="11"/>
      <c r="JMU207" s="11"/>
      <c r="JMV207" s="11"/>
      <c r="JMW207" s="11"/>
      <c r="JMX207" s="11"/>
      <c r="JMY207" s="11"/>
      <c r="JMZ207" s="11"/>
      <c r="JNA207" s="11"/>
      <c r="JNB207" s="11"/>
      <c r="JNC207" s="11"/>
      <c r="JND207" s="11"/>
      <c r="JNE207" s="11"/>
      <c r="JNF207" s="11"/>
      <c r="JNG207" s="11"/>
      <c r="JNH207" s="11"/>
      <c r="JNI207" s="11"/>
      <c r="JNJ207" s="11"/>
      <c r="JNK207" s="11"/>
      <c r="JNL207" s="11"/>
      <c r="JNM207" s="11"/>
      <c r="JNN207" s="11"/>
      <c r="JNO207" s="11"/>
      <c r="JNP207" s="11"/>
      <c r="JNQ207" s="11"/>
      <c r="JNR207" s="11"/>
      <c r="JNS207" s="11"/>
      <c r="JNT207" s="11"/>
      <c r="JNU207" s="11"/>
      <c r="JNV207" s="11"/>
      <c r="JNW207" s="11"/>
      <c r="JNX207" s="11"/>
      <c r="JNY207" s="11"/>
      <c r="JNZ207" s="11"/>
      <c r="JOA207" s="11"/>
      <c r="JOB207" s="11"/>
      <c r="JOC207" s="11"/>
      <c r="JOD207" s="11"/>
      <c r="JOE207" s="11"/>
      <c r="JOF207" s="11"/>
      <c r="JOG207" s="11"/>
      <c r="JOH207" s="11"/>
      <c r="JOI207" s="11"/>
      <c r="JOJ207" s="11"/>
      <c r="JOK207" s="11"/>
      <c r="JOL207" s="11"/>
      <c r="JOM207" s="11"/>
      <c r="JON207" s="11"/>
      <c r="JOO207" s="11"/>
      <c r="JOP207" s="11"/>
      <c r="JOQ207" s="11"/>
      <c r="JOR207" s="11"/>
      <c r="JOS207" s="11"/>
      <c r="JOT207" s="11"/>
      <c r="JOU207" s="11"/>
      <c r="JOV207" s="11"/>
      <c r="JOW207" s="11"/>
      <c r="JOX207" s="11"/>
      <c r="JOY207" s="11"/>
      <c r="JOZ207" s="11"/>
      <c r="JPA207" s="11"/>
      <c r="JPB207" s="11"/>
      <c r="JPC207" s="11"/>
      <c r="JPD207" s="11"/>
      <c r="JPE207" s="11"/>
      <c r="JPF207" s="11"/>
      <c r="JPG207" s="11"/>
      <c r="JPH207" s="11"/>
      <c r="JPI207" s="11"/>
      <c r="JPJ207" s="11"/>
      <c r="JPK207" s="11"/>
      <c r="JPL207" s="11"/>
      <c r="JPM207" s="11"/>
      <c r="JPN207" s="11"/>
      <c r="JPO207" s="11"/>
      <c r="JPP207" s="11"/>
      <c r="JPQ207" s="11"/>
      <c r="JPR207" s="11"/>
      <c r="JPS207" s="11"/>
      <c r="JPT207" s="11"/>
      <c r="JPU207" s="11"/>
      <c r="JPV207" s="11"/>
      <c r="JPW207" s="11"/>
      <c r="JPX207" s="11"/>
      <c r="JPY207" s="11"/>
      <c r="JPZ207" s="11"/>
      <c r="JQA207" s="11"/>
      <c r="JQB207" s="11"/>
      <c r="JQC207" s="11"/>
      <c r="JQD207" s="11"/>
      <c r="JQE207" s="11"/>
      <c r="JQF207" s="11"/>
      <c r="JQG207" s="11"/>
      <c r="JQH207" s="11"/>
      <c r="JQI207" s="11"/>
      <c r="JQJ207" s="11"/>
      <c r="JQK207" s="11"/>
      <c r="JQL207" s="11"/>
      <c r="JQM207" s="11"/>
      <c r="JQN207" s="11"/>
      <c r="JQO207" s="11"/>
      <c r="JQP207" s="11"/>
      <c r="JQQ207" s="11"/>
      <c r="JQR207" s="11"/>
      <c r="JQS207" s="11"/>
      <c r="JQT207" s="11"/>
      <c r="JQU207" s="11"/>
      <c r="JQV207" s="11"/>
      <c r="JQW207" s="11"/>
      <c r="JQX207" s="11"/>
      <c r="JQY207" s="11"/>
      <c r="JQZ207" s="11"/>
      <c r="JRA207" s="11"/>
      <c r="JRB207" s="11"/>
      <c r="JRC207" s="11"/>
      <c r="JRD207" s="11"/>
      <c r="JRE207" s="11"/>
      <c r="JRF207" s="11"/>
      <c r="JRG207" s="11"/>
      <c r="JRH207" s="11"/>
      <c r="JRI207" s="11"/>
      <c r="JRJ207" s="11"/>
      <c r="JRK207" s="11"/>
      <c r="JRL207" s="11"/>
      <c r="JRM207" s="11"/>
      <c r="JRN207" s="11"/>
      <c r="JRO207" s="11"/>
      <c r="JRP207" s="11"/>
      <c r="JRQ207" s="11"/>
      <c r="JRR207" s="11"/>
      <c r="JRS207" s="11"/>
      <c r="JRT207" s="11"/>
      <c r="JRU207" s="11"/>
      <c r="JRV207" s="11"/>
      <c r="JRW207" s="11"/>
      <c r="JRX207" s="11"/>
      <c r="JRY207" s="11"/>
      <c r="JRZ207" s="11"/>
      <c r="JSA207" s="11"/>
      <c r="JSB207" s="11"/>
      <c r="JSC207" s="11"/>
      <c r="JSD207" s="11"/>
      <c r="JSE207" s="11"/>
      <c r="JSF207" s="11"/>
      <c r="JSG207" s="11"/>
      <c r="JSH207" s="11"/>
      <c r="JSI207" s="11"/>
      <c r="JSJ207" s="11"/>
      <c r="JSK207" s="11"/>
      <c r="JSL207" s="11"/>
      <c r="JSM207" s="11"/>
      <c r="JSN207" s="11"/>
      <c r="JSO207" s="11"/>
      <c r="JSP207" s="11"/>
      <c r="JSQ207" s="11"/>
      <c r="JSR207" s="11"/>
      <c r="JSS207" s="11"/>
      <c r="JST207" s="11"/>
      <c r="JSU207" s="11"/>
      <c r="JSV207" s="11"/>
      <c r="JSW207" s="11"/>
      <c r="JSX207" s="11"/>
      <c r="JSY207" s="11"/>
      <c r="JSZ207" s="11"/>
      <c r="JTA207" s="11"/>
      <c r="JTB207" s="11"/>
      <c r="JTC207" s="11"/>
      <c r="JTD207" s="11"/>
      <c r="JTE207" s="11"/>
      <c r="JTF207" s="11"/>
      <c r="JTG207" s="11"/>
      <c r="JTH207" s="11"/>
      <c r="JTI207" s="11"/>
      <c r="JTJ207" s="11"/>
      <c r="JTK207" s="11"/>
      <c r="JTL207" s="11"/>
      <c r="JTM207" s="11"/>
      <c r="JTN207" s="11"/>
      <c r="JTO207" s="11"/>
      <c r="JTP207" s="11"/>
      <c r="JTQ207" s="11"/>
      <c r="JTR207" s="11"/>
      <c r="JTS207" s="11"/>
      <c r="JTT207" s="11"/>
      <c r="JTU207" s="11"/>
      <c r="JTV207" s="11"/>
      <c r="JTW207" s="11"/>
      <c r="JTX207" s="11"/>
      <c r="JTY207" s="11"/>
      <c r="JTZ207" s="11"/>
      <c r="JUA207" s="11"/>
      <c r="JUB207" s="11"/>
      <c r="JUC207" s="11"/>
      <c r="JUD207" s="11"/>
      <c r="JUE207" s="11"/>
      <c r="JUF207" s="11"/>
      <c r="JUG207" s="11"/>
      <c r="JUH207" s="11"/>
      <c r="JUI207" s="11"/>
      <c r="JUJ207" s="11"/>
      <c r="JUK207" s="11"/>
      <c r="JUL207" s="11"/>
      <c r="JUM207" s="11"/>
      <c r="JUN207" s="11"/>
      <c r="JUO207" s="11"/>
      <c r="JUP207" s="11"/>
      <c r="JUQ207" s="11"/>
      <c r="JUR207" s="11"/>
      <c r="JUS207" s="11"/>
      <c r="JUT207" s="11"/>
      <c r="JUU207" s="11"/>
      <c r="JUV207" s="11"/>
      <c r="JUW207" s="11"/>
      <c r="JUX207" s="11"/>
      <c r="JUY207" s="11"/>
      <c r="JUZ207" s="11"/>
      <c r="JVA207" s="11"/>
      <c r="JVB207" s="11"/>
      <c r="JVC207" s="11"/>
      <c r="JVD207" s="11"/>
      <c r="JVE207" s="11"/>
      <c r="JVF207" s="11"/>
      <c r="JVG207" s="11"/>
      <c r="JVH207" s="11"/>
      <c r="JVI207" s="11"/>
      <c r="JVJ207" s="11"/>
      <c r="JVK207" s="11"/>
      <c r="JVL207" s="11"/>
      <c r="JVM207" s="11"/>
      <c r="JVN207" s="11"/>
      <c r="JVO207" s="11"/>
      <c r="JVP207" s="11"/>
      <c r="JVQ207" s="11"/>
      <c r="JVR207" s="11"/>
      <c r="JVS207" s="11"/>
      <c r="JVT207" s="11"/>
      <c r="JVU207" s="11"/>
      <c r="JVV207" s="11"/>
      <c r="JVW207" s="11"/>
      <c r="JVX207" s="11"/>
      <c r="JVY207" s="11"/>
      <c r="JVZ207" s="11"/>
      <c r="JWA207" s="11"/>
      <c r="JWB207" s="11"/>
      <c r="JWC207" s="11"/>
      <c r="JWD207" s="11"/>
      <c r="JWE207" s="11"/>
      <c r="JWF207" s="11"/>
      <c r="JWG207" s="11"/>
      <c r="JWH207" s="11"/>
      <c r="JWI207" s="11"/>
      <c r="JWJ207" s="11"/>
      <c r="JWK207" s="11"/>
      <c r="JWL207" s="11"/>
      <c r="JWM207" s="11"/>
      <c r="JWN207" s="11"/>
      <c r="JWO207" s="11"/>
      <c r="JWP207" s="11"/>
      <c r="JWQ207" s="11"/>
      <c r="JWR207" s="11"/>
      <c r="JWS207" s="11"/>
      <c r="JWT207" s="11"/>
      <c r="JWU207" s="11"/>
      <c r="JWV207" s="11"/>
      <c r="JWW207" s="11"/>
      <c r="JWX207" s="11"/>
      <c r="JWY207" s="11"/>
      <c r="JWZ207" s="11"/>
      <c r="JXA207" s="11"/>
      <c r="JXB207" s="11"/>
      <c r="JXC207" s="11"/>
      <c r="JXD207" s="11"/>
      <c r="JXE207" s="11"/>
      <c r="JXF207" s="11"/>
      <c r="JXG207" s="11"/>
      <c r="JXH207" s="11"/>
      <c r="JXI207" s="11"/>
      <c r="JXJ207" s="11"/>
      <c r="JXK207" s="11"/>
      <c r="JXL207" s="11"/>
      <c r="JXM207" s="11"/>
      <c r="JXN207" s="11"/>
      <c r="JXO207" s="11"/>
      <c r="JXP207" s="11"/>
      <c r="JXQ207" s="11"/>
      <c r="JXR207" s="11"/>
      <c r="JXS207" s="11"/>
      <c r="JXT207" s="11"/>
      <c r="JXU207" s="11"/>
      <c r="JXV207" s="11"/>
      <c r="JXW207" s="11"/>
      <c r="JXX207" s="11"/>
      <c r="JXY207" s="11"/>
      <c r="JXZ207" s="11"/>
      <c r="JYA207" s="11"/>
      <c r="JYB207" s="11"/>
      <c r="JYC207" s="11"/>
      <c r="JYD207" s="11"/>
      <c r="JYE207" s="11"/>
      <c r="JYF207" s="11"/>
      <c r="JYG207" s="11"/>
      <c r="JYH207" s="11"/>
      <c r="JYI207" s="11"/>
      <c r="JYJ207" s="11"/>
      <c r="JYK207" s="11"/>
      <c r="JYL207" s="11"/>
      <c r="JYM207" s="11"/>
      <c r="JYN207" s="11"/>
      <c r="JYO207" s="11"/>
      <c r="JYP207" s="11"/>
      <c r="JYQ207" s="11"/>
      <c r="JYR207" s="11"/>
      <c r="JYS207" s="11"/>
      <c r="JYT207" s="11"/>
      <c r="JYU207" s="11"/>
      <c r="JYV207" s="11"/>
      <c r="JYW207" s="11"/>
      <c r="JYX207" s="11"/>
      <c r="JYY207" s="11"/>
      <c r="JYZ207" s="11"/>
      <c r="JZA207" s="11"/>
      <c r="JZB207" s="11"/>
      <c r="JZC207" s="11"/>
      <c r="JZD207" s="11"/>
      <c r="JZE207" s="11"/>
      <c r="JZF207" s="11"/>
      <c r="JZG207" s="11"/>
      <c r="JZH207" s="11"/>
      <c r="JZI207" s="11"/>
      <c r="JZJ207" s="11"/>
      <c r="JZK207" s="11"/>
      <c r="JZL207" s="11"/>
      <c r="JZM207" s="11"/>
      <c r="JZN207" s="11"/>
      <c r="JZO207" s="11"/>
      <c r="JZP207" s="11"/>
      <c r="JZQ207" s="11"/>
      <c r="JZR207" s="11"/>
      <c r="JZS207" s="11"/>
      <c r="JZT207" s="11"/>
      <c r="JZU207" s="11"/>
      <c r="JZV207" s="11"/>
      <c r="JZW207" s="11"/>
      <c r="JZX207" s="11"/>
      <c r="JZY207" s="11"/>
      <c r="JZZ207" s="11"/>
      <c r="KAA207" s="11"/>
      <c r="KAB207" s="11"/>
      <c r="KAC207" s="11"/>
      <c r="KAD207" s="11"/>
      <c r="KAE207" s="11"/>
      <c r="KAF207" s="11"/>
      <c r="KAG207" s="11"/>
      <c r="KAH207" s="11"/>
      <c r="KAI207" s="11"/>
      <c r="KAJ207" s="11"/>
      <c r="KAK207" s="11"/>
      <c r="KAL207" s="11"/>
      <c r="KAM207" s="11"/>
      <c r="KAN207" s="11"/>
      <c r="KAO207" s="11"/>
      <c r="KAP207" s="11"/>
      <c r="KAQ207" s="11"/>
      <c r="KAR207" s="11"/>
      <c r="KAS207" s="11"/>
      <c r="KAT207" s="11"/>
      <c r="KAU207" s="11"/>
      <c r="KAV207" s="11"/>
      <c r="KAW207" s="11"/>
      <c r="KAX207" s="11"/>
      <c r="KAY207" s="11"/>
      <c r="KAZ207" s="11"/>
      <c r="KBA207" s="11"/>
      <c r="KBB207" s="11"/>
      <c r="KBC207" s="11"/>
      <c r="KBD207" s="11"/>
      <c r="KBE207" s="11"/>
      <c r="KBF207" s="11"/>
      <c r="KBG207" s="11"/>
      <c r="KBH207" s="11"/>
      <c r="KBI207" s="11"/>
      <c r="KBJ207" s="11"/>
      <c r="KBK207" s="11"/>
      <c r="KBL207" s="11"/>
      <c r="KBM207" s="11"/>
      <c r="KBN207" s="11"/>
      <c r="KBO207" s="11"/>
      <c r="KBP207" s="11"/>
      <c r="KBQ207" s="11"/>
      <c r="KBR207" s="11"/>
      <c r="KBS207" s="11"/>
      <c r="KBT207" s="11"/>
      <c r="KBU207" s="11"/>
      <c r="KBV207" s="11"/>
      <c r="KBW207" s="11"/>
      <c r="KBX207" s="11"/>
      <c r="KBY207" s="11"/>
      <c r="KBZ207" s="11"/>
      <c r="KCA207" s="11"/>
      <c r="KCB207" s="11"/>
      <c r="KCC207" s="11"/>
      <c r="KCD207" s="11"/>
      <c r="KCE207" s="11"/>
      <c r="KCF207" s="11"/>
      <c r="KCG207" s="11"/>
      <c r="KCH207" s="11"/>
      <c r="KCI207" s="11"/>
      <c r="KCJ207" s="11"/>
      <c r="KCK207" s="11"/>
      <c r="KCL207" s="11"/>
      <c r="KCM207" s="11"/>
      <c r="KCN207" s="11"/>
      <c r="KCO207" s="11"/>
      <c r="KCP207" s="11"/>
      <c r="KCQ207" s="11"/>
      <c r="KCR207" s="11"/>
      <c r="KCS207" s="11"/>
      <c r="KCT207" s="11"/>
      <c r="KCU207" s="11"/>
      <c r="KCV207" s="11"/>
      <c r="KCW207" s="11"/>
      <c r="KCX207" s="11"/>
      <c r="KCY207" s="11"/>
      <c r="KCZ207" s="11"/>
      <c r="KDA207" s="11"/>
      <c r="KDB207" s="11"/>
      <c r="KDC207" s="11"/>
      <c r="KDD207" s="11"/>
      <c r="KDE207" s="11"/>
      <c r="KDF207" s="11"/>
      <c r="KDG207" s="11"/>
      <c r="KDH207" s="11"/>
      <c r="KDI207" s="11"/>
      <c r="KDJ207" s="11"/>
      <c r="KDK207" s="11"/>
      <c r="KDL207" s="11"/>
      <c r="KDM207" s="11"/>
      <c r="KDN207" s="11"/>
      <c r="KDO207" s="11"/>
      <c r="KDP207" s="11"/>
      <c r="KDQ207" s="11"/>
      <c r="KDR207" s="11"/>
      <c r="KDS207" s="11"/>
      <c r="KDT207" s="11"/>
      <c r="KDU207" s="11"/>
      <c r="KDV207" s="11"/>
      <c r="KDW207" s="11"/>
      <c r="KDX207" s="11"/>
      <c r="KDY207" s="11"/>
      <c r="KDZ207" s="11"/>
      <c r="KEA207" s="11"/>
      <c r="KEB207" s="11"/>
      <c r="KEC207" s="11"/>
      <c r="KED207" s="11"/>
      <c r="KEE207" s="11"/>
      <c r="KEF207" s="11"/>
      <c r="KEG207" s="11"/>
      <c r="KEH207" s="11"/>
      <c r="KEI207" s="11"/>
      <c r="KEJ207" s="11"/>
      <c r="KEK207" s="11"/>
      <c r="KEL207" s="11"/>
      <c r="KEM207" s="11"/>
      <c r="KEN207" s="11"/>
      <c r="KEO207" s="11"/>
      <c r="KEP207" s="11"/>
      <c r="KEQ207" s="11"/>
      <c r="KER207" s="11"/>
      <c r="KES207" s="11"/>
      <c r="KET207" s="11"/>
      <c r="KEU207" s="11"/>
      <c r="KEV207" s="11"/>
      <c r="KEW207" s="11"/>
      <c r="KEX207" s="11"/>
      <c r="KEY207" s="11"/>
      <c r="KEZ207" s="11"/>
      <c r="KFA207" s="11"/>
      <c r="KFB207" s="11"/>
      <c r="KFC207" s="11"/>
      <c r="KFD207" s="11"/>
      <c r="KFE207" s="11"/>
      <c r="KFF207" s="11"/>
      <c r="KFG207" s="11"/>
      <c r="KFH207" s="11"/>
      <c r="KFI207" s="11"/>
      <c r="KFJ207" s="11"/>
      <c r="KFK207" s="11"/>
      <c r="KFL207" s="11"/>
      <c r="KFM207" s="11"/>
      <c r="KFN207" s="11"/>
      <c r="KFO207" s="11"/>
      <c r="KFP207" s="11"/>
      <c r="KFQ207" s="11"/>
      <c r="KFR207" s="11"/>
      <c r="KFS207" s="11"/>
      <c r="KFT207" s="11"/>
      <c r="KFU207" s="11"/>
      <c r="KFV207" s="11"/>
      <c r="KFW207" s="11"/>
      <c r="KFX207" s="11"/>
      <c r="KFY207" s="11"/>
      <c r="KFZ207" s="11"/>
      <c r="KGA207" s="11"/>
      <c r="KGB207" s="11"/>
      <c r="KGC207" s="11"/>
      <c r="KGD207" s="11"/>
      <c r="KGE207" s="11"/>
      <c r="KGF207" s="11"/>
      <c r="KGG207" s="11"/>
      <c r="KGH207" s="11"/>
      <c r="KGI207" s="11"/>
      <c r="KGJ207" s="11"/>
      <c r="KGK207" s="11"/>
      <c r="KGL207" s="11"/>
      <c r="KGM207" s="11"/>
      <c r="KGN207" s="11"/>
      <c r="KGO207" s="11"/>
      <c r="KGP207" s="11"/>
      <c r="KGQ207" s="11"/>
      <c r="KGR207" s="11"/>
      <c r="KGS207" s="11"/>
      <c r="KGT207" s="11"/>
      <c r="KGU207" s="11"/>
      <c r="KGV207" s="11"/>
      <c r="KGW207" s="11"/>
      <c r="KGX207" s="11"/>
      <c r="KGY207" s="11"/>
      <c r="KGZ207" s="11"/>
      <c r="KHA207" s="11"/>
      <c r="KHB207" s="11"/>
      <c r="KHC207" s="11"/>
      <c r="KHD207" s="11"/>
      <c r="KHE207" s="11"/>
      <c r="KHF207" s="11"/>
      <c r="KHG207" s="11"/>
      <c r="KHH207" s="11"/>
      <c r="KHI207" s="11"/>
      <c r="KHJ207" s="11"/>
      <c r="KHK207" s="11"/>
      <c r="KHL207" s="11"/>
      <c r="KHM207" s="11"/>
      <c r="KHN207" s="11"/>
      <c r="KHO207" s="11"/>
      <c r="KHP207" s="11"/>
      <c r="KHQ207" s="11"/>
      <c r="KHR207" s="11"/>
      <c r="KHS207" s="11"/>
      <c r="KHT207" s="11"/>
      <c r="KHU207" s="11"/>
      <c r="KHV207" s="11"/>
      <c r="KHW207" s="11"/>
      <c r="KHX207" s="11"/>
      <c r="KHY207" s="11"/>
      <c r="KHZ207" s="11"/>
      <c r="KIA207" s="11"/>
      <c r="KIB207" s="11"/>
      <c r="KIC207" s="11"/>
      <c r="KID207" s="11"/>
      <c r="KIE207" s="11"/>
      <c r="KIF207" s="11"/>
      <c r="KIG207" s="11"/>
      <c r="KIH207" s="11"/>
      <c r="KII207" s="11"/>
      <c r="KIJ207" s="11"/>
      <c r="KIK207" s="11"/>
      <c r="KIL207" s="11"/>
      <c r="KIM207" s="11"/>
      <c r="KIN207" s="11"/>
      <c r="KIO207" s="11"/>
      <c r="KIP207" s="11"/>
      <c r="KIQ207" s="11"/>
      <c r="KIR207" s="11"/>
      <c r="KIS207" s="11"/>
      <c r="KIT207" s="11"/>
      <c r="KIU207" s="11"/>
      <c r="KIV207" s="11"/>
      <c r="KIW207" s="11"/>
      <c r="KIX207" s="11"/>
      <c r="KIY207" s="11"/>
      <c r="KIZ207" s="11"/>
      <c r="KJA207" s="11"/>
      <c r="KJB207" s="11"/>
      <c r="KJC207" s="11"/>
      <c r="KJD207" s="11"/>
      <c r="KJE207" s="11"/>
      <c r="KJF207" s="11"/>
      <c r="KJG207" s="11"/>
      <c r="KJH207" s="11"/>
      <c r="KJI207" s="11"/>
      <c r="KJJ207" s="11"/>
      <c r="KJK207" s="11"/>
      <c r="KJL207" s="11"/>
      <c r="KJM207" s="11"/>
      <c r="KJN207" s="11"/>
      <c r="KJO207" s="11"/>
      <c r="KJP207" s="11"/>
      <c r="KJQ207" s="11"/>
      <c r="KJR207" s="11"/>
      <c r="KJS207" s="11"/>
      <c r="KJT207" s="11"/>
      <c r="KJU207" s="11"/>
      <c r="KJV207" s="11"/>
      <c r="KJW207" s="11"/>
      <c r="KJX207" s="11"/>
      <c r="KJY207" s="11"/>
      <c r="KJZ207" s="11"/>
      <c r="KKA207" s="11"/>
      <c r="KKB207" s="11"/>
      <c r="KKC207" s="11"/>
      <c r="KKD207" s="11"/>
      <c r="KKE207" s="11"/>
      <c r="KKF207" s="11"/>
      <c r="KKG207" s="11"/>
      <c r="KKH207" s="11"/>
      <c r="KKI207" s="11"/>
      <c r="KKJ207" s="11"/>
      <c r="KKK207" s="11"/>
      <c r="KKL207" s="11"/>
      <c r="KKM207" s="11"/>
      <c r="KKN207" s="11"/>
      <c r="KKO207" s="11"/>
      <c r="KKP207" s="11"/>
      <c r="KKQ207" s="11"/>
      <c r="KKR207" s="11"/>
      <c r="KKS207" s="11"/>
      <c r="KKT207" s="11"/>
      <c r="KKU207" s="11"/>
      <c r="KKV207" s="11"/>
      <c r="KKW207" s="11"/>
      <c r="KKX207" s="11"/>
      <c r="KKY207" s="11"/>
      <c r="KKZ207" s="11"/>
      <c r="KLA207" s="11"/>
      <c r="KLB207" s="11"/>
      <c r="KLC207" s="11"/>
      <c r="KLD207" s="11"/>
      <c r="KLE207" s="11"/>
      <c r="KLF207" s="11"/>
      <c r="KLG207" s="11"/>
      <c r="KLH207" s="11"/>
      <c r="KLI207" s="11"/>
      <c r="KLJ207" s="11"/>
      <c r="KLK207" s="11"/>
      <c r="KLL207" s="11"/>
      <c r="KLM207" s="11"/>
      <c r="KLN207" s="11"/>
      <c r="KLO207" s="11"/>
      <c r="KLP207" s="11"/>
      <c r="KLQ207" s="11"/>
      <c r="KLR207" s="11"/>
      <c r="KLS207" s="11"/>
      <c r="KLT207" s="11"/>
      <c r="KLU207" s="11"/>
      <c r="KLV207" s="11"/>
      <c r="KLW207" s="11"/>
      <c r="KLX207" s="11"/>
      <c r="KLY207" s="11"/>
      <c r="KLZ207" s="11"/>
      <c r="KMA207" s="11"/>
      <c r="KMB207" s="11"/>
      <c r="KMC207" s="11"/>
      <c r="KMD207" s="11"/>
      <c r="KME207" s="11"/>
      <c r="KMF207" s="11"/>
      <c r="KMG207" s="11"/>
      <c r="KMH207" s="11"/>
      <c r="KMI207" s="11"/>
      <c r="KMJ207" s="11"/>
      <c r="KMK207" s="11"/>
      <c r="KML207" s="11"/>
      <c r="KMM207" s="11"/>
      <c r="KMN207" s="11"/>
      <c r="KMO207" s="11"/>
      <c r="KMP207" s="11"/>
      <c r="KMQ207" s="11"/>
      <c r="KMR207" s="11"/>
      <c r="KMS207" s="11"/>
      <c r="KMT207" s="11"/>
      <c r="KMU207" s="11"/>
      <c r="KMV207" s="11"/>
      <c r="KMW207" s="11"/>
      <c r="KMX207" s="11"/>
      <c r="KMY207" s="11"/>
      <c r="KMZ207" s="11"/>
      <c r="KNA207" s="11"/>
      <c r="KNB207" s="11"/>
      <c r="KNC207" s="11"/>
      <c r="KND207" s="11"/>
      <c r="KNE207" s="11"/>
      <c r="KNF207" s="11"/>
      <c r="KNG207" s="11"/>
      <c r="KNH207" s="11"/>
      <c r="KNI207" s="11"/>
      <c r="KNJ207" s="11"/>
      <c r="KNK207" s="11"/>
      <c r="KNL207" s="11"/>
      <c r="KNM207" s="11"/>
      <c r="KNN207" s="11"/>
      <c r="KNO207" s="11"/>
      <c r="KNP207" s="11"/>
      <c r="KNQ207" s="11"/>
      <c r="KNR207" s="11"/>
      <c r="KNS207" s="11"/>
      <c r="KNT207" s="11"/>
      <c r="KNU207" s="11"/>
      <c r="KNV207" s="11"/>
      <c r="KNW207" s="11"/>
      <c r="KNX207" s="11"/>
      <c r="KNY207" s="11"/>
      <c r="KNZ207" s="11"/>
      <c r="KOA207" s="11"/>
      <c r="KOB207" s="11"/>
      <c r="KOC207" s="11"/>
      <c r="KOD207" s="11"/>
      <c r="KOE207" s="11"/>
      <c r="KOF207" s="11"/>
      <c r="KOG207" s="11"/>
      <c r="KOH207" s="11"/>
      <c r="KOI207" s="11"/>
      <c r="KOJ207" s="11"/>
      <c r="KOK207" s="11"/>
      <c r="KOL207" s="11"/>
      <c r="KOM207" s="11"/>
      <c r="KON207" s="11"/>
      <c r="KOO207" s="11"/>
      <c r="KOP207" s="11"/>
      <c r="KOQ207" s="11"/>
      <c r="KOR207" s="11"/>
      <c r="KOS207" s="11"/>
      <c r="KOT207" s="11"/>
      <c r="KOU207" s="11"/>
      <c r="KOV207" s="11"/>
      <c r="KOW207" s="11"/>
      <c r="KOX207" s="11"/>
      <c r="KOY207" s="11"/>
      <c r="KOZ207" s="11"/>
      <c r="KPA207" s="11"/>
      <c r="KPB207" s="11"/>
      <c r="KPC207" s="11"/>
      <c r="KPD207" s="11"/>
      <c r="KPE207" s="11"/>
      <c r="KPF207" s="11"/>
      <c r="KPG207" s="11"/>
      <c r="KPH207" s="11"/>
      <c r="KPI207" s="11"/>
      <c r="KPJ207" s="11"/>
      <c r="KPK207" s="11"/>
      <c r="KPL207" s="11"/>
      <c r="KPM207" s="11"/>
      <c r="KPN207" s="11"/>
      <c r="KPO207" s="11"/>
      <c r="KPP207" s="11"/>
      <c r="KPQ207" s="11"/>
      <c r="KPR207" s="11"/>
      <c r="KPS207" s="11"/>
      <c r="KPT207" s="11"/>
      <c r="KPU207" s="11"/>
      <c r="KPV207" s="11"/>
      <c r="KPW207" s="11"/>
      <c r="KPX207" s="11"/>
      <c r="KPY207" s="11"/>
      <c r="KPZ207" s="11"/>
      <c r="KQA207" s="11"/>
      <c r="KQB207" s="11"/>
      <c r="KQC207" s="11"/>
      <c r="KQD207" s="11"/>
      <c r="KQE207" s="11"/>
      <c r="KQF207" s="11"/>
      <c r="KQG207" s="11"/>
      <c r="KQH207" s="11"/>
      <c r="KQI207" s="11"/>
      <c r="KQJ207" s="11"/>
      <c r="KQK207" s="11"/>
      <c r="KQL207" s="11"/>
      <c r="KQM207" s="11"/>
      <c r="KQN207" s="11"/>
      <c r="KQO207" s="11"/>
      <c r="KQP207" s="11"/>
      <c r="KQQ207" s="11"/>
      <c r="KQR207" s="11"/>
      <c r="KQS207" s="11"/>
      <c r="KQT207" s="11"/>
      <c r="KQU207" s="11"/>
      <c r="KQV207" s="11"/>
      <c r="KQW207" s="11"/>
      <c r="KQX207" s="11"/>
      <c r="KQY207" s="11"/>
      <c r="KQZ207" s="11"/>
      <c r="KRA207" s="11"/>
      <c r="KRB207" s="11"/>
      <c r="KRC207" s="11"/>
      <c r="KRD207" s="11"/>
      <c r="KRE207" s="11"/>
      <c r="KRF207" s="11"/>
      <c r="KRG207" s="11"/>
      <c r="KRH207" s="11"/>
      <c r="KRI207" s="11"/>
      <c r="KRJ207" s="11"/>
      <c r="KRK207" s="11"/>
      <c r="KRL207" s="11"/>
      <c r="KRM207" s="11"/>
      <c r="KRN207" s="11"/>
      <c r="KRO207" s="11"/>
      <c r="KRP207" s="11"/>
      <c r="KRQ207" s="11"/>
      <c r="KRR207" s="11"/>
      <c r="KRS207" s="11"/>
      <c r="KRT207" s="11"/>
      <c r="KRU207" s="11"/>
      <c r="KRV207" s="11"/>
      <c r="KRW207" s="11"/>
      <c r="KRX207" s="11"/>
      <c r="KRY207" s="11"/>
      <c r="KRZ207" s="11"/>
      <c r="KSA207" s="11"/>
      <c r="KSB207" s="11"/>
      <c r="KSC207" s="11"/>
      <c r="KSD207" s="11"/>
      <c r="KSE207" s="11"/>
      <c r="KSF207" s="11"/>
      <c r="KSG207" s="11"/>
      <c r="KSH207" s="11"/>
      <c r="KSI207" s="11"/>
      <c r="KSJ207" s="11"/>
      <c r="KSK207" s="11"/>
      <c r="KSL207" s="11"/>
      <c r="KSM207" s="11"/>
      <c r="KSN207" s="11"/>
      <c r="KSO207" s="11"/>
      <c r="KSP207" s="11"/>
      <c r="KSQ207" s="11"/>
      <c r="KSR207" s="11"/>
      <c r="KSS207" s="11"/>
      <c r="KST207" s="11"/>
      <c r="KSU207" s="11"/>
      <c r="KSV207" s="11"/>
      <c r="KSW207" s="11"/>
      <c r="KSX207" s="11"/>
      <c r="KSY207" s="11"/>
      <c r="KSZ207" s="11"/>
      <c r="KTA207" s="11"/>
      <c r="KTB207" s="11"/>
      <c r="KTC207" s="11"/>
      <c r="KTD207" s="11"/>
      <c r="KTE207" s="11"/>
      <c r="KTF207" s="11"/>
      <c r="KTG207" s="11"/>
      <c r="KTH207" s="11"/>
      <c r="KTI207" s="11"/>
      <c r="KTJ207" s="11"/>
      <c r="KTK207" s="11"/>
      <c r="KTL207" s="11"/>
      <c r="KTM207" s="11"/>
      <c r="KTN207" s="11"/>
      <c r="KTO207" s="11"/>
      <c r="KTP207" s="11"/>
      <c r="KTQ207" s="11"/>
      <c r="KTR207" s="11"/>
      <c r="KTS207" s="11"/>
      <c r="KTT207" s="11"/>
      <c r="KTU207" s="11"/>
      <c r="KTV207" s="11"/>
      <c r="KTW207" s="11"/>
      <c r="KTX207" s="11"/>
      <c r="KTY207" s="11"/>
      <c r="KTZ207" s="11"/>
      <c r="KUA207" s="11"/>
      <c r="KUB207" s="11"/>
      <c r="KUC207" s="11"/>
      <c r="KUD207" s="11"/>
      <c r="KUE207" s="11"/>
      <c r="KUF207" s="11"/>
      <c r="KUG207" s="11"/>
      <c r="KUH207" s="11"/>
      <c r="KUI207" s="11"/>
      <c r="KUJ207" s="11"/>
      <c r="KUK207" s="11"/>
      <c r="KUL207" s="11"/>
      <c r="KUM207" s="11"/>
      <c r="KUN207" s="11"/>
      <c r="KUO207" s="11"/>
      <c r="KUP207" s="11"/>
      <c r="KUQ207" s="11"/>
      <c r="KUR207" s="11"/>
      <c r="KUS207" s="11"/>
      <c r="KUT207" s="11"/>
      <c r="KUU207" s="11"/>
      <c r="KUV207" s="11"/>
      <c r="KUW207" s="11"/>
      <c r="KUX207" s="11"/>
      <c r="KUY207" s="11"/>
      <c r="KUZ207" s="11"/>
      <c r="KVA207" s="11"/>
      <c r="KVB207" s="11"/>
      <c r="KVC207" s="11"/>
      <c r="KVD207" s="11"/>
      <c r="KVE207" s="11"/>
      <c r="KVF207" s="11"/>
      <c r="KVG207" s="11"/>
      <c r="KVH207" s="11"/>
      <c r="KVI207" s="11"/>
      <c r="KVJ207" s="11"/>
      <c r="KVK207" s="11"/>
      <c r="KVL207" s="11"/>
      <c r="KVM207" s="11"/>
      <c r="KVN207" s="11"/>
      <c r="KVO207" s="11"/>
      <c r="KVP207" s="11"/>
      <c r="KVQ207" s="11"/>
      <c r="KVR207" s="11"/>
      <c r="KVS207" s="11"/>
      <c r="KVT207" s="11"/>
      <c r="KVU207" s="11"/>
      <c r="KVV207" s="11"/>
      <c r="KVW207" s="11"/>
      <c r="KVX207" s="11"/>
      <c r="KVY207" s="11"/>
      <c r="KVZ207" s="11"/>
      <c r="KWA207" s="11"/>
      <c r="KWB207" s="11"/>
      <c r="KWC207" s="11"/>
      <c r="KWD207" s="11"/>
      <c r="KWE207" s="11"/>
      <c r="KWF207" s="11"/>
      <c r="KWG207" s="11"/>
      <c r="KWH207" s="11"/>
      <c r="KWI207" s="11"/>
      <c r="KWJ207" s="11"/>
      <c r="KWK207" s="11"/>
      <c r="KWL207" s="11"/>
      <c r="KWM207" s="11"/>
      <c r="KWN207" s="11"/>
      <c r="KWO207" s="11"/>
      <c r="KWP207" s="11"/>
      <c r="KWQ207" s="11"/>
      <c r="KWR207" s="11"/>
      <c r="KWS207" s="11"/>
      <c r="KWT207" s="11"/>
      <c r="KWU207" s="11"/>
      <c r="KWV207" s="11"/>
      <c r="KWW207" s="11"/>
      <c r="KWX207" s="11"/>
      <c r="KWY207" s="11"/>
      <c r="KWZ207" s="11"/>
      <c r="KXA207" s="11"/>
      <c r="KXB207" s="11"/>
      <c r="KXC207" s="11"/>
      <c r="KXD207" s="11"/>
      <c r="KXE207" s="11"/>
      <c r="KXF207" s="11"/>
      <c r="KXG207" s="11"/>
      <c r="KXH207" s="11"/>
      <c r="KXI207" s="11"/>
      <c r="KXJ207" s="11"/>
      <c r="KXK207" s="11"/>
      <c r="KXL207" s="11"/>
      <c r="KXM207" s="11"/>
      <c r="KXN207" s="11"/>
      <c r="KXO207" s="11"/>
      <c r="KXP207" s="11"/>
      <c r="KXQ207" s="11"/>
      <c r="KXR207" s="11"/>
      <c r="KXS207" s="11"/>
      <c r="KXT207" s="11"/>
      <c r="KXU207" s="11"/>
      <c r="KXV207" s="11"/>
      <c r="KXW207" s="11"/>
      <c r="KXX207" s="11"/>
      <c r="KXY207" s="11"/>
      <c r="KXZ207" s="11"/>
      <c r="KYA207" s="11"/>
      <c r="KYB207" s="11"/>
      <c r="KYC207" s="11"/>
      <c r="KYD207" s="11"/>
      <c r="KYE207" s="11"/>
      <c r="KYF207" s="11"/>
      <c r="KYG207" s="11"/>
      <c r="KYH207" s="11"/>
      <c r="KYI207" s="11"/>
      <c r="KYJ207" s="11"/>
      <c r="KYK207" s="11"/>
      <c r="KYL207" s="11"/>
      <c r="KYM207" s="11"/>
      <c r="KYN207" s="11"/>
      <c r="KYO207" s="11"/>
      <c r="KYP207" s="11"/>
      <c r="KYQ207" s="11"/>
      <c r="KYR207" s="11"/>
      <c r="KYS207" s="11"/>
      <c r="KYT207" s="11"/>
      <c r="KYU207" s="11"/>
      <c r="KYV207" s="11"/>
      <c r="KYW207" s="11"/>
      <c r="KYX207" s="11"/>
      <c r="KYY207" s="11"/>
      <c r="KYZ207" s="11"/>
      <c r="KZA207" s="11"/>
      <c r="KZB207" s="11"/>
      <c r="KZC207" s="11"/>
      <c r="KZD207" s="11"/>
      <c r="KZE207" s="11"/>
      <c r="KZF207" s="11"/>
      <c r="KZG207" s="11"/>
      <c r="KZH207" s="11"/>
      <c r="KZI207" s="11"/>
      <c r="KZJ207" s="11"/>
      <c r="KZK207" s="11"/>
      <c r="KZL207" s="11"/>
      <c r="KZM207" s="11"/>
      <c r="KZN207" s="11"/>
      <c r="KZO207" s="11"/>
      <c r="KZP207" s="11"/>
      <c r="KZQ207" s="11"/>
      <c r="KZR207" s="11"/>
      <c r="KZS207" s="11"/>
      <c r="KZT207" s="11"/>
      <c r="KZU207" s="11"/>
      <c r="KZV207" s="11"/>
      <c r="KZW207" s="11"/>
      <c r="KZX207" s="11"/>
      <c r="KZY207" s="11"/>
      <c r="KZZ207" s="11"/>
      <c r="LAA207" s="11"/>
      <c r="LAB207" s="11"/>
      <c r="LAC207" s="11"/>
      <c r="LAD207" s="11"/>
      <c r="LAE207" s="11"/>
      <c r="LAF207" s="11"/>
      <c r="LAG207" s="11"/>
      <c r="LAH207" s="11"/>
      <c r="LAI207" s="11"/>
      <c r="LAJ207" s="11"/>
      <c r="LAK207" s="11"/>
      <c r="LAL207" s="11"/>
      <c r="LAM207" s="11"/>
      <c r="LAN207" s="11"/>
      <c r="LAO207" s="11"/>
      <c r="LAP207" s="11"/>
      <c r="LAQ207" s="11"/>
      <c r="LAR207" s="11"/>
      <c r="LAS207" s="11"/>
      <c r="LAT207" s="11"/>
      <c r="LAU207" s="11"/>
      <c r="LAV207" s="11"/>
      <c r="LAW207" s="11"/>
      <c r="LAX207" s="11"/>
      <c r="LAY207" s="11"/>
      <c r="LAZ207" s="11"/>
      <c r="LBA207" s="11"/>
      <c r="LBB207" s="11"/>
      <c r="LBC207" s="11"/>
      <c r="LBD207" s="11"/>
      <c r="LBE207" s="11"/>
      <c r="LBF207" s="11"/>
      <c r="LBG207" s="11"/>
      <c r="LBH207" s="11"/>
      <c r="LBI207" s="11"/>
      <c r="LBJ207" s="11"/>
      <c r="LBK207" s="11"/>
      <c r="LBL207" s="11"/>
      <c r="LBM207" s="11"/>
      <c r="LBN207" s="11"/>
      <c r="LBO207" s="11"/>
      <c r="LBP207" s="11"/>
      <c r="LBQ207" s="11"/>
      <c r="LBR207" s="11"/>
      <c r="LBS207" s="11"/>
      <c r="LBT207" s="11"/>
      <c r="LBU207" s="11"/>
      <c r="LBV207" s="11"/>
      <c r="LBW207" s="11"/>
      <c r="LBX207" s="11"/>
      <c r="LBY207" s="11"/>
      <c r="LBZ207" s="11"/>
      <c r="LCA207" s="11"/>
      <c r="LCB207" s="11"/>
      <c r="LCC207" s="11"/>
      <c r="LCD207" s="11"/>
      <c r="LCE207" s="11"/>
      <c r="LCF207" s="11"/>
      <c r="LCG207" s="11"/>
      <c r="LCH207" s="11"/>
      <c r="LCI207" s="11"/>
      <c r="LCJ207" s="11"/>
      <c r="LCK207" s="11"/>
      <c r="LCL207" s="11"/>
      <c r="LCM207" s="11"/>
      <c r="LCN207" s="11"/>
      <c r="LCO207" s="11"/>
      <c r="LCP207" s="11"/>
      <c r="LCQ207" s="11"/>
      <c r="LCR207" s="11"/>
      <c r="LCS207" s="11"/>
      <c r="LCT207" s="11"/>
      <c r="LCU207" s="11"/>
      <c r="LCV207" s="11"/>
      <c r="LCW207" s="11"/>
      <c r="LCX207" s="11"/>
      <c r="LCY207" s="11"/>
      <c r="LCZ207" s="11"/>
      <c r="LDA207" s="11"/>
      <c r="LDB207" s="11"/>
      <c r="LDC207" s="11"/>
      <c r="LDD207" s="11"/>
      <c r="LDE207" s="11"/>
      <c r="LDF207" s="11"/>
      <c r="LDG207" s="11"/>
      <c r="LDH207" s="11"/>
      <c r="LDI207" s="11"/>
      <c r="LDJ207" s="11"/>
      <c r="LDK207" s="11"/>
      <c r="LDL207" s="11"/>
      <c r="LDM207" s="11"/>
      <c r="LDN207" s="11"/>
      <c r="LDO207" s="11"/>
      <c r="LDP207" s="11"/>
      <c r="LDQ207" s="11"/>
      <c r="LDR207" s="11"/>
      <c r="LDS207" s="11"/>
      <c r="LDT207" s="11"/>
      <c r="LDU207" s="11"/>
      <c r="LDV207" s="11"/>
      <c r="LDW207" s="11"/>
      <c r="LDX207" s="11"/>
      <c r="LDY207" s="11"/>
      <c r="LDZ207" s="11"/>
      <c r="LEA207" s="11"/>
      <c r="LEB207" s="11"/>
      <c r="LEC207" s="11"/>
      <c r="LED207" s="11"/>
      <c r="LEE207" s="11"/>
      <c r="LEF207" s="11"/>
      <c r="LEG207" s="11"/>
      <c r="LEH207" s="11"/>
      <c r="LEI207" s="11"/>
      <c r="LEJ207" s="11"/>
      <c r="LEK207" s="11"/>
      <c r="LEL207" s="11"/>
      <c r="LEM207" s="11"/>
      <c r="LEN207" s="11"/>
      <c r="LEO207" s="11"/>
      <c r="LEP207" s="11"/>
      <c r="LEQ207" s="11"/>
      <c r="LER207" s="11"/>
      <c r="LES207" s="11"/>
      <c r="LET207" s="11"/>
      <c r="LEU207" s="11"/>
      <c r="LEV207" s="11"/>
      <c r="LEW207" s="11"/>
      <c r="LEX207" s="11"/>
      <c r="LEY207" s="11"/>
      <c r="LEZ207" s="11"/>
      <c r="LFA207" s="11"/>
      <c r="LFB207" s="11"/>
      <c r="LFC207" s="11"/>
      <c r="LFD207" s="11"/>
      <c r="LFE207" s="11"/>
      <c r="LFF207" s="11"/>
      <c r="LFG207" s="11"/>
      <c r="LFH207" s="11"/>
      <c r="LFI207" s="11"/>
      <c r="LFJ207" s="11"/>
      <c r="LFK207" s="11"/>
      <c r="LFL207" s="11"/>
      <c r="LFM207" s="11"/>
      <c r="LFN207" s="11"/>
      <c r="LFO207" s="11"/>
      <c r="LFP207" s="11"/>
      <c r="LFQ207" s="11"/>
      <c r="LFR207" s="11"/>
      <c r="LFS207" s="11"/>
      <c r="LFT207" s="11"/>
      <c r="LFU207" s="11"/>
      <c r="LFV207" s="11"/>
      <c r="LFW207" s="11"/>
      <c r="LFX207" s="11"/>
      <c r="LFY207" s="11"/>
      <c r="LFZ207" s="11"/>
      <c r="LGA207" s="11"/>
      <c r="LGB207" s="11"/>
      <c r="LGC207" s="11"/>
      <c r="LGD207" s="11"/>
      <c r="LGE207" s="11"/>
      <c r="LGF207" s="11"/>
      <c r="LGG207" s="11"/>
      <c r="LGH207" s="11"/>
      <c r="LGI207" s="11"/>
      <c r="LGJ207" s="11"/>
      <c r="LGK207" s="11"/>
      <c r="LGL207" s="11"/>
      <c r="LGM207" s="11"/>
      <c r="LGN207" s="11"/>
      <c r="LGO207" s="11"/>
      <c r="LGP207" s="11"/>
      <c r="LGQ207" s="11"/>
      <c r="LGR207" s="11"/>
      <c r="LGS207" s="11"/>
      <c r="LGT207" s="11"/>
      <c r="LGU207" s="11"/>
      <c r="LGV207" s="11"/>
      <c r="LGW207" s="11"/>
      <c r="LGX207" s="11"/>
      <c r="LGY207" s="11"/>
      <c r="LGZ207" s="11"/>
      <c r="LHA207" s="11"/>
      <c r="LHB207" s="11"/>
      <c r="LHC207" s="11"/>
      <c r="LHD207" s="11"/>
      <c r="LHE207" s="11"/>
      <c r="LHF207" s="11"/>
      <c r="LHG207" s="11"/>
      <c r="LHH207" s="11"/>
      <c r="LHI207" s="11"/>
      <c r="LHJ207" s="11"/>
      <c r="LHK207" s="11"/>
      <c r="LHL207" s="11"/>
      <c r="LHM207" s="11"/>
      <c r="LHN207" s="11"/>
      <c r="LHO207" s="11"/>
      <c r="LHP207" s="11"/>
      <c r="LHQ207" s="11"/>
      <c r="LHR207" s="11"/>
      <c r="LHS207" s="11"/>
      <c r="LHT207" s="11"/>
      <c r="LHU207" s="11"/>
      <c r="LHV207" s="11"/>
      <c r="LHW207" s="11"/>
      <c r="LHX207" s="11"/>
      <c r="LHY207" s="11"/>
      <c r="LHZ207" s="11"/>
      <c r="LIA207" s="11"/>
      <c r="LIB207" s="11"/>
      <c r="LIC207" s="11"/>
      <c r="LID207" s="11"/>
      <c r="LIE207" s="11"/>
      <c r="LIF207" s="11"/>
      <c r="LIG207" s="11"/>
      <c r="LIH207" s="11"/>
      <c r="LII207" s="11"/>
      <c r="LIJ207" s="11"/>
      <c r="LIK207" s="11"/>
      <c r="LIL207" s="11"/>
      <c r="LIM207" s="11"/>
      <c r="LIN207" s="11"/>
      <c r="LIO207" s="11"/>
      <c r="LIP207" s="11"/>
      <c r="LIQ207" s="11"/>
      <c r="LIR207" s="11"/>
      <c r="LIS207" s="11"/>
      <c r="LIT207" s="11"/>
      <c r="LIU207" s="11"/>
      <c r="LIV207" s="11"/>
      <c r="LIW207" s="11"/>
      <c r="LIX207" s="11"/>
      <c r="LIY207" s="11"/>
      <c r="LIZ207" s="11"/>
      <c r="LJA207" s="11"/>
      <c r="LJB207" s="11"/>
      <c r="LJC207" s="11"/>
      <c r="LJD207" s="11"/>
      <c r="LJE207" s="11"/>
      <c r="LJF207" s="11"/>
      <c r="LJG207" s="11"/>
      <c r="LJH207" s="11"/>
      <c r="LJI207" s="11"/>
      <c r="LJJ207" s="11"/>
      <c r="LJK207" s="11"/>
      <c r="LJL207" s="11"/>
      <c r="LJM207" s="11"/>
      <c r="LJN207" s="11"/>
      <c r="LJO207" s="11"/>
      <c r="LJP207" s="11"/>
      <c r="LJQ207" s="11"/>
      <c r="LJR207" s="11"/>
      <c r="LJS207" s="11"/>
      <c r="LJT207" s="11"/>
      <c r="LJU207" s="11"/>
      <c r="LJV207" s="11"/>
      <c r="LJW207" s="11"/>
      <c r="LJX207" s="11"/>
      <c r="LJY207" s="11"/>
      <c r="LJZ207" s="11"/>
      <c r="LKA207" s="11"/>
      <c r="LKB207" s="11"/>
      <c r="LKC207" s="11"/>
      <c r="LKD207" s="11"/>
      <c r="LKE207" s="11"/>
      <c r="LKF207" s="11"/>
      <c r="LKG207" s="11"/>
      <c r="LKH207" s="11"/>
      <c r="LKI207" s="11"/>
      <c r="LKJ207" s="11"/>
      <c r="LKK207" s="11"/>
      <c r="LKL207" s="11"/>
      <c r="LKM207" s="11"/>
      <c r="LKN207" s="11"/>
      <c r="LKO207" s="11"/>
      <c r="LKP207" s="11"/>
      <c r="LKQ207" s="11"/>
      <c r="LKR207" s="11"/>
      <c r="LKS207" s="11"/>
      <c r="LKT207" s="11"/>
      <c r="LKU207" s="11"/>
      <c r="LKV207" s="11"/>
      <c r="LKW207" s="11"/>
      <c r="LKX207" s="11"/>
      <c r="LKY207" s="11"/>
      <c r="LKZ207" s="11"/>
      <c r="LLA207" s="11"/>
      <c r="LLB207" s="11"/>
      <c r="LLC207" s="11"/>
      <c r="LLD207" s="11"/>
      <c r="LLE207" s="11"/>
      <c r="LLF207" s="11"/>
      <c r="LLG207" s="11"/>
      <c r="LLH207" s="11"/>
      <c r="LLI207" s="11"/>
      <c r="LLJ207" s="11"/>
      <c r="LLK207" s="11"/>
      <c r="LLL207" s="11"/>
      <c r="LLM207" s="11"/>
      <c r="LLN207" s="11"/>
      <c r="LLO207" s="11"/>
      <c r="LLP207" s="11"/>
      <c r="LLQ207" s="11"/>
      <c r="LLR207" s="11"/>
      <c r="LLS207" s="11"/>
      <c r="LLT207" s="11"/>
      <c r="LLU207" s="11"/>
      <c r="LLV207" s="11"/>
      <c r="LLW207" s="11"/>
      <c r="LLX207" s="11"/>
      <c r="LLY207" s="11"/>
      <c r="LLZ207" s="11"/>
      <c r="LMA207" s="11"/>
      <c r="LMB207" s="11"/>
      <c r="LMC207" s="11"/>
      <c r="LMD207" s="11"/>
      <c r="LME207" s="11"/>
      <c r="LMF207" s="11"/>
      <c r="LMG207" s="11"/>
      <c r="LMH207" s="11"/>
      <c r="LMI207" s="11"/>
      <c r="LMJ207" s="11"/>
      <c r="LMK207" s="11"/>
      <c r="LML207" s="11"/>
      <c r="LMM207" s="11"/>
      <c r="LMN207" s="11"/>
      <c r="LMO207" s="11"/>
      <c r="LMP207" s="11"/>
      <c r="LMQ207" s="11"/>
      <c r="LMR207" s="11"/>
      <c r="LMS207" s="11"/>
      <c r="LMT207" s="11"/>
      <c r="LMU207" s="11"/>
      <c r="LMV207" s="11"/>
      <c r="LMW207" s="11"/>
      <c r="LMX207" s="11"/>
      <c r="LMY207" s="11"/>
      <c r="LMZ207" s="11"/>
      <c r="LNA207" s="11"/>
      <c r="LNB207" s="11"/>
      <c r="LNC207" s="11"/>
      <c r="LND207" s="11"/>
      <c r="LNE207" s="11"/>
      <c r="LNF207" s="11"/>
      <c r="LNG207" s="11"/>
      <c r="LNH207" s="11"/>
      <c r="LNI207" s="11"/>
      <c r="LNJ207" s="11"/>
      <c r="LNK207" s="11"/>
      <c r="LNL207" s="11"/>
      <c r="LNM207" s="11"/>
      <c r="LNN207" s="11"/>
      <c r="LNO207" s="11"/>
      <c r="LNP207" s="11"/>
      <c r="LNQ207" s="11"/>
      <c r="LNR207" s="11"/>
      <c r="LNS207" s="11"/>
      <c r="LNT207" s="11"/>
      <c r="LNU207" s="11"/>
      <c r="LNV207" s="11"/>
      <c r="LNW207" s="11"/>
      <c r="LNX207" s="11"/>
      <c r="LNY207" s="11"/>
      <c r="LNZ207" s="11"/>
      <c r="LOA207" s="11"/>
      <c r="LOB207" s="11"/>
      <c r="LOC207" s="11"/>
      <c r="LOD207" s="11"/>
      <c r="LOE207" s="11"/>
      <c r="LOF207" s="11"/>
      <c r="LOG207" s="11"/>
      <c r="LOH207" s="11"/>
      <c r="LOI207" s="11"/>
      <c r="LOJ207" s="11"/>
      <c r="LOK207" s="11"/>
      <c r="LOL207" s="11"/>
      <c r="LOM207" s="11"/>
      <c r="LON207" s="11"/>
      <c r="LOO207" s="11"/>
      <c r="LOP207" s="11"/>
      <c r="LOQ207" s="11"/>
      <c r="LOR207" s="11"/>
      <c r="LOS207" s="11"/>
      <c r="LOT207" s="11"/>
      <c r="LOU207" s="11"/>
      <c r="LOV207" s="11"/>
      <c r="LOW207" s="11"/>
      <c r="LOX207" s="11"/>
      <c r="LOY207" s="11"/>
      <c r="LOZ207" s="11"/>
      <c r="LPA207" s="11"/>
      <c r="LPB207" s="11"/>
      <c r="LPC207" s="11"/>
      <c r="LPD207" s="11"/>
      <c r="LPE207" s="11"/>
      <c r="LPF207" s="11"/>
      <c r="LPG207" s="11"/>
      <c r="LPH207" s="11"/>
      <c r="LPI207" s="11"/>
      <c r="LPJ207" s="11"/>
      <c r="LPK207" s="11"/>
      <c r="LPL207" s="11"/>
      <c r="LPM207" s="11"/>
      <c r="LPN207" s="11"/>
      <c r="LPO207" s="11"/>
      <c r="LPP207" s="11"/>
      <c r="LPQ207" s="11"/>
      <c r="LPR207" s="11"/>
      <c r="LPS207" s="11"/>
      <c r="LPT207" s="11"/>
      <c r="LPU207" s="11"/>
      <c r="LPV207" s="11"/>
      <c r="LPW207" s="11"/>
      <c r="LPX207" s="11"/>
      <c r="LPY207" s="11"/>
      <c r="LPZ207" s="11"/>
      <c r="LQA207" s="11"/>
      <c r="LQB207" s="11"/>
      <c r="LQC207" s="11"/>
      <c r="LQD207" s="11"/>
      <c r="LQE207" s="11"/>
      <c r="LQF207" s="11"/>
      <c r="LQG207" s="11"/>
      <c r="LQH207" s="11"/>
      <c r="LQI207" s="11"/>
      <c r="LQJ207" s="11"/>
      <c r="LQK207" s="11"/>
      <c r="LQL207" s="11"/>
      <c r="LQM207" s="11"/>
      <c r="LQN207" s="11"/>
      <c r="LQO207" s="11"/>
      <c r="LQP207" s="11"/>
      <c r="LQQ207" s="11"/>
      <c r="LQR207" s="11"/>
      <c r="LQS207" s="11"/>
      <c r="LQT207" s="11"/>
      <c r="LQU207" s="11"/>
      <c r="LQV207" s="11"/>
      <c r="LQW207" s="11"/>
      <c r="LQX207" s="11"/>
      <c r="LQY207" s="11"/>
      <c r="LQZ207" s="11"/>
      <c r="LRA207" s="11"/>
      <c r="LRB207" s="11"/>
      <c r="LRC207" s="11"/>
      <c r="LRD207" s="11"/>
      <c r="LRE207" s="11"/>
      <c r="LRF207" s="11"/>
      <c r="LRG207" s="11"/>
      <c r="LRH207" s="11"/>
      <c r="LRI207" s="11"/>
      <c r="LRJ207" s="11"/>
      <c r="LRK207" s="11"/>
      <c r="LRL207" s="11"/>
      <c r="LRM207" s="11"/>
      <c r="LRN207" s="11"/>
      <c r="LRO207" s="11"/>
      <c r="LRP207" s="11"/>
      <c r="LRQ207" s="11"/>
      <c r="LRR207" s="11"/>
      <c r="LRS207" s="11"/>
      <c r="LRT207" s="11"/>
      <c r="LRU207" s="11"/>
      <c r="LRV207" s="11"/>
      <c r="LRW207" s="11"/>
      <c r="LRX207" s="11"/>
      <c r="LRY207" s="11"/>
      <c r="LRZ207" s="11"/>
      <c r="LSA207" s="11"/>
      <c r="LSB207" s="11"/>
      <c r="LSC207" s="11"/>
      <c r="LSD207" s="11"/>
      <c r="LSE207" s="11"/>
      <c r="LSF207" s="11"/>
      <c r="LSG207" s="11"/>
      <c r="LSH207" s="11"/>
      <c r="LSI207" s="11"/>
      <c r="LSJ207" s="11"/>
      <c r="LSK207" s="11"/>
      <c r="LSL207" s="11"/>
      <c r="LSM207" s="11"/>
      <c r="LSN207" s="11"/>
      <c r="LSO207" s="11"/>
      <c r="LSP207" s="11"/>
      <c r="LSQ207" s="11"/>
      <c r="LSR207" s="11"/>
      <c r="LSS207" s="11"/>
      <c r="LST207" s="11"/>
      <c r="LSU207" s="11"/>
      <c r="LSV207" s="11"/>
      <c r="LSW207" s="11"/>
      <c r="LSX207" s="11"/>
      <c r="LSY207" s="11"/>
      <c r="LSZ207" s="11"/>
      <c r="LTA207" s="11"/>
      <c r="LTB207" s="11"/>
      <c r="LTC207" s="11"/>
      <c r="LTD207" s="11"/>
      <c r="LTE207" s="11"/>
      <c r="LTF207" s="11"/>
      <c r="LTG207" s="11"/>
      <c r="LTH207" s="11"/>
      <c r="LTI207" s="11"/>
      <c r="LTJ207" s="11"/>
      <c r="LTK207" s="11"/>
      <c r="LTL207" s="11"/>
      <c r="LTM207" s="11"/>
      <c r="LTN207" s="11"/>
      <c r="LTO207" s="11"/>
      <c r="LTP207" s="11"/>
      <c r="LTQ207" s="11"/>
      <c r="LTR207" s="11"/>
      <c r="LTS207" s="11"/>
      <c r="LTT207" s="11"/>
      <c r="LTU207" s="11"/>
      <c r="LTV207" s="11"/>
      <c r="LTW207" s="11"/>
      <c r="LTX207" s="11"/>
      <c r="LTY207" s="11"/>
      <c r="LTZ207" s="11"/>
      <c r="LUA207" s="11"/>
      <c r="LUB207" s="11"/>
      <c r="LUC207" s="11"/>
      <c r="LUD207" s="11"/>
      <c r="LUE207" s="11"/>
      <c r="LUF207" s="11"/>
      <c r="LUG207" s="11"/>
      <c r="LUH207" s="11"/>
      <c r="LUI207" s="11"/>
      <c r="LUJ207" s="11"/>
      <c r="LUK207" s="11"/>
      <c r="LUL207" s="11"/>
      <c r="LUM207" s="11"/>
      <c r="LUN207" s="11"/>
      <c r="LUO207" s="11"/>
      <c r="LUP207" s="11"/>
      <c r="LUQ207" s="11"/>
      <c r="LUR207" s="11"/>
      <c r="LUS207" s="11"/>
      <c r="LUT207" s="11"/>
      <c r="LUU207" s="11"/>
      <c r="LUV207" s="11"/>
      <c r="LUW207" s="11"/>
      <c r="LUX207" s="11"/>
      <c r="LUY207" s="11"/>
      <c r="LUZ207" s="11"/>
      <c r="LVA207" s="11"/>
      <c r="LVB207" s="11"/>
      <c r="LVC207" s="11"/>
      <c r="LVD207" s="11"/>
      <c r="LVE207" s="11"/>
      <c r="LVF207" s="11"/>
      <c r="LVG207" s="11"/>
      <c r="LVH207" s="11"/>
      <c r="LVI207" s="11"/>
      <c r="LVJ207" s="11"/>
      <c r="LVK207" s="11"/>
      <c r="LVL207" s="11"/>
      <c r="LVM207" s="11"/>
      <c r="LVN207" s="11"/>
      <c r="LVO207" s="11"/>
      <c r="LVP207" s="11"/>
      <c r="LVQ207" s="11"/>
      <c r="LVR207" s="11"/>
      <c r="LVS207" s="11"/>
      <c r="LVT207" s="11"/>
      <c r="LVU207" s="11"/>
      <c r="LVV207" s="11"/>
      <c r="LVW207" s="11"/>
      <c r="LVX207" s="11"/>
      <c r="LVY207" s="11"/>
      <c r="LVZ207" s="11"/>
      <c r="LWA207" s="11"/>
      <c r="LWB207" s="11"/>
      <c r="LWC207" s="11"/>
      <c r="LWD207" s="11"/>
      <c r="LWE207" s="11"/>
      <c r="LWF207" s="11"/>
      <c r="LWG207" s="11"/>
      <c r="LWH207" s="11"/>
      <c r="LWI207" s="11"/>
      <c r="LWJ207" s="11"/>
      <c r="LWK207" s="11"/>
      <c r="LWL207" s="11"/>
      <c r="LWM207" s="11"/>
      <c r="LWN207" s="11"/>
      <c r="LWO207" s="11"/>
      <c r="LWP207" s="11"/>
      <c r="LWQ207" s="11"/>
      <c r="LWR207" s="11"/>
      <c r="LWS207" s="11"/>
      <c r="LWT207" s="11"/>
      <c r="LWU207" s="11"/>
      <c r="LWV207" s="11"/>
      <c r="LWW207" s="11"/>
      <c r="LWX207" s="11"/>
      <c r="LWY207" s="11"/>
      <c r="LWZ207" s="11"/>
      <c r="LXA207" s="11"/>
      <c r="LXB207" s="11"/>
      <c r="LXC207" s="11"/>
      <c r="LXD207" s="11"/>
      <c r="LXE207" s="11"/>
      <c r="LXF207" s="11"/>
      <c r="LXG207" s="11"/>
      <c r="LXH207" s="11"/>
      <c r="LXI207" s="11"/>
      <c r="LXJ207" s="11"/>
      <c r="LXK207" s="11"/>
      <c r="LXL207" s="11"/>
      <c r="LXM207" s="11"/>
      <c r="LXN207" s="11"/>
      <c r="LXO207" s="11"/>
      <c r="LXP207" s="11"/>
      <c r="LXQ207" s="11"/>
      <c r="LXR207" s="11"/>
      <c r="LXS207" s="11"/>
      <c r="LXT207" s="11"/>
      <c r="LXU207" s="11"/>
      <c r="LXV207" s="11"/>
      <c r="LXW207" s="11"/>
      <c r="LXX207" s="11"/>
      <c r="LXY207" s="11"/>
      <c r="LXZ207" s="11"/>
      <c r="LYA207" s="11"/>
      <c r="LYB207" s="11"/>
      <c r="LYC207" s="11"/>
      <c r="LYD207" s="11"/>
      <c r="LYE207" s="11"/>
      <c r="LYF207" s="11"/>
      <c r="LYG207" s="11"/>
      <c r="LYH207" s="11"/>
      <c r="LYI207" s="11"/>
      <c r="LYJ207" s="11"/>
      <c r="LYK207" s="11"/>
      <c r="LYL207" s="11"/>
      <c r="LYM207" s="11"/>
      <c r="LYN207" s="11"/>
      <c r="LYO207" s="11"/>
      <c r="LYP207" s="11"/>
      <c r="LYQ207" s="11"/>
      <c r="LYR207" s="11"/>
      <c r="LYS207" s="11"/>
      <c r="LYT207" s="11"/>
      <c r="LYU207" s="11"/>
      <c r="LYV207" s="11"/>
      <c r="LYW207" s="11"/>
      <c r="LYX207" s="11"/>
      <c r="LYY207" s="11"/>
      <c r="LYZ207" s="11"/>
      <c r="LZA207" s="11"/>
      <c r="LZB207" s="11"/>
      <c r="LZC207" s="11"/>
      <c r="LZD207" s="11"/>
      <c r="LZE207" s="11"/>
      <c r="LZF207" s="11"/>
      <c r="LZG207" s="11"/>
      <c r="LZH207" s="11"/>
      <c r="LZI207" s="11"/>
      <c r="LZJ207" s="11"/>
      <c r="LZK207" s="11"/>
      <c r="LZL207" s="11"/>
      <c r="LZM207" s="11"/>
      <c r="LZN207" s="11"/>
      <c r="LZO207" s="11"/>
      <c r="LZP207" s="11"/>
      <c r="LZQ207" s="11"/>
      <c r="LZR207" s="11"/>
      <c r="LZS207" s="11"/>
      <c r="LZT207" s="11"/>
      <c r="LZU207" s="11"/>
      <c r="LZV207" s="11"/>
      <c r="LZW207" s="11"/>
      <c r="LZX207" s="11"/>
      <c r="LZY207" s="11"/>
      <c r="LZZ207" s="11"/>
      <c r="MAA207" s="11"/>
      <c r="MAB207" s="11"/>
      <c r="MAC207" s="11"/>
      <c r="MAD207" s="11"/>
      <c r="MAE207" s="11"/>
      <c r="MAF207" s="11"/>
      <c r="MAG207" s="11"/>
      <c r="MAH207" s="11"/>
      <c r="MAI207" s="11"/>
      <c r="MAJ207" s="11"/>
      <c r="MAK207" s="11"/>
      <c r="MAL207" s="11"/>
      <c r="MAM207" s="11"/>
      <c r="MAN207" s="11"/>
      <c r="MAO207" s="11"/>
      <c r="MAP207" s="11"/>
      <c r="MAQ207" s="11"/>
      <c r="MAR207" s="11"/>
      <c r="MAS207" s="11"/>
      <c r="MAT207" s="11"/>
      <c r="MAU207" s="11"/>
      <c r="MAV207" s="11"/>
      <c r="MAW207" s="11"/>
      <c r="MAX207" s="11"/>
      <c r="MAY207" s="11"/>
      <c r="MAZ207" s="11"/>
      <c r="MBA207" s="11"/>
      <c r="MBB207" s="11"/>
      <c r="MBC207" s="11"/>
      <c r="MBD207" s="11"/>
      <c r="MBE207" s="11"/>
      <c r="MBF207" s="11"/>
      <c r="MBG207" s="11"/>
      <c r="MBH207" s="11"/>
      <c r="MBI207" s="11"/>
      <c r="MBJ207" s="11"/>
      <c r="MBK207" s="11"/>
      <c r="MBL207" s="11"/>
      <c r="MBM207" s="11"/>
      <c r="MBN207" s="11"/>
      <c r="MBO207" s="11"/>
      <c r="MBP207" s="11"/>
      <c r="MBQ207" s="11"/>
      <c r="MBR207" s="11"/>
      <c r="MBS207" s="11"/>
      <c r="MBT207" s="11"/>
      <c r="MBU207" s="11"/>
      <c r="MBV207" s="11"/>
      <c r="MBW207" s="11"/>
      <c r="MBX207" s="11"/>
      <c r="MBY207" s="11"/>
      <c r="MBZ207" s="11"/>
      <c r="MCA207" s="11"/>
      <c r="MCB207" s="11"/>
      <c r="MCC207" s="11"/>
      <c r="MCD207" s="11"/>
      <c r="MCE207" s="11"/>
      <c r="MCF207" s="11"/>
      <c r="MCG207" s="11"/>
      <c r="MCH207" s="11"/>
      <c r="MCI207" s="11"/>
      <c r="MCJ207" s="11"/>
      <c r="MCK207" s="11"/>
      <c r="MCL207" s="11"/>
      <c r="MCM207" s="11"/>
      <c r="MCN207" s="11"/>
      <c r="MCO207" s="11"/>
      <c r="MCP207" s="11"/>
      <c r="MCQ207" s="11"/>
      <c r="MCR207" s="11"/>
      <c r="MCS207" s="11"/>
      <c r="MCT207" s="11"/>
      <c r="MCU207" s="11"/>
      <c r="MCV207" s="11"/>
      <c r="MCW207" s="11"/>
      <c r="MCX207" s="11"/>
      <c r="MCY207" s="11"/>
      <c r="MCZ207" s="11"/>
      <c r="MDA207" s="11"/>
      <c r="MDB207" s="11"/>
      <c r="MDC207" s="11"/>
      <c r="MDD207" s="11"/>
      <c r="MDE207" s="11"/>
      <c r="MDF207" s="11"/>
      <c r="MDG207" s="11"/>
      <c r="MDH207" s="11"/>
      <c r="MDI207" s="11"/>
      <c r="MDJ207" s="11"/>
      <c r="MDK207" s="11"/>
      <c r="MDL207" s="11"/>
      <c r="MDM207" s="11"/>
      <c r="MDN207" s="11"/>
      <c r="MDO207" s="11"/>
      <c r="MDP207" s="11"/>
      <c r="MDQ207" s="11"/>
      <c r="MDR207" s="11"/>
      <c r="MDS207" s="11"/>
      <c r="MDT207" s="11"/>
      <c r="MDU207" s="11"/>
      <c r="MDV207" s="11"/>
      <c r="MDW207" s="11"/>
      <c r="MDX207" s="11"/>
      <c r="MDY207" s="11"/>
      <c r="MDZ207" s="11"/>
      <c r="MEA207" s="11"/>
      <c r="MEB207" s="11"/>
      <c r="MEC207" s="11"/>
      <c r="MED207" s="11"/>
      <c r="MEE207" s="11"/>
      <c r="MEF207" s="11"/>
      <c r="MEG207" s="11"/>
      <c r="MEH207" s="11"/>
      <c r="MEI207" s="11"/>
      <c r="MEJ207" s="11"/>
      <c r="MEK207" s="11"/>
      <c r="MEL207" s="11"/>
      <c r="MEM207" s="11"/>
      <c r="MEN207" s="11"/>
      <c r="MEO207" s="11"/>
      <c r="MEP207" s="11"/>
      <c r="MEQ207" s="11"/>
      <c r="MER207" s="11"/>
      <c r="MES207" s="11"/>
      <c r="MET207" s="11"/>
      <c r="MEU207" s="11"/>
      <c r="MEV207" s="11"/>
      <c r="MEW207" s="11"/>
      <c r="MEX207" s="11"/>
      <c r="MEY207" s="11"/>
      <c r="MEZ207" s="11"/>
      <c r="MFA207" s="11"/>
      <c r="MFB207" s="11"/>
      <c r="MFC207" s="11"/>
      <c r="MFD207" s="11"/>
      <c r="MFE207" s="11"/>
      <c r="MFF207" s="11"/>
      <c r="MFG207" s="11"/>
      <c r="MFH207" s="11"/>
      <c r="MFI207" s="11"/>
      <c r="MFJ207" s="11"/>
      <c r="MFK207" s="11"/>
      <c r="MFL207" s="11"/>
      <c r="MFM207" s="11"/>
      <c r="MFN207" s="11"/>
      <c r="MFO207" s="11"/>
      <c r="MFP207" s="11"/>
      <c r="MFQ207" s="11"/>
      <c r="MFR207" s="11"/>
      <c r="MFS207" s="11"/>
      <c r="MFT207" s="11"/>
      <c r="MFU207" s="11"/>
      <c r="MFV207" s="11"/>
      <c r="MFW207" s="11"/>
      <c r="MFX207" s="11"/>
      <c r="MFY207" s="11"/>
      <c r="MFZ207" s="11"/>
      <c r="MGA207" s="11"/>
      <c r="MGB207" s="11"/>
      <c r="MGC207" s="11"/>
      <c r="MGD207" s="11"/>
      <c r="MGE207" s="11"/>
      <c r="MGF207" s="11"/>
      <c r="MGG207" s="11"/>
      <c r="MGH207" s="11"/>
      <c r="MGI207" s="11"/>
      <c r="MGJ207" s="11"/>
      <c r="MGK207" s="11"/>
      <c r="MGL207" s="11"/>
      <c r="MGM207" s="11"/>
      <c r="MGN207" s="11"/>
      <c r="MGO207" s="11"/>
      <c r="MGP207" s="11"/>
      <c r="MGQ207" s="11"/>
      <c r="MGR207" s="11"/>
      <c r="MGS207" s="11"/>
      <c r="MGT207" s="11"/>
      <c r="MGU207" s="11"/>
      <c r="MGV207" s="11"/>
      <c r="MGW207" s="11"/>
      <c r="MGX207" s="11"/>
      <c r="MGY207" s="11"/>
      <c r="MGZ207" s="11"/>
      <c r="MHA207" s="11"/>
      <c r="MHB207" s="11"/>
      <c r="MHC207" s="11"/>
      <c r="MHD207" s="11"/>
      <c r="MHE207" s="11"/>
      <c r="MHF207" s="11"/>
      <c r="MHG207" s="11"/>
      <c r="MHH207" s="11"/>
      <c r="MHI207" s="11"/>
      <c r="MHJ207" s="11"/>
      <c r="MHK207" s="11"/>
      <c r="MHL207" s="11"/>
      <c r="MHM207" s="11"/>
      <c r="MHN207" s="11"/>
      <c r="MHO207" s="11"/>
      <c r="MHP207" s="11"/>
      <c r="MHQ207" s="11"/>
      <c r="MHR207" s="11"/>
      <c r="MHS207" s="11"/>
      <c r="MHT207" s="11"/>
      <c r="MHU207" s="11"/>
      <c r="MHV207" s="11"/>
      <c r="MHW207" s="11"/>
      <c r="MHX207" s="11"/>
      <c r="MHY207" s="11"/>
      <c r="MHZ207" s="11"/>
      <c r="MIA207" s="11"/>
      <c r="MIB207" s="11"/>
      <c r="MIC207" s="11"/>
      <c r="MID207" s="11"/>
      <c r="MIE207" s="11"/>
      <c r="MIF207" s="11"/>
      <c r="MIG207" s="11"/>
      <c r="MIH207" s="11"/>
      <c r="MII207" s="11"/>
      <c r="MIJ207" s="11"/>
      <c r="MIK207" s="11"/>
      <c r="MIL207" s="11"/>
      <c r="MIM207" s="11"/>
      <c r="MIN207" s="11"/>
      <c r="MIO207" s="11"/>
      <c r="MIP207" s="11"/>
      <c r="MIQ207" s="11"/>
      <c r="MIR207" s="11"/>
      <c r="MIS207" s="11"/>
      <c r="MIT207" s="11"/>
      <c r="MIU207" s="11"/>
      <c r="MIV207" s="11"/>
      <c r="MIW207" s="11"/>
      <c r="MIX207" s="11"/>
      <c r="MIY207" s="11"/>
      <c r="MIZ207" s="11"/>
      <c r="MJA207" s="11"/>
      <c r="MJB207" s="11"/>
      <c r="MJC207" s="11"/>
      <c r="MJD207" s="11"/>
      <c r="MJE207" s="11"/>
      <c r="MJF207" s="11"/>
      <c r="MJG207" s="11"/>
      <c r="MJH207" s="11"/>
      <c r="MJI207" s="11"/>
      <c r="MJJ207" s="11"/>
      <c r="MJK207" s="11"/>
      <c r="MJL207" s="11"/>
      <c r="MJM207" s="11"/>
      <c r="MJN207" s="11"/>
      <c r="MJO207" s="11"/>
      <c r="MJP207" s="11"/>
      <c r="MJQ207" s="11"/>
      <c r="MJR207" s="11"/>
      <c r="MJS207" s="11"/>
      <c r="MJT207" s="11"/>
      <c r="MJU207" s="11"/>
      <c r="MJV207" s="11"/>
      <c r="MJW207" s="11"/>
      <c r="MJX207" s="11"/>
      <c r="MJY207" s="11"/>
      <c r="MJZ207" s="11"/>
      <c r="MKA207" s="11"/>
      <c r="MKB207" s="11"/>
      <c r="MKC207" s="11"/>
      <c r="MKD207" s="11"/>
      <c r="MKE207" s="11"/>
      <c r="MKF207" s="11"/>
      <c r="MKG207" s="11"/>
      <c r="MKH207" s="11"/>
      <c r="MKI207" s="11"/>
      <c r="MKJ207" s="11"/>
      <c r="MKK207" s="11"/>
      <c r="MKL207" s="11"/>
      <c r="MKM207" s="11"/>
      <c r="MKN207" s="11"/>
      <c r="MKO207" s="11"/>
      <c r="MKP207" s="11"/>
      <c r="MKQ207" s="11"/>
      <c r="MKR207" s="11"/>
      <c r="MKS207" s="11"/>
      <c r="MKT207" s="11"/>
      <c r="MKU207" s="11"/>
      <c r="MKV207" s="11"/>
      <c r="MKW207" s="11"/>
      <c r="MKX207" s="11"/>
      <c r="MKY207" s="11"/>
      <c r="MKZ207" s="11"/>
      <c r="MLA207" s="11"/>
      <c r="MLB207" s="11"/>
      <c r="MLC207" s="11"/>
      <c r="MLD207" s="11"/>
      <c r="MLE207" s="11"/>
      <c r="MLF207" s="11"/>
      <c r="MLG207" s="11"/>
      <c r="MLH207" s="11"/>
      <c r="MLI207" s="11"/>
      <c r="MLJ207" s="11"/>
      <c r="MLK207" s="11"/>
      <c r="MLL207" s="11"/>
      <c r="MLM207" s="11"/>
      <c r="MLN207" s="11"/>
      <c r="MLO207" s="11"/>
      <c r="MLP207" s="11"/>
      <c r="MLQ207" s="11"/>
      <c r="MLR207" s="11"/>
      <c r="MLS207" s="11"/>
      <c r="MLT207" s="11"/>
      <c r="MLU207" s="11"/>
      <c r="MLV207" s="11"/>
      <c r="MLW207" s="11"/>
      <c r="MLX207" s="11"/>
      <c r="MLY207" s="11"/>
      <c r="MLZ207" s="11"/>
      <c r="MMA207" s="11"/>
      <c r="MMB207" s="11"/>
      <c r="MMC207" s="11"/>
      <c r="MMD207" s="11"/>
      <c r="MME207" s="11"/>
      <c r="MMF207" s="11"/>
      <c r="MMG207" s="11"/>
      <c r="MMH207" s="11"/>
      <c r="MMI207" s="11"/>
      <c r="MMJ207" s="11"/>
      <c r="MMK207" s="11"/>
      <c r="MML207" s="11"/>
      <c r="MMM207" s="11"/>
      <c r="MMN207" s="11"/>
      <c r="MMO207" s="11"/>
      <c r="MMP207" s="11"/>
      <c r="MMQ207" s="11"/>
      <c r="MMR207" s="11"/>
      <c r="MMS207" s="11"/>
      <c r="MMT207" s="11"/>
      <c r="MMU207" s="11"/>
      <c r="MMV207" s="11"/>
      <c r="MMW207" s="11"/>
      <c r="MMX207" s="11"/>
      <c r="MMY207" s="11"/>
      <c r="MMZ207" s="11"/>
      <c r="MNA207" s="11"/>
      <c r="MNB207" s="11"/>
      <c r="MNC207" s="11"/>
      <c r="MND207" s="11"/>
      <c r="MNE207" s="11"/>
      <c r="MNF207" s="11"/>
      <c r="MNG207" s="11"/>
      <c r="MNH207" s="11"/>
      <c r="MNI207" s="11"/>
      <c r="MNJ207" s="11"/>
      <c r="MNK207" s="11"/>
      <c r="MNL207" s="11"/>
      <c r="MNM207" s="11"/>
      <c r="MNN207" s="11"/>
      <c r="MNO207" s="11"/>
      <c r="MNP207" s="11"/>
      <c r="MNQ207" s="11"/>
      <c r="MNR207" s="11"/>
      <c r="MNS207" s="11"/>
      <c r="MNT207" s="11"/>
      <c r="MNU207" s="11"/>
      <c r="MNV207" s="11"/>
      <c r="MNW207" s="11"/>
      <c r="MNX207" s="11"/>
      <c r="MNY207" s="11"/>
      <c r="MNZ207" s="11"/>
      <c r="MOA207" s="11"/>
      <c r="MOB207" s="11"/>
      <c r="MOC207" s="11"/>
      <c r="MOD207" s="11"/>
      <c r="MOE207" s="11"/>
      <c r="MOF207" s="11"/>
      <c r="MOG207" s="11"/>
      <c r="MOH207" s="11"/>
      <c r="MOI207" s="11"/>
      <c r="MOJ207" s="11"/>
      <c r="MOK207" s="11"/>
      <c r="MOL207" s="11"/>
      <c r="MOM207" s="11"/>
      <c r="MON207" s="11"/>
      <c r="MOO207" s="11"/>
      <c r="MOP207" s="11"/>
      <c r="MOQ207" s="11"/>
      <c r="MOR207" s="11"/>
      <c r="MOS207" s="11"/>
      <c r="MOT207" s="11"/>
      <c r="MOU207" s="11"/>
      <c r="MOV207" s="11"/>
      <c r="MOW207" s="11"/>
      <c r="MOX207" s="11"/>
      <c r="MOY207" s="11"/>
      <c r="MOZ207" s="11"/>
      <c r="MPA207" s="11"/>
      <c r="MPB207" s="11"/>
      <c r="MPC207" s="11"/>
      <c r="MPD207" s="11"/>
      <c r="MPE207" s="11"/>
      <c r="MPF207" s="11"/>
      <c r="MPG207" s="11"/>
      <c r="MPH207" s="11"/>
      <c r="MPI207" s="11"/>
      <c r="MPJ207" s="11"/>
      <c r="MPK207" s="11"/>
      <c r="MPL207" s="11"/>
      <c r="MPM207" s="11"/>
      <c r="MPN207" s="11"/>
      <c r="MPO207" s="11"/>
      <c r="MPP207" s="11"/>
      <c r="MPQ207" s="11"/>
      <c r="MPR207" s="11"/>
      <c r="MPS207" s="11"/>
      <c r="MPT207" s="11"/>
      <c r="MPU207" s="11"/>
      <c r="MPV207" s="11"/>
      <c r="MPW207" s="11"/>
      <c r="MPX207" s="11"/>
      <c r="MPY207" s="11"/>
      <c r="MPZ207" s="11"/>
      <c r="MQA207" s="11"/>
      <c r="MQB207" s="11"/>
      <c r="MQC207" s="11"/>
      <c r="MQD207" s="11"/>
      <c r="MQE207" s="11"/>
      <c r="MQF207" s="11"/>
      <c r="MQG207" s="11"/>
      <c r="MQH207" s="11"/>
      <c r="MQI207" s="11"/>
      <c r="MQJ207" s="11"/>
      <c r="MQK207" s="11"/>
      <c r="MQL207" s="11"/>
      <c r="MQM207" s="11"/>
      <c r="MQN207" s="11"/>
      <c r="MQO207" s="11"/>
      <c r="MQP207" s="11"/>
      <c r="MQQ207" s="11"/>
      <c r="MQR207" s="11"/>
      <c r="MQS207" s="11"/>
      <c r="MQT207" s="11"/>
      <c r="MQU207" s="11"/>
      <c r="MQV207" s="11"/>
      <c r="MQW207" s="11"/>
      <c r="MQX207" s="11"/>
      <c r="MQY207" s="11"/>
      <c r="MQZ207" s="11"/>
      <c r="MRA207" s="11"/>
      <c r="MRB207" s="11"/>
      <c r="MRC207" s="11"/>
      <c r="MRD207" s="11"/>
      <c r="MRE207" s="11"/>
      <c r="MRF207" s="11"/>
      <c r="MRG207" s="11"/>
      <c r="MRH207" s="11"/>
      <c r="MRI207" s="11"/>
      <c r="MRJ207" s="11"/>
      <c r="MRK207" s="11"/>
      <c r="MRL207" s="11"/>
      <c r="MRM207" s="11"/>
      <c r="MRN207" s="11"/>
      <c r="MRO207" s="11"/>
      <c r="MRP207" s="11"/>
      <c r="MRQ207" s="11"/>
      <c r="MRR207" s="11"/>
      <c r="MRS207" s="11"/>
      <c r="MRT207" s="11"/>
      <c r="MRU207" s="11"/>
      <c r="MRV207" s="11"/>
      <c r="MRW207" s="11"/>
      <c r="MRX207" s="11"/>
      <c r="MRY207" s="11"/>
      <c r="MRZ207" s="11"/>
      <c r="MSA207" s="11"/>
      <c r="MSB207" s="11"/>
      <c r="MSC207" s="11"/>
      <c r="MSD207" s="11"/>
      <c r="MSE207" s="11"/>
      <c r="MSF207" s="11"/>
      <c r="MSG207" s="11"/>
      <c r="MSH207" s="11"/>
      <c r="MSI207" s="11"/>
      <c r="MSJ207" s="11"/>
      <c r="MSK207" s="11"/>
      <c r="MSL207" s="11"/>
      <c r="MSM207" s="11"/>
      <c r="MSN207" s="11"/>
      <c r="MSO207" s="11"/>
      <c r="MSP207" s="11"/>
      <c r="MSQ207" s="11"/>
      <c r="MSR207" s="11"/>
      <c r="MSS207" s="11"/>
      <c r="MST207" s="11"/>
      <c r="MSU207" s="11"/>
      <c r="MSV207" s="11"/>
      <c r="MSW207" s="11"/>
      <c r="MSX207" s="11"/>
      <c r="MSY207" s="11"/>
      <c r="MSZ207" s="11"/>
      <c r="MTA207" s="11"/>
      <c r="MTB207" s="11"/>
      <c r="MTC207" s="11"/>
      <c r="MTD207" s="11"/>
      <c r="MTE207" s="11"/>
      <c r="MTF207" s="11"/>
      <c r="MTG207" s="11"/>
      <c r="MTH207" s="11"/>
      <c r="MTI207" s="11"/>
      <c r="MTJ207" s="11"/>
      <c r="MTK207" s="11"/>
      <c r="MTL207" s="11"/>
      <c r="MTM207" s="11"/>
      <c r="MTN207" s="11"/>
      <c r="MTO207" s="11"/>
      <c r="MTP207" s="11"/>
      <c r="MTQ207" s="11"/>
      <c r="MTR207" s="11"/>
      <c r="MTS207" s="11"/>
      <c r="MTT207" s="11"/>
      <c r="MTU207" s="11"/>
      <c r="MTV207" s="11"/>
      <c r="MTW207" s="11"/>
      <c r="MTX207" s="11"/>
      <c r="MTY207" s="11"/>
      <c r="MTZ207" s="11"/>
      <c r="MUA207" s="11"/>
      <c r="MUB207" s="11"/>
      <c r="MUC207" s="11"/>
      <c r="MUD207" s="11"/>
      <c r="MUE207" s="11"/>
      <c r="MUF207" s="11"/>
      <c r="MUG207" s="11"/>
      <c r="MUH207" s="11"/>
      <c r="MUI207" s="11"/>
      <c r="MUJ207" s="11"/>
      <c r="MUK207" s="11"/>
      <c r="MUL207" s="11"/>
      <c r="MUM207" s="11"/>
      <c r="MUN207" s="11"/>
      <c r="MUO207" s="11"/>
      <c r="MUP207" s="11"/>
      <c r="MUQ207" s="11"/>
      <c r="MUR207" s="11"/>
      <c r="MUS207" s="11"/>
      <c r="MUT207" s="11"/>
      <c r="MUU207" s="11"/>
      <c r="MUV207" s="11"/>
      <c r="MUW207" s="11"/>
      <c r="MUX207" s="11"/>
      <c r="MUY207" s="11"/>
      <c r="MUZ207" s="11"/>
      <c r="MVA207" s="11"/>
      <c r="MVB207" s="11"/>
      <c r="MVC207" s="11"/>
      <c r="MVD207" s="11"/>
      <c r="MVE207" s="11"/>
      <c r="MVF207" s="11"/>
      <c r="MVG207" s="11"/>
      <c r="MVH207" s="11"/>
      <c r="MVI207" s="11"/>
      <c r="MVJ207" s="11"/>
      <c r="MVK207" s="11"/>
      <c r="MVL207" s="11"/>
      <c r="MVM207" s="11"/>
      <c r="MVN207" s="11"/>
      <c r="MVO207" s="11"/>
      <c r="MVP207" s="11"/>
      <c r="MVQ207" s="11"/>
      <c r="MVR207" s="11"/>
      <c r="MVS207" s="11"/>
      <c r="MVT207" s="11"/>
      <c r="MVU207" s="11"/>
      <c r="MVV207" s="11"/>
      <c r="MVW207" s="11"/>
      <c r="MVX207" s="11"/>
      <c r="MVY207" s="11"/>
      <c r="MVZ207" s="11"/>
      <c r="MWA207" s="11"/>
      <c r="MWB207" s="11"/>
      <c r="MWC207" s="11"/>
      <c r="MWD207" s="11"/>
      <c r="MWE207" s="11"/>
      <c r="MWF207" s="11"/>
      <c r="MWG207" s="11"/>
      <c r="MWH207" s="11"/>
      <c r="MWI207" s="11"/>
      <c r="MWJ207" s="11"/>
      <c r="MWK207" s="11"/>
      <c r="MWL207" s="11"/>
      <c r="MWM207" s="11"/>
      <c r="MWN207" s="11"/>
      <c r="MWO207" s="11"/>
      <c r="MWP207" s="11"/>
      <c r="MWQ207" s="11"/>
      <c r="MWR207" s="11"/>
      <c r="MWS207" s="11"/>
      <c r="MWT207" s="11"/>
      <c r="MWU207" s="11"/>
      <c r="MWV207" s="11"/>
      <c r="MWW207" s="11"/>
      <c r="MWX207" s="11"/>
      <c r="MWY207" s="11"/>
      <c r="MWZ207" s="11"/>
      <c r="MXA207" s="11"/>
      <c r="MXB207" s="11"/>
      <c r="MXC207" s="11"/>
      <c r="MXD207" s="11"/>
      <c r="MXE207" s="11"/>
      <c r="MXF207" s="11"/>
      <c r="MXG207" s="11"/>
      <c r="MXH207" s="11"/>
      <c r="MXI207" s="11"/>
      <c r="MXJ207" s="11"/>
      <c r="MXK207" s="11"/>
      <c r="MXL207" s="11"/>
      <c r="MXM207" s="11"/>
      <c r="MXN207" s="11"/>
      <c r="MXO207" s="11"/>
      <c r="MXP207" s="11"/>
      <c r="MXQ207" s="11"/>
      <c r="MXR207" s="11"/>
      <c r="MXS207" s="11"/>
      <c r="MXT207" s="11"/>
      <c r="MXU207" s="11"/>
      <c r="MXV207" s="11"/>
      <c r="MXW207" s="11"/>
      <c r="MXX207" s="11"/>
      <c r="MXY207" s="11"/>
      <c r="MXZ207" s="11"/>
      <c r="MYA207" s="11"/>
      <c r="MYB207" s="11"/>
      <c r="MYC207" s="11"/>
      <c r="MYD207" s="11"/>
      <c r="MYE207" s="11"/>
      <c r="MYF207" s="11"/>
      <c r="MYG207" s="11"/>
      <c r="MYH207" s="11"/>
      <c r="MYI207" s="11"/>
      <c r="MYJ207" s="11"/>
      <c r="MYK207" s="11"/>
      <c r="MYL207" s="11"/>
      <c r="MYM207" s="11"/>
      <c r="MYN207" s="11"/>
      <c r="MYO207" s="11"/>
      <c r="MYP207" s="11"/>
      <c r="MYQ207" s="11"/>
      <c r="MYR207" s="11"/>
      <c r="MYS207" s="11"/>
      <c r="MYT207" s="11"/>
      <c r="MYU207" s="11"/>
      <c r="MYV207" s="11"/>
      <c r="MYW207" s="11"/>
      <c r="MYX207" s="11"/>
      <c r="MYY207" s="11"/>
      <c r="MYZ207" s="11"/>
      <c r="MZA207" s="11"/>
      <c r="MZB207" s="11"/>
      <c r="MZC207" s="11"/>
      <c r="MZD207" s="11"/>
      <c r="MZE207" s="11"/>
      <c r="MZF207" s="11"/>
      <c r="MZG207" s="11"/>
      <c r="MZH207" s="11"/>
      <c r="MZI207" s="11"/>
      <c r="MZJ207" s="11"/>
      <c r="MZK207" s="11"/>
      <c r="MZL207" s="11"/>
      <c r="MZM207" s="11"/>
      <c r="MZN207" s="11"/>
      <c r="MZO207" s="11"/>
      <c r="MZP207" s="11"/>
      <c r="MZQ207" s="11"/>
      <c r="MZR207" s="11"/>
      <c r="MZS207" s="11"/>
      <c r="MZT207" s="11"/>
      <c r="MZU207" s="11"/>
      <c r="MZV207" s="11"/>
      <c r="MZW207" s="11"/>
      <c r="MZX207" s="11"/>
      <c r="MZY207" s="11"/>
      <c r="MZZ207" s="11"/>
      <c r="NAA207" s="11"/>
      <c r="NAB207" s="11"/>
      <c r="NAC207" s="11"/>
      <c r="NAD207" s="11"/>
      <c r="NAE207" s="11"/>
      <c r="NAF207" s="11"/>
      <c r="NAG207" s="11"/>
      <c r="NAH207" s="11"/>
      <c r="NAI207" s="11"/>
      <c r="NAJ207" s="11"/>
      <c r="NAK207" s="11"/>
      <c r="NAL207" s="11"/>
      <c r="NAM207" s="11"/>
      <c r="NAN207" s="11"/>
      <c r="NAO207" s="11"/>
      <c r="NAP207" s="11"/>
      <c r="NAQ207" s="11"/>
      <c r="NAR207" s="11"/>
      <c r="NAS207" s="11"/>
      <c r="NAT207" s="11"/>
      <c r="NAU207" s="11"/>
      <c r="NAV207" s="11"/>
      <c r="NAW207" s="11"/>
      <c r="NAX207" s="11"/>
      <c r="NAY207" s="11"/>
      <c r="NAZ207" s="11"/>
      <c r="NBA207" s="11"/>
      <c r="NBB207" s="11"/>
      <c r="NBC207" s="11"/>
      <c r="NBD207" s="11"/>
      <c r="NBE207" s="11"/>
      <c r="NBF207" s="11"/>
      <c r="NBG207" s="11"/>
      <c r="NBH207" s="11"/>
      <c r="NBI207" s="11"/>
      <c r="NBJ207" s="11"/>
      <c r="NBK207" s="11"/>
      <c r="NBL207" s="11"/>
      <c r="NBM207" s="11"/>
      <c r="NBN207" s="11"/>
      <c r="NBO207" s="11"/>
      <c r="NBP207" s="11"/>
      <c r="NBQ207" s="11"/>
      <c r="NBR207" s="11"/>
      <c r="NBS207" s="11"/>
      <c r="NBT207" s="11"/>
      <c r="NBU207" s="11"/>
      <c r="NBV207" s="11"/>
      <c r="NBW207" s="11"/>
      <c r="NBX207" s="11"/>
      <c r="NBY207" s="11"/>
      <c r="NBZ207" s="11"/>
      <c r="NCA207" s="11"/>
      <c r="NCB207" s="11"/>
      <c r="NCC207" s="11"/>
      <c r="NCD207" s="11"/>
      <c r="NCE207" s="11"/>
      <c r="NCF207" s="11"/>
      <c r="NCG207" s="11"/>
      <c r="NCH207" s="11"/>
      <c r="NCI207" s="11"/>
      <c r="NCJ207" s="11"/>
      <c r="NCK207" s="11"/>
      <c r="NCL207" s="11"/>
      <c r="NCM207" s="11"/>
      <c r="NCN207" s="11"/>
      <c r="NCO207" s="11"/>
      <c r="NCP207" s="11"/>
      <c r="NCQ207" s="11"/>
      <c r="NCR207" s="11"/>
      <c r="NCS207" s="11"/>
      <c r="NCT207" s="11"/>
      <c r="NCU207" s="11"/>
      <c r="NCV207" s="11"/>
      <c r="NCW207" s="11"/>
      <c r="NCX207" s="11"/>
      <c r="NCY207" s="11"/>
      <c r="NCZ207" s="11"/>
      <c r="NDA207" s="11"/>
      <c r="NDB207" s="11"/>
      <c r="NDC207" s="11"/>
      <c r="NDD207" s="11"/>
      <c r="NDE207" s="11"/>
      <c r="NDF207" s="11"/>
      <c r="NDG207" s="11"/>
      <c r="NDH207" s="11"/>
      <c r="NDI207" s="11"/>
      <c r="NDJ207" s="11"/>
      <c r="NDK207" s="11"/>
      <c r="NDL207" s="11"/>
      <c r="NDM207" s="11"/>
      <c r="NDN207" s="11"/>
      <c r="NDO207" s="11"/>
      <c r="NDP207" s="11"/>
      <c r="NDQ207" s="11"/>
      <c r="NDR207" s="11"/>
      <c r="NDS207" s="11"/>
      <c r="NDT207" s="11"/>
      <c r="NDU207" s="11"/>
      <c r="NDV207" s="11"/>
      <c r="NDW207" s="11"/>
      <c r="NDX207" s="11"/>
      <c r="NDY207" s="11"/>
      <c r="NDZ207" s="11"/>
      <c r="NEA207" s="11"/>
      <c r="NEB207" s="11"/>
      <c r="NEC207" s="11"/>
      <c r="NED207" s="11"/>
      <c r="NEE207" s="11"/>
      <c r="NEF207" s="11"/>
      <c r="NEG207" s="11"/>
      <c r="NEH207" s="11"/>
      <c r="NEI207" s="11"/>
      <c r="NEJ207" s="11"/>
      <c r="NEK207" s="11"/>
      <c r="NEL207" s="11"/>
      <c r="NEM207" s="11"/>
      <c r="NEN207" s="11"/>
      <c r="NEO207" s="11"/>
      <c r="NEP207" s="11"/>
      <c r="NEQ207" s="11"/>
      <c r="NER207" s="11"/>
      <c r="NES207" s="11"/>
      <c r="NET207" s="11"/>
      <c r="NEU207" s="11"/>
      <c r="NEV207" s="11"/>
      <c r="NEW207" s="11"/>
      <c r="NEX207" s="11"/>
      <c r="NEY207" s="11"/>
      <c r="NEZ207" s="11"/>
      <c r="NFA207" s="11"/>
      <c r="NFB207" s="11"/>
      <c r="NFC207" s="11"/>
      <c r="NFD207" s="11"/>
      <c r="NFE207" s="11"/>
      <c r="NFF207" s="11"/>
      <c r="NFG207" s="11"/>
      <c r="NFH207" s="11"/>
      <c r="NFI207" s="11"/>
      <c r="NFJ207" s="11"/>
      <c r="NFK207" s="11"/>
      <c r="NFL207" s="11"/>
      <c r="NFM207" s="11"/>
      <c r="NFN207" s="11"/>
      <c r="NFO207" s="11"/>
      <c r="NFP207" s="11"/>
      <c r="NFQ207" s="11"/>
      <c r="NFR207" s="11"/>
      <c r="NFS207" s="11"/>
      <c r="NFT207" s="11"/>
      <c r="NFU207" s="11"/>
      <c r="NFV207" s="11"/>
      <c r="NFW207" s="11"/>
      <c r="NFX207" s="11"/>
      <c r="NFY207" s="11"/>
      <c r="NFZ207" s="11"/>
      <c r="NGA207" s="11"/>
      <c r="NGB207" s="11"/>
      <c r="NGC207" s="11"/>
      <c r="NGD207" s="11"/>
      <c r="NGE207" s="11"/>
      <c r="NGF207" s="11"/>
      <c r="NGG207" s="11"/>
      <c r="NGH207" s="11"/>
      <c r="NGI207" s="11"/>
      <c r="NGJ207" s="11"/>
      <c r="NGK207" s="11"/>
      <c r="NGL207" s="11"/>
      <c r="NGM207" s="11"/>
      <c r="NGN207" s="11"/>
      <c r="NGO207" s="11"/>
      <c r="NGP207" s="11"/>
      <c r="NGQ207" s="11"/>
      <c r="NGR207" s="11"/>
      <c r="NGS207" s="11"/>
      <c r="NGT207" s="11"/>
      <c r="NGU207" s="11"/>
      <c r="NGV207" s="11"/>
      <c r="NGW207" s="11"/>
      <c r="NGX207" s="11"/>
      <c r="NGY207" s="11"/>
      <c r="NGZ207" s="11"/>
      <c r="NHA207" s="11"/>
      <c r="NHB207" s="11"/>
      <c r="NHC207" s="11"/>
      <c r="NHD207" s="11"/>
      <c r="NHE207" s="11"/>
      <c r="NHF207" s="11"/>
      <c r="NHG207" s="11"/>
      <c r="NHH207" s="11"/>
      <c r="NHI207" s="11"/>
      <c r="NHJ207" s="11"/>
      <c r="NHK207" s="11"/>
      <c r="NHL207" s="11"/>
      <c r="NHM207" s="11"/>
      <c r="NHN207" s="11"/>
      <c r="NHO207" s="11"/>
      <c r="NHP207" s="11"/>
      <c r="NHQ207" s="11"/>
      <c r="NHR207" s="11"/>
      <c r="NHS207" s="11"/>
      <c r="NHT207" s="11"/>
      <c r="NHU207" s="11"/>
      <c r="NHV207" s="11"/>
      <c r="NHW207" s="11"/>
      <c r="NHX207" s="11"/>
      <c r="NHY207" s="11"/>
      <c r="NHZ207" s="11"/>
      <c r="NIA207" s="11"/>
      <c r="NIB207" s="11"/>
      <c r="NIC207" s="11"/>
      <c r="NID207" s="11"/>
      <c r="NIE207" s="11"/>
      <c r="NIF207" s="11"/>
      <c r="NIG207" s="11"/>
      <c r="NIH207" s="11"/>
      <c r="NII207" s="11"/>
      <c r="NIJ207" s="11"/>
      <c r="NIK207" s="11"/>
      <c r="NIL207" s="11"/>
      <c r="NIM207" s="11"/>
      <c r="NIN207" s="11"/>
      <c r="NIO207" s="11"/>
      <c r="NIP207" s="11"/>
      <c r="NIQ207" s="11"/>
      <c r="NIR207" s="11"/>
      <c r="NIS207" s="11"/>
      <c r="NIT207" s="11"/>
      <c r="NIU207" s="11"/>
      <c r="NIV207" s="11"/>
      <c r="NIW207" s="11"/>
      <c r="NIX207" s="11"/>
      <c r="NIY207" s="11"/>
      <c r="NIZ207" s="11"/>
      <c r="NJA207" s="11"/>
      <c r="NJB207" s="11"/>
      <c r="NJC207" s="11"/>
      <c r="NJD207" s="11"/>
      <c r="NJE207" s="11"/>
      <c r="NJF207" s="11"/>
      <c r="NJG207" s="11"/>
      <c r="NJH207" s="11"/>
      <c r="NJI207" s="11"/>
      <c r="NJJ207" s="11"/>
      <c r="NJK207" s="11"/>
      <c r="NJL207" s="11"/>
      <c r="NJM207" s="11"/>
      <c r="NJN207" s="11"/>
      <c r="NJO207" s="11"/>
      <c r="NJP207" s="11"/>
      <c r="NJQ207" s="11"/>
      <c r="NJR207" s="11"/>
      <c r="NJS207" s="11"/>
      <c r="NJT207" s="11"/>
      <c r="NJU207" s="11"/>
      <c r="NJV207" s="11"/>
      <c r="NJW207" s="11"/>
      <c r="NJX207" s="11"/>
      <c r="NJY207" s="11"/>
      <c r="NJZ207" s="11"/>
      <c r="NKA207" s="11"/>
      <c r="NKB207" s="11"/>
      <c r="NKC207" s="11"/>
      <c r="NKD207" s="11"/>
      <c r="NKE207" s="11"/>
      <c r="NKF207" s="11"/>
      <c r="NKG207" s="11"/>
      <c r="NKH207" s="11"/>
      <c r="NKI207" s="11"/>
      <c r="NKJ207" s="11"/>
      <c r="NKK207" s="11"/>
      <c r="NKL207" s="11"/>
      <c r="NKM207" s="11"/>
      <c r="NKN207" s="11"/>
      <c r="NKO207" s="11"/>
      <c r="NKP207" s="11"/>
      <c r="NKQ207" s="11"/>
      <c r="NKR207" s="11"/>
      <c r="NKS207" s="11"/>
      <c r="NKT207" s="11"/>
      <c r="NKU207" s="11"/>
      <c r="NKV207" s="11"/>
      <c r="NKW207" s="11"/>
      <c r="NKX207" s="11"/>
      <c r="NKY207" s="11"/>
      <c r="NKZ207" s="11"/>
      <c r="NLA207" s="11"/>
      <c r="NLB207" s="11"/>
      <c r="NLC207" s="11"/>
      <c r="NLD207" s="11"/>
      <c r="NLE207" s="11"/>
      <c r="NLF207" s="11"/>
      <c r="NLG207" s="11"/>
      <c r="NLH207" s="11"/>
      <c r="NLI207" s="11"/>
      <c r="NLJ207" s="11"/>
      <c r="NLK207" s="11"/>
      <c r="NLL207" s="11"/>
      <c r="NLM207" s="11"/>
      <c r="NLN207" s="11"/>
      <c r="NLO207" s="11"/>
      <c r="NLP207" s="11"/>
      <c r="NLQ207" s="11"/>
      <c r="NLR207" s="11"/>
      <c r="NLS207" s="11"/>
      <c r="NLT207" s="11"/>
      <c r="NLU207" s="11"/>
      <c r="NLV207" s="11"/>
      <c r="NLW207" s="11"/>
      <c r="NLX207" s="11"/>
      <c r="NLY207" s="11"/>
      <c r="NLZ207" s="11"/>
      <c r="NMA207" s="11"/>
      <c r="NMB207" s="11"/>
      <c r="NMC207" s="11"/>
      <c r="NMD207" s="11"/>
      <c r="NME207" s="11"/>
      <c r="NMF207" s="11"/>
      <c r="NMG207" s="11"/>
      <c r="NMH207" s="11"/>
      <c r="NMI207" s="11"/>
      <c r="NMJ207" s="11"/>
      <c r="NMK207" s="11"/>
      <c r="NML207" s="11"/>
      <c r="NMM207" s="11"/>
      <c r="NMN207" s="11"/>
      <c r="NMO207" s="11"/>
      <c r="NMP207" s="11"/>
      <c r="NMQ207" s="11"/>
      <c r="NMR207" s="11"/>
      <c r="NMS207" s="11"/>
      <c r="NMT207" s="11"/>
      <c r="NMU207" s="11"/>
      <c r="NMV207" s="11"/>
      <c r="NMW207" s="11"/>
      <c r="NMX207" s="11"/>
      <c r="NMY207" s="11"/>
      <c r="NMZ207" s="11"/>
      <c r="NNA207" s="11"/>
      <c r="NNB207" s="11"/>
      <c r="NNC207" s="11"/>
      <c r="NND207" s="11"/>
      <c r="NNE207" s="11"/>
      <c r="NNF207" s="11"/>
      <c r="NNG207" s="11"/>
      <c r="NNH207" s="11"/>
      <c r="NNI207" s="11"/>
      <c r="NNJ207" s="11"/>
      <c r="NNK207" s="11"/>
      <c r="NNL207" s="11"/>
      <c r="NNM207" s="11"/>
      <c r="NNN207" s="11"/>
      <c r="NNO207" s="11"/>
      <c r="NNP207" s="11"/>
      <c r="NNQ207" s="11"/>
      <c r="NNR207" s="11"/>
      <c r="NNS207" s="11"/>
      <c r="NNT207" s="11"/>
      <c r="NNU207" s="11"/>
      <c r="NNV207" s="11"/>
      <c r="NNW207" s="11"/>
      <c r="NNX207" s="11"/>
      <c r="NNY207" s="11"/>
      <c r="NNZ207" s="11"/>
      <c r="NOA207" s="11"/>
      <c r="NOB207" s="11"/>
      <c r="NOC207" s="11"/>
      <c r="NOD207" s="11"/>
      <c r="NOE207" s="11"/>
      <c r="NOF207" s="11"/>
      <c r="NOG207" s="11"/>
      <c r="NOH207" s="11"/>
      <c r="NOI207" s="11"/>
      <c r="NOJ207" s="11"/>
      <c r="NOK207" s="11"/>
      <c r="NOL207" s="11"/>
      <c r="NOM207" s="11"/>
      <c r="NON207" s="11"/>
      <c r="NOO207" s="11"/>
      <c r="NOP207" s="11"/>
      <c r="NOQ207" s="11"/>
      <c r="NOR207" s="11"/>
      <c r="NOS207" s="11"/>
      <c r="NOT207" s="11"/>
      <c r="NOU207" s="11"/>
      <c r="NOV207" s="11"/>
      <c r="NOW207" s="11"/>
      <c r="NOX207" s="11"/>
      <c r="NOY207" s="11"/>
      <c r="NOZ207" s="11"/>
      <c r="NPA207" s="11"/>
      <c r="NPB207" s="11"/>
      <c r="NPC207" s="11"/>
      <c r="NPD207" s="11"/>
      <c r="NPE207" s="11"/>
      <c r="NPF207" s="11"/>
      <c r="NPG207" s="11"/>
      <c r="NPH207" s="11"/>
      <c r="NPI207" s="11"/>
      <c r="NPJ207" s="11"/>
      <c r="NPK207" s="11"/>
      <c r="NPL207" s="11"/>
      <c r="NPM207" s="11"/>
      <c r="NPN207" s="11"/>
      <c r="NPO207" s="11"/>
      <c r="NPP207" s="11"/>
      <c r="NPQ207" s="11"/>
      <c r="NPR207" s="11"/>
      <c r="NPS207" s="11"/>
      <c r="NPT207" s="11"/>
      <c r="NPU207" s="11"/>
      <c r="NPV207" s="11"/>
      <c r="NPW207" s="11"/>
      <c r="NPX207" s="11"/>
      <c r="NPY207" s="11"/>
      <c r="NPZ207" s="11"/>
      <c r="NQA207" s="11"/>
      <c r="NQB207" s="11"/>
      <c r="NQC207" s="11"/>
      <c r="NQD207" s="11"/>
      <c r="NQE207" s="11"/>
      <c r="NQF207" s="11"/>
      <c r="NQG207" s="11"/>
      <c r="NQH207" s="11"/>
      <c r="NQI207" s="11"/>
      <c r="NQJ207" s="11"/>
      <c r="NQK207" s="11"/>
      <c r="NQL207" s="11"/>
      <c r="NQM207" s="11"/>
      <c r="NQN207" s="11"/>
      <c r="NQO207" s="11"/>
      <c r="NQP207" s="11"/>
      <c r="NQQ207" s="11"/>
      <c r="NQR207" s="11"/>
      <c r="NQS207" s="11"/>
      <c r="NQT207" s="11"/>
      <c r="NQU207" s="11"/>
      <c r="NQV207" s="11"/>
      <c r="NQW207" s="11"/>
      <c r="NQX207" s="11"/>
      <c r="NQY207" s="11"/>
      <c r="NQZ207" s="11"/>
      <c r="NRA207" s="11"/>
      <c r="NRB207" s="11"/>
      <c r="NRC207" s="11"/>
      <c r="NRD207" s="11"/>
      <c r="NRE207" s="11"/>
      <c r="NRF207" s="11"/>
      <c r="NRG207" s="11"/>
      <c r="NRH207" s="11"/>
      <c r="NRI207" s="11"/>
      <c r="NRJ207" s="11"/>
      <c r="NRK207" s="11"/>
      <c r="NRL207" s="11"/>
      <c r="NRM207" s="11"/>
      <c r="NRN207" s="11"/>
      <c r="NRO207" s="11"/>
      <c r="NRP207" s="11"/>
      <c r="NRQ207" s="11"/>
      <c r="NRR207" s="11"/>
      <c r="NRS207" s="11"/>
      <c r="NRT207" s="11"/>
      <c r="NRU207" s="11"/>
      <c r="NRV207" s="11"/>
      <c r="NRW207" s="11"/>
      <c r="NRX207" s="11"/>
      <c r="NRY207" s="11"/>
      <c r="NRZ207" s="11"/>
      <c r="NSA207" s="11"/>
      <c r="NSB207" s="11"/>
      <c r="NSC207" s="11"/>
      <c r="NSD207" s="11"/>
      <c r="NSE207" s="11"/>
      <c r="NSF207" s="11"/>
      <c r="NSG207" s="11"/>
      <c r="NSH207" s="11"/>
      <c r="NSI207" s="11"/>
      <c r="NSJ207" s="11"/>
      <c r="NSK207" s="11"/>
      <c r="NSL207" s="11"/>
      <c r="NSM207" s="11"/>
      <c r="NSN207" s="11"/>
      <c r="NSO207" s="11"/>
      <c r="NSP207" s="11"/>
      <c r="NSQ207" s="11"/>
      <c r="NSR207" s="11"/>
      <c r="NSS207" s="11"/>
      <c r="NST207" s="11"/>
      <c r="NSU207" s="11"/>
      <c r="NSV207" s="11"/>
      <c r="NSW207" s="11"/>
      <c r="NSX207" s="11"/>
      <c r="NSY207" s="11"/>
      <c r="NSZ207" s="11"/>
      <c r="NTA207" s="11"/>
      <c r="NTB207" s="11"/>
      <c r="NTC207" s="11"/>
      <c r="NTD207" s="11"/>
      <c r="NTE207" s="11"/>
      <c r="NTF207" s="11"/>
      <c r="NTG207" s="11"/>
      <c r="NTH207" s="11"/>
      <c r="NTI207" s="11"/>
      <c r="NTJ207" s="11"/>
      <c r="NTK207" s="11"/>
      <c r="NTL207" s="11"/>
      <c r="NTM207" s="11"/>
      <c r="NTN207" s="11"/>
      <c r="NTO207" s="11"/>
      <c r="NTP207" s="11"/>
      <c r="NTQ207" s="11"/>
      <c r="NTR207" s="11"/>
      <c r="NTS207" s="11"/>
      <c r="NTT207" s="11"/>
      <c r="NTU207" s="11"/>
      <c r="NTV207" s="11"/>
      <c r="NTW207" s="11"/>
      <c r="NTX207" s="11"/>
      <c r="NTY207" s="11"/>
      <c r="NTZ207" s="11"/>
      <c r="NUA207" s="11"/>
      <c r="NUB207" s="11"/>
      <c r="NUC207" s="11"/>
      <c r="NUD207" s="11"/>
      <c r="NUE207" s="11"/>
      <c r="NUF207" s="11"/>
      <c r="NUG207" s="11"/>
      <c r="NUH207" s="11"/>
      <c r="NUI207" s="11"/>
      <c r="NUJ207" s="11"/>
      <c r="NUK207" s="11"/>
      <c r="NUL207" s="11"/>
      <c r="NUM207" s="11"/>
      <c r="NUN207" s="11"/>
      <c r="NUO207" s="11"/>
      <c r="NUP207" s="11"/>
      <c r="NUQ207" s="11"/>
      <c r="NUR207" s="11"/>
      <c r="NUS207" s="11"/>
      <c r="NUT207" s="11"/>
      <c r="NUU207" s="11"/>
      <c r="NUV207" s="11"/>
      <c r="NUW207" s="11"/>
      <c r="NUX207" s="11"/>
      <c r="NUY207" s="11"/>
      <c r="NUZ207" s="11"/>
      <c r="NVA207" s="11"/>
      <c r="NVB207" s="11"/>
      <c r="NVC207" s="11"/>
      <c r="NVD207" s="11"/>
      <c r="NVE207" s="11"/>
      <c r="NVF207" s="11"/>
      <c r="NVG207" s="11"/>
      <c r="NVH207" s="11"/>
      <c r="NVI207" s="11"/>
      <c r="NVJ207" s="11"/>
      <c r="NVK207" s="11"/>
      <c r="NVL207" s="11"/>
      <c r="NVM207" s="11"/>
      <c r="NVN207" s="11"/>
      <c r="NVO207" s="11"/>
      <c r="NVP207" s="11"/>
      <c r="NVQ207" s="11"/>
      <c r="NVR207" s="11"/>
      <c r="NVS207" s="11"/>
      <c r="NVT207" s="11"/>
      <c r="NVU207" s="11"/>
      <c r="NVV207" s="11"/>
      <c r="NVW207" s="11"/>
      <c r="NVX207" s="11"/>
      <c r="NVY207" s="11"/>
      <c r="NVZ207" s="11"/>
      <c r="NWA207" s="11"/>
      <c r="NWB207" s="11"/>
      <c r="NWC207" s="11"/>
      <c r="NWD207" s="11"/>
      <c r="NWE207" s="11"/>
      <c r="NWF207" s="11"/>
      <c r="NWG207" s="11"/>
      <c r="NWH207" s="11"/>
      <c r="NWI207" s="11"/>
      <c r="NWJ207" s="11"/>
      <c r="NWK207" s="11"/>
      <c r="NWL207" s="11"/>
      <c r="NWM207" s="11"/>
      <c r="NWN207" s="11"/>
      <c r="NWO207" s="11"/>
      <c r="NWP207" s="11"/>
      <c r="NWQ207" s="11"/>
      <c r="NWR207" s="11"/>
      <c r="NWS207" s="11"/>
      <c r="NWT207" s="11"/>
      <c r="NWU207" s="11"/>
      <c r="NWV207" s="11"/>
      <c r="NWW207" s="11"/>
      <c r="NWX207" s="11"/>
      <c r="NWY207" s="11"/>
      <c r="NWZ207" s="11"/>
      <c r="NXA207" s="11"/>
      <c r="NXB207" s="11"/>
      <c r="NXC207" s="11"/>
      <c r="NXD207" s="11"/>
      <c r="NXE207" s="11"/>
      <c r="NXF207" s="11"/>
      <c r="NXG207" s="11"/>
      <c r="NXH207" s="11"/>
      <c r="NXI207" s="11"/>
      <c r="NXJ207" s="11"/>
      <c r="NXK207" s="11"/>
      <c r="NXL207" s="11"/>
      <c r="NXM207" s="11"/>
      <c r="NXN207" s="11"/>
      <c r="NXO207" s="11"/>
      <c r="NXP207" s="11"/>
      <c r="NXQ207" s="11"/>
      <c r="NXR207" s="11"/>
      <c r="NXS207" s="11"/>
      <c r="NXT207" s="11"/>
      <c r="NXU207" s="11"/>
      <c r="NXV207" s="11"/>
      <c r="NXW207" s="11"/>
      <c r="NXX207" s="11"/>
      <c r="NXY207" s="11"/>
      <c r="NXZ207" s="11"/>
      <c r="NYA207" s="11"/>
      <c r="NYB207" s="11"/>
      <c r="NYC207" s="11"/>
      <c r="NYD207" s="11"/>
      <c r="NYE207" s="11"/>
      <c r="NYF207" s="11"/>
      <c r="NYG207" s="11"/>
      <c r="NYH207" s="11"/>
      <c r="NYI207" s="11"/>
      <c r="NYJ207" s="11"/>
      <c r="NYK207" s="11"/>
      <c r="NYL207" s="11"/>
      <c r="NYM207" s="11"/>
      <c r="NYN207" s="11"/>
      <c r="NYO207" s="11"/>
      <c r="NYP207" s="11"/>
      <c r="NYQ207" s="11"/>
      <c r="NYR207" s="11"/>
      <c r="NYS207" s="11"/>
      <c r="NYT207" s="11"/>
      <c r="NYU207" s="11"/>
      <c r="NYV207" s="11"/>
      <c r="NYW207" s="11"/>
      <c r="NYX207" s="11"/>
      <c r="NYY207" s="11"/>
      <c r="NYZ207" s="11"/>
      <c r="NZA207" s="11"/>
      <c r="NZB207" s="11"/>
      <c r="NZC207" s="11"/>
      <c r="NZD207" s="11"/>
      <c r="NZE207" s="11"/>
      <c r="NZF207" s="11"/>
      <c r="NZG207" s="11"/>
      <c r="NZH207" s="11"/>
      <c r="NZI207" s="11"/>
      <c r="NZJ207" s="11"/>
      <c r="NZK207" s="11"/>
      <c r="NZL207" s="11"/>
      <c r="NZM207" s="11"/>
      <c r="NZN207" s="11"/>
      <c r="NZO207" s="11"/>
      <c r="NZP207" s="11"/>
      <c r="NZQ207" s="11"/>
      <c r="NZR207" s="11"/>
      <c r="NZS207" s="11"/>
      <c r="NZT207" s="11"/>
      <c r="NZU207" s="11"/>
      <c r="NZV207" s="11"/>
      <c r="NZW207" s="11"/>
      <c r="NZX207" s="11"/>
      <c r="NZY207" s="11"/>
      <c r="NZZ207" s="11"/>
      <c r="OAA207" s="11"/>
      <c r="OAB207" s="11"/>
      <c r="OAC207" s="11"/>
      <c r="OAD207" s="11"/>
      <c r="OAE207" s="11"/>
      <c r="OAF207" s="11"/>
      <c r="OAG207" s="11"/>
      <c r="OAH207" s="11"/>
      <c r="OAI207" s="11"/>
      <c r="OAJ207" s="11"/>
      <c r="OAK207" s="11"/>
      <c r="OAL207" s="11"/>
      <c r="OAM207" s="11"/>
      <c r="OAN207" s="11"/>
      <c r="OAO207" s="11"/>
      <c r="OAP207" s="11"/>
      <c r="OAQ207" s="11"/>
      <c r="OAR207" s="11"/>
      <c r="OAS207" s="11"/>
      <c r="OAT207" s="11"/>
      <c r="OAU207" s="11"/>
      <c r="OAV207" s="11"/>
      <c r="OAW207" s="11"/>
      <c r="OAX207" s="11"/>
      <c r="OAY207" s="11"/>
      <c r="OAZ207" s="11"/>
      <c r="OBA207" s="11"/>
      <c r="OBB207" s="11"/>
      <c r="OBC207" s="11"/>
      <c r="OBD207" s="11"/>
      <c r="OBE207" s="11"/>
      <c r="OBF207" s="11"/>
      <c r="OBG207" s="11"/>
      <c r="OBH207" s="11"/>
      <c r="OBI207" s="11"/>
      <c r="OBJ207" s="11"/>
      <c r="OBK207" s="11"/>
      <c r="OBL207" s="11"/>
      <c r="OBM207" s="11"/>
      <c r="OBN207" s="11"/>
      <c r="OBO207" s="11"/>
      <c r="OBP207" s="11"/>
      <c r="OBQ207" s="11"/>
      <c r="OBR207" s="11"/>
      <c r="OBS207" s="11"/>
      <c r="OBT207" s="11"/>
      <c r="OBU207" s="11"/>
      <c r="OBV207" s="11"/>
      <c r="OBW207" s="11"/>
      <c r="OBX207" s="11"/>
      <c r="OBY207" s="11"/>
      <c r="OBZ207" s="11"/>
      <c r="OCA207" s="11"/>
      <c r="OCB207" s="11"/>
      <c r="OCC207" s="11"/>
      <c r="OCD207" s="11"/>
      <c r="OCE207" s="11"/>
      <c r="OCF207" s="11"/>
      <c r="OCG207" s="11"/>
      <c r="OCH207" s="11"/>
      <c r="OCI207" s="11"/>
      <c r="OCJ207" s="11"/>
      <c r="OCK207" s="11"/>
      <c r="OCL207" s="11"/>
      <c r="OCM207" s="11"/>
      <c r="OCN207" s="11"/>
      <c r="OCO207" s="11"/>
      <c r="OCP207" s="11"/>
      <c r="OCQ207" s="11"/>
      <c r="OCR207" s="11"/>
      <c r="OCS207" s="11"/>
      <c r="OCT207" s="11"/>
      <c r="OCU207" s="11"/>
      <c r="OCV207" s="11"/>
      <c r="OCW207" s="11"/>
      <c r="OCX207" s="11"/>
      <c r="OCY207" s="11"/>
      <c r="OCZ207" s="11"/>
      <c r="ODA207" s="11"/>
      <c r="ODB207" s="11"/>
      <c r="ODC207" s="11"/>
      <c r="ODD207" s="11"/>
      <c r="ODE207" s="11"/>
      <c r="ODF207" s="11"/>
      <c r="ODG207" s="11"/>
      <c r="ODH207" s="11"/>
      <c r="ODI207" s="11"/>
      <c r="ODJ207" s="11"/>
      <c r="ODK207" s="11"/>
      <c r="ODL207" s="11"/>
      <c r="ODM207" s="11"/>
      <c r="ODN207" s="11"/>
      <c r="ODO207" s="11"/>
      <c r="ODP207" s="11"/>
      <c r="ODQ207" s="11"/>
      <c r="ODR207" s="11"/>
      <c r="ODS207" s="11"/>
      <c r="ODT207" s="11"/>
      <c r="ODU207" s="11"/>
      <c r="ODV207" s="11"/>
      <c r="ODW207" s="11"/>
      <c r="ODX207" s="11"/>
      <c r="ODY207" s="11"/>
      <c r="ODZ207" s="11"/>
      <c r="OEA207" s="11"/>
      <c r="OEB207" s="11"/>
      <c r="OEC207" s="11"/>
      <c r="OED207" s="11"/>
      <c r="OEE207" s="11"/>
      <c r="OEF207" s="11"/>
      <c r="OEG207" s="11"/>
      <c r="OEH207" s="11"/>
      <c r="OEI207" s="11"/>
      <c r="OEJ207" s="11"/>
      <c r="OEK207" s="11"/>
      <c r="OEL207" s="11"/>
      <c r="OEM207" s="11"/>
      <c r="OEN207" s="11"/>
      <c r="OEO207" s="11"/>
      <c r="OEP207" s="11"/>
      <c r="OEQ207" s="11"/>
      <c r="OER207" s="11"/>
      <c r="OES207" s="11"/>
      <c r="OET207" s="11"/>
      <c r="OEU207" s="11"/>
      <c r="OEV207" s="11"/>
      <c r="OEW207" s="11"/>
      <c r="OEX207" s="11"/>
      <c r="OEY207" s="11"/>
      <c r="OEZ207" s="11"/>
      <c r="OFA207" s="11"/>
      <c r="OFB207" s="11"/>
      <c r="OFC207" s="11"/>
      <c r="OFD207" s="11"/>
      <c r="OFE207" s="11"/>
      <c r="OFF207" s="11"/>
      <c r="OFG207" s="11"/>
      <c r="OFH207" s="11"/>
      <c r="OFI207" s="11"/>
      <c r="OFJ207" s="11"/>
      <c r="OFK207" s="11"/>
      <c r="OFL207" s="11"/>
      <c r="OFM207" s="11"/>
      <c r="OFN207" s="11"/>
      <c r="OFO207" s="11"/>
      <c r="OFP207" s="11"/>
      <c r="OFQ207" s="11"/>
      <c r="OFR207" s="11"/>
      <c r="OFS207" s="11"/>
      <c r="OFT207" s="11"/>
      <c r="OFU207" s="11"/>
      <c r="OFV207" s="11"/>
      <c r="OFW207" s="11"/>
      <c r="OFX207" s="11"/>
      <c r="OFY207" s="11"/>
      <c r="OFZ207" s="11"/>
      <c r="OGA207" s="11"/>
      <c r="OGB207" s="11"/>
      <c r="OGC207" s="11"/>
      <c r="OGD207" s="11"/>
      <c r="OGE207" s="11"/>
      <c r="OGF207" s="11"/>
      <c r="OGG207" s="11"/>
      <c r="OGH207" s="11"/>
      <c r="OGI207" s="11"/>
      <c r="OGJ207" s="11"/>
      <c r="OGK207" s="11"/>
      <c r="OGL207" s="11"/>
      <c r="OGM207" s="11"/>
      <c r="OGN207" s="11"/>
      <c r="OGO207" s="11"/>
      <c r="OGP207" s="11"/>
      <c r="OGQ207" s="11"/>
      <c r="OGR207" s="11"/>
      <c r="OGS207" s="11"/>
      <c r="OGT207" s="11"/>
      <c r="OGU207" s="11"/>
      <c r="OGV207" s="11"/>
      <c r="OGW207" s="11"/>
      <c r="OGX207" s="11"/>
      <c r="OGY207" s="11"/>
      <c r="OGZ207" s="11"/>
      <c r="OHA207" s="11"/>
      <c r="OHB207" s="11"/>
      <c r="OHC207" s="11"/>
      <c r="OHD207" s="11"/>
      <c r="OHE207" s="11"/>
      <c r="OHF207" s="11"/>
      <c r="OHG207" s="11"/>
      <c r="OHH207" s="11"/>
      <c r="OHI207" s="11"/>
      <c r="OHJ207" s="11"/>
      <c r="OHK207" s="11"/>
      <c r="OHL207" s="11"/>
      <c r="OHM207" s="11"/>
      <c r="OHN207" s="11"/>
      <c r="OHO207" s="11"/>
      <c r="OHP207" s="11"/>
      <c r="OHQ207" s="11"/>
      <c r="OHR207" s="11"/>
      <c r="OHS207" s="11"/>
      <c r="OHT207" s="11"/>
      <c r="OHU207" s="11"/>
      <c r="OHV207" s="11"/>
      <c r="OHW207" s="11"/>
      <c r="OHX207" s="11"/>
      <c r="OHY207" s="11"/>
      <c r="OHZ207" s="11"/>
      <c r="OIA207" s="11"/>
      <c r="OIB207" s="11"/>
      <c r="OIC207" s="11"/>
      <c r="OID207" s="11"/>
      <c r="OIE207" s="11"/>
      <c r="OIF207" s="11"/>
      <c r="OIG207" s="11"/>
      <c r="OIH207" s="11"/>
      <c r="OII207" s="11"/>
      <c r="OIJ207" s="11"/>
      <c r="OIK207" s="11"/>
      <c r="OIL207" s="11"/>
      <c r="OIM207" s="11"/>
      <c r="OIN207" s="11"/>
      <c r="OIO207" s="11"/>
      <c r="OIP207" s="11"/>
      <c r="OIQ207" s="11"/>
      <c r="OIR207" s="11"/>
      <c r="OIS207" s="11"/>
      <c r="OIT207" s="11"/>
      <c r="OIU207" s="11"/>
      <c r="OIV207" s="11"/>
      <c r="OIW207" s="11"/>
      <c r="OIX207" s="11"/>
      <c r="OIY207" s="11"/>
      <c r="OIZ207" s="11"/>
      <c r="OJA207" s="11"/>
      <c r="OJB207" s="11"/>
      <c r="OJC207" s="11"/>
      <c r="OJD207" s="11"/>
      <c r="OJE207" s="11"/>
      <c r="OJF207" s="11"/>
      <c r="OJG207" s="11"/>
      <c r="OJH207" s="11"/>
      <c r="OJI207" s="11"/>
      <c r="OJJ207" s="11"/>
      <c r="OJK207" s="11"/>
      <c r="OJL207" s="11"/>
      <c r="OJM207" s="11"/>
      <c r="OJN207" s="11"/>
      <c r="OJO207" s="11"/>
      <c r="OJP207" s="11"/>
      <c r="OJQ207" s="11"/>
      <c r="OJR207" s="11"/>
      <c r="OJS207" s="11"/>
      <c r="OJT207" s="11"/>
      <c r="OJU207" s="11"/>
      <c r="OJV207" s="11"/>
      <c r="OJW207" s="11"/>
      <c r="OJX207" s="11"/>
      <c r="OJY207" s="11"/>
      <c r="OJZ207" s="11"/>
      <c r="OKA207" s="11"/>
      <c r="OKB207" s="11"/>
      <c r="OKC207" s="11"/>
      <c r="OKD207" s="11"/>
      <c r="OKE207" s="11"/>
      <c r="OKF207" s="11"/>
      <c r="OKG207" s="11"/>
      <c r="OKH207" s="11"/>
      <c r="OKI207" s="11"/>
      <c r="OKJ207" s="11"/>
      <c r="OKK207" s="11"/>
      <c r="OKL207" s="11"/>
      <c r="OKM207" s="11"/>
      <c r="OKN207" s="11"/>
      <c r="OKO207" s="11"/>
      <c r="OKP207" s="11"/>
      <c r="OKQ207" s="11"/>
      <c r="OKR207" s="11"/>
      <c r="OKS207" s="11"/>
      <c r="OKT207" s="11"/>
      <c r="OKU207" s="11"/>
      <c r="OKV207" s="11"/>
      <c r="OKW207" s="11"/>
      <c r="OKX207" s="11"/>
      <c r="OKY207" s="11"/>
      <c r="OKZ207" s="11"/>
      <c r="OLA207" s="11"/>
      <c r="OLB207" s="11"/>
      <c r="OLC207" s="11"/>
      <c r="OLD207" s="11"/>
      <c r="OLE207" s="11"/>
      <c r="OLF207" s="11"/>
      <c r="OLG207" s="11"/>
      <c r="OLH207" s="11"/>
      <c r="OLI207" s="11"/>
      <c r="OLJ207" s="11"/>
      <c r="OLK207" s="11"/>
      <c r="OLL207" s="11"/>
      <c r="OLM207" s="11"/>
      <c r="OLN207" s="11"/>
      <c r="OLO207" s="11"/>
      <c r="OLP207" s="11"/>
      <c r="OLQ207" s="11"/>
      <c r="OLR207" s="11"/>
      <c r="OLS207" s="11"/>
      <c r="OLT207" s="11"/>
      <c r="OLU207" s="11"/>
      <c r="OLV207" s="11"/>
      <c r="OLW207" s="11"/>
      <c r="OLX207" s="11"/>
      <c r="OLY207" s="11"/>
      <c r="OLZ207" s="11"/>
      <c r="OMA207" s="11"/>
      <c r="OMB207" s="11"/>
      <c r="OMC207" s="11"/>
      <c r="OMD207" s="11"/>
      <c r="OME207" s="11"/>
      <c r="OMF207" s="11"/>
      <c r="OMG207" s="11"/>
      <c r="OMH207" s="11"/>
      <c r="OMI207" s="11"/>
      <c r="OMJ207" s="11"/>
      <c r="OMK207" s="11"/>
      <c r="OML207" s="11"/>
      <c r="OMM207" s="11"/>
      <c r="OMN207" s="11"/>
      <c r="OMO207" s="11"/>
      <c r="OMP207" s="11"/>
      <c r="OMQ207" s="11"/>
      <c r="OMR207" s="11"/>
      <c r="OMS207" s="11"/>
      <c r="OMT207" s="11"/>
      <c r="OMU207" s="11"/>
      <c r="OMV207" s="11"/>
      <c r="OMW207" s="11"/>
      <c r="OMX207" s="11"/>
      <c r="OMY207" s="11"/>
      <c r="OMZ207" s="11"/>
      <c r="ONA207" s="11"/>
      <c r="ONB207" s="11"/>
      <c r="ONC207" s="11"/>
      <c r="OND207" s="11"/>
      <c r="ONE207" s="11"/>
      <c r="ONF207" s="11"/>
      <c r="ONG207" s="11"/>
      <c r="ONH207" s="11"/>
      <c r="ONI207" s="11"/>
      <c r="ONJ207" s="11"/>
      <c r="ONK207" s="11"/>
      <c r="ONL207" s="11"/>
      <c r="ONM207" s="11"/>
      <c r="ONN207" s="11"/>
      <c r="ONO207" s="11"/>
      <c r="ONP207" s="11"/>
      <c r="ONQ207" s="11"/>
      <c r="ONR207" s="11"/>
      <c r="ONS207" s="11"/>
      <c r="ONT207" s="11"/>
      <c r="ONU207" s="11"/>
      <c r="ONV207" s="11"/>
      <c r="ONW207" s="11"/>
      <c r="ONX207" s="11"/>
      <c r="ONY207" s="11"/>
      <c r="ONZ207" s="11"/>
      <c r="OOA207" s="11"/>
      <c r="OOB207" s="11"/>
      <c r="OOC207" s="11"/>
      <c r="OOD207" s="11"/>
      <c r="OOE207" s="11"/>
      <c r="OOF207" s="11"/>
      <c r="OOG207" s="11"/>
      <c r="OOH207" s="11"/>
      <c r="OOI207" s="11"/>
      <c r="OOJ207" s="11"/>
      <c r="OOK207" s="11"/>
      <c r="OOL207" s="11"/>
      <c r="OOM207" s="11"/>
      <c r="OON207" s="11"/>
      <c r="OOO207" s="11"/>
      <c r="OOP207" s="11"/>
      <c r="OOQ207" s="11"/>
      <c r="OOR207" s="11"/>
      <c r="OOS207" s="11"/>
      <c r="OOT207" s="11"/>
      <c r="OOU207" s="11"/>
      <c r="OOV207" s="11"/>
      <c r="OOW207" s="11"/>
      <c r="OOX207" s="11"/>
      <c r="OOY207" s="11"/>
      <c r="OOZ207" s="11"/>
      <c r="OPA207" s="11"/>
      <c r="OPB207" s="11"/>
      <c r="OPC207" s="11"/>
      <c r="OPD207" s="11"/>
      <c r="OPE207" s="11"/>
      <c r="OPF207" s="11"/>
      <c r="OPG207" s="11"/>
      <c r="OPH207" s="11"/>
      <c r="OPI207" s="11"/>
      <c r="OPJ207" s="11"/>
      <c r="OPK207" s="11"/>
      <c r="OPL207" s="11"/>
      <c r="OPM207" s="11"/>
      <c r="OPN207" s="11"/>
      <c r="OPO207" s="11"/>
      <c r="OPP207" s="11"/>
      <c r="OPQ207" s="11"/>
      <c r="OPR207" s="11"/>
      <c r="OPS207" s="11"/>
      <c r="OPT207" s="11"/>
      <c r="OPU207" s="11"/>
      <c r="OPV207" s="11"/>
      <c r="OPW207" s="11"/>
      <c r="OPX207" s="11"/>
      <c r="OPY207" s="11"/>
      <c r="OPZ207" s="11"/>
      <c r="OQA207" s="11"/>
      <c r="OQB207" s="11"/>
      <c r="OQC207" s="11"/>
      <c r="OQD207" s="11"/>
      <c r="OQE207" s="11"/>
      <c r="OQF207" s="11"/>
      <c r="OQG207" s="11"/>
      <c r="OQH207" s="11"/>
      <c r="OQI207" s="11"/>
      <c r="OQJ207" s="11"/>
      <c r="OQK207" s="11"/>
      <c r="OQL207" s="11"/>
      <c r="OQM207" s="11"/>
      <c r="OQN207" s="11"/>
      <c r="OQO207" s="11"/>
      <c r="OQP207" s="11"/>
      <c r="OQQ207" s="11"/>
      <c r="OQR207" s="11"/>
      <c r="OQS207" s="11"/>
      <c r="OQT207" s="11"/>
      <c r="OQU207" s="11"/>
      <c r="OQV207" s="11"/>
      <c r="OQW207" s="11"/>
      <c r="OQX207" s="11"/>
      <c r="OQY207" s="11"/>
      <c r="OQZ207" s="11"/>
      <c r="ORA207" s="11"/>
      <c r="ORB207" s="11"/>
      <c r="ORC207" s="11"/>
      <c r="ORD207" s="11"/>
      <c r="ORE207" s="11"/>
      <c r="ORF207" s="11"/>
      <c r="ORG207" s="11"/>
      <c r="ORH207" s="11"/>
      <c r="ORI207" s="11"/>
      <c r="ORJ207" s="11"/>
      <c r="ORK207" s="11"/>
      <c r="ORL207" s="11"/>
      <c r="ORM207" s="11"/>
      <c r="ORN207" s="11"/>
      <c r="ORO207" s="11"/>
      <c r="ORP207" s="11"/>
      <c r="ORQ207" s="11"/>
      <c r="ORR207" s="11"/>
      <c r="ORS207" s="11"/>
      <c r="ORT207" s="11"/>
      <c r="ORU207" s="11"/>
      <c r="ORV207" s="11"/>
      <c r="ORW207" s="11"/>
      <c r="ORX207" s="11"/>
      <c r="ORY207" s="11"/>
      <c r="ORZ207" s="11"/>
      <c r="OSA207" s="11"/>
      <c r="OSB207" s="11"/>
      <c r="OSC207" s="11"/>
      <c r="OSD207" s="11"/>
      <c r="OSE207" s="11"/>
      <c r="OSF207" s="11"/>
      <c r="OSG207" s="11"/>
      <c r="OSH207" s="11"/>
      <c r="OSI207" s="11"/>
      <c r="OSJ207" s="11"/>
      <c r="OSK207" s="11"/>
      <c r="OSL207" s="11"/>
      <c r="OSM207" s="11"/>
      <c r="OSN207" s="11"/>
      <c r="OSO207" s="11"/>
      <c r="OSP207" s="11"/>
      <c r="OSQ207" s="11"/>
      <c r="OSR207" s="11"/>
      <c r="OSS207" s="11"/>
      <c r="OST207" s="11"/>
      <c r="OSU207" s="11"/>
      <c r="OSV207" s="11"/>
      <c r="OSW207" s="11"/>
      <c r="OSX207" s="11"/>
      <c r="OSY207" s="11"/>
      <c r="OSZ207" s="11"/>
      <c r="OTA207" s="11"/>
      <c r="OTB207" s="11"/>
      <c r="OTC207" s="11"/>
      <c r="OTD207" s="11"/>
      <c r="OTE207" s="11"/>
      <c r="OTF207" s="11"/>
      <c r="OTG207" s="11"/>
      <c r="OTH207" s="11"/>
      <c r="OTI207" s="11"/>
      <c r="OTJ207" s="11"/>
      <c r="OTK207" s="11"/>
      <c r="OTL207" s="11"/>
      <c r="OTM207" s="11"/>
      <c r="OTN207" s="11"/>
      <c r="OTO207" s="11"/>
      <c r="OTP207" s="11"/>
      <c r="OTQ207" s="11"/>
      <c r="OTR207" s="11"/>
      <c r="OTS207" s="11"/>
      <c r="OTT207" s="11"/>
      <c r="OTU207" s="11"/>
      <c r="OTV207" s="11"/>
      <c r="OTW207" s="11"/>
      <c r="OTX207" s="11"/>
      <c r="OTY207" s="11"/>
      <c r="OTZ207" s="11"/>
      <c r="OUA207" s="11"/>
      <c r="OUB207" s="11"/>
      <c r="OUC207" s="11"/>
      <c r="OUD207" s="11"/>
      <c r="OUE207" s="11"/>
      <c r="OUF207" s="11"/>
      <c r="OUG207" s="11"/>
      <c r="OUH207" s="11"/>
      <c r="OUI207" s="11"/>
      <c r="OUJ207" s="11"/>
      <c r="OUK207" s="11"/>
      <c r="OUL207" s="11"/>
      <c r="OUM207" s="11"/>
      <c r="OUN207" s="11"/>
      <c r="OUO207" s="11"/>
      <c r="OUP207" s="11"/>
      <c r="OUQ207" s="11"/>
      <c r="OUR207" s="11"/>
      <c r="OUS207" s="11"/>
      <c r="OUT207" s="11"/>
      <c r="OUU207" s="11"/>
      <c r="OUV207" s="11"/>
      <c r="OUW207" s="11"/>
      <c r="OUX207" s="11"/>
      <c r="OUY207" s="11"/>
      <c r="OUZ207" s="11"/>
      <c r="OVA207" s="11"/>
      <c r="OVB207" s="11"/>
      <c r="OVC207" s="11"/>
      <c r="OVD207" s="11"/>
      <c r="OVE207" s="11"/>
      <c r="OVF207" s="11"/>
      <c r="OVG207" s="11"/>
      <c r="OVH207" s="11"/>
      <c r="OVI207" s="11"/>
      <c r="OVJ207" s="11"/>
      <c r="OVK207" s="11"/>
      <c r="OVL207" s="11"/>
      <c r="OVM207" s="11"/>
      <c r="OVN207" s="11"/>
      <c r="OVO207" s="11"/>
      <c r="OVP207" s="11"/>
      <c r="OVQ207" s="11"/>
      <c r="OVR207" s="11"/>
      <c r="OVS207" s="11"/>
      <c r="OVT207" s="11"/>
      <c r="OVU207" s="11"/>
      <c r="OVV207" s="11"/>
      <c r="OVW207" s="11"/>
      <c r="OVX207" s="11"/>
      <c r="OVY207" s="11"/>
      <c r="OVZ207" s="11"/>
      <c r="OWA207" s="11"/>
      <c r="OWB207" s="11"/>
      <c r="OWC207" s="11"/>
      <c r="OWD207" s="11"/>
      <c r="OWE207" s="11"/>
      <c r="OWF207" s="11"/>
      <c r="OWG207" s="11"/>
      <c r="OWH207" s="11"/>
      <c r="OWI207" s="11"/>
      <c r="OWJ207" s="11"/>
      <c r="OWK207" s="11"/>
      <c r="OWL207" s="11"/>
      <c r="OWM207" s="11"/>
      <c r="OWN207" s="11"/>
      <c r="OWO207" s="11"/>
      <c r="OWP207" s="11"/>
      <c r="OWQ207" s="11"/>
      <c r="OWR207" s="11"/>
      <c r="OWS207" s="11"/>
      <c r="OWT207" s="11"/>
      <c r="OWU207" s="11"/>
      <c r="OWV207" s="11"/>
      <c r="OWW207" s="11"/>
      <c r="OWX207" s="11"/>
      <c r="OWY207" s="11"/>
      <c r="OWZ207" s="11"/>
      <c r="OXA207" s="11"/>
      <c r="OXB207" s="11"/>
      <c r="OXC207" s="11"/>
      <c r="OXD207" s="11"/>
      <c r="OXE207" s="11"/>
      <c r="OXF207" s="11"/>
      <c r="OXG207" s="11"/>
      <c r="OXH207" s="11"/>
      <c r="OXI207" s="11"/>
      <c r="OXJ207" s="11"/>
      <c r="OXK207" s="11"/>
      <c r="OXL207" s="11"/>
      <c r="OXM207" s="11"/>
      <c r="OXN207" s="11"/>
      <c r="OXO207" s="11"/>
      <c r="OXP207" s="11"/>
      <c r="OXQ207" s="11"/>
      <c r="OXR207" s="11"/>
      <c r="OXS207" s="11"/>
      <c r="OXT207" s="11"/>
      <c r="OXU207" s="11"/>
      <c r="OXV207" s="11"/>
      <c r="OXW207" s="11"/>
      <c r="OXX207" s="11"/>
      <c r="OXY207" s="11"/>
      <c r="OXZ207" s="11"/>
      <c r="OYA207" s="11"/>
      <c r="OYB207" s="11"/>
      <c r="OYC207" s="11"/>
      <c r="OYD207" s="11"/>
      <c r="OYE207" s="11"/>
      <c r="OYF207" s="11"/>
      <c r="OYG207" s="11"/>
      <c r="OYH207" s="11"/>
      <c r="OYI207" s="11"/>
      <c r="OYJ207" s="11"/>
      <c r="OYK207" s="11"/>
      <c r="OYL207" s="11"/>
      <c r="OYM207" s="11"/>
      <c r="OYN207" s="11"/>
      <c r="OYO207" s="11"/>
      <c r="OYP207" s="11"/>
      <c r="OYQ207" s="11"/>
      <c r="OYR207" s="11"/>
      <c r="OYS207" s="11"/>
      <c r="OYT207" s="11"/>
      <c r="OYU207" s="11"/>
      <c r="OYV207" s="11"/>
      <c r="OYW207" s="11"/>
      <c r="OYX207" s="11"/>
      <c r="OYY207" s="11"/>
      <c r="OYZ207" s="11"/>
      <c r="OZA207" s="11"/>
      <c r="OZB207" s="11"/>
      <c r="OZC207" s="11"/>
      <c r="OZD207" s="11"/>
      <c r="OZE207" s="11"/>
      <c r="OZF207" s="11"/>
      <c r="OZG207" s="11"/>
      <c r="OZH207" s="11"/>
      <c r="OZI207" s="11"/>
      <c r="OZJ207" s="11"/>
      <c r="OZK207" s="11"/>
      <c r="OZL207" s="11"/>
      <c r="OZM207" s="11"/>
      <c r="OZN207" s="11"/>
      <c r="OZO207" s="11"/>
      <c r="OZP207" s="11"/>
      <c r="OZQ207" s="11"/>
      <c r="OZR207" s="11"/>
      <c r="OZS207" s="11"/>
      <c r="OZT207" s="11"/>
      <c r="OZU207" s="11"/>
      <c r="OZV207" s="11"/>
      <c r="OZW207" s="11"/>
      <c r="OZX207" s="11"/>
      <c r="OZY207" s="11"/>
      <c r="OZZ207" s="11"/>
      <c r="PAA207" s="11"/>
      <c r="PAB207" s="11"/>
      <c r="PAC207" s="11"/>
      <c r="PAD207" s="11"/>
      <c r="PAE207" s="11"/>
      <c r="PAF207" s="11"/>
      <c r="PAG207" s="11"/>
      <c r="PAH207" s="11"/>
      <c r="PAI207" s="11"/>
      <c r="PAJ207" s="11"/>
      <c r="PAK207" s="11"/>
      <c r="PAL207" s="11"/>
      <c r="PAM207" s="11"/>
      <c r="PAN207" s="11"/>
      <c r="PAO207" s="11"/>
      <c r="PAP207" s="11"/>
      <c r="PAQ207" s="11"/>
      <c r="PAR207" s="11"/>
      <c r="PAS207" s="11"/>
      <c r="PAT207" s="11"/>
      <c r="PAU207" s="11"/>
      <c r="PAV207" s="11"/>
      <c r="PAW207" s="11"/>
      <c r="PAX207" s="11"/>
      <c r="PAY207" s="11"/>
      <c r="PAZ207" s="11"/>
      <c r="PBA207" s="11"/>
      <c r="PBB207" s="11"/>
      <c r="PBC207" s="11"/>
      <c r="PBD207" s="11"/>
      <c r="PBE207" s="11"/>
      <c r="PBF207" s="11"/>
      <c r="PBG207" s="11"/>
      <c r="PBH207" s="11"/>
      <c r="PBI207" s="11"/>
      <c r="PBJ207" s="11"/>
      <c r="PBK207" s="11"/>
      <c r="PBL207" s="11"/>
      <c r="PBM207" s="11"/>
      <c r="PBN207" s="11"/>
      <c r="PBO207" s="11"/>
      <c r="PBP207" s="11"/>
      <c r="PBQ207" s="11"/>
      <c r="PBR207" s="11"/>
      <c r="PBS207" s="11"/>
      <c r="PBT207" s="11"/>
      <c r="PBU207" s="11"/>
      <c r="PBV207" s="11"/>
      <c r="PBW207" s="11"/>
      <c r="PBX207" s="11"/>
      <c r="PBY207" s="11"/>
      <c r="PBZ207" s="11"/>
      <c r="PCA207" s="11"/>
      <c r="PCB207" s="11"/>
      <c r="PCC207" s="11"/>
      <c r="PCD207" s="11"/>
      <c r="PCE207" s="11"/>
      <c r="PCF207" s="11"/>
      <c r="PCG207" s="11"/>
      <c r="PCH207" s="11"/>
      <c r="PCI207" s="11"/>
      <c r="PCJ207" s="11"/>
      <c r="PCK207" s="11"/>
      <c r="PCL207" s="11"/>
      <c r="PCM207" s="11"/>
      <c r="PCN207" s="11"/>
      <c r="PCO207" s="11"/>
      <c r="PCP207" s="11"/>
      <c r="PCQ207" s="11"/>
      <c r="PCR207" s="11"/>
      <c r="PCS207" s="11"/>
      <c r="PCT207" s="11"/>
      <c r="PCU207" s="11"/>
      <c r="PCV207" s="11"/>
      <c r="PCW207" s="11"/>
      <c r="PCX207" s="11"/>
      <c r="PCY207" s="11"/>
      <c r="PCZ207" s="11"/>
      <c r="PDA207" s="11"/>
      <c r="PDB207" s="11"/>
      <c r="PDC207" s="11"/>
      <c r="PDD207" s="11"/>
      <c r="PDE207" s="11"/>
      <c r="PDF207" s="11"/>
      <c r="PDG207" s="11"/>
      <c r="PDH207" s="11"/>
      <c r="PDI207" s="11"/>
      <c r="PDJ207" s="11"/>
      <c r="PDK207" s="11"/>
      <c r="PDL207" s="11"/>
      <c r="PDM207" s="11"/>
      <c r="PDN207" s="11"/>
      <c r="PDO207" s="11"/>
      <c r="PDP207" s="11"/>
      <c r="PDQ207" s="11"/>
      <c r="PDR207" s="11"/>
      <c r="PDS207" s="11"/>
      <c r="PDT207" s="11"/>
      <c r="PDU207" s="11"/>
      <c r="PDV207" s="11"/>
      <c r="PDW207" s="11"/>
      <c r="PDX207" s="11"/>
      <c r="PDY207" s="11"/>
      <c r="PDZ207" s="11"/>
      <c r="PEA207" s="11"/>
      <c r="PEB207" s="11"/>
      <c r="PEC207" s="11"/>
      <c r="PED207" s="11"/>
      <c r="PEE207" s="11"/>
      <c r="PEF207" s="11"/>
      <c r="PEG207" s="11"/>
      <c r="PEH207" s="11"/>
      <c r="PEI207" s="11"/>
      <c r="PEJ207" s="11"/>
      <c r="PEK207" s="11"/>
      <c r="PEL207" s="11"/>
      <c r="PEM207" s="11"/>
      <c r="PEN207" s="11"/>
      <c r="PEO207" s="11"/>
      <c r="PEP207" s="11"/>
      <c r="PEQ207" s="11"/>
      <c r="PER207" s="11"/>
      <c r="PES207" s="11"/>
      <c r="PET207" s="11"/>
      <c r="PEU207" s="11"/>
      <c r="PEV207" s="11"/>
      <c r="PEW207" s="11"/>
      <c r="PEX207" s="11"/>
      <c r="PEY207" s="11"/>
      <c r="PEZ207" s="11"/>
      <c r="PFA207" s="11"/>
      <c r="PFB207" s="11"/>
      <c r="PFC207" s="11"/>
      <c r="PFD207" s="11"/>
      <c r="PFE207" s="11"/>
      <c r="PFF207" s="11"/>
      <c r="PFG207" s="11"/>
      <c r="PFH207" s="11"/>
      <c r="PFI207" s="11"/>
      <c r="PFJ207" s="11"/>
      <c r="PFK207" s="11"/>
      <c r="PFL207" s="11"/>
      <c r="PFM207" s="11"/>
      <c r="PFN207" s="11"/>
      <c r="PFO207" s="11"/>
      <c r="PFP207" s="11"/>
      <c r="PFQ207" s="11"/>
      <c r="PFR207" s="11"/>
      <c r="PFS207" s="11"/>
      <c r="PFT207" s="11"/>
      <c r="PFU207" s="11"/>
      <c r="PFV207" s="11"/>
      <c r="PFW207" s="11"/>
      <c r="PFX207" s="11"/>
      <c r="PFY207" s="11"/>
      <c r="PFZ207" s="11"/>
      <c r="PGA207" s="11"/>
      <c r="PGB207" s="11"/>
      <c r="PGC207" s="11"/>
      <c r="PGD207" s="11"/>
      <c r="PGE207" s="11"/>
      <c r="PGF207" s="11"/>
      <c r="PGG207" s="11"/>
      <c r="PGH207" s="11"/>
      <c r="PGI207" s="11"/>
      <c r="PGJ207" s="11"/>
      <c r="PGK207" s="11"/>
      <c r="PGL207" s="11"/>
      <c r="PGM207" s="11"/>
      <c r="PGN207" s="11"/>
      <c r="PGO207" s="11"/>
      <c r="PGP207" s="11"/>
      <c r="PGQ207" s="11"/>
      <c r="PGR207" s="11"/>
      <c r="PGS207" s="11"/>
      <c r="PGT207" s="11"/>
      <c r="PGU207" s="11"/>
      <c r="PGV207" s="11"/>
      <c r="PGW207" s="11"/>
      <c r="PGX207" s="11"/>
      <c r="PGY207" s="11"/>
      <c r="PGZ207" s="11"/>
      <c r="PHA207" s="11"/>
      <c r="PHB207" s="11"/>
      <c r="PHC207" s="11"/>
      <c r="PHD207" s="11"/>
      <c r="PHE207" s="11"/>
      <c r="PHF207" s="11"/>
      <c r="PHG207" s="11"/>
      <c r="PHH207" s="11"/>
      <c r="PHI207" s="11"/>
      <c r="PHJ207" s="11"/>
      <c r="PHK207" s="11"/>
      <c r="PHL207" s="11"/>
      <c r="PHM207" s="11"/>
      <c r="PHN207" s="11"/>
      <c r="PHO207" s="11"/>
      <c r="PHP207" s="11"/>
      <c r="PHQ207" s="11"/>
      <c r="PHR207" s="11"/>
      <c r="PHS207" s="11"/>
      <c r="PHT207" s="11"/>
      <c r="PHU207" s="11"/>
      <c r="PHV207" s="11"/>
      <c r="PHW207" s="11"/>
      <c r="PHX207" s="11"/>
      <c r="PHY207" s="11"/>
      <c r="PHZ207" s="11"/>
      <c r="PIA207" s="11"/>
      <c r="PIB207" s="11"/>
      <c r="PIC207" s="11"/>
      <c r="PID207" s="11"/>
      <c r="PIE207" s="11"/>
      <c r="PIF207" s="11"/>
      <c r="PIG207" s="11"/>
      <c r="PIH207" s="11"/>
      <c r="PII207" s="11"/>
      <c r="PIJ207" s="11"/>
      <c r="PIK207" s="11"/>
      <c r="PIL207" s="11"/>
      <c r="PIM207" s="11"/>
      <c r="PIN207" s="11"/>
      <c r="PIO207" s="11"/>
      <c r="PIP207" s="11"/>
      <c r="PIQ207" s="11"/>
      <c r="PIR207" s="11"/>
      <c r="PIS207" s="11"/>
      <c r="PIT207" s="11"/>
      <c r="PIU207" s="11"/>
      <c r="PIV207" s="11"/>
      <c r="PIW207" s="11"/>
      <c r="PIX207" s="11"/>
      <c r="PIY207" s="11"/>
      <c r="PIZ207" s="11"/>
      <c r="PJA207" s="11"/>
      <c r="PJB207" s="11"/>
      <c r="PJC207" s="11"/>
      <c r="PJD207" s="11"/>
      <c r="PJE207" s="11"/>
      <c r="PJF207" s="11"/>
      <c r="PJG207" s="11"/>
      <c r="PJH207" s="11"/>
      <c r="PJI207" s="11"/>
      <c r="PJJ207" s="11"/>
      <c r="PJK207" s="11"/>
      <c r="PJL207" s="11"/>
      <c r="PJM207" s="11"/>
      <c r="PJN207" s="11"/>
      <c r="PJO207" s="11"/>
      <c r="PJP207" s="11"/>
      <c r="PJQ207" s="11"/>
      <c r="PJR207" s="11"/>
      <c r="PJS207" s="11"/>
      <c r="PJT207" s="11"/>
      <c r="PJU207" s="11"/>
      <c r="PJV207" s="11"/>
      <c r="PJW207" s="11"/>
      <c r="PJX207" s="11"/>
      <c r="PJY207" s="11"/>
      <c r="PJZ207" s="11"/>
      <c r="PKA207" s="11"/>
      <c r="PKB207" s="11"/>
      <c r="PKC207" s="11"/>
      <c r="PKD207" s="11"/>
      <c r="PKE207" s="11"/>
      <c r="PKF207" s="11"/>
      <c r="PKG207" s="11"/>
      <c r="PKH207" s="11"/>
      <c r="PKI207" s="11"/>
      <c r="PKJ207" s="11"/>
      <c r="PKK207" s="11"/>
      <c r="PKL207" s="11"/>
      <c r="PKM207" s="11"/>
      <c r="PKN207" s="11"/>
      <c r="PKO207" s="11"/>
      <c r="PKP207" s="11"/>
      <c r="PKQ207" s="11"/>
      <c r="PKR207" s="11"/>
      <c r="PKS207" s="11"/>
      <c r="PKT207" s="11"/>
      <c r="PKU207" s="11"/>
      <c r="PKV207" s="11"/>
      <c r="PKW207" s="11"/>
      <c r="PKX207" s="11"/>
      <c r="PKY207" s="11"/>
      <c r="PKZ207" s="11"/>
      <c r="PLA207" s="11"/>
      <c r="PLB207" s="11"/>
      <c r="PLC207" s="11"/>
      <c r="PLD207" s="11"/>
      <c r="PLE207" s="11"/>
      <c r="PLF207" s="11"/>
      <c r="PLG207" s="11"/>
      <c r="PLH207" s="11"/>
      <c r="PLI207" s="11"/>
      <c r="PLJ207" s="11"/>
      <c r="PLK207" s="11"/>
      <c r="PLL207" s="11"/>
      <c r="PLM207" s="11"/>
      <c r="PLN207" s="11"/>
      <c r="PLO207" s="11"/>
      <c r="PLP207" s="11"/>
      <c r="PLQ207" s="11"/>
      <c r="PLR207" s="11"/>
      <c r="PLS207" s="11"/>
      <c r="PLT207" s="11"/>
      <c r="PLU207" s="11"/>
      <c r="PLV207" s="11"/>
      <c r="PLW207" s="11"/>
      <c r="PLX207" s="11"/>
      <c r="PLY207" s="11"/>
      <c r="PLZ207" s="11"/>
      <c r="PMA207" s="11"/>
      <c r="PMB207" s="11"/>
      <c r="PMC207" s="11"/>
      <c r="PMD207" s="11"/>
      <c r="PME207" s="11"/>
      <c r="PMF207" s="11"/>
      <c r="PMG207" s="11"/>
      <c r="PMH207" s="11"/>
      <c r="PMI207" s="11"/>
      <c r="PMJ207" s="11"/>
      <c r="PMK207" s="11"/>
      <c r="PML207" s="11"/>
      <c r="PMM207" s="11"/>
      <c r="PMN207" s="11"/>
      <c r="PMO207" s="11"/>
      <c r="PMP207" s="11"/>
      <c r="PMQ207" s="11"/>
      <c r="PMR207" s="11"/>
      <c r="PMS207" s="11"/>
      <c r="PMT207" s="11"/>
      <c r="PMU207" s="11"/>
      <c r="PMV207" s="11"/>
      <c r="PMW207" s="11"/>
      <c r="PMX207" s="11"/>
      <c r="PMY207" s="11"/>
      <c r="PMZ207" s="11"/>
      <c r="PNA207" s="11"/>
      <c r="PNB207" s="11"/>
      <c r="PNC207" s="11"/>
      <c r="PND207" s="11"/>
      <c r="PNE207" s="11"/>
      <c r="PNF207" s="11"/>
      <c r="PNG207" s="11"/>
      <c r="PNH207" s="11"/>
      <c r="PNI207" s="11"/>
      <c r="PNJ207" s="11"/>
      <c r="PNK207" s="11"/>
      <c r="PNL207" s="11"/>
      <c r="PNM207" s="11"/>
      <c r="PNN207" s="11"/>
      <c r="PNO207" s="11"/>
      <c r="PNP207" s="11"/>
      <c r="PNQ207" s="11"/>
      <c r="PNR207" s="11"/>
      <c r="PNS207" s="11"/>
      <c r="PNT207" s="11"/>
      <c r="PNU207" s="11"/>
      <c r="PNV207" s="11"/>
      <c r="PNW207" s="11"/>
      <c r="PNX207" s="11"/>
      <c r="PNY207" s="11"/>
      <c r="PNZ207" s="11"/>
      <c r="POA207" s="11"/>
      <c r="POB207" s="11"/>
      <c r="POC207" s="11"/>
      <c r="POD207" s="11"/>
      <c r="POE207" s="11"/>
      <c r="POF207" s="11"/>
      <c r="POG207" s="11"/>
      <c r="POH207" s="11"/>
      <c r="POI207" s="11"/>
      <c r="POJ207" s="11"/>
      <c r="POK207" s="11"/>
      <c r="POL207" s="11"/>
      <c r="POM207" s="11"/>
      <c r="PON207" s="11"/>
      <c r="POO207" s="11"/>
      <c r="POP207" s="11"/>
      <c r="POQ207" s="11"/>
      <c r="POR207" s="11"/>
      <c r="POS207" s="11"/>
      <c r="POT207" s="11"/>
      <c r="POU207" s="11"/>
      <c r="POV207" s="11"/>
      <c r="POW207" s="11"/>
      <c r="POX207" s="11"/>
      <c r="POY207" s="11"/>
      <c r="POZ207" s="11"/>
      <c r="PPA207" s="11"/>
      <c r="PPB207" s="11"/>
      <c r="PPC207" s="11"/>
      <c r="PPD207" s="11"/>
      <c r="PPE207" s="11"/>
      <c r="PPF207" s="11"/>
      <c r="PPG207" s="11"/>
      <c r="PPH207" s="11"/>
      <c r="PPI207" s="11"/>
      <c r="PPJ207" s="11"/>
      <c r="PPK207" s="11"/>
      <c r="PPL207" s="11"/>
      <c r="PPM207" s="11"/>
      <c r="PPN207" s="11"/>
      <c r="PPO207" s="11"/>
      <c r="PPP207" s="11"/>
      <c r="PPQ207" s="11"/>
      <c r="PPR207" s="11"/>
      <c r="PPS207" s="11"/>
      <c r="PPT207" s="11"/>
      <c r="PPU207" s="11"/>
      <c r="PPV207" s="11"/>
      <c r="PPW207" s="11"/>
      <c r="PPX207" s="11"/>
      <c r="PPY207" s="11"/>
      <c r="PPZ207" s="11"/>
      <c r="PQA207" s="11"/>
      <c r="PQB207" s="11"/>
      <c r="PQC207" s="11"/>
      <c r="PQD207" s="11"/>
      <c r="PQE207" s="11"/>
      <c r="PQF207" s="11"/>
      <c r="PQG207" s="11"/>
      <c r="PQH207" s="11"/>
      <c r="PQI207" s="11"/>
      <c r="PQJ207" s="11"/>
      <c r="PQK207" s="11"/>
      <c r="PQL207" s="11"/>
      <c r="PQM207" s="11"/>
      <c r="PQN207" s="11"/>
      <c r="PQO207" s="11"/>
      <c r="PQP207" s="11"/>
      <c r="PQQ207" s="11"/>
      <c r="PQR207" s="11"/>
      <c r="PQS207" s="11"/>
      <c r="PQT207" s="11"/>
      <c r="PQU207" s="11"/>
      <c r="PQV207" s="11"/>
      <c r="PQW207" s="11"/>
      <c r="PQX207" s="11"/>
      <c r="PQY207" s="11"/>
      <c r="PQZ207" s="11"/>
      <c r="PRA207" s="11"/>
      <c r="PRB207" s="11"/>
      <c r="PRC207" s="11"/>
      <c r="PRD207" s="11"/>
      <c r="PRE207" s="11"/>
      <c r="PRF207" s="11"/>
      <c r="PRG207" s="11"/>
      <c r="PRH207" s="11"/>
      <c r="PRI207" s="11"/>
      <c r="PRJ207" s="11"/>
      <c r="PRK207" s="11"/>
      <c r="PRL207" s="11"/>
      <c r="PRM207" s="11"/>
      <c r="PRN207" s="11"/>
      <c r="PRO207" s="11"/>
      <c r="PRP207" s="11"/>
      <c r="PRQ207" s="11"/>
      <c r="PRR207" s="11"/>
      <c r="PRS207" s="11"/>
      <c r="PRT207" s="11"/>
      <c r="PRU207" s="11"/>
      <c r="PRV207" s="11"/>
      <c r="PRW207" s="11"/>
      <c r="PRX207" s="11"/>
      <c r="PRY207" s="11"/>
      <c r="PRZ207" s="11"/>
      <c r="PSA207" s="11"/>
      <c r="PSB207" s="11"/>
      <c r="PSC207" s="11"/>
      <c r="PSD207" s="11"/>
      <c r="PSE207" s="11"/>
      <c r="PSF207" s="11"/>
      <c r="PSG207" s="11"/>
      <c r="PSH207" s="11"/>
      <c r="PSI207" s="11"/>
      <c r="PSJ207" s="11"/>
      <c r="PSK207" s="11"/>
      <c r="PSL207" s="11"/>
      <c r="PSM207" s="11"/>
      <c r="PSN207" s="11"/>
      <c r="PSO207" s="11"/>
      <c r="PSP207" s="11"/>
      <c r="PSQ207" s="11"/>
      <c r="PSR207" s="11"/>
      <c r="PSS207" s="11"/>
      <c r="PST207" s="11"/>
      <c r="PSU207" s="11"/>
      <c r="PSV207" s="11"/>
      <c r="PSW207" s="11"/>
      <c r="PSX207" s="11"/>
      <c r="PSY207" s="11"/>
      <c r="PSZ207" s="11"/>
      <c r="PTA207" s="11"/>
      <c r="PTB207" s="11"/>
      <c r="PTC207" s="11"/>
      <c r="PTD207" s="11"/>
      <c r="PTE207" s="11"/>
      <c r="PTF207" s="11"/>
      <c r="PTG207" s="11"/>
      <c r="PTH207" s="11"/>
      <c r="PTI207" s="11"/>
      <c r="PTJ207" s="11"/>
      <c r="PTK207" s="11"/>
      <c r="PTL207" s="11"/>
      <c r="PTM207" s="11"/>
      <c r="PTN207" s="11"/>
      <c r="PTO207" s="11"/>
      <c r="PTP207" s="11"/>
      <c r="PTQ207" s="11"/>
      <c r="PTR207" s="11"/>
      <c r="PTS207" s="11"/>
      <c r="PTT207" s="11"/>
      <c r="PTU207" s="11"/>
      <c r="PTV207" s="11"/>
      <c r="PTW207" s="11"/>
      <c r="PTX207" s="11"/>
      <c r="PTY207" s="11"/>
      <c r="PTZ207" s="11"/>
      <c r="PUA207" s="11"/>
      <c r="PUB207" s="11"/>
      <c r="PUC207" s="11"/>
      <c r="PUD207" s="11"/>
      <c r="PUE207" s="11"/>
      <c r="PUF207" s="11"/>
      <c r="PUG207" s="11"/>
      <c r="PUH207" s="11"/>
      <c r="PUI207" s="11"/>
      <c r="PUJ207" s="11"/>
      <c r="PUK207" s="11"/>
      <c r="PUL207" s="11"/>
      <c r="PUM207" s="11"/>
      <c r="PUN207" s="11"/>
      <c r="PUO207" s="11"/>
      <c r="PUP207" s="11"/>
      <c r="PUQ207" s="11"/>
      <c r="PUR207" s="11"/>
      <c r="PUS207" s="11"/>
      <c r="PUT207" s="11"/>
      <c r="PUU207" s="11"/>
      <c r="PUV207" s="11"/>
      <c r="PUW207" s="11"/>
      <c r="PUX207" s="11"/>
      <c r="PUY207" s="11"/>
      <c r="PUZ207" s="11"/>
      <c r="PVA207" s="11"/>
      <c r="PVB207" s="11"/>
      <c r="PVC207" s="11"/>
      <c r="PVD207" s="11"/>
      <c r="PVE207" s="11"/>
      <c r="PVF207" s="11"/>
      <c r="PVG207" s="11"/>
      <c r="PVH207" s="11"/>
      <c r="PVI207" s="11"/>
      <c r="PVJ207" s="11"/>
      <c r="PVK207" s="11"/>
      <c r="PVL207" s="11"/>
      <c r="PVM207" s="11"/>
      <c r="PVN207" s="11"/>
      <c r="PVO207" s="11"/>
      <c r="PVP207" s="11"/>
      <c r="PVQ207" s="11"/>
      <c r="PVR207" s="11"/>
      <c r="PVS207" s="11"/>
      <c r="PVT207" s="11"/>
      <c r="PVU207" s="11"/>
      <c r="PVV207" s="11"/>
      <c r="PVW207" s="11"/>
      <c r="PVX207" s="11"/>
      <c r="PVY207" s="11"/>
      <c r="PVZ207" s="11"/>
      <c r="PWA207" s="11"/>
      <c r="PWB207" s="11"/>
      <c r="PWC207" s="11"/>
      <c r="PWD207" s="11"/>
      <c r="PWE207" s="11"/>
      <c r="PWF207" s="11"/>
      <c r="PWG207" s="11"/>
      <c r="PWH207" s="11"/>
      <c r="PWI207" s="11"/>
      <c r="PWJ207" s="11"/>
      <c r="PWK207" s="11"/>
      <c r="PWL207" s="11"/>
      <c r="PWM207" s="11"/>
      <c r="PWN207" s="11"/>
      <c r="PWO207" s="11"/>
      <c r="PWP207" s="11"/>
      <c r="PWQ207" s="11"/>
      <c r="PWR207" s="11"/>
      <c r="PWS207" s="11"/>
      <c r="PWT207" s="11"/>
      <c r="PWU207" s="11"/>
      <c r="PWV207" s="11"/>
      <c r="PWW207" s="11"/>
      <c r="PWX207" s="11"/>
      <c r="PWY207" s="11"/>
      <c r="PWZ207" s="11"/>
      <c r="PXA207" s="11"/>
      <c r="PXB207" s="11"/>
      <c r="PXC207" s="11"/>
      <c r="PXD207" s="11"/>
      <c r="PXE207" s="11"/>
      <c r="PXF207" s="11"/>
      <c r="PXG207" s="11"/>
      <c r="PXH207" s="11"/>
      <c r="PXI207" s="11"/>
      <c r="PXJ207" s="11"/>
      <c r="PXK207" s="11"/>
      <c r="PXL207" s="11"/>
      <c r="PXM207" s="11"/>
      <c r="PXN207" s="11"/>
      <c r="PXO207" s="11"/>
      <c r="PXP207" s="11"/>
      <c r="PXQ207" s="11"/>
      <c r="PXR207" s="11"/>
      <c r="PXS207" s="11"/>
      <c r="PXT207" s="11"/>
      <c r="PXU207" s="11"/>
      <c r="PXV207" s="11"/>
      <c r="PXW207" s="11"/>
      <c r="PXX207" s="11"/>
      <c r="PXY207" s="11"/>
      <c r="PXZ207" s="11"/>
      <c r="PYA207" s="11"/>
      <c r="PYB207" s="11"/>
      <c r="PYC207" s="11"/>
      <c r="PYD207" s="11"/>
      <c r="PYE207" s="11"/>
      <c r="PYF207" s="11"/>
      <c r="PYG207" s="11"/>
      <c r="PYH207" s="11"/>
      <c r="PYI207" s="11"/>
      <c r="PYJ207" s="11"/>
      <c r="PYK207" s="11"/>
      <c r="PYL207" s="11"/>
      <c r="PYM207" s="11"/>
      <c r="PYN207" s="11"/>
      <c r="PYO207" s="11"/>
      <c r="PYP207" s="11"/>
      <c r="PYQ207" s="11"/>
      <c r="PYR207" s="11"/>
      <c r="PYS207" s="11"/>
      <c r="PYT207" s="11"/>
      <c r="PYU207" s="11"/>
      <c r="PYV207" s="11"/>
      <c r="PYW207" s="11"/>
      <c r="PYX207" s="11"/>
      <c r="PYY207" s="11"/>
      <c r="PYZ207" s="11"/>
      <c r="PZA207" s="11"/>
      <c r="PZB207" s="11"/>
      <c r="PZC207" s="11"/>
      <c r="PZD207" s="11"/>
      <c r="PZE207" s="11"/>
      <c r="PZF207" s="11"/>
      <c r="PZG207" s="11"/>
      <c r="PZH207" s="11"/>
      <c r="PZI207" s="11"/>
      <c r="PZJ207" s="11"/>
      <c r="PZK207" s="11"/>
      <c r="PZL207" s="11"/>
      <c r="PZM207" s="11"/>
      <c r="PZN207" s="11"/>
      <c r="PZO207" s="11"/>
      <c r="PZP207" s="11"/>
      <c r="PZQ207" s="11"/>
      <c r="PZR207" s="11"/>
      <c r="PZS207" s="11"/>
      <c r="PZT207" s="11"/>
      <c r="PZU207" s="11"/>
      <c r="PZV207" s="11"/>
      <c r="PZW207" s="11"/>
      <c r="PZX207" s="11"/>
      <c r="PZY207" s="11"/>
      <c r="PZZ207" s="11"/>
      <c r="QAA207" s="11"/>
      <c r="QAB207" s="11"/>
      <c r="QAC207" s="11"/>
      <c r="QAD207" s="11"/>
      <c r="QAE207" s="11"/>
      <c r="QAF207" s="11"/>
      <c r="QAG207" s="11"/>
      <c r="QAH207" s="11"/>
      <c r="QAI207" s="11"/>
      <c r="QAJ207" s="11"/>
      <c r="QAK207" s="11"/>
      <c r="QAL207" s="11"/>
      <c r="QAM207" s="11"/>
      <c r="QAN207" s="11"/>
      <c r="QAO207" s="11"/>
      <c r="QAP207" s="11"/>
      <c r="QAQ207" s="11"/>
      <c r="QAR207" s="11"/>
      <c r="QAS207" s="11"/>
      <c r="QAT207" s="11"/>
      <c r="QAU207" s="11"/>
      <c r="QAV207" s="11"/>
      <c r="QAW207" s="11"/>
      <c r="QAX207" s="11"/>
      <c r="QAY207" s="11"/>
      <c r="QAZ207" s="11"/>
      <c r="QBA207" s="11"/>
      <c r="QBB207" s="11"/>
      <c r="QBC207" s="11"/>
      <c r="QBD207" s="11"/>
      <c r="QBE207" s="11"/>
      <c r="QBF207" s="11"/>
      <c r="QBG207" s="11"/>
      <c r="QBH207" s="11"/>
      <c r="QBI207" s="11"/>
      <c r="QBJ207" s="11"/>
      <c r="QBK207" s="11"/>
      <c r="QBL207" s="11"/>
      <c r="QBM207" s="11"/>
      <c r="QBN207" s="11"/>
      <c r="QBO207" s="11"/>
      <c r="QBP207" s="11"/>
      <c r="QBQ207" s="11"/>
      <c r="QBR207" s="11"/>
      <c r="QBS207" s="11"/>
      <c r="QBT207" s="11"/>
      <c r="QBU207" s="11"/>
      <c r="QBV207" s="11"/>
      <c r="QBW207" s="11"/>
      <c r="QBX207" s="11"/>
      <c r="QBY207" s="11"/>
      <c r="QBZ207" s="11"/>
      <c r="QCA207" s="11"/>
      <c r="QCB207" s="11"/>
      <c r="QCC207" s="11"/>
      <c r="QCD207" s="11"/>
      <c r="QCE207" s="11"/>
      <c r="QCF207" s="11"/>
      <c r="QCG207" s="11"/>
      <c r="QCH207" s="11"/>
      <c r="QCI207" s="11"/>
      <c r="QCJ207" s="11"/>
      <c r="QCK207" s="11"/>
      <c r="QCL207" s="11"/>
      <c r="QCM207" s="11"/>
      <c r="QCN207" s="11"/>
      <c r="QCO207" s="11"/>
      <c r="QCP207" s="11"/>
      <c r="QCQ207" s="11"/>
      <c r="QCR207" s="11"/>
      <c r="QCS207" s="11"/>
      <c r="QCT207" s="11"/>
      <c r="QCU207" s="11"/>
      <c r="QCV207" s="11"/>
      <c r="QCW207" s="11"/>
      <c r="QCX207" s="11"/>
      <c r="QCY207" s="11"/>
      <c r="QCZ207" s="11"/>
      <c r="QDA207" s="11"/>
      <c r="QDB207" s="11"/>
      <c r="QDC207" s="11"/>
      <c r="QDD207" s="11"/>
      <c r="QDE207" s="11"/>
      <c r="QDF207" s="11"/>
      <c r="QDG207" s="11"/>
      <c r="QDH207" s="11"/>
      <c r="QDI207" s="11"/>
      <c r="QDJ207" s="11"/>
      <c r="QDK207" s="11"/>
      <c r="QDL207" s="11"/>
      <c r="QDM207" s="11"/>
      <c r="QDN207" s="11"/>
      <c r="QDO207" s="11"/>
      <c r="QDP207" s="11"/>
      <c r="QDQ207" s="11"/>
      <c r="QDR207" s="11"/>
      <c r="QDS207" s="11"/>
      <c r="QDT207" s="11"/>
      <c r="QDU207" s="11"/>
      <c r="QDV207" s="11"/>
      <c r="QDW207" s="11"/>
      <c r="QDX207" s="11"/>
      <c r="QDY207" s="11"/>
      <c r="QDZ207" s="11"/>
      <c r="QEA207" s="11"/>
      <c r="QEB207" s="11"/>
      <c r="QEC207" s="11"/>
      <c r="QED207" s="11"/>
      <c r="QEE207" s="11"/>
      <c r="QEF207" s="11"/>
      <c r="QEG207" s="11"/>
      <c r="QEH207" s="11"/>
      <c r="QEI207" s="11"/>
      <c r="QEJ207" s="11"/>
      <c r="QEK207" s="11"/>
      <c r="QEL207" s="11"/>
      <c r="QEM207" s="11"/>
      <c r="QEN207" s="11"/>
      <c r="QEO207" s="11"/>
      <c r="QEP207" s="11"/>
      <c r="QEQ207" s="11"/>
      <c r="QER207" s="11"/>
      <c r="QES207" s="11"/>
      <c r="QET207" s="11"/>
      <c r="QEU207" s="11"/>
      <c r="QEV207" s="11"/>
      <c r="QEW207" s="11"/>
      <c r="QEX207" s="11"/>
      <c r="QEY207" s="11"/>
      <c r="QEZ207" s="11"/>
      <c r="QFA207" s="11"/>
      <c r="QFB207" s="11"/>
      <c r="QFC207" s="11"/>
      <c r="QFD207" s="11"/>
      <c r="QFE207" s="11"/>
      <c r="QFF207" s="11"/>
      <c r="QFG207" s="11"/>
      <c r="QFH207" s="11"/>
      <c r="QFI207" s="11"/>
      <c r="QFJ207" s="11"/>
      <c r="QFK207" s="11"/>
      <c r="QFL207" s="11"/>
      <c r="QFM207" s="11"/>
      <c r="QFN207" s="11"/>
      <c r="QFO207" s="11"/>
      <c r="QFP207" s="11"/>
      <c r="QFQ207" s="11"/>
      <c r="QFR207" s="11"/>
      <c r="QFS207" s="11"/>
      <c r="QFT207" s="11"/>
      <c r="QFU207" s="11"/>
      <c r="QFV207" s="11"/>
      <c r="QFW207" s="11"/>
      <c r="QFX207" s="11"/>
      <c r="QFY207" s="11"/>
      <c r="QFZ207" s="11"/>
      <c r="QGA207" s="11"/>
      <c r="QGB207" s="11"/>
      <c r="QGC207" s="11"/>
      <c r="QGD207" s="11"/>
      <c r="QGE207" s="11"/>
      <c r="QGF207" s="11"/>
      <c r="QGG207" s="11"/>
      <c r="QGH207" s="11"/>
      <c r="QGI207" s="11"/>
      <c r="QGJ207" s="11"/>
      <c r="QGK207" s="11"/>
      <c r="QGL207" s="11"/>
      <c r="QGM207" s="11"/>
      <c r="QGN207" s="11"/>
      <c r="QGO207" s="11"/>
      <c r="QGP207" s="11"/>
      <c r="QGQ207" s="11"/>
      <c r="QGR207" s="11"/>
      <c r="QGS207" s="11"/>
      <c r="QGT207" s="11"/>
      <c r="QGU207" s="11"/>
      <c r="QGV207" s="11"/>
      <c r="QGW207" s="11"/>
      <c r="QGX207" s="11"/>
      <c r="QGY207" s="11"/>
      <c r="QGZ207" s="11"/>
      <c r="QHA207" s="11"/>
      <c r="QHB207" s="11"/>
      <c r="QHC207" s="11"/>
      <c r="QHD207" s="11"/>
      <c r="QHE207" s="11"/>
      <c r="QHF207" s="11"/>
      <c r="QHG207" s="11"/>
      <c r="QHH207" s="11"/>
      <c r="QHI207" s="11"/>
      <c r="QHJ207" s="11"/>
      <c r="QHK207" s="11"/>
      <c r="QHL207" s="11"/>
      <c r="QHM207" s="11"/>
      <c r="QHN207" s="11"/>
      <c r="QHO207" s="11"/>
      <c r="QHP207" s="11"/>
      <c r="QHQ207" s="11"/>
      <c r="QHR207" s="11"/>
      <c r="QHS207" s="11"/>
      <c r="QHT207" s="11"/>
      <c r="QHU207" s="11"/>
      <c r="QHV207" s="11"/>
      <c r="QHW207" s="11"/>
      <c r="QHX207" s="11"/>
      <c r="QHY207" s="11"/>
      <c r="QHZ207" s="11"/>
      <c r="QIA207" s="11"/>
      <c r="QIB207" s="11"/>
      <c r="QIC207" s="11"/>
      <c r="QID207" s="11"/>
      <c r="QIE207" s="11"/>
      <c r="QIF207" s="11"/>
      <c r="QIG207" s="11"/>
      <c r="QIH207" s="11"/>
      <c r="QII207" s="11"/>
      <c r="QIJ207" s="11"/>
      <c r="QIK207" s="11"/>
      <c r="QIL207" s="11"/>
      <c r="QIM207" s="11"/>
      <c r="QIN207" s="11"/>
      <c r="QIO207" s="11"/>
      <c r="QIP207" s="11"/>
      <c r="QIQ207" s="11"/>
      <c r="QIR207" s="11"/>
      <c r="QIS207" s="11"/>
      <c r="QIT207" s="11"/>
      <c r="QIU207" s="11"/>
      <c r="QIV207" s="11"/>
      <c r="QIW207" s="11"/>
      <c r="QIX207" s="11"/>
      <c r="QIY207" s="11"/>
      <c r="QIZ207" s="11"/>
      <c r="QJA207" s="11"/>
      <c r="QJB207" s="11"/>
      <c r="QJC207" s="11"/>
      <c r="QJD207" s="11"/>
      <c r="QJE207" s="11"/>
      <c r="QJF207" s="11"/>
      <c r="QJG207" s="11"/>
      <c r="QJH207" s="11"/>
      <c r="QJI207" s="11"/>
      <c r="QJJ207" s="11"/>
      <c r="QJK207" s="11"/>
      <c r="QJL207" s="11"/>
      <c r="QJM207" s="11"/>
      <c r="QJN207" s="11"/>
      <c r="QJO207" s="11"/>
      <c r="QJP207" s="11"/>
      <c r="QJQ207" s="11"/>
      <c r="QJR207" s="11"/>
      <c r="QJS207" s="11"/>
      <c r="QJT207" s="11"/>
      <c r="QJU207" s="11"/>
      <c r="QJV207" s="11"/>
      <c r="QJW207" s="11"/>
      <c r="QJX207" s="11"/>
      <c r="QJY207" s="11"/>
      <c r="QJZ207" s="11"/>
      <c r="QKA207" s="11"/>
      <c r="QKB207" s="11"/>
      <c r="QKC207" s="11"/>
      <c r="QKD207" s="11"/>
      <c r="QKE207" s="11"/>
      <c r="QKF207" s="11"/>
      <c r="QKG207" s="11"/>
      <c r="QKH207" s="11"/>
      <c r="QKI207" s="11"/>
      <c r="QKJ207" s="11"/>
      <c r="QKK207" s="11"/>
      <c r="QKL207" s="11"/>
      <c r="QKM207" s="11"/>
      <c r="QKN207" s="11"/>
      <c r="QKO207" s="11"/>
      <c r="QKP207" s="11"/>
      <c r="QKQ207" s="11"/>
      <c r="QKR207" s="11"/>
      <c r="QKS207" s="11"/>
      <c r="QKT207" s="11"/>
      <c r="QKU207" s="11"/>
      <c r="QKV207" s="11"/>
      <c r="QKW207" s="11"/>
      <c r="QKX207" s="11"/>
      <c r="QKY207" s="11"/>
      <c r="QKZ207" s="11"/>
      <c r="QLA207" s="11"/>
      <c r="QLB207" s="11"/>
      <c r="QLC207" s="11"/>
      <c r="QLD207" s="11"/>
      <c r="QLE207" s="11"/>
      <c r="QLF207" s="11"/>
      <c r="QLG207" s="11"/>
      <c r="QLH207" s="11"/>
      <c r="QLI207" s="11"/>
      <c r="QLJ207" s="11"/>
      <c r="QLK207" s="11"/>
      <c r="QLL207" s="11"/>
      <c r="QLM207" s="11"/>
      <c r="QLN207" s="11"/>
      <c r="QLO207" s="11"/>
      <c r="QLP207" s="11"/>
      <c r="QLQ207" s="11"/>
      <c r="QLR207" s="11"/>
      <c r="QLS207" s="11"/>
      <c r="QLT207" s="11"/>
      <c r="QLU207" s="11"/>
      <c r="QLV207" s="11"/>
      <c r="QLW207" s="11"/>
      <c r="QLX207" s="11"/>
      <c r="QLY207" s="11"/>
      <c r="QLZ207" s="11"/>
      <c r="QMA207" s="11"/>
      <c r="QMB207" s="11"/>
      <c r="QMC207" s="11"/>
      <c r="QMD207" s="11"/>
      <c r="QME207" s="11"/>
      <c r="QMF207" s="11"/>
      <c r="QMG207" s="11"/>
      <c r="QMH207" s="11"/>
      <c r="QMI207" s="11"/>
      <c r="QMJ207" s="11"/>
      <c r="QMK207" s="11"/>
      <c r="QML207" s="11"/>
      <c r="QMM207" s="11"/>
      <c r="QMN207" s="11"/>
      <c r="QMO207" s="11"/>
      <c r="QMP207" s="11"/>
      <c r="QMQ207" s="11"/>
      <c r="QMR207" s="11"/>
      <c r="QMS207" s="11"/>
      <c r="QMT207" s="11"/>
      <c r="QMU207" s="11"/>
      <c r="QMV207" s="11"/>
      <c r="QMW207" s="11"/>
      <c r="QMX207" s="11"/>
      <c r="QMY207" s="11"/>
      <c r="QMZ207" s="11"/>
      <c r="QNA207" s="11"/>
      <c r="QNB207" s="11"/>
      <c r="QNC207" s="11"/>
      <c r="QND207" s="11"/>
      <c r="QNE207" s="11"/>
      <c r="QNF207" s="11"/>
      <c r="QNG207" s="11"/>
      <c r="QNH207" s="11"/>
      <c r="QNI207" s="11"/>
      <c r="QNJ207" s="11"/>
      <c r="QNK207" s="11"/>
      <c r="QNL207" s="11"/>
      <c r="QNM207" s="11"/>
      <c r="QNN207" s="11"/>
      <c r="QNO207" s="11"/>
      <c r="QNP207" s="11"/>
      <c r="QNQ207" s="11"/>
      <c r="QNR207" s="11"/>
      <c r="QNS207" s="11"/>
      <c r="QNT207" s="11"/>
      <c r="QNU207" s="11"/>
      <c r="QNV207" s="11"/>
      <c r="QNW207" s="11"/>
      <c r="QNX207" s="11"/>
      <c r="QNY207" s="11"/>
      <c r="QNZ207" s="11"/>
      <c r="QOA207" s="11"/>
      <c r="QOB207" s="11"/>
      <c r="QOC207" s="11"/>
      <c r="QOD207" s="11"/>
      <c r="QOE207" s="11"/>
      <c r="QOF207" s="11"/>
      <c r="QOG207" s="11"/>
      <c r="QOH207" s="11"/>
      <c r="QOI207" s="11"/>
      <c r="QOJ207" s="11"/>
      <c r="QOK207" s="11"/>
      <c r="QOL207" s="11"/>
      <c r="QOM207" s="11"/>
      <c r="QON207" s="11"/>
      <c r="QOO207" s="11"/>
      <c r="QOP207" s="11"/>
      <c r="QOQ207" s="11"/>
      <c r="QOR207" s="11"/>
      <c r="QOS207" s="11"/>
      <c r="QOT207" s="11"/>
      <c r="QOU207" s="11"/>
      <c r="QOV207" s="11"/>
      <c r="QOW207" s="11"/>
      <c r="QOX207" s="11"/>
      <c r="QOY207" s="11"/>
      <c r="QOZ207" s="11"/>
      <c r="QPA207" s="11"/>
      <c r="QPB207" s="11"/>
      <c r="QPC207" s="11"/>
      <c r="QPD207" s="11"/>
      <c r="QPE207" s="11"/>
      <c r="QPF207" s="11"/>
      <c r="QPG207" s="11"/>
      <c r="QPH207" s="11"/>
      <c r="QPI207" s="11"/>
      <c r="QPJ207" s="11"/>
      <c r="QPK207" s="11"/>
      <c r="QPL207" s="11"/>
      <c r="QPM207" s="11"/>
      <c r="QPN207" s="11"/>
      <c r="QPO207" s="11"/>
      <c r="QPP207" s="11"/>
      <c r="QPQ207" s="11"/>
      <c r="QPR207" s="11"/>
      <c r="QPS207" s="11"/>
      <c r="QPT207" s="11"/>
      <c r="QPU207" s="11"/>
      <c r="QPV207" s="11"/>
      <c r="QPW207" s="11"/>
      <c r="QPX207" s="11"/>
      <c r="QPY207" s="11"/>
      <c r="QPZ207" s="11"/>
      <c r="QQA207" s="11"/>
      <c r="QQB207" s="11"/>
      <c r="QQC207" s="11"/>
      <c r="QQD207" s="11"/>
      <c r="QQE207" s="11"/>
      <c r="QQF207" s="11"/>
      <c r="QQG207" s="11"/>
      <c r="QQH207" s="11"/>
      <c r="QQI207" s="11"/>
      <c r="QQJ207" s="11"/>
      <c r="QQK207" s="11"/>
      <c r="QQL207" s="11"/>
      <c r="QQM207" s="11"/>
      <c r="QQN207" s="11"/>
      <c r="QQO207" s="11"/>
      <c r="QQP207" s="11"/>
      <c r="QQQ207" s="11"/>
      <c r="QQR207" s="11"/>
      <c r="QQS207" s="11"/>
      <c r="QQT207" s="11"/>
      <c r="QQU207" s="11"/>
      <c r="QQV207" s="11"/>
      <c r="QQW207" s="11"/>
      <c r="QQX207" s="11"/>
      <c r="QQY207" s="11"/>
      <c r="QQZ207" s="11"/>
      <c r="QRA207" s="11"/>
      <c r="QRB207" s="11"/>
      <c r="QRC207" s="11"/>
      <c r="QRD207" s="11"/>
      <c r="QRE207" s="11"/>
      <c r="QRF207" s="11"/>
      <c r="QRG207" s="11"/>
      <c r="QRH207" s="11"/>
      <c r="QRI207" s="11"/>
      <c r="QRJ207" s="11"/>
      <c r="QRK207" s="11"/>
      <c r="QRL207" s="11"/>
      <c r="QRM207" s="11"/>
      <c r="QRN207" s="11"/>
      <c r="QRO207" s="11"/>
      <c r="QRP207" s="11"/>
      <c r="QRQ207" s="11"/>
      <c r="QRR207" s="11"/>
      <c r="QRS207" s="11"/>
      <c r="QRT207" s="11"/>
      <c r="QRU207" s="11"/>
      <c r="QRV207" s="11"/>
      <c r="QRW207" s="11"/>
      <c r="QRX207" s="11"/>
      <c r="QRY207" s="11"/>
      <c r="QRZ207" s="11"/>
      <c r="QSA207" s="11"/>
      <c r="QSB207" s="11"/>
      <c r="QSC207" s="11"/>
      <c r="QSD207" s="11"/>
      <c r="QSE207" s="11"/>
      <c r="QSF207" s="11"/>
      <c r="QSG207" s="11"/>
      <c r="QSH207" s="11"/>
      <c r="QSI207" s="11"/>
      <c r="QSJ207" s="11"/>
      <c r="QSK207" s="11"/>
      <c r="QSL207" s="11"/>
      <c r="QSM207" s="11"/>
      <c r="QSN207" s="11"/>
      <c r="QSO207" s="11"/>
      <c r="QSP207" s="11"/>
      <c r="QSQ207" s="11"/>
      <c r="QSR207" s="11"/>
      <c r="QSS207" s="11"/>
      <c r="QST207" s="11"/>
      <c r="QSU207" s="11"/>
      <c r="QSV207" s="11"/>
      <c r="QSW207" s="11"/>
      <c r="QSX207" s="11"/>
      <c r="QSY207" s="11"/>
      <c r="QSZ207" s="11"/>
      <c r="QTA207" s="11"/>
      <c r="QTB207" s="11"/>
      <c r="QTC207" s="11"/>
      <c r="QTD207" s="11"/>
      <c r="QTE207" s="11"/>
      <c r="QTF207" s="11"/>
      <c r="QTG207" s="11"/>
      <c r="QTH207" s="11"/>
      <c r="QTI207" s="11"/>
      <c r="QTJ207" s="11"/>
      <c r="QTK207" s="11"/>
      <c r="QTL207" s="11"/>
      <c r="QTM207" s="11"/>
      <c r="QTN207" s="11"/>
      <c r="QTO207" s="11"/>
      <c r="QTP207" s="11"/>
      <c r="QTQ207" s="11"/>
      <c r="QTR207" s="11"/>
      <c r="QTS207" s="11"/>
      <c r="QTT207" s="11"/>
      <c r="QTU207" s="11"/>
      <c r="QTV207" s="11"/>
      <c r="QTW207" s="11"/>
      <c r="QTX207" s="11"/>
      <c r="QTY207" s="11"/>
      <c r="QTZ207" s="11"/>
      <c r="QUA207" s="11"/>
      <c r="QUB207" s="11"/>
      <c r="QUC207" s="11"/>
      <c r="QUD207" s="11"/>
      <c r="QUE207" s="11"/>
      <c r="QUF207" s="11"/>
      <c r="QUG207" s="11"/>
      <c r="QUH207" s="11"/>
      <c r="QUI207" s="11"/>
      <c r="QUJ207" s="11"/>
      <c r="QUK207" s="11"/>
      <c r="QUL207" s="11"/>
      <c r="QUM207" s="11"/>
      <c r="QUN207" s="11"/>
      <c r="QUO207" s="11"/>
      <c r="QUP207" s="11"/>
      <c r="QUQ207" s="11"/>
      <c r="QUR207" s="11"/>
      <c r="QUS207" s="11"/>
      <c r="QUT207" s="11"/>
      <c r="QUU207" s="11"/>
      <c r="QUV207" s="11"/>
      <c r="QUW207" s="11"/>
      <c r="QUX207" s="11"/>
      <c r="QUY207" s="11"/>
      <c r="QUZ207" s="11"/>
      <c r="QVA207" s="11"/>
      <c r="QVB207" s="11"/>
      <c r="QVC207" s="11"/>
      <c r="QVD207" s="11"/>
      <c r="QVE207" s="11"/>
      <c r="QVF207" s="11"/>
      <c r="QVG207" s="11"/>
      <c r="QVH207" s="11"/>
      <c r="QVI207" s="11"/>
      <c r="QVJ207" s="11"/>
      <c r="QVK207" s="11"/>
      <c r="QVL207" s="11"/>
      <c r="QVM207" s="11"/>
      <c r="QVN207" s="11"/>
      <c r="QVO207" s="11"/>
      <c r="QVP207" s="11"/>
      <c r="QVQ207" s="11"/>
      <c r="QVR207" s="11"/>
      <c r="QVS207" s="11"/>
      <c r="QVT207" s="11"/>
      <c r="QVU207" s="11"/>
      <c r="QVV207" s="11"/>
      <c r="QVW207" s="11"/>
      <c r="QVX207" s="11"/>
      <c r="QVY207" s="11"/>
      <c r="QVZ207" s="11"/>
      <c r="QWA207" s="11"/>
      <c r="QWB207" s="11"/>
      <c r="QWC207" s="11"/>
      <c r="QWD207" s="11"/>
      <c r="QWE207" s="11"/>
      <c r="QWF207" s="11"/>
      <c r="QWG207" s="11"/>
      <c r="QWH207" s="11"/>
      <c r="QWI207" s="11"/>
      <c r="QWJ207" s="11"/>
      <c r="QWK207" s="11"/>
      <c r="QWL207" s="11"/>
      <c r="QWM207" s="11"/>
      <c r="QWN207" s="11"/>
      <c r="QWO207" s="11"/>
      <c r="QWP207" s="11"/>
      <c r="QWQ207" s="11"/>
      <c r="QWR207" s="11"/>
      <c r="QWS207" s="11"/>
      <c r="QWT207" s="11"/>
      <c r="QWU207" s="11"/>
      <c r="QWV207" s="11"/>
      <c r="QWW207" s="11"/>
      <c r="QWX207" s="11"/>
      <c r="QWY207" s="11"/>
      <c r="QWZ207" s="11"/>
      <c r="QXA207" s="11"/>
      <c r="QXB207" s="11"/>
      <c r="QXC207" s="11"/>
      <c r="QXD207" s="11"/>
      <c r="QXE207" s="11"/>
      <c r="QXF207" s="11"/>
      <c r="QXG207" s="11"/>
      <c r="QXH207" s="11"/>
      <c r="QXI207" s="11"/>
      <c r="QXJ207" s="11"/>
      <c r="QXK207" s="11"/>
      <c r="QXL207" s="11"/>
      <c r="QXM207" s="11"/>
      <c r="QXN207" s="11"/>
      <c r="QXO207" s="11"/>
      <c r="QXP207" s="11"/>
      <c r="QXQ207" s="11"/>
      <c r="QXR207" s="11"/>
      <c r="QXS207" s="11"/>
      <c r="QXT207" s="11"/>
      <c r="QXU207" s="11"/>
      <c r="QXV207" s="11"/>
      <c r="QXW207" s="11"/>
      <c r="QXX207" s="11"/>
      <c r="QXY207" s="11"/>
      <c r="QXZ207" s="11"/>
      <c r="QYA207" s="11"/>
      <c r="QYB207" s="11"/>
      <c r="QYC207" s="11"/>
      <c r="QYD207" s="11"/>
      <c r="QYE207" s="11"/>
      <c r="QYF207" s="11"/>
      <c r="QYG207" s="11"/>
      <c r="QYH207" s="11"/>
      <c r="QYI207" s="11"/>
      <c r="QYJ207" s="11"/>
      <c r="QYK207" s="11"/>
      <c r="QYL207" s="11"/>
      <c r="QYM207" s="11"/>
      <c r="QYN207" s="11"/>
      <c r="QYO207" s="11"/>
      <c r="QYP207" s="11"/>
      <c r="QYQ207" s="11"/>
      <c r="QYR207" s="11"/>
      <c r="QYS207" s="11"/>
      <c r="QYT207" s="11"/>
      <c r="QYU207" s="11"/>
      <c r="QYV207" s="11"/>
      <c r="QYW207" s="11"/>
      <c r="QYX207" s="11"/>
      <c r="QYY207" s="11"/>
      <c r="QYZ207" s="11"/>
      <c r="QZA207" s="11"/>
      <c r="QZB207" s="11"/>
      <c r="QZC207" s="11"/>
      <c r="QZD207" s="11"/>
      <c r="QZE207" s="11"/>
      <c r="QZF207" s="11"/>
      <c r="QZG207" s="11"/>
      <c r="QZH207" s="11"/>
      <c r="QZI207" s="11"/>
      <c r="QZJ207" s="11"/>
      <c r="QZK207" s="11"/>
      <c r="QZL207" s="11"/>
      <c r="QZM207" s="11"/>
      <c r="QZN207" s="11"/>
      <c r="QZO207" s="11"/>
      <c r="QZP207" s="11"/>
      <c r="QZQ207" s="11"/>
      <c r="QZR207" s="11"/>
      <c r="QZS207" s="11"/>
      <c r="QZT207" s="11"/>
      <c r="QZU207" s="11"/>
      <c r="QZV207" s="11"/>
      <c r="QZW207" s="11"/>
      <c r="QZX207" s="11"/>
      <c r="QZY207" s="11"/>
      <c r="QZZ207" s="11"/>
      <c r="RAA207" s="11"/>
      <c r="RAB207" s="11"/>
      <c r="RAC207" s="11"/>
      <c r="RAD207" s="11"/>
      <c r="RAE207" s="11"/>
      <c r="RAF207" s="11"/>
      <c r="RAG207" s="11"/>
      <c r="RAH207" s="11"/>
      <c r="RAI207" s="11"/>
      <c r="RAJ207" s="11"/>
      <c r="RAK207" s="11"/>
      <c r="RAL207" s="11"/>
      <c r="RAM207" s="11"/>
      <c r="RAN207" s="11"/>
      <c r="RAO207" s="11"/>
      <c r="RAP207" s="11"/>
      <c r="RAQ207" s="11"/>
      <c r="RAR207" s="11"/>
      <c r="RAS207" s="11"/>
      <c r="RAT207" s="11"/>
      <c r="RAU207" s="11"/>
      <c r="RAV207" s="11"/>
      <c r="RAW207" s="11"/>
      <c r="RAX207" s="11"/>
      <c r="RAY207" s="11"/>
      <c r="RAZ207" s="11"/>
      <c r="RBA207" s="11"/>
      <c r="RBB207" s="11"/>
      <c r="RBC207" s="11"/>
      <c r="RBD207" s="11"/>
      <c r="RBE207" s="11"/>
      <c r="RBF207" s="11"/>
      <c r="RBG207" s="11"/>
      <c r="RBH207" s="11"/>
      <c r="RBI207" s="11"/>
      <c r="RBJ207" s="11"/>
      <c r="RBK207" s="11"/>
      <c r="RBL207" s="11"/>
      <c r="RBM207" s="11"/>
      <c r="RBN207" s="11"/>
      <c r="RBO207" s="11"/>
      <c r="RBP207" s="11"/>
      <c r="RBQ207" s="11"/>
      <c r="RBR207" s="11"/>
      <c r="RBS207" s="11"/>
      <c r="RBT207" s="11"/>
      <c r="RBU207" s="11"/>
      <c r="RBV207" s="11"/>
      <c r="RBW207" s="11"/>
      <c r="RBX207" s="11"/>
      <c r="RBY207" s="11"/>
      <c r="RBZ207" s="11"/>
      <c r="RCA207" s="11"/>
      <c r="RCB207" s="11"/>
      <c r="RCC207" s="11"/>
      <c r="RCD207" s="11"/>
      <c r="RCE207" s="11"/>
      <c r="RCF207" s="11"/>
      <c r="RCG207" s="11"/>
      <c r="RCH207" s="11"/>
      <c r="RCI207" s="11"/>
      <c r="RCJ207" s="11"/>
      <c r="RCK207" s="11"/>
      <c r="RCL207" s="11"/>
      <c r="RCM207" s="11"/>
      <c r="RCN207" s="11"/>
      <c r="RCO207" s="11"/>
      <c r="RCP207" s="11"/>
      <c r="RCQ207" s="11"/>
      <c r="RCR207" s="11"/>
      <c r="RCS207" s="11"/>
      <c r="RCT207" s="11"/>
      <c r="RCU207" s="11"/>
      <c r="RCV207" s="11"/>
      <c r="RCW207" s="11"/>
      <c r="RCX207" s="11"/>
      <c r="RCY207" s="11"/>
      <c r="RCZ207" s="11"/>
      <c r="RDA207" s="11"/>
      <c r="RDB207" s="11"/>
      <c r="RDC207" s="11"/>
      <c r="RDD207" s="11"/>
      <c r="RDE207" s="11"/>
      <c r="RDF207" s="11"/>
      <c r="RDG207" s="11"/>
      <c r="RDH207" s="11"/>
      <c r="RDI207" s="11"/>
      <c r="RDJ207" s="11"/>
      <c r="RDK207" s="11"/>
      <c r="RDL207" s="11"/>
      <c r="RDM207" s="11"/>
      <c r="RDN207" s="11"/>
      <c r="RDO207" s="11"/>
      <c r="RDP207" s="11"/>
      <c r="RDQ207" s="11"/>
      <c r="RDR207" s="11"/>
      <c r="RDS207" s="11"/>
      <c r="RDT207" s="11"/>
      <c r="RDU207" s="11"/>
      <c r="RDV207" s="11"/>
      <c r="RDW207" s="11"/>
      <c r="RDX207" s="11"/>
      <c r="RDY207" s="11"/>
      <c r="RDZ207" s="11"/>
      <c r="REA207" s="11"/>
      <c r="REB207" s="11"/>
      <c r="REC207" s="11"/>
      <c r="RED207" s="11"/>
      <c r="REE207" s="11"/>
      <c r="REF207" s="11"/>
      <c r="REG207" s="11"/>
      <c r="REH207" s="11"/>
      <c r="REI207" s="11"/>
      <c r="REJ207" s="11"/>
      <c r="REK207" s="11"/>
      <c r="REL207" s="11"/>
      <c r="REM207" s="11"/>
      <c r="REN207" s="11"/>
      <c r="REO207" s="11"/>
      <c r="REP207" s="11"/>
      <c r="REQ207" s="11"/>
      <c r="RER207" s="11"/>
      <c r="RES207" s="11"/>
      <c r="RET207" s="11"/>
      <c r="REU207" s="11"/>
      <c r="REV207" s="11"/>
      <c r="REW207" s="11"/>
      <c r="REX207" s="11"/>
      <c r="REY207" s="11"/>
      <c r="REZ207" s="11"/>
      <c r="RFA207" s="11"/>
      <c r="RFB207" s="11"/>
      <c r="RFC207" s="11"/>
      <c r="RFD207" s="11"/>
      <c r="RFE207" s="11"/>
      <c r="RFF207" s="11"/>
      <c r="RFG207" s="11"/>
      <c r="RFH207" s="11"/>
      <c r="RFI207" s="11"/>
      <c r="RFJ207" s="11"/>
      <c r="RFK207" s="11"/>
      <c r="RFL207" s="11"/>
      <c r="RFM207" s="11"/>
      <c r="RFN207" s="11"/>
      <c r="RFO207" s="11"/>
      <c r="RFP207" s="11"/>
      <c r="RFQ207" s="11"/>
      <c r="RFR207" s="11"/>
      <c r="RFS207" s="11"/>
      <c r="RFT207" s="11"/>
      <c r="RFU207" s="11"/>
      <c r="RFV207" s="11"/>
      <c r="RFW207" s="11"/>
      <c r="RFX207" s="11"/>
      <c r="RFY207" s="11"/>
      <c r="RFZ207" s="11"/>
      <c r="RGA207" s="11"/>
      <c r="RGB207" s="11"/>
      <c r="RGC207" s="11"/>
      <c r="RGD207" s="11"/>
      <c r="RGE207" s="11"/>
      <c r="RGF207" s="11"/>
      <c r="RGG207" s="11"/>
      <c r="RGH207" s="11"/>
      <c r="RGI207" s="11"/>
      <c r="RGJ207" s="11"/>
      <c r="RGK207" s="11"/>
      <c r="RGL207" s="11"/>
      <c r="RGM207" s="11"/>
      <c r="RGN207" s="11"/>
      <c r="RGO207" s="11"/>
      <c r="RGP207" s="11"/>
      <c r="RGQ207" s="11"/>
      <c r="RGR207" s="11"/>
      <c r="RGS207" s="11"/>
      <c r="RGT207" s="11"/>
      <c r="RGU207" s="11"/>
      <c r="RGV207" s="11"/>
      <c r="RGW207" s="11"/>
      <c r="RGX207" s="11"/>
      <c r="RGY207" s="11"/>
      <c r="RGZ207" s="11"/>
      <c r="RHA207" s="11"/>
      <c r="RHB207" s="11"/>
      <c r="RHC207" s="11"/>
      <c r="RHD207" s="11"/>
      <c r="RHE207" s="11"/>
      <c r="RHF207" s="11"/>
      <c r="RHG207" s="11"/>
      <c r="RHH207" s="11"/>
      <c r="RHI207" s="11"/>
      <c r="RHJ207" s="11"/>
      <c r="RHK207" s="11"/>
      <c r="RHL207" s="11"/>
      <c r="RHM207" s="11"/>
      <c r="RHN207" s="11"/>
      <c r="RHO207" s="11"/>
      <c r="RHP207" s="11"/>
      <c r="RHQ207" s="11"/>
      <c r="RHR207" s="11"/>
      <c r="RHS207" s="11"/>
      <c r="RHT207" s="11"/>
      <c r="RHU207" s="11"/>
      <c r="RHV207" s="11"/>
      <c r="RHW207" s="11"/>
      <c r="RHX207" s="11"/>
      <c r="RHY207" s="11"/>
      <c r="RHZ207" s="11"/>
      <c r="RIA207" s="11"/>
      <c r="RIB207" s="11"/>
      <c r="RIC207" s="11"/>
      <c r="RID207" s="11"/>
      <c r="RIE207" s="11"/>
      <c r="RIF207" s="11"/>
      <c r="RIG207" s="11"/>
      <c r="RIH207" s="11"/>
      <c r="RII207" s="11"/>
      <c r="RIJ207" s="11"/>
      <c r="RIK207" s="11"/>
      <c r="RIL207" s="11"/>
      <c r="RIM207" s="11"/>
      <c r="RIN207" s="11"/>
      <c r="RIO207" s="11"/>
      <c r="RIP207" s="11"/>
      <c r="RIQ207" s="11"/>
      <c r="RIR207" s="11"/>
      <c r="RIS207" s="11"/>
      <c r="RIT207" s="11"/>
      <c r="RIU207" s="11"/>
      <c r="RIV207" s="11"/>
      <c r="RIW207" s="11"/>
      <c r="RIX207" s="11"/>
      <c r="RIY207" s="11"/>
      <c r="RIZ207" s="11"/>
      <c r="RJA207" s="11"/>
      <c r="RJB207" s="11"/>
      <c r="RJC207" s="11"/>
      <c r="RJD207" s="11"/>
      <c r="RJE207" s="11"/>
      <c r="RJF207" s="11"/>
      <c r="RJG207" s="11"/>
      <c r="RJH207" s="11"/>
      <c r="RJI207" s="11"/>
      <c r="RJJ207" s="11"/>
      <c r="RJK207" s="11"/>
      <c r="RJL207" s="11"/>
      <c r="RJM207" s="11"/>
      <c r="RJN207" s="11"/>
      <c r="RJO207" s="11"/>
      <c r="RJP207" s="11"/>
      <c r="RJQ207" s="11"/>
      <c r="RJR207" s="11"/>
      <c r="RJS207" s="11"/>
      <c r="RJT207" s="11"/>
      <c r="RJU207" s="11"/>
      <c r="RJV207" s="11"/>
      <c r="RJW207" s="11"/>
      <c r="RJX207" s="11"/>
      <c r="RJY207" s="11"/>
      <c r="RJZ207" s="11"/>
      <c r="RKA207" s="11"/>
      <c r="RKB207" s="11"/>
      <c r="RKC207" s="11"/>
      <c r="RKD207" s="11"/>
      <c r="RKE207" s="11"/>
      <c r="RKF207" s="11"/>
      <c r="RKG207" s="11"/>
      <c r="RKH207" s="11"/>
      <c r="RKI207" s="11"/>
      <c r="RKJ207" s="11"/>
      <c r="RKK207" s="11"/>
      <c r="RKL207" s="11"/>
      <c r="RKM207" s="11"/>
      <c r="RKN207" s="11"/>
      <c r="RKO207" s="11"/>
      <c r="RKP207" s="11"/>
      <c r="RKQ207" s="11"/>
      <c r="RKR207" s="11"/>
      <c r="RKS207" s="11"/>
      <c r="RKT207" s="11"/>
      <c r="RKU207" s="11"/>
      <c r="RKV207" s="11"/>
      <c r="RKW207" s="11"/>
      <c r="RKX207" s="11"/>
      <c r="RKY207" s="11"/>
      <c r="RKZ207" s="11"/>
      <c r="RLA207" s="11"/>
      <c r="RLB207" s="11"/>
      <c r="RLC207" s="11"/>
      <c r="RLD207" s="11"/>
      <c r="RLE207" s="11"/>
      <c r="RLF207" s="11"/>
      <c r="RLG207" s="11"/>
      <c r="RLH207" s="11"/>
      <c r="RLI207" s="11"/>
      <c r="RLJ207" s="11"/>
      <c r="RLK207" s="11"/>
      <c r="RLL207" s="11"/>
      <c r="RLM207" s="11"/>
      <c r="RLN207" s="11"/>
      <c r="RLO207" s="11"/>
      <c r="RLP207" s="11"/>
      <c r="RLQ207" s="11"/>
      <c r="RLR207" s="11"/>
      <c r="RLS207" s="11"/>
      <c r="RLT207" s="11"/>
      <c r="RLU207" s="11"/>
      <c r="RLV207" s="11"/>
      <c r="RLW207" s="11"/>
      <c r="RLX207" s="11"/>
      <c r="RLY207" s="11"/>
      <c r="RLZ207" s="11"/>
      <c r="RMA207" s="11"/>
      <c r="RMB207" s="11"/>
      <c r="RMC207" s="11"/>
      <c r="RMD207" s="11"/>
      <c r="RME207" s="11"/>
      <c r="RMF207" s="11"/>
      <c r="RMG207" s="11"/>
      <c r="RMH207" s="11"/>
      <c r="RMI207" s="11"/>
      <c r="RMJ207" s="11"/>
      <c r="RMK207" s="11"/>
      <c r="RML207" s="11"/>
      <c r="RMM207" s="11"/>
      <c r="RMN207" s="11"/>
      <c r="RMO207" s="11"/>
      <c r="RMP207" s="11"/>
      <c r="RMQ207" s="11"/>
      <c r="RMR207" s="11"/>
      <c r="RMS207" s="11"/>
      <c r="RMT207" s="11"/>
      <c r="RMU207" s="11"/>
      <c r="RMV207" s="11"/>
      <c r="RMW207" s="11"/>
      <c r="RMX207" s="11"/>
      <c r="RMY207" s="11"/>
      <c r="RMZ207" s="11"/>
      <c r="RNA207" s="11"/>
      <c r="RNB207" s="11"/>
      <c r="RNC207" s="11"/>
      <c r="RND207" s="11"/>
      <c r="RNE207" s="11"/>
      <c r="RNF207" s="11"/>
      <c r="RNG207" s="11"/>
      <c r="RNH207" s="11"/>
      <c r="RNI207" s="11"/>
      <c r="RNJ207" s="11"/>
      <c r="RNK207" s="11"/>
      <c r="RNL207" s="11"/>
      <c r="RNM207" s="11"/>
      <c r="RNN207" s="11"/>
      <c r="RNO207" s="11"/>
      <c r="RNP207" s="11"/>
      <c r="RNQ207" s="11"/>
      <c r="RNR207" s="11"/>
      <c r="RNS207" s="11"/>
      <c r="RNT207" s="11"/>
      <c r="RNU207" s="11"/>
      <c r="RNV207" s="11"/>
      <c r="RNW207" s="11"/>
      <c r="RNX207" s="11"/>
      <c r="RNY207" s="11"/>
      <c r="RNZ207" s="11"/>
      <c r="ROA207" s="11"/>
      <c r="ROB207" s="11"/>
      <c r="ROC207" s="11"/>
      <c r="ROD207" s="11"/>
      <c r="ROE207" s="11"/>
      <c r="ROF207" s="11"/>
      <c r="ROG207" s="11"/>
      <c r="ROH207" s="11"/>
      <c r="ROI207" s="11"/>
      <c r="ROJ207" s="11"/>
      <c r="ROK207" s="11"/>
      <c r="ROL207" s="11"/>
      <c r="ROM207" s="11"/>
      <c r="RON207" s="11"/>
      <c r="ROO207" s="11"/>
      <c r="ROP207" s="11"/>
      <c r="ROQ207" s="11"/>
      <c r="ROR207" s="11"/>
      <c r="ROS207" s="11"/>
      <c r="ROT207" s="11"/>
      <c r="ROU207" s="11"/>
      <c r="ROV207" s="11"/>
      <c r="ROW207" s="11"/>
      <c r="ROX207" s="11"/>
      <c r="ROY207" s="11"/>
      <c r="ROZ207" s="11"/>
      <c r="RPA207" s="11"/>
      <c r="RPB207" s="11"/>
      <c r="RPC207" s="11"/>
      <c r="RPD207" s="11"/>
      <c r="RPE207" s="11"/>
      <c r="RPF207" s="11"/>
      <c r="RPG207" s="11"/>
      <c r="RPH207" s="11"/>
      <c r="RPI207" s="11"/>
      <c r="RPJ207" s="11"/>
      <c r="RPK207" s="11"/>
      <c r="RPL207" s="11"/>
      <c r="RPM207" s="11"/>
      <c r="RPN207" s="11"/>
      <c r="RPO207" s="11"/>
      <c r="RPP207" s="11"/>
      <c r="RPQ207" s="11"/>
      <c r="RPR207" s="11"/>
      <c r="RPS207" s="11"/>
      <c r="RPT207" s="11"/>
      <c r="RPU207" s="11"/>
      <c r="RPV207" s="11"/>
      <c r="RPW207" s="11"/>
      <c r="RPX207" s="11"/>
      <c r="RPY207" s="11"/>
      <c r="RPZ207" s="11"/>
      <c r="RQA207" s="11"/>
      <c r="RQB207" s="11"/>
      <c r="RQC207" s="11"/>
      <c r="RQD207" s="11"/>
      <c r="RQE207" s="11"/>
      <c r="RQF207" s="11"/>
      <c r="RQG207" s="11"/>
      <c r="RQH207" s="11"/>
      <c r="RQI207" s="11"/>
      <c r="RQJ207" s="11"/>
      <c r="RQK207" s="11"/>
      <c r="RQL207" s="11"/>
      <c r="RQM207" s="11"/>
      <c r="RQN207" s="11"/>
      <c r="RQO207" s="11"/>
      <c r="RQP207" s="11"/>
      <c r="RQQ207" s="11"/>
      <c r="RQR207" s="11"/>
      <c r="RQS207" s="11"/>
      <c r="RQT207" s="11"/>
      <c r="RQU207" s="11"/>
      <c r="RQV207" s="11"/>
      <c r="RQW207" s="11"/>
      <c r="RQX207" s="11"/>
      <c r="RQY207" s="11"/>
      <c r="RQZ207" s="11"/>
      <c r="RRA207" s="11"/>
      <c r="RRB207" s="11"/>
      <c r="RRC207" s="11"/>
      <c r="RRD207" s="11"/>
      <c r="RRE207" s="11"/>
      <c r="RRF207" s="11"/>
      <c r="RRG207" s="11"/>
      <c r="RRH207" s="11"/>
      <c r="RRI207" s="11"/>
      <c r="RRJ207" s="11"/>
      <c r="RRK207" s="11"/>
      <c r="RRL207" s="11"/>
      <c r="RRM207" s="11"/>
      <c r="RRN207" s="11"/>
      <c r="RRO207" s="11"/>
      <c r="RRP207" s="11"/>
      <c r="RRQ207" s="11"/>
      <c r="RRR207" s="11"/>
      <c r="RRS207" s="11"/>
      <c r="RRT207" s="11"/>
      <c r="RRU207" s="11"/>
      <c r="RRV207" s="11"/>
      <c r="RRW207" s="11"/>
      <c r="RRX207" s="11"/>
      <c r="RRY207" s="11"/>
      <c r="RRZ207" s="11"/>
      <c r="RSA207" s="11"/>
      <c r="RSB207" s="11"/>
      <c r="RSC207" s="11"/>
      <c r="RSD207" s="11"/>
      <c r="RSE207" s="11"/>
      <c r="RSF207" s="11"/>
      <c r="RSG207" s="11"/>
      <c r="RSH207" s="11"/>
      <c r="RSI207" s="11"/>
      <c r="RSJ207" s="11"/>
      <c r="RSK207" s="11"/>
      <c r="RSL207" s="11"/>
      <c r="RSM207" s="11"/>
      <c r="RSN207" s="11"/>
      <c r="RSO207" s="11"/>
      <c r="RSP207" s="11"/>
      <c r="RSQ207" s="11"/>
      <c r="RSR207" s="11"/>
      <c r="RSS207" s="11"/>
      <c r="RST207" s="11"/>
      <c r="RSU207" s="11"/>
      <c r="RSV207" s="11"/>
      <c r="RSW207" s="11"/>
      <c r="RSX207" s="11"/>
      <c r="RSY207" s="11"/>
      <c r="RSZ207" s="11"/>
      <c r="RTA207" s="11"/>
      <c r="RTB207" s="11"/>
      <c r="RTC207" s="11"/>
      <c r="RTD207" s="11"/>
      <c r="RTE207" s="11"/>
      <c r="RTF207" s="11"/>
      <c r="RTG207" s="11"/>
      <c r="RTH207" s="11"/>
      <c r="RTI207" s="11"/>
      <c r="RTJ207" s="11"/>
      <c r="RTK207" s="11"/>
      <c r="RTL207" s="11"/>
      <c r="RTM207" s="11"/>
      <c r="RTN207" s="11"/>
      <c r="RTO207" s="11"/>
      <c r="RTP207" s="11"/>
      <c r="RTQ207" s="11"/>
      <c r="RTR207" s="11"/>
      <c r="RTS207" s="11"/>
      <c r="RTT207" s="11"/>
      <c r="RTU207" s="11"/>
      <c r="RTV207" s="11"/>
      <c r="RTW207" s="11"/>
      <c r="RTX207" s="11"/>
      <c r="RTY207" s="11"/>
      <c r="RTZ207" s="11"/>
      <c r="RUA207" s="11"/>
      <c r="RUB207" s="11"/>
      <c r="RUC207" s="11"/>
      <c r="RUD207" s="11"/>
      <c r="RUE207" s="11"/>
      <c r="RUF207" s="11"/>
      <c r="RUG207" s="11"/>
      <c r="RUH207" s="11"/>
      <c r="RUI207" s="11"/>
      <c r="RUJ207" s="11"/>
      <c r="RUK207" s="11"/>
      <c r="RUL207" s="11"/>
      <c r="RUM207" s="11"/>
      <c r="RUN207" s="11"/>
      <c r="RUO207" s="11"/>
      <c r="RUP207" s="11"/>
      <c r="RUQ207" s="11"/>
      <c r="RUR207" s="11"/>
      <c r="RUS207" s="11"/>
      <c r="RUT207" s="11"/>
      <c r="RUU207" s="11"/>
      <c r="RUV207" s="11"/>
      <c r="RUW207" s="11"/>
      <c r="RUX207" s="11"/>
      <c r="RUY207" s="11"/>
      <c r="RUZ207" s="11"/>
      <c r="RVA207" s="11"/>
      <c r="RVB207" s="11"/>
      <c r="RVC207" s="11"/>
      <c r="RVD207" s="11"/>
      <c r="RVE207" s="11"/>
      <c r="RVF207" s="11"/>
      <c r="RVG207" s="11"/>
      <c r="RVH207" s="11"/>
      <c r="RVI207" s="11"/>
      <c r="RVJ207" s="11"/>
      <c r="RVK207" s="11"/>
      <c r="RVL207" s="11"/>
      <c r="RVM207" s="11"/>
      <c r="RVN207" s="11"/>
      <c r="RVO207" s="11"/>
      <c r="RVP207" s="11"/>
      <c r="RVQ207" s="11"/>
      <c r="RVR207" s="11"/>
      <c r="RVS207" s="11"/>
      <c r="RVT207" s="11"/>
      <c r="RVU207" s="11"/>
      <c r="RVV207" s="11"/>
      <c r="RVW207" s="11"/>
      <c r="RVX207" s="11"/>
      <c r="RVY207" s="11"/>
      <c r="RVZ207" s="11"/>
      <c r="RWA207" s="11"/>
      <c r="RWB207" s="11"/>
      <c r="RWC207" s="11"/>
      <c r="RWD207" s="11"/>
      <c r="RWE207" s="11"/>
      <c r="RWF207" s="11"/>
      <c r="RWG207" s="11"/>
      <c r="RWH207" s="11"/>
      <c r="RWI207" s="11"/>
      <c r="RWJ207" s="11"/>
      <c r="RWK207" s="11"/>
      <c r="RWL207" s="11"/>
      <c r="RWM207" s="11"/>
      <c r="RWN207" s="11"/>
      <c r="RWO207" s="11"/>
      <c r="RWP207" s="11"/>
      <c r="RWQ207" s="11"/>
      <c r="RWR207" s="11"/>
      <c r="RWS207" s="11"/>
      <c r="RWT207" s="11"/>
      <c r="RWU207" s="11"/>
      <c r="RWV207" s="11"/>
      <c r="RWW207" s="11"/>
      <c r="RWX207" s="11"/>
      <c r="RWY207" s="11"/>
      <c r="RWZ207" s="11"/>
      <c r="RXA207" s="11"/>
      <c r="RXB207" s="11"/>
      <c r="RXC207" s="11"/>
      <c r="RXD207" s="11"/>
      <c r="RXE207" s="11"/>
      <c r="RXF207" s="11"/>
      <c r="RXG207" s="11"/>
      <c r="RXH207" s="11"/>
      <c r="RXI207" s="11"/>
      <c r="RXJ207" s="11"/>
      <c r="RXK207" s="11"/>
      <c r="RXL207" s="11"/>
      <c r="RXM207" s="11"/>
      <c r="RXN207" s="11"/>
      <c r="RXO207" s="11"/>
      <c r="RXP207" s="11"/>
      <c r="RXQ207" s="11"/>
      <c r="RXR207" s="11"/>
      <c r="RXS207" s="11"/>
      <c r="RXT207" s="11"/>
      <c r="RXU207" s="11"/>
      <c r="RXV207" s="11"/>
      <c r="RXW207" s="11"/>
      <c r="RXX207" s="11"/>
      <c r="RXY207" s="11"/>
      <c r="RXZ207" s="11"/>
      <c r="RYA207" s="11"/>
      <c r="RYB207" s="11"/>
      <c r="RYC207" s="11"/>
      <c r="RYD207" s="11"/>
      <c r="RYE207" s="11"/>
      <c r="RYF207" s="11"/>
      <c r="RYG207" s="11"/>
      <c r="RYH207" s="11"/>
      <c r="RYI207" s="11"/>
      <c r="RYJ207" s="11"/>
      <c r="RYK207" s="11"/>
      <c r="RYL207" s="11"/>
      <c r="RYM207" s="11"/>
      <c r="RYN207" s="11"/>
      <c r="RYO207" s="11"/>
      <c r="RYP207" s="11"/>
      <c r="RYQ207" s="11"/>
      <c r="RYR207" s="11"/>
      <c r="RYS207" s="11"/>
      <c r="RYT207" s="11"/>
      <c r="RYU207" s="11"/>
      <c r="RYV207" s="11"/>
      <c r="RYW207" s="11"/>
      <c r="RYX207" s="11"/>
      <c r="RYY207" s="11"/>
      <c r="RYZ207" s="11"/>
      <c r="RZA207" s="11"/>
      <c r="RZB207" s="11"/>
      <c r="RZC207" s="11"/>
      <c r="RZD207" s="11"/>
      <c r="RZE207" s="11"/>
      <c r="RZF207" s="11"/>
      <c r="RZG207" s="11"/>
      <c r="RZH207" s="11"/>
      <c r="RZI207" s="11"/>
      <c r="RZJ207" s="11"/>
      <c r="RZK207" s="11"/>
      <c r="RZL207" s="11"/>
      <c r="RZM207" s="11"/>
      <c r="RZN207" s="11"/>
      <c r="RZO207" s="11"/>
      <c r="RZP207" s="11"/>
      <c r="RZQ207" s="11"/>
      <c r="RZR207" s="11"/>
      <c r="RZS207" s="11"/>
      <c r="RZT207" s="11"/>
      <c r="RZU207" s="11"/>
      <c r="RZV207" s="11"/>
      <c r="RZW207" s="11"/>
      <c r="RZX207" s="11"/>
      <c r="RZY207" s="11"/>
      <c r="RZZ207" s="11"/>
      <c r="SAA207" s="11"/>
      <c r="SAB207" s="11"/>
      <c r="SAC207" s="11"/>
      <c r="SAD207" s="11"/>
      <c r="SAE207" s="11"/>
      <c r="SAF207" s="11"/>
      <c r="SAG207" s="11"/>
      <c r="SAH207" s="11"/>
      <c r="SAI207" s="11"/>
      <c r="SAJ207" s="11"/>
      <c r="SAK207" s="11"/>
      <c r="SAL207" s="11"/>
      <c r="SAM207" s="11"/>
      <c r="SAN207" s="11"/>
      <c r="SAO207" s="11"/>
      <c r="SAP207" s="11"/>
      <c r="SAQ207" s="11"/>
      <c r="SAR207" s="11"/>
      <c r="SAS207" s="11"/>
      <c r="SAT207" s="11"/>
      <c r="SAU207" s="11"/>
      <c r="SAV207" s="11"/>
      <c r="SAW207" s="11"/>
      <c r="SAX207" s="11"/>
      <c r="SAY207" s="11"/>
      <c r="SAZ207" s="11"/>
      <c r="SBA207" s="11"/>
      <c r="SBB207" s="11"/>
      <c r="SBC207" s="11"/>
      <c r="SBD207" s="11"/>
      <c r="SBE207" s="11"/>
      <c r="SBF207" s="11"/>
      <c r="SBG207" s="11"/>
      <c r="SBH207" s="11"/>
      <c r="SBI207" s="11"/>
      <c r="SBJ207" s="11"/>
      <c r="SBK207" s="11"/>
      <c r="SBL207" s="11"/>
      <c r="SBM207" s="11"/>
      <c r="SBN207" s="11"/>
      <c r="SBO207" s="11"/>
      <c r="SBP207" s="11"/>
      <c r="SBQ207" s="11"/>
      <c r="SBR207" s="11"/>
      <c r="SBS207" s="11"/>
      <c r="SBT207" s="11"/>
      <c r="SBU207" s="11"/>
      <c r="SBV207" s="11"/>
      <c r="SBW207" s="11"/>
      <c r="SBX207" s="11"/>
      <c r="SBY207" s="11"/>
      <c r="SBZ207" s="11"/>
      <c r="SCA207" s="11"/>
      <c r="SCB207" s="11"/>
      <c r="SCC207" s="11"/>
      <c r="SCD207" s="11"/>
      <c r="SCE207" s="11"/>
      <c r="SCF207" s="11"/>
      <c r="SCG207" s="11"/>
      <c r="SCH207" s="11"/>
      <c r="SCI207" s="11"/>
      <c r="SCJ207" s="11"/>
      <c r="SCK207" s="11"/>
      <c r="SCL207" s="11"/>
      <c r="SCM207" s="11"/>
      <c r="SCN207" s="11"/>
      <c r="SCO207" s="11"/>
      <c r="SCP207" s="11"/>
      <c r="SCQ207" s="11"/>
      <c r="SCR207" s="11"/>
      <c r="SCS207" s="11"/>
      <c r="SCT207" s="11"/>
      <c r="SCU207" s="11"/>
      <c r="SCV207" s="11"/>
      <c r="SCW207" s="11"/>
      <c r="SCX207" s="11"/>
      <c r="SCY207" s="11"/>
      <c r="SCZ207" s="11"/>
      <c r="SDA207" s="11"/>
      <c r="SDB207" s="11"/>
      <c r="SDC207" s="11"/>
      <c r="SDD207" s="11"/>
      <c r="SDE207" s="11"/>
      <c r="SDF207" s="11"/>
      <c r="SDG207" s="11"/>
      <c r="SDH207" s="11"/>
      <c r="SDI207" s="11"/>
      <c r="SDJ207" s="11"/>
      <c r="SDK207" s="11"/>
      <c r="SDL207" s="11"/>
      <c r="SDM207" s="11"/>
      <c r="SDN207" s="11"/>
      <c r="SDO207" s="11"/>
      <c r="SDP207" s="11"/>
      <c r="SDQ207" s="11"/>
      <c r="SDR207" s="11"/>
      <c r="SDS207" s="11"/>
      <c r="SDT207" s="11"/>
      <c r="SDU207" s="11"/>
      <c r="SDV207" s="11"/>
      <c r="SDW207" s="11"/>
      <c r="SDX207" s="11"/>
      <c r="SDY207" s="11"/>
      <c r="SDZ207" s="11"/>
      <c r="SEA207" s="11"/>
      <c r="SEB207" s="11"/>
      <c r="SEC207" s="11"/>
      <c r="SED207" s="11"/>
      <c r="SEE207" s="11"/>
      <c r="SEF207" s="11"/>
      <c r="SEG207" s="11"/>
      <c r="SEH207" s="11"/>
      <c r="SEI207" s="11"/>
      <c r="SEJ207" s="11"/>
      <c r="SEK207" s="11"/>
      <c r="SEL207" s="11"/>
      <c r="SEM207" s="11"/>
      <c r="SEN207" s="11"/>
      <c r="SEO207" s="11"/>
      <c r="SEP207" s="11"/>
      <c r="SEQ207" s="11"/>
      <c r="SER207" s="11"/>
      <c r="SES207" s="11"/>
      <c r="SET207" s="11"/>
      <c r="SEU207" s="11"/>
      <c r="SEV207" s="11"/>
      <c r="SEW207" s="11"/>
      <c r="SEX207" s="11"/>
      <c r="SEY207" s="11"/>
      <c r="SEZ207" s="11"/>
      <c r="SFA207" s="11"/>
      <c r="SFB207" s="11"/>
      <c r="SFC207" s="11"/>
      <c r="SFD207" s="11"/>
      <c r="SFE207" s="11"/>
      <c r="SFF207" s="11"/>
      <c r="SFG207" s="11"/>
      <c r="SFH207" s="11"/>
      <c r="SFI207" s="11"/>
      <c r="SFJ207" s="11"/>
      <c r="SFK207" s="11"/>
      <c r="SFL207" s="11"/>
      <c r="SFM207" s="11"/>
      <c r="SFN207" s="11"/>
      <c r="SFO207" s="11"/>
      <c r="SFP207" s="11"/>
      <c r="SFQ207" s="11"/>
      <c r="SFR207" s="11"/>
      <c r="SFS207" s="11"/>
      <c r="SFT207" s="11"/>
      <c r="SFU207" s="11"/>
      <c r="SFV207" s="11"/>
      <c r="SFW207" s="11"/>
      <c r="SFX207" s="11"/>
      <c r="SFY207" s="11"/>
      <c r="SFZ207" s="11"/>
      <c r="SGA207" s="11"/>
      <c r="SGB207" s="11"/>
      <c r="SGC207" s="11"/>
      <c r="SGD207" s="11"/>
      <c r="SGE207" s="11"/>
      <c r="SGF207" s="11"/>
      <c r="SGG207" s="11"/>
      <c r="SGH207" s="11"/>
      <c r="SGI207" s="11"/>
      <c r="SGJ207" s="11"/>
      <c r="SGK207" s="11"/>
      <c r="SGL207" s="11"/>
      <c r="SGM207" s="11"/>
      <c r="SGN207" s="11"/>
      <c r="SGO207" s="11"/>
      <c r="SGP207" s="11"/>
      <c r="SGQ207" s="11"/>
      <c r="SGR207" s="11"/>
      <c r="SGS207" s="11"/>
      <c r="SGT207" s="11"/>
      <c r="SGU207" s="11"/>
      <c r="SGV207" s="11"/>
      <c r="SGW207" s="11"/>
      <c r="SGX207" s="11"/>
      <c r="SGY207" s="11"/>
      <c r="SGZ207" s="11"/>
      <c r="SHA207" s="11"/>
      <c r="SHB207" s="11"/>
      <c r="SHC207" s="11"/>
      <c r="SHD207" s="11"/>
      <c r="SHE207" s="11"/>
      <c r="SHF207" s="11"/>
      <c r="SHG207" s="11"/>
      <c r="SHH207" s="11"/>
      <c r="SHI207" s="11"/>
      <c r="SHJ207" s="11"/>
      <c r="SHK207" s="11"/>
      <c r="SHL207" s="11"/>
      <c r="SHM207" s="11"/>
      <c r="SHN207" s="11"/>
      <c r="SHO207" s="11"/>
      <c r="SHP207" s="11"/>
      <c r="SHQ207" s="11"/>
      <c r="SHR207" s="11"/>
      <c r="SHS207" s="11"/>
      <c r="SHT207" s="11"/>
      <c r="SHU207" s="11"/>
      <c r="SHV207" s="11"/>
      <c r="SHW207" s="11"/>
      <c r="SHX207" s="11"/>
      <c r="SHY207" s="11"/>
      <c r="SHZ207" s="11"/>
      <c r="SIA207" s="11"/>
      <c r="SIB207" s="11"/>
      <c r="SIC207" s="11"/>
      <c r="SID207" s="11"/>
      <c r="SIE207" s="11"/>
      <c r="SIF207" s="11"/>
      <c r="SIG207" s="11"/>
      <c r="SIH207" s="11"/>
      <c r="SII207" s="11"/>
      <c r="SIJ207" s="11"/>
      <c r="SIK207" s="11"/>
      <c r="SIL207" s="11"/>
      <c r="SIM207" s="11"/>
      <c r="SIN207" s="11"/>
      <c r="SIO207" s="11"/>
      <c r="SIP207" s="11"/>
      <c r="SIQ207" s="11"/>
      <c r="SIR207" s="11"/>
      <c r="SIS207" s="11"/>
      <c r="SIT207" s="11"/>
      <c r="SIU207" s="11"/>
      <c r="SIV207" s="11"/>
      <c r="SIW207" s="11"/>
      <c r="SIX207" s="11"/>
      <c r="SIY207" s="11"/>
      <c r="SIZ207" s="11"/>
      <c r="SJA207" s="11"/>
      <c r="SJB207" s="11"/>
      <c r="SJC207" s="11"/>
      <c r="SJD207" s="11"/>
      <c r="SJE207" s="11"/>
      <c r="SJF207" s="11"/>
      <c r="SJG207" s="11"/>
      <c r="SJH207" s="11"/>
      <c r="SJI207" s="11"/>
      <c r="SJJ207" s="11"/>
      <c r="SJK207" s="11"/>
      <c r="SJL207" s="11"/>
      <c r="SJM207" s="11"/>
      <c r="SJN207" s="11"/>
      <c r="SJO207" s="11"/>
      <c r="SJP207" s="11"/>
      <c r="SJQ207" s="11"/>
      <c r="SJR207" s="11"/>
      <c r="SJS207" s="11"/>
      <c r="SJT207" s="11"/>
      <c r="SJU207" s="11"/>
      <c r="SJV207" s="11"/>
      <c r="SJW207" s="11"/>
      <c r="SJX207" s="11"/>
      <c r="SJY207" s="11"/>
      <c r="SJZ207" s="11"/>
      <c r="SKA207" s="11"/>
      <c r="SKB207" s="11"/>
      <c r="SKC207" s="11"/>
      <c r="SKD207" s="11"/>
      <c r="SKE207" s="11"/>
      <c r="SKF207" s="11"/>
      <c r="SKG207" s="11"/>
      <c r="SKH207" s="11"/>
      <c r="SKI207" s="11"/>
      <c r="SKJ207" s="11"/>
      <c r="SKK207" s="11"/>
      <c r="SKL207" s="11"/>
      <c r="SKM207" s="11"/>
      <c r="SKN207" s="11"/>
      <c r="SKO207" s="11"/>
      <c r="SKP207" s="11"/>
      <c r="SKQ207" s="11"/>
      <c r="SKR207" s="11"/>
      <c r="SKS207" s="11"/>
      <c r="SKT207" s="11"/>
      <c r="SKU207" s="11"/>
      <c r="SKV207" s="11"/>
      <c r="SKW207" s="11"/>
      <c r="SKX207" s="11"/>
      <c r="SKY207" s="11"/>
      <c r="SKZ207" s="11"/>
      <c r="SLA207" s="11"/>
      <c r="SLB207" s="11"/>
      <c r="SLC207" s="11"/>
      <c r="SLD207" s="11"/>
      <c r="SLE207" s="11"/>
      <c r="SLF207" s="11"/>
      <c r="SLG207" s="11"/>
      <c r="SLH207" s="11"/>
      <c r="SLI207" s="11"/>
      <c r="SLJ207" s="11"/>
      <c r="SLK207" s="11"/>
      <c r="SLL207" s="11"/>
      <c r="SLM207" s="11"/>
      <c r="SLN207" s="11"/>
      <c r="SLO207" s="11"/>
      <c r="SLP207" s="11"/>
      <c r="SLQ207" s="11"/>
      <c r="SLR207" s="11"/>
      <c r="SLS207" s="11"/>
      <c r="SLT207" s="11"/>
      <c r="SLU207" s="11"/>
      <c r="SLV207" s="11"/>
      <c r="SLW207" s="11"/>
      <c r="SLX207" s="11"/>
      <c r="SLY207" s="11"/>
      <c r="SLZ207" s="11"/>
      <c r="SMA207" s="11"/>
      <c r="SMB207" s="11"/>
      <c r="SMC207" s="11"/>
      <c r="SMD207" s="11"/>
      <c r="SME207" s="11"/>
      <c r="SMF207" s="11"/>
      <c r="SMG207" s="11"/>
      <c r="SMH207" s="11"/>
      <c r="SMI207" s="11"/>
      <c r="SMJ207" s="11"/>
      <c r="SMK207" s="11"/>
      <c r="SML207" s="11"/>
      <c r="SMM207" s="11"/>
      <c r="SMN207" s="11"/>
      <c r="SMO207" s="11"/>
      <c r="SMP207" s="11"/>
      <c r="SMQ207" s="11"/>
      <c r="SMR207" s="11"/>
      <c r="SMS207" s="11"/>
      <c r="SMT207" s="11"/>
      <c r="SMU207" s="11"/>
      <c r="SMV207" s="11"/>
      <c r="SMW207" s="11"/>
      <c r="SMX207" s="11"/>
      <c r="SMY207" s="11"/>
      <c r="SMZ207" s="11"/>
      <c r="SNA207" s="11"/>
      <c r="SNB207" s="11"/>
      <c r="SNC207" s="11"/>
      <c r="SND207" s="11"/>
      <c r="SNE207" s="11"/>
      <c r="SNF207" s="11"/>
      <c r="SNG207" s="11"/>
      <c r="SNH207" s="11"/>
      <c r="SNI207" s="11"/>
      <c r="SNJ207" s="11"/>
      <c r="SNK207" s="11"/>
      <c r="SNL207" s="11"/>
      <c r="SNM207" s="11"/>
      <c r="SNN207" s="11"/>
      <c r="SNO207" s="11"/>
      <c r="SNP207" s="11"/>
      <c r="SNQ207" s="11"/>
      <c r="SNR207" s="11"/>
      <c r="SNS207" s="11"/>
      <c r="SNT207" s="11"/>
      <c r="SNU207" s="11"/>
      <c r="SNV207" s="11"/>
      <c r="SNW207" s="11"/>
      <c r="SNX207" s="11"/>
      <c r="SNY207" s="11"/>
      <c r="SNZ207" s="11"/>
      <c r="SOA207" s="11"/>
      <c r="SOB207" s="11"/>
      <c r="SOC207" s="11"/>
      <c r="SOD207" s="11"/>
      <c r="SOE207" s="11"/>
      <c r="SOF207" s="11"/>
      <c r="SOG207" s="11"/>
      <c r="SOH207" s="11"/>
      <c r="SOI207" s="11"/>
      <c r="SOJ207" s="11"/>
      <c r="SOK207" s="11"/>
      <c r="SOL207" s="11"/>
      <c r="SOM207" s="11"/>
      <c r="SON207" s="11"/>
      <c r="SOO207" s="11"/>
      <c r="SOP207" s="11"/>
      <c r="SOQ207" s="11"/>
      <c r="SOR207" s="11"/>
      <c r="SOS207" s="11"/>
      <c r="SOT207" s="11"/>
      <c r="SOU207" s="11"/>
      <c r="SOV207" s="11"/>
      <c r="SOW207" s="11"/>
      <c r="SOX207" s="11"/>
      <c r="SOY207" s="11"/>
      <c r="SOZ207" s="11"/>
      <c r="SPA207" s="11"/>
      <c r="SPB207" s="11"/>
      <c r="SPC207" s="11"/>
      <c r="SPD207" s="11"/>
      <c r="SPE207" s="11"/>
      <c r="SPF207" s="11"/>
      <c r="SPG207" s="11"/>
      <c r="SPH207" s="11"/>
      <c r="SPI207" s="11"/>
      <c r="SPJ207" s="11"/>
      <c r="SPK207" s="11"/>
      <c r="SPL207" s="11"/>
      <c r="SPM207" s="11"/>
      <c r="SPN207" s="11"/>
      <c r="SPO207" s="11"/>
      <c r="SPP207" s="11"/>
      <c r="SPQ207" s="11"/>
      <c r="SPR207" s="11"/>
      <c r="SPS207" s="11"/>
      <c r="SPT207" s="11"/>
      <c r="SPU207" s="11"/>
      <c r="SPV207" s="11"/>
      <c r="SPW207" s="11"/>
      <c r="SPX207" s="11"/>
      <c r="SPY207" s="11"/>
      <c r="SPZ207" s="11"/>
      <c r="SQA207" s="11"/>
      <c r="SQB207" s="11"/>
      <c r="SQC207" s="11"/>
      <c r="SQD207" s="11"/>
      <c r="SQE207" s="11"/>
      <c r="SQF207" s="11"/>
      <c r="SQG207" s="11"/>
      <c r="SQH207" s="11"/>
      <c r="SQI207" s="11"/>
      <c r="SQJ207" s="11"/>
      <c r="SQK207" s="11"/>
      <c r="SQL207" s="11"/>
      <c r="SQM207" s="11"/>
      <c r="SQN207" s="11"/>
      <c r="SQO207" s="11"/>
      <c r="SQP207" s="11"/>
      <c r="SQQ207" s="11"/>
      <c r="SQR207" s="11"/>
      <c r="SQS207" s="11"/>
      <c r="SQT207" s="11"/>
      <c r="SQU207" s="11"/>
      <c r="SQV207" s="11"/>
      <c r="SQW207" s="11"/>
      <c r="SQX207" s="11"/>
      <c r="SQY207" s="11"/>
      <c r="SQZ207" s="11"/>
      <c r="SRA207" s="11"/>
      <c r="SRB207" s="11"/>
      <c r="SRC207" s="11"/>
      <c r="SRD207" s="11"/>
      <c r="SRE207" s="11"/>
      <c r="SRF207" s="11"/>
      <c r="SRG207" s="11"/>
      <c r="SRH207" s="11"/>
      <c r="SRI207" s="11"/>
      <c r="SRJ207" s="11"/>
      <c r="SRK207" s="11"/>
      <c r="SRL207" s="11"/>
      <c r="SRM207" s="11"/>
      <c r="SRN207" s="11"/>
      <c r="SRO207" s="11"/>
      <c r="SRP207" s="11"/>
      <c r="SRQ207" s="11"/>
      <c r="SRR207" s="11"/>
      <c r="SRS207" s="11"/>
      <c r="SRT207" s="11"/>
      <c r="SRU207" s="11"/>
      <c r="SRV207" s="11"/>
      <c r="SRW207" s="11"/>
      <c r="SRX207" s="11"/>
      <c r="SRY207" s="11"/>
      <c r="SRZ207" s="11"/>
      <c r="SSA207" s="11"/>
      <c r="SSB207" s="11"/>
      <c r="SSC207" s="11"/>
      <c r="SSD207" s="11"/>
      <c r="SSE207" s="11"/>
      <c r="SSF207" s="11"/>
      <c r="SSG207" s="11"/>
      <c r="SSH207" s="11"/>
      <c r="SSI207" s="11"/>
      <c r="SSJ207" s="11"/>
      <c r="SSK207" s="11"/>
      <c r="SSL207" s="11"/>
      <c r="SSM207" s="11"/>
      <c r="SSN207" s="11"/>
      <c r="SSO207" s="11"/>
      <c r="SSP207" s="11"/>
      <c r="SSQ207" s="11"/>
      <c r="SSR207" s="11"/>
      <c r="SSS207" s="11"/>
      <c r="SST207" s="11"/>
      <c r="SSU207" s="11"/>
      <c r="SSV207" s="11"/>
      <c r="SSW207" s="11"/>
      <c r="SSX207" s="11"/>
      <c r="SSY207" s="11"/>
      <c r="SSZ207" s="11"/>
      <c r="STA207" s="11"/>
      <c r="STB207" s="11"/>
      <c r="STC207" s="11"/>
      <c r="STD207" s="11"/>
      <c r="STE207" s="11"/>
      <c r="STF207" s="11"/>
      <c r="STG207" s="11"/>
      <c r="STH207" s="11"/>
      <c r="STI207" s="11"/>
      <c r="STJ207" s="11"/>
      <c r="STK207" s="11"/>
      <c r="STL207" s="11"/>
      <c r="STM207" s="11"/>
      <c r="STN207" s="11"/>
      <c r="STO207" s="11"/>
      <c r="STP207" s="11"/>
      <c r="STQ207" s="11"/>
      <c r="STR207" s="11"/>
      <c r="STS207" s="11"/>
      <c r="STT207" s="11"/>
      <c r="STU207" s="11"/>
      <c r="STV207" s="11"/>
      <c r="STW207" s="11"/>
      <c r="STX207" s="11"/>
      <c r="STY207" s="11"/>
      <c r="STZ207" s="11"/>
      <c r="SUA207" s="11"/>
      <c r="SUB207" s="11"/>
      <c r="SUC207" s="11"/>
      <c r="SUD207" s="11"/>
      <c r="SUE207" s="11"/>
      <c r="SUF207" s="11"/>
      <c r="SUG207" s="11"/>
      <c r="SUH207" s="11"/>
      <c r="SUI207" s="11"/>
      <c r="SUJ207" s="11"/>
      <c r="SUK207" s="11"/>
      <c r="SUL207" s="11"/>
      <c r="SUM207" s="11"/>
      <c r="SUN207" s="11"/>
      <c r="SUO207" s="11"/>
      <c r="SUP207" s="11"/>
      <c r="SUQ207" s="11"/>
      <c r="SUR207" s="11"/>
      <c r="SUS207" s="11"/>
      <c r="SUT207" s="11"/>
      <c r="SUU207" s="11"/>
      <c r="SUV207" s="11"/>
      <c r="SUW207" s="11"/>
      <c r="SUX207" s="11"/>
      <c r="SUY207" s="11"/>
      <c r="SUZ207" s="11"/>
      <c r="SVA207" s="11"/>
      <c r="SVB207" s="11"/>
      <c r="SVC207" s="11"/>
      <c r="SVD207" s="11"/>
      <c r="SVE207" s="11"/>
      <c r="SVF207" s="11"/>
      <c r="SVG207" s="11"/>
      <c r="SVH207" s="11"/>
      <c r="SVI207" s="11"/>
      <c r="SVJ207" s="11"/>
      <c r="SVK207" s="11"/>
      <c r="SVL207" s="11"/>
      <c r="SVM207" s="11"/>
      <c r="SVN207" s="11"/>
      <c r="SVO207" s="11"/>
      <c r="SVP207" s="11"/>
      <c r="SVQ207" s="11"/>
      <c r="SVR207" s="11"/>
      <c r="SVS207" s="11"/>
      <c r="SVT207" s="11"/>
      <c r="SVU207" s="11"/>
      <c r="SVV207" s="11"/>
      <c r="SVW207" s="11"/>
      <c r="SVX207" s="11"/>
      <c r="SVY207" s="11"/>
      <c r="SVZ207" s="11"/>
      <c r="SWA207" s="11"/>
      <c r="SWB207" s="11"/>
      <c r="SWC207" s="11"/>
      <c r="SWD207" s="11"/>
      <c r="SWE207" s="11"/>
      <c r="SWF207" s="11"/>
      <c r="SWG207" s="11"/>
      <c r="SWH207" s="11"/>
      <c r="SWI207" s="11"/>
      <c r="SWJ207" s="11"/>
      <c r="SWK207" s="11"/>
      <c r="SWL207" s="11"/>
      <c r="SWM207" s="11"/>
      <c r="SWN207" s="11"/>
      <c r="SWO207" s="11"/>
      <c r="SWP207" s="11"/>
      <c r="SWQ207" s="11"/>
      <c r="SWR207" s="11"/>
      <c r="SWS207" s="11"/>
      <c r="SWT207" s="11"/>
      <c r="SWU207" s="11"/>
      <c r="SWV207" s="11"/>
      <c r="SWW207" s="11"/>
      <c r="SWX207" s="11"/>
      <c r="SWY207" s="11"/>
      <c r="SWZ207" s="11"/>
      <c r="SXA207" s="11"/>
      <c r="SXB207" s="11"/>
      <c r="SXC207" s="11"/>
      <c r="SXD207" s="11"/>
      <c r="SXE207" s="11"/>
      <c r="SXF207" s="11"/>
      <c r="SXG207" s="11"/>
      <c r="SXH207" s="11"/>
      <c r="SXI207" s="11"/>
      <c r="SXJ207" s="11"/>
      <c r="SXK207" s="11"/>
      <c r="SXL207" s="11"/>
      <c r="SXM207" s="11"/>
      <c r="SXN207" s="11"/>
      <c r="SXO207" s="11"/>
      <c r="SXP207" s="11"/>
      <c r="SXQ207" s="11"/>
      <c r="SXR207" s="11"/>
      <c r="SXS207" s="11"/>
      <c r="SXT207" s="11"/>
      <c r="SXU207" s="11"/>
      <c r="SXV207" s="11"/>
      <c r="SXW207" s="11"/>
      <c r="SXX207" s="11"/>
      <c r="SXY207" s="11"/>
      <c r="SXZ207" s="11"/>
      <c r="SYA207" s="11"/>
      <c r="SYB207" s="11"/>
      <c r="SYC207" s="11"/>
      <c r="SYD207" s="11"/>
      <c r="SYE207" s="11"/>
      <c r="SYF207" s="11"/>
      <c r="SYG207" s="11"/>
      <c r="SYH207" s="11"/>
      <c r="SYI207" s="11"/>
      <c r="SYJ207" s="11"/>
      <c r="SYK207" s="11"/>
      <c r="SYL207" s="11"/>
      <c r="SYM207" s="11"/>
      <c r="SYN207" s="11"/>
      <c r="SYO207" s="11"/>
      <c r="SYP207" s="11"/>
      <c r="SYQ207" s="11"/>
      <c r="SYR207" s="11"/>
      <c r="SYS207" s="11"/>
      <c r="SYT207" s="11"/>
      <c r="SYU207" s="11"/>
      <c r="SYV207" s="11"/>
      <c r="SYW207" s="11"/>
      <c r="SYX207" s="11"/>
      <c r="SYY207" s="11"/>
      <c r="SYZ207" s="11"/>
      <c r="SZA207" s="11"/>
      <c r="SZB207" s="11"/>
      <c r="SZC207" s="11"/>
      <c r="SZD207" s="11"/>
      <c r="SZE207" s="11"/>
      <c r="SZF207" s="11"/>
      <c r="SZG207" s="11"/>
      <c r="SZH207" s="11"/>
      <c r="SZI207" s="11"/>
      <c r="SZJ207" s="11"/>
      <c r="SZK207" s="11"/>
      <c r="SZL207" s="11"/>
      <c r="SZM207" s="11"/>
      <c r="SZN207" s="11"/>
      <c r="SZO207" s="11"/>
      <c r="SZP207" s="11"/>
      <c r="SZQ207" s="11"/>
      <c r="SZR207" s="11"/>
      <c r="SZS207" s="11"/>
      <c r="SZT207" s="11"/>
      <c r="SZU207" s="11"/>
      <c r="SZV207" s="11"/>
      <c r="SZW207" s="11"/>
      <c r="SZX207" s="11"/>
      <c r="SZY207" s="11"/>
      <c r="SZZ207" s="11"/>
      <c r="TAA207" s="11"/>
      <c r="TAB207" s="11"/>
      <c r="TAC207" s="11"/>
      <c r="TAD207" s="11"/>
      <c r="TAE207" s="11"/>
      <c r="TAF207" s="11"/>
      <c r="TAG207" s="11"/>
      <c r="TAH207" s="11"/>
      <c r="TAI207" s="11"/>
      <c r="TAJ207" s="11"/>
      <c r="TAK207" s="11"/>
      <c r="TAL207" s="11"/>
      <c r="TAM207" s="11"/>
      <c r="TAN207" s="11"/>
      <c r="TAO207" s="11"/>
      <c r="TAP207" s="11"/>
      <c r="TAQ207" s="11"/>
      <c r="TAR207" s="11"/>
      <c r="TAS207" s="11"/>
      <c r="TAT207" s="11"/>
      <c r="TAU207" s="11"/>
      <c r="TAV207" s="11"/>
      <c r="TAW207" s="11"/>
      <c r="TAX207" s="11"/>
      <c r="TAY207" s="11"/>
      <c r="TAZ207" s="11"/>
      <c r="TBA207" s="11"/>
      <c r="TBB207" s="11"/>
      <c r="TBC207" s="11"/>
      <c r="TBD207" s="11"/>
      <c r="TBE207" s="11"/>
      <c r="TBF207" s="11"/>
      <c r="TBG207" s="11"/>
      <c r="TBH207" s="11"/>
      <c r="TBI207" s="11"/>
      <c r="TBJ207" s="11"/>
      <c r="TBK207" s="11"/>
      <c r="TBL207" s="11"/>
      <c r="TBM207" s="11"/>
      <c r="TBN207" s="11"/>
      <c r="TBO207" s="11"/>
      <c r="TBP207" s="11"/>
      <c r="TBQ207" s="11"/>
      <c r="TBR207" s="11"/>
      <c r="TBS207" s="11"/>
      <c r="TBT207" s="11"/>
      <c r="TBU207" s="11"/>
      <c r="TBV207" s="11"/>
      <c r="TBW207" s="11"/>
      <c r="TBX207" s="11"/>
      <c r="TBY207" s="11"/>
      <c r="TBZ207" s="11"/>
      <c r="TCA207" s="11"/>
      <c r="TCB207" s="11"/>
      <c r="TCC207" s="11"/>
      <c r="TCD207" s="11"/>
      <c r="TCE207" s="11"/>
      <c r="TCF207" s="11"/>
      <c r="TCG207" s="11"/>
      <c r="TCH207" s="11"/>
      <c r="TCI207" s="11"/>
      <c r="TCJ207" s="11"/>
      <c r="TCK207" s="11"/>
      <c r="TCL207" s="11"/>
      <c r="TCM207" s="11"/>
      <c r="TCN207" s="11"/>
      <c r="TCO207" s="11"/>
      <c r="TCP207" s="11"/>
      <c r="TCQ207" s="11"/>
      <c r="TCR207" s="11"/>
      <c r="TCS207" s="11"/>
      <c r="TCT207" s="11"/>
      <c r="TCU207" s="11"/>
      <c r="TCV207" s="11"/>
      <c r="TCW207" s="11"/>
      <c r="TCX207" s="11"/>
      <c r="TCY207" s="11"/>
      <c r="TCZ207" s="11"/>
      <c r="TDA207" s="11"/>
      <c r="TDB207" s="11"/>
      <c r="TDC207" s="11"/>
      <c r="TDD207" s="11"/>
      <c r="TDE207" s="11"/>
      <c r="TDF207" s="11"/>
      <c r="TDG207" s="11"/>
      <c r="TDH207" s="11"/>
      <c r="TDI207" s="11"/>
      <c r="TDJ207" s="11"/>
      <c r="TDK207" s="11"/>
      <c r="TDL207" s="11"/>
      <c r="TDM207" s="11"/>
      <c r="TDN207" s="11"/>
      <c r="TDO207" s="11"/>
      <c r="TDP207" s="11"/>
      <c r="TDQ207" s="11"/>
      <c r="TDR207" s="11"/>
      <c r="TDS207" s="11"/>
      <c r="TDT207" s="11"/>
      <c r="TDU207" s="11"/>
      <c r="TDV207" s="11"/>
      <c r="TDW207" s="11"/>
      <c r="TDX207" s="11"/>
      <c r="TDY207" s="11"/>
      <c r="TDZ207" s="11"/>
      <c r="TEA207" s="11"/>
      <c r="TEB207" s="11"/>
      <c r="TEC207" s="11"/>
      <c r="TED207" s="11"/>
      <c r="TEE207" s="11"/>
      <c r="TEF207" s="11"/>
      <c r="TEG207" s="11"/>
      <c r="TEH207" s="11"/>
      <c r="TEI207" s="11"/>
      <c r="TEJ207" s="11"/>
      <c r="TEK207" s="11"/>
      <c r="TEL207" s="11"/>
      <c r="TEM207" s="11"/>
      <c r="TEN207" s="11"/>
      <c r="TEO207" s="11"/>
      <c r="TEP207" s="11"/>
      <c r="TEQ207" s="11"/>
      <c r="TER207" s="11"/>
      <c r="TES207" s="11"/>
      <c r="TET207" s="11"/>
      <c r="TEU207" s="11"/>
      <c r="TEV207" s="11"/>
      <c r="TEW207" s="11"/>
      <c r="TEX207" s="11"/>
      <c r="TEY207" s="11"/>
      <c r="TEZ207" s="11"/>
      <c r="TFA207" s="11"/>
      <c r="TFB207" s="11"/>
      <c r="TFC207" s="11"/>
      <c r="TFD207" s="11"/>
      <c r="TFE207" s="11"/>
      <c r="TFF207" s="11"/>
      <c r="TFG207" s="11"/>
      <c r="TFH207" s="11"/>
      <c r="TFI207" s="11"/>
      <c r="TFJ207" s="11"/>
      <c r="TFK207" s="11"/>
      <c r="TFL207" s="11"/>
      <c r="TFM207" s="11"/>
      <c r="TFN207" s="11"/>
      <c r="TFO207" s="11"/>
      <c r="TFP207" s="11"/>
      <c r="TFQ207" s="11"/>
      <c r="TFR207" s="11"/>
      <c r="TFS207" s="11"/>
      <c r="TFT207" s="11"/>
      <c r="TFU207" s="11"/>
      <c r="TFV207" s="11"/>
      <c r="TFW207" s="11"/>
      <c r="TFX207" s="11"/>
      <c r="TFY207" s="11"/>
      <c r="TFZ207" s="11"/>
      <c r="TGA207" s="11"/>
      <c r="TGB207" s="11"/>
      <c r="TGC207" s="11"/>
      <c r="TGD207" s="11"/>
      <c r="TGE207" s="11"/>
      <c r="TGF207" s="11"/>
      <c r="TGG207" s="11"/>
      <c r="TGH207" s="11"/>
      <c r="TGI207" s="11"/>
      <c r="TGJ207" s="11"/>
      <c r="TGK207" s="11"/>
      <c r="TGL207" s="11"/>
      <c r="TGM207" s="11"/>
      <c r="TGN207" s="11"/>
      <c r="TGO207" s="11"/>
      <c r="TGP207" s="11"/>
      <c r="TGQ207" s="11"/>
      <c r="TGR207" s="11"/>
      <c r="TGS207" s="11"/>
      <c r="TGT207" s="11"/>
      <c r="TGU207" s="11"/>
      <c r="TGV207" s="11"/>
      <c r="TGW207" s="11"/>
      <c r="TGX207" s="11"/>
      <c r="TGY207" s="11"/>
      <c r="TGZ207" s="11"/>
      <c r="THA207" s="11"/>
      <c r="THB207" s="11"/>
      <c r="THC207" s="11"/>
      <c r="THD207" s="11"/>
      <c r="THE207" s="11"/>
      <c r="THF207" s="11"/>
      <c r="THG207" s="11"/>
      <c r="THH207" s="11"/>
      <c r="THI207" s="11"/>
      <c r="THJ207" s="11"/>
      <c r="THK207" s="11"/>
      <c r="THL207" s="11"/>
      <c r="THM207" s="11"/>
      <c r="THN207" s="11"/>
      <c r="THO207" s="11"/>
      <c r="THP207" s="11"/>
      <c r="THQ207" s="11"/>
      <c r="THR207" s="11"/>
      <c r="THS207" s="11"/>
      <c r="THT207" s="11"/>
      <c r="THU207" s="11"/>
      <c r="THV207" s="11"/>
      <c r="THW207" s="11"/>
      <c r="THX207" s="11"/>
      <c r="THY207" s="11"/>
      <c r="THZ207" s="11"/>
      <c r="TIA207" s="11"/>
      <c r="TIB207" s="11"/>
      <c r="TIC207" s="11"/>
      <c r="TID207" s="11"/>
      <c r="TIE207" s="11"/>
      <c r="TIF207" s="11"/>
      <c r="TIG207" s="11"/>
      <c r="TIH207" s="11"/>
      <c r="TII207" s="11"/>
      <c r="TIJ207" s="11"/>
      <c r="TIK207" s="11"/>
      <c r="TIL207" s="11"/>
      <c r="TIM207" s="11"/>
      <c r="TIN207" s="11"/>
      <c r="TIO207" s="11"/>
      <c r="TIP207" s="11"/>
      <c r="TIQ207" s="11"/>
      <c r="TIR207" s="11"/>
      <c r="TIS207" s="11"/>
      <c r="TIT207" s="11"/>
      <c r="TIU207" s="11"/>
      <c r="TIV207" s="11"/>
      <c r="TIW207" s="11"/>
      <c r="TIX207" s="11"/>
      <c r="TIY207" s="11"/>
      <c r="TIZ207" s="11"/>
      <c r="TJA207" s="11"/>
      <c r="TJB207" s="11"/>
      <c r="TJC207" s="11"/>
      <c r="TJD207" s="11"/>
      <c r="TJE207" s="11"/>
      <c r="TJF207" s="11"/>
      <c r="TJG207" s="11"/>
      <c r="TJH207" s="11"/>
      <c r="TJI207" s="11"/>
      <c r="TJJ207" s="11"/>
      <c r="TJK207" s="11"/>
      <c r="TJL207" s="11"/>
      <c r="TJM207" s="11"/>
      <c r="TJN207" s="11"/>
      <c r="TJO207" s="11"/>
      <c r="TJP207" s="11"/>
      <c r="TJQ207" s="11"/>
      <c r="TJR207" s="11"/>
      <c r="TJS207" s="11"/>
      <c r="TJT207" s="11"/>
      <c r="TJU207" s="11"/>
      <c r="TJV207" s="11"/>
      <c r="TJW207" s="11"/>
      <c r="TJX207" s="11"/>
      <c r="TJY207" s="11"/>
      <c r="TJZ207" s="11"/>
      <c r="TKA207" s="11"/>
      <c r="TKB207" s="11"/>
      <c r="TKC207" s="11"/>
      <c r="TKD207" s="11"/>
      <c r="TKE207" s="11"/>
      <c r="TKF207" s="11"/>
      <c r="TKG207" s="11"/>
      <c r="TKH207" s="11"/>
      <c r="TKI207" s="11"/>
      <c r="TKJ207" s="11"/>
      <c r="TKK207" s="11"/>
      <c r="TKL207" s="11"/>
      <c r="TKM207" s="11"/>
      <c r="TKN207" s="11"/>
      <c r="TKO207" s="11"/>
      <c r="TKP207" s="11"/>
      <c r="TKQ207" s="11"/>
      <c r="TKR207" s="11"/>
      <c r="TKS207" s="11"/>
      <c r="TKT207" s="11"/>
      <c r="TKU207" s="11"/>
      <c r="TKV207" s="11"/>
      <c r="TKW207" s="11"/>
      <c r="TKX207" s="11"/>
      <c r="TKY207" s="11"/>
      <c r="TKZ207" s="11"/>
      <c r="TLA207" s="11"/>
      <c r="TLB207" s="11"/>
      <c r="TLC207" s="11"/>
      <c r="TLD207" s="11"/>
      <c r="TLE207" s="11"/>
      <c r="TLF207" s="11"/>
      <c r="TLG207" s="11"/>
      <c r="TLH207" s="11"/>
      <c r="TLI207" s="11"/>
      <c r="TLJ207" s="11"/>
      <c r="TLK207" s="11"/>
      <c r="TLL207" s="11"/>
      <c r="TLM207" s="11"/>
      <c r="TLN207" s="11"/>
      <c r="TLO207" s="11"/>
      <c r="TLP207" s="11"/>
      <c r="TLQ207" s="11"/>
      <c r="TLR207" s="11"/>
      <c r="TLS207" s="11"/>
      <c r="TLT207" s="11"/>
      <c r="TLU207" s="11"/>
      <c r="TLV207" s="11"/>
      <c r="TLW207" s="11"/>
      <c r="TLX207" s="11"/>
      <c r="TLY207" s="11"/>
      <c r="TLZ207" s="11"/>
      <c r="TMA207" s="11"/>
      <c r="TMB207" s="11"/>
      <c r="TMC207" s="11"/>
      <c r="TMD207" s="11"/>
      <c r="TME207" s="11"/>
      <c r="TMF207" s="11"/>
      <c r="TMG207" s="11"/>
      <c r="TMH207" s="11"/>
      <c r="TMI207" s="11"/>
      <c r="TMJ207" s="11"/>
      <c r="TMK207" s="11"/>
      <c r="TML207" s="11"/>
      <c r="TMM207" s="11"/>
      <c r="TMN207" s="11"/>
      <c r="TMO207" s="11"/>
      <c r="TMP207" s="11"/>
      <c r="TMQ207" s="11"/>
      <c r="TMR207" s="11"/>
      <c r="TMS207" s="11"/>
      <c r="TMT207" s="11"/>
      <c r="TMU207" s="11"/>
      <c r="TMV207" s="11"/>
      <c r="TMW207" s="11"/>
      <c r="TMX207" s="11"/>
      <c r="TMY207" s="11"/>
      <c r="TMZ207" s="11"/>
      <c r="TNA207" s="11"/>
      <c r="TNB207" s="11"/>
      <c r="TNC207" s="11"/>
      <c r="TND207" s="11"/>
      <c r="TNE207" s="11"/>
      <c r="TNF207" s="11"/>
      <c r="TNG207" s="11"/>
      <c r="TNH207" s="11"/>
      <c r="TNI207" s="11"/>
      <c r="TNJ207" s="11"/>
      <c r="TNK207" s="11"/>
      <c r="TNL207" s="11"/>
      <c r="TNM207" s="11"/>
      <c r="TNN207" s="11"/>
      <c r="TNO207" s="11"/>
      <c r="TNP207" s="11"/>
      <c r="TNQ207" s="11"/>
      <c r="TNR207" s="11"/>
      <c r="TNS207" s="11"/>
      <c r="TNT207" s="11"/>
      <c r="TNU207" s="11"/>
      <c r="TNV207" s="11"/>
      <c r="TNW207" s="11"/>
      <c r="TNX207" s="11"/>
      <c r="TNY207" s="11"/>
      <c r="TNZ207" s="11"/>
      <c r="TOA207" s="11"/>
      <c r="TOB207" s="11"/>
      <c r="TOC207" s="11"/>
      <c r="TOD207" s="11"/>
      <c r="TOE207" s="11"/>
      <c r="TOF207" s="11"/>
      <c r="TOG207" s="11"/>
      <c r="TOH207" s="11"/>
      <c r="TOI207" s="11"/>
      <c r="TOJ207" s="11"/>
      <c r="TOK207" s="11"/>
      <c r="TOL207" s="11"/>
      <c r="TOM207" s="11"/>
      <c r="TON207" s="11"/>
      <c r="TOO207" s="11"/>
      <c r="TOP207" s="11"/>
      <c r="TOQ207" s="11"/>
      <c r="TOR207" s="11"/>
      <c r="TOS207" s="11"/>
      <c r="TOT207" s="11"/>
      <c r="TOU207" s="11"/>
      <c r="TOV207" s="11"/>
      <c r="TOW207" s="11"/>
      <c r="TOX207" s="11"/>
      <c r="TOY207" s="11"/>
      <c r="TOZ207" s="11"/>
      <c r="TPA207" s="11"/>
      <c r="TPB207" s="11"/>
      <c r="TPC207" s="11"/>
      <c r="TPD207" s="11"/>
      <c r="TPE207" s="11"/>
      <c r="TPF207" s="11"/>
      <c r="TPG207" s="11"/>
      <c r="TPH207" s="11"/>
      <c r="TPI207" s="11"/>
      <c r="TPJ207" s="11"/>
      <c r="TPK207" s="11"/>
      <c r="TPL207" s="11"/>
      <c r="TPM207" s="11"/>
      <c r="TPN207" s="11"/>
      <c r="TPO207" s="11"/>
      <c r="TPP207" s="11"/>
      <c r="TPQ207" s="11"/>
      <c r="TPR207" s="11"/>
      <c r="TPS207" s="11"/>
      <c r="TPT207" s="11"/>
      <c r="TPU207" s="11"/>
      <c r="TPV207" s="11"/>
      <c r="TPW207" s="11"/>
      <c r="TPX207" s="11"/>
      <c r="TPY207" s="11"/>
      <c r="TPZ207" s="11"/>
      <c r="TQA207" s="11"/>
      <c r="TQB207" s="11"/>
      <c r="TQC207" s="11"/>
      <c r="TQD207" s="11"/>
      <c r="TQE207" s="11"/>
      <c r="TQF207" s="11"/>
      <c r="TQG207" s="11"/>
      <c r="TQH207" s="11"/>
      <c r="TQI207" s="11"/>
      <c r="TQJ207" s="11"/>
      <c r="TQK207" s="11"/>
      <c r="TQL207" s="11"/>
      <c r="TQM207" s="11"/>
      <c r="TQN207" s="11"/>
      <c r="TQO207" s="11"/>
      <c r="TQP207" s="11"/>
      <c r="TQQ207" s="11"/>
      <c r="TQR207" s="11"/>
      <c r="TQS207" s="11"/>
      <c r="TQT207" s="11"/>
      <c r="TQU207" s="11"/>
      <c r="TQV207" s="11"/>
      <c r="TQW207" s="11"/>
      <c r="TQX207" s="11"/>
      <c r="TQY207" s="11"/>
      <c r="TQZ207" s="11"/>
      <c r="TRA207" s="11"/>
      <c r="TRB207" s="11"/>
      <c r="TRC207" s="11"/>
      <c r="TRD207" s="11"/>
      <c r="TRE207" s="11"/>
      <c r="TRF207" s="11"/>
      <c r="TRG207" s="11"/>
      <c r="TRH207" s="11"/>
      <c r="TRI207" s="11"/>
      <c r="TRJ207" s="11"/>
      <c r="TRK207" s="11"/>
      <c r="TRL207" s="11"/>
      <c r="TRM207" s="11"/>
      <c r="TRN207" s="11"/>
      <c r="TRO207" s="11"/>
      <c r="TRP207" s="11"/>
      <c r="TRQ207" s="11"/>
      <c r="TRR207" s="11"/>
      <c r="TRS207" s="11"/>
      <c r="TRT207" s="11"/>
      <c r="TRU207" s="11"/>
      <c r="TRV207" s="11"/>
      <c r="TRW207" s="11"/>
      <c r="TRX207" s="11"/>
      <c r="TRY207" s="11"/>
      <c r="TRZ207" s="11"/>
      <c r="TSA207" s="11"/>
      <c r="TSB207" s="11"/>
      <c r="TSC207" s="11"/>
      <c r="TSD207" s="11"/>
      <c r="TSE207" s="11"/>
      <c r="TSF207" s="11"/>
      <c r="TSG207" s="11"/>
      <c r="TSH207" s="11"/>
      <c r="TSI207" s="11"/>
      <c r="TSJ207" s="11"/>
      <c r="TSK207" s="11"/>
      <c r="TSL207" s="11"/>
      <c r="TSM207" s="11"/>
      <c r="TSN207" s="11"/>
      <c r="TSO207" s="11"/>
      <c r="TSP207" s="11"/>
      <c r="TSQ207" s="11"/>
      <c r="TSR207" s="11"/>
      <c r="TSS207" s="11"/>
      <c r="TST207" s="11"/>
      <c r="TSU207" s="11"/>
      <c r="TSV207" s="11"/>
      <c r="TSW207" s="11"/>
      <c r="TSX207" s="11"/>
      <c r="TSY207" s="11"/>
      <c r="TSZ207" s="11"/>
      <c r="TTA207" s="11"/>
      <c r="TTB207" s="11"/>
      <c r="TTC207" s="11"/>
      <c r="TTD207" s="11"/>
      <c r="TTE207" s="11"/>
      <c r="TTF207" s="11"/>
      <c r="TTG207" s="11"/>
      <c r="TTH207" s="11"/>
      <c r="TTI207" s="11"/>
      <c r="TTJ207" s="11"/>
      <c r="TTK207" s="11"/>
      <c r="TTL207" s="11"/>
      <c r="TTM207" s="11"/>
      <c r="TTN207" s="11"/>
      <c r="TTO207" s="11"/>
      <c r="TTP207" s="11"/>
      <c r="TTQ207" s="11"/>
      <c r="TTR207" s="11"/>
      <c r="TTS207" s="11"/>
      <c r="TTT207" s="11"/>
      <c r="TTU207" s="11"/>
      <c r="TTV207" s="11"/>
      <c r="TTW207" s="11"/>
      <c r="TTX207" s="11"/>
      <c r="TTY207" s="11"/>
      <c r="TTZ207" s="11"/>
      <c r="TUA207" s="11"/>
      <c r="TUB207" s="11"/>
      <c r="TUC207" s="11"/>
      <c r="TUD207" s="11"/>
      <c r="TUE207" s="11"/>
      <c r="TUF207" s="11"/>
      <c r="TUG207" s="11"/>
      <c r="TUH207" s="11"/>
      <c r="TUI207" s="11"/>
      <c r="TUJ207" s="11"/>
      <c r="TUK207" s="11"/>
      <c r="TUL207" s="11"/>
      <c r="TUM207" s="11"/>
      <c r="TUN207" s="11"/>
      <c r="TUO207" s="11"/>
      <c r="TUP207" s="11"/>
      <c r="TUQ207" s="11"/>
      <c r="TUR207" s="11"/>
      <c r="TUS207" s="11"/>
      <c r="TUT207" s="11"/>
      <c r="TUU207" s="11"/>
      <c r="TUV207" s="11"/>
      <c r="TUW207" s="11"/>
      <c r="TUX207" s="11"/>
      <c r="TUY207" s="11"/>
      <c r="TUZ207" s="11"/>
      <c r="TVA207" s="11"/>
      <c r="TVB207" s="11"/>
      <c r="TVC207" s="11"/>
      <c r="TVD207" s="11"/>
      <c r="TVE207" s="11"/>
      <c r="TVF207" s="11"/>
      <c r="TVG207" s="11"/>
      <c r="TVH207" s="11"/>
      <c r="TVI207" s="11"/>
      <c r="TVJ207" s="11"/>
      <c r="TVK207" s="11"/>
      <c r="TVL207" s="11"/>
      <c r="TVM207" s="11"/>
      <c r="TVN207" s="11"/>
      <c r="TVO207" s="11"/>
      <c r="TVP207" s="11"/>
      <c r="TVQ207" s="11"/>
      <c r="TVR207" s="11"/>
      <c r="TVS207" s="11"/>
      <c r="TVT207" s="11"/>
      <c r="TVU207" s="11"/>
      <c r="TVV207" s="11"/>
      <c r="TVW207" s="11"/>
      <c r="TVX207" s="11"/>
      <c r="TVY207" s="11"/>
      <c r="TVZ207" s="11"/>
      <c r="TWA207" s="11"/>
      <c r="TWB207" s="11"/>
      <c r="TWC207" s="11"/>
      <c r="TWD207" s="11"/>
      <c r="TWE207" s="11"/>
      <c r="TWF207" s="11"/>
      <c r="TWG207" s="11"/>
      <c r="TWH207" s="11"/>
      <c r="TWI207" s="11"/>
      <c r="TWJ207" s="11"/>
      <c r="TWK207" s="11"/>
      <c r="TWL207" s="11"/>
      <c r="TWM207" s="11"/>
      <c r="TWN207" s="11"/>
      <c r="TWO207" s="11"/>
      <c r="TWP207" s="11"/>
      <c r="TWQ207" s="11"/>
      <c r="TWR207" s="11"/>
      <c r="TWS207" s="11"/>
      <c r="TWT207" s="11"/>
      <c r="TWU207" s="11"/>
      <c r="TWV207" s="11"/>
      <c r="TWW207" s="11"/>
      <c r="TWX207" s="11"/>
      <c r="TWY207" s="11"/>
      <c r="TWZ207" s="11"/>
      <c r="TXA207" s="11"/>
      <c r="TXB207" s="11"/>
      <c r="TXC207" s="11"/>
      <c r="TXD207" s="11"/>
      <c r="TXE207" s="11"/>
      <c r="TXF207" s="11"/>
      <c r="TXG207" s="11"/>
      <c r="TXH207" s="11"/>
      <c r="TXI207" s="11"/>
      <c r="TXJ207" s="11"/>
      <c r="TXK207" s="11"/>
      <c r="TXL207" s="11"/>
      <c r="TXM207" s="11"/>
      <c r="TXN207" s="11"/>
      <c r="TXO207" s="11"/>
      <c r="TXP207" s="11"/>
      <c r="TXQ207" s="11"/>
      <c r="TXR207" s="11"/>
      <c r="TXS207" s="11"/>
      <c r="TXT207" s="11"/>
      <c r="TXU207" s="11"/>
      <c r="TXV207" s="11"/>
      <c r="TXW207" s="11"/>
      <c r="TXX207" s="11"/>
      <c r="TXY207" s="11"/>
      <c r="TXZ207" s="11"/>
      <c r="TYA207" s="11"/>
      <c r="TYB207" s="11"/>
      <c r="TYC207" s="11"/>
      <c r="TYD207" s="11"/>
      <c r="TYE207" s="11"/>
      <c r="TYF207" s="11"/>
      <c r="TYG207" s="11"/>
      <c r="TYH207" s="11"/>
      <c r="TYI207" s="11"/>
      <c r="TYJ207" s="11"/>
      <c r="TYK207" s="11"/>
      <c r="TYL207" s="11"/>
      <c r="TYM207" s="11"/>
      <c r="TYN207" s="11"/>
      <c r="TYO207" s="11"/>
      <c r="TYP207" s="11"/>
      <c r="TYQ207" s="11"/>
      <c r="TYR207" s="11"/>
      <c r="TYS207" s="11"/>
      <c r="TYT207" s="11"/>
      <c r="TYU207" s="11"/>
      <c r="TYV207" s="11"/>
      <c r="TYW207" s="11"/>
      <c r="TYX207" s="11"/>
      <c r="TYY207" s="11"/>
      <c r="TYZ207" s="11"/>
      <c r="TZA207" s="11"/>
      <c r="TZB207" s="11"/>
      <c r="TZC207" s="11"/>
      <c r="TZD207" s="11"/>
      <c r="TZE207" s="11"/>
      <c r="TZF207" s="11"/>
      <c r="TZG207" s="11"/>
      <c r="TZH207" s="11"/>
      <c r="TZI207" s="11"/>
      <c r="TZJ207" s="11"/>
      <c r="TZK207" s="11"/>
      <c r="TZL207" s="11"/>
      <c r="TZM207" s="11"/>
      <c r="TZN207" s="11"/>
      <c r="TZO207" s="11"/>
      <c r="TZP207" s="11"/>
      <c r="TZQ207" s="11"/>
      <c r="TZR207" s="11"/>
      <c r="TZS207" s="11"/>
      <c r="TZT207" s="11"/>
      <c r="TZU207" s="11"/>
      <c r="TZV207" s="11"/>
      <c r="TZW207" s="11"/>
      <c r="TZX207" s="11"/>
      <c r="TZY207" s="11"/>
      <c r="TZZ207" s="11"/>
      <c r="UAA207" s="11"/>
      <c r="UAB207" s="11"/>
      <c r="UAC207" s="11"/>
      <c r="UAD207" s="11"/>
      <c r="UAE207" s="11"/>
      <c r="UAF207" s="11"/>
      <c r="UAG207" s="11"/>
      <c r="UAH207" s="11"/>
      <c r="UAI207" s="11"/>
      <c r="UAJ207" s="11"/>
      <c r="UAK207" s="11"/>
      <c r="UAL207" s="11"/>
      <c r="UAM207" s="11"/>
      <c r="UAN207" s="11"/>
      <c r="UAO207" s="11"/>
      <c r="UAP207" s="11"/>
      <c r="UAQ207" s="11"/>
      <c r="UAR207" s="11"/>
      <c r="UAS207" s="11"/>
      <c r="UAT207" s="11"/>
      <c r="UAU207" s="11"/>
      <c r="UAV207" s="11"/>
      <c r="UAW207" s="11"/>
      <c r="UAX207" s="11"/>
      <c r="UAY207" s="11"/>
      <c r="UAZ207" s="11"/>
      <c r="UBA207" s="11"/>
      <c r="UBB207" s="11"/>
      <c r="UBC207" s="11"/>
      <c r="UBD207" s="11"/>
      <c r="UBE207" s="11"/>
      <c r="UBF207" s="11"/>
      <c r="UBG207" s="11"/>
      <c r="UBH207" s="11"/>
      <c r="UBI207" s="11"/>
      <c r="UBJ207" s="11"/>
      <c r="UBK207" s="11"/>
      <c r="UBL207" s="11"/>
      <c r="UBM207" s="11"/>
      <c r="UBN207" s="11"/>
      <c r="UBO207" s="11"/>
      <c r="UBP207" s="11"/>
      <c r="UBQ207" s="11"/>
      <c r="UBR207" s="11"/>
      <c r="UBS207" s="11"/>
      <c r="UBT207" s="11"/>
      <c r="UBU207" s="11"/>
      <c r="UBV207" s="11"/>
      <c r="UBW207" s="11"/>
      <c r="UBX207" s="11"/>
      <c r="UBY207" s="11"/>
      <c r="UBZ207" s="11"/>
      <c r="UCA207" s="11"/>
      <c r="UCB207" s="11"/>
      <c r="UCC207" s="11"/>
      <c r="UCD207" s="11"/>
      <c r="UCE207" s="11"/>
      <c r="UCF207" s="11"/>
      <c r="UCG207" s="11"/>
      <c r="UCH207" s="11"/>
      <c r="UCI207" s="11"/>
      <c r="UCJ207" s="11"/>
      <c r="UCK207" s="11"/>
      <c r="UCL207" s="11"/>
      <c r="UCM207" s="11"/>
      <c r="UCN207" s="11"/>
      <c r="UCO207" s="11"/>
      <c r="UCP207" s="11"/>
      <c r="UCQ207" s="11"/>
      <c r="UCR207" s="11"/>
      <c r="UCS207" s="11"/>
      <c r="UCT207" s="11"/>
      <c r="UCU207" s="11"/>
      <c r="UCV207" s="11"/>
      <c r="UCW207" s="11"/>
      <c r="UCX207" s="11"/>
      <c r="UCY207" s="11"/>
      <c r="UCZ207" s="11"/>
      <c r="UDA207" s="11"/>
      <c r="UDB207" s="11"/>
      <c r="UDC207" s="11"/>
      <c r="UDD207" s="11"/>
      <c r="UDE207" s="11"/>
      <c r="UDF207" s="11"/>
      <c r="UDG207" s="11"/>
      <c r="UDH207" s="11"/>
      <c r="UDI207" s="11"/>
      <c r="UDJ207" s="11"/>
      <c r="UDK207" s="11"/>
      <c r="UDL207" s="11"/>
      <c r="UDM207" s="11"/>
      <c r="UDN207" s="11"/>
      <c r="UDO207" s="11"/>
      <c r="UDP207" s="11"/>
      <c r="UDQ207" s="11"/>
      <c r="UDR207" s="11"/>
      <c r="UDS207" s="11"/>
      <c r="UDT207" s="11"/>
      <c r="UDU207" s="11"/>
      <c r="UDV207" s="11"/>
      <c r="UDW207" s="11"/>
      <c r="UDX207" s="11"/>
      <c r="UDY207" s="11"/>
      <c r="UDZ207" s="11"/>
      <c r="UEA207" s="11"/>
      <c r="UEB207" s="11"/>
      <c r="UEC207" s="11"/>
      <c r="UED207" s="11"/>
      <c r="UEE207" s="11"/>
      <c r="UEF207" s="11"/>
      <c r="UEG207" s="11"/>
      <c r="UEH207" s="11"/>
      <c r="UEI207" s="11"/>
      <c r="UEJ207" s="11"/>
      <c r="UEK207" s="11"/>
      <c r="UEL207" s="11"/>
      <c r="UEM207" s="11"/>
      <c r="UEN207" s="11"/>
      <c r="UEO207" s="11"/>
      <c r="UEP207" s="11"/>
      <c r="UEQ207" s="11"/>
      <c r="UER207" s="11"/>
      <c r="UES207" s="11"/>
      <c r="UET207" s="11"/>
      <c r="UEU207" s="11"/>
      <c r="UEV207" s="11"/>
      <c r="UEW207" s="11"/>
      <c r="UEX207" s="11"/>
      <c r="UEY207" s="11"/>
      <c r="UEZ207" s="11"/>
      <c r="UFA207" s="11"/>
      <c r="UFB207" s="11"/>
      <c r="UFC207" s="11"/>
      <c r="UFD207" s="11"/>
      <c r="UFE207" s="11"/>
      <c r="UFF207" s="11"/>
      <c r="UFG207" s="11"/>
      <c r="UFH207" s="11"/>
      <c r="UFI207" s="11"/>
      <c r="UFJ207" s="11"/>
      <c r="UFK207" s="11"/>
      <c r="UFL207" s="11"/>
      <c r="UFM207" s="11"/>
      <c r="UFN207" s="11"/>
      <c r="UFO207" s="11"/>
      <c r="UFP207" s="11"/>
      <c r="UFQ207" s="11"/>
      <c r="UFR207" s="11"/>
      <c r="UFS207" s="11"/>
      <c r="UFT207" s="11"/>
      <c r="UFU207" s="11"/>
      <c r="UFV207" s="11"/>
      <c r="UFW207" s="11"/>
      <c r="UFX207" s="11"/>
      <c r="UFY207" s="11"/>
      <c r="UFZ207" s="11"/>
      <c r="UGA207" s="11"/>
      <c r="UGB207" s="11"/>
      <c r="UGC207" s="11"/>
      <c r="UGD207" s="11"/>
      <c r="UGE207" s="11"/>
      <c r="UGF207" s="11"/>
      <c r="UGG207" s="11"/>
      <c r="UGH207" s="11"/>
      <c r="UGI207" s="11"/>
      <c r="UGJ207" s="11"/>
      <c r="UGK207" s="11"/>
      <c r="UGL207" s="11"/>
      <c r="UGM207" s="11"/>
      <c r="UGN207" s="11"/>
      <c r="UGO207" s="11"/>
      <c r="UGP207" s="11"/>
      <c r="UGQ207" s="11"/>
      <c r="UGR207" s="11"/>
      <c r="UGS207" s="11"/>
      <c r="UGT207" s="11"/>
      <c r="UGU207" s="11"/>
      <c r="UGV207" s="11"/>
      <c r="UGW207" s="11"/>
      <c r="UGX207" s="11"/>
      <c r="UGY207" s="11"/>
      <c r="UGZ207" s="11"/>
      <c r="UHA207" s="11"/>
      <c r="UHB207" s="11"/>
      <c r="UHC207" s="11"/>
      <c r="UHD207" s="11"/>
      <c r="UHE207" s="11"/>
      <c r="UHF207" s="11"/>
      <c r="UHG207" s="11"/>
      <c r="UHH207" s="11"/>
      <c r="UHI207" s="11"/>
      <c r="UHJ207" s="11"/>
      <c r="UHK207" s="11"/>
      <c r="UHL207" s="11"/>
      <c r="UHM207" s="11"/>
      <c r="UHN207" s="11"/>
      <c r="UHO207" s="11"/>
      <c r="UHP207" s="11"/>
      <c r="UHQ207" s="11"/>
      <c r="UHR207" s="11"/>
      <c r="UHS207" s="11"/>
      <c r="UHT207" s="11"/>
      <c r="UHU207" s="11"/>
      <c r="UHV207" s="11"/>
      <c r="UHW207" s="11"/>
      <c r="UHX207" s="11"/>
      <c r="UHY207" s="11"/>
      <c r="UHZ207" s="11"/>
      <c r="UIA207" s="11"/>
      <c r="UIB207" s="11"/>
      <c r="UIC207" s="11"/>
      <c r="UID207" s="11"/>
      <c r="UIE207" s="11"/>
      <c r="UIF207" s="11"/>
      <c r="UIG207" s="11"/>
      <c r="UIH207" s="11"/>
      <c r="UII207" s="11"/>
      <c r="UIJ207" s="11"/>
      <c r="UIK207" s="11"/>
      <c r="UIL207" s="11"/>
      <c r="UIM207" s="11"/>
      <c r="UIN207" s="11"/>
      <c r="UIO207" s="11"/>
      <c r="UIP207" s="11"/>
      <c r="UIQ207" s="11"/>
      <c r="UIR207" s="11"/>
      <c r="UIS207" s="11"/>
      <c r="UIT207" s="11"/>
      <c r="UIU207" s="11"/>
      <c r="UIV207" s="11"/>
      <c r="UIW207" s="11"/>
      <c r="UIX207" s="11"/>
      <c r="UIY207" s="11"/>
      <c r="UIZ207" s="11"/>
      <c r="UJA207" s="11"/>
      <c r="UJB207" s="11"/>
      <c r="UJC207" s="11"/>
      <c r="UJD207" s="11"/>
      <c r="UJE207" s="11"/>
      <c r="UJF207" s="11"/>
      <c r="UJG207" s="11"/>
      <c r="UJH207" s="11"/>
      <c r="UJI207" s="11"/>
      <c r="UJJ207" s="11"/>
      <c r="UJK207" s="11"/>
      <c r="UJL207" s="11"/>
      <c r="UJM207" s="11"/>
      <c r="UJN207" s="11"/>
      <c r="UJO207" s="11"/>
      <c r="UJP207" s="11"/>
      <c r="UJQ207" s="11"/>
      <c r="UJR207" s="11"/>
      <c r="UJS207" s="11"/>
      <c r="UJT207" s="11"/>
      <c r="UJU207" s="11"/>
      <c r="UJV207" s="11"/>
      <c r="UJW207" s="11"/>
      <c r="UJX207" s="11"/>
      <c r="UJY207" s="11"/>
      <c r="UJZ207" s="11"/>
      <c r="UKA207" s="11"/>
      <c r="UKB207" s="11"/>
      <c r="UKC207" s="11"/>
      <c r="UKD207" s="11"/>
      <c r="UKE207" s="11"/>
      <c r="UKF207" s="11"/>
      <c r="UKG207" s="11"/>
      <c r="UKH207" s="11"/>
      <c r="UKI207" s="11"/>
      <c r="UKJ207" s="11"/>
      <c r="UKK207" s="11"/>
      <c r="UKL207" s="11"/>
      <c r="UKM207" s="11"/>
      <c r="UKN207" s="11"/>
      <c r="UKO207" s="11"/>
      <c r="UKP207" s="11"/>
      <c r="UKQ207" s="11"/>
      <c r="UKR207" s="11"/>
      <c r="UKS207" s="11"/>
      <c r="UKT207" s="11"/>
      <c r="UKU207" s="11"/>
      <c r="UKV207" s="11"/>
      <c r="UKW207" s="11"/>
      <c r="UKX207" s="11"/>
      <c r="UKY207" s="11"/>
      <c r="UKZ207" s="11"/>
      <c r="ULA207" s="11"/>
      <c r="ULB207" s="11"/>
      <c r="ULC207" s="11"/>
      <c r="ULD207" s="11"/>
      <c r="ULE207" s="11"/>
      <c r="ULF207" s="11"/>
      <c r="ULG207" s="11"/>
      <c r="ULH207" s="11"/>
      <c r="ULI207" s="11"/>
      <c r="ULJ207" s="11"/>
      <c r="ULK207" s="11"/>
      <c r="ULL207" s="11"/>
      <c r="ULM207" s="11"/>
      <c r="ULN207" s="11"/>
      <c r="ULO207" s="11"/>
      <c r="ULP207" s="11"/>
      <c r="ULQ207" s="11"/>
      <c r="ULR207" s="11"/>
      <c r="ULS207" s="11"/>
      <c r="ULT207" s="11"/>
      <c r="ULU207" s="11"/>
      <c r="ULV207" s="11"/>
      <c r="ULW207" s="11"/>
      <c r="ULX207" s="11"/>
      <c r="ULY207" s="11"/>
      <c r="ULZ207" s="11"/>
      <c r="UMA207" s="11"/>
      <c r="UMB207" s="11"/>
      <c r="UMC207" s="11"/>
      <c r="UMD207" s="11"/>
      <c r="UME207" s="11"/>
      <c r="UMF207" s="11"/>
      <c r="UMG207" s="11"/>
      <c r="UMH207" s="11"/>
      <c r="UMI207" s="11"/>
      <c r="UMJ207" s="11"/>
      <c r="UMK207" s="11"/>
      <c r="UML207" s="11"/>
      <c r="UMM207" s="11"/>
      <c r="UMN207" s="11"/>
      <c r="UMO207" s="11"/>
      <c r="UMP207" s="11"/>
      <c r="UMQ207" s="11"/>
      <c r="UMR207" s="11"/>
      <c r="UMS207" s="11"/>
      <c r="UMT207" s="11"/>
      <c r="UMU207" s="11"/>
      <c r="UMV207" s="11"/>
      <c r="UMW207" s="11"/>
      <c r="UMX207" s="11"/>
      <c r="UMY207" s="11"/>
      <c r="UMZ207" s="11"/>
      <c r="UNA207" s="11"/>
      <c r="UNB207" s="11"/>
      <c r="UNC207" s="11"/>
      <c r="UND207" s="11"/>
      <c r="UNE207" s="11"/>
      <c r="UNF207" s="11"/>
      <c r="UNG207" s="11"/>
      <c r="UNH207" s="11"/>
      <c r="UNI207" s="11"/>
      <c r="UNJ207" s="11"/>
      <c r="UNK207" s="11"/>
      <c r="UNL207" s="11"/>
      <c r="UNM207" s="11"/>
      <c r="UNN207" s="11"/>
      <c r="UNO207" s="11"/>
      <c r="UNP207" s="11"/>
      <c r="UNQ207" s="11"/>
      <c r="UNR207" s="11"/>
      <c r="UNS207" s="11"/>
      <c r="UNT207" s="11"/>
      <c r="UNU207" s="11"/>
      <c r="UNV207" s="11"/>
      <c r="UNW207" s="11"/>
      <c r="UNX207" s="11"/>
      <c r="UNY207" s="11"/>
      <c r="UNZ207" s="11"/>
      <c r="UOA207" s="11"/>
      <c r="UOB207" s="11"/>
      <c r="UOC207" s="11"/>
      <c r="UOD207" s="11"/>
      <c r="UOE207" s="11"/>
      <c r="UOF207" s="11"/>
      <c r="UOG207" s="11"/>
      <c r="UOH207" s="11"/>
      <c r="UOI207" s="11"/>
      <c r="UOJ207" s="11"/>
      <c r="UOK207" s="11"/>
      <c r="UOL207" s="11"/>
      <c r="UOM207" s="11"/>
      <c r="UON207" s="11"/>
      <c r="UOO207" s="11"/>
      <c r="UOP207" s="11"/>
      <c r="UOQ207" s="11"/>
      <c r="UOR207" s="11"/>
      <c r="UOS207" s="11"/>
      <c r="UOT207" s="11"/>
      <c r="UOU207" s="11"/>
      <c r="UOV207" s="11"/>
      <c r="UOW207" s="11"/>
      <c r="UOX207" s="11"/>
      <c r="UOY207" s="11"/>
      <c r="UOZ207" s="11"/>
      <c r="UPA207" s="11"/>
      <c r="UPB207" s="11"/>
      <c r="UPC207" s="11"/>
      <c r="UPD207" s="11"/>
      <c r="UPE207" s="11"/>
      <c r="UPF207" s="11"/>
      <c r="UPG207" s="11"/>
      <c r="UPH207" s="11"/>
      <c r="UPI207" s="11"/>
      <c r="UPJ207" s="11"/>
      <c r="UPK207" s="11"/>
      <c r="UPL207" s="11"/>
      <c r="UPM207" s="11"/>
      <c r="UPN207" s="11"/>
      <c r="UPO207" s="11"/>
      <c r="UPP207" s="11"/>
      <c r="UPQ207" s="11"/>
      <c r="UPR207" s="11"/>
      <c r="UPS207" s="11"/>
      <c r="UPT207" s="11"/>
      <c r="UPU207" s="11"/>
      <c r="UPV207" s="11"/>
      <c r="UPW207" s="11"/>
      <c r="UPX207" s="11"/>
      <c r="UPY207" s="11"/>
      <c r="UPZ207" s="11"/>
      <c r="UQA207" s="11"/>
      <c r="UQB207" s="11"/>
      <c r="UQC207" s="11"/>
      <c r="UQD207" s="11"/>
      <c r="UQE207" s="11"/>
      <c r="UQF207" s="11"/>
      <c r="UQG207" s="11"/>
      <c r="UQH207" s="11"/>
      <c r="UQI207" s="11"/>
      <c r="UQJ207" s="11"/>
      <c r="UQK207" s="11"/>
      <c r="UQL207" s="11"/>
      <c r="UQM207" s="11"/>
      <c r="UQN207" s="11"/>
      <c r="UQO207" s="11"/>
      <c r="UQP207" s="11"/>
      <c r="UQQ207" s="11"/>
      <c r="UQR207" s="11"/>
      <c r="UQS207" s="11"/>
      <c r="UQT207" s="11"/>
      <c r="UQU207" s="11"/>
      <c r="UQV207" s="11"/>
      <c r="UQW207" s="11"/>
      <c r="UQX207" s="11"/>
      <c r="UQY207" s="11"/>
      <c r="UQZ207" s="11"/>
      <c r="URA207" s="11"/>
      <c r="URB207" s="11"/>
      <c r="URC207" s="11"/>
      <c r="URD207" s="11"/>
      <c r="URE207" s="11"/>
      <c r="URF207" s="11"/>
      <c r="URG207" s="11"/>
      <c r="URH207" s="11"/>
      <c r="URI207" s="11"/>
      <c r="URJ207" s="11"/>
      <c r="URK207" s="11"/>
      <c r="URL207" s="11"/>
      <c r="URM207" s="11"/>
      <c r="URN207" s="11"/>
      <c r="URO207" s="11"/>
      <c r="URP207" s="11"/>
      <c r="URQ207" s="11"/>
      <c r="URR207" s="11"/>
      <c r="URS207" s="11"/>
      <c r="URT207" s="11"/>
      <c r="URU207" s="11"/>
      <c r="URV207" s="11"/>
      <c r="URW207" s="11"/>
      <c r="URX207" s="11"/>
      <c r="URY207" s="11"/>
      <c r="URZ207" s="11"/>
      <c r="USA207" s="11"/>
      <c r="USB207" s="11"/>
      <c r="USC207" s="11"/>
      <c r="USD207" s="11"/>
      <c r="USE207" s="11"/>
      <c r="USF207" s="11"/>
      <c r="USG207" s="11"/>
      <c r="USH207" s="11"/>
      <c r="USI207" s="11"/>
      <c r="USJ207" s="11"/>
      <c r="USK207" s="11"/>
      <c r="USL207" s="11"/>
      <c r="USM207" s="11"/>
      <c r="USN207" s="11"/>
      <c r="USO207" s="11"/>
      <c r="USP207" s="11"/>
      <c r="USQ207" s="11"/>
      <c r="USR207" s="11"/>
      <c r="USS207" s="11"/>
      <c r="UST207" s="11"/>
      <c r="USU207" s="11"/>
      <c r="USV207" s="11"/>
      <c r="USW207" s="11"/>
      <c r="USX207" s="11"/>
      <c r="USY207" s="11"/>
      <c r="USZ207" s="11"/>
      <c r="UTA207" s="11"/>
      <c r="UTB207" s="11"/>
      <c r="UTC207" s="11"/>
      <c r="UTD207" s="11"/>
      <c r="UTE207" s="11"/>
      <c r="UTF207" s="11"/>
      <c r="UTG207" s="11"/>
      <c r="UTH207" s="11"/>
      <c r="UTI207" s="11"/>
      <c r="UTJ207" s="11"/>
      <c r="UTK207" s="11"/>
      <c r="UTL207" s="11"/>
      <c r="UTM207" s="11"/>
      <c r="UTN207" s="11"/>
      <c r="UTO207" s="11"/>
      <c r="UTP207" s="11"/>
      <c r="UTQ207" s="11"/>
      <c r="UTR207" s="11"/>
      <c r="UTS207" s="11"/>
      <c r="UTT207" s="11"/>
      <c r="UTU207" s="11"/>
      <c r="UTV207" s="11"/>
      <c r="UTW207" s="11"/>
      <c r="UTX207" s="11"/>
      <c r="UTY207" s="11"/>
      <c r="UTZ207" s="11"/>
      <c r="UUA207" s="11"/>
      <c r="UUB207" s="11"/>
      <c r="UUC207" s="11"/>
      <c r="UUD207" s="11"/>
      <c r="UUE207" s="11"/>
      <c r="UUF207" s="11"/>
      <c r="UUG207" s="11"/>
      <c r="UUH207" s="11"/>
      <c r="UUI207" s="11"/>
      <c r="UUJ207" s="11"/>
      <c r="UUK207" s="11"/>
      <c r="UUL207" s="11"/>
      <c r="UUM207" s="11"/>
      <c r="UUN207" s="11"/>
      <c r="UUO207" s="11"/>
      <c r="UUP207" s="11"/>
      <c r="UUQ207" s="11"/>
      <c r="UUR207" s="11"/>
      <c r="UUS207" s="11"/>
      <c r="UUT207" s="11"/>
      <c r="UUU207" s="11"/>
      <c r="UUV207" s="11"/>
      <c r="UUW207" s="11"/>
      <c r="UUX207" s="11"/>
      <c r="UUY207" s="11"/>
      <c r="UUZ207" s="11"/>
      <c r="UVA207" s="11"/>
      <c r="UVB207" s="11"/>
      <c r="UVC207" s="11"/>
      <c r="UVD207" s="11"/>
      <c r="UVE207" s="11"/>
      <c r="UVF207" s="11"/>
      <c r="UVG207" s="11"/>
      <c r="UVH207" s="11"/>
      <c r="UVI207" s="11"/>
      <c r="UVJ207" s="11"/>
      <c r="UVK207" s="11"/>
      <c r="UVL207" s="11"/>
      <c r="UVM207" s="11"/>
      <c r="UVN207" s="11"/>
      <c r="UVO207" s="11"/>
      <c r="UVP207" s="11"/>
      <c r="UVQ207" s="11"/>
      <c r="UVR207" s="11"/>
      <c r="UVS207" s="11"/>
      <c r="UVT207" s="11"/>
      <c r="UVU207" s="11"/>
      <c r="UVV207" s="11"/>
      <c r="UVW207" s="11"/>
      <c r="UVX207" s="11"/>
      <c r="UVY207" s="11"/>
      <c r="UVZ207" s="11"/>
      <c r="UWA207" s="11"/>
      <c r="UWB207" s="11"/>
      <c r="UWC207" s="11"/>
      <c r="UWD207" s="11"/>
      <c r="UWE207" s="11"/>
      <c r="UWF207" s="11"/>
      <c r="UWG207" s="11"/>
      <c r="UWH207" s="11"/>
      <c r="UWI207" s="11"/>
      <c r="UWJ207" s="11"/>
      <c r="UWK207" s="11"/>
      <c r="UWL207" s="11"/>
      <c r="UWM207" s="11"/>
      <c r="UWN207" s="11"/>
      <c r="UWO207" s="11"/>
      <c r="UWP207" s="11"/>
      <c r="UWQ207" s="11"/>
      <c r="UWR207" s="11"/>
      <c r="UWS207" s="11"/>
      <c r="UWT207" s="11"/>
      <c r="UWU207" s="11"/>
      <c r="UWV207" s="11"/>
      <c r="UWW207" s="11"/>
      <c r="UWX207" s="11"/>
      <c r="UWY207" s="11"/>
      <c r="UWZ207" s="11"/>
      <c r="UXA207" s="11"/>
      <c r="UXB207" s="11"/>
      <c r="UXC207" s="11"/>
      <c r="UXD207" s="11"/>
      <c r="UXE207" s="11"/>
      <c r="UXF207" s="11"/>
      <c r="UXG207" s="11"/>
      <c r="UXH207" s="11"/>
      <c r="UXI207" s="11"/>
      <c r="UXJ207" s="11"/>
      <c r="UXK207" s="11"/>
      <c r="UXL207" s="11"/>
      <c r="UXM207" s="11"/>
      <c r="UXN207" s="11"/>
      <c r="UXO207" s="11"/>
      <c r="UXP207" s="11"/>
      <c r="UXQ207" s="11"/>
      <c r="UXR207" s="11"/>
      <c r="UXS207" s="11"/>
      <c r="UXT207" s="11"/>
      <c r="UXU207" s="11"/>
      <c r="UXV207" s="11"/>
      <c r="UXW207" s="11"/>
      <c r="UXX207" s="11"/>
      <c r="UXY207" s="11"/>
      <c r="UXZ207" s="11"/>
      <c r="UYA207" s="11"/>
      <c r="UYB207" s="11"/>
      <c r="UYC207" s="11"/>
      <c r="UYD207" s="11"/>
      <c r="UYE207" s="11"/>
      <c r="UYF207" s="11"/>
      <c r="UYG207" s="11"/>
      <c r="UYH207" s="11"/>
      <c r="UYI207" s="11"/>
      <c r="UYJ207" s="11"/>
      <c r="UYK207" s="11"/>
      <c r="UYL207" s="11"/>
      <c r="UYM207" s="11"/>
      <c r="UYN207" s="11"/>
      <c r="UYO207" s="11"/>
      <c r="UYP207" s="11"/>
      <c r="UYQ207" s="11"/>
      <c r="UYR207" s="11"/>
      <c r="UYS207" s="11"/>
      <c r="UYT207" s="11"/>
      <c r="UYU207" s="11"/>
      <c r="UYV207" s="11"/>
      <c r="UYW207" s="11"/>
      <c r="UYX207" s="11"/>
      <c r="UYY207" s="11"/>
      <c r="UYZ207" s="11"/>
      <c r="UZA207" s="11"/>
      <c r="UZB207" s="11"/>
      <c r="UZC207" s="11"/>
      <c r="UZD207" s="11"/>
      <c r="UZE207" s="11"/>
      <c r="UZF207" s="11"/>
      <c r="UZG207" s="11"/>
      <c r="UZH207" s="11"/>
      <c r="UZI207" s="11"/>
      <c r="UZJ207" s="11"/>
      <c r="UZK207" s="11"/>
      <c r="UZL207" s="11"/>
      <c r="UZM207" s="11"/>
      <c r="UZN207" s="11"/>
      <c r="UZO207" s="11"/>
      <c r="UZP207" s="11"/>
      <c r="UZQ207" s="11"/>
      <c r="UZR207" s="11"/>
      <c r="UZS207" s="11"/>
      <c r="UZT207" s="11"/>
      <c r="UZU207" s="11"/>
      <c r="UZV207" s="11"/>
      <c r="UZW207" s="11"/>
      <c r="UZX207" s="11"/>
      <c r="UZY207" s="11"/>
      <c r="UZZ207" s="11"/>
      <c r="VAA207" s="11"/>
      <c r="VAB207" s="11"/>
      <c r="VAC207" s="11"/>
      <c r="VAD207" s="11"/>
      <c r="VAE207" s="11"/>
      <c r="VAF207" s="11"/>
      <c r="VAG207" s="11"/>
      <c r="VAH207" s="11"/>
      <c r="VAI207" s="11"/>
      <c r="VAJ207" s="11"/>
      <c r="VAK207" s="11"/>
      <c r="VAL207" s="11"/>
      <c r="VAM207" s="11"/>
      <c r="VAN207" s="11"/>
      <c r="VAO207" s="11"/>
      <c r="VAP207" s="11"/>
      <c r="VAQ207" s="11"/>
      <c r="VAR207" s="11"/>
      <c r="VAS207" s="11"/>
      <c r="VAT207" s="11"/>
      <c r="VAU207" s="11"/>
      <c r="VAV207" s="11"/>
      <c r="VAW207" s="11"/>
      <c r="VAX207" s="11"/>
      <c r="VAY207" s="11"/>
      <c r="VAZ207" s="11"/>
      <c r="VBA207" s="11"/>
      <c r="VBB207" s="11"/>
      <c r="VBC207" s="11"/>
      <c r="VBD207" s="11"/>
      <c r="VBE207" s="11"/>
      <c r="VBF207" s="11"/>
      <c r="VBG207" s="11"/>
      <c r="VBH207" s="11"/>
      <c r="VBI207" s="11"/>
      <c r="VBJ207" s="11"/>
      <c r="VBK207" s="11"/>
      <c r="VBL207" s="11"/>
      <c r="VBM207" s="11"/>
      <c r="VBN207" s="11"/>
      <c r="VBO207" s="11"/>
      <c r="VBP207" s="11"/>
      <c r="VBQ207" s="11"/>
      <c r="VBR207" s="11"/>
      <c r="VBS207" s="11"/>
      <c r="VBT207" s="11"/>
      <c r="VBU207" s="11"/>
      <c r="VBV207" s="11"/>
      <c r="VBW207" s="11"/>
      <c r="VBX207" s="11"/>
      <c r="VBY207" s="11"/>
      <c r="VBZ207" s="11"/>
      <c r="VCA207" s="11"/>
      <c r="VCB207" s="11"/>
      <c r="VCC207" s="11"/>
      <c r="VCD207" s="11"/>
      <c r="VCE207" s="11"/>
      <c r="VCF207" s="11"/>
      <c r="VCG207" s="11"/>
      <c r="VCH207" s="11"/>
      <c r="VCI207" s="11"/>
      <c r="VCJ207" s="11"/>
      <c r="VCK207" s="11"/>
      <c r="VCL207" s="11"/>
      <c r="VCM207" s="11"/>
      <c r="VCN207" s="11"/>
      <c r="VCO207" s="11"/>
      <c r="VCP207" s="11"/>
      <c r="VCQ207" s="11"/>
      <c r="VCR207" s="11"/>
      <c r="VCS207" s="11"/>
      <c r="VCT207" s="11"/>
      <c r="VCU207" s="11"/>
      <c r="VCV207" s="11"/>
      <c r="VCW207" s="11"/>
      <c r="VCX207" s="11"/>
      <c r="VCY207" s="11"/>
      <c r="VCZ207" s="11"/>
      <c r="VDA207" s="11"/>
      <c r="VDB207" s="11"/>
      <c r="VDC207" s="11"/>
      <c r="VDD207" s="11"/>
      <c r="VDE207" s="11"/>
      <c r="VDF207" s="11"/>
      <c r="VDG207" s="11"/>
      <c r="VDH207" s="11"/>
      <c r="VDI207" s="11"/>
      <c r="VDJ207" s="11"/>
      <c r="VDK207" s="11"/>
      <c r="VDL207" s="11"/>
      <c r="VDM207" s="11"/>
      <c r="VDN207" s="11"/>
      <c r="VDO207" s="11"/>
      <c r="VDP207" s="11"/>
      <c r="VDQ207" s="11"/>
      <c r="VDR207" s="11"/>
      <c r="VDS207" s="11"/>
      <c r="VDT207" s="11"/>
      <c r="VDU207" s="11"/>
      <c r="VDV207" s="11"/>
      <c r="VDW207" s="11"/>
      <c r="VDX207" s="11"/>
      <c r="VDY207" s="11"/>
      <c r="VDZ207" s="11"/>
      <c r="VEA207" s="11"/>
      <c r="VEB207" s="11"/>
      <c r="VEC207" s="11"/>
      <c r="VED207" s="11"/>
      <c r="VEE207" s="11"/>
      <c r="VEF207" s="11"/>
      <c r="VEG207" s="11"/>
      <c r="VEH207" s="11"/>
      <c r="VEI207" s="11"/>
      <c r="VEJ207" s="11"/>
      <c r="VEK207" s="11"/>
      <c r="VEL207" s="11"/>
      <c r="VEM207" s="11"/>
      <c r="VEN207" s="11"/>
      <c r="VEO207" s="11"/>
      <c r="VEP207" s="11"/>
      <c r="VEQ207" s="11"/>
      <c r="VER207" s="11"/>
      <c r="VES207" s="11"/>
      <c r="VET207" s="11"/>
      <c r="VEU207" s="11"/>
      <c r="VEV207" s="11"/>
      <c r="VEW207" s="11"/>
      <c r="VEX207" s="11"/>
      <c r="VEY207" s="11"/>
      <c r="VEZ207" s="11"/>
      <c r="VFA207" s="11"/>
      <c r="VFB207" s="11"/>
      <c r="VFC207" s="11"/>
      <c r="VFD207" s="11"/>
      <c r="VFE207" s="11"/>
      <c r="VFF207" s="11"/>
      <c r="VFG207" s="11"/>
      <c r="VFH207" s="11"/>
      <c r="VFI207" s="11"/>
      <c r="VFJ207" s="11"/>
      <c r="VFK207" s="11"/>
      <c r="VFL207" s="11"/>
      <c r="VFM207" s="11"/>
      <c r="VFN207" s="11"/>
      <c r="VFO207" s="11"/>
      <c r="VFP207" s="11"/>
      <c r="VFQ207" s="11"/>
      <c r="VFR207" s="11"/>
      <c r="VFS207" s="11"/>
      <c r="VFT207" s="11"/>
      <c r="VFU207" s="11"/>
      <c r="VFV207" s="11"/>
      <c r="VFW207" s="11"/>
      <c r="VFX207" s="11"/>
      <c r="VFY207" s="11"/>
      <c r="VFZ207" s="11"/>
      <c r="VGA207" s="11"/>
      <c r="VGB207" s="11"/>
      <c r="VGC207" s="11"/>
      <c r="VGD207" s="11"/>
      <c r="VGE207" s="11"/>
      <c r="VGF207" s="11"/>
      <c r="VGG207" s="11"/>
      <c r="VGH207" s="11"/>
      <c r="VGI207" s="11"/>
      <c r="VGJ207" s="11"/>
      <c r="VGK207" s="11"/>
      <c r="VGL207" s="11"/>
      <c r="VGM207" s="11"/>
      <c r="VGN207" s="11"/>
      <c r="VGO207" s="11"/>
      <c r="VGP207" s="11"/>
      <c r="VGQ207" s="11"/>
      <c r="VGR207" s="11"/>
      <c r="VGS207" s="11"/>
      <c r="VGT207" s="11"/>
      <c r="VGU207" s="11"/>
      <c r="VGV207" s="11"/>
      <c r="VGW207" s="11"/>
      <c r="VGX207" s="11"/>
      <c r="VGY207" s="11"/>
      <c r="VGZ207" s="11"/>
      <c r="VHA207" s="11"/>
      <c r="VHB207" s="11"/>
      <c r="VHC207" s="11"/>
      <c r="VHD207" s="11"/>
      <c r="VHE207" s="11"/>
      <c r="VHF207" s="11"/>
      <c r="VHG207" s="11"/>
      <c r="VHH207" s="11"/>
      <c r="VHI207" s="11"/>
      <c r="VHJ207" s="11"/>
      <c r="VHK207" s="11"/>
      <c r="VHL207" s="11"/>
      <c r="VHM207" s="11"/>
      <c r="VHN207" s="11"/>
      <c r="VHO207" s="11"/>
      <c r="VHP207" s="11"/>
      <c r="VHQ207" s="11"/>
      <c r="VHR207" s="11"/>
      <c r="VHS207" s="11"/>
      <c r="VHT207" s="11"/>
      <c r="VHU207" s="11"/>
      <c r="VHV207" s="11"/>
      <c r="VHW207" s="11"/>
      <c r="VHX207" s="11"/>
      <c r="VHY207" s="11"/>
      <c r="VHZ207" s="11"/>
      <c r="VIA207" s="11"/>
      <c r="VIB207" s="11"/>
      <c r="VIC207" s="11"/>
      <c r="VID207" s="11"/>
      <c r="VIE207" s="11"/>
      <c r="VIF207" s="11"/>
      <c r="VIG207" s="11"/>
      <c r="VIH207" s="11"/>
      <c r="VII207" s="11"/>
      <c r="VIJ207" s="11"/>
      <c r="VIK207" s="11"/>
      <c r="VIL207" s="11"/>
      <c r="VIM207" s="11"/>
      <c r="VIN207" s="11"/>
      <c r="VIO207" s="11"/>
      <c r="VIP207" s="11"/>
      <c r="VIQ207" s="11"/>
      <c r="VIR207" s="11"/>
      <c r="VIS207" s="11"/>
      <c r="VIT207" s="11"/>
      <c r="VIU207" s="11"/>
      <c r="VIV207" s="11"/>
      <c r="VIW207" s="11"/>
      <c r="VIX207" s="11"/>
      <c r="VIY207" s="11"/>
      <c r="VIZ207" s="11"/>
      <c r="VJA207" s="11"/>
      <c r="VJB207" s="11"/>
      <c r="VJC207" s="11"/>
      <c r="VJD207" s="11"/>
      <c r="VJE207" s="11"/>
      <c r="VJF207" s="11"/>
      <c r="VJG207" s="11"/>
      <c r="VJH207" s="11"/>
      <c r="VJI207" s="11"/>
      <c r="VJJ207" s="11"/>
      <c r="VJK207" s="11"/>
      <c r="VJL207" s="11"/>
      <c r="VJM207" s="11"/>
      <c r="VJN207" s="11"/>
      <c r="VJO207" s="11"/>
      <c r="VJP207" s="11"/>
      <c r="VJQ207" s="11"/>
      <c r="VJR207" s="11"/>
      <c r="VJS207" s="11"/>
      <c r="VJT207" s="11"/>
      <c r="VJU207" s="11"/>
      <c r="VJV207" s="11"/>
      <c r="VJW207" s="11"/>
      <c r="VJX207" s="11"/>
      <c r="VJY207" s="11"/>
      <c r="VJZ207" s="11"/>
      <c r="VKA207" s="11"/>
      <c r="VKB207" s="11"/>
      <c r="VKC207" s="11"/>
      <c r="VKD207" s="11"/>
      <c r="VKE207" s="11"/>
      <c r="VKF207" s="11"/>
      <c r="VKG207" s="11"/>
      <c r="VKH207" s="11"/>
      <c r="VKI207" s="11"/>
      <c r="VKJ207" s="11"/>
      <c r="VKK207" s="11"/>
      <c r="VKL207" s="11"/>
      <c r="VKM207" s="11"/>
      <c r="VKN207" s="11"/>
      <c r="VKO207" s="11"/>
      <c r="VKP207" s="11"/>
      <c r="VKQ207" s="11"/>
      <c r="VKR207" s="11"/>
      <c r="VKS207" s="11"/>
      <c r="VKT207" s="11"/>
      <c r="VKU207" s="11"/>
      <c r="VKV207" s="11"/>
      <c r="VKW207" s="11"/>
      <c r="VKX207" s="11"/>
      <c r="VKY207" s="11"/>
      <c r="VKZ207" s="11"/>
      <c r="VLA207" s="11"/>
      <c r="VLB207" s="11"/>
      <c r="VLC207" s="11"/>
      <c r="VLD207" s="11"/>
      <c r="VLE207" s="11"/>
      <c r="VLF207" s="11"/>
      <c r="VLG207" s="11"/>
      <c r="VLH207" s="11"/>
      <c r="VLI207" s="11"/>
      <c r="VLJ207" s="11"/>
      <c r="VLK207" s="11"/>
      <c r="VLL207" s="11"/>
      <c r="VLM207" s="11"/>
      <c r="VLN207" s="11"/>
      <c r="VLO207" s="11"/>
      <c r="VLP207" s="11"/>
      <c r="VLQ207" s="11"/>
      <c r="VLR207" s="11"/>
      <c r="VLS207" s="11"/>
      <c r="VLT207" s="11"/>
      <c r="VLU207" s="11"/>
      <c r="VLV207" s="11"/>
      <c r="VLW207" s="11"/>
      <c r="VLX207" s="11"/>
      <c r="VLY207" s="11"/>
      <c r="VLZ207" s="11"/>
      <c r="VMA207" s="11"/>
      <c r="VMB207" s="11"/>
      <c r="VMC207" s="11"/>
      <c r="VMD207" s="11"/>
      <c r="VME207" s="11"/>
      <c r="VMF207" s="11"/>
      <c r="VMG207" s="11"/>
      <c r="VMH207" s="11"/>
      <c r="VMI207" s="11"/>
      <c r="VMJ207" s="11"/>
      <c r="VMK207" s="11"/>
      <c r="VML207" s="11"/>
      <c r="VMM207" s="11"/>
      <c r="VMN207" s="11"/>
      <c r="VMO207" s="11"/>
      <c r="VMP207" s="11"/>
      <c r="VMQ207" s="11"/>
      <c r="VMR207" s="11"/>
      <c r="VMS207" s="11"/>
      <c r="VMT207" s="11"/>
      <c r="VMU207" s="11"/>
      <c r="VMV207" s="11"/>
      <c r="VMW207" s="11"/>
      <c r="VMX207" s="11"/>
      <c r="VMY207" s="11"/>
      <c r="VMZ207" s="11"/>
      <c r="VNA207" s="11"/>
      <c r="VNB207" s="11"/>
      <c r="VNC207" s="11"/>
      <c r="VND207" s="11"/>
      <c r="VNE207" s="11"/>
      <c r="VNF207" s="11"/>
      <c r="VNG207" s="11"/>
      <c r="VNH207" s="11"/>
      <c r="VNI207" s="11"/>
      <c r="VNJ207" s="11"/>
      <c r="VNK207" s="11"/>
      <c r="VNL207" s="11"/>
      <c r="VNM207" s="11"/>
      <c r="VNN207" s="11"/>
      <c r="VNO207" s="11"/>
      <c r="VNP207" s="11"/>
      <c r="VNQ207" s="11"/>
      <c r="VNR207" s="11"/>
      <c r="VNS207" s="11"/>
      <c r="VNT207" s="11"/>
      <c r="VNU207" s="11"/>
      <c r="VNV207" s="11"/>
      <c r="VNW207" s="11"/>
      <c r="VNX207" s="11"/>
      <c r="VNY207" s="11"/>
      <c r="VNZ207" s="11"/>
      <c r="VOA207" s="11"/>
      <c r="VOB207" s="11"/>
      <c r="VOC207" s="11"/>
      <c r="VOD207" s="11"/>
      <c r="VOE207" s="11"/>
      <c r="VOF207" s="11"/>
      <c r="VOG207" s="11"/>
      <c r="VOH207" s="11"/>
      <c r="VOI207" s="11"/>
      <c r="VOJ207" s="11"/>
      <c r="VOK207" s="11"/>
      <c r="VOL207" s="11"/>
      <c r="VOM207" s="11"/>
      <c r="VON207" s="11"/>
      <c r="VOO207" s="11"/>
      <c r="VOP207" s="11"/>
      <c r="VOQ207" s="11"/>
      <c r="VOR207" s="11"/>
      <c r="VOS207" s="11"/>
      <c r="VOT207" s="11"/>
      <c r="VOU207" s="11"/>
      <c r="VOV207" s="11"/>
      <c r="VOW207" s="11"/>
      <c r="VOX207" s="11"/>
      <c r="VOY207" s="11"/>
      <c r="VOZ207" s="11"/>
      <c r="VPA207" s="11"/>
      <c r="VPB207" s="11"/>
      <c r="VPC207" s="11"/>
      <c r="VPD207" s="11"/>
      <c r="VPE207" s="11"/>
      <c r="VPF207" s="11"/>
      <c r="VPG207" s="11"/>
      <c r="VPH207" s="11"/>
      <c r="VPI207" s="11"/>
      <c r="VPJ207" s="11"/>
      <c r="VPK207" s="11"/>
      <c r="VPL207" s="11"/>
      <c r="VPM207" s="11"/>
      <c r="VPN207" s="11"/>
      <c r="VPO207" s="11"/>
      <c r="VPP207" s="11"/>
      <c r="VPQ207" s="11"/>
      <c r="VPR207" s="11"/>
      <c r="VPS207" s="11"/>
      <c r="VPT207" s="11"/>
      <c r="VPU207" s="11"/>
      <c r="VPV207" s="11"/>
      <c r="VPW207" s="11"/>
      <c r="VPX207" s="11"/>
      <c r="VPY207" s="11"/>
      <c r="VPZ207" s="11"/>
      <c r="VQA207" s="11"/>
      <c r="VQB207" s="11"/>
      <c r="VQC207" s="11"/>
      <c r="VQD207" s="11"/>
      <c r="VQE207" s="11"/>
      <c r="VQF207" s="11"/>
      <c r="VQG207" s="11"/>
      <c r="VQH207" s="11"/>
      <c r="VQI207" s="11"/>
      <c r="VQJ207" s="11"/>
      <c r="VQK207" s="11"/>
      <c r="VQL207" s="11"/>
      <c r="VQM207" s="11"/>
      <c r="VQN207" s="11"/>
      <c r="VQO207" s="11"/>
      <c r="VQP207" s="11"/>
      <c r="VQQ207" s="11"/>
      <c r="VQR207" s="11"/>
      <c r="VQS207" s="11"/>
      <c r="VQT207" s="11"/>
      <c r="VQU207" s="11"/>
      <c r="VQV207" s="11"/>
      <c r="VQW207" s="11"/>
      <c r="VQX207" s="11"/>
      <c r="VQY207" s="11"/>
      <c r="VQZ207" s="11"/>
      <c r="VRA207" s="11"/>
      <c r="VRB207" s="11"/>
      <c r="VRC207" s="11"/>
      <c r="VRD207" s="11"/>
      <c r="VRE207" s="11"/>
      <c r="VRF207" s="11"/>
      <c r="VRG207" s="11"/>
      <c r="VRH207" s="11"/>
      <c r="VRI207" s="11"/>
      <c r="VRJ207" s="11"/>
      <c r="VRK207" s="11"/>
      <c r="VRL207" s="11"/>
      <c r="VRM207" s="11"/>
      <c r="VRN207" s="11"/>
      <c r="VRO207" s="11"/>
      <c r="VRP207" s="11"/>
      <c r="VRQ207" s="11"/>
      <c r="VRR207" s="11"/>
      <c r="VRS207" s="11"/>
      <c r="VRT207" s="11"/>
      <c r="VRU207" s="11"/>
      <c r="VRV207" s="11"/>
      <c r="VRW207" s="11"/>
      <c r="VRX207" s="11"/>
      <c r="VRY207" s="11"/>
      <c r="VRZ207" s="11"/>
      <c r="VSA207" s="11"/>
      <c r="VSB207" s="11"/>
      <c r="VSC207" s="11"/>
      <c r="VSD207" s="11"/>
      <c r="VSE207" s="11"/>
      <c r="VSF207" s="11"/>
      <c r="VSG207" s="11"/>
      <c r="VSH207" s="11"/>
      <c r="VSI207" s="11"/>
      <c r="VSJ207" s="11"/>
      <c r="VSK207" s="11"/>
      <c r="VSL207" s="11"/>
      <c r="VSM207" s="11"/>
      <c r="VSN207" s="11"/>
      <c r="VSO207" s="11"/>
      <c r="VSP207" s="11"/>
      <c r="VSQ207" s="11"/>
      <c r="VSR207" s="11"/>
      <c r="VSS207" s="11"/>
      <c r="VST207" s="11"/>
      <c r="VSU207" s="11"/>
      <c r="VSV207" s="11"/>
      <c r="VSW207" s="11"/>
      <c r="VSX207" s="11"/>
      <c r="VSY207" s="11"/>
      <c r="VSZ207" s="11"/>
      <c r="VTA207" s="11"/>
      <c r="VTB207" s="11"/>
      <c r="VTC207" s="11"/>
      <c r="VTD207" s="11"/>
      <c r="VTE207" s="11"/>
      <c r="VTF207" s="11"/>
      <c r="VTG207" s="11"/>
      <c r="VTH207" s="11"/>
      <c r="VTI207" s="11"/>
      <c r="VTJ207" s="11"/>
      <c r="VTK207" s="11"/>
      <c r="VTL207" s="11"/>
      <c r="VTM207" s="11"/>
      <c r="VTN207" s="11"/>
      <c r="VTO207" s="11"/>
      <c r="VTP207" s="11"/>
      <c r="VTQ207" s="11"/>
      <c r="VTR207" s="11"/>
      <c r="VTS207" s="11"/>
      <c r="VTT207" s="11"/>
      <c r="VTU207" s="11"/>
      <c r="VTV207" s="11"/>
      <c r="VTW207" s="11"/>
      <c r="VTX207" s="11"/>
      <c r="VTY207" s="11"/>
      <c r="VTZ207" s="11"/>
      <c r="VUA207" s="11"/>
      <c r="VUB207" s="11"/>
      <c r="VUC207" s="11"/>
      <c r="VUD207" s="11"/>
      <c r="VUE207" s="11"/>
      <c r="VUF207" s="11"/>
      <c r="VUG207" s="11"/>
      <c r="VUH207" s="11"/>
      <c r="VUI207" s="11"/>
      <c r="VUJ207" s="11"/>
      <c r="VUK207" s="11"/>
      <c r="VUL207" s="11"/>
      <c r="VUM207" s="11"/>
      <c r="VUN207" s="11"/>
      <c r="VUO207" s="11"/>
      <c r="VUP207" s="11"/>
      <c r="VUQ207" s="11"/>
      <c r="VUR207" s="11"/>
      <c r="VUS207" s="11"/>
      <c r="VUT207" s="11"/>
      <c r="VUU207" s="11"/>
      <c r="VUV207" s="11"/>
      <c r="VUW207" s="11"/>
      <c r="VUX207" s="11"/>
      <c r="VUY207" s="11"/>
      <c r="VUZ207" s="11"/>
      <c r="VVA207" s="11"/>
      <c r="VVB207" s="11"/>
      <c r="VVC207" s="11"/>
      <c r="VVD207" s="11"/>
      <c r="VVE207" s="11"/>
      <c r="VVF207" s="11"/>
      <c r="VVG207" s="11"/>
      <c r="VVH207" s="11"/>
      <c r="VVI207" s="11"/>
      <c r="VVJ207" s="11"/>
      <c r="VVK207" s="11"/>
      <c r="VVL207" s="11"/>
      <c r="VVM207" s="11"/>
      <c r="VVN207" s="11"/>
      <c r="VVO207" s="11"/>
      <c r="VVP207" s="11"/>
      <c r="VVQ207" s="11"/>
      <c r="VVR207" s="11"/>
      <c r="VVS207" s="11"/>
      <c r="VVT207" s="11"/>
      <c r="VVU207" s="11"/>
      <c r="VVV207" s="11"/>
      <c r="VVW207" s="11"/>
      <c r="VVX207" s="11"/>
      <c r="VVY207" s="11"/>
      <c r="VVZ207" s="11"/>
      <c r="VWA207" s="11"/>
      <c r="VWB207" s="11"/>
      <c r="VWC207" s="11"/>
      <c r="VWD207" s="11"/>
      <c r="VWE207" s="11"/>
      <c r="VWF207" s="11"/>
      <c r="VWG207" s="11"/>
      <c r="VWH207" s="11"/>
      <c r="VWI207" s="11"/>
      <c r="VWJ207" s="11"/>
      <c r="VWK207" s="11"/>
      <c r="VWL207" s="11"/>
      <c r="VWM207" s="11"/>
      <c r="VWN207" s="11"/>
      <c r="VWO207" s="11"/>
      <c r="VWP207" s="11"/>
      <c r="VWQ207" s="11"/>
      <c r="VWR207" s="11"/>
      <c r="VWS207" s="11"/>
      <c r="VWT207" s="11"/>
      <c r="VWU207" s="11"/>
      <c r="VWV207" s="11"/>
      <c r="VWW207" s="11"/>
      <c r="VWX207" s="11"/>
      <c r="VWY207" s="11"/>
      <c r="VWZ207" s="11"/>
      <c r="VXA207" s="11"/>
      <c r="VXB207" s="11"/>
      <c r="VXC207" s="11"/>
      <c r="VXD207" s="11"/>
      <c r="VXE207" s="11"/>
      <c r="VXF207" s="11"/>
      <c r="VXG207" s="11"/>
      <c r="VXH207" s="11"/>
      <c r="VXI207" s="11"/>
      <c r="VXJ207" s="11"/>
      <c r="VXK207" s="11"/>
      <c r="VXL207" s="11"/>
      <c r="VXM207" s="11"/>
      <c r="VXN207" s="11"/>
      <c r="VXO207" s="11"/>
      <c r="VXP207" s="11"/>
      <c r="VXQ207" s="11"/>
      <c r="VXR207" s="11"/>
      <c r="VXS207" s="11"/>
      <c r="VXT207" s="11"/>
      <c r="VXU207" s="11"/>
      <c r="VXV207" s="11"/>
      <c r="VXW207" s="11"/>
      <c r="VXX207" s="11"/>
      <c r="VXY207" s="11"/>
      <c r="VXZ207" s="11"/>
      <c r="VYA207" s="11"/>
      <c r="VYB207" s="11"/>
      <c r="VYC207" s="11"/>
      <c r="VYD207" s="11"/>
      <c r="VYE207" s="11"/>
      <c r="VYF207" s="11"/>
      <c r="VYG207" s="11"/>
      <c r="VYH207" s="11"/>
      <c r="VYI207" s="11"/>
      <c r="VYJ207" s="11"/>
      <c r="VYK207" s="11"/>
      <c r="VYL207" s="11"/>
      <c r="VYM207" s="11"/>
      <c r="VYN207" s="11"/>
      <c r="VYO207" s="11"/>
      <c r="VYP207" s="11"/>
      <c r="VYQ207" s="11"/>
      <c r="VYR207" s="11"/>
      <c r="VYS207" s="11"/>
      <c r="VYT207" s="11"/>
      <c r="VYU207" s="11"/>
      <c r="VYV207" s="11"/>
      <c r="VYW207" s="11"/>
      <c r="VYX207" s="11"/>
      <c r="VYY207" s="11"/>
      <c r="VYZ207" s="11"/>
      <c r="VZA207" s="11"/>
      <c r="VZB207" s="11"/>
      <c r="VZC207" s="11"/>
      <c r="VZD207" s="11"/>
      <c r="VZE207" s="11"/>
      <c r="VZF207" s="11"/>
      <c r="VZG207" s="11"/>
      <c r="VZH207" s="11"/>
      <c r="VZI207" s="11"/>
      <c r="VZJ207" s="11"/>
      <c r="VZK207" s="11"/>
      <c r="VZL207" s="11"/>
      <c r="VZM207" s="11"/>
      <c r="VZN207" s="11"/>
      <c r="VZO207" s="11"/>
      <c r="VZP207" s="11"/>
      <c r="VZQ207" s="11"/>
      <c r="VZR207" s="11"/>
      <c r="VZS207" s="11"/>
      <c r="VZT207" s="11"/>
      <c r="VZU207" s="11"/>
      <c r="VZV207" s="11"/>
      <c r="VZW207" s="11"/>
      <c r="VZX207" s="11"/>
      <c r="VZY207" s="11"/>
      <c r="VZZ207" s="11"/>
      <c r="WAA207" s="11"/>
      <c r="WAB207" s="11"/>
      <c r="WAC207" s="11"/>
      <c r="WAD207" s="11"/>
      <c r="WAE207" s="11"/>
      <c r="WAF207" s="11"/>
      <c r="WAG207" s="11"/>
      <c r="WAH207" s="11"/>
      <c r="WAI207" s="11"/>
      <c r="WAJ207" s="11"/>
      <c r="WAK207" s="11"/>
      <c r="WAL207" s="11"/>
      <c r="WAM207" s="11"/>
      <c r="WAN207" s="11"/>
      <c r="WAO207" s="11"/>
      <c r="WAP207" s="11"/>
      <c r="WAQ207" s="11"/>
      <c r="WAR207" s="11"/>
      <c r="WAS207" s="11"/>
      <c r="WAT207" s="11"/>
      <c r="WAU207" s="11"/>
      <c r="WAV207" s="11"/>
      <c r="WAW207" s="11"/>
      <c r="WAX207" s="11"/>
      <c r="WAY207" s="11"/>
      <c r="WAZ207" s="11"/>
      <c r="WBA207" s="11"/>
      <c r="WBB207" s="11"/>
      <c r="WBC207" s="11"/>
      <c r="WBD207" s="11"/>
      <c r="WBE207" s="11"/>
      <c r="WBF207" s="11"/>
      <c r="WBG207" s="11"/>
      <c r="WBH207" s="11"/>
      <c r="WBI207" s="11"/>
      <c r="WBJ207" s="11"/>
      <c r="WBK207" s="11"/>
      <c r="WBL207" s="11"/>
      <c r="WBM207" s="11"/>
      <c r="WBN207" s="11"/>
      <c r="WBO207" s="11"/>
      <c r="WBP207" s="11"/>
      <c r="WBQ207" s="11"/>
      <c r="WBR207" s="11"/>
      <c r="WBS207" s="11"/>
      <c r="WBT207" s="11"/>
      <c r="WBU207" s="11"/>
      <c r="WBV207" s="11"/>
      <c r="WBW207" s="11"/>
      <c r="WBX207" s="11"/>
      <c r="WBY207" s="11"/>
      <c r="WBZ207" s="11"/>
      <c r="WCA207" s="11"/>
      <c r="WCB207" s="11"/>
      <c r="WCC207" s="11"/>
      <c r="WCD207" s="11"/>
      <c r="WCE207" s="11"/>
      <c r="WCF207" s="11"/>
      <c r="WCG207" s="11"/>
      <c r="WCH207" s="11"/>
      <c r="WCI207" s="11"/>
      <c r="WCJ207" s="11"/>
      <c r="WCK207" s="11"/>
      <c r="WCL207" s="11"/>
      <c r="WCM207" s="11"/>
      <c r="WCN207" s="11"/>
      <c r="WCO207" s="11"/>
      <c r="WCP207" s="11"/>
      <c r="WCQ207" s="11"/>
      <c r="WCR207" s="11"/>
      <c r="WCS207" s="11"/>
      <c r="WCT207" s="11"/>
      <c r="WCU207" s="11"/>
      <c r="WCV207" s="11"/>
      <c r="WCW207" s="11"/>
      <c r="WCX207" s="11"/>
      <c r="WCY207" s="11"/>
      <c r="WCZ207" s="11"/>
      <c r="WDA207" s="11"/>
      <c r="WDB207" s="11"/>
      <c r="WDC207" s="11"/>
      <c r="WDD207" s="11"/>
      <c r="WDE207" s="11"/>
      <c r="WDF207" s="11"/>
      <c r="WDG207" s="11"/>
      <c r="WDH207" s="11"/>
      <c r="WDI207" s="11"/>
      <c r="WDJ207" s="11"/>
      <c r="WDK207" s="11"/>
      <c r="WDL207" s="11"/>
      <c r="WDM207" s="11"/>
      <c r="WDN207" s="11"/>
      <c r="WDO207" s="11"/>
      <c r="WDP207" s="11"/>
      <c r="WDQ207" s="11"/>
      <c r="WDR207" s="11"/>
      <c r="WDS207" s="11"/>
      <c r="WDT207" s="11"/>
      <c r="WDU207" s="11"/>
      <c r="WDV207" s="11"/>
      <c r="WDW207" s="11"/>
      <c r="WDX207" s="11"/>
      <c r="WDY207" s="11"/>
      <c r="WDZ207" s="11"/>
      <c r="WEA207" s="11"/>
      <c r="WEB207" s="11"/>
      <c r="WEC207" s="11"/>
      <c r="WED207" s="11"/>
      <c r="WEE207" s="11"/>
      <c r="WEF207" s="11"/>
      <c r="WEG207" s="11"/>
      <c r="WEH207" s="11"/>
      <c r="WEI207" s="11"/>
      <c r="WEJ207" s="11"/>
      <c r="WEK207" s="11"/>
      <c r="WEL207" s="11"/>
      <c r="WEM207" s="11"/>
      <c r="WEN207" s="11"/>
      <c r="WEO207" s="11"/>
      <c r="WEP207" s="11"/>
      <c r="WEQ207" s="11"/>
      <c r="WER207" s="11"/>
      <c r="WES207" s="11"/>
      <c r="WET207" s="11"/>
      <c r="WEU207" s="11"/>
      <c r="WEV207" s="11"/>
      <c r="WEW207" s="11"/>
      <c r="WEX207" s="11"/>
      <c r="WEY207" s="11"/>
      <c r="WEZ207" s="11"/>
      <c r="WFA207" s="11"/>
      <c r="WFB207" s="11"/>
      <c r="WFC207" s="11"/>
      <c r="WFD207" s="11"/>
      <c r="WFE207" s="11"/>
      <c r="WFF207" s="11"/>
      <c r="WFG207" s="11"/>
      <c r="WFH207" s="11"/>
      <c r="WFI207" s="11"/>
      <c r="WFJ207" s="11"/>
      <c r="WFK207" s="11"/>
      <c r="WFL207" s="11"/>
      <c r="WFM207" s="11"/>
      <c r="WFN207" s="11"/>
      <c r="WFO207" s="11"/>
      <c r="WFP207" s="11"/>
      <c r="WFQ207" s="11"/>
      <c r="WFR207" s="11"/>
      <c r="WFS207" s="11"/>
      <c r="WFT207" s="11"/>
      <c r="WFU207" s="11"/>
      <c r="WFV207" s="11"/>
      <c r="WFW207" s="11"/>
      <c r="WFX207" s="11"/>
      <c r="WFY207" s="11"/>
      <c r="WFZ207" s="11"/>
      <c r="WGA207" s="11"/>
      <c r="WGB207" s="11"/>
      <c r="WGC207" s="11"/>
      <c r="WGD207" s="11"/>
      <c r="WGE207" s="11"/>
      <c r="WGF207" s="11"/>
      <c r="WGG207" s="11"/>
      <c r="WGH207" s="11"/>
      <c r="WGI207" s="11"/>
      <c r="WGJ207" s="11"/>
      <c r="WGK207" s="11"/>
      <c r="WGL207" s="11"/>
      <c r="WGM207" s="11"/>
      <c r="WGN207" s="11"/>
      <c r="WGO207" s="11"/>
      <c r="WGP207" s="11"/>
      <c r="WGQ207" s="11"/>
      <c r="WGR207" s="11"/>
      <c r="WGS207" s="11"/>
      <c r="WGT207" s="11"/>
      <c r="WGU207" s="11"/>
      <c r="WGV207" s="11"/>
      <c r="WGW207" s="11"/>
      <c r="WGX207" s="11"/>
      <c r="WGY207" s="11"/>
      <c r="WGZ207" s="11"/>
      <c r="WHA207" s="11"/>
      <c r="WHB207" s="11"/>
      <c r="WHC207" s="11"/>
      <c r="WHD207" s="11"/>
      <c r="WHE207" s="11"/>
      <c r="WHF207" s="11"/>
      <c r="WHG207" s="11"/>
      <c r="WHH207" s="11"/>
      <c r="WHI207" s="11"/>
      <c r="WHJ207" s="11"/>
      <c r="WHK207" s="11"/>
      <c r="WHL207" s="11"/>
      <c r="WHM207" s="11"/>
      <c r="WHN207" s="11"/>
      <c r="WHO207" s="11"/>
      <c r="WHP207" s="11"/>
      <c r="WHQ207" s="11"/>
      <c r="WHR207" s="11"/>
      <c r="WHS207" s="11"/>
      <c r="WHT207" s="11"/>
      <c r="WHU207" s="11"/>
      <c r="WHV207" s="11"/>
      <c r="WHW207" s="11"/>
      <c r="WHX207" s="11"/>
      <c r="WHY207" s="11"/>
      <c r="WHZ207" s="11"/>
      <c r="WIA207" s="11"/>
      <c r="WIB207" s="11"/>
      <c r="WIC207" s="11"/>
      <c r="WID207" s="11"/>
      <c r="WIE207" s="11"/>
      <c r="WIF207" s="11"/>
      <c r="WIG207" s="11"/>
      <c r="WIH207" s="11"/>
      <c r="WII207" s="11"/>
      <c r="WIJ207" s="11"/>
      <c r="WIK207" s="11"/>
      <c r="WIL207" s="11"/>
      <c r="WIM207" s="11"/>
      <c r="WIN207" s="11"/>
      <c r="WIO207" s="11"/>
      <c r="WIP207" s="11"/>
      <c r="WIQ207" s="11"/>
      <c r="WIR207" s="11"/>
      <c r="WIS207" s="11"/>
      <c r="WIT207" s="11"/>
      <c r="WIU207" s="11"/>
      <c r="WIV207" s="11"/>
      <c r="WIW207" s="11"/>
      <c r="WIX207" s="11"/>
      <c r="WIY207" s="11"/>
      <c r="WIZ207" s="11"/>
      <c r="WJA207" s="11"/>
      <c r="WJB207" s="11"/>
      <c r="WJC207" s="11"/>
      <c r="WJD207" s="11"/>
      <c r="WJE207" s="11"/>
      <c r="WJF207" s="11"/>
      <c r="WJG207" s="11"/>
      <c r="WJH207" s="11"/>
      <c r="WJI207" s="11"/>
      <c r="WJJ207" s="11"/>
      <c r="WJK207" s="11"/>
      <c r="WJL207" s="11"/>
      <c r="WJM207" s="11"/>
      <c r="WJN207" s="11"/>
      <c r="WJO207" s="11"/>
      <c r="WJP207" s="11"/>
      <c r="WJQ207" s="11"/>
      <c r="WJR207" s="11"/>
      <c r="WJS207" s="11"/>
      <c r="WJT207" s="11"/>
      <c r="WJU207" s="11"/>
      <c r="WJV207" s="11"/>
      <c r="WJW207" s="11"/>
      <c r="WJX207" s="11"/>
      <c r="WJY207" s="11"/>
      <c r="WJZ207" s="11"/>
      <c r="WKA207" s="11"/>
      <c r="WKB207" s="11"/>
      <c r="WKC207" s="11"/>
      <c r="WKD207" s="11"/>
      <c r="WKE207" s="11"/>
      <c r="WKF207" s="11"/>
      <c r="WKG207" s="11"/>
      <c r="WKH207" s="11"/>
      <c r="WKI207" s="11"/>
      <c r="WKJ207" s="11"/>
      <c r="WKK207" s="11"/>
      <c r="WKL207" s="11"/>
      <c r="WKM207" s="11"/>
      <c r="WKN207" s="11"/>
      <c r="WKO207" s="11"/>
      <c r="WKP207" s="11"/>
      <c r="WKQ207" s="11"/>
      <c r="WKR207" s="11"/>
      <c r="WKS207" s="11"/>
      <c r="WKT207" s="11"/>
      <c r="WKU207" s="11"/>
      <c r="WKV207" s="11"/>
      <c r="WKW207" s="11"/>
      <c r="WKX207" s="11"/>
      <c r="WKY207" s="11"/>
      <c r="WKZ207" s="11"/>
      <c r="WLA207" s="11"/>
      <c r="WLB207" s="11"/>
      <c r="WLC207" s="11"/>
      <c r="WLD207" s="11"/>
      <c r="WLE207" s="11"/>
      <c r="WLF207" s="11"/>
      <c r="WLG207" s="11"/>
      <c r="WLH207" s="11"/>
      <c r="WLI207" s="11"/>
      <c r="WLJ207" s="11"/>
      <c r="WLK207" s="11"/>
      <c r="WLL207" s="11"/>
      <c r="WLM207" s="11"/>
      <c r="WLN207" s="11"/>
      <c r="WLO207" s="11"/>
      <c r="WLP207" s="11"/>
      <c r="WLQ207" s="11"/>
      <c r="WLR207" s="11"/>
      <c r="WLS207" s="11"/>
      <c r="WLT207" s="11"/>
      <c r="WLU207" s="11"/>
      <c r="WLV207" s="11"/>
      <c r="WLW207" s="11"/>
      <c r="WLX207" s="11"/>
      <c r="WLY207" s="11"/>
      <c r="WLZ207" s="11"/>
      <c r="WMA207" s="11"/>
      <c r="WMB207" s="11"/>
      <c r="WMC207" s="11"/>
      <c r="WMD207" s="11"/>
      <c r="WME207" s="11"/>
      <c r="WMF207" s="11"/>
      <c r="WMG207" s="11"/>
      <c r="WMH207" s="11"/>
      <c r="WMI207" s="11"/>
      <c r="WMJ207" s="11"/>
      <c r="WMK207" s="11"/>
      <c r="WML207" s="11"/>
      <c r="WMM207" s="11"/>
      <c r="WMN207" s="11"/>
      <c r="WMO207" s="11"/>
      <c r="WMP207" s="11"/>
      <c r="WMQ207" s="11"/>
      <c r="WMR207" s="11"/>
      <c r="WMS207" s="11"/>
      <c r="WMT207" s="11"/>
      <c r="WMU207" s="11"/>
      <c r="WMV207" s="11"/>
      <c r="WMW207" s="11"/>
      <c r="WMX207" s="11"/>
      <c r="WMY207" s="11"/>
      <c r="WMZ207" s="11"/>
      <c r="WNA207" s="11"/>
      <c r="WNB207" s="11"/>
      <c r="WNC207" s="11"/>
      <c r="WND207" s="11"/>
      <c r="WNE207" s="11"/>
      <c r="WNF207" s="11"/>
      <c r="WNG207" s="11"/>
      <c r="WNH207" s="11"/>
      <c r="WNI207" s="11"/>
      <c r="WNJ207" s="11"/>
      <c r="WNK207" s="11"/>
      <c r="WNL207" s="11"/>
      <c r="WNM207" s="11"/>
      <c r="WNN207" s="11"/>
      <c r="WNO207" s="11"/>
      <c r="WNP207" s="11"/>
      <c r="WNQ207" s="11"/>
      <c r="WNR207" s="11"/>
      <c r="WNS207" s="11"/>
      <c r="WNT207" s="11"/>
      <c r="WNU207" s="11"/>
      <c r="WNV207" s="11"/>
      <c r="WNW207" s="11"/>
      <c r="WNX207" s="11"/>
      <c r="WNY207" s="11"/>
      <c r="WNZ207" s="11"/>
      <c r="WOA207" s="11"/>
      <c r="WOB207" s="11"/>
      <c r="WOC207" s="11"/>
      <c r="WOD207" s="11"/>
      <c r="WOE207" s="11"/>
      <c r="WOF207" s="11"/>
      <c r="WOG207" s="11"/>
      <c r="WOH207" s="11"/>
      <c r="WOI207" s="11"/>
      <c r="WOJ207" s="11"/>
      <c r="WOK207" s="11"/>
      <c r="WOL207" s="11"/>
      <c r="WOM207" s="11"/>
      <c r="WON207" s="11"/>
      <c r="WOO207" s="11"/>
      <c r="WOP207" s="11"/>
      <c r="WOQ207" s="11"/>
      <c r="WOR207" s="11"/>
      <c r="WOS207" s="11"/>
      <c r="WOT207" s="11"/>
      <c r="WOU207" s="11"/>
      <c r="WOV207" s="11"/>
      <c r="WOW207" s="11"/>
      <c r="WOX207" s="11"/>
      <c r="WOY207" s="11"/>
      <c r="WOZ207" s="11"/>
      <c r="WPA207" s="11"/>
      <c r="WPB207" s="11"/>
      <c r="WPC207" s="11"/>
      <c r="WPD207" s="11"/>
      <c r="WPE207" s="11"/>
      <c r="WPF207" s="11"/>
      <c r="WPG207" s="11"/>
      <c r="WPH207" s="11"/>
      <c r="WPI207" s="11"/>
      <c r="WPJ207" s="11"/>
      <c r="WPK207" s="11"/>
      <c r="WPL207" s="11"/>
      <c r="WPM207" s="11"/>
      <c r="WPN207" s="11"/>
      <c r="WPO207" s="11"/>
      <c r="WPP207" s="11"/>
      <c r="WPQ207" s="11"/>
      <c r="WPR207" s="11"/>
      <c r="WPS207" s="11"/>
      <c r="WPT207" s="11"/>
      <c r="WPU207" s="11"/>
      <c r="WPV207" s="11"/>
      <c r="WPW207" s="11"/>
      <c r="WPX207" s="11"/>
      <c r="WPY207" s="11"/>
      <c r="WPZ207" s="11"/>
      <c r="WQA207" s="11"/>
      <c r="WQB207" s="11"/>
      <c r="WQC207" s="11"/>
      <c r="WQD207" s="11"/>
      <c r="WQE207" s="11"/>
      <c r="WQF207" s="11"/>
      <c r="WQG207" s="11"/>
      <c r="WQH207" s="11"/>
      <c r="WQI207" s="11"/>
      <c r="WQJ207" s="11"/>
      <c r="WQK207" s="11"/>
      <c r="WQL207" s="11"/>
      <c r="WQM207" s="11"/>
      <c r="WQN207" s="11"/>
      <c r="WQO207" s="11"/>
      <c r="WQP207" s="11"/>
      <c r="WQQ207" s="11"/>
      <c r="WQR207" s="11"/>
      <c r="WQS207" s="11"/>
      <c r="WQT207" s="11"/>
      <c r="WQU207" s="11"/>
      <c r="WQV207" s="11"/>
      <c r="WQW207" s="11"/>
      <c r="WQX207" s="11"/>
      <c r="WQY207" s="11"/>
      <c r="WQZ207" s="11"/>
      <c r="WRA207" s="11"/>
      <c r="WRB207" s="11"/>
      <c r="WRC207" s="11"/>
      <c r="WRD207" s="11"/>
      <c r="WRE207" s="11"/>
      <c r="WRF207" s="11"/>
      <c r="WRG207" s="11"/>
      <c r="WRH207" s="11"/>
      <c r="WRI207" s="11"/>
      <c r="WRJ207" s="11"/>
      <c r="WRK207" s="11"/>
      <c r="WRL207" s="11"/>
      <c r="WRM207" s="11"/>
      <c r="WRN207" s="11"/>
      <c r="WRO207" s="11"/>
      <c r="WRP207" s="11"/>
      <c r="WRQ207" s="11"/>
      <c r="WRR207" s="11"/>
      <c r="WRS207" s="11"/>
      <c r="WRT207" s="11"/>
      <c r="WRU207" s="11"/>
      <c r="WRV207" s="11"/>
      <c r="WRW207" s="11"/>
      <c r="WRX207" s="11"/>
      <c r="WRY207" s="11"/>
      <c r="WRZ207" s="11"/>
      <c r="WSA207" s="11"/>
      <c r="WSB207" s="11"/>
      <c r="WSC207" s="11"/>
      <c r="WSD207" s="11"/>
      <c r="WSE207" s="11"/>
      <c r="WSF207" s="11"/>
      <c r="WSG207" s="11"/>
      <c r="WSH207" s="11"/>
      <c r="WSI207" s="11"/>
      <c r="WSJ207" s="11"/>
      <c r="WSK207" s="11"/>
      <c r="WSL207" s="11"/>
      <c r="WSM207" s="11"/>
      <c r="WSN207" s="11"/>
      <c r="WSO207" s="11"/>
      <c r="WSP207" s="11"/>
      <c r="WSQ207" s="11"/>
      <c r="WSR207" s="11"/>
      <c r="WSS207" s="11"/>
      <c r="WST207" s="11"/>
      <c r="WSU207" s="11"/>
      <c r="WSV207" s="11"/>
      <c r="WSW207" s="11"/>
      <c r="WSX207" s="11"/>
      <c r="WSY207" s="11"/>
      <c r="WSZ207" s="11"/>
      <c r="WTA207" s="11"/>
      <c r="WTB207" s="11"/>
      <c r="WTC207" s="11"/>
      <c r="WTD207" s="11"/>
      <c r="WTE207" s="11"/>
      <c r="WTF207" s="11"/>
      <c r="WTG207" s="11"/>
      <c r="WTH207" s="11"/>
      <c r="WTI207" s="11"/>
      <c r="WTJ207" s="11"/>
      <c r="WTK207" s="11"/>
      <c r="WTL207" s="11"/>
      <c r="WTM207" s="11"/>
      <c r="WTN207" s="11"/>
      <c r="WTO207" s="11"/>
      <c r="WTP207" s="11"/>
      <c r="WTQ207" s="11"/>
      <c r="WTR207" s="11"/>
      <c r="WTS207" s="11"/>
      <c r="WTT207" s="11"/>
      <c r="WTU207" s="11"/>
      <c r="WTV207" s="11"/>
      <c r="WTW207" s="11"/>
      <c r="WTX207" s="11"/>
      <c r="WTY207" s="11"/>
      <c r="WTZ207" s="11"/>
      <c r="WUA207" s="11"/>
      <c r="WUB207" s="11"/>
      <c r="WUC207" s="11"/>
      <c r="WUD207" s="11"/>
      <c r="WUE207" s="11"/>
      <c r="WUF207" s="11"/>
      <c r="WUG207" s="11"/>
      <c r="WUH207" s="11"/>
      <c r="WUI207" s="11"/>
      <c r="WUJ207" s="11"/>
      <c r="WUK207" s="11"/>
      <c r="WUL207" s="11"/>
      <c r="WUM207" s="11"/>
      <c r="WUN207" s="11"/>
      <c r="WUO207" s="11"/>
      <c r="WUP207" s="11"/>
      <c r="WUQ207" s="11"/>
      <c r="WUR207" s="11"/>
      <c r="WUS207" s="11"/>
      <c r="WUT207" s="11"/>
      <c r="WUU207" s="11"/>
      <c r="WUV207" s="11"/>
      <c r="WUW207" s="11"/>
      <c r="WUX207" s="11"/>
      <c r="WUY207" s="11"/>
      <c r="WUZ207" s="11"/>
      <c r="WVA207" s="11"/>
      <c r="WVB207" s="11"/>
      <c r="WVC207" s="11"/>
      <c r="WVD207" s="11"/>
      <c r="WVE207" s="11"/>
      <c r="WVF207" s="11"/>
      <c r="WVG207" s="11"/>
      <c r="WVH207" s="11"/>
      <c r="WVI207" s="11"/>
      <c r="WVJ207" s="11"/>
      <c r="WVK207" s="11"/>
      <c r="WVL207" s="11"/>
      <c r="WVM207" s="11"/>
      <c r="WVN207" s="11"/>
      <c r="WVO207" s="11"/>
      <c r="WVP207" s="11"/>
      <c r="WVQ207" s="11"/>
      <c r="WVR207" s="11"/>
      <c r="WVS207" s="11"/>
      <c r="WVT207" s="11"/>
      <c r="WVU207" s="11"/>
      <c r="WVV207" s="11"/>
      <c r="WVW207" s="11"/>
      <c r="WVX207" s="11"/>
      <c r="WVY207" s="11"/>
      <c r="WVZ207" s="11"/>
      <c r="WWA207" s="11"/>
      <c r="WWB207" s="11"/>
      <c r="WWC207" s="11"/>
      <c r="WWD207" s="11"/>
      <c r="WWE207" s="11"/>
      <c r="WWF207" s="11"/>
      <c r="WWG207" s="11"/>
      <c r="WWH207" s="11"/>
      <c r="WWI207" s="11"/>
      <c r="WWJ207" s="11"/>
      <c r="WWK207" s="11"/>
      <c r="WWL207" s="11"/>
      <c r="WWM207" s="11"/>
      <c r="WWN207" s="11"/>
      <c r="WWO207" s="11"/>
      <c r="WWP207" s="11"/>
      <c r="WWQ207" s="11"/>
      <c r="WWR207" s="11"/>
      <c r="WWS207" s="11"/>
      <c r="WWT207" s="11"/>
      <c r="WWU207" s="11"/>
      <c r="WWV207" s="11"/>
      <c r="WWW207" s="11"/>
      <c r="WWX207" s="11"/>
      <c r="WWY207" s="11"/>
      <c r="WWZ207" s="11"/>
      <c r="WXA207" s="11"/>
      <c r="WXB207" s="11"/>
      <c r="WXC207" s="11"/>
      <c r="WXD207" s="11"/>
      <c r="WXE207" s="11"/>
      <c r="WXF207" s="11"/>
      <c r="WXG207" s="11"/>
      <c r="WXH207" s="11"/>
      <c r="WXI207" s="11"/>
      <c r="WXJ207" s="11"/>
      <c r="WXK207" s="11"/>
      <c r="WXL207" s="11"/>
      <c r="WXM207" s="11"/>
      <c r="WXN207" s="11"/>
      <c r="WXO207" s="11"/>
      <c r="WXP207" s="11"/>
      <c r="WXQ207" s="11"/>
      <c r="WXR207" s="11"/>
      <c r="WXS207" s="11"/>
      <c r="WXT207" s="11"/>
      <c r="WXU207" s="11"/>
      <c r="WXV207" s="11"/>
      <c r="WXW207" s="11"/>
      <c r="WXX207" s="11"/>
      <c r="WXY207" s="11"/>
      <c r="WXZ207" s="11"/>
      <c r="WYA207" s="11"/>
      <c r="WYB207" s="11"/>
      <c r="WYC207" s="11"/>
      <c r="WYD207" s="11"/>
      <c r="WYE207" s="11"/>
      <c r="WYF207" s="11"/>
      <c r="WYG207" s="11"/>
      <c r="WYH207" s="11"/>
      <c r="WYI207" s="11"/>
      <c r="WYJ207" s="11"/>
      <c r="WYK207" s="11"/>
      <c r="WYL207" s="11"/>
      <c r="WYM207" s="11"/>
      <c r="WYN207" s="11"/>
      <c r="WYO207" s="11"/>
      <c r="WYP207" s="11"/>
      <c r="WYQ207" s="11"/>
      <c r="WYR207" s="11"/>
      <c r="WYS207" s="11"/>
      <c r="WYT207" s="11"/>
      <c r="WYU207" s="11"/>
      <c r="WYV207" s="11"/>
      <c r="WYW207" s="11"/>
      <c r="WYX207" s="11"/>
      <c r="WYY207" s="11"/>
      <c r="WYZ207" s="11"/>
      <c r="WZA207" s="11"/>
      <c r="WZB207" s="11"/>
      <c r="WZC207" s="11"/>
      <c r="WZD207" s="11"/>
      <c r="WZE207" s="11"/>
      <c r="WZF207" s="11"/>
      <c r="WZG207" s="11"/>
      <c r="WZH207" s="11"/>
      <c r="WZI207" s="11"/>
      <c r="WZJ207" s="11"/>
      <c r="WZK207" s="11"/>
      <c r="WZL207" s="11"/>
      <c r="WZM207" s="11"/>
      <c r="WZN207" s="11"/>
      <c r="WZO207" s="11"/>
      <c r="WZP207" s="11"/>
      <c r="WZQ207" s="11"/>
      <c r="WZR207" s="11"/>
      <c r="WZS207" s="11"/>
      <c r="WZT207" s="11"/>
      <c r="WZU207" s="11"/>
      <c r="WZV207" s="11"/>
      <c r="WZW207" s="11"/>
      <c r="WZX207" s="11"/>
      <c r="WZY207" s="11"/>
      <c r="WZZ207" s="11"/>
      <c r="XAA207" s="11"/>
      <c r="XAB207" s="11"/>
      <c r="XAC207" s="11"/>
      <c r="XAD207" s="11"/>
      <c r="XAE207" s="11"/>
      <c r="XAF207" s="11"/>
      <c r="XAG207" s="11"/>
      <c r="XAH207" s="11"/>
      <c r="XAI207" s="11"/>
      <c r="XAJ207" s="11"/>
      <c r="XAK207" s="11"/>
      <c r="XAL207" s="11"/>
      <c r="XAM207" s="11"/>
      <c r="XAN207" s="11"/>
      <c r="XAO207" s="11"/>
      <c r="XAP207" s="11"/>
      <c r="XAQ207" s="11"/>
      <c r="XAR207" s="11"/>
      <c r="XAS207" s="11"/>
      <c r="XAT207" s="11"/>
      <c r="XAU207" s="11"/>
      <c r="XAV207" s="11"/>
      <c r="XAW207" s="11"/>
      <c r="XAX207" s="11"/>
      <c r="XAY207" s="11"/>
      <c r="XAZ207" s="11"/>
      <c r="XBA207" s="11"/>
      <c r="XBB207" s="11"/>
      <c r="XBC207" s="11"/>
      <c r="XBD207" s="11"/>
      <c r="XBE207" s="11"/>
      <c r="XBF207" s="11"/>
      <c r="XBG207" s="11"/>
      <c r="XBH207" s="11"/>
      <c r="XBI207" s="11"/>
      <c r="XBJ207" s="11"/>
      <c r="XBK207" s="11"/>
      <c r="XBL207" s="11"/>
      <c r="XBM207" s="11"/>
      <c r="XBN207" s="11"/>
      <c r="XBO207" s="11"/>
      <c r="XBP207" s="11"/>
      <c r="XBQ207" s="11"/>
      <c r="XBR207" s="11"/>
      <c r="XBS207" s="11"/>
      <c r="XBT207" s="11"/>
      <c r="XBU207" s="11"/>
      <c r="XBV207" s="11"/>
      <c r="XBW207" s="11"/>
      <c r="XBX207" s="11"/>
      <c r="XBY207" s="11"/>
      <c r="XBZ207" s="11"/>
      <c r="XCA207" s="11"/>
      <c r="XCB207" s="11"/>
      <c r="XCC207" s="11"/>
      <c r="XCD207" s="11"/>
      <c r="XCE207" s="11"/>
      <c r="XCF207" s="11"/>
      <c r="XCG207" s="11"/>
      <c r="XCH207" s="11"/>
      <c r="XCI207" s="11"/>
      <c r="XCJ207" s="11"/>
      <c r="XCK207" s="11"/>
      <c r="XCL207" s="11"/>
      <c r="XCM207" s="11"/>
      <c r="XCN207" s="11"/>
      <c r="XCO207" s="11"/>
      <c r="XCP207" s="11"/>
      <c r="XCQ207" s="11"/>
      <c r="XCR207" s="11"/>
      <c r="XCS207" s="11"/>
      <c r="XCT207" s="11"/>
      <c r="XCU207" s="11"/>
      <c r="XCV207" s="11"/>
      <c r="XCW207" s="11"/>
      <c r="XCX207" s="11"/>
      <c r="XCY207" s="11"/>
      <c r="XCZ207" s="11"/>
      <c r="XDA207" s="11"/>
      <c r="XDB207" s="11"/>
      <c r="XDC207" s="11"/>
      <c r="XDD207" s="11"/>
      <c r="XDE207" s="11"/>
      <c r="XDF207" s="11"/>
      <c r="XDG207" s="11"/>
      <c r="XDH207" s="11"/>
      <c r="XDI207" s="11"/>
      <c r="XDJ207" s="11"/>
      <c r="XDK207" s="11"/>
      <c r="XDL207" s="11"/>
      <c r="XDM207" s="11"/>
      <c r="XDN207" s="11"/>
      <c r="XDO207" s="11"/>
      <c r="XDP207" s="11"/>
      <c r="XDQ207" s="11"/>
      <c r="XDR207" s="11"/>
      <c r="XDS207" s="11"/>
      <c r="XDT207" s="11"/>
      <c r="XDU207" s="11"/>
      <c r="XDV207" s="11"/>
      <c r="XDW207" s="11"/>
      <c r="XDX207" s="11"/>
      <c r="XDY207" s="11"/>
      <c r="XDZ207" s="11"/>
      <c r="XEA207" s="11"/>
      <c r="XEB207" s="11"/>
      <c r="XEC207" s="11"/>
      <c r="XED207" s="11"/>
      <c r="XEE207" s="11"/>
      <c r="XEF207" s="11"/>
      <c r="XEG207" s="11"/>
      <c r="XEH207" s="11"/>
      <c r="XEI207" s="11"/>
      <c r="XEJ207" s="11"/>
      <c r="XEK207" s="11"/>
      <c r="XEL207" s="11"/>
      <c r="XEM207" s="11"/>
      <c r="XEN207" s="11"/>
      <c r="XEO207" s="11"/>
      <c r="XEP207" s="11"/>
      <c r="XEQ207" s="11"/>
      <c r="XER207" s="11"/>
      <c r="XES207" s="11"/>
      <c r="XET207" s="11"/>
      <c r="XEU207" s="11"/>
      <c r="XEV207" s="11"/>
      <c r="XEW207" s="11"/>
      <c r="XEX207" s="11"/>
      <c r="XEY207" s="11"/>
      <c r="XEZ207" s="11"/>
    </row>
    <row r="208" spans="1:16380" s="13" customFormat="1" x14ac:dyDescent="0.2">
      <c r="A208" s="11" t="str">
        <f t="shared" si="14"/>
        <v>DRUGE ZDRAVSTVENE DEJAVNOSTI</v>
      </c>
      <c r="B208" s="13" t="str">
        <f t="shared" si="13"/>
        <v>delovna terapija</v>
      </c>
      <c r="C208" s="13" t="str">
        <f t="shared" si="13"/>
        <v xml:space="preserve">funkcionalna delovna terapija in izdelava opornic </v>
      </c>
      <c r="D208" s="13">
        <v>180</v>
      </c>
      <c r="E208" s="175"/>
      <c r="F208" s="157" t="s">
        <v>258</v>
      </c>
      <c r="G208" s="194">
        <v>506</v>
      </c>
      <c r="H208" s="202" t="s">
        <v>238</v>
      </c>
      <c r="I208" s="197"/>
      <c r="J208" s="185" t="e">
        <f>IF(F208="","",VLOOKUP(P208,#REF!,7,FALSE))</f>
        <v>#REF!</v>
      </c>
      <c r="K208" s="32" t="e">
        <f>VLOOKUP($P208,#REF!,3,FALSE)</f>
        <v>#REF!</v>
      </c>
      <c r="L208" s="32" t="e">
        <f>VLOOKUP($P208,#REF!,4,FALSE)</f>
        <v>#REF!</v>
      </c>
      <c r="M208" s="32" t="e">
        <f>VLOOKUP($P208,#REF!,5,FALSE)</f>
        <v>#REF!</v>
      </c>
      <c r="N208" s="33" t="e">
        <f>VLOOKUP($P208,#REF!,6,FALSE)</f>
        <v>#REF!</v>
      </c>
      <c r="O208" s="34"/>
      <c r="P208" s="62">
        <v>149</v>
      </c>
      <c r="Q208" s="61" t="str">
        <f>IFERROR(VLOOKUP(P208,#REF!,8,FALSE),"")</f>
        <v/>
      </c>
      <c r="R208" s="24"/>
      <c r="S208" s="61" t="str">
        <f>IFERROR(VLOOKUP(P208,#REF!,2,FALSE),"")</f>
        <v/>
      </c>
    </row>
    <row r="209" spans="1:19" s="13" customFormat="1" x14ac:dyDescent="0.2">
      <c r="A209" s="11" t="str">
        <f t="shared" si="14"/>
        <v>DRUGE ZDRAVSTVENE DEJAVNOSTI</v>
      </c>
      <c r="B209" s="13" t="str">
        <f t="shared" si="13"/>
        <v>fizioterapija</v>
      </c>
      <c r="C209" s="13" t="str">
        <f t="shared" si="13"/>
        <v xml:space="preserve">fizioterapija </v>
      </c>
      <c r="D209" s="13">
        <v>181</v>
      </c>
      <c r="E209" s="176" t="s">
        <v>184</v>
      </c>
      <c r="F209" s="157" t="s">
        <v>257</v>
      </c>
      <c r="G209" s="194">
        <v>507</v>
      </c>
      <c r="H209" s="198" t="s">
        <v>239</v>
      </c>
      <c r="I209" s="197"/>
      <c r="J209" s="185" t="e">
        <f>IF(F209="","",VLOOKUP(P209,#REF!,7,FALSE))</f>
        <v>#REF!</v>
      </c>
      <c r="K209" s="32" t="e">
        <f>VLOOKUP($P209,#REF!,3,FALSE)</f>
        <v>#REF!</v>
      </c>
      <c r="L209" s="32" t="e">
        <f>VLOOKUP($P209,#REF!,4,FALSE)</f>
        <v>#REF!</v>
      </c>
      <c r="M209" s="32" t="e">
        <f>VLOOKUP($P209,#REF!,5,FALSE)</f>
        <v>#REF!</v>
      </c>
      <c r="N209" s="33" t="e">
        <f>VLOOKUP($P209,#REF!,6,FALSE)</f>
        <v>#REF!</v>
      </c>
      <c r="O209" s="34"/>
      <c r="P209" s="62">
        <v>151</v>
      </c>
      <c r="Q209" s="61" t="str">
        <f>IFERROR(VLOOKUP(P209,#REF!,8,FALSE),"")</f>
        <v/>
      </c>
      <c r="R209" s="24"/>
      <c r="S209" s="61" t="str">
        <f>IFERROR(VLOOKUP(P209,#REF!,2,FALSE),"")</f>
        <v/>
      </c>
    </row>
    <row r="210" spans="1:19" s="13" customFormat="1" x14ac:dyDescent="0.2">
      <c r="A210" s="11" t="str">
        <f t="shared" si="14"/>
        <v>DRUGE ZDRAVSTVENE DEJAVNOSTI</v>
      </c>
      <c r="B210" s="13" t="str">
        <f t="shared" si="13"/>
        <v>DORA</v>
      </c>
      <c r="C210" s="13" t="str">
        <f t="shared" si="13"/>
        <v>centralna upravljalska enota DORA</v>
      </c>
      <c r="D210" s="13">
        <v>182</v>
      </c>
      <c r="E210" s="165" t="s">
        <v>185</v>
      </c>
      <c r="F210" s="157" t="s">
        <v>383</v>
      </c>
      <c r="G210" s="194">
        <v>511</v>
      </c>
      <c r="H210" s="198" t="s">
        <v>240</v>
      </c>
      <c r="I210" s="197" t="s">
        <v>167</v>
      </c>
      <c r="J210" s="185" t="e">
        <f>IF(F210="","",VLOOKUP(P210,#REF!,7,FALSE))</f>
        <v>#REF!</v>
      </c>
      <c r="K210" s="32" t="e">
        <f>VLOOKUP($P210,#REF!,3,FALSE)</f>
        <v>#REF!</v>
      </c>
      <c r="L210" s="32" t="e">
        <f>VLOOKUP($P210,#REF!,4,FALSE)</f>
        <v>#REF!</v>
      </c>
      <c r="M210" s="32" t="e">
        <f>VLOOKUP($P210,#REF!,5,FALSE)</f>
        <v>#REF!</v>
      </c>
      <c r="N210" s="33" t="e">
        <f>VLOOKUP($P210,#REF!,6,FALSE)</f>
        <v>#REF!</v>
      </c>
      <c r="O210" s="34"/>
      <c r="P210" s="62">
        <v>192</v>
      </c>
      <c r="Q210" s="61" t="str">
        <f>IFERROR(VLOOKUP(P210,#REF!,8,FALSE),"")</f>
        <v/>
      </c>
      <c r="R210" s="24"/>
      <c r="S210" s="61" t="str">
        <f>IFERROR(VLOOKUP(P210,#REF!,2,FALSE),"")</f>
        <v/>
      </c>
    </row>
    <row r="211" spans="1:19" s="13" customFormat="1" x14ac:dyDescent="0.2">
      <c r="A211" s="11"/>
      <c r="E211" s="175"/>
      <c r="F211" s="157" t="s">
        <v>256</v>
      </c>
      <c r="G211" s="194">
        <v>511</v>
      </c>
      <c r="H211" s="198" t="s">
        <v>240</v>
      </c>
      <c r="I211" s="197" t="s">
        <v>243</v>
      </c>
      <c r="J211" s="185" t="e">
        <f>IF(F211="","",VLOOKUP(P211,#REF!,7,FALSE))</f>
        <v>#REF!</v>
      </c>
      <c r="K211" s="32" t="e">
        <f>VLOOKUP($P211,#REF!,3,FALSE)</f>
        <v>#REF!</v>
      </c>
      <c r="L211" s="32" t="e">
        <f>VLOOKUP($P211,#REF!,4,FALSE)</f>
        <v>#REF!</v>
      </c>
      <c r="M211" s="32" t="e">
        <f>VLOOKUP($P211,#REF!,5,FALSE)</f>
        <v>#REF!</v>
      </c>
      <c r="N211" s="33" t="e">
        <f>VLOOKUP($P211,#REF!,6,FALSE)</f>
        <v>#REF!</v>
      </c>
      <c r="O211" s="34"/>
      <c r="P211" s="62">
        <v>152</v>
      </c>
      <c r="Q211" s="61" t="str">
        <f>IFERROR(VLOOKUP(P211,#REF!,8,FALSE),"")</f>
        <v/>
      </c>
      <c r="R211" s="24"/>
      <c r="S211" s="61" t="str">
        <f>IFERROR(VLOOKUP(P211,#REF!,2,FALSE),"")</f>
        <v/>
      </c>
    </row>
    <row r="212" spans="1:19" s="13" customFormat="1" x14ac:dyDescent="0.2">
      <c r="A212" s="11" t="str">
        <f t="shared" si="14"/>
        <v>DRUGE ZDRAVSTVENE DEJAVNOSTI</v>
      </c>
      <c r="B212" s="13" t="str">
        <f>IF(E212="",B210,E212)</f>
        <v>DORA</v>
      </c>
      <c r="C212" s="13" t="str">
        <f>IF(F212="",C210,F212)</f>
        <v xml:space="preserve">diagnostika DORA </v>
      </c>
      <c r="D212" s="13">
        <v>183</v>
      </c>
      <c r="E212" s="177"/>
      <c r="F212" s="157" t="s">
        <v>255</v>
      </c>
      <c r="G212" s="194">
        <v>511</v>
      </c>
      <c r="H212" s="198" t="s">
        <v>240</v>
      </c>
      <c r="I212" s="197" t="s">
        <v>244</v>
      </c>
      <c r="J212" s="185" t="e">
        <f>IF(F212="","",VLOOKUP(P212,#REF!,7,FALSE))</f>
        <v>#REF!</v>
      </c>
      <c r="K212" s="32" t="e">
        <f>VLOOKUP($P212,#REF!,3,FALSE)</f>
        <v>#REF!</v>
      </c>
      <c r="L212" s="32" t="e">
        <f>VLOOKUP($P212,#REF!,4,FALSE)</f>
        <v>#REF!</v>
      </c>
      <c r="M212" s="32" t="e">
        <f>VLOOKUP($P212,#REF!,5,FALSE)</f>
        <v>#REF!</v>
      </c>
      <c r="N212" s="33" t="e">
        <f>VLOOKUP($P212,#REF!,6,FALSE)</f>
        <v>#REF!</v>
      </c>
      <c r="O212" s="34"/>
      <c r="P212" s="62">
        <v>153</v>
      </c>
      <c r="Q212" s="61" t="str">
        <f>IFERROR(VLOOKUP(P212,#REF!,8,FALSE),"")</f>
        <v/>
      </c>
      <c r="R212" s="24"/>
      <c r="S212" s="61" t="str">
        <f>IFERROR(VLOOKUP(P212,#REF!,2,FALSE),"")</f>
        <v/>
      </c>
    </row>
    <row r="213" spans="1:19" s="13" customFormat="1" x14ac:dyDescent="0.2">
      <c r="A213" s="11" t="str">
        <f t="shared" si="14"/>
        <v>DRUGE ZDRAVSTVENE DEJAVNOSTI</v>
      </c>
      <c r="B213" s="13" t="str">
        <f t="shared" si="13"/>
        <v>ZORA</v>
      </c>
      <c r="C213" s="13" t="str">
        <f t="shared" si="13"/>
        <v>centralna upravljalska enota ZORA</v>
      </c>
      <c r="D213" s="13">
        <v>184</v>
      </c>
      <c r="E213" s="176" t="s">
        <v>384</v>
      </c>
      <c r="F213" s="157" t="s">
        <v>385</v>
      </c>
      <c r="G213" s="194">
        <v>511</v>
      </c>
      <c r="H213" s="203" t="s">
        <v>386</v>
      </c>
      <c r="I213" s="197" t="s">
        <v>167</v>
      </c>
      <c r="J213" s="185" t="e">
        <f>IF(F213="","",VLOOKUP(P213,#REF!,7,FALSE))</f>
        <v>#REF!</v>
      </c>
      <c r="K213" s="32" t="e">
        <f>VLOOKUP($P213,#REF!,3,FALSE)</f>
        <v>#REF!</v>
      </c>
      <c r="L213" s="32" t="e">
        <f>VLOOKUP($P213,#REF!,4,FALSE)</f>
        <v>#REF!</v>
      </c>
      <c r="M213" s="32" t="e">
        <f>VLOOKUP($P213,#REF!,5,FALSE)</f>
        <v>#REF!</v>
      </c>
      <c r="N213" s="33" t="e">
        <f>VLOOKUP($P213,#REF!,6,FALSE)</f>
        <v>#REF!</v>
      </c>
      <c r="O213" s="34"/>
      <c r="P213" s="62">
        <v>214</v>
      </c>
      <c r="Q213" s="61" t="str">
        <f>IFERROR(VLOOKUP(P213,#REF!,8,FALSE),"")</f>
        <v/>
      </c>
      <c r="R213" s="24"/>
      <c r="S213" s="61" t="str">
        <f>IFERROR(VLOOKUP(P213,#REF!,2,FALSE),"")</f>
        <v/>
      </c>
    </row>
    <row r="214" spans="1:19" s="13" customFormat="1" x14ac:dyDescent="0.2">
      <c r="A214" s="11"/>
      <c r="E214" s="165" t="s">
        <v>452</v>
      </c>
      <c r="F214" s="157" t="s">
        <v>254</v>
      </c>
      <c r="G214" s="194">
        <v>512</v>
      </c>
      <c r="H214" s="198" t="s">
        <v>241</v>
      </c>
      <c r="I214" s="197"/>
      <c r="J214" s="185" t="e">
        <f>IF(F214="","",VLOOKUP(P214,#REF!,7,FALSE))</f>
        <v>#REF!</v>
      </c>
      <c r="K214" s="32" t="e">
        <f>VLOOKUP($P214,#REF!,3,FALSE)</f>
        <v>#REF!</v>
      </c>
      <c r="L214" s="32" t="e">
        <f>VLOOKUP($P214,#REF!,4,FALSE)</f>
        <v>#REF!</v>
      </c>
      <c r="M214" s="32" t="e">
        <f>VLOOKUP($P214,#REF!,5,FALSE)</f>
        <v>#REF!</v>
      </c>
      <c r="N214" s="33" t="e">
        <f>VLOOKUP($P214,#REF!,6,FALSE)</f>
        <v>#REF!</v>
      </c>
      <c r="O214" s="34">
        <v>75</v>
      </c>
      <c r="P214" s="62">
        <v>154</v>
      </c>
      <c r="Q214" s="61" t="str">
        <f>IFERROR(VLOOKUP(P214,#REF!,8,FALSE),"")</f>
        <v/>
      </c>
      <c r="R214" s="24"/>
      <c r="S214" s="61" t="str">
        <f>IFERROR(VLOOKUP(P214,#REF!,2,FALSE),"")</f>
        <v/>
      </c>
    </row>
    <row r="215" spans="1:19" s="13" customFormat="1" x14ac:dyDescent="0.2">
      <c r="A215" s="11" t="str">
        <f t="shared" si="14"/>
        <v>DRUGE ZDRAVSTVENE DEJAVNOSTI</v>
      </c>
      <c r="B215" s="13" t="str">
        <f>IF(E215="",B213,E215)</f>
        <v>ZORA</v>
      </c>
      <c r="C215" s="13" t="str">
        <f>IF(F215="",C213,F215)</f>
        <v xml:space="preserve">klinična psihologija </v>
      </c>
      <c r="D215" s="13">
        <v>185</v>
      </c>
      <c r="E215" s="175"/>
      <c r="F215" s="157" t="s">
        <v>253</v>
      </c>
      <c r="G215" s="194">
        <v>512</v>
      </c>
      <c r="H215" s="198" t="s">
        <v>242</v>
      </c>
      <c r="I215" s="197"/>
      <c r="J215" s="185" t="e">
        <f>IF(F215="","",VLOOKUP(P215,#REF!,7,FALSE))</f>
        <v>#REF!</v>
      </c>
      <c r="K215" s="32" t="e">
        <f>VLOOKUP($P215,#REF!,3,FALSE)</f>
        <v>#REF!</v>
      </c>
      <c r="L215" s="32" t="e">
        <f>VLOOKUP($P215,#REF!,4,FALSE)</f>
        <v>#REF!</v>
      </c>
      <c r="M215" s="32" t="e">
        <f>VLOOKUP($P215,#REF!,5,FALSE)</f>
        <v>#REF!</v>
      </c>
      <c r="N215" s="33" t="e">
        <f>VLOOKUP($P215,#REF!,6,FALSE)</f>
        <v>#REF!</v>
      </c>
      <c r="O215" s="34"/>
      <c r="P215" s="62">
        <v>155</v>
      </c>
      <c r="Q215" s="61" t="str">
        <f>IFERROR(VLOOKUP(P215,#REF!,8,FALSE),"")</f>
        <v/>
      </c>
      <c r="R215" s="24"/>
      <c r="S215" s="61" t="str">
        <f>IFERROR(VLOOKUP(P215,#REF!,2,FALSE),"")</f>
        <v/>
      </c>
    </row>
    <row r="216" spans="1:19" s="13" customFormat="1" x14ac:dyDescent="0.2">
      <c r="A216" s="11" t="str">
        <f t="shared" si="14"/>
        <v>DRUGE ZDRAVSTVENE DEJAVNOSTI</v>
      </c>
      <c r="B216" s="13" t="str">
        <f t="shared" si="13"/>
        <v>ZORA</v>
      </c>
      <c r="C216" s="13" t="str">
        <f t="shared" si="13"/>
        <v>Center za duševno zdravje otrok in mladostnikov</v>
      </c>
      <c r="D216" s="13">
        <v>186</v>
      </c>
      <c r="E216" s="165"/>
      <c r="F216" s="157" t="s">
        <v>453</v>
      </c>
      <c r="G216" s="194">
        <v>512</v>
      </c>
      <c r="H216" s="203" t="s">
        <v>454</v>
      </c>
      <c r="I216" s="197"/>
      <c r="J216" s="185" t="e">
        <f>IF(F216="","",VLOOKUP(P216,#REF!,7,FALSE))</f>
        <v>#REF!</v>
      </c>
      <c r="K216" s="32" t="e">
        <f>VLOOKUP($P216,#REF!,3,FALSE)</f>
        <v>#REF!</v>
      </c>
      <c r="L216" s="32" t="e">
        <f>VLOOKUP($P216,#REF!,4,FALSE)</f>
        <v>#REF!</v>
      </c>
      <c r="M216" s="32" t="e">
        <f>VLOOKUP($P216,#REF!,5,FALSE)</f>
        <v>#REF!</v>
      </c>
      <c r="N216" s="33" t="e">
        <f>VLOOKUP($P216,#REF!,6,FALSE)</f>
        <v>#REF!</v>
      </c>
      <c r="O216" s="34"/>
      <c r="P216" s="62">
        <v>225</v>
      </c>
      <c r="Q216" s="61" t="str">
        <f>IFERROR(VLOOKUP(P216,#REF!,8,FALSE),"")</f>
        <v/>
      </c>
      <c r="R216" s="24"/>
      <c r="S216" s="61" t="str">
        <f>IFERROR(VLOOKUP(P216,#REF!,2,FALSE),"")</f>
        <v/>
      </c>
    </row>
    <row r="217" spans="1:19" s="13" customFormat="1" x14ac:dyDescent="0.2">
      <c r="A217" s="11" t="str">
        <f t="shared" si="14"/>
        <v>DRUGE ZDRAVSTVENE DEJAVNOSTI</v>
      </c>
      <c r="B217" s="13" t="str">
        <f t="shared" si="13"/>
        <v>ZORA</v>
      </c>
      <c r="C217" s="13" t="str">
        <f t="shared" si="13"/>
        <v>amb. obravnava v centru za duševno zdravje odraslih</v>
      </c>
      <c r="D217" s="13">
        <v>188</v>
      </c>
      <c r="E217" s="165"/>
      <c r="F217" s="157" t="s">
        <v>455</v>
      </c>
      <c r="G217" s="194">
        <v>512</v>
      </c>
      <c r="H217" s="203" t="s">
        <v>456</v>
      </c>
      <c r="I217" s="197"/>
      <c r="J217" s="185" t="e">
        <f>IF(F217="","",VLOOKUP(P217,#REF!,7,FALSE))</f>
        <v>#REF!</v>
      </c>
      <c r="K217" s="32" t="e">
        <f>VLOOKUP($P217,#REF!,3,FALSE)</f>
        <v>#REF!</v>
      </c>
      <c r="L217" s="32" t="e">
        <f>VLOOKUP($P217,#REF!,4,FALSE)</f>
        <v>#REF!</v>
      </c>
      <c r="M217" s="32" t="e">
        <f>VLOOKUP($P217,#REF!,5,FALSE)</f>
        <v>#REF!</v>
      </c>
      <c r="N217" s="33" t="e">
        <f>VLOOKUP($P217,#REF!,6,FALSE)</f>
        <v>#REF!</v>
      </c>
      <c r="O217" s="34"/>
      <c r="P217" s="62">
        <v>226</v>
      </c>
      <c r="Q217" s="61" t="str">
        <f>IFERROR(VLOOKUP(P217,#REF!,8,FALSE),"")</f>
        <v/>
      </c>
      <c r="R217" s="24"/>
      <c r="S217" s="61" t="str">
        <f>IFERROR(VLOOKUP(P217,#REF!,2,FALSE),"")</f>
        <v/>
      </c>
    </row>
    <row r="218" spans="1:19" s="13" customFormat="1" x14ac:dyDescent="0.2">
      <c r="A218" s="11" t="str">
        <f t="shared" si="14"/>
        <v>DRUGE ZDRAVSTVENE DEJAVNOSTI</v>
      </c>
      <c r="B218" s="13" t="str">
        <f t="shared" si="13"/>
        <v>ZORA</v>
      </c>
      <c r="C218" s="13" t="str">
        <f t="shared" si="13"/>
        <v>skup. psih. obrav. v centru za duševno zdravje odraslih</v>
      </c>
      <c r="D218" s="13">
        <v>189</v>
      </c>
      <c r="E218" s="177"/>
      <c r="F218" s="157" t="s">
        <v>457</v>
      </c>
      <c r="G218" s="194">
        <v>512</v>
      </c>
      <c r="H218" s="203" t="s">
        <v>458</v>
      </c>
      <c r="I218" s="197"/>
      <c r="J218" s="185" t="e">
        <f>IF(F218="","",VLOOKUP(P218,#REF!,7,FALSE))</f>
        <v>#REF!</v>
      </c>
      <c r="K218" s="32" t="e">
        <f>VLOOKUP($P218,#REF!,3,FALSE)</f>
        <v>#REF!</v>
      </c>
      <c r="L218" s="32" t="e">
        <f>VLOOKUP($P218,#REF!,4,FALSE)</f>
        <v>#REF!</v>
      </c>
      <c r="M218" s="32" t="e">
        <f>VLOOKUP($P218,#REF!,5,FALSE)</f>
        <v>#REF!</v>
      </c>
      <c r="N218" s="33" t="e">
        <f>VLOOKUP($P218,#REF!,6,FALSE)</f>
        <v>#REF!</v>
      </c>
      <c r="O218" s="34"/>
      <c r="P218" s="62">
        <v>227</v>
      </c>
      <c r="Q218" s="61" t="str">
        <f>IFERROR(VLOOKUP(P218,#REF!,8,FALSE),"")</f>
        <v/>
      </c>
      <c r="R218" s="24"/>
      <c r="S218" s="61" t="str">
        <f>IFERROR(VLOOKUP(P218,#REF!,2,FALSE),"")</f>
        <v/>
      </c>
    </row>
    <row r="219" spans="1:19" s="13" customFormat="1" ht="22.5" customHeight="1" x14ac:dyDescent="0.2">
      <c r="A219" s="11" t="str">
        <f t="shared" si="14"/>
        <v>DRUGE ZDRAVSTVENE DEJAVNOSTI</v>
      </c>
      <c r="B219" s="13" t="str">
        <f t="shared" si="13"/>
        <v>prevozi</v>
      </c>
      <c r="C219" s="13" t="str">
        <f t="shared" si="13"/>
        <v xml:space="preserve">nenujni reševalni prevozi s spremljevalcem </v>
      </c>
      <c r="D219" s="13">
        <v>190</v>
      </c>
      <c r="E219" s="165" t="s">
        <v>186</v>
      </c>
      <c r="F219" s="157" t="s">
        <v>252</v>
      </c>
      <c r="G219" s="194">
        <v>513</v>
      </c>
      <c r="H219" s="198">
        <v>150</v>
      </c>
      <c r="I219" s="197"/>
      <c r="J219" s="185" t="e">
        <f>IF(F219="","",VLOOKUP(P219,#REF!,7,FALSE))</f>
        <v>#REF!</v>
      </c>
      <c r="K219" s="32" t="e">
        <f>VLOOKUP($P219,#REF!,3,FALSE)</f>
        <v>#REF!</v>
      </c>
      <c r="L219" s="32" t="e">
        <f>VLOOKUP($P219,#REF!,4,FALSE)</f>
        <v>#REF!</v>
      </c>
      <c r="M219" s="32" t="e">
        <f>VLOOKUP($P219,#REF!,5,FALSE)</f>
        <v>#REF!</v>
      </c>
      <c r="N219" s="33" t="e">
        <f>VLOOKUP($P219,#REF!,6,FALSE)</f>
        <v>#REF!</v>
      </c>
      <c r="O219" s="34"/>
      <c r="P219" s="62">
        <v>156</v>
      </c>
      <c r="Q219" s="61" t="str">
        <f>IFERROR(VLOOKUP(P219,#REF!,8,FALSE),"")</f>
        <v/>
      </c>
      <c r="R219" s="24"/>
      <c r="S219" s="61" t="str">
        <f>IFERROR(VLOOKUP(P219,#REF!,2,FALSE),"")</f>
        <v/>
      </c>
    </row>
    <row r="220" spans="1:19" s="13" customFormat="1" x14ac:dyDescent="0.2">
      <c r="A220" s="11"/>
      <c r="E220" s="175"/>
      <c r="F220" s="157" t="s">
        <v>251</v>
      </c>
      <c r="G220" s="194">
        <v>513</v>
      </c>
      <c r="H220" s="198">
        <v>151</v>
      </c>
      <c r="I220" s="197"/>
      <c r="J220" s="185" t="e">
        <f>IF(F220="","",VLOOKUP(P220,#REF!,7,FALSE))</f>
        <v>#REF!</v>
      </c>
      <c r="K220" s="32" t="e">
        <f>VLOOKUP($P220,#REF!,3,FALSE)</f>
        <v>#REF!</v>
      </c>
      <c r="L220" s="32" t="e">
        <f>VLOOKUP($P220,#REF!,4,FALSE)</f>
        <v>#REF!</v>
      </c>
      <c r="M220" s="32" t="e">
        <f>VLOOKUP($P220,#REF!,5,FALSE)</f>
        <v>#REF!</v>
      </c>
      <c r="N220" s="33" t="e">
        <f>VLOOKUP($P220,#REF!,6,FALSE)</f>
        <v>#REF!</v>
      </c>
      <c r="O220" s="34"/>
      <c r="P220" s="62">
        <v>157</v>
      </c>
      <c r="Q220" s="61" t="str">
        <f>IFERROR(VLOOKUP(P220,#REF!,8,FALSE),"")</f>
        <v/>
      </c>
      <c r="R220" s="24"/>
      <c r="S220" s="61" t="str">
        <f>IFERROR(VLOOKUP(P220,#REF!,2,FALSE),"")</f>
        <v/>
      </c>
    </row>
    <row r="221" spans="1:19" s="13" customFormat="1" x14ac:dyDescent="0.2">
      <c r="A221" s="11"/>
      <c r="E221" s="168"/>
      <c r="F221" s="157" t="s">
        <v>250</v>
      </c>
      <c r="G221" s="194">
        <v>513</v>
      </c>
      <c r="H221" s="198">
        <v>153</v>
      </c>
      <c r="I221" s="197"/>
      <c r="J221" s="185" t="e">
        <f>IF(F221="","",VLOOKUP(P221,#REF!,7,FALSE))</f>
        <v>#REF!</v>
      </c>
      <c r="K221" s="32" t="e">
        <f>VLOOKUP($P221,#REF!,3,FALSE)</f>
        <v>#REF!</v>
      </c>
      <c r="L221" s="32" t="e">
        <f>VLOOKUP($P221,#REF!,4,FALSE)</f>
        <v>#REF!</v>
      </c>
      <c r="M221" s="32" t="e">
        <f>VLOOKUP($P221,#REF!,5,FALSE)</f>
        <v>#REF!</v>
      </c>
      <c r="N221" s="33" t="e">
        <f>VLOOKUP($P221,#REF!,6,FALSE)</f>
        <v>#REF!</v>
      </c>
      <c r="O221" s="34"/>
      <c r="P221" s="62">
        <v>158</v>
      </c>
      <c r="Q221" s="61" t="str">
        <f>IFERROR(VLOOKUP(P221,#REF!,8,FALSE),"")</f>
        <v/>
      </c>
      <c r="R221" s="24"/>
      <c r="S221" s="61" t="str">
        <f>IFERROR(VLOOKUP(P221,#REF!,2,FALSE),"")</f>
        <v/>
      </c>
    </row>
    <row r="222" spans="1:19" s="13" customFormat="1" ht="22.5" x14ac:dyDescent="0.2">
      <c r="A222" s="11"/>
      <c r="E222" s="175" t="s">
        <v>459</v>
      </c>
      <c r="F222" s="157" t="s">
        <v>460</v>
      </c>
      <c r="G222" s="194">
        <v>644</v>
      </c>
      <c r="H222" s="198">
        <v>405</v>
      </c>
      <c r="I222" s="197"/>
      <c r="J222" s="185" t="e">
        <f>IF(F222="","",VLOOKUP(P222,#REF!,7,FALSE))</f>
        <v>#REF!</v>
      </c>
      <c r="K222" s="32" t="e">
        <f>VLOOKUP($P222,#REF!,3,FALSE)</f>
        <v>#REF!</v>
      </c>
      <c r="L222" s="32" t="e">
        <f>VLOOKUP($P222,#REF!,4,FALSE)</f>
        <v>#REF!</v>
      </c>
      <c r="M222" s="32" t="e">
        <f>VLOOKUP($P222,#REF!,5,FALSE)</f>
        <v>#REF!</v>
      </c>
      <c r="N222" s="33" t="e">
        <f>VLOOKUP($P222,#REF!,6,FALSE)</f>
        <v>#REF!</v>
      </c>
      <c r="O222" s="34"/>
      <c r="P222" s="62">
        <v>177</v>
      </c>
      <c r="Q222" s="61" t="str">
        <f>IFERROR(VLOOKUP(P222,#REF!,8,FALSE),"")</f>
        <v/>
      </c>
      <c r="R222" s="24"/>
      <c r="S222" s="61" t="str">
        <f>IFERROR(VLOOKUP(P222,#REF!,2,FALSE),"")</f>
        <v/>
      </c>
    </row>
    <row r="223" spans="1:19" s="13" customFormat="1" ht="22.5" x14ac:dyDescent="0.2">
      <c r="A223" s="11"/>
      <c r="E223" s="175" t="s">
        <v>371</v>
      </c>
      <c r="F223" s="157" t="s">
        <v>461</v>
      </c>
      <c r="G223" s="194">
        <v>644</v>
      </c>
      <c r="H223" s="198">
        <v>405</v>
      </c>
      <c r="I223" s="197"/>
      <c r="J223" s="185" t="e">
        <f>IF(F223="","",VLOOKUP(P223,#REF!,7,FALSE))</f>
        <v>#REF!</v>
      </c>
      <c r="K223" s="32" t="e">
        <f>VLOOKUP($P223,#REF!,3,FALSE)</f>
        <v>#REF!</v>
      </c>
      <c r="L223" s="32" t="e">
        <f>VLOOKUP($P223,#REF!,4,FALSE)</f>
        <v>#REF!</v>
      </c>
      <c r="M223" s="32" t="e">
        <f>VLOOKUP($P223,#REF!,5,FALSE)</f>
        <v>#REF!</v>
      </c>
      <c r="N223" s="33" t="e">
        <f>VLOOKUP($P223,#REF!,6,FALSE)</f>
        <v>#REF!</v>
      </c>
      <c r="O223" s="34"/>
      <c r="P223" s="62">
        <v>178</v>
      </c>
      <c r="Q223" s="61" t="str">
        <f>IFERROR(VLOOKUP(P223,#REF!,8,FALSE),"")</f>
        <v/>
      </c>
      <c r="R223" s="24"/>
      <c r="S223" s="61" t="str">
        <f>IFERROR(VLOOKUP(P223,#REF!,2,FALSE),"")</f>
        <v/>
      </c>
    </row>
    <row r="224" spans="1:19" s="13" customFormat="1" x14ac:dyDescent="0.2">
      <c r="A224" s="11"/>
      <c r="E224" s="171"/>
      <c r="F224" s="157" t="s">
        <v>462</v>
      </c>
      <c r="G224" s="194">
        <v>644</v>
      </c>
      <c r="H224" s="198">
        <v>405</v>
      </c>
      <c r="I224" s="197"/>
      <c r="J224" s="185" t="e">
        <f>IF(F224="","",VLOOKUP(P224,#REF!,7,FALSE))</f>
        <v>#REF!</v>
      </c>
      <c r="K224" s="32" t="e">
        <f>VLOOKUP($P224,#REF!,3,FALSE)</f>
        <v>#REF!</v>
      </c>
      <c r="L224" s="32" t="e">
        <f>VLOOKUP($P224,#REF!,4,FALSE)</f>
        <v>#REF!</v>
      </c>
      <c r="M224" s="32" t="e">
        <f>VLOOKUP($P224,#REF!,5,FALSE)</f>
        <v>#REF!</v>
      </c>
      <c r="N224" s="33" t="e">
        <f>VLOOKUP($P224,#REF!,6,FALSE)</f>
        <v>#REF!</v>
      </c>
      <c r="O224" s="34"/>
      <c r="P224" s="62">
        <v>179</v>
      </c>
      <c r="Q224" s="61" t="str">
        <f>IFERROR(VLOOKUP(P224,#REF!,8,FALSE),"")</f>
        <v/>
      </c>
      <c r="R224" s="24"/>
      <c r="S224" s="61" t="str">
        <f>IFERROR(VLOOKUP(P224,#REF!,2,FALSE),"")</f>
        <v/>
      </c>
    </row>
    <row r="225" spans="1:16380" s="13" customFormat="1" x14ac:dyDescent="0.2">
      <c r="A225" s="11"/>
      <c r="E225" s="162"/>
      <c r="F225" s="157" t="s">
        <v>463</v>
      </c>
      <c r="G225" s="194">
        <v>644</v>
      </c>
      <c r="H225" s="198">
        <v>405</v>
      </c>
      <c r="I225" s="197"/>
      <c r="J225" s="185" t="e">
        <f>IF(F225="","",VLOOKUP(P225,#REF!,7,FALSE))</f>
        <v>#REF!</v>
      </c>
      <c r="K225" s="32" t="e">
        <f>VLOOKUP($P225,#REF!,3,FALSE)</f>
        <v>#REF!</v>
      </c>
      <c r="L225" s="32" t="e">
        <f>VLOOKUP($P225,#REF!,4,FALSE)</f>
        <v>#REF!</v>
      </c>
      <c r="M225" s="32" t="e">
        <f>VLOOKUP($P225,#REF!,5,FALSE)</f>
        <v>#REF!</v>
      </c>
      <c r="N225" s="33" t="e">
        <f>VLOOKUP($P225,#REF!,6,FALSE)</f>
        <v>#REF!</v>
      </c>
      <c r="O225" s="34"/>
      <c r="P225" s="62">
        <v>180</v>
      </c>
      <c r="Q225" s="61" t="str">
        <f>IFERROR(VLOOKUP(P225,#REF!,8,FALSE),"")</f>
        <v/>
      </c>
      <c r="R225" s="24"/>
      <c r="S225" s="61" t="str">
        <f>IFERROR(VLOOKUP(P225,#REF!,2,FALSE),"")</f>
        <v/>
      </c>
    </row>
    <row r="226" spans="1:16380" s="13" customFormat="1" x14ac:dyDescent="0.2">
      <c r="A226" s="11"/>
      <c r="E226" s="154" t="s">
        <v>464</v>
      </c>
      <c r="F226" s="157" t="s">
        <v>465</v>
      </c>
      <c r="G226" s="194">
        <v>644</v>
      </c>
      <c r="H226" s="198" t="s">
        <v>368</v>
      </c>
      <c r="I226" s="197"/>
      <c r="J226" s="185" t="e">
        <f>IF(F226="","",VLOOKUP(P226,#REF!,7,FALSE))</f>
        <v>#REF!</v>
      </c>
      <c r="K226" s="32" t="e">
        <f>VLOOKUP($P226,#REF!,3,FALSE)</f>
        <v>#REF!</v>
      </c>
      <c r="L226" s="32" t="e">
        <f>VLOOKUP($P226,#REF!,4,FALSE)</f>
        <v>#REF!</v>
      </c>
      <c r="M226" s="32" t="e">
        <f>VLOOKUP($P226,#REF!,5,FALSE)</f>
        <v>#REF!</v>
      </c>
      <c r="N226" s="33" t="e">
        <f>VLOOKUP($P226,#REF!,6,FALSE)</f>
        <v>#REF!</v>
      </c>
      <c r="O226" s="34"/>
      <c r="P226" s="62">
        <v>181</v>
      </c>
      <c r="Q226" s="61" t="str">
        <f>IFERROR(VLOOKUP(P226,#REF!,8,FALSE),"")</f>
        <v/>
      </c>
      <c r="R226" s="24"/>
      <c r="S226" s="61" t="str">
        <f>IFERROR(VLOOKUP(P226,#REF!,2,FALSE),"")</f>
        <v/>
      </c>
    </row>
    <row r="227" spans="1:16380" s="13" customFormat="1" x14ac:dyDescent="0.2">
      <c r="A227" s="11"/>
      <c r="E227" s="171" t="s">
        <v>372</v>
      </c>
      <c r="F227" s="157" t="s">
        <v>466</v>
      </c>
      <c r="G227" s="194">
        <v>644</v>
      </c>
      <c r="H227" s="198" t="s">
        <v>369</v>
      </c>
      <c r="I227" s="197"/>
      <c r="J227" s="185" t="e">
        <f>IF(F227="","",VLOOKUP(P227,#REF!,7,FALSE))</f>
        <v>#REF!</v>
      </c>
      <c r="K227" s="32" t="e">
        <f>VLOOKUP($P227,#REF!,3,FALSE)</f>
        <v>#REF!</v>
      </c>
      <c r="L227" s="32" t="e">
        <f>VLOOKUP($P227,#REF!,4,FALSE)</f>
        <v>#REF!</v>
      </c>
      <c r="M227" s="32" t="e">
        <f>VLOOKUP($P227,#REF!,5,FALSE)</f>
        <v>#REF!</v>
      </c>
      <c r="N227" s="33" t="e">
        <f>VLOOKUP($P227,#REF!,6,FALSE)</f>
        <v>#REF!</v>
      </c>
      <c r="O227" s="34"/>
      <c r="P227" s="62">
        <v>182</v>
      </c>
      <c r="Q227" s="61" t="str">
        <f>IFERROR(VLOOKUP(P227,#REF!,8,FALSE),"")</f>
        <v/>
      </c>
      <c r="R227" s="24"/>
      <c r="S227" s="61" t="str">
        <f>IFERROR(VLOOKUP(P227,#REF!,2,FALSE),"")</f>
        <v/>
      </c>
    </row>
    <row r="228" spans="1:16380" s="13" customFormat="1" x14ac:dyDescent="0.2">
      <c r="A228" s="11" t="str">
        <f>$E$206</f>
        <v>DRUGE ZDRAVSTVENE DEJAVNOSTI</v>
      </c>
      <c r="B228" s="13" t="e">
        <f>IF(E228="",#REF!,E228)</f>
        <v>#REF!</v>
      </c>
      <c r="C228" s="13" t="str">
        <f>IF(F228="",#REF!,F228)</f>
        <v>splošni socialni zavodi - tip C</v>
      </c>
      <c r="D228" s="13">
        <v>191</v>
      </c>
      <c r="E228" s="171"/>
      <c r="F228" s="164" t="s">
        <v>467</v>
      </c>
      <c r="G228" s="204">
        <v>644</v>
      </c>
      <c r="H228" s="205" t="s">
        <v>369</v>
      </c>
      <c r="I228" s="206"/>
      <c r="J228" s="185" t="e">
        <f>IF(F228="","",VLOOKUP(P228,#REF!,7,FALSE))</f>
        <v>#REF!</v>
      </c>
      <c r="K228" s="32" t="e">
        <f>VLOOKUP($P228,#REF!,3,FALSE)</f>
        <v>#REF!</v>
      </c>
      <c r="L228" s="32" t="e">
        <f>VLOOKUP($P228,#REF!,4,FALSE)</f>
        <v>#REF!</v>
      </c>
      <c r="M228" s="32" t="e">
        <f>VLOOKUP($P228,#REF!,5,FALSE)</f>
        <v>#REF!</v>
      </c>
      <c r="N228" s="33" t="e">
        <f>VLOOKUP($P228,#REF!,6,FALSE)</f>
        <v>#REF!</v>
      </c>
      <c r="O228" s="34"/>
      <c r="P228" s="62">
        <v>183</v>
      </c>
      <c r="Q228" s="61" t="str">
        <f>IFERROR(VLOOKUP(P228,#REF!,8,FALSE),"")</f>
        <v/>
      </c>
      <c r="R228" s="24"/>
      <c r="S228" s="61" t="str">
        <f>IFERROR(VLOOKUP(P228,#REF!,2,FALSE),"")</f>
        <v/>
      </c>
    </row>
    <row r="229" spans="1:16380" s="13" customFormat="1" x14ac:dyDescent="0.2">
      <c r="A229" s="11" t="str">
        <f>$E$206</f>
        <v>DRUGE ZDRAVSTVENE DEJAVNOSTI</v>
      </c>
      <c r="B229" s="13" t="e">
        <f t="shared" ref="B229:C232" si="15">IF(E229="",B228,E229)</f>
        <v>#REF!</v>
      </c>
      <c r="C229" s="13" t="str">
        <f t="shared" si="15"/>
        <v>Najzahtevnejša zdravstvena nega</v>
      </c>
      <c r="D229" s="13">
        <v>192</v>
      </c>
      <c r="E229" s="156"/>
      <c r="F229" s="157" t="s">
        <v>370</v>
      </c>
      <c r="G229" s="204">
        <v>644</v>
      </c>
      <c r="H229" s="205">
        <v>415</v>
      </c>
      <c r="I229" s="206"/>
      <c r="J229" s="185" t="e">
        <f>IF(F229="","",VLOOKUP(P229,#REF!,7,FALSE))</f>
        <v>#REF!</v>
      </c>
      <c r="K229" s="32" t="e">
        <f>VLOOKUP($P229,#REF!,3,FALSE)</f>
        <v>#REF!</v>
      </c>
      <c r="L229" s="32" t="e">
        <f>VLOOKUP($P229,#REF!,4,FALSE)</f>
        <v>#REF!</v>
      </c>
      <c r="M229" s="32" t="e">
        <f>VLOOKUP($P229,#REF!,5,FALSE)</f>
        <v>#REF!</v>
      </c>
      <c r="N229" s="33" t="e">
        <f>VLOOKUP($P229,#REF!,6,FALSE)</f>
        <v>#REF!</v>
      </c>
      <c r="O229" s="34"/>
      <c r="P229" s="62">
        <v>184</v>
      </c>
      <c r="Q229" s="61" t="str">
        <f>IFERROR(VLOOKUP(P229,#REF!,8,FALSE),"")</f>
        <v/>
      </c>
      <c r="R229" s="24"/>
      <c r="S229" s="61" t="str">
        <f>IFERROR(VLOOKUP(P229,#REF!,2,FALSE),"")</f>
        <v/>
      </c>
    </row>
    <row r="230" spans="1:16380" s="13" customFormat="1" x14ac:dyDescent="0.2">
      <c r="A230" s="11" t="str">
        <f>$E$206</f>
        <v>DRUGE ZDRAVSTVENE DEJAVNOSTI</v>
      </c>
      <c r="B230" s="13" t="str">
        <f t="shared" si="15"/>
        <v xml:space="preserve">spremljanje </v>
      </c>
      <c r="C230" s="13" t="str">
        <f t="shared" si="15"/>
        <v xml:space="preserve">bol - doječe matere </v>
      </c>
      <c r="D230" s="13">
        <v>195</v>
      </c>
      <c r="E230" s="154" t="s">
        <v>468</v>
      </c>
      <c r="F230" s="157" t="s">
        <v>249</v>
      </c>
      <c r="G230" s="194">
        <v>701</v>
      </c>
      <c r="H230" s="198">
        <v>308</v>
      </c>
      <c r="I230" s="197" t="s">
        <v>245</v>
      </c>
      <c r="J230" s="185" t="e">
        <f>IF(F230="","",VLOOKUP(P230,#REF!,7,FALSE))</f>
        <v>#REF!</v>
      </c>
      <c r="K230" s="32" t="e">
        <f>VLOOKUP($P230,#REF!,3,FALSE)</f>
        <v>#REF!</v>
      </c>
      <c r="L230" s="32" t="e">
        <f>VLOOKUP($P230,#REF!,4,FALSE)</f>
        <v>#REF!</v>
      </c>
      <c r="M230" s="32" t="e">
        <f>VLOOKUP($P230,#REF!,5,FALSE)</f>
        <v>#REF!</v>
      </c>
      <c r="N230" s="33" t="e">
        <f>VLOOKUP($P230,#REF!,6,FALSE)</f>
        <v>#REF!</v>
      </c>
      <c r="O230" s="34">
        <v>76</v>
      </c>
      <c r="P230" s="62">
        <v>159</v>
      </c>
      <c r="Q230" s="61" t="str">
        <f>IFERROR(VLOOKUP(P230,#REF!,8,FALSE),"")</f>
        <v/>
      </c>
      <c r="R230" s="24"/>
      <c r="S230" s="61" t="str">
        <f>IFERROR(VLOOKUP(P230,#REF!,2,FALSE),"")</f>
        <v/>
      </c>
    </row>
    <row r="231" spans="1:16380" s="13" customFormat="1" x14ac:dyDescent="0.2">
      <c r="A231" s="11" t="str">
        <f>$E$206</f>
        <v>DRUGE ZDRAVSTVENE DEJAVNOSTI</v>
      </c>
      <c r="B231" s="13" t="str">
        <f t="shared" si="15"/>
        <v>otroka</v>
      </c>
      <c r="C231" s="13" t="str">
        <f t="shared" si="15"/>
        <v>bol - spremljanje</v>
      </c>
      <c r="D231" s="13">
        <v>195</v>
      </c>
      <c r="E231" s="171" t="s">
        <v>469</v>
      </c>
      <c r="F231" s="157" t="s">
        <v>248</v>
      </c>
      <c r="G231" s="194">
        <v>701</v>
      </c>
      <c r="H231" s="198">
        <v>309</v>
      </c>
      <c r="I231" s="197" t="s">
        <v>39</v>
      </c>
      <c r="J231" s="185" t="e">
        <f>IF(F231="","",VLOOKUP(P231,#REF!,7,FALSE))</f>
        <v>#REF!</v>
      </c>
      <c r="K231" s="32" t="e">
        <f>VLOOKUP($P231,#REF!,3,FALSE)</f>
        <v>#REF!</v>
      </c>
      <c r="L231" s="32" t="e">
        <f>VLOOKUP($P231,#REF!,4,FALSE)</f>
        <v>#REF!</v>
      </c>
      <c r="M231" s="32" t="e">
        <f>VLOOKUP($P231,#REF!,5,FALSE)</f>
        <v>#REF!</v>
      </c>
      <c r="N231" s="33" t="e">
        <f>VLOOKUP($P231,#REF!,6,FALSE)</f>
        <v>#REF!</v>
      </c>
      <c r="O231" s="34">
        <v>77</v>
      </c>
      <c r="P231" s="62">
        <v>160</v>
      </c>
      <c r="Q231" s="61" t="str">
        <f>IFERROR(VLOOKUP(P231,#REF!,8,FALSE),"")</f>
        <v/>
      </c>
      <c r="R231" s="24"/>
      <c r="S231" s="61" t="str">
        <f>IFERROR(VLOOKUP(P231,#REF!,2,FALSE),"")</f>
        <v/>
      </c>
    </row>
    <row r="232" spans="1:16380" s="13" customFormat="1" x14ac:dyDescent="0.2">
      <c r="A232" s="11" t="str">
        <f>$E$206</f>
        <v>DRUGE ZDRAVSTVENE DEJAVNOSTI</v>
      </c>
      <c r="B232" s="13" t="str">
        <f t="shared" si="15"/>
        <v>otroka</v>
      </c>
      <c r="C232" s="13" t="str">
        <f t="shared" si="15"/>
        <v xml:space="preserve">bol - sobivanje starša ob hospitaliziranem otroku </v>
      </c>
      <c r="D232" s="13">
        <v>195</v>
      </c>
      <c r="E232" s="171"/>
      <c r="F232" s="157" t="s">
        <v>247</v>
      </c>
      <c r="G232" s="194">
        <v>701</v>
      </c>
      <c r="H232" s="198">
        <v>310</v>
      </c>
      <c r="I232" s="197" t="s">
        <v>245</v>
      </c>
      <c r="J232" s="185" t="e">
        <f>IF(F232="","",VLOOKUP(P232,#REF!,7,FALSE))</f>
        <v>#REF!</v>
      </c>
      <c r="K232" s="32" t="e">
        <f>VLOOKUP($P232,#REF!,3,FALSE)</f>
        <v>#REF!</v>
      </c>
      <c r="L232" s="32" t="e">
        <f>VLOOKUP($P232,#REF!,4,FALSE)</f>
        <v>#REF!</v>
      </c>
      <c r="M232" s="32" t="e">
        <f>VLOOKUP($P232,#REF!,5,FALSE)</f>
        <v>#REF!</v>
      </c>
      <c r="N232" s="33" t="e">
        <f>VLOOKUP($P232,#REF!,6,FALSE)</f>
        <v>#REF!</v>
      </c>
      <c r="O232" s="34">
        <v>78</v>
      </c>
      <c r="P232" s="62">
        <v>161</v>
      </c>
      <c r="Q232" s="61" t="str">
        <f>IFERROR(VLOOKUP(P232,#REF!,8,FALSE),"")</f>
        <v/>
      </c>
      <c r="R232" s="24"/>
      <c r="S232" s="61" t="str">
        <f>IFERROR(VLOOKUP(P232,#REF!,2,FALSE),"")</f>
        <v/>
      </c>
    </row>
    <row r="233" spans="1:16380" s="13" customFormat="1" x14ac:dyDescent="0.2">
      <c r="A233" s="11"/>
      <c r="E233" s="154" t="s">
        <v>293</v>
      </c>
      <c r="F233" s="157" t="s">
        <v>187</v>
      </c>
      <c r="G233" s="194">
        <v>705</v>
      </c>
      <c r="H233" s="198">
        <v>822</v>
      </c>
      <c r="I233" s="197" t="s">
        <v>167</v>
      </c>
      <c r="J233" s="185" t="e">
        <f>IF(F233="","",VLOOKUP(P233,#REF!,7,FALSE))</f>
        <v>#REF!</v>
      </c>
      <c r="K233" s="32" t="e">
        <f>VLOOKUP($P233,#REF!,3,FALSE)</f>
        <v>#REF!</v>
      </c>
      <c r="L233" s="32" t="e">
        <f>VLOOKUP($P233,#REF!,4,FALSE)</f>
        <v>#REF!</v>
      </c>
      <c r="M233" s="32" t="e">
        <f>VLOOKUP($P233,#REF!,5,FALSE)</f>
        <v>#REF!</v>
      </c>
      <c r="N233" s="33" t="e">
        <f>VLOOKUP($P233,#REF!,6,FALSE)</f>
        <v>#REF!</v>
      </c>
      <c r="O233" s="34"/>
      <c r="P233" s="62">
        <v>162</v>
      </c>
      <c r="Q233" s="61" t="str">
        <f>IFERROR(VLOOKUP(P233,#REF!,8,FALSE),"")</f>
        <v/>
      </c>
      <c r="R233" s="24"/>
      <c r="S233" s="61" t="str">
        <f>IFERROR(VLOOKUP(P233,#REF!,2,FALSE),"")</f>
        <v/>
      </c>
    </row>
    <row r="234" spans="1:16380" s="13" customFormat="1" x14ac:dyDescent="0.2">
      <c r="A234" s="11" t="str">
        <f>$E$206</f>
        <v>DRUGE ZDRAVSTVENE DEJAVNOSTI</v>
      </c>
      <c r="B234" s="13">
        <f>IF(E234="",B233,E234)</f>
        <v>0</v>
      </c>
      <c r="C234" s="13" t="str">
        <f>IF(F234="",C233,F234)</f>
        <v>cepilna mesta</v>
      </c>
      <c r="D234" s="13">
        <v>195</v>
      </c>
      <c r="E234" s="162"/>
      <c r="F234" s="164" t="s">
        <v>342</v>
      </c>
      <c r="G234" s="204">
        <v>705</v>
      </c>
      <c r="H234" s="205">
        <v>822</v>
      </c>
      <c r="I234" s="206" t="s">
        <v>343</v>
      </c>
      <c r="J234" s="185" t="e">
        <f>IF(F234="","",VLOOKUP(P234,#REF!,7,FALSE))</f>
        <v>#REF!</v>
      </c>
      <c r="K234" s="32" t="e">
        <f>VLOOKUP($P234,#REF!,3,FALSE)</f>
        <v>#REF!</v>
      </c>
      <c r="L234" s="32" t="e">
        <f>VLOOKUP($P234,#REF!,4,FALSE)</f>
        <v>#REF!</v>
      </c>
      <c r="M234" s="32" t="e">
        <f>VLOOKUP($P234,#REF!,5,FALSE)</f>
        <v>#REF!</v>
      </c>
      <c r="N234" s="33" t="e">
        <f>VLOOKUP($P234,#REF!,6,FALSE)</f>
        <v>#REF!</v>
      </c>
      <c r="O234" s="34"/>
      <c r="P234" s="63">
        <v>163</v>
      </c>
      <c r="Q234" s="61" t="str">
        <f>IFERROR(VLOOKUP(P234,#REF!,8,FALSE),"")</f>
        <v/>
      </c>
      <c r="R234" s="24"/>
      <c r="S234" s="61" t="str">
        <f>IFERROR(VLOOKUP(P234,#REF!,2,FALSE),"")</f>
        <v/>
      </c>
    </row>
    <row r="235" spans="1:16380" s="13" customFormat="1" ht="12.75" customHeight="1" x14ac:dyDescent="0.2">
      <c r="A235" s="11"/>
      <c r="E235" s="178" t="s">
        <v>318</v>
      </c>
      <c r="F235" s="157" t="s">
        <v>318</v>
      </c>
      <c r="G235" s="204">
        <v>743</v>
      </c>
      <c r="H235" s="205">
        <v>601</v>
      </c>
      <c r="I235" s="206"/>
      <c r="J235" s="185" t="e">
        <f>IF(F235="","",VLOOKUP(P235,#REF!,7,FALSE))</f>
        <v>#REF!</v>
      </c>
      <c r="K235" s="32" t="e">
        <f>VLOOKUP($P235,#REF!,3,FALSE)</f>
        <v>#REF!</v>
      </c>
      <c r="L235" s="32" t="e">
        <f>VLOOKUP($P235,#REF!,4,FALSE)</f>
        <v>#REF!</v>
      </c>
      <c r="M235" s="32" t="e">
        <f>VLOOKUP($P235,#REF!,5,FALSE)</f>
        <v>#REF!</v>
      </c>
      <c r="N235" s="33" t="e">
        <f>VLOOKUP($P235,#REF!,6,FALSE)</f>
        <v>#REF!</v>
      </c>
      <c r="O235" s="34">
        <v>79</v>
      </c>
      <c r="P235" s="63">
        <v>176</v>
      </c>
      <c r="Q235" s="61" t="str">
        <f>IFERROR(VLOOKUP(P235,#REF!,8,FALSE),"")</f>
        <v/>
      </c>
      <c r="R235" s="24"/>
      <c r="S235" s="61" t="str">
        <f>IFERROR(VLOOKUP(P235,#REF!,2,FALSE),"")</f>
        <v/>
      </c>
    </row>
    <row r="236" spans="1:16380" s="13" customFormat="1" ht="12.75" customHeight="1" x14ac:dyDescent="0.2">
      <c r="A236" s="11"/>
      <c r="E236" s="170" t="s">
        <v>344</v>
      </c>
      <c r="F236" s="157" t="s">
        <v>345</v>
      </c>
      <c r="G236" s="194">
        <v>743</v>
      </c>
      <c r="H236" s="198">
        <v>606</v>
      </c>
      <c r="I236" s="197" t="s">
        <v>246</v>
      </c>
      <c r="J236" s="185" t="e">
        <f>IF(F236="","",VLOOKUP(P236,#REF!,7,FALSE))</f>
        <v>#REF!</v>
      </c>
      <c r="K236" s="32" t="e">
        <f>VLOOKUP($P236,#REF!,3,FALSE)</f>
        <v>#REF!</v>
      </c>
      <c r="L236" s="32" t="e">
        <f>VLOOKUP($P236,#REF!,4,FALSE)</f>
        <v>#REF!</v>
      </c>
      <c r="M236" s="32" t="e">
        <f>VLOOKUP($P236,#REF!,5,FALSE)</f>
        <v>#REF!</v>
      </c>
      <c r="N236" s="33" t="e">
        <f>VLOOKUP($P236,#REF!,6,FALSE)</f>
        <v>#REF!</v>
      </c>
      <c r="O236" s="34"/>
      <c r="P236" s="64">
        <v>164</v>
      </c>
      <c r="Q236" s="61" t="str">
        <f>IFERROR(VLOOKUP(P236,#REF!,8,FALSE),"")</f>
        <v/>
      </c>
      <c r="R236" s="24"/>
      <c r="S236" s="61" t="str">
        <f>IFERROR(VLOOKUP(P236,#REF!,2,FALSE),"")</f>
        <v/>
      </c>
    </row>
    <row r="237" spans="1:16380" s="13" customFormat="1" ht="12.75" customHeight="1" x14ac:dyDescent="0.2">
      <c r="A237" s="11"/>
      <c r="E237" s="170" t="s">
        <v>330</v>
      </c>
      <c r="F237" s="157" t="s">
        <v>331</v>
      </c>
      <c r="G237" s="179"/>
      <c r="H237" s="180"/>
      <c r="I237" s="103"/>
      <c r="J237" s="98"/>
      <c r="K237" s="32"/>
      <c r="L237" s="32"/>
      <c r="M237" s="32"/>
      <c r="N237" s="33">
        <v>1.7312996013422648</v>
      </c>
      <c r="O237" s="34"/>
      <c r="P237" s="65"/>
      <c r="Q237" s="65"/>
      <c r="R237" s="24" t="s">
        <v>361</v>
      </c>
      <c r="S237" s="12"/>
    </row>
    <row r="238" spans="1:16380" ht="12.75" customHeight="1" x14ac:dyDescent="0.2">
      <c r="A238" s="11"/>
      <c r="B238" s="13"/>
      <c r="C238" s="13"/>
      <c r="D238" s="13"/>
      <c r="E238" s="181"/>
      <c r="F238" s="157" t="s">
        <v>332</v>
      </c>
      <c r="G238" s="182"/>
      <c r="H238" s="183"/>
      <c r="I238" s="104"/>
      <c r="J238" s="99"/>
      <c r="K238" s="38"/>
      <c r="L238" s="38"/>
      <c r="M238" s="38"/>
      <c r="N238" s="39">
        <v>4.1349671252030111</v>
      </c>
      <c r="O238" s="40"/>
      <c r="P238" s="65"/>
      <c r="Q238" s="65"/>
      <c r="R238" s="24" t="s">
        <v>361</v>
      </c>
      <c r="S238" s="12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  <c r="JG238" s="13"/>
      <c r="JH238" s="13"/>
      <c r="JI238" s="13"/>
      <c r="JJ238" s="13"/>
      <c r="JK238" s="13"/>
      <c r="JL238" s="13"/>
      <c r="JM238" s="13"/>
      <c r="JN238" s="13"/>
      <c r="JO238" s="13"/>
      <c r="JP238" s="13"/>
      <c r="JQ238" s="13"/>
      <c r="JR238" s="13"/>
      <c r="JS238" s="13"/>
      <c r="JT238" s="13"/>
      <c r="JU238" s="13"/>
      <c r="JV238" s="13"/>
      <c r="JW238" s="13"/>
      <c r="JX238" s="13"/>
      <c r="JY238" s="13"/>
      <c r="JZ238" s="13"/>
      <c r="KA238" s="13"/>
      <c r="KB238" s="13"/>
      <c r="KC238" s="13"/>
      <c r="KD238" s="13"/>
      <c r="KE238" s="13"/>
      <c r="KF238" s="13"/>
      <c r="KG238" s="13"/>
      <c r="KH238" s="13"/>
      <c r="KI238" s="13"/>
      <c r="KJ238" s="13"/>
      <c r="KK238" s="13"/>
      <c r="KL238" s="13"/>
      <c r="KM238" s="13"/>
      <c r="KN238" s="13"/>
      <c r="KO238" s="13"/>
      <c r="KP238" s="13"/>
      <c r="KQ238" s="13"/>
      <c r="KR238" s="13"/>
      <c r="KS238" s="13"/>
      <c r="KT238" s="13"/>
      <c r="KU238" s="13"/>
      <c r="KV238" s="13"/>
      <c r="KW238" s="13"/>
      <c r="KX238" s="13"/>
      <c r="KY238" s="13"/>
      <c r="KZ238" s="13"/>
      <c r="LA238" s="13"/>
      <c r="LB238" s="13"/>
      <c r="LC238" s="13"/>
      <c r="LD238" s="13"/>
      <c r="LE238" s="13"/>
      <c r="LF238" s="13"/>
      <c r="LG238" s="13"/>
      <c r="LH238" s="13"/>
      <c r="LI238" s="13"/>
      <c r="LJ238" s="13"/>
      <c r="LK238" s="13"/>
      <c r="LL238" s="13"/>
      <c r="LM238" s="13"/>
      <c r="LN238" s="13"/>
      <c r="LO238" s="13"/>
      <c r="LP238" s="13"/>
      <c r="LQ238" s="13"/>
      <c r="LR238" s="13"/>
      <c r="LS238" s="13"/>
      <c r="LT238" s="13"/>
      <c r="LU238" s="13"/>
      <c r="LV238" s="13"/>
      <c r="LW238" s="13"/>
      <c r="LX238" s="13"/>
      <c r="LY238" s="13"/>
      <c r="LZ238" s="13"/>
      <c r="MA238" s="13"/>
      <c r="MB238" s="13"/>
      <c r="MC238" s="13"/>
      <c r="MD238" s="13"/>
      <c r="ME238" s="13"/>
      <c r="MF238" s="13"/>
      <c r="MG238" s="13"/>
      <c r="MH238" s="13"/>
      <c r="MI238" s="13"/>
      <c r="MJ238" s="13"/>
      <c r="MK238" s="13"/>
      <c r="ML238" s="13"/>
      <c r="MM238" s="13"/>
      <c r="MN238" s="13"/>
      <c r="MO238" s="13"/>
      <c r="MP238" s="13"/>
      <c r="MQ238" s="13"/>
      <c r="MR238" s="13"/>
      <c r="MS238" s="13"/>
      <c r="MT238" s="13"/>
      <c r="MU238" s="13"/>
      <c r="MV238" s="13"/>
      <c r="MW238" s="13"/>
      <c r="MX238" s="13"/>
      <c r="MY238" s="13"/>
      <c r="MZ238" s="13"/>
      <c r="NA238" s="13"/>
      <c r="NB238" s="13"/>
      <c r="NC238" s="13"/>
      <c r="ND238" s="13"/>
      <c r="NE238" s="13"/>
      <c r="NF238" s="13"/>
      <c r="NG238" s="13"/>
      <c r="NH238" s="13"/>
      <c r="NI238" s="13"/>
      <c r="NJ238" s="13"/>
      <c r="NK238" s="13"/>
      <c r="NL238" s="13"/>
      <c r="NM238" s="13"/>
      <c r="NN238" s="13"/>
      <c r="NO238" s="13"/>
      <c r="NP238" s="13"/>
      <c r="NQ238" s="13"/>
      <c r="NR238" s="13"/>
      <c r="NS238" s="13"/>
      <c r="NT238" s="13"/>
      <c r="NU238" s="13"/>
      <c r="NV238" s="13"/>
      <c r="NW238" s="13"/>
      <c r="NX238" s="13"/>
      <c r="NY238" s="13"/>
      <c r="NZ238" s="13"/>
      <c r="OA238" s="13"/>
      <c r="OB238" s="13"/>
      <c r="OC238" s="13"/>
      <c r="OD238" s="13"/>
      <c r="OE238" s="13"/>
      <c r="OF238" s="13"/>
      <c r="OG238" s="13"/>
      <c r="OH238" s="13"/>
      <c r="OI238" s="13"/>
      <c r="OJ238" s="13"/>
      <c r="OK238" s="13"/>
      <c r="OL238" s="13"/>
      <c r="OM238" s="13"/>
      <c r="ON238" s="13"/>
      <c r="OO238" s="13"/>
      <c r="OP238" s="13"/>
      <c r="OQ238" s="13"/>
      <c r="OR238" s="13"/>
      <c r="OS238" s="13"/>
      <c r="OT238" s="13"/>
      <c r="OU238" s="13"/>
      <c r="OV238" s="13"/>
      <c r="OW238" s="13"/>
      <c r="OX238" s="13"/>
      <c r="OY238" s="13"/>
      <c r="OZ238" s="13"/>
      <c r="PA238" s="13"/>
      <c r="PB238" s="13"/>
      <c r="PC238" s="13"/>
      <c r="PD238" s="13"/>
      <c r="PE238" s="13"/>
      <c r="PF238" s="13"/>
      <c r="PG238" s="13"/>
      <c r="PH238" s="13"/>
      <c r="PI238" s="13"/>
      <c r="PJ238" s="13"/>
      <c r="PK238" s="13"/>
      <c r="PL238" s="13"/>
      <c r="PM238" s="13"/>
      <c r="PN238" s="13"/>
      <c r="PO238" s="13"/>
      <c r="PP238" s="13"/>
      <c r="PQ238" s="13"/>
      <c r="PR238" s="13"/>
      <c r="PS238" s="13"/>
      <c r="PT238" s="13"/>
      <c r="PU238" s="13"/>
      <c r="PV238" s="13"/>
      <c r="PW238" s="13"/>
      <c r="PX238" s="13"/>
      <c r="PY238" s="13"/>
      <c r="PZ238" s="13"/>
      <c r="QA238" s="13"/>
      <c r="QB238" s="13"/>
      <c r="QC238" s="13"/>
      <c r="QD238" s="13"/>
      <c r="QE238" s="13"/>
      <c r="QF238" s="13"/>
      <c r="QG238" s="13"/>
      <c r="QH238" s="13"/>
      <c r="QI238" s="13"/>
      <c r="QJ238" s="13"/>
      <c r="QK238" s="13"/>
      <c r="QL238" s="13"/>
      <c r="QM238" s="13"/>
      <c r="QN238" s="13"/>
      <c r="QO238" s="13"/>
      <c r="QP238" s="13"/>
      <c r="QQ238" s="13"/>
      <c r="QR238" s="13"/>
      <c r="QS238" s="13"/>
      <c r="QT238" s="13"/>
      <c r="QU238" s="13"/>
      <c r="QV238" s="13"/>
      <c r="QW238" s="13"/>
      <c r="QX238" s="13"/>
      <c r="QY238" s="13"/>
      <c r="QZ238" s="13"/>
      <c r="RA238" s="13"/>
      <c r="RB238" s="13"/>
      <c r="RC238" s="13"/>
      <c r="RD238" s="13"/>
      <c r="RE238" s="13"/>
      <c r="RF238" s="13"/>
      <c r="RG238" s="13"/>
      <c r="RH238" s="13"/>
      <c r="RI238" s="13"/>
      <c r="RJ238" s="13"/>
      <c r="RK238" s="13"/>
      <c r="RL238" s="13"/>
      <c r="RM238" s="13"/>
      <c r="RN238" s="13"/>
      <c r="RO238" s="13"/>
      <c r="RP238" s="13"/>
      <c r="RQ238" s="13"/>
      <c r="RR238" s="13"/>
      <c r="RS238" s="13"/>
      <c r="RT238" s="13"/>
      <c r="RU238" s="13"/>
      <c r="RV238" s="13"/>
      <c r="RW238" s="13"/>
      <c r="RX238" s="13"/>
      <c r="RY238" s="13"/>
      <c r="RZ238" s="13"/>
      <c r="SA238" s="13"/>
      <c r="SB238" s="13"/>
      <c r="SC238" s="13"/>
      <c r="SD238" s="13"/>
      <c r="SE238" s="13"/>
      <c r="SF238" s="13"/>
      <c r="SG238" s="13"/>
      <c r="SH238" s="13"/>
      <c r="SI238" s="13"/>
      <c r="SJ238" s="13"/>
      <c r="SK238" s="13"/>
      <c r="SL238" s="13"/>
      <c r="SM238" s="13"/>
      <c r="SN238" s="13"/>
      <c r="SO238" s="13"/>
      <c r="SP238" s="13"/>
      <c r="SQ238" s="13"/>
      <c r="SR238" s="13"/>
      <c r="SS238" s="13"/>
      <c r="ST238" s="13"/>
      <c r="SU238" s="13"/>
      <c r="SV238" s="13"/>
      <c r="SW238" s="13"/>
      <c r="SX238" s="13"/>
      <c r="SY238" s="13"/>
      <c r="SZ238" s="13"/>
      <c r="TA238" s="13"/>
      <c r="TB238" s="13"/>
      <c r="TC238" s="13"/>
      <c r="TD238" s="13"/>
      <c r="TE238" s="13"/>
      <c r="TF238" s="13"/>
      <c r="TG238" s="13"/>
      <c r="TH238" s="13"/>
      <c r="TI238" s="13"/>
      <c r="TJ238" s="13"/>
      <c r="TK238" s="13"/>
      <c r="TL238" s="13"/>
      <c r="TM238" s="13"/>
      <c r="TN238" s="13"/>
      <c r="TO238" s="13"/>
      <c r="TP238" s="13"/>
      <c r="TQ238" s="13"/>
      <c r="TR238" s="13"/>
      <c r="TS238" s="13"/>
      <c r="TT238" s="13"/>
      <c r="TU238" s="13"/>
      <c r="TV238" s="13"/>
      <c r="TW238" s="13"/>
      <c r="TX238" s="13"/>
      <c r="TY238" s="13"/>
      <c r="TZ238" s="13"/>
      <c r="UA238" s="13"/>
      <c r="UB238" s="13"/>
      <c r="UC238" s="13"/>
      <c r="UD238" s="13"/>
      <c r="UE238" s="13"/>
      <c r="UF238" s="13"/>
      <c r="UG238" s="13"/>
      <c r="UH238" s="13"/>
      <c r="UI238" s="13"/>
      <c r="UJ238" s="13"/>
      <c r="UK238" s="13"/>
      <c r="UL238" s="13"/>
      <c r="UM238" s="13"/>
      <c r="UN238" s="13"/>
      <c r="UO238" s="13"/>
      <c r="UP238" s="13"/>
      <c r="UQ238" s="13"/>
      <c r="UR238" s="13"/>
      <c r="US238" s="13"/>
      <c r="UT238" s="13"/>
      <c r="UU238" s="13"/>
      <c r="UV238" s="13"/>
      <c r="UW238" s="13"/>
      <c r="UX238" s="13"/>
      <c r="UY238" s="13"/>
      <c r="UZ238" s="13"/>
      <c r="VA238" s="13"/>
      <c r="VB238" s="13"/>
      <c r="VC238" s="13"/>
      <c r="VD238" s="13"/>
      <c r="VE238" s="13"/>
      <c r="VF238" s="13"/>
      <c r="VG238" s="13"/>
      <c r="VH238" s="13"/>
      <c r="VI238" s="13"/>
      <c r="VJ238" s="13"/>
      <c r="VK238" s="13"/>
      <c r="VL238" s="13"/>
      <c r="VM238" s="13"/>
      <c r="VN238" s="13"/>
      <c r="VO238" s="13"/>
      <c r="VP238" s="13"/>
      <c r="VQ238" s="13"/>
      <c r="VR238" s="13"/>
      <c r="VS238" s="13"/>
      <c r="VT238" s="13"/>
      <c r="VU238" s="13"/>
      <c r="VV238" s="13"/>
      <c r="VW238" s="13"/>
      <c r="VX238" s="13"/>
      <c r="VY238" s="13"/>
      <c r="VZ238" s="13"/>
      <c r="WA238" s="13"/>
      <c r="WB238" s="13"/>
      <c r="WC238" s="13"/>
      <c r="WD238" s="13"/>
      <c r="WE238" s="13"/>
      <c r="WF238" s="13"/>
      <c r="WG238" s="13"/>
      <c r="WH238" s="13"/>
      <c r="WI238" s="13"/>
      <c r="WJ238" s="13"/>
      <c r="WK238" s="13"/>
      <c r="WL238" s="13"/>
      <c r="WM238" s="13"/>
      <c r="WN238" s="13"/>
      <c r="WO238" s="13"/>
      <c r="WP238" s="13"/>
      <c r="WQ238" s="13"/>
      <c r="WR238" s="13"/>
      <c r="WS238" s="13"/>
      <c r="WT238" s="13"/>
      <c r="WU238" s="13"/>
      <c r="WV238" s="13"/>
      <c r="WW238" s="13"/>
      <c r="WX238" s="13"/>
      <c r="WY238" s="13"/>
      <c r="WZ238" s="13"/>
      <c r="XA238" s="13"/>
      <c r="XB238" s="13"/>
      <c r="XC238" s="13"/>
      <c r="XD238" s="13"/>
      <c r="XE238" s="13"/>
      <c r="XF238" s="13"/>
      <c r="XG238" s="13"/>
      <c r="XH238" s="13"/>
      <c r="XI238" s="13"/>
      <c r="XJ238" s="13"/>
      <c r="XK238" s="13"/>
      <c r="XL238" s="13"/>
      <c r="XM238" s="13"/>
      <c r="XN238" s="13"/>
      <c r="XO238" s="13"/>
      <c r="XP238" s="13"/>
      <c r="XQ238" s="13"/>
      <c r="XR238" s="13"/>
      <c r="XS238" s="13"/>
      <c r="XT238" s="13"/>
      <c r="XU238" s="13"/>
      <c r="XV238" s="13"/>
      <c r="XW238" s="13"/>
      <c r="XX238" s="13"/>
      <c r="XY238" s="13"/>
      <c r="XZ238" s="13"/>
      <c r="YA238" s="13"/>
      <c r="YB238" s="13"/>
      <c r="YC238" s="13"/>
      <c r="YD238" s="13"/>
      <c r="YE238" s="13"/>
      <c r="YF238" s="13"/>
      <c r="YG238" s="13"/>
      <c r="YH238" s="13"/>
      <c r="YI238" s="13"/>
      <c r="YJ238" s="13"/>
      <c r="YK238" s="13"/>
      <c r="YL238" s="13"/>
      <c r="YM238" s="13"/>
      <c r="YN238" s="13"/>
      <c r="YO238" s="13"/>
      <c r="YP238" s="13"/>
      <c r="YQ238" s="13"/>
      <c r="YR238" s="13"/>
      <c r="YS238" s="13"/>
      <c r="YT238" s="13"/>
      <c r="YU238" s="13"/>
      <c r="YV238" s="13"/>
      <c r="YW238" s="13"/>
      <c r="YX238" s="13"/>
      <c r="YY238" s="13"/>
      <c r="YZ238" s="13"/>
      <c r="ZA238" s="13"/>
      <c r="ZB238" s="13"/>
      <c r="ZC238" s="13"/>
      <c r="ZD238" s="13"/>
      <c r="ZE238" s="13"/>
      <c r="ZF238" s="13"/>
      <c r="ZG238" s="13"/>
      <c r="ZH238" s="13"/>
      <c r="ZI238" s="13"/>
      <c r="ZJ238" s="13"/>
      <c r="ZK238" s="13"/>
      <c r="ZL238" s="13"/>
      <c r="ZM238" s="13"/>
      <c r="ZN238" s="13"/>
      <c r="ZO238" s="13"/>
      <c r="ZP238" s="13"/>
      <c r="ZQ238" s="13"/>
      <c r="ZR238" s="13"/>
      <c r="ZS238" s="13"/>
      <c r="ZT238" s="13"/>
      <c r="ZU238" s="13"/>
      <c r="ZV238" s="13"/>
      <c r="ZW238" s="13"/>
      <c r="ZX238" s="13"/>
      <c r="ZY238" s="13"/>
      <c r="ZZ238" s="13"/>
      <c r="AAA238" s="13"/>
      <c r="AAB238" s="13"/>
      <c r="AAC238" s="13"/>
      <c r="AAD238" s="13"/>
      <c r="AAE238" s="13"/>
      <c r="AAF238" s="13"/>
      <c r="AAG238" s="13"/>
      <c r="AAH238" s="13"/>
      <c r="AAI238" s="13"/>
      <c r="AAJ238" s="13"/>
      <c r="AAK238" s="13"/>
      <c r="AAL238" s="13"/>
      <c r="AAM238" s="13"/>
      <c r="AAN238" s="13"/>
      <c r="AAO238" s="13"/>
      <c r="AAP238" s="13"/>
      <c r="AAQ238" s="13"/>
      <c r="AAR238" s="13"/>
      <c r="AAS238" s="13"/>
      <c r="AAT238" s="13"/>
      <c r="AAU238" s="13"/>
      <c r="AAV238" s="13"/>
      <c r="AAW238" s="13"/>
      <c r="AAX238" s="13"/>
      <c r="AAY238" s="13"/>
      <c r="AAZ238" s="13"/>
      <c r="ABA238" s="13"/>
      <c r="ABB238" s="13"/>
      <c r="ABC238" s="13"/>
      <c r="ABD238" s="13"/>
      <c r="ABE238" s="13"/>
      <c r="ABF238" s="13"/>
      <c r="ABG238" s="13"/>
      <c r="ABH238" s="13"/>
      <c r="ABI238" s="13"/>
      <c r="ABJ238" s="13"/>
      <c r="ABK238" s="13"/>
      <c r="ABL238" s="13"/>
      <c r="ABM238" s="13"/>
      <c r="ABN238" s="13"/>
      <c r="ABO238" s="13"/>
      <c r="ABP238" s="13"/>
      <c r="ABQ238" s="13"/>
      <c r="ABR238" s="13"/>
      <c r="ABS238" s="13"/>
      <c r="ABT238" s="13"/>
      <c r="ABU238" s="13"/>
      <c r="ABV238" s="13"/>
      <c r="ABW238" s="13"/>
      <c r="ABX238" s="13"/>
      <c r="ABY238" s="13"/>
      <c r="ABZ238" s="13"/>
      <c r="ACA238" s="13"/>
      <c r="ACB238" s="13"/>
      <c r="ACC238" s="13"/>
      <c r="ACD238" s="13"/>
      <c r="ACE238" s="13"/>
      <c r="ACF238" s="13"/>
      <c r="ACG238" s="13"/>
      <c r="ACH238" s="13"/>
      <c r="ACI238" s="13"/>
      <c r="ACJ238" s="13"/>
      <c r="ACK238" s="13"/>
      <c r="ACL238" s="13"/>
      <c r="ACM238" s="13"/>
      <c r="ACN238" s="13"/>
      <c r="ACO238" s="13"/>
      <c r="ACP238" s="13"/>
      <c r="ACQ238" s="13"/>
      <c r="ACR238" s="13"/>
      <c r="ACS238" s="13"/>
      <c r="ACT238" s="13"/>
      <c r="ACU238" s="13"/>
      <c r="ACV238" s="13"/>
      <c r="ACW238" s="13"/>
      <c r="ACX238" s="13"/>
      <c r="ACY238" s="13"/>
      <c r="ACZ238" s="13"/>
      <c r="ADA238" s="13"/>
      <c r="ADB238" s="13"/>
      <c r="ADC238" s="13"/>
      <c r="ADD238" s="13"/>
      <c r="ADE238" s="13"/>
      <c r="ADF238" s="13"/>
      <c r="ADG238" s="13"/>
      <c r="ADH238" s="13"/>
      <c r="ADI238" s="13"/>
      <c r="ADJ238" s="13"/>
      <c r="ADK238" s="13"/>
      <c r="ADL238" s="13"/>
      <c r="ADM238" s="13"/>
      <c r="ADN238" s="13"/>
      <c r="ADO238" s="13"/>
      <c r="ADP238" s="13"/>
      <c r="ADQ238" s="13"/>
      <c r="ADR238" s="13"/>
      <c r="ADS238" s="13"/>
      <c r="ADT238" s="13"/>
      <c r="ADU238" s="13"/>
      <c r="ADV238" s="13"/>
      <c r="ADW238" s="13"/>
      <c r="ADX238" s="13"/>
      <c r="ADY238" s="13"/>
      <c r="ADZ238" s="13"/>
      <c r="AEA238" s="13"/>
      <c r="AEB238" s="13"/>
      <c r="AEC238" s="13"/>
      <c r="AED238" s="13"/>
      <c r="AEE238" s="13"/>
      <c r="AEF238" s="13"/>
      <c r="AEG238" s="13"/>
      <c r="AEH238" s="13"/>
      <c r="AEI238" s="13"/>
      <c r="AEJ238" s="13"/>
      <c r="AEK238" s="13"/>
      <c r="AEL238" s="13"/>
      <c r="AEM238" s="13"/>
      <c r="AEN238" s="13"/>
      <c r="AEO238" s="13"/>
      <c r="AEP238" s="13"/>
      <c r="AEQ238" s="13"/>
      <c r="AER238" s="13"/>
      <c r="AES238" s="13"/>
      <c r="AET238" s="13"/>
      <c r="AEU238" s="13"/>
      <c r="AEV238" s="13"/>
      <c r="AEW238" s="13"/>
      <c r="AEX238" s="13"/>
      <c r="AEY238" s="13"/>
      <c r="AEZ238" s="13"/>
      <c r="AFA238" s="13"/>
      <c r="AFB238" s="13"/>
      <c r="AFC238" s="13"/>
      <c r="AFD238" s="13"/>
      <c r="AFE238" s="13"/>
      <c r="AFF238" s="13"/>
      <c r="AFG238" s="13"/>
      <c r="AFH238" s="13"/>
      <c r="AFI238" s="13"/>
      <c r="AFJ238" s="13"/>
      <c r="AFK238" s="13"/>
      <c r="AFL238" s="13"/>
      <c r="AFM238" s="13"/>
      <c r="AFN238" s="13"/>
      <c r="AFO238" s="13"/>
      <c r="AFP238" s="13"/>
      <c r="AFQ238" s="13"/>
      <c r="AFR238" s="13"/>
      <c r="AFS238" s="13"/>
      <c r="AFT238" s="13"/>
      <c r="AFU238" s="13"/>
      <c r="AFV238" s="13"/>
      <c r="AFW238" s="13"/>
      <c r="AFX238" s="13"/>
      <c r="AFY238" s="13"/>
      <c r="AFZ238" s="13"/>
      <c r="AGA238" s="13"/>
      <c r="AGB238" s="13"/>
      <c r="AGC238" s="13"/>
      <c r="AGD238" s="13"/>
      <c r="AGE238" s="13"/>
      <c r="AGF238" s="13"/>
      <c r="AGG238" s="13"/>
      <c r="AGH238" s="13"/>
      <c r="AGI238" s="13"/>
      <c r="AGJ238" s="13"/>
      <c r="AGK238" s="13"/>
      <c r="AGL238" s="13"/>
      <c r="AGM238" s="13"/>
      <c r="AGN238" s="13"/>
      <c r="AGO238" s="13"/>
      <c r="AGP238" s="13"/>
      <c r="AGQ238" s="13"/>
      <c r="AGR238" s="13"/>
      <c r="AGS238" s="13"/>
      <c r="AGT238" s="13"/>
      <c r="AGU238" s="13"/>
      <c r="AGV238" s="13"/>
      <c r="AGW238" s="13"/>
      <c r="AGX238" s="13"/>
      <c r="AGY238" s="13"/>
      <c r="AGZ238" s="13"/>
      <c r="AHA238" s="13"/>
      <c r="AHB238" s="13"/>
      <c r="AHC238" s="13"/>
      <c r="AHD238" s="13"/>
      <c r="AHE238" s="13"/>
      <c r="AHF238" s="13"/>
      <c r="AHG238" s="13"/>
      <c r="AHH238" s="13"/>
      <c r="AHI238" s="13"/>
      <c r="AHJ238" s="13"/>
      <c r="AHK238" s="13"/>
      <c r="AHL238" s="13"/>
      <c r="AHM238" s="13"/>
      <c r="AHN238" s="13"/>
      <c r="AHO238" s="13"/>
      <c r="AHP238" s="13"/>
      <c r="AHQ238" s="13"/>
      <c r="AHR238" s="13"/>
      <c r="AHS238" s="13"/>
      <c r="AHT238" s="13"/>
      <c r="AHU238" s="13"/>
      <c r="AHV238" s="13"/>
      <c r="AHW238" s="13"/>
      <c r="AHX238" s="13"/>
      <c r="AHY238" s="13"/>
      <c r="AHZ238" s="13"/>
      <c r="AIA238" s="13"/>
      <c r="AIB238" s="13"/>
      <c r="AIC238" s="13"/>
      <c r="AID238" s="13"/>
      <c r="AIE238" s="13"/>
      <c r="AIF238" s="13"/>
      <c r="AIG238" s="13"/>
      <c r="AIH238" s="13"/>
      <c r="AII238" s="13"/>
      <c r="AIJ238" s="13"/>
      <c r="AIK238" s="13"/>
      <c r="AIL238" s="13"/>
      <c r="AIM238" s="13"/>
      <c r="AIN238" s="13"/>
      <c r="AIO238" s="13"/>
      <c r="AIP238" s="13"/>
      <c r="AIQ238" s="13"/>
      <c r="AIR238" s="13"/>
      <c r="AIS238" s="13"/>
      <c r="AIT238" s="13"/>
      <c r="AIU238" s="13"/>
      <c r="AIV238" s="13"/>
      <c r="AIW238" s="13"/>
      <c r="AIX238" s="13"/>
      <c r="AIY238" s="13"/>
      <c r="AIZ238" s="13"/>
      <c r="AJA238" s="13"/>
      <c r="AJB238" s="13"/>
      <c r="AJC238" s="13"/>
      <c r="AJD238" s="13"/>
      <c r="AJE238" s="13"/>
      <c r="AJF238" s="13"/>
      <c r="AJG238" s="13"/>
      <c r="AJH238" s="13"/>
      <c r="AJI238" s="13"/>
      <c r="AJJ238" s="13"/>
      <c r="AJK238" s="13"/>
      <c r="AJL238" s="13"/>
      <c r="AJM238" s="13"/>
      <c r="AJN238" s="13"/>
      <c r="AJO238" s="13"/>
      <c r="AJP238" s="13"/>
      <c r="AJQ238" s="13"/>
      <c r="AJR238" s="13"/>
      <c r="AJS238" s="13"/>
      <c r="AJT238" s="13"/>
      <c r="AJU238" s="13"/>
      <c r="AJV238" s="13"/>
      <c r="AJW238" s="13"/>
      <c r="AJX238" s="13"/>
      <c r="AJY238" s="13"/>
      <c r="AJZ238" s="13"/>
      <c r="AKA238" s="13"/>
      <c r="AKB238" s="13"/>
      <c r="AKC238" s="13"/>
      <c r="AKD238" s="13"/>
      <c r="AKE238" s="13"/>
      <c r="AKF238" s="13"/>
      <c r="AKG238" s="13"/>
      <c r="AKH238" s="13"/>
      <c r="AKI238" s="13"/>
      <c r="AKJ238" s="13"/>
      <c r="AKK238" s="13"/>
      <c r="AKL238" s="13"/>
      <c r="AKM238" s="13"/>
      <c r="AKN238" s="13"/>
      <c r="AKO238" s="13"/>
      <c r="AKP238" s="13"/>
      <c r="AKQ238" s="13"/>
      <c r="AKR238" s="13"/>
      <c r="AKS238" s="13"/>
      <c r="AKT238" s="13"/>
      <c r="AKU238" s="13"/>
      <c r="AKV238" s="13"/>
      <c r="AKW238" s="13"/>
      <c r="AKX238" s="13"/>
      <c r="AKY238" s="13"/>
      <c r="AKZ238" s="13"/>
      <c r="ALA238" s="13"/>
      <c r="ALB238" s="13"/>
      <c r="ALC238" s="13"/>
      <c r="ALD238" s="13"/>
      <c r="ALE238" s="13"/>
      <c r="ALF238" s="13"/>
      <c r="ALG238" s="13"/>
      <c r="ALH238" s="13"/>
      <c r="ALI238" s="13"/>
      <c r="ALJ238" s="13"/>
      <c r="ALK238" s="13"/>
      <c r="ALL238" s="13"/>
      <c r="ALM238" s="13"/>
      <c r="ALN238" s="13"/>
      <c r="ALO238" s="13"/>
      <c r="ALP238" s="13"/>
      <c r="ALQ238" s="13"/>
      <c r="ALR238" s="13"/>
      <c r="ALS238" s="13"/>
      <c r="ALT238" s="13"/>
      <c r="ALU238" s="13"/>
      <c r="ALV238" s="13"/>
      <c r="ALW238" s="13"/>
      <c r="ALX238" s="13"/>
      <c r="ALY238" s="13"/>
      <c r="ALZ238" s="13"/>
      <c r="AMA238" s="13"/>
      <c r="AMB238" s="13"/>
      <c r="AMC238" s="13"/>
      <c r="AMD238" s="13"/>
      <c r="AME238" s="13"/>
      <c r="AMF238" s="13"/>
      <c r="AMG238" s="13"/>
      <c r="AMH238" s="13"/>
      <c r="AMI238" s="13"/>
      <c r="AMJ238" s="13"/>
      <c r="AMK238" s="13"/>
      <c r="AML238" s="13"/>
      <c r="AMM238" s="13"/>
      <c r="AMN238" s="13"/>
      <c r="AMO238" s="13"/>
      <c r="AMP238" s="13"/>
      <c r="AMQ238" s="13"/>
      <c r="AMR238" s="13"/>
      <c r="AMS238" s="13"/>
      <c r="AMT238" s="13"/>
      <c r="AMU238" s="13"/>
      <c r="AMV238" s="13"/>
      <c r="AMW238" s="13"/>
      <c r="AMX238" s="13"/>
      <c r="AMY238" s="13"/>
      <c r="AMZ238" s="13"/>
      <c r="ANA238" s="13"/>
      <c r="ANB238" s="13"/>
      <c r="ANC238" s="13"/>
      <c r="AND238" s="13"/>
      <c r="ANE238" s="13"/>
      <c r="ANF238" s="13"/>
      <c r="ANG238" s="13"/>
      <c r="ANH238" s="13"/>
      <c r="ANI238" s="13"/>
      <c r="ANJ238" s="13"/>
      <c r="ANK238" s="13"/>
      <c r="ANL238" s="13"/>
      <c r="ANM238" s="13"/>
      <c r="ANN238" s="13"/>
      <c r="ANO238" s="13"/>
      <c r="ANP238" s="13"/>
      <c r="ANQ238" s="13"/>
      <c r="ANR238" s="13"/>
      <c r="ANS238" s="13"/>
      <c r="ANT238" s="13"/>
      <c r="ANU238" s="13"/>
      <c r="ANV238" s="13"/>
      <c r="ANW238" s="13"/>
      <c r="ANX238" s="13"/>
      <c r="ANY238" s="13"/>
      <c r="ANZ238" s="13"/>
      <c r="AOA238" s="13"/>
      <c r="AOB238" s="13"/>
      <c r="AOC238" s="13"/>
      <c r="AOD238" s="13"/>
      <c r="AOE238" s="13"/>
      <c r="AOF238" s="13"/>
      <c r="AOG238" s="13"/>
      <c r="AOH238" s="13"/>
      <c r="AOI238" s="13"/>
      <c r="AOJ238" s="13"/>
      <c r="AOK238" s="13"/>
      <c r="AOL238" s="13"/>
      <c r="AOM238" s="13"/>
      <c r="AON238" s="13"/>
      <c r="AOO238" s="13"/>
      <c r="AOP238" s="13"/>
      <c r="AOQ238" s="13"/>
      <c r="AOR238" s="13"/>
      <c r="AOS238" s="13"/>
      <c r="AOT238" s="13"/>
      <c r="AOU238" s="13"/>
      <c r="AOV238" s="13"/>
      <c r="AOW238" s="13"/>
      <c r="AOX238" s="13"/>
      <c r="AOY238" s="13"/>
      <c r="AOZ238" s="13"/>
      <c r="APA238" s="13"/>
      <c r="APB238" s="13"/>
      <c r="APC238" s="13"/>
      <c r="APD238" s="13"/>
      <c r="APE238" s="13"/>
      <c r="APF238" s="13"/>
      <c r="APG238" s="13"/>
      <c r="APH238" s="13"/>
      <c r="API238" s="13"/>
      <c r="APJ238" s="13"/>
      <c r="APK238" s="13"/>
      <c r="APL238" s="13"/>
      <c r="APM238" s="13"/>
      <c r="APN238" s="13"/>
      <c r="APO238" s="13"/>
      <c r="APP238" s="13"/>
      <c r="APQ238" s="13"/>
      <c r="APR238" s="13"/>
      <c r="APS238" s="13"/>
      <c r="APT238" s="13"/>
      <c r="APU238" s="13"/>
      <c r="APV238" s="13"/>
      <c r="APW238" s="13"/>
      <c r="APX238" s="13"/>
      <c r="APY238" s="13"/>
      <c r="APZ238" s="13"/>
      <c r="AQA238" s="13"/>
      <c r="AQB238" s="13"/>
      <c r="AQC238" s="13"/>
      <c r="AQD238" s="13"/>
      <c r="AQE238" s="13"/>
      <c r="AQF238" s="13"/>
      <c r="AQG238" s="13"/>
      <c r="AQH238" s="13"/>
      <c r="AQI238" s="13"/>
      <c r="AQJ238" s="13"/>
      <c r="AQK238" s="13"/>
      <c r="AQL238" s="13"/>
      <c r="AQM238" s="13"/>
      <c r="AQN238" s="13"/>
      <c r="AQO238" s="13"/>
      <c r="AQP238" s="13"/>
      <c r="AQQ238" s="13"/>
      <c r="AQR238" s="13"/>
      <c r="AQS238" s="13"/>
      <c r="AQT238" s="13"/>
      <c r="AQU238" s="13"/>
      <c r="AQV238" s="13"/>
      <c r="AQW238" s="13"/>
      <c r="AQX238" s="13"/>
      <c r="AQY238" s="13"/>
      <c r="AQZ238" s="13"/>
      <c r="ARA238" s="13"/>
      <c r="ARB238" s="13"/>
      <c r="ARC238" s="13"/>
      <c r="ARD238" s="13"/>
      <c r="ARE238" s="13"/>
      <c r="ARF238" s="13"/>
      <c r="ARG238" s="13"/>
      <c r="ARH238" s="13"/>
      <c r="ARI238" s="13"/>
      <c r="ARJ238" s="13"/>
      <c r="ARK238" s="13"/>
      <c r="ARL238" s="13"/>
      <c r="ARM238" s="13"/>
      <c r="ARN238" s="13"/>
      <c r="ARO238" s="13"/>
      <c r="ARP238" s="13"/>
      <c r="ARQ238" s="13"/>
      <c r="ARR238" s="13"/>
      <c r="ARS238" s="13"/>
      <c r="ART238" s="13"/>
      <c r="ARU238" s="13"/>
      <c r="ARV238" s="13"/>
      <c r="ARW238" s="13"/>
      <c r="ARX238" s="13"/>
      <c r="ARY238" s="13"/>
      <c r="ARZ238" s="13"/>
      <c r="ASA238" s="13"/>
      <c r="ASB238" s="13"/>
      <c r="ASC238" s="13"/>
      <c r="ASD238" s="13"/>
      <c r="ASE238" s="13"/>
      <c r="ASF238" s="13"/>
      <c r="ASG238" s="13"/>
      <c r="ASH238" s="13"/>
      <c r="ASI238" s="13"/>
      <c r="ASJ238" s="13"/>
      <c r="ASK238" s="13"/>
      <c r="ASL238" s="13"/>
      <c r="ASM238" s="13"/>
      <c r="ASN238" s="13"/>
      <c r="ASO238" s="13"/>
      <c r="ASP238" s="13"/>
      <c r="ASQ238" s="13"/>
      <c r="ASR238" s="13"/>
      <c r="ASS238" s="13"/>
      <c r="AST238" s="13"/>
      <c r="ASU238" s="13"/>
      <c r="ASV238" s="13"/>
      <c r="ASW238" s="13"/>
      <c r="ASX238" s="13"/>
      <c r="ASY238" s="13"/>
      <c r="ASZ238" s="13"/>
      <c r="ATA238" s="13"/>
      <c r="ATB238" s="13"/>
      <c r="ATC238" s="13"/>
      <c r="ATD238" s="13"/>
      <c r="ATE238" s="13"/>
      <c r="ATF238" s="13"/>
      <c r="ATG238" s="13"/>
      <c r="ATH238" s="13"/>
      <c r="ATI238" s="13"/>
      <c r="ATJ238" s="13"/>
      <c r="ATK238" s="13"/>
      <c r="ATL238" s="13"/>
      <c r="ATM238" s="13"/>
      <c r="ATN238" s="13"/>
      <c r="ATO238" s="13"/>
      <c r="ATP238" s="13"/>
      <c r="ATQ238" s="13"/>
      <c r="ATR238" s="13"/>
      <c r="ATS238" s="13"/>
      <c r="ATT238" s="13"/>
      <c r="ATU238" s="13"/>
      <c r="ATV238" s="13"/>
      <c r="ATW238" s="13"/>
      <c r="ATX238" s="13"/>
      <c r="ATY238" s="13"/>
      <c r="ATZ238" s="13"/>
      <c r="AUA238" s="13"/>
      <c r="AUB238" s="13"/>
      <c r="AUC238" s="13"/>
      <c r="AUD238" s="13"/>
      <c r="AUE238" s="13"/>
      <c r="AUF238" s="13"/>
      <c r="AUG238" s="13"/>
      <c r="AUH238" s="13"/>
      <c r="AUI238" s="13"/>
      <c r="AUJ238" s="13"/>
      <c r="AUK238" s="13"/>
      <c r="AUL238" s="13"/>
      <c r="AUM238" s="13"/>
      <c r="AUN238" s="13"/>
      <c r="AUO238" s="13"/>
      <c r="AUP238" s="13"/>
      <c r="AUQ238" s="13"/>
      <c r="AUR238" s="13"/>
      <c r="AUS238" s="13"/>
      <c r="AUT238" s="13"/>
      <c r="AUU238" s="13"/>
      <c r="AUV238" s="13"/>
      <c r="AUW238" s="13"/>
      <c r="AUX238" s="13"/>
      <c r="AUY238" s="13"/>
      <c r="AUZ238" s="13"/>
      <c r="AVA238" s="13"/>
      <c r="AVB238" s="13"/>
      <c r="AVC238" s="13"/>
      <c r="AVD238" s="13"/>
      <c r="AVE238" s="13"/>
      <c r="AVF238" s="13"/>
      <c r="AVG238" s="13"/>
      <c r="AVH238" s="13"/>
      <c r="AVI238" s="13"/>
      <c r="AVJ238" s="13"/>
      <c r="AVK238" s="13"/>
      <c r="AVL238" s="13"/>
      <c r="AVM238" s="13"/>
      <c r="AVN238" s="13"/>
      <c r="AVO238" s="13"/>
      <c r="AVP238" s="13"/>
      <c r="AVQ238" s="13"/>
      <c r="AVR238" s="13"/>
      <c r="AVS238" s="13"/>
      <c r="AVT238" s="13"/>
      <c r="AVU238" s="13"/>
      <c r="AVV238" s="13"/>
      <c r="AVW238" s="13"/>
      <c r="AVX238" s="13"/>
      <c r="AVY238" s="13"/>
      <c r="AVZ238" s="13"/>
      <c r="AWA238" s="13"/>
      <c r="AWB238" s="13"/>
      <c r="AWC238" s="13"/>
      <c r="AWD238" s="13"/>
      <c r="AWE238" s="13"/>
      <c r="AWF238" s="13"/>
      <c r="AWG238" s="13"/>
      <c r="AWH238" s="13"/>
      <c r="AWI238" s="13"/>
      <c r="AWJ238" s="13"/>
      <c r="AWK238" s="13"/>
      <c r="AWL238" s="13"/>
      <c r="AWM238" s="13"/>
      <c r="AWN238" s="13"/>
      <c r="AWO238" s="13"/>
      <c r="AWP238" s="13"/>
      <c r="AWQ238" s="13"/>
      <c r="AWR238" s="13"/>
      <c r="AWS238" s="13"/>
      <c r="AWT238" s="13"/>
      <c r="AWU238" s="13"/>
      <c r="AWV238" s="13"/>
      <c r="AWW238" s="13"/>
      <c r="AWX238" s="13"/>
      <c r="AWY238" s="13"/>
      <c r="AWZ238" s="13"/>
      <c r="AXA238" s="13"/>
      <c r="AXB238" s="13"/>
      <c r="AXC238" s="13"/>
      <c r="AXD238" s="13"/>
      <c r="AXE238" s="13"/>
      <c r="AXF238" s="13"/>
      <c r="AXG238" s="13"/>
      <c r="AXH238" s="13"/>
      <c r="AXI238" s="13"/>
      <c r="AXJ238" s="13"/>
      <c r="AXK238" s="13"/>
      <c r="AXL238" s="13"/>
      <c r="AXM238" s="13"/>
      <c r="AXN238" s="13"/>
      <c r="AXO238" s="13"/>
      <c r="AXP238" s="13"/>
      <c r="AXQ238" s="13"/>
      <c r="AXR238" s="13"/>
      <c r="AXS238" s="13"/>
      <c r="AXT238" s="13"/>
      <c r="AXU238" s="13"/>
      <c r="AXV238" s="13"/>
      <c r="AXW238" s="13"/>
      <c r="AXX238" s="13"/>
      <c r="AXY238" s="13"/>
      <c r="AXZ238" s="13"/>
      <c r="AYA238" s="13"/>
      <c r="AYB238" s="13"/>
      <c r="AYC238" s="13"/>
      <c r="AYD238" s="13"/>
      <c r="AYE238" s="13"/>
      <c r="AYF238" s="13"/>
      <c r="AYG238" s="13"/>
      <c r="AYH238" s="13"/>
      <c r="AYI238" s="13"/>
      <c r="AYJ238" s="13"/>
      <c r="AYK238" s="13"/>
      <c r="AYL238" s="13"/>
      <c r="AYM238" s="13"/>
      <c r="AYN238" s="13"/>
      <c r="AYO238" s="13"/>
      <c r="AYP238" s="13"/>
      <c r="AYQ238" s="13"/>
      <c r="AYR238" s="13"/>
      <c r="AYS238" s="13"/>
      <c r="AYT238" s="13"/>
      <c r="AYU238" s="13"/>
      <c r="AYV238" s="13"/>
      <c r="AYW238" s="13"/>
      <c r="AYX238" s="13"/>
      <c r="AYY238" s="13"/>
      <c r="AYZ238" s="13"/>
      <c r="AZA238" s="13"/>
      <c r="AZB238" s="13"/>
      <c r="AZC238" s="13"/>
      <c r="AZD238" s="13"/>
      <c r="AZE238" s="13"/>
      <c r="AZF238" s="13"/>
      <c r="AZG238" s="13"/>
      <c r="AZH238" s="13"/>
      <c r="AZI238" s="13"/>
      <c r="AZJ238" s="13"/>
      <c r="AZK238" s="13"/>
      <c r="AZL238" s="13"/>
      <c r="AZM238" s="13"/>
      <c r="AZN238" s="13"/>
      <c r="AZO238" s="13"/>
      <c r="AZP238" s="13"/>
      <c r="AZQ238" s="13"/>
      <c r="AZR238" s="13"/>
      <c r="AZS238" s="13"/>
      <c r="AZT238" s="13"/>
      <c r="AZU238" s="13"/>
      <c r="AZV238" s="13"/>
      <c r="AZW238" s="13"/>
      <c r="AZX238" s="13"/>
      <c r="AZY238" s="13"/>
      <c r="AZZ238" s="13"/>
      <c r="BAA238" s="13"/>
      <c r="BAB238" s="13"/>
      <c r="BAC238" s="13"/>
      <c r="BAD238" s="13"/>
      <c r="BAE238" s="13"/>
      <c r="BAF238" s="13"/>
      <c r="BAG238" s="13"/>
      <c r="BAH238" s="13"/>
      <c r="BAI238" s="13"/>
      <c r="BAJ238" s="13"/>
      <c r="BAK238" s="13"/>
      <c r="BAL238" s="13"/>
      <c r="BAM238" s="13"/>
      <c r="BAN238" s="13"/>
      <c r="BAO238" s="13"/>
      <c r="BAP238" s="13"/>
      <c r="BAQ238" s="13"/>
      <c r="BAR238" s="13"/>
      <c r="BAS238" s="13"/>
      <c r="BAT238" s="13"/>
      <c r="BAU238" s="13"/>
      <c r="BAV238" s="13"/>
      <c r="BAW238" s="13"/>
      <c r="BAX238" s="13"/>
      <c r="BAY238" s="13"/>
      <c r="BAZ238" s="13"/>
      <c r="BBA238" s="13"/>
      <c r="BBB238" s="13"/>
      <c r="BBC238" s="13"/>
      <c r="BBD238" s="13"/>
      <c r="BBE238" s="13"/>
      <c r="BBF238" s="13"/>
      <c r="BBG238" s="13"/>
      <c r="BBH238" s="13"/>
      <c r="BBI238" s="13"/>
      <c r="BBJ238" s="13"/>
      <c r="BBK238" s="13"/>
      <c r="BBL238" s="13"/>
      <c r="BBM238" s="13"/>
      <c r="BBN238" s="13"/>
      <c r="BBO238" s="13"/>
      <c r="BBP238" s="13"/>
      <c r="BBQ238" s="13"/>
      <c r="BBR238" s="13"/>
      <c r="BBS238" s="13"/>
      <c r="BBT238" s="13"/>
      <c r="BBU238" s="13"/>
      <c r="BBV238" s="13"/>
      <c r="BBW238" s="13"/>
      <c r="BBX238" s="13"/>
      <c r="BBY238" s="13"/>
      <c r="BBZ238" s="13"/>
      <c r="BCA238" s="13"/>
      <c r="BCB238" s="13"/>
      <c r="BCC238" s="13"/>
      <c r="BCD238" s="13"/>
      <c r="BCE238" s="13"/>
      <c r="BCF238" s="13"/>
      <c r="BCG238" s="13"/>
      <c r="BCH238" s="13"/>
      <c r="BCI238" s="13"/>
      <c r="BCJ238" s="13"/>
      <c r="BCK238" s="13"/>
      <c r="BCL238" s="13"/>
      <c r="BCM238" s="13"/>
      <c r="BCN238" s="13"/>
      <c r="BCO238" s="13"/>
      <c r="BCP238" s="13"/>
      <c r="BCQ238" s="13"/>
      <c r="BCR238" s="13"/>
      <c r="BCS238" s="13"/>
      <c r="BCT238" s="13"/>
      <c r="BCU238" s="13"/>
      <c r="BCV238" s="13"/>
      <c r="BCW238" s="13"/>
      <c r="BCX238" s="13"/>
      <c r="BCY238" s="13"/>
      <c r="BCZ238" s="13"/>
      <c r="BDA238" s="13"/>
      <c r="BDB238" s="13"/>
      <c r="BDC238" s="13"/>
      <c r="BDD238" s="13"/>
      <c r="BDE238" s="13"/>
      <c r="BDF238" s="13"/>
      <c r="BDG238" s="13"/>
      <c r="BDH238" s="13"/>
      <c r="BDI238" s="13"/>
      <c r="BDJ238" s="13"/>
      <c r="BDK238" s="13"/>
      <c r="BDL238" s="13"/>
      <c r="BDM238" s="13"/>
      <c r="BDN238" s="13"/>
      <c r="BDO238" s="13"/>
      <c r="BDP238" s="13"/>
      <c r="BDQ238" s="13"/>
      <c r="BDR238" s="13"/>
      <c r="BDS238" s="13"/>
      <c r="BDT238" s="13"/>
      <c r="BDU238" s="13"/>
      <c r="BDV238" s="13"/>
      <c r="BDW238" s="13"/>
      <c r="BDX238" s="13"/>
      <c r="BDY238" s="13"/>
      <c r="BDZ238" s="13"/>
      <c r="BEA238" s="13"/>
      <c r="BEB238" s="13"/>
      <c r="BEC238" s="13"/>
      <c r="BED238" s="13"/>
      <c r="BEE238" s="13"/>
      <c r="BEF238" s="13"/>
      <c r="BEG238" s="13"/>
      <c r="BEH238" s="13"/>
      <c r="BEI238" s="13"/>
      <c r="BEJ238" s="13"/>
      <c r="BEK238" s="13"/>
      <c r="BEL238" s="13"/>
      <c r="BEM238" s="13"/>
      <c r="BEN238" s="13"/>
      <c r="BEO238" s="13"/>
      <c r="BEP238" s="13"/>
      <c r="BEQ238" s="13"/>
      <c r="BER238" s="13"/>
      <c r="BES238" s="13"/>
      <c r="BET238" s="13"/>
      <c r="BEU238" s="13"/>
      <c r="BEV238" s="13"/>
      <c r="BEW238" s="13"/>
      <c r="BEX238" s="13"/>
      <c r="BEY238" s="13"/>
      <c r="BEZ238" s="13"/>
      <c r="BFA238" s="13"/>
      <c r="BFB238" s="13"/>
      <c r="BFC238" s="13"/>
      <c r="BFD238" s="13"/>
      <c r="BFE238" s="13"/>
      <c r="BFF238" s="13"/>
      <c r="BFG238" s="13"/>
      <c r="BFH238" s="13"/>
      <c r="BFI238" s="13"/>
      <c r="BFJ238" s="13"/>
      <c r="BFK238" s="13"/>
      <c r="BFL238" s="13"/>
      <c r="BFM238" s="13"/>
      <c r="BFN238" s="13"/>
      <c r="BFO238" s="13"/>
      <c r="BFP238" s="13"/>
      <c r="BFQ238" s="13"/>
      <c r="BFR238" s="13"/>
      <c r="BFS238" s="13"/>
      <c r="BFT238" s="13"/>
      <c r="BFU238" s="13"/>
      <c r="BFV238" s="13"/>
      <c r="BFW238" s="13"/>
      <c r="BFX238" s="13"/>
      <c r="BFY238" s="13"/>
      <c r="BFZ238" s="13"/>
      <c r="BGA238" s="13"/>
      <c r="BGB238" s="13"/>
      <c r="BGC238" s="13"/>
      <c r="BGD238" s="13"/>
      <c r="BGE238" s="13"/>
      <c r="BGF238" s="13"/>
      <c r="BGG238" s="13"/>
      <c r="BGH238" s="13"/>
      <c r="BGI238" s="13"/>
      <c r="BGJ238" s="13"/>
      <c r="BGK238" s="13"/>
      <c r="BGL238" s="13"/>
      <c r="BGM238" s="13"/>
      <c r="BGN238" s="13"/>
      <c r="BGO238" s="13"/>
      <c r="BGP238" s="13"/>
      <c r="BGQ238" s="13"/>
      <c r="BGR238" s="13"/>
      <c r="BGS238" s="13"/>
      <c r="BGT238" s="13"/>
      <c r="BGU238" s="13"/>
      <c r="BGV238" s="13"/>
      <c r="BGW238" s="13"/>
      <c r="BGX238" s="13"/>
      <c r="BGY238" s="13"/>
      <c r="BGZ238" s="13"/>
      <c r="BHA238" s="13"/>
      <c r="BHB238" s="13"/>
      <c r="BHC238" s="13"/>
      <c r="BHD238" s="13"/>
      <c r="BHE238" s="13"/>
      <c r="BHF238" s="13"/>
      <c r="BHG238" s="13"/>
      <c r="BHH238" s="13"/>
      <c r="BHI238" s="13"/>
      <c r="BHJ238" s="13"/>
      <c r="BHK238" s="13"/>
      <c r="BHL238" s="13"/>
      <c r="BHM238" s="13"/>
      <c r="BHN238" s="13"/>
      <c r="BHO238" s="13"/>
      <c r="BHP238" s="13"/>
      <c r="BHQ238" s="13"/>
      <c r="BHR238" s="13"/>
      <c r="BHS238" s="13"/>
      <c r="BHT238" s="13"/>
      <c r="BHU238" s="13"/>
      <c r="BHV238" s="13"/>
      <c r="BHW238" s="13"/>
      <c r="BHX238" s="13"/>
      <c r="BHY238" s="13"/>
      <c r="BHZ238" s="13"/>
      <c r="BIA238" s="13"/>
      <c r="BIB238" s="13"/>
      <c r="BIC238" s="13"/>
      <c r="BID238" s="13"/>
      <c r="BIE238" s="13"/>
      <c r="BIF238" s="13"/>
      <c r="BIG238" s="13"/>
      <c r="BIH238" s="13"/>
      <c r="BII238" s="13"/>
      <c r="BIJ238" s="13"/>
      <c r="BIK238" s="13"/>
      <c r="BIL238" s="13"/>
      <c r="BIM238" s="13"/>
      <c r="BIN238" s="13"/>
      <c r="BIO238" s="13"/>
      <c r="BIP238" s="13"/>
      <c r="BIQ238" s="13"/>
      <c r="BIR238" s="13"/>
      <c r="BIS238" s="13"/>
      <c r="BIT238" s="13"/>
      <c r="BIU238" s="13"/>
      <c r="BIV238" s="13"/>
      <c r="BIW238" s="13"/>
      <c r="BIX238" s="13"/>
      <c r="BIY238" s="13"/>
      <c r="BIZ238" s="13"/>
      <c r="BJA238" s="13"/>
      <c r="BJB238" s="13"/>
      <c r="BJC238" s="13"/>
      <c r="BJD238" s="13"/>
      <c r="BJE238" s="13"/>
      <c r="BJF238" s="13"/>
      <c r="BJG238" s="13"/>
      <c r="BJH238" s="13"/>
      <c r="BJI238" s="13"/>
      <c r="BJJ238" s="13"/>
      <c r="BJK238" s="13"/>
      <c r="BJL238" s="13"/>
      <c r="BJM238" s="13"/>
      <c r="BJN238" s="13"/>
      <c r="BJO238" s="13"/>
      <c r="BJP238" s="13"/>
      <c r="BJQ238" s="13"/>
      <c r="BJR238" s="13"/>
      <c r="BJS238" s="13"/>
      <c r="BJT238" s="13"/>
      <c r="BJU238" s="13"/>
      <c r="BJV238" s="13"/>
      <c r="BJW238" s="13"/>
      <c r="BJX238" s="13"/>
      <c r="BJY238" s="13"/>
      <c r="BJZ238" s="13"/>
      <c r="BKA238" s="13"/>
      <c r="BKB238" s="13"/>
      <c r="BKC238" s="13"/>
      <c r="BKD238" s="13"/>
      <c r="BKE238" s="13"/>
      <c r="BKF238" s="13"/>
      <c r="BKG238" s="13"/>
      <c r="BKH238" s="13"/>
      <c r="BKI238" s="13"/>
      <c r="BKJ238" s="13"/>
      <c r="BKK238" s="13"/>
      <c r="BKL238" s="13"/>
      <c r="BKM238" s="13"/>
      <c r="BKN238" s="13"/>
      <c r="BKO238" s="13"/>
      <c r="BKP238" s="13"/>
      <c r="BKQ238" s="13"/>
      <c r="BKR238" s="13"/>
      <c r="BKS238" s="13"/>
      <c r="BKT238" s="13"/>
      <c r="BKU238" s="13"/>
      <c r="BKV238" s="13"/>
      <c r="BKW238" s="13"/>
      <c r="BKX238" s="13"/>
      <c r="BKY238" s="13"/>
      <c r="BKZ238" s="13"/>
      <c r="BLA238" s="13"/>
      <c r="BLB238" s="13"/>
      <c r="BLC238" s="13"/>
      <c r="BLD238" s="13"/>
      <c r="BLE238" s="13"/>
      <c r="BLF238" s="13"/>
      <c r="BLG238" s="13"/>
      <c r="BLH238" s="13"/>
      <c r="BLI238" s="13"/>
      <c r="BLJ238" s="13"/>
      <c r="BLK238" s="13"/>
      <c r="BLL238" s="13"/>
      <c r="BLM238" s="13"/>
      <c r="BLN238" s="13"/>
      <c r="BLO238" s="13"/>
      <c r="BLP238" s="13"/>
      <c r="BLQ238" s="13"/>
      <c r="BLR238" s="13"/>
      <c r="BLS238" s="13"/>
      <c r="BLT238" s="13"/>
      <c r="BLU238" s="13"/>
      <c r="BLV238" s="13"/>
      <c r="BLW238" s="13"/>
      <c r="BLX238" s="13"/>
      <c r="BLY238" s="13"/>
      <c r="BLZ238" s="13"/>
      <c r="BMA238" s="13"/>
      <c r="BMB238" s="13"/>
      <c r="BMC238" s="13"/>
      <c r="BMD238" s="13"/>
      <c r="BME238" s="13"/>
      <c r="BMF238" s="13"/>
      <c r="BMG238" s="13"/>
      <c r="BMH238" s="13"/>
      <c r="BMI238" s="13"/>
      <c r="BMJ238" s="13"/>
      <c r="BMK238" s="13"/>
      <c r="BML238" s="13"/>
      <c r="BMM238" s="13"/>
      <c r="BMN238" s="13"/>
      <c r="BMO238" s="13"/>
      <c r="BMP238" s="13"/>
      <c r="BMQ238" s="13"/>
      <c r="BMR238" s="13"/>
      <c r="BMS238" s="13"/>
      <c r="BMT238" s="13"/>
      <c r="BMU238" s="13"/>
      <c r="BMV238" s="13"/>
      <c r="BMW238" s="13"/>
      <c r="BMX238" s="13"/>
      <c r="BMY238" s="13"/>
      <c r="BMZ238" s="13"/>
      <c r="BNA238" s="13"/>
      <c r="BNB238" s="13"/>
      <c r="BNC238" s="13"/>
      <c r="BND238" s="13"/>
      <c r="BNE238" s="13"/>
      <c r="BNF238" s="13"/>
      <c r="BNG238" s="13"/>
      <c r="BNH238" s="13"/>
      <c r="BNI238" s="13"/>
      <c r="BNJ238" s="13"/>
      <c r="BNK238" s="13"/>
      <c r="BNL238" s="13"/>
      <c r="BNM238" s="13"/>
      <c r="BNN238" s="13"/>
      <c r="BNO238" s="13"/>
      <c r="BNP238" s="13"/>
      <c r="BNQ238" s="13"/>
      <c r="BNR238" s="13"/>
      <c r="BNS238" s="13"/>
      <c r="BNT238" s="13"/>
      <c r="BNU238" s="13"/>
      <c r="BNV238" s="13"/>
      <c r="BNW238" s="13"/>
      <c r="BNX238" s="13"/>
      <c r="BNY238" s="13"/>
      <c r="BNZ238" s="13"/>
      <c r="BOA238" s="13"/>
      <c r="BOB238" s="13"/>
      <c r="BOC238" s="13"/>
      <c r="BOD238" s="13"/>
      <c r="BOE238" s="13"/>
      <c r="BOF238" s="13"/>
      <c r="BOG238" s="13"/>
      <c r="BOH238" s="13"/>
      <c r="BOI238" s="13"/>
      <c r="BOJ238" s="13"/>
      <c r="BOK238" s="13"/>
      <c r="BOL238" s="13"/>
      <c r="BOM238" s="13"/>
      <c r="BON238" s="13"/>
      <c r="BOO238" s="13"/>
      <c r="BOP238" s="13"/>
      <c r="BOQ238" s="13"/>
      <c r="BOR238" s="13"/>
      <c r="BOS238" s="13"/>
      <c r="BOT238" s="13"/>
      <c r="BOU238" s="13"/>
      <c r="BOV238" s="13"/>
      <c r="BOW238" s="13"/>
      <c r="BOX238" s="13"/>
      <c r="BOY238" s="13"/>
      <c r="BOZ238" s="13"/>
      <c r="BPA238" s="13"/>
      <c r="BPB238" s="13"/>
      <c r="BPC238" s="13"/>
      <c r="BPD238" s="13"/>
      <c r="BPE238" s="13"/>
      <c r="BPF238" s="13"/>
      <c r="BPG238" s="13"/>
      <c r="BPH238" s="13"/>
      <c r="BPI238" s="13"/>
      <c r="BPJ238" s="13"/>
      <c r="BPK238" s="13"/>
      <c r="BPL238" s="13"/>
      <c r="BPM238" s="13"/>
      <c r="BPN238" s="13"/>
      <c r="BPO238" s="13"/>
      <c r="BPP238" s="13"/>
      <c r="BPQ238" s="13"/>
      <c r="BPR238" s="13"/>
      <c r="BPS238" s="13"/>
      <c r="BPT238" s="13"/>
      <c r="BPU238" s="13"/>
      <c r="BPV238" s="13"/>
      <c r="BPW238" s="13"/>
      <c r="BPX238" s="13"/>
      <c r="BPY238" s="13"/>
      <c r="BPZ238" s="13"/>
      <c r="BQA238" s="13"/>
      <c r="BQB238" s="13"/>
      <c r="BQC238" s="13"/>
      <c r="BQD238" s="13"/>
      <c r="BQE238" s="13"/>
      <c r="BQF238" s="13"/>
      <c r="BQG238" s="13"/>
      <c r="BQH238" s="13"/>
      <c r="BQI238" s="13"/>
      <c r="BQJ238" s="13"/>
      <c r="BQK238" s="13"/>
      <c r="BQL238" s="13"/>
      <c r="BQM238" s="13"/>
      <c r="BQN238" s="13"/>
      <c r="BQO238" s="13"/>
      <c r="BQP238" s="13"/>
      <c r="BQQ238" s="13"/>
      <c r="BQR238" s="13"/>
      <c r="BQS238" s="13"/>
      <c r="BQT238" s="13"/>
      <c r="BQU238" s="13"/>
      <c r="BQV238" s="13"/>
      <c r="BQW238" s="13"/>
      <c r="BQX238" s="13"/>
      <c r="BQY238" s="13"/>
      <c r="BQZ238" s="13"/>
      <c r="BRA238" s="13"/>
      <c r="BRB238" s="13"/>
      <c r="BRC238" s="13"/>
      <c r="BRD238" s="13"/>
      <c r="BRE238" s="13"/>
      <c r="BRF238" s="13"/>
      <c r="BRG238" s="13"/>
      <c r="BRH238" s="13"/>
      <c r="BRI238" s="13"/>
      <c r="BRJ238" s="13"/>
      <c r="BRK238" s="13"/>
      <c r="BRL238" s="13"/>
      <c r="BRM238" s="13"/>
      <c r="BRN238" s="13"/>
      <c r="BRO238" s="13"/>
      <c r="BRP238" s="13"/>
      <c r="BRQ238" s="13"/>
      <c r="BRR238" s="13"/>
      <c r="BRS238" s="13"/>
      <c r="BRT238" s="13"/>
      <c r="BRU238" s="13"/>
      <c r="BRV238" s="13"/>
      <c r="BRW238" s="13"/>
      <c r="BRX238" s="13"/>
      <c r="BRY238" s="13"/>
      <c r="BRZ238" s="13"/>
      <c r="BSA238" s="13"/>
      <c r="BSB238" s="13"/>
      <c r="BSC238" s="13"/>
      <c r="BSD238" s="13"/>
      <c r="BSE238" s="13"/>
      <c r="BSF238" s="13"/>
      <c r="BSG238" s="13"/>
      <c r="BSH238" s="13"/>
      <c r="BSI238" s="13"/>
      <c r="BSJ238" s="13"/>
      <c r="BSK238" s="13"/>
      <c r="BSL238" s="13"/>
      <c r="BSM238" s="13"/>
      <c r="BSN238" s="13"/>
      <c r="BSO238" s="13"/>
      <c r="BSP238" s="13"/>
      <c r="BSQ238" s="13"/>
      <c r="BSR238" s="13"/>
      <c r="BSS238" s="13"/>
      <c r="BST238" s="13"/>
      <c r="BSU238" s="13"/>
      <c r="BSV238" s="13"/>
      <c r="BSW238" s="13"/>
      <c r="BSX238" s="13"/>
      <c r="BSY238" s="13"/>
      <c r="BSZ238" s="13"/>
      <c r="BTA238" s="13"/>
      <c r="BTB238" s="13"/>
      <c r="BTC238" s="13"/>
      <c r="BTD238" s="13"/>
      <c r="BTE238" s="13"/>
      <c r="BTF238" s="13"/>
      <c r="BTG238" s="13"/>
      <c r="BTH238" s="13"/>
      <c r="BTI238" s="13"/>
      <c r="BTJ238" s="13"/>
      <c r="BTK238" s="13"/>
      <c r="BTL238" s="13"/>
      <c r="BTM238" s="13"/>
      <c r="BTN238" s="13"/>
      <c r="BTO238" s="13"/>
      <c r="BTP238" s="13"/>
      <c r="BTQ238" s="13"/>
      <c r="BTR238" s="13"/>
      <c r="BTS238" s="13"/>
      <c r="BTT238" s="13"/>
      <c r="BTU238" s="13"/>
      <c r="BTV238" s="13"/>
      <c r="BTW238" s="13"/>
      <c r="BTX238" s="13"/>
      <c r="BTY238" s="13"/>
      <c r="BTZ238" s="13"/>
      <c r="BUA238" s="13"/>
      <c r="BUB238" s="13"/>
      <c r="BUC238" s="13"/>
      <c r="BUD238" s="13"/>
      <c r="BUE238" s="13"/>
      <c r="BUF238" s="13"/>
      <c r="BUG238" s="13"/>
      <c r="BUH238" s="13"/>
      <c r="BUI238" s="13"/>
      <c r="BUJ238" s="13"/>
      <c r="BUK238" s="13"/>
      <c r="BUL238" s="13"/>
      <c r="BUM238" s="13"/>
      <c r="BUN238" s="13"/>
      <c r="BUO238" s="13"/>
      <c r="BUP238" s="13"/>
      <c r="BUQ238" s="13"/>
      <c r="BUR238" s="13"/>
      <c r="BUS238" s="13"/>
      <c r="BUT238" s="13"/>
      <c r="BUU238" s="13"/>
      <c r="BUV238" s="13"/>
      <c r="BUW238" s="13"/>
      <c r="BUX238" s="13"/>
      <c r="BUY238" s="13"/>
      <c r="BUZ238" s="13"/>
      <c r="BVA238" s="13"/>
      <c r="BVB238" s="13"/>
      <c r="BVC238" s="13"/>
      <c r="BVD238" s="13"/>
      <c r="BVE238" s="13"/>
      <c r="BVF238" s="13"/>
      <c r="BVG238" s="13"/>
      <c r="BVH238" s="13"/>
      <c r="BVI238" s="13"/>
      <c r="BVJ238" s="13"/>
      <c r="BVK238" s="13"/>
      <c r="BVL238" s="13"/>
      <c r="BVM238" s="13"/>
      <c r="BVN238" s="13"/>
      <c r="BVO238" s="13"/>
      <c r="BVP238" s="13"/>
      <c r="BVQ238" s="13"/>
      <c r="BVR238" s="13"/>
      <c r="BVS238" s="13"/>
      <c r="BVT238" s="13"/>
      <c r="BVU238" s="13"/>
      <c r="BVV238" s="13"/>
      <c r="BVW238" s="13"/>
      <c r="BVX238" s="13"/>
      <c r="BVY238" s="13"/>
      <c r="BVZ238" s="13"/>
      <c r="BWA238" s="13"/>
      <c r="BWB238" s="13"/>
      <c r="BWC238" s="13"/>
      <c r="BWD238" s="13"/>
      <c r="BWE238" s="13"/>
      <c r="BWF238" s="13"/>
      <c r="BWG238" s="13"/>
      <c r="BWH238" s="13"/>
      <c r="BWI238" s="13"/>
      <c r="BWJ238" s="13"/>
      <c r="BWK238" s="13"/>
      <c r="BWL238" s="13"/>
      <c r="BWM238" s="13"/>
      <c r="BWN238" s="13"/>
      <c r="BWO238" s="13"/>
      <c r="BWP238" s="13"/>
      <c r="BWQ238" s="13"/>
      <c r="BWR238" s="13"/>
      <c r="BWS238" s="13"/>
      <c r="BWT238" s="13"/>
      <c r="BWU238" s="13"/>
      <c r="BWV238" s="13"/>
      <c r="BWW238" s="13"/>
      <c r="BWX238" s="13"/>
      <c r="BWY238" s="13"/>
      <c r="BWZ238" s="13"/>
      <c r="BXA238" s="13"/>
      <c r="BXB238" s="13"/>
      <c r="BXC238" s="13"/>
      <c r="BXD238" s="13"/>
      <c r="BXE238" s="13"/>
      <c r="BXF238" s="13"/>
      <c r="BXG238" s="13"/>
      <c r="BXH238" s="13"/>
      <c r="BXI238" s="13"/>
      <c r="BXJ238" s="13"/>
      <c r="BXK238" s="13"/>
      <c r="BXL238" s="13"/>
      <c r="BXM238" s="13"/>
      <c r="BXN238" s="13"/>
      <c r="BXO238" s="13"/>
      <c r="BXP238" s="13"/>
      <c r="BXQ238" s="13"/>
      <c r="BXR238" s="13"/>
      <c r="BXS238" s="13"/>
      <c r="BXT238" s="13"/>
      <c r="BXU238" s="13"/>
      <c r="BXV238" s="13"/>
      <c r="BXW238" s="13"/>
      <c r="BXX238" s="13"/>
      <c r="BXY238" s="13"/>
      <c r="BXZ238" s="13"/>
      <c r="BYA238" s="13"/>
      <c r="BYB238" s="13"/>
      <c r="BYC238" s="13"/>
      <c r="BYD238" s="13"/>
      <c r="BYE238" s="13"/>
      <c r="BYF238" s="13"/>
      <c r="BYG238" s="13"/>
      <c r="BYH238" s="13"/>
      <c r="BYI238" s="13"/>
      <c r="BYJ238" s="13"/>
      <c r="BYK238" s="13"/>
      <c r="BYL238" s="13"/>
      <c r="BYM238" s="13"/>
      <c r="BYN238" s="13"/>
      <c r="BYO238" s="13"/>
      <c r="BYP238" s="13"/>
      <c r="BYQ238" s="13"/>
      <c r="BYR238" s="13"/>
      <c r="BYS238" s="13"/>
      <c r="BYT238" s="13"/>
      <c r="BYU238" s="13"/>
      <c r="BYV238" s="13"/>
      <c r="BYW238" s="13"/>
      <c r="BYX238" s="13"/>
      <c r="BYY238" s="13"/>
      <c r="BYZ238" s="13"/>
      <c r="BZA238" s="13"/>
      <c r="BZB238" s="13"/>
      <c r="BZC238" s="13"/>
      <c r="BZD238" s="13"/>
      <c r="BZE238" s="13"/>
      <c r="BZF238" s="13"/>
      <c r="BZG238" s="13"/>
      <c r="BZH238" s="13"/>
      <c r="BZI238" s="13"/>
      <c r="BZJ238" s="13"/>
      <c r="BZK238" s="13"/>
      <c r="BZL238" s="13"/>
      <c r="BZM238" s="13"/>
      <c r="BZN238" s="13"/>
      <c r="BZO238" s="13"/>
      <c r="BZP238" s="13"/>
      <c r="BZQ238" s="13"/>
      <c r="BZR238" s="13"/>
      <c r="BZS238" s="13"/>
      <c r="BZT238" s="13"/>
      <c r="BZU238" s="13"/>
      <c r="BZV238" s="13"/>
      <c r="BZW238" s="13"/>
      <c r="BZX238" s="13"/>
      <c r="BZY238" s="13"/>
      <c r="BZZ238" s="13"/>
      <c r="CAA238" s="13"/>
      <c r="CAB238" s="13"/>
      <c r="CAC238" s="13"/>
      <c r="CAD238" s="13"/>
      <c r="CAE238" s="13"/>
      <c r="CAF238" s="13"/>
      <c r="CAG238" s="13"/>
      <c r="CAH238" s="13"/>
      <c r="CAI238" s="13"/>
      <c r="CAJ238" s="13"/>
      <c r="CAK238" s="13"/>
      <c r="CAL238" s="13"/>
      <c r="CAM238" s="13"/>
      <c r="CAN238" s="13"/>
      <c r="CAO238" s="13"/>
      <c r="CAP238" s="13"/>
      <c r="CAQ238" s="13"/>
      <c r="CAR238" s="13"/>
      <c r="CAS238" s="13"/>
      <c r="CAT238" s="13"/>
      <c r="CAU238" s="13"/>
      <c r="CAV238" s="13"/>
      <c r="CAW238" s="13"/>
      <c r="CAX238" s="13"/>
      <c r="CAY238" s="13"/>
      <c r="CAZ238" s="13"/>
      <c r="CBA238" s="13"/>
      <c r="CBB238" s="13"/>
      <c r="CBC238" s="13"/>
      <c r="CBD238" s="13"/>
      <c r="CBE238" s="13"/>
      <c r="CBF238" s="13"/>
      <c r="CBG238" s="13"/>
      <c r="CBH238" s="13"/>
      <c r="CBI238" s="13"/>
      <c r="CBJ238" s="13"/>
      <c r="CBK238" s="13"/>
      <c r="CBL238" s="13"/>
      <c r="CBM238" s="13"/>
      <c r="CBN238" s="13"/>
      <c r="CBO238" s="13"/>
      <c r="CBP238" s="13"/>
      <c r="CBQ238" s="13"/>
      <c r="CBR238" s="13"/>
      <c r="CBS238" s="13"/>
      <c r="CBT238" s="13"/>
      <c r="CBU238" s="13"/>
      <c r="CBV238" s="13"/>
      <c r="CBW238" s="13"/>
      <c r="CBX238" s="13"/>
      <c r="CBY238" s="13"/>
      <c r="CBZ238" s="13"/>
      <c r="CCA238" s="13"/>
      <c r="CCB238" s="13"/>
      <c r="CCC238" s="13"/>
      <c r="CCD238" s="13"/>
      <c r="CCE238" s="13"/>
      <c r="CCF238" s="13"/>
      <c r="CCG238" s="13"/>
      <c r="CCH238" s="13"/>
      <c r="CCI238" s="13"/>
      <c r="CCJ238" s="13"/>
      <c r="CCK238" s="13"/>
      <c r="CCL238" s="13"/>
      <c r="CCM238" s="13"/>
      <c r="CCN238" s="13"/>
      <c r="CCO238" s="13"/>
      <c r="CCP238" s="13"/>
      <c r="CCQ238" s="13"/>
      <c r="CCR238" s="13"/>
      <c r="CCS238" s="13"/>
      <c r="CCT238" s="13"/>
      <c r="CCU238" s="13"/>
      <c r="CCV238" s="13"/>
      <c r="CCW238" s="13"/>
      <c r="CCX238" s="13"/>
      <c r="CCY238" s="13"/>
      <c r="CCZ238" s="13"/>
      <c r="CDA238" s="13"/>
      <c r="CDB238" s="13"/>
      <c r="CDC238" s="13"/>
      <c r="CDD238" s="13"/>
      <c r="CDE238" s="13"/>
      <c r="CDF238" s="13"/>
      <c r="CDG238" s="13"/>
      <c r="CDH238" s="13"/>
      <c r="CDI238" s="13"/>
      <c r="CDJ238" s="13"/>
      <c r="CDK238" s="13"/>
      <c r="CDL238" s="13"/>
      <c r="CDM238" s="13"/>
      <c r="CDN238" s="13"/>
      <c r="CDO238" s="13"/>
      <c r="CDP238" s="13"/>
      <c r="CDQ238" s="13"/>
      <c r="CDR238" s="13"/>
      <c r="CDS238" s="13"/>
      <c r="CDT238" s="13"/>
      <c r="CDU238" s="13"/>
      <c r="CDV238" s="13"/>
      <c r="CDW238" s="13"/>
      <c r="CDX238" s="13"/>
      <c r="CDY238" s="13"/>
      <c r="CDZ238" s="13"/>
      <c r="CEA238" s="13"/>
      <c r="CEB238" s="13"/>
      <c r="CEC238" s="13"/>
      <c r="CED238" s="13"/>
      <c r="CEE238" s="13"/>
      <c r="CEF238" s="13"/>
      <c r="CEG238" s="13"/>
      <c r="CEH238" s="13"/>
      <c r="CEI238" s="13"/>
      <c r="CEJ238" s="13"/>
      <c r="CEK238" s="13"/>
      <c r="CEL238" s="13"/>
      <c r="CEM238" s="13"/>
      <c r="CEN238" s="13"/>
      <c r="CEO238" s="13"/>
      <c r="CEP238" s="13"/>
      <c r="CEQ238" s="13"/>
      <c r="CER238" s="13"/>
      <c r="CES238" s="13"/>
      <c r="CET238" s="13"/>
      <c r="CEU238" s="13"/>
      <c r="CEV238" s="13"/>
      <c r="CEW238" s="13"/>
      <c r="CEX238" s="13"/>
      <c r="CEY238" s="13"/>
      <c r="CEZ238" s="13"/>
      <c r="CFA238" s="13"/>
      <c r="CFB238" s="13"/>
      <c r="CFC238" s="13"/>
      <c r="CFD238" s="13"/>
      <c r="CFE238" s="13"/>
      <c r="CFF238" s="13"/>
      <c r="CFG238" s="13"/>
      <c r="CFH238" s="13"/>
      <c r="CFI238" s="13"/>
      <c r="CFJ238" s="13"/>
      <c r="CFK238" s="13"/>
      <c r="CFL238" s="13"/>
      <c r="CFM238" s="13"/>
      <c r="CFN238" s="13"/>
      <c r="CFO238" s="13"/>
      <c r="CFP238" s="13"/>
      <c r="CFQ238" s="13"/>
      <c r="CFR238" s="13"/>
      <c r="CFS238" s="13"/>
      <c r="CFT238" s="13"/>
      <c r="CFU238" s="13"/>
      <c r="CFV238" s="13"/>
      <c r="CFW238" s="13"/>
      <c r="CFX238" s="13"/>
      <c r="CFY238" s="13"/>
      <c r="CFZ238" s="13"/>
      <c r="CGA238" s="13"/>
      <c r="CGB238" s="13"/>
      <c r="CGC238" s="13"/>
      <c r="CGD238" s="13"/>
      <c r="CGE238" s="13"/>
      <c r="CGF238" s="13"/>
      <c r="CGG238" s="13"/>
      <c r="CGH238" s="13"/>
      <c r="CGI238" s="13"/>
      <c r="CGJ238" s="13"/>
      <c r="CGK238" s="13"/>
      <c r="CGL238" s="13"/>
      <c r="CGM238" s="13"/>
      <c r="CGN238" s="13"/>
      <c r="CGO238" s="13"/>
      <c r="CGP238" s="13"/>
      <c r="CGQ238" s="13"/>
      <c r="CGR238" s="13"/>
      <c r="CGS238" s="13"/>
      <c r="CGT238" s="13"/>
      <c r="CGU238" s="13"/>
      <c r="CGV238" s="13"/>
      <c r="CGW238" s="13"/>
      <c r="CGX238" s="13"/>
      <c r="CGY238" s="13"/>
      <c r="CGZ238" s="13"/>
      <c r="CHA238" s="13"/>
      <c r="CHB238" s="13"/>
      <c r="CHC238" s="13"/>
      <c r="CHD238" s="13"/>
      <c r="CHE238" s="13"/>
      <c r="CHF238" s="13"/>
      <c r="CHG238" s="13"/>
      <c r="CHH238" s="13"/>
      <c r="CHI238" s="13"/>
      <c r="CHJ238" s="13"/>
      <c r="CHK238" s="13"/>
      <c r="CHL238" s="13"/>
      <c r="CHM238" s="13"/>
      <c r="CHN238" s="13"/>
      <c r="CHO238" s="13"/>
      <c r="CHP238" s="13"/>
      <c r="CHQ238" s="13"/>
      <c r="CHR238" s="13"/>
      <c r="CHS238" s="13"/>
      <c r="CHT238" s="13"/>
      <c r="CHU238" s="13"/>
      <c r="CHV238" s="13"/>
      <c r="CHW238" s="13"/>
      <c r="CHX238" s="13"/>
      <c r="CHY238" s="13"/>
      <c r="CHZ238" s="13"/>
      <c r="CIA238" s="13"/>
      <c r="CIB238" s="13"/>
      <c r="CIC238" s="13"/>
      <c r="CID238" s="13"/>
      <c r="CIE238" s="13"/>
      <c r="CIF238" s="13"/>
      <c r="CIG238" s="13"/>
      <c r="CIH238" s="13"/>
      <c r="CII238" s="13"/>
      <c r="CIJ238" s="13"/>
      <c r="CIK238" s="13"/>
      <c r="CIL238" s="13"/>
      <c r="CIM238" s="13"/>
      <c r="CIN238" s="13"/>
      <c r="CIO238" s="13"/>
      <c r="CIP238" s="13"/>
      <c r="CIQ238" s="13"/>
      <c r="CIR238" s="13"/>
      <c r="CIS238" s="13"/>
      <c r="CIT238" s="13"/>
      <c r="CIU238" s="13"/>
      <c r="CIV238" s="13"/>
      <c r="CIW238" s="13"/>
      <c r="CIX238" s="13"/>
      <c r="CIY238" s="13"/>
      <c r="CIZ238" s="13"/>
      <c r="CJA238" s="13"/>
      <c r="CJB238" s="13"/>
      <c r="CJC238" s="13"/>
      <c r="CJD238" s="13"/>
      <c r="CJE238" s="13"/>
      <c r="CJF238" s="13"/>
      <c r="CJG238" s="13"/>
      <c r="CJH238" s="13"/>
      <c r="CJI238" s="13"/>
      <c r="CJJ238" s="13"/>
      <c r="CJK238" s="13"/>
      <c r="CJL238" s="13"/>
      <c r="CJM238" s="13"/>
      <c r="CJN238" s="13"/>
      <c r="CJO238" s="13"/>
      <c r="CJP238" s="13"/>
      <c r="CJQ238" s="13"/>
      <c r="CJR238" s="13"/>
      <c r="CJS238" s="13"/>
      <c r="CJT238" s="13"/>
      <c r="CJU238" s="13"/>
      <c r="CJV238" s="13"/>
      <c r="CJW238" s="13"/>
      <c r="CJX238" s="13"/>
      <c r="CJY238" s="13"/>
      <c r="CJZ238" s="13"/>
      <c r="CKA238" s="13"/>
      <c r="CKB238" s="13"/>
      <c r="CKC238" s="13"/>
      <c r="CKD238" s="13"/>
      <c r="CKE238" s="13"/>
      <c r="CKF238" s="13"/>
      <c r="CKG238" s="13"/>
      <c r="CKH238" s="13"/>
      <c r="CKI238" s="13"/>
      <c r="CKJ238" s="13"/>
      <c r="CKK238" s="13"/>
      <c r="CKL238" s="13"/>
      <c r="CKM238" s="13"/>
      <c r="CKN238" s="13"/>
      <c r="CKO238" s="13"/>
      <c r="CKP238" s="13"/>
      <c r="CKQ238" s="13"/>
      <c r="CKR238" s="13"/>
      <c r="CKS238" s="13"/>
      <c r="CKT238" s="13"/>
      <c r="CKU238" s="13"/>
      <c r="CKV238" s="13"/>
      <c r="CKW238" s="13"/>
      <c r="CKX238" s="13"/>
      <c r="CKY238" s="13"/>
      <c r="CKZ238" s="13"/>
      <c r="CLA238" s="13"/>
      <c r="CLB238" s="13"/>
      <c r="CLC238" s="13"/>
      <c r="CLD238" s="13"/>
      <c r="CLE238" s="13"/>
      <c r="CLF238" s="13"/>
      <c r="CLG238" s="13"/>
      <c r="CLH238" s="13"/>
      <c r="CLI238" s="13"/>
      <c r="CLJ238" s="13"/>
      <c r="CLK238" s="13"/>
      <c r="CLL238" s="13"/>
      <c r="CLM238" s="13"/>
      <c r="CLN238" s="13"/>
      <c r="CLO238" s="13"/>
      <c r="CLP238" s="13"/>
      <c r="CLQ238" s="13"/>
      <c r="CLR238" s="13"/>
      <c r="CLS238" s="13"/>
      <c r="CLT238" s="13"/>
      <c r="CLU238" s="13"/>
      <c r="CLV238" s="13"/>
      <c r="CLW238" s="13"/>
      <c r="CLX238" s="13"/>
      <c r="CLY238" s="13"/>
      <c r="CLZ238" s="13"/>
      <c r="CMA238" s="13"/>
      <c r="CMB238" s="13"/>
      <c r="CMC238" s="13"/>
      <c r="CMD238" s="13"/>
      <c r="CME238" s="13"/>
      <c r="CMF238" s="13"/>
      <c r="CMG238" s="13"/>
      <c r="CMH238" s="13"/>
      <c r="CMI238" s="13"/>
      <c r="CMJ238" s="13"/>
      <c r="CMK238" s="13"/>
      <c r="CML238" s="13"/>
      <c r="CMM238" s="13"/>
      <c r="CMN238" s="13"/>
      <c r="CMO238" s="13"/>
      <c r="CMP238" s="13"/>
      <c r="CMQ238" s="13"/>
      <c r="CMR238" s="13"/>
      <c r="CMS238" s="13"/>
      <c r="CMT238" s="13"/>
      <c r="CMU238" s="13"/>
      <c r="CMV238" s="13"/>
      <c r="CMW238" s="13"/>
      <c r="CMX238" s="13"/>
      <c r="CMY238" s="13"/>
      <c r="CMZ238" s="13"/>
      <c r="CNA238" s="13"/>
      <c r="CNB238" s="13"/>
      <c r="CNC238" s="13"/>
      <c r="CND238" s="13"/>
      <c r="CNE238" s="13"/>
      <c r="CNF238" s="13"/>
      <c r="CNG238" s="13"/>
      <c r="CNH238" s="13"/>
      <c r="CNI238" s="13"/>
      <c r="CNJ238" s="13"/>
      <c r="CNK238" s="13"/>
      <c r="CNL238" s="13"/>
      <c r="CNM238" s="13"/>
      <c r="CNN238" s="13"/>
      <c r="CNO238" s="13"/>
      <c r="CNP238" s="13"/>
      <c r="CNQ238" s="13"/>
      <c r="CNR238" s="13"/>
      <c r="CNS238" s="13"/>
      <c r="CNT238" s="13"/>
      <c r="CNU238" s="13"/>
      <c r="CNV238" s="13"/>
      <c r="CNW238" s="13"/>
      <c r="CNX238" s="13"/>
      <c r="CNY238" s="13"/>
      <c r="CNZ238" s="13"/>
      <c r="COA238" s="13"/>
      <c r="COB238" s="13"/>
      <c r="COC238" s="13"/>
      <c r="COD238" s="13"/>
      <c r="COE238" s="13"/>
      <c r="COF238" s="13"/>
      <c r="COG238" s="13"/>
      <c r="COH238" s="13"/>
      <c r="COI238" s="13"/>
      <c r="COJ238" s="13"/>
      <c r="COK238" s="13"/>
      <c r="COL238" s="13"/>
      <c r="COM238" s="13"/>
      <c r="CON238" s="13"/>
      <c r="COO238" s="13"/>
      <c r="COP238" s="13"/>
      <c r="COQ238" s="13"/>
      <c r="COR238" s="13"/>
      <c r="COS238" s="13"/>
      <c r="COT238" s="13"/>
      <c r="COU238" s="13"/>
      <c r="COV238" s="13"/>
      <c r="COW238" s="13"/>
      <c r="COX238" s="13"/>
      <c r="COY238" s="13"/>
      <c r="COZ238" s="13"/>
      <c r="CPA238" s="13"/>
      <c r="CPB238" s="13"/>
      <c r="CPC238" s="13"/>
      <c r="CPD238" s="13"/>
      <c r="CPE238" s="13"/>
      <c r="CPF238" s="13"/>
      <c r="CPG238" s="13"/>
      <c r="CPH238" s="13"/>
      <c r="CPI238" s="13"/>
      <c r="CPJ238" s="13"/>
      <c r="CPK238" s="13"/>
      <c r="CPL238" s="13"/>
      <c r="CPM238" s="13"/>
      <c r="CPN238" s="13"/>
      <c r="CPO238" s="13"/>
      <c r="CPP238" s="13"/>
      <c r="CPQ238" s="13"/>
      <c r="CPR238" s="13"/>
      <c r="CPS238" s="13"/>
      <c r="CPT238" s="13"/>
      <c r="CPU238" s="13"/>
      <c r="CPV238" s="13"/>
      <c r="CPW238" s="13"/>
      <c r="CPX238" s="13"/>
      <c r="CPY238" s="13"/>
      <c r="CPZ238" s="13"/>
      <c r="CQA238" s="13"/>
      <c r="CQB238" s="13"/>
      <c r="CQC238" s="13"/>
      <c r="CQD238" s="13"/>
      <c r="CQE238" s="13"/>
      <c r="CQF238" s="13"/>
      <c r="CQG238" s="13"/>
      <c r="CQH238" s="13"/>
      <c r="CQI238" s="13"/>
      <c r="CQJ238" s="13"/>
      <c r="CQK238" s="13"/>
      <c r="CQL238" s="13"/>
      <c r="CQM238" s="13"/>
      <c r="CQN238" s="13"/>
      <c r="CQO238" s="13"/>
      <c r="CQP238" s="13"/>
      <c r="CQQ238" s="13"/>
      <c r="CQR238" s="13"/>
      <c r="CQS238" s="13"/>
      <c r="CQT238" s="13"/>
      <c r="CQU238" s="13"/>
      <c r="CQV238" s="13"/>
      <c r="CQW238" s="13"/>
      <c r="CQX238" s="13"/>
      <c r="CQY238" s="13"/>
      <c r="CQZ238" s="13"/>
      <c r="CRA238" s="13"/>
      <c r="CRB238" s="13"/>
      <c r="CRC238" s="13"/>
      <c r="CRD238" s="13"/>
      <c r="CRE238" s="13"/>
      <c r="CRF238" s="13"/>
      <c r="CRG238" s="13"/>
      <c r="CRH238" s="13"/>
      <c r="CRI238" s="13"/>
      <c r="CRJ238" s="13"/>
      <c r="CRK238" s="13"/>
      <c r="CRL238" s="13"/>
      <c r="CRM238" s="13"/>
      <c r="CRN238" s="13"/>
      <c r="CRO238" s="13"/>
      <c r="CRP238" s="13"/>
      <c r="CRQ238" s="13"/>
      <c r="CRR238" s="13"/>
      <c r="CRS238" s="13"/>
      <c r="CRT238" s="13"/>
      <c r="CRU238" s="13"/>
      <c r="CRV238" s="13"/>
      <c r="CRW238" s="13"/>
      <c r="CRX238" s="13"/>
      <c r="CRY238" s="13"/>
      <c r="CRZ238" s="13"/>
      <c r="CSA238" s="13"/>
      <c r="CSB238" s="13"/>
      <c r="CSC238" s="13"/>
      <c r="CSD238" s="13"/>
      <c r="CSE238" s="13"/>
      <c r="CSF238" s="13"/>
      <c r="CSG238" s="13"/>
      <c r="CSH238" s="13"/>
      <c r="CSI238" s="13"/>
      <c r="CSJ238" s="13"/>
      <c r="CSK238" s="13"/>
      <c r="CSL238" s="13"/>
      <c r="CSM238" s="13"/>
      <c r="CSN238" s="13"/>
      <c r="CSO238" s="13"/>
      <c r="CSP238" s="13"/>
      <c r="CSQ238" s="13"/>
      <c r="CSR238" s="13"/>
      <c r="CSS238" s="13"/>
      <c r="CST238" s="13"/>
      <c r="CSU238" s="13"/>
      <c r="CSV238" s="13"/>
      <c r="CSW238" s="13"/>
      <c r="CSX238" s="13"/>
      <c r="CSY238" s="13"/>
      <c r="CSZ238" s="13"/>
      <c r="CTA238" s="13"/>
      <c r="CTB238" s="13"/>
      <c r="CTC238" s="13"/>
      <c r="CTD238" s="13"/>
      <c r="CTE238" s="13"/>
      <c r="CTF238" s="13"/>
      <c r="CTG238" s="13"/>
      <c r="CTH238" s="13"/>
      <c r="CTI238" s="13"/>
      <c r="CTJ238" s="13"/>
      <c r="CTK238" s="13"/>
      <c r="CTL238" s="13"/>
      <c r="CTM238" s="13"/>
      <c r="CTN238" s="13"/>
      <c r="CTO238" s="13"/>
      <c r="CTP238" s="13"/>
      <c r="CTQ238" s="13"/>
      <c r="CTR238" s="13"/>
      <c r="CTS238" s="13"/>
      <c r="CTT238" s="13"/>
      <c r="CTU238" s="13"/>
      <c r="CTV238" s="13"/>
      <c r="CTW238" s="13"/>
      <c r="CTX238" s="13"/>
      <c r="CTY238" s="13"/>
      <c r="CTZ238" s="13"/>
      <c r="CUA238" s="13"/>
      <c r="CUB238" s="13"/>
      <c r="CUC238" s="13"/>
      <c r="CUD238" s="13"/>
      <c r="CUE238" s="13"/>
      <c r="CUF238" s="13"/>
      <c r="CUG238" s="13"/>
      <c r="CUH238" s="13"/>
      <c r="CUI238" s="13"/>
      <c r="CUJ238" s="13"/>
      <c r="CUK238" s="13"/>
      <c r="CUL238" s="13"/>
      <c r="CUM238" s="13"/>
      <c r="CUN238" s="13"/>
      <c r="CUO238" s="13"/>
      <c r="CUP238" s="13"/>
      <c r="CUQ238" s="13"/>
      <c r="CUR238" s="13"/>
      <c r="CUS238" s="13"/>
      <c r="CUT238" s="13"/>
      <c r="CUU238" s="13"/>
      <c r="CUV238" s="13"/>
      <c r="CUW238" s="13"/>
      <c r="CUX238" s="13"/>
      <c r="CUY238" s="13"/>
      <c r="CUZ238" s="13"/>
      <c r="CVA238" s="13"/>
      <c r="CVB238" s="13"/>
      <c r="CVC238" s="13"/>
      <c r="CVD238" s="13"/>
      <c r="CVE238" s="13"/>
      <c r="CVF238" s="13"/>
      <c r="CVG238" s="13"/>
      <c r="CVH238" s="13"/>
      <c r="CVI238" s="13"/>
      <c r="CVJ238" s="13"/>
      <c r="CVK238" s="13"/>
      <c r="CVL238" s="13"/>
      <c r="CVM238" s="13"/>
      <c r="CVN238" s="13"/>
      <c r="CVO238" s="13"/>
      <c r="CVP238" s="13"/>
      <c r="CVQ238" s="13"/>
      <c r="CVR238" s="13"/>
      <c r="CVS238" s="13"/>
      <c r="CVT238" s="13"/>
      <c r="CVU238" s="13"/>
      <c r="CVV238" s="13"/>
      <c r="CVW238" s="13"/>
      <c r="CVX238" s="13"/>
      <c r="CVY238" s="13"/>
      <c r="CVZ238" s="13"/>
      <c r="CWA238" s="13"/>
      <c r="CWB238" s="13"/>
      <c r="CWC238" s="13"/>
      <c r="CWD238" s="13"/>
      <c r="CWE238" s="13"/>
      <c r="CWF238" s="13"/>
      <c r="CWG238" s="13"/>
      <c r="CWH238" s="13"/>
      <c r="CWI238" s="13"/>
      <c r="CWJ238" s="13"/>
      <c r="CWK238" s="13"/>
      <c r="CWL238" s="13"/>
      <c r="CWM238" s="13"/>
      <c r="CWN238" s="13"/>
      <c r="CWO238" s="13"/>
      <c r="CWP238" s="13"/>
      <c r="CWQ238" s="13"/>
      <c r="CWR238" s="13"/>
      <c r="CWS238" s="13"/>
      <c r="CWT238" s="13"/>
      <c r="CWU238" s="13"/>
      <c r="CWV238" s="13"/>
      <c r="CWW238" s="13"/>
      <c r="CWX238" s="13"/>
      <c r="CWY238" s="13"/>
      <c r="CWZ238" s="13"/>
      <c r="CXA238" s="13"/>
      <c r="CXB238" s="13"/>
      <c r="CXC238" s="13"/>
      <c r="CXD238" s="13"/>
      <c r="CXE238" s="13"/>
      <c r="CXF238" s="13"/>
      <c r="CXG238" s="13"/>
      <c r="CXH238" s="13"/>
      <c r="CXI238" s="13"/>
      <c r="CXJ238" s="13"/>
      <c r="CXK238" s="13"/>
      <c r="CXL238" s="13"/>
      <c r="CXM238" s="13"/>
      <c r="CXN238" s="13"/>
      <c r="CXO238" s="13"/>
      <c r="CXP238" s="13"/>
      <c r="CXQ238" s="13"/>
      <c r="CXR238" s="13"/>
      <c r="CXS238" s="13"/>
      <c r="CXT238" s="13"/>
      <c r="CXU238" s="13"/>
      <c r="CXV238" s="13"/>
      <c r="CXW238" s="13"/>
      <c r="CXX238" s="13"/>
      <c r="CXY238" s="13"/>
      <c r="CXZ238" s="13"/>
      <c r="CYA238" s="13"/>
      <c r="CYB238" s="13"/>
      <c r="CYC238" s="13"/>
      <c r="CYD238" s="13"/>
      <c r="CYE238" s="13"/>
      <c r="CYF238" s="13"/>
      <c r="CYG238" s="13"/>
      <c r="CYH238" s="13"/>
      <c r="CYI238" s="13"/>
      <c r="CYJ238" s="13"/>
      <c r="CYK238" s="13"/>
      <c r="CYL238" s="13"/>
      <c r="CYM238" s="13"/>
      <c r="CYN238" s="13"/>
      <c r="CYO238" s="13"/>
      <c r="CYP238" s="13"/>
      <c r="CYQ238" s="13"/>
      <c r="CYR238" s="13"/>
      <c r="CYS238" s="13"/>
      <c r="CYT238" s="13"/>
      <c r="CYU238" s="13"/>
      <c r="CYV238" s="13"/>
      <c r="CYW238" s="13"/>
      <c r="CYX238" s="13"/>
      <c r="CYY238" s="13"/>
      <c r="CYZ238" s="13"/>
      <c r="CZA238" s="13"/>
      <c r="CZB238" s="13"/>
      <c r="CZC238" s="13"/>
      <c r="CZD238" s="13"/>
      <c r="CZE238" s="13"/>
      <c r="CZF238" s="13"/>
      <c r="CZG238" s="13"/>
      <c r="CZH238" s="13"/>
      <c r="CZI238" s="13"/>
      <c r="CZJ238" s="13"/>
      <c r="CZK238" s="13"/>
      <c r="CZL238" s="13"/>
      <c r="CZM238" s="13"/>
      <c r="CZN238" s="13"/>
      <c r="CZO238" s="13"/>
      <c r="CZP238" s="13"/>
      <c r="CZQ238" s="13"/>
      <c r="CZR238" s="13"/>
      <c r="CZS238" s="13"/>
      <c r="CZT238" s="13"/>
      <c r="CZU238" s="13"/>
      <c r="CZV238" s="13"/>
      <c r="CZW238" s="13"/>
      <c r="CZX238" s="13"/>
      <c r="CZY238" s="13"/>
      <c r="CZZ238" s="13"/>
      <c r="DAA238" s="13"/>
      <c r="DAB238" s="13"/>
      <c r="DAC238" s="13"/>
      <c r="DAD238" s="13"/>
      <c r="DAE238" s="13"/>
      <c r="DAF238" s="13"/>
      <c r="DAG238" s="13"/>
      <c r="DAH238" s="13"/>
      <c r="DAI238" s="13"/>
      <c r="DAJ238" s="13"/>
      <c r="DAK238" s="13"/>
      <c r="DAL238" s="13"/>
      <c r="DAM238" s="13"/>
      <c r="DAN238" s="13"/>
      <c r="DAO238" s="13"/>
      <c r="DAP238" s="13"/>
      <c r="DAQ238" s="13"/>
      <c r="DAR238" s="13"/>
      <c r="DAS238" s="13"/>
      <c r="DAT238" s="13"/>
      <c r="DAU238" s="13"/>
      <c r="DAV238" s="13"/>
      <c r="DAW238" s="13"/>
      <c r="DAX238" s="13"/>
      <c r="DAY238" s="13"/>
      <c r="DAZ238" s="13"/>
      <c r="DBA238" s="13"/>
      <c r="DBB238" s="13"/>
      <c r="DBC238" s="13"/>
      <c r="DBD238" s="13"/>
      <c r="DBE238" s="13"/>
      <c r="DBF238" s="13"/>
      <c r="DBG238" s="13"/>
      <c r="DBH238" s="13"/>
      <c r="DBI238" s="13"/>
      <c r="DBJ238" s="13"/>
      <c r="DBK238" s="13"/>
      <c r="DBL238" s="13"/>
      <c r="DBM238" s="13"/>
      <c r="DBN238" s="13"/>
      <c r="DBO238" s="13"/>
      <c r="DBP238" s="13"/>
      <c r="DBQ238" s="13"/>
      <c r="DBR238" s="13"/>
      <c r="DBS238" s="13"/>
      <c r="DBT238" s="13"/>
      <c r="DBU238" s="13"/>
      <c r="DBV238" s="13"/>
      <c r="DBW238" s="13"/>
      <c r="DBX238" s="13"/>
      <c r="DBY238" s="13"/>
      <c r="DBZ238" s="13"/>
      <c r="DCA238" s="13"/>
      <c r="DCB238" s="13"/>
      <c r="DCC238" s="13"/>
      <c r="DCD238" s="13"/>
      <c r="DCE238" s="13"/>
      <c r="DCF238" s="13"/>
      <c r="DCG238" s="13"/>
      <c r="DCH238" s="13"/>
      <c r="DCI238" s="13"/>
      <c r="DCJ238" s="13"/>
      <c r="DCK238" s="13"/>
      <c r="DCL238" s="13"/>
      <c r="DCM238" s="13"/>
      <c r="DCN238" s="13"/>
      <c r="DCO238" s="13"/>
      <c r="DCP238" s="13"/>
      <c r="DCQ238" s="13"/>
      <c r="DCR238" s="13"/>
      <c r="DCS238" s="13"/>
      <c r="DCT238" s="13"/>
      <c r="DCU238" s="13"/>
      <c r="DCV238" s="13"/>
      <c r="DCW238" s="13"/>
      <c r="DCX238" s="13"/>
      <c r="DCY238" s="13"/>
      <c r="DCZ238" s="13"/>
      <c r="DDA238" s="13"/>
      <c r="DDB238" s="13"/>
      <c r="DDC238" s="13"/>
      <c r="DDD238" s="13"/>
      <c r="DDE238" s="13"/>
      <c r="DDF238" s="13"/>
      <c r="DDG238" s="13"/>
      <c r="DDH238" s="13"/>
      <c r="DDI238" s="13"/>
      <c r="DDJ238" s="13"/>
      <c r="DDK238" s="13"/>
      <c r="DDL238" s="13"/>
      <c r="DDM238" s="13"/>
      <c r="DDN238" s="13"/>
      <c r="DDO238" s="13"/>
      <c r="DDP238" s="13"/>
      <c r="DDQ238" s="13"/>
      <c r="DDR238" s="13"/>
      <c r="DDS238" s="13"/>
      <c r="DDT238" s="13"/>
      <c r="DDU238" s="13"/>
      <c r="DDV238" s="13"/>
      <c r="DDW238" s="13"/>
      <c r="DDX238" s="13"/>
      <c r="DDY238" s="13"/>
      <c r="DDZ238" s="13"/>
      <c r="DEA238" s="13"/>
      <c r="DEB238" s="13"/>
      <c r="DEC238" s="13"/>
      <c r="DED238" s="13"/>
      <c r="DEE238" s="13"/>
      <c r="DEF238" s="13"/>
      <c r="DEG238" s="13"/>
      <c r="DEH238" s="13"/>
      <c r="DEI238" s="13"/>
      <c r="DEJ238" s="13"/>
      <c r="DEK238" s="13"/>
      <c r="DEL238" s="13"/>
      <c r="DEM238" s="13"/>
      <c r="DEN238" s="13"/>
      <c r="DEO238" s="13"/>
      <c r="DEP238" s="13"/>
      <c r="DEQ238" s="13"/>
      <c r="DER238" s="13"/>
      <c r="DES238" s="13"/>
      <c r="DET238" s="13"/>
      <c r="DEU238" s="13"/>
      <c r="DEV238" s="13"/>
      <c r="DEW238" s="13"/>
      <c r="DEX238" s="13"/>
      <c r="DEY238" s="13"/>
      <c r="DEZ238" s="13"/>
      <c r="DFA238" s="13"/>
      <c r="DFB238" s="13"/>
      <c r="DFC238" s="13"/>
      <c r="DFD238" s="13"/>
      <c r="DFE238" s="13"/>
      <c r="DFF238" s="13"/>
      <c r="DFG238" s="13"/>
      <c r="DFH238" s="13"/>
      <c r="DFI238" s="13"/>
      <c r="DFJ238" s="13"/>
      <c r="DFK238" s="13"/>
      <c r="DFL238" s="13"/>
      <c r="DFM238" s="13"/>
      <c r="DFN238" s="13"/>
      <c r="DFO238" s="13"/>
      <c r="DFP238" s="13"/>
      <c r="DFQ238" s="13"/>
      <c r="DFR238" s="13"/>
      <c r="DFS238" s="13"/>
      <c r="DFT238" s="13"/>
      <c r="DFU238" s="13"/>
      <c r="DFV238" s="13"/>
      <c r="DFW238" s="13"/>
      <c r="DFX238" s="13"/>
      <c r="DFY238" s="13"/>
      <c r="DFZ238" s="13"/>
      <c r="DGA238" s="13"/>
      <c r="DGB238" s="13"/>
      <c r="DGC238" s="13"/>
      <c r="DGD238" s="13"/>
      <c r="DGE238" s="13"/>
      <c r="DGF238" s="13"/>
      <c r="DGG238" s="13"/>
      <c r="DGH238" s="13"/>
      <c r="DGI238" s="13"/>
      <c r="DGJ238" s="13"/>
      <c r="DGK238" s="13"/>
      <c r="DGL238" s="13"/>
      <c r="DGM238" s="13"/>
      <c r="DGN238" s="13"/>
      <c r="DGO238" s="13"/>
      <c r="DGP238" s="13"/>
      <c r="DGQ238" s="13"/>
      <c r="DGR238" s="13"/>
      <c r="DGS238" s="13"/>
      <c r="DGT238" s="13"/>
      <c r="DGU238" s="13"/>
      <c r="DGV238" s="13"/>
      <c r="DGW238" s="13"/>
      <c r="DGX238" s="13"/>
      <c r="DGY238" s="13"/>
      <c r="DGZ238" s="13"/>
      <c r="DHA238" s="13"/>
      <c r="DHB238" s="13"/>
      <c r="DHC238" s="13"/>
      <c r="DHD238" s="13"/>
      <c r="DHE238" s="13"/>
      <c r="DHF238" s="13"/>
      <c r="DHG238" s="13"/>
      <c r="DHH238" s="13"/>
      <c r="DHI238" s="13"/>
      <c r="DHJ238" s="13"/>
      <c r="DHK238" s="13"/>
      <c r="DHL238" s="13"/>
      <c r="DHM238" s="13"/>
      <c r="DHN238" s="13"/>
      <c r="DHO238" s="13"/>
      <c r="DHP238" s="13"/>
      <c r="DHQ238" s="13"/>
      <c r="DHR238" s="13"/>
      <c r="DHS238" s="13"/>
      <c r="DHT238" s="13"/>
      <c r="DHU238" s="13"/>
      <c r="DHV238" s="13"/>
      <c r="DHW238" s="13"/>
      <c r="DHX238" s="13"/>
      <c r="DHY238" s="13"/>
      <c r="DHZ238" s="13"/>
      <c r="DIA238" s="13"/>
      <c r="DIB238" s="13"/>
      <c r="DIC238" s="13"/>
      <c r="DID238" s="13"/>
      <c r="DIE238" s="13"/>
      <c r="DIF238" s="13"/>
      <c r="DIG238" s="13"/>
      <c r="DIH238" s="13"/>
      <c r="DII238" s="13"/>
      <c r="DIJ238" s="13"/>
      <c r="DIK238" s="13"/>
      <c r="DIL238" s="13"/>
      <c r="DIM238" s="13"/>
      <c r="DIN238" s="13"/>
      <c r="DIO238" s="13"/>
      <c r="DIP238" s="13"/>
      <c r="DIQ238" s="13"/>
      <c r="DIR238" s="13"/>
      <c r="DIS238" s="13"/>
      <c r="DIT238" s="13"/>
      <c r="DIU238" s="13"/>
      <c r="DIV238" s="13"/>
      <c r="DIW238" s="13"/>
      <c r="DIX238" s="13"/>
      <c r="DIY238" s="13"/>
      <c r="DIZ238" s="13"/>
      <c r="DJA238" s="13"/>
      <c r="DJB238" s="13"/>
      <c r="DJC238" s="13"/>
      <c r="DJD238" s="13"/>
      <c r="DJE238" s="13"/>
      <c r="DJF238" s="13"/>
      <c r="DJG238" s="13"/>
      <c r="DJH238" s="13"/>
      <c r="DJI238" s="13"/>
      <c r="DJJ238" s="13"/>
      <c r="DJK238" s="13"/>
      <c r="DJL238" s="13"/>
      <c r="DJM238" s="13"/>
      <c r="DJN238" s="13"/>
      <c r="DJO238" s="13"/>
      <c r="DJP238" s="13"/>
      <c r="DJQ238" s="13"/>
      <c r="DJR238" s="13"/>
      <c r="DJS238" s="13"/>
      <c r="DJT238" s="13"/>
      <c r="DJU238" s="13"/>
      <c r="DJV238" s="13"/>
      <c r="DJW238" s="13"/>
      <c r="DJX238" s="13"/>
      <c r="DJY238" s="13"/>
      <c r="DJZ238" s="13"/>
      <c r="DKA238" s="13"/>
      <c r="DKB238" s="13"/>
      <c r="DKC238" s="13"/>
      <c r="DKD238" s="13"/>
      <c r="DKE238" s="13"/>
      <c r="DKF238" s="13"/>
      <c r="DKG238" s="13"/>
      <c r="DKH238" s="13"/>
      <c r="DKI238" s="13"/>
      <c r="DKJ238" s="13"/>
      <c r="DKK238" s="13"/>
      <c r="DKL238" s="13"/>
      <c r="DKM238" s="13"/>
      <c r="DKN238" s="13"/>
      <c r="DKO238" s="13"/>
      <c r="DKP238" s="13"/>
      <c r="DKQ238" s="13"/>
      <c r="DKR238" s="13"/>
      <c r="DKS238" s="13"/>
      <c r="DKT238" s="13"/>
      <c r="DKU238" s="13"/>
      <c r="DKV238" s="13"/>
      <c r="DKW238" s="13"/>
      <c r="DKX238" s="13"/>
      <c r="DKY238" s="13"/>
      <c r="DKZ238" s="13"/>
      <c r="DLA238" s="13"/>
      <c r="DLB238" s="13"/>
      <c r="DLC238" s="13"/>
      <c r="DLD238" s="13"/>
      <c r="DLE238" s="13"/>
      <c r="DLF238" s="13"/>
      <c r="DLG238" s="13"/>
      <c r="DLH238" s="13"/>
      <c r="DLI238" s="13"/>
      <c r="DLJ238" s="13"/>
      <c r="DLK238" s="13"/>
      <c r="DLL238" s="13"/>
      <c r="DLM238" s="13"/>
      <c r="DLN238" s="13"/>
      <c r="DLO238" s="13"/>
      <c r="DLP238" s="13"/>
      <c r="DLQ238" s="13"/>
      <c r="DLR238" s="13"/>
      <c r="DLS238" s="13"/>
      <c r="DLT238" s="13"/>
      <c r="DLU238" s="13"/>
      <c r="DLV238" s="13"/>
      <c r="DLW238" s="13"/>
      <c r="DLX238" s="13"/>
      <c r="DLY238" s="13"/>
      <c r="DLZ238" s="13"/>
      <c r="DMA238" s="13"/>
      <c r="DMB238" s="13"/>
      <c r="DMC238" s="13"/>
      <c r="DMD238" s="13"/>
      <c r="DME238" s="13"/>
      <c r="DMF238" s="13"/>
      <c r="DMG238" s="13"/>
      <c r="DMH238" s="13"/>
      <c r="DMI238" s="13"/>
      <c r="DMJ238" s="13"/>
      <c r="DMK238" s="13"/>
      <c r="DML238" s="13"/>
      <c r="DMM238" s="13"/>
      <c r="DMN238" s="13"/>
      <c r="DMO238" s="13"/>
      <c r="DMP238" s="13"/>
      <c r="DMQ238" s="13"/>
      <c r="DMR238" s="13"/>
      <c r="DMS238" s="13"/>
      <c r="DMT238" s="13"/>
      <c r="DMU238" s="13"/>
      <c r="DMV238" s="13"/>
      <c r="DMW238" s="13"/>
      <c r="DMX238" s="13"/>
      <c r="DMY238" s="13"/>
      <c r="DMZ238" s="13"/>
      <c r="DNA238" s="13"/>
      <c r="DNB238" s="13"/>
      <c r="DNC238" s="13"/>
      <c r="DND238" s="13"/>
      <c r="DNE238" s="13"/>
      <c r="DNF238" s="13"/>
      <c r="DNG238" s="13"/>
      <c r="DNH238" s="13"/>
      <c r="DNI238" s="13"/>
      <c r="DNJ238" s="13"/>
      <c r="DNK238" s="13"/>
      <c r="DNL238" s="13"/>
      <c r="DNM238" s="13"/>
      <c r="DNN238" s="13"/>
      <c r="DNO238" s="13"/>
      <c r="DNP238" s="13"/>
      <c r="DNQ238" s="13"/>
      <c r="DNR238" s="13"/>
      <c r="DNS238" s="13"/>
      <c r="DNT238" s="13"/>
      <c r="DNU238" s="13"/>
      <c r="DNV238" s="13"/>
      <c r="DNW238" s="13"/>
      <c r="DNX238" s="13"/>
      <c r="DNY238" s="13"/>
      <c r="DNZ238" s="13"/>
      <c r="DOA238" s="13"/>
      <c r="DOB238" s="13"/>
      <c r="DOC238" s="13"/>
      <c r="DOD238" s="13"/>
      <c r="DOE238" s="13"/>
      <c r="DOF238" s="13"/>
      <c r="DOG238" s="13"/>
      <c r="DOH238" s="13"/>
      <c r="DOI238" s="13"/>
      <c r="DOJ238" s="13"/>
      <c r="DOK238" s="13"/>
      <c r="DOL238" s="13"/>
      <c r="DOM238" s="13"/>
      <c r="DON238" s="13"/>
      <c r="DOO238" s="13"/>
      <c r="DOP238" s="13"/>
      <c r="DOQ238" s="13"/>
      <c r="DOR238" s="13"/>
      <c r="DOS238" s="13"/>
      <c r="DOT238" s="13"/>
      <c r="DOU238" s="13"/>
      <c r="DOV238" s="13"/>
      <c r="DOW238" s="13"/>
      <c r="DOX238" s="13"/>
      <c r="DOY238" s="13"/>
      <c r="DOZ238" s="13"/>
      <c r="DPA238" s="13"/>
      <c r="DPB238" s="13"/>
      <c r="DPC238" s="13"/>
      <c r="DPD238" s="13"/>
      <c r="DPE238" s="13"/>
      <c r="DPF238" s="13"/>
      <c r="DPG238" s="13"/>
      <c r="DPH238" s="13"/>
      <c r="DPI238" s="13"/>
      <c r="DPJ238" s="13"/>
      <c r="DPK238" s="13"/>
      <c r="DPL238" s="13"/>
      <c r="DPM238" s="13"/>
      <c r="DPN238" s="13"/>
      <c r="DPO238" s="13"/>
      <c r="DPP238" s="13"/>
      <c r="DPQ238" s="13"/>
      <c r="DPR238" s="13"/>
      <c r="DPS238" s="13"/>
      <c r="DPT238" s="13"/>
      <c r="DPU238" s="13"/>
      <c r="DPV238" s="13"/>
      <c r="DPW238" s="13"/>
      <c r="DPX238" s="13"/>
      <c r="DPY238" s="13"/>
      <c r="DPZ238" s="13"/>
      <c r="DQA238" s="13"/>
      <c r="DQB238" s="13"/>
      <c r="DQC238" s="13"/>
      <c r="DQD238" s="13"/>
      <c r="DQE238" s="13"/>
      <c r="DQF238" s="13"/>
      <c r="DQG238" s="13"/>
      <c r="DQH238" s="13"/>
      <c r="DQI238" s="13"/>
      <c r="DQJ238" s="13"/>
      <c r="DQK238" s="13"/>
      <c r="DQL238" s="13"/>
      <c r="DQM238" s="13"/>
      <c r="DQN238" s="13"/>
      <c r="DQO238" s="13"/>
      <c r="DQP238" s="13"/>
      <c r="DQQ238" s="13"/>
      <c r="DQR238" s="13"/>
      <c r="DQS238" s="13"/>
      <c r="DQT238" s="13"/>
      <c r="DQU238" s="13"/>
      <c r="DQV238" s="13"/>
      <c r="DQW238" s="13"/>
      <c r="DQX238" s="13"/>
      <c r="DQY238" s="13"/>
      <c r="DQZ238" s="13"/>
      <c r="DRA238" s="13"/>
      <c r="DRB238" s="13"/>
      <c r="DRC238" s="13"/>
      <c r="DRD238" s="13"/>
      <c r="DRE238" s="13"/>
      <c r="DRF238" s="13"/>
      <c r="DRG238" s="13"/>
      <c r="DRH238" s="13"/>
      <c r="DRI238" s="13"/>
      <c r="DRJ238" s="13"/>
      <c r="DRK238" s="13"/>
      <c r="DRL238" s="13"/>
      <c r="DRM238" s="13"/>
      <c r="DRN238" s="13"/>
      <c r="DRO238" s="13"/>
      <c r="DRP238" s="13"/>
      <c r="DRQ238" s="13"/>
      <c r="DRR238" s="13"/>
      <c r="DRS238" s="13"/>
      <c r="DRT238" s="13"/>
      <c r="DRU238" s="13"/>
      <c r="DRV238" s="13"/>
      <c r="DRW238" s="13"/>
      <c r="DRX238" s="13"/>
      <c r="DRY238" s="13"/>
      <c r="DRZ238" s="13"/>
      <c r="DSA238" s="13"/>
      <c r="DSB238" s="13"/>
      <c r="DSC238" s="13"/>
      <c r="DSD238" s="13"/>
      <c r="DSE238" s="13"/>
      <c r="DSF238" s="13"/>
      <c r="DSG238" s="13"/>
      <c r="DSH238" s="13"/>
      <c r="DSI238" s="13"/>
      <c r="DSJ238" s="13"/>
      <c r="DSK238" s="13"/>
      <c r="DSL238" s="13"/>
      <c r="DSM238" s="13"/>
      <c r="DSN238" s="13"/>
      <c r="DSO238" s="13"/>
      <c r="DSP238" s="13"/>
      <c r="DSQ238" s="13"/>
      <c r="DSR238" s="13"/>
      <c r="DSS238" s="13"/>
      <c r="DST238" s="13"/>
      <c r="DSU238" s="13"/>
      <c r="DSV238" s="13"/>
      <c r="DSW238" s="13"/>
      <c r="DSX238" s="13"/>
      <c r="DSY238" s="13"/>
      <c r="DSZ238" s="13"/>
      <c r="DTA238" s="13"/>
      <c r="DTB238" s="13"/>
      <c r="DTC238" s="13"/>
      <c r="DTD238" s="13"/>
      <c r="DTE238" s="13"/>
      <c r="DTF238" s="13"/>
      <c r="DTG238" s="13"/>
      <c r="DTH238" s="13"/>
      <c r="DTI238" s="13"/>
      <c r="DTJ238" s="13"/>
      <c r="DTK238" s="13"/>
      <c r="DTL238" s="13"/>
      <c r="DTM238" s="13"/>
      <c r="DTN238" s="13"/>
      <c r="DTO238" s="13"/>
      <c r="DTP238" s="13"/>
      <c r="DTQ238" s="13"/>
      <c r="DTR238" s="13"/>
      <c r="DTS238" s="13"/>
      <c r="DTT238" s="13"/>
      <c r="DTU238" s="13"/>
      <c r="DTV238" s="13"/>
      <c r="DTW238" s="13"/>
      <c r="DTX238" s="13"/>
      <c r="DTY238" s="13"/>
      <c r="DTZ238" s="13"/>
      <c r="DUA238" s="13"/>
      <c r="DUB238" s="13"/>
      <c r="DUC238" s="13"/>
      <c r="DUD238" s="13"/>
      <c r="DUE238" s="13"/>
      <c r="DUF238" s="13"/>
      <c r="DUG238" s="13"/>
      <c r="DUH238" s="13"/>
      <c r="DUI238" s="13"/>
      <c r="DUJ238" s="13"/>
      <c r="DUK238" s="13"/>
      <c r="DUL238" s="13"/>
      <c r="DUM238" s="13"/>
      <c r="DUN238" s="13"/>
      <c r="DUO238" s="13"/>
      <c r="DUP238" s="13"/>
      <c r="DUQ238" s="13"/>
      <c r="DUR238" s="13"/>
      <c r="DUS238" s="13"/>
      <c r="DUT238" s="13"/>
      <c r="DUU238" s="13"/>
      <c r="DUV238" s="13"/>
      <c r="DUW238" s="13"/>
      <c r="DUX238" s="13"/>
      <c r="DUY238" s="13"/>
      <c r="DUZ238" s="13"/>
      <c r="DVA238" s="13"/>
      <c r="DVB238" s="13"/>
      <c r="DVC238" s="13"/>
      <c r="DVD238" s="13"/>
      <c r="DVE238" s="13"/>
      <c r="DVF238" s="13"/>
      <c r="DVG238" s="13"/>
      <c r="DVH238" s="13"/>
      <c r="DVI238" s="13"/>
      <c r="DVJ238" s="13"/>
      <c r="DVK238" s="13"/>
      <c r="DVL238" s="13"/>
      <c r="DVM238" s="13"/>
      <c r="DVN238" s="13"/>
      <c r="DVO238" s="13"/>
      <c r="DVP238" s="13"/>
      <c r="DVQ238" s="13"/>
      <c r="DVR238" s="13"/>
      <c r="DVS238" s="13"/>
      <c r="DVT238" s="13"/>
      <c r="DVU238" s="13"/>
      <c r="DVV238" s="13"/>
      <c r="DVW238" s="13"/>
      <c r="DVX238" s="13"/>
      <c r="DVY238" s="13"/>
      <c r="DVZ238" s="13"/>
      <c r="DWA238" s="13"/>
      <c r="DWB238" s="13"/>
      <c r="DWC238" s="13"/>
      <c r="DWD238" s="13"/>
      <c r="DWE238" s="13"/>
      <c r="DWF238" s="13"/>
      <c r="DWG238" s="13"/>
      <c r="DWH238" s="13"/>
      <c r="DWI238" s="13"/>
      <c r="DWJ238" s="13"/>
      <c r="DWK238" s="13"/>
      <c r="DWL238" s="13"/>
      <c r="DWM238" s="13"/>
      <c r="DWN238" s="13"/>
      <c r="DWO238" s="13"/>
      <c r="DWP238" s="13"/>
      <c r="DWQ238" s="13"/>
      <c r="DWR238" s="13"/>
      <c r="DWS238" s="13"/>
      <c r="DWT238" s="13"/>
      <c r="DWU238" s="13"/>
      <c r="DWV238" s="13"/>
      <c r="DWW238" s="13"/>
      <c r="DWX238" s="13"/>
      <c r="DWY238" s="13"/>
      <c r="DWZ238" s="13"/>
      <c r="DXA238" s="13"/>
      <c r="DXB238" s="13"/>
      <c r="DXC238" s="13"/>
      <c r="DXD238" s="13"/>
      <c r="DXE238" s="13"/>
      <c r="DXF238" s="13"/>
      <c r="DXG238" s="13"/>
      <c r="DXH238" s="13"/>
      <c r="DXI238" s="13"/>
      <c r="DXJ238" s="13"/>
      <c r="DXK238" s="13"/>
      <c r="DXL238" s="13"/>
      <c r="DXM238" s="13"/>
      <c r="DXN238" s="13"/>
      <c r="DXO238" s="13"/>
      <c r="DXP238" s="13"/>
      <c r="DXQ238" s="13"/>
      <c r="DXR238" s="13"/>
      <c r="DXS238" s="13"/>
      <c r="DXT238" s="13"/>
      <c r="DXU238" s="13"/>
      <c r="DXV238" s="13"/>
      <c r="DXW238" s="13"/>
      <c r="DXX238" s="13"/>
      <c r="DXY238" s="13"/>
      <c r="DXZ238" s="13"/>
      <c r="DYA238" s="13"/>
      <c r="DYB238" s="13"/>
      <c r="DYC238" s="13"/>
      <c r="DYD238" s="13"/>
      <c r="DYE238" s="13"/>
      <c r="DYF238" s="13"/>
      <c r="DYG238" s="13"/>
      <c r="DYH238" s="13"/>
      <c r="DYI238" s="13"/>
      <c r="DYJ238" s="13"/>
      <c r="DYK238" s="13"/>
      <c r="DYL238" s="13"/>
      <c r="DYM238" s="13"/>
      <c r="DYN238" s="13"/>
      <c r="DYO238" s="13"/>
      <c r="DYP238" s="13"/>
      <c r="DYQ238" s="13"/>
      <c r="DYR238" s="13"/>
      <c r="DYS238" s="13"/>
      <c r="DYT238" s="13"/>
      <c r="DYU238" s="13"/>
      <c r="DYV238" s="13"/>
      <c r="DYW238" s="13"/>
      <c r="DYX238" s="13"/>
      <c r="DYY238" s="13"/>
      <c r="DYZ238" s="13"/>
      <c r="DZA238" s="13"/>
      <c r="DZB238" s="13"/>
      <c r="DZC238" s="13"/>
      <c r="DZD238" s="13"/>
      <c r="DZE238" s="13"/>
      <c r="DZF238" s="13"/>
      <c r="DZG238" s="13"/>
      <c r="DZH238" s="13"/>
      <c r="DZI238" s="13"/>
      <c r="DZJ238" s="13"/>
      <c r="DZK238" s="13"/>
      <c r="DZL238" s="13"/>
      <c r="DZM238" s="13"/>
      <c r="DZN238" s="13"/>
      <c r="DZO238" s="13"/>
      <c r="DZP238" s="13"/>
      <c r="DZQ238" s="13"/>
      <c r="DZR238" s="13"/>
      <c r="DZS238" s="13"/>
      <c r="DZT238" s="13"/>
      <c r="DZU238" s="13"/>
      <c r="DZV238" s="13"/>
      <c r="DZW238" s="13"/>
      <c r="DZX238" s="13"/>
      <c r="DZY238" s="13"/>
      <c r="DZZ238" s="13"/>
      <c r="EAA238" s="13"/>
      <c r="EAB238" s="13"/>
      <c r="EAC238" s="13"/>
      <c r="EAD238" s="13"/>
      <c r="EAE238" s="13"/>
      <c r="EAF238" s="13"/>
      <c r="EAG238" s="13"/>
      <c r="EAH238" s="13"/>
      <c r="EAI238" s="13"/>
      <c r="EAJ238" s="13"/>
      <c r="EAK238" s="13"/>
      <c r="EAL238" s="13"/>
      <c r="EAM238" s="13"/>
      <c r="EAN238" s="13"/>
      <c r="EAO238" s="13"/>
      <c r="EAP238" s="13"/>
      <c r="EAQ238" s="13"/>
      <c r="EAR238" s="13"/>
      <c r="EAS238" s="13"/>
      <c r="EAT238" s="13"/>
      <c r="EAU238" s="13"/>
      <c r="EAV238" s="13"/>
      <c r="EAW238" s="13"/>
      <c r="EAX238" s="13"/>
      <c r="EAY238" s="13"/>
      <c r="EAZ238" s="13"/>
      <c r="EBA238" s="13"/>
      <c r="EBB238" s="13"/>
      <c r="EBC238" s="13"/>
      <c r="EBD238" s="13"/>
      <c r="EBE238" s="13"/>
      <c r="EBF238" s="13"/>
      <c r="EBG238" s="13"/>
      <c r="EBH238" s="13"/>
      <c r="EBI238" s="13"/>
      <c r="EBJ238" s="13"/>
      <c r="EBK238" s="13"/>
      <c r="EBL238" s="13"/>
      <c r="EBM238" s="13"/>
      <c r="EBN238" s="13"/>
      <c r="EBO238" s="13"/>
      <c r="EBP238" s="13"/>
      <c r="EBQ238" s="13"/>
      <c r="EBR238" s="13"/>
      <c r="EBS238" s="13"/>
      <c r="EBT238" s="13"/>
      <c r="EBU238" s="13"/>
      <c r="EBV238" s="13"/>
      <c r="EBW238" s="13"/>
      <c r="EBX238" s="13"/>
      <c r="EBY238" s="13"/>
      <c r="EBZ238" s="13"/>
      <c r="ECA238" s="13"/>
      <c r="ECB238" s="13"/>
      <c r="ECC238" s="13"/>
      <c r="ECD238" s="13"/>
      <c r="ECE238" s="13"/>
      <c r="ECF238" s="13"/>
      <c r="ECG238" s="13"/>
      <c r="ECH238" s="13"/>
      <c r="ECI238" s="13"/>
      <c r="ECJ238" s="13"/>
      <c r="ECK238" s="13"/>
      <c r="ECL238" s="13"/>
      <c r="ECM238" s="13"/>
      <c r="ECN238" s="13"/>
      <c r="ECO238" s="13"/>
      <c r="ECP238" s="13"/>
      <c r="ECQ238" s="13"/>
      <c r="ECR238" s="13"/>
      <c r="ECS238" s="13"/>
      <c r="ECT238" s="13"/>
      <c r="ECU238" s="13"/>
      <c r="ECV238" s="13"/>
      <c r="ECW238" s="13"/>
      <c r="ECX238" s="13"/>
      <c r="ECY238" s="13"/>
      <c r="ECZ238" s="13"/>
      <c r="EDA238" s="13"/>
      <c r="EDB238" s="13"/>
      <c r="EDC238" s="13"/>
      <c r="EDD238" s="13"/>
      <c r="EDE238" s="13"/>
      <c r="EDF238" s="13"/>
      <c r="EDG238" s="13"/>
      <c r="EDH238" s="13"/>
      <c r="EDI238" s="13"/>
      <c r="EDJ238" s="13"/>
      <c r="EDK238" s="13"/>
      <c r="EDL238" s="13"/>
      <c r="EDM238" s="13"/>
      <c r="EDN238" s="13"/>
      <c r="EDO238" s="13"/>
      <c r="EDP238" s="13"/>
      <c r="EDQ238" s="13"/>
      <c r="EDR238" s="13"/>
      <c r="EDS238" s="13"/>
      <c r="EDT238" s="13"/>
      <c r="EDU238" s="13"/>
      <c r="EDV238" s="13"/>
      <c r="EDW238" s="13"/>
      <c r="EDX238" s="13"/>
      <c r="EDY238" s="13"/>
      <c r="EDZ238" s="13"/>
      <c r="EEA238" s="13"/>
      <c r="EEB238" s="13"/>
      <c r="EEC238" s="13"/>
      <c r="EED238" s="13"/>
      <c r="EEE238" s="13"/>
      <c r="EEF238" s="13"/>
      <c r="EEG238" s="13"/>
      <c r="EEH238" s="13"/>
      <c r="EEI238" s="13"/>
      <c r="EEJ238" s="13"/>
      <c r="EEK238" s="13"/>
      <c r="EEL238" s="13"/>
      <c r="EEM238" s="13"/>
      <c r="EEN238" s="13"/>
      <c r="EEO238" s="13"/>
      <c r="EEP238" s="13"/>
      <c r="EEQ238" s="13"/>
      <c r="EER238" s="13"/>
      <c r="EES238" s="13"/>
      <c r="EET238" s="13"/>
      <c r="EEU238" s="13"/>
      <c r="EEV238" s="13"/>
      <c r="EEW238" s="13"/>
      <c r="EEX238" s="13"/>
      <c r="EEY238" s="13"/>
      <c r="EEZ238" s="13"/>
      <c r="EFA238" s="13"/>
      <c r="EFB238" s="13"/>
      <c r="EFC238" s="13"/>
      <c r="EFD238" s="13"/>
      <c r="EFE238" s="13"/>
      <c r="EFF238" s="13"/>
      <c r="EFG238" s="13"/>
      <c r="EFH238" s="13"/>
      <c r="EFI238" s="13"/>
      <c r="EFJ238" s="13"/>
      <c r="EFK238" s="13"/>
      <c r="EFL238" s="13"/>
      <c r="EFM238" s="13"/>
      <c r="EFN238" s="13"/>
      <c r="EFO238" s="13"/>
      <c r="EFP238" s="13"/>
      <c r="EFQ238" s="13"/>
      <c r="EFR238" s="13"/>
      <c r="EFS238" s="13"/>
      <c r="EFT238" s="13"/>
      <c r="EFU238" s="13"/>
      <c r="EFV238" s="13"/>
      <c r="EFW238" s="13"/>
      <c r="EFX238" s="13"/>
      <c r="EFY238" s="13"/>
      <c r="EFZ238" s="13"/>
      <c r="EGA238" s="13"/>
      <c r="EGB238" s="13"/>
      <c r="EGC238" s="13"/>
      <c r="EGD238" s="13"/>
      <c r="EGE238" s="13"/>
      <c r="EGF238" s="13"/>
      <c r="EGG238" s="13"/>
      <c r="EGH238" s="13"/>
      <c r="EGI238" s="13"/>
      <c r="EGJ238" s="13"/>
      <c r="EGK238" s="13"/>
      <c r="EGL238" s="13"/>
      <c r="EGM238" s="13"/>
      <c r="EGN238" s="13"/>
      <c r="EGO238" s="13"/>
      <c r="EGP238" s="13"/>
      <c r="EGQ238" s="13"/>
      <c r="EGR238" s="13"/>
      <c r="EGS238" s="13"/>
      <c r="EGT238" s="13"/>
      <c r="EGU238" s="13"/>
      <c r="EGV238" s="13"/>
      <c r="EGW238" s="13"/>
      <c r="EGX238" s="13"/>
      <c r="EGY238" s="13"/>
      <c r="EGZ238" s="13"/>
      <c r="EHA238" s="13"/>
      <c r="EHB238" s="13"/>
      <c r="EHC238" s="13"/>
      <c r="EHD238" s="13"/>
      <c r="EHE238" s="13"/>
      <c r="EHF238" s="13"/>
      <c r="EHG238" s="13"/>
      <c r="EHH238" s="13"/>
      <c r="EHI238" s="13"/>
      <c r="EHJ238" s="13"/>
      <c r="EHK238" s="13"/>
      <c r="EHL238" s="13"/>
      <c r="EHM238" s="13"/>
      <c r="EHN238" s="13"/>
      <c r="EHO238" s="13"/>
      <c r="EHP238" s="13"/>
      <c r="EHQ238" s="13"/>
      <c r="EHR238" s="13"/>
      <c r="EHS238" s="13"/>
      <c r="EHT238" s="13"/>
      <c r="EHU238" s="13"/>
      <c r="EHV238" s="13"/>
      <c r="EHW238" s="13"/>
      <c r="EHX238" s="13"/>
      <c r="EHY238" s="13"/>
      <c r="EHZ238" s="13"/>
      <c r="EIA238" s="13"/>
      <c r="EIB238" s="13"/>
      <c r="EIC238" s="13"/>
      <c r="EID238" s="13"/>
      <c r="EIE238" s="13"/>
      <c r="EIF238" s="13"/>
      <c r="EIG238" s="13"/>
      <c r="EIH238" s="13"/>
      <c r="EII238" s="13"/>
      <c r="EIJ238" s="13"/>
      <c r="EIK238" s="13"/>
      <c r="EIL238" s="13"/>
      <c r="EIM238" s="13"/>
      <c r="EIN238" s="13"/>
      <c r="EIO238" s="13"/>
      <c r="EIP238" s="13"/>
      <c r="EIQ238" s="13"/>
      <c r="EIR238" s="13"/>
      <c r="EIS238" s="13"/>
      <c r="EIT238" s="13"/>
      <c r="EIU238" s="13"/>
      <c r="EIV238" s="13"/>
      <c r="EIW238" s="13"/>
      <c r="EIX238" s="13"/>
      <c r="EIY238" s="13"/>
      <c r="EIZ238" s="13"/>
      <c r="EJA238" s="13"/>
      <c r="EJB238" s="13"/>
      <c r="EJC238" s="13"/>
      <c r="EJD238" s="13"/>
      <c r="EJE238" s="13"/>
      <c r="EJF238" s="13"/>
      <c r="EJG238" s="13"/>
      <c r="EJH238" s="13"/>
      <c r="EJI238" s="13"/>
      <c r="EJJ238" s="13"/>
      <c r="EJK238" s="13"/>
      <c r="EJL238" s="13"/>
      <c r="EJM238" s="13"/>
      <c r="EJN238" s="13"/>
      <c r="EJO238" s="13"/>
      <c r="EJP238" s="13"/>
      <c r="EJQ238" s="13"/>
      <c r="EJR238" s="13"/>
      <c r="EJS238" s="13"/>
      <c r="EJT238" s="13"/>
      <c r="EJU238" s="13"/>
      <c r="EJV238" s="13"/>
      <c r="EJW238" s="13"/>
      <c r="EJX238" s="13"/>
      <c r="EJY238" s="13"/>
      <c r="EJZ238" s="13"/>
      <c r="EKA238" s="13"/>
      <c r="EKB238" s="13"/>
      <c r="EKC238" s="13"/>
      <c r="EKD238" s="13"/>
      <c r="EKE238" s="13"/>
      <c r="EKF238" s="13"/>
      <c r="EKG238" s="13"/>
      <c r="EKH238" s="13"/>
      <c r="EKI238" s="13"/>
      <c r="EKJ238" s="13"/>
      <c r="EKK238" s="13"/>
      <c r="EKL238" s="13"/>
      <c r="EKM238" s="13"/>
      <c r="EKN238" s="13"/>
      <c r="EKO238" s="13"/>
      <c r="EKP238" s="13"/>
      <c r="EKQ238" s="13"/>
      <c r="EKR238" s="13"/>
      <c r="EKS238" s="13"/>
      <c r="EKT238" s="13"/>
      <c r="EKU238" s="13"/>
      <c r="EKV238" s="13"/>
      <c r="EKW238" s="13"/>
      <c r="EKX238" s="13"/>
      <c r="EKY238" s="13"/>
      <c r="EKZ238" s="13"/>
      <c r="ELA238" s="13"/>
      <c r="ELB238" s="13"/>
      <c r="ELC238" s="13"/>
      <c r="ELD238" s="13"/>
      <c r="ELE238" s="13"/>
      <c r="ELF238" s="13"/>
      <c r="ELG238" s="13"/>
      <c r="ELH238" s="13"/>
      <c r="ELI238" s="13"/>
      <c r="ELJ238" s="13"/>
      <c r="ELK238" s="13"/>
      <c r="ELL238" s="13"/>
      <c r="ELM238" s="13"/>
      <c r="ELN238" s="13"/>
      <c r="ELO238" s="13"/>
      <c r="ELP238" s="13"/>
      <c r="ELQ238" s="13"/>
      <c r="ELR238" s="13"/>
      <c r="ELS238" s="13"/>
      <c r="ELT238" s="13"/>
      <c r="ELU238" s="13"/>
      <c r="ELV238" s="13"/>
      <c r="ELW238" s="13"/>
      <c r="ELX238" s="13"/>
      <c r="ELY238" s="13"/>
      <c r="ELZ238" s="13"/>
      <c r="EMA238" s="13"/>
      <c r="EMB238" s="13"/>
      <c r="EMC238" s="13"/>
      <c r="EMD238" s="13"/>
      <c r="EME238" s="13"/>
      <c r="EMF238" s="13"/>
      <c r="EMG238" s="13"/>
      <c r="EMH238" s="13"/>
      <c r="EMI238" s="13"/>
      <c r="EMJ238" s="13"/>
      <c r="EMK238" s="13"/>
      <c r="EML238" s="13"/>
      <c r="EMM238" s="13"/>
      <c r="EMN238" s="13"/>
      <c r="EMO238" s="13"/>
      <c r="EMP238" s="13"/>
      <c r="EMQ238" s="13"/>
      <c r="EMR238" s="13"/>
      <c r="EMS238" s="13"/>
      <c r="EMT238" s="13"/>
      <c r="EMU238" s="13"/>
      <c r="EMV238" s="13"/>
      <c r="EMW238" s="13"/>
      <c r="EMX238" s="13"/>
      <c r="EMY238" s="13"/>
      <c r="EMZ238" s="13"/>
      <c r="ENA238" s="13"/>
      <c r="ENB238" s="13"/>
      <c r="ENC238" s="13"/>
      <c r="END238" s="13"/>
      <c r="ENE238" s="13"/>
      <c r="ENF238" s="13"/>
      <c r="ENG238" s="13"/>
      <c r="ENH238" s="13"/>
      <c r="ENI238" s="13"/>
      <c r="ENJ238" s="13"/>
      <c r="ENK238" s="13"/>
      <c r="ENL238" s="13"/>
      <c r="ENM238" s="13"/>
      <c r="ENN238" s="13"/>
      <c r="ENO238" s="13"/>
      <c r="ENP238" s="13"/>
      <c r="ENQ238" s="13"/>
      <c r="ENR238" s="13"/>
      <c r="ENS238" s="13"/>
      <c r="ENT238" s="13"/>
      <c r="ENU238" s="13"/>
      <c r="ENV238" s="13"/>
      <c r="ENW238" s="13"/>
      <c r="ENX238" s="13"/>
      <c r="ENY238" s="13"/>
      <c r="ENZ238" s="13"/>
      <c r="EOA238" s="13"/>
      <c r="EOB238" s="13"/>
      <c r="EOC238" s="13"/>
      <c r="EOD238" s="13"/>
      <c r="EOE238" s="13"/>
      <c r="EOF238" s="13"/>
      <c r="EOG238" s="13"/>
      <c r="EOH238" s="13"/>
      <c r="EOI238" s="13"/>
      <c r="EOJ238" s="13"/>
      <c r="EOK238" s="13"/>
      <c r="EOL238" s="13"/>
      <c r="EOM238" s="13"/>
      <c r="EON238" s="13"/>
      <c r="EOO238" s="13"/>
      <c r="EOP238" s="13"/>
      <c r="EOQ238" s="13"/>
      <c r="EOR238" s="13"/>
      <c r="EOS238" s="13"/>
      <c r="EOT238" s="13"/>
      <c r="EOU238" s="13"/>
      <c r="EOV238" s="13"/>
      <c r="EOW238" s="13"/>
      <c r="EOX238" s="13"/>
      <c r="EOY238" s="13"/>
      <c r="EOZ238" s="13"/>
      <c r="EPA238" s="13"/>
      <c r="EPB238" s="13"/>
      <c r="EPC238" s="13"/>
      <c r="EPD238" s="13"/>
      <c r="EPE238" s="13"/>
      <c r="EPF238" s="13"/>
      <c r="EPG238" s="13"/>
      <c r="EPH238" s="13"/>
      <c r="EPI238" s="13"/>
      <c r="EPJ238" s="13"/>
      <c r="EPK238" s="13"/>
      <c r="EPL238" s="13"/>
      <c r="EPM238" s="13"/>
      <c r="EPN238" s="13"/>
      <c r="EPO238" s="13"/>
      <c r="EPP238" s="13"/>
      <c r="EPQ238" s="13"/>
      <c r="EPR238" s="13"/>
      <c r="EPS238" s="13"/>
      <c r="EPT238" s="13"/>
      <c r="EPU238" s="13"/>
      <c r="EPV238" s="13"/>
      <c r="EPW238" s="13"/>
      <c r="EPX238" s="13"/>
      <c r="EPY238" s="13"/>
      <c r="EPZ238" s="13"/>
      <c r="EQA238" s="13"/>
      <c r="EQB238" s="13"/>
      <c r="EQC238" s="13"/>
      <c r="EQD238" s="13"/>
      <c r="EQE238" s="13"/>
      <c r="EQF238" s="13"/>
      <c r="EQG238" s="13"/>
      <c r="EQH238" s="13"/>
      <c r="EQI238" s="13"/>
      <c r="EQJ238" s="13"/>
      <c r="EQK238" s="13"/>
      <c r="EQL238" s="13"/>
      <c r="EQM238" s="13"/>
      <c r="EQN238" s="13"/>
      <c r="EQO238" s="13"/>
      <c r="EQP238" s="13"/>
      <c r="EQQ238" s="13"/>
      <c r="EQR238" s="13"/>
      <c r="EQS238" s="13"/>
      <c r="EQT238" s="13"/>
      <c r="EQU238" s="13"/>
      <c r="EQV238" s="13"/>
      <c r="EQW238" s="13"/>
      <c r="EQX238" s="13"/>
      <c r="EQY238" s="13"/>
      <c r="EQZ238" s="13"/>
      <c r="ERA238" s="13"/>
      <c r="ERB238" s="13"/>
      <c r="ERC238" s="13"/>
      <c r="ERD238" s="13"/>
      <c r="ERE238" s="13"/>
      <c r="ERF238" s="13"/>
      <c r="ERG238" s="13"/>
      <c r="ERH238" s="13"/>
      <c r="ERI238" s="13"/>
      <c r="ERJ238" s="13"/>
      <c r="ERK238" s="13"/>
      <c r="ERL238" s="13"/>
      <c r="ERM238" s="13"/>
      <c r="ERN238" s="13"/>
      <c r="ERO238" s="13"/>
      <c r="ERP238" s="13"/>
      <c r="ERQ238" s="13"/>
      <c r="ERR238" s="13"/>
      <c r="ERS238" s="13"/>
      <c r="ERT238" s="13"/>
      <c r="ERU238" s="13"/>
      <c r="ERV238" s="13"/>
      <c r="ERW238" s="13"/>
      <c r="ERX238" s="13"/>
      <c r="ERY238" s="13"/>
      <c r="ERZ238" s="13"/>
      <c r="ESA238" s="13"/>
      <c r="ESB238" s="13"/>
      <c r="ESC238" s="13"/>
      <c r="ESD238" s="13"/>
      <c r="ESE238" s="13"/>
      <c r="ESF238" s="13"/>
      <c r="ESG238" s="13"/>
      <c r="ESH238" s="13"/>
      <c r="ESI238" s="13"/>
      <c r="ESJ238" s="13"/>
      <c r="ESK238" s="13"/>
      <c r="ESL238" s="13"/>
      <c r="ESM238" s="13"/>
      <c r="ESN238" s="13"/>
      <c r="ESO238" s="13"/>
      <c r="ESP238" s="13"/>
      <c r="ESQ238" s="13"/>
      <c r="ESR238" s="13"/>
      <c r="ESS238" s="13"/>
      <c r="EST238" s="13"/>
      <c r="ESU238" s="13"/>
      <c r="ESV238" s="13"/>
      <c r="ESW238" s="13"/>
      <c r="ESX238" s="13"/>
      <c r="ESY238" s="13"/>
      <c r="ESZ238" s="13"/>
      <c r="ETA238" s="13"/>
      <c r="ETB238" s="13"/>
      <c r="ETC238" s="13"/>
      <c r="ETD238" s="13"/>
      <c r="ETE238" s="13"/>
      <c r="ETF238" s="13"/>
      <c r="ETG238" s="13"/>
      <c r="ETH238" s="13"/>
      <c r="ETI238" s="13"/>
      <c r="ETJ238" s="13"/>
      <c r="ETK238" s="13"/>
      <c r="ETL238" s="13"/>
      <c r="ETM238" s="13"/>
      <c r="ETN238" s="13"/>
      <c r="ETO238" s="13"/>
      <c r="ETP238" s="13"/>
      <c r="ETQ238" s="13"/>
      <c r="ETR238" s="13"/>
      <c r="ETS238" s="13"/>
      <c r="ETT238" s="13"/>
      <c r="ETU238" s="13"/>
      <c r="ETV238" s="13"/>
      <c r="ETW238" s="13"/>
      <c r="ETX238" s="13"/>
      <c r="ETY238" s="13"/>
      <c r="ETZ238" s="13"/>
      <c r="EUA238" s="13"/>
      <c r="EUB238" s="13"/>
      <c r="EUC238" s="13"/>
      <c r="EUD238" s="13"/>
      <c r="EUE238" s="13"/>
      <c r="EUF238" s="13"/>
      <c r="EUG238" s="13"/>
      <c r="EUH238" s="13"/>
      <c r="EUI238" s="13"/>
      <c r="EUJ238" s="13"/>
      <c r="EUK238" s="13"/>
      <c r="EUL238" s="13"/>
      <c r="EUM238" s="13"/>
      <c r="EUN238" s="13"/>
      <c r="EUO238" s="13"/>
      <c r="EUP238" s="13"/>
      <c r="EUQ238" s="13"/>
      <c r="EUR238" s="13"/>
      <c r="EUS238" s="13"/>
      <c r="EUT238" s="13"/>
      <c r="EUU238" s="13"/>
      <c r="EUV238" s="13"/>
      <c r="EUW238" s="13"/>
      <c r="EUX238" s="13"/>
      <c r="EUY238" s="13"/>
      <c r="EUZ238" s="13"/>
      <c r="EVA238" s="13"/>
      <c r="EVB238" s="13"/>
      <c r="EVC238" s="13"/>
      <c r="EVD238" s="13"/>
      <c r="EVE238" s="13"/>
      <c r="EVF238" s="13"/>
      <c r="EVG238" s="13"/>
      <c r="EVH238" s="13"/>
      <c r="EVI238" s="13"/>
      <c r="EVJ238" s="13"/>
      <c r="EVK238" s="13"/>
      <c r="EVL238" s="13"/>
      <c r="EVM238" s="13"/>
      <c r="EVN238" s="13"/>
      <c r="EVO238" s="13"/>
      <c r="EVP238" s="13"/>
      <c r="EVQ238" s="13"/>
      <c r="EVR238" s="13"/>
      <c r="EVS238" s="13"/>
      <c r="EVT238" s="13"/>
      <c r="EVU238" s="13"/>
      <c r="EVV238" s="13"/>
      <c r="EVW238" s="13"/>
      <c r="EVX238" s="13"/>
      <c r="EVY238" s="13"/>
      <c r="EVZ238" s="13"/>
      <c r="EWA238" s="13"/>
      <c r="EWB238" s="13"/>
      <c r="EWC238" s="13"/>
      <c r="EWD238" s="13"/>
      <c r="EWE238" s="13"/>
      <c r="EWF238" s="13"/>
      <c r="EWG238" s="13"/>
      <c r="EWH238" s="13"/>
      <c r="EWI238" s="13"/>
      <c r="EWJ238" s="13"/>
      <c r="EWK238" s="13"/>
      <c r="EWL238" s="13"/>
      <c r="EWM238" s="13"/>
      <c r="EWN238" s="13"/>
      <c r="EWO238" s="13"/>
      <c r="EWP238" s="13"/>
      <c r="EWQ238" s="13"/>
      <c r="EWR238" s="13"/>
      <c r="EWS238" s="13"/>
      <c r="EWT238" s="13"/>
      <c r="EWU238" s="13"/>
      <c r="EWV238" s="13"/>
      <c r="EWW238" s="13"/>
      <c r="EWX238" s="13"/>
      <c r="EWY238" s="13"/>
      <c r="EWZ238" s="13"/>
      <c r="EXA238" s="13"/>
      <c r="EXB238" s="13"/>
      <c r="EXC238" s="13"/>
      <c r="EXD238" s="13"/>
      <c r="EXE238" s="13"/>
      <c r="EXF238" s="13"/>
      <c r="EXG238" s="13"/>
      <c r="EXH238" s="13"/>
      <c r="EXI238" s="13"/>
      <c r="EXJ238" s="13"/>
      <c r="EXK238" s="13"/>
      <c r="EXL238" s="13"/>
      <c r="EXM238" s="13"/>
      <c r="EXN238" s="13"/>
      <c r="EXO238" s="13"/>
      <c r="EXP238" s="13"/>
      <c r="EXQ238" s="13"/>
      <c r="EXR238" s="13"/>
      <c r="EXS238" s="13"/>
      <c r="EXT238" s="13"/>
      <c r="EXU238" s="13"/>
      <c r="EXV238" s="13"/>
      <c r="EXW238" s="13"/>
      <c r="EXX238" s="13"/>
      <c r="EXY238" s="13"/>
      <c r="EXZ238" s="13"/>
      <c r="EYA238" s="13"/>
      <c r="EYB238" s="13"/>
      <c r="EYC238" s="13"/>
      <c r="EYD238" s="13"/>
      <c r="EYE238" s="13"/>
      <c r="EYF238" s="13"/>
      <c r="EYG238" s="13"/>
      <c r="EYH238" s="13"/>
      <c r="EYI238" s="13"/>
      <c r="EYJ238" s="13"/>
      <c r="EYK238" s="13"/>
      <c r="EYL238" s="13"/>
      <c r="EYM238" s="13"/>
      <c r="EYN238" s="13"/>
      <c r="EYO238" s="13"/>
      <c r="EYP238" s="13"/>
      <c r="EYQ238" s="13"/>
      <c r="EYR238" s="13"/>
      <c r="EYS238" s="13"/>
      <c r="EYT238" s="13"/>
      <c r="EYU238" s="13"/>
      <c r="EYV238" s="13"/>
      <c r="EYW238" s="13"/>
      <c r="EYX238" s="13"/>
      <c r="EYY238" s="13"/>
      <c r="EYZ238" s="13"/>
      <c r="EZA238" s="13"/>
      <c r="EZB238" s="13"/>
      <c r="EZC238" s="13"/>
      <c r="EZD238" s="13"/>
      <c r="EZE238" s="13"/>
      <c r="EZF238" s="13"/>
      <c r="EZG238" s="13"/>
      <c r="EZH238" s="13"/>
      <c r="EZI238" s="13"/>
      <c r="EZJ238" s="13"/>
      <c r="EZK238" s="13"/>
      <c r="EZL238" s="13"/>
      <c r="EZM238" s="13"/>
      <c r="EZN238" s="13"/>
      <c r="EZO238" s="13"/>
      <c r="EZP238" s="13"/>
      <c r="EZQ238" s="13"/>
      <c r="EZR238" s="13"/>
      <c r="EZS238" s="13"/>
      <c r="EZT238" s="13"/>
      <c r="EZU238" s="13"/>
      <c r="EZV238" s="13"/>
      <c r="EZW238" s="13"/>
      <c r="EZX238" s="13"/>
      <c r="EZY238" s="13"/>
      <c r="EZZ238" s="13"/>
      <c r="FAA238" s="13"/>
      <c r="FAB238" s="13"/>
      <c r="FAC238" s="13"/>
      <c r="FAD238" s="13"/>
      <c r="FAE238" s="13"/>
      <c r="FAF238" s="13"/>
      <c r="FAG238" s="13"/>
      <c r="FAH238" s="13"/>
      <c r="FAI238" s="13"/>
      <c r="FAJ238" s="13"/>
      <c r="FAK238" s="13"/>
      <c r="FAL238" s="13"/>
      <c r="FAM238" s="13"/>
      <c r="FAN238" s="13"/>
      <c r="FAO238" s="13"/>
      <c r="FAP238" s="13"/>
      <c r="FAQ238" s="13"/>
      <c r="FAR238" s="13"/>
      <c r="FAS238" s="13"/>
      <c r="FAT238" s="13"/>
      <c r="FAU238" s="13"/>
      <c r="FAV238" s="13"/>
      <c r="FAW238" s="13"/>
      <c r="FAX238" s="13"/>
      <c r="FAY238" s="13"/>
      <c r="FAZ238" s="13"/>
      <c r="FBA238" s="13"/>
      <c r="FBB238" s="13"/>
      <c r="FBC238" s="13"/>
      <c r="FBD238" s="13"/>
      <c r="FBE238" s="13"/>
      <c r="FBF238" s="13"/>
      <c r="FBG238" s="13"/>
      <c r="FBH238" s="13"/>
      <c r="FBI238" s="13"/>
      <c r="FBJ238" s="13"/>
      <c r="FBK238" s="13"/>
      <c r="FBL238" s="13"/>
      <c r="FBM238" s="13"/>
      <c r="FBN238" s="13"/>
      <c r="FBO238" s="13"/>
      <c r="FBP238" s="13"/>
      <c r="FBQ238" s="13"/>
      <c r="FBR238" s="13"/>
      <c r="FBS238" s="13"/>
      <c r="FBT238" s="13"/>
      <c r="FBU238" s="13"/>
      <c r="FBV238" s="13"/>
      <c r="FBW238" s="13"/>
      <c r="FBX238" s="13"/>
      <c r="FBY238" s="13"/>
      <c r="FBZ238" s="13"/>
      <c r="FCA238" s="13"/>
      <c r="FCB238" s="13"/>
      <c r="FCC238" s="13"/>
      <c r="FCD238" s="13"/>
      <c r="FCE238" s="13"/>
      <c r="FCF238" s="13"/>
      <c r="FCG238" s="13"/>
      <c r="FCH238" s="13"/>
      <c r="FCI238" s="13"/>
      <c r="FCJ238" s="13"/>
      <c r="FCK238" s="13"/>
      <c r="FCL238" s="13"/>
      <c r="FCM238" s="13"/>
      <c r="FCN238" s="13"/>
      <c r="FCO238" s="13"/>
      <c r="FCP238" s="13"/>
      <c r="FCQ238" s="13"/>
      <c r="FCR238" s="13"/>
      <c r="FCS238" s="13"/>
      <c r="FCT238" s="13"/>
      <c r="FCU238" s="13"/>
      <c r="FCV238" s="13"/>
      <c r="FCW238" s="13"/>
      <c r="FCX238" s="13"/>
      <c r="FCY238" s="13"/>
      <c r="FCZ238" s="13"/>
      <c r="FDA238" s="13"/>
      <c r="FDB238" s="13"/>
      <c r="FDC238" s="13"/>
      <c r="FDD238" s="13"/>
      <c r="FDE238" s="13"/>
      <c r="FDF238" s="13"/>
      <c r="FDG238" s="13"/>
      <c r="FDH238" s="13"/>
      <c r="FDI238" s="13"/>
      <c r="FDJ238" s="13"/>
      <c r="FDK238" s="13"/>
      <c r="FDL238" s="13"/>
      <c r="FDM238" s="13"/>
      <c r="FDN238" s="13"/>
      <c r="FDO238" s="13"/>
      <c r="FDP238" s="13"/>
      <c r="FDQ238" s="13"/>
      <c r="FDR238" s="13"/>
      <c r="FDS238" s="13"/>
      <c r="FDT238" s="13"/>
      <c r="FDU238" s="13"/>
      <c r="FDV238" s="13"/>
      <c r="FDW238" s="13"/>
      <c r="FDX238" s="13"/>
      <c r="FDY238" s="13"/>
      <c r="FDZ238" s="13"/>
      <c r="FEA238" s="13"/>
      <c r="FEB238" s="13"/>
      <c r="FEC238" s="13"/>
      <c r="FED238" s="13"/>
      <c r="FEE238" s="13"/>
      <c r="FEF238" s="13"/>
      <c r="FEG238" s="13"/>
      <c r="FEH238" s="13"/>
      <c r="FEI238" s="13"/>
      <c r="FEJ238" s="13"/>
      <c r="FEK238" s="13"/>
      <c r="FEL238" s="13"/>
      <c r="FEM238" s="13"/>
      <c r="FEN238" s="13"/>
      <c r="FEO238" s="13"/>
      <c r="FEP238" s="13"/>
      <c r="FEQ238" s="13"/>
      <c r="FER238" s="13"/>
      <c r="FES238" s="13"/>
      <c r="FET238" s="13"/>
      <c r="FEU238" s="13"/>
      <c r="FEV238" s="13"/>
      <c r="FEW238" s="13"/>
      <c r="FEX238" s="13"/>
      <c r="FEY238" s="13"/>
      <c r="FEZ238" s="13"/>
      <c r="FFA238" s="13"/>
      <c r="FFB238" s="13"/>
      <c r="FFC238" s="13"/>
      <c r="FFD238" s="13"/>
      <c r="FFE238" s="13"/>
      <c r="FFF238" s="13"/>
      <c r="FFG238" s="13"/>
      <c r="FFH238" s="13"/>
      <c r="FFI238" s="13"/>
      <c r="FFJ238" s="13"/>
      <c r="FFK238" s="13"/>
      <c r="FFL238" s="13"/>
      <c r="FFM238" s="13"/>
      <c r="FFN238" s="13"/>
      <c r="FFO238" s="13"/>
      <c r="FFP238" s="13"/>
      <c r="FFQ238" s="13"/>
      <c r="FFR238" s="13"/>
      <c r="FFS238" s="13"/>
      <c r="FFT238" s="13"/>
      <c r="FFU238" s="13"/>
      <c r="FFV238" s="13"/>
      <c r="FFW238" s="13"/>
      <c r="FFX238" s="13"/>
      <c r="FFY238" s="13"/>
      <c r="FFZ238" s="13"/>
      <c r="FGA238" s="13"/>
      <c r="FGB238" s="13"/>
      <c r="FGC238" s="13"/>
      <c r="FGD238" s="13"/>
      <c r="FGE238" s="13"/>
      <c r="FGF238" s="13"/>
      <c r="FGG238" s="13"/>
      <c r="FGH238" s="13"/>
      <c r="FGI238" s="13"/>
      <c r="FGJ238" s="13"/>
      <c r="FGK238" s="13"/>
      <c r="FGL238" s="13"/>
      <c r="FGM238" s="13"/>
      <c r="FGN238" s="13"/>
      <c r="FGO238" s="13"/>
      <c r="FGP238" s="13"/>
      <c r="FGQ238" s="13"/>
      <c r="FGR238" s="13"/>
      <c r="FGS238" s="13"/>
      <c r="FGT238" s="13"/>
      <c r="FGU238" s="13"/>
      <c r="FGV238" s="13"/>
      <c r="FGW238" s="13"/>
      <c r="FGX238" s="13"/>
      <c r="FGY238" s="13"/>
      <c r="FGZ238" s="13"/>
      <c r="FHA238" s="13"/>
      <c r="FHB238" s="13"/>
      <c r="FHC238" s="13"/>
      <c r="FHD238" s="13"/>
      <c r="FHE238" s="13"/>
      <c r="FHF238" s="13"/>
      <c r="FHG238" s="13"/>
      <c r="FHH238" s="13"/>
      <c r="FHI238" s="13"/>
      <c r="FHJ238" s="13"/>
      <c r="FHK238" s="13"/>
      <c r="FHL238" s="13"/>
      <c r="FHM238" s="13"/>
      <c r="FHN238" s="13"/>
      <c r="FHO238" s="13"/>
      <c r="FHP238" s="13"/>
      <c r="FHQ238" s="13"/>
      <c r="FHR238" s="13"/>
      <c r="FHS238" s="13"/>
      <c r="FHT238" s="13"/>
      <c r="FHU238" s="13"/>
      <c r="FHV238" s="13"/>
      <c r="FHW238" s="13"/>
      <c r="FHX238" s="13"/>
      <c r="FHY238" s="13"/>
      <c r="FHZ238" s="13"/>
      <c r="FIA238" s="13"/>
      <c r="FIB238" s="13"/>
      <c r="FIC238" s="13"/>
      <c r="FID238" s="13"/>
      <c r="FIE238" s="13"/>
      <c r="FIF238" s="13"/>
      <c r="FIG238" s="13"/>
      <c r="FIH238" s="13"/>
      <c r="FII238" s="13"/>
      <c r="FIJ238" s="13"/>
      <c r="FIK238" s="13"/>
      <c r="FIL238" s="13"/>
      <c r="FIM238" s="13"/>
      <c r="FIN238" s="13"/>
      <c r="FIO238" s="13"/>
      <c r="FIP238" s="13"/>
      <c r="FIQ238" s="13"/>
      <c r="FIR238" s="13"/>
      <c r="FIS238" s="13"/>
      <c r="FIT238" s="13"/>
      <c r="FIU238" s="13"/>
      <c r="FIV238" s="13"/>
      <c r="FIW238" s="13"/>
      <c r="FIX238" s="13"/>
      <c r="FIY238" s="13"/>
      <c r="FIZ238" s="13"/>
      <c r="FJA238" s="13"/>
      <c r="FJB238" s="13"/>
      <c r="FJC238" s="13"/>
      <c r="FJD238" s="13"/>
      <c r="FJE238" s="13"/>
      <c r="FJF238" s="13"/>
      <c r="FJG238" s="13"/>
      <c r="FJH238" s="13"/>
      <c r="FJI238" s="13"/>
      <c r="FJJ238" s="13"/>
      <c r="FJK238" s="13"/>
      <c r="FJL238" s="13"/>
      <c r="FJM238" s="13"/>
      <c r="FJN238" s="13"/>
      <c r="FJO238" s="13"/>
      <c r="FJP238" s="13"/>
      <c r="FJQ238" s="13"/>
      <c r="FJR238" s="13"/>
      <c r="FJS238" s="13"/>
      <c r="FJT238" s="13"/>
      <c r="FJU238" s="13"/>
      <c r="FJV238" s="13"/>
      <c r="FJW238" s="13"/>
      <c r="FJX238" s="13"/>
      <c r="FJY238" s="13"/>
      <c r="FJZ238" s="13"/>
      <c r="FKA238" s="13"/>
      <c r="FKB238" s="13"/>
      <c r="FKC238" s="13"/>
      <c r="FKD238" s="13"/>
      <c r="FKE238" s="13"/>
      <c r="FKF238" s="13"/>
      <c r="FKG238" s="13"/>
      <c r="FKH238" s="13"/>
      <c r="FKI238" s="13"/>
      <c r="FKJ238" s="13"/>
      <c r="FKK238" s="13"/>
      <c r="FKL238" s="13"/>
      <c r="FKM238" s="13"/>
      <c r="FKN238" s="13"/>
      <c r="FKO238" s="13"/>
      <c r="FKP238" s="13"/>
      <c r="FKQ238" s="13"/>
      <c r="FKR238" s="13"/>
      <c r="FKS238" s="13"/>
      <c r="FKT238" s="13"/>
      <c r="FKU238" s="13"/>
      <c r="FKV238" s="13"/>
      <c r="FKW238" s="13"/>
      <c r="FKX238" s="13"/>
      <c r="FKY238" s="13"/>
      <c r="FKZ238" s="13"/>
      <c r="FLA238" s="13"/>
      <c r="FLB238" s="13"/>
      <c r="FLC238" s="13"/>
      <c r="FLD238" s="13"/>
      <c r="FLE238" s="13"/>
      <c r="FLF238" s="13"/>
      <c r="FLG238" s="13"/>
      <c r="FLH238" s="13"/>
      <c r="FLI238" s="13"/>
      <c r="FLJ238" s="13"/>
      <c r="FLK238" s="13"/>
      <c r="FLL238" s="13"/>
      <c r="FLM238" s="13"/>
      <c r="FLN238" s="13"/>
      <c r="FLO238" s="13"/>
      <c r="FLP238" s="13"/>
      <c r="FLQ238" s="13"/>
      <c r="FLR238" s="13"/>
      <c r="FLS238" s="13"/>
      <c r="FLT238" s="13"/>
      <c r="FLU238" s="13"/>
      <c r="FLV238" s="13"/>
      <c r="FLW238" s="13"/>
      <c r="FLX238" s="13"/>
      <c r="FLY238" s="13"/>
      <c r="FLZ238" s="13"/>
      <c r="FMA238" s="13"/>
      <c r="FMB238" s="13"/>
      <c r="FMC238" s="13"/>
      <c r="FMD238" s="13"/>
      <c r="FME238" s="13"/>
      <c r="FMF238" s="13"/>
      <c r="FMG238" s="13"/>
      <c r="FMH238" s="13"/>
      <c r="FMI238" s="13"/>
      <c r="FMJ238" s="13"/>
      <c r="FMK238" s="13"/>
      <c r="FML238" s="13"/>
      <c r="FMM238" s="13"/>
      <c r="FMN238" s="13"/>
      <c r="FMO238" s="13"/>
      <c r="FMP238" s="13"/>
      <c r="FMQ238" s="13"/>
      <c r="FMR238" s="13"/>
      <c r="FMS238" s="13"/>
      <c r="FMT238" s="13"/>
      <c r="FMU238" s="13"/>
      <c r="FMV238" s="13"/>
      <c r="FMW238" s="13"/>
      <c r="FMX238" s="13"/>
      <c r="FMY238" s="13"/>
      <c r="FMZ238" s="13"/>
      <c r="FNA238" s="13"/>
      <c r="FNB238" s="13"/>
      <c r="FNC238" s="13"/>
      <c r="FND238" s="13"/>
      <c r="FNE238" s="13"/>
      <c r="FNF238" s="13"/>
      <c r="FNG238" s="13"/>
      <c r="FNH238" s="13"/>
      <c r="FNI238" s="13"/>
      <c r="FNJ238" s="13"/>
      <c r="FNK238" s="13"/>
      <c r="FNL238" s="13"/>
      <c r="FNM238" s="13"/>
      <c r="FNN238" s="13"/>
      <c r="FNO238" s="13"/>
      <c r="FNP238" s="13"/>
      <c r="FNQ238" s="13"/>
      <c r="FNR238" s="13"/>
      <c r="FNS238" s="13"/>
      <c r="FNT238" s="13"/>
      <c r="FNU238" s="13"/>
      <c r="FNV238" s="13"/>
      <c r="FNW238" s="13"/>
      <c r="FNX238" s="13"/>
      <c r="FNY238" s="13"/>
      <c r="FNZ238" s="13"/>
      <c r="FOA238" s="13"/>
      <c r="FOB238" s="13"/>
      <c r="FOC238" s="13"/>
      <c r="FOD238" s="13"/>
      <c r="FOE238" s="13"/>
      <c r="FOF238" s="13"/>
      <c r="FOG238" s="13"/>
      <c r="FOH238" s="13"/>
      <c r="FOI238" s="13"/>
      <c r="FOJ238" s="13"/>
      <c r="FOK238" s="13"/>
      <c r="FOL238" s="13"/>
      <c r="FOM238" s="13"/>
      <c r="FON238" s="13"/>
      <c r="FOO238" s="13"/>
      <c r="FOP238" s="13"/>
      <c r="FOQ238" s="13"/>
      <c r="FOR238" s="13"/>
      <c r="FOS238" s="13"/>
      <c r="FOT238" s="13"/>
      <c r="FOU238" s="13"/>
      <c r="FOV238" s="13"/>
      <c r="FOW238" s="13"/>
      <c r="FOX238" s="13"/>
      <c r="FOY238" s="13"/>
      <c r="FOZ238" s="13"/>
      <c r="FPA238" s="13"/>
      <c r="FPB238" s="13"/>
      <c r="FPC238" s="13"/>
      <c r="FPD238" s="13"/>
      <c r="FPE238" s="13"/>
      <c r="FPF238" s="13"/>
      <c r="FPG238" s="13"/>
      <c r="FPH238" s="13"/>
      <c r="FPI238" s="13"/>
      <c r="FPJ238" s="13"/>
      <c r="FPK238" s="13"/>
      <c r="FPL238" s="13"/>
      <c r="FPM238" s="13"/>
      <c r="FPN238" s="13"/>
      <c r="FPO238" s="13"/>
      <c r="FPP238" s="13"/>
      <c r="FPQ238" s="13"/>
      <c r="FPR238" s="13"/>
      <c r="FPS238" s="13"/>
      <c r="FPT238" s="13"/>
      <c r="FPU238" s="13"/>
      <c r="FPV238" s="13"/>
      <c r="FPW238" s="13"/>
      <c r="FPX238" s="13"/>
      <c r="FPY238" s="13"/>
      <c r="FPZ238" s="13"/>
      <c r="FQA238" s="13"/>
      <c r="FQB238" s="13"/>
      <c r="FQC238" s="13"/>
      <c r="FQD238" s="13"/>
      <c r="FQE238" s="13"/>
      <c r="FQF238" s="13"/>
      <c r="FQG238" s="13"/>
      <c r="FQH238" s="13"/>
      <c r="FQI238" s="13"/>
      <c r="FQJ238" s="13"/>
      <c r="FQK238" s="13"/>
      <c r="FQL238" s="13"/>
      <c r="FQM238" s="13"/>
      <c r="FQN238" s="13"/>
      <c r="FQO238" s="13"/>
      <c r="FQP238" s="13"/>
      <c r="FQQ238" s="13"/>
      <c r="FQR238" s="13"/>
      <c r="FQS238" s="13"/>
      <c r="FQT238" s="13"/>
      <c r="FQU238" s="13"/>
      <c r="FQV238" s="13"/>
      <c r="FQW238" s="13"/>
      <c r="FQX238" s="13"/>
      <c r="FQY238" s="13"/>
      <c r="FQZ238" s="13"/>
      <c r="FRA238" s="13"/>
      <c r="FRB238" s="13"/>
      <c r="FRC238" s="13"/>
      <c r="FRD238" s="13"/>
      <c r="FRE238" s="13"/>
      <c r="FRF238" s="13"/>
      <c r="FRG238" s="13"/>
      <c r="FRH238" s="13"/>
      <c r="FRI238" s="13"/>
      <c r="FRJ238" s="13"/>
      <c r="FRK238" s="13"/>
      <c r="FRL238" s="13"/>
      <c r="FRM238" s="13"/>
      <c r="FRN238" s="13"/>
      <c r="FRO238" s="13"/>
      <c r="FRP238" s="13"/>
      <c r="FRQ238" s="13"/>
      <c r="FRR238" s="13"/>
      <c r="FRS238" s="13"/>
      <c r="FRT238" s="13"/>
      <c r="FRU238" s="13"/>
      <c r="FRV238" s="13"/>
      <c r="FRW238" s="13"/>
      <c r="FRX238" s="13"/>
      <c r="FRY238" s="13"/>
      <c r="FRZ238" s="13"/>
      <c r="FSA238" s="13"/>
      <c r="FSB238" s="13"/>
      <c r="FSC238" s="13"/>
      <c r="FSD238" s="13"/>
      <c r="FSE238" s="13"/>
      <c r="FSF238" s="13"/>
      <c r="FSG238" s="13"/>
      <c r="FSH238" s="13"/>
      <c r="FSI238" s="13"/>
      <c r="FSJ238" s="13"/>
      <c r="FSK238" s="13"/>
      <c r="FSL238" s="13"/>
      <c r="FSM238" s="13"/>
      <c r="FSN238" s="13"/>
      <c r="FSO238" s="13"/>
      <c r="FSP238" s="13"/>
      <c r="FSQ238" s="13"/>
      <c r="FSR238" s="13"/>
      <c r="FSS238" s="13"/>
      <c r="FST238" s="13"/>
      <c r="FSU238" s="13"/>
      <c r="FSV238" s="13"/>
      <c r="FSW238" s="13"/>
      <c r="FSX238" s="13"/>
      <c r="FSY238" s="13"/>
      <c r="FSZ238" s="13"/>
      <c r="FTA238" s="13"/>
      <c r="FTB238" s="13"/>
      <c r="FTC238" s="13"/>
      <c r="FTD238" s="13"/>
      <c r="FTE238" s="13"/>
      <c r="FTF238" s="13"/>
      <c r="FTG238" s="13"/>
      <c r="FTH238" s="13"/>
      <c r="FTI238" s="13"/>
      <c r="FTJ238" s="13"/>
      <c r="FTK238" s="13"/>
      <c r="FTL238" s="13"/>
      <c r="FTM238" s="13"/>
      <c r="FTN238" s="13"/>
      <c r="FTO238" s="13"/>
      <c r="FTP238" s="13"/>
      <c r="FTQ238" s="13"/>
      <c r="FTR238" s="13"/>
      <c r="FTS238" s="13"/>
      <c r="FTT238" s="13"/>
      <c r="FTU238" s="13"/>
      <c r="FTV238" s="13"/>
      <c r="FTW238" s="13"/>
      <c r="FTX238" s="13"/>
      <c r="FTY238" s="13"/>
      <c r="FTZ238" s="13"/>
      <c r="FUA238" s="13"/>
      <c r="FUB238" s="13"/>
      <c r="FUC238" s="13"/>
      <c r="FUD238" s="13"/>
      <c r="FUE238" s="13"/>
      <c r="FUF238" s="13"/>
      <c r="FUG238" s="13"/>
      <c r="FUH238" s="13"/>
      <c r="FUI238" s="13"/>
      <c r="FUJ238" s="13"/>
      <c r="FUK238" s="13"/>
      <c r="FUL238" s="13"/>
      <c r="FUM238" s="13"/>
      <c r="FUN238" s="13"/>
      <c r="FUO238" s="13"/>
      <c r="FUP238" s="13"/>
      <c r="FUQ238" s="13"/>
      <c r="FUR238" s="13"/>
      <c r="FUS238" s="13"/>
      <c r="FUT238" s="13"/>
      <c r="FUU238" s="13"/>
      <c r="FUV238" s="13"/>
      <c r="FUW238" s="13"/>
      <c r="FUX238" s="13"/>
      <c r="FUY238" s="13"/>
      <c r="FUZ238" s="13"/>
      <c r="FVA238" s="13"/>
      <c r="FVB238" s="13"/>
      <c r="FVC238" s="13"/>
      <c r="FVD238" s="13"/>
      <c r="FVE238" s="13"/>
      <c r="FVF238" s="13"/>
      <c r="FVG238" s="13"/>
      <c r="FVH238" s="13"/>
      <c r="FVI238" s="13"/>
      <c r="FVJ238" s="13"/>
      <c r="FVK238" s="13"/>
      <c r="FVL238" s="13"/>
      <c r="FVM238" s="13"/>
      <c r="FVN238" s="13"/>
      <c r="FVO238" s="13"/>
      <c r="FVP238" s="13"/>
      <c r="FVQ238" s="13"/>
      <c r="FVR238" s="13"/>
      <c r="FVS238" s="13"/>
      <c r="FVT238" s="13"/>
      <c r="FVU238" s="13"/>
      <c r="FVV238" s="13"/>
      <c r="FVW238" s="13"/>
      <c r="FVX238" s="13"/>
      <c r="FVY238" s="13"/>
      <c r="FVZ238" s="13"/>
      <c r="FWA238" s="13"/>
      <c r="FWB238" s="13"/>
      <c r="FWC238" s="13"/>
      <c r="FWD238" s="13"/>
      <c r="FWE238" s="13"/>
      <c r="FWF238" s="13"/>
      <c r="FWG238" s="13"/>
      <c r="FWH238" s="13"/>
      <c r="FWI238" s="13"/>
      <c r="FWJ238" s="13"/>
      <c r="FWK238" s="13"/>
      <c r="FWL238" s="13"/>
      <c r="FWM238" s="13"/>
      <c r="FWN238" s="13"/>
      <c r="FWO238" s="13"/>
      <c r="FWP238" s="13"/>
      <c r="FWQ238" s="13"/>
      <c r="FWR238" s="13"/>
      <c r="FWS238" s="13"/>
      <c r="FWT238" s="13"/>
      <c r="FWU238" s="13"/>
      <c r="FWV238" s="13"/>
      <c r="FWW238" s="13"/>
      <c r="FWX238" s="13"/>
      <c r="FWY238" s="13"/>
      <c r="FWZ238" s="13"/>
      <c r="FXA238" s="13"/>
      <c r="FXB238" s="13"/>
      <c r="FXC238" s="13"/>
      <c r="FXD238" s="13"/>
      <c r="FXE238" s="13"/>
      <c r="FXF238" s="13"/>
      <c r="FXG238" s="13"/>
      <c r="FXH238" s="13"/>
      <c r="FXI238" s="13"/>
      <c r="FXJ238" s="13"/>
      <c r="FXK238" s="13"/>
      <c r="FXL238" s="13"/>
      <c r="FXM238" s="13"/>
      <c r="FXN238" s="13"/>
      <c r="FXO238" s="13"/>
      <c r="FXP238" s="13"/>
      <c r="FXQ238" s="13"/>
      <c r="FXR238" s="13"/>
      <c r="FXS238" s="13"/>
      <c r="FXT238" s="13"/>
      <c r="FXU238" s="13"/>
      <c r="FXV238" s="13"/>
      <c r="FXW238" s="13"/>
      <c r="FXX238" s="13"/>
      <c r="FXY238" s="13"/>
      <c r="FXZ238" s="13"/>
      <c r="FYA238" s="13"/>
      <c r="FYB238" s="13"/>
      <c r="FYC238" s="13"/>
      <c r="FYD238" s="13"/>
      <c r="FYE238" s="13"/>
      <c r="FYF238" s="13"/>
      <c r="FYG238" s="13"/>
      <c r="FYH238" s="13"/>
      <c r="FYI238" s="13"/>
      <c r="FYJ238" s="13"/>
      <c r="FYK238" s="13"/>
      <c r="FYL238" s="13"/>
      <c r="FYM238" s="13"/>
      <c r="FYN238" s="13"/>
      <c r="FYO238" s="13"/>
      <c r="FYP238" s="13"/>
      <c r="FYQ238" s="13"/>
      <c r="FYR238" s="13"/>
      <c r="FYS238" s="13"/>
      <c r="FYT238" s="13"/>
      <c r="FYU238" s="13"/>
      <c r="FYV238" s="13"/>
      <c r="FYW238" s="13"/>
      <c r="FYX238" s="13"/>
      <c r="FYY238" s="13"/>
      <c r="FYZ238" s="13"/>
      <c r="FZA238" s="13"/>
      <c r="FZB238" s="13"/>
      <c r="FZC238" s="13"/>
      <c r="FZD238" s="13"/>
      <c r="FZE238" s="13"/>
      <c r="FZF238" s="13"/>
      <c r="FZG238" s="13"/>
      <c r="FZH238" s="13"/>
      <c r="FZI238" s="13"/>
      <c r="FZJ238" s="13"/>
      <c r="FZK238" s="13"/>
      <c r="FZL238" s="13"/>
      <c r="FZM238" s="13"/>
      <c r="FZN238" s="13"/>
      <c r="FZO238" s="13"/>
      <c r="FZP238" s="13"/>
      <c r="FZQ238" s="13"/>
      <c r="FZR238" s="13"/>
      <c r="FZS238" s="13"/>
      <c r="FZT238" s="13"/>
      <c r="FZU238" s="13"/>
      <c r="FZV238" s="13"/>
      <c r="FZW238" s="13"/>
      <c r="FZX238" s="13"/>
      <c r="FZY238" s="13"/>
      <c r="FZZ238" s="13"/>
      <c r="GAA238" s="13"/>
      <c r="GAB238" s="13"/>
      <c r="GAC238" s="13"/>
      <c r="GAD238" s="13"/>
      <c r="GAE238" s="13"/>
      <c r="GAF238" s="13"/>
      <c r="GAG238" s="13"/>
      <c r="GAH238" s="13"/>
      <c r="GAI238" s="13"/>
      <c r="GAJ238" s="13"/>
      <c r="GAK238" s="13"/>
      <c r="GAL238" s="13"/>
      <c r="GAM238" s="13"/>
      <c r="GAN238" s="13"/>
      <c r="GAO238" s="13"/>
      <c r="GAP238" s="13"/>
      <c r="GAQ238" s="13"/>
      <c r="GAR238" s="13"/>
      <c r="GAS238" s="13"/>
      <c r="GAT238" s="13"/>
      <c r="GAU238" s="13"/>
      <c r="GAV238" s="13"/>
      <c r="GAW238" s="13"/>
      <c r="GAX238" s="13"/>
      <c r="GAY238" s="13"/>
      <c r="GAZ238" s="13"/>
      <c r="GBA238" s="13"/>
      <c r="GBB238" s="13"/>
      <c r="GBC238" s="13"/>
      <c r="GBD238" s="13"/>
      <c r="GBE238" s="13"/>
      <c r="GBF238" s="13"/>
      <c r="GBG238" s="13"/>
      <c r="GBH238" s="13"/>
      <c r="GBI238" s="13"/>
      <c r="GBJ238" s="13"/>
      <c r="GBK238" s="13"/>
      <c r="GBL238" s="13"/>
      <c r="GBM238" s="13"/>
      <c r="GBN238" s="13"/>
      <c r="GBO238" s="13"/>
      <c r="GBP238" s="13"/>
      <c r="GBQ238" s="13"/>
      <c r="GBR238" s="13"/>
      <c r="GBS238" s="13"/>
      <c r="GBT238" s="13"/>
      <c r="GBU238" s="13"/>
      <c r="GBV238" s="13"/>
      <c r="GBW238" s="13"/>
      <c r="GBX238" s="13"/>
      <c r="GBY238" s="13"/>
      <c r="GBZ238" s="13"/>
      <c r="GCA238" s="13"/>
      <c r="GCB238" s="13"/>
      <c r="GCC238" s="13"/>
      <c r="GCD238" s="13"/>
      <c r="GCE238" s="13"/>
      <c r="GCF238" s="13"/>
      <c r="GCG238" s="13"/>
      <c r="GCH238" s="13"/>
      <c r="GCI238" s="13"/>
      <c r="GCJ238" s="13"/>
      <c r="GCK238" s="13"/>
      <c r="GCL238" s="13"/>
      <c r="GCM238" s="13"/>
      <c r="GCN238" s="13"/>
      <c r="GCO238" s="13"/>
      <c r="GCP238" s="13"/>
      <c r="GCQ238" s="13"/>
      <c r="GCR238" s="13"/>
      <c r="GCS238" s="13"/>
      <c r="GCT238" s="13"/>
      <c r="GCU238" s="13"/>
      <c r="GCV238" s="13"/>
      <c r="GCW238" s="13"/>
      <c r="GCX238" s="13"/>
      <c r="GCY238" s="13"/>
      <c r="GCZ238" s="13"/>
      <c r="GDA238" s="13"/>
      <c r="GDB238" s="13"/>
      <c r="GDC238" s="13"/>
      <c r="GDD238" s="13"/>
      <c r="GDE238" s="13"/>
      <c r="GDF238" s="13"/>
      <c r="GDG238" s="13"/>
      <c r="GDH238" s="13"/>
      <c r="GDI238" s="13"/>
      <c r="GDJ238" s="13"/>
      <c r="GDK238" s="13"/>
      <c r="GDL238" s="13"/>
      <c r="GDM238" s="13"/>
      <c r="GDN238" s="13"/>
      <c r="GDO238" s="13"/>
      <c r="GDP238" s="13"/>
      <c r="GDQ238" s="13"/>
      <c r="GDR238" s="13"/>
      <c r="GDS238" s="13"/>
      <c r="GDT238" s="13"/>
      <c r="GDU238" s="13"/>
      <c r="GDV238" s="13"/>
      <c r="GDW238" s="13"/>
      <c r="GDX238" s="13"/>
      <c r="GDY238" s="13"/>
      <c r="GDZ238" s="13"/>
      <c r="GEA238" s="13"/>
      <c r="GEB238" s="13"/>
      <c r="GEC238" s="13"/>
      <c r="GED238" s="13"/>
      <c r="GEE238" s="13"/>
      <c r="GEF238" s="13"/>
      <c r="GEG238" s="13"/>
      <c r="GEH238" s="13"/>
      <c r="GEI238" s="13"/>
      <c r="GEJ238" s="13"/>
      <c r="GEK238" s="13"/>
      <c r="GEL238" s="13"/>
      <c r="GEM238" s="13"/>
      <c r="GEN238" s="13"/>
      <c r="GEO238" s="13"/>
      <c r="GEP238" s="13"/>
      <c r="GEQ238" s="13"/>
      <c r="GER238" s="13"/>
      <c r="GES238" s="13"/>
      <c r="GET238" s="13"/>
      <c r="GEU238" s="13"/>
      <c r="GEV238" s="13"/>
      <c r="GEW238" s="13"/>
      <c r="GEX238" s="13"/>
      <c r="GEY238" s="13"/>
      <c r="GEZ238" s="13"/>
      <c r="GFA238" s="13"/>
      <c r="GFB238" s="13"/>
      <c r="GFC238" s="13"/>
      <c r="GFD238" s="13"/>
      <c r="GFE238" s="13"/>
      <c r="GFF238" s="13"/>
      <c r="GFG238" s="13"/>
      <c r="GFH238" s="13"/>
      <c r="GFI238" s="13"/>
      <c r="GFJ238" s="13"/>
      <c r="GFK238" s="13"/>
      <c r="GFL238" s="13"/>
      <c r="GFM238" s="13"/>
      <c r="GFN238" s="13"/>
      <c r="GFO238" s="13"/>
      <c r="GFP238" s="13"/>
      <c r="GFQ238" s="13"/>
      <c r="GFR238" s="13"/>
      <c r="GFS238" s="13"/>
      <c r="GFT238" s="13"/>
      <c r="GFU238" s="13"/>
      <c r="GFV238" s="13"/>
      <c r="GFW238" s="13"/>
      <c r="GFX238" s="13"/>
      <c r="GFY238" s="13"/>
      <c r="GFZ238" s="13"/>
      <c r="GGA238" s="13"/>
      <c r="GGB238" s="13"/>
      <c r="GGC238" s="13"/>
      <c r="GGD238" s="13"/>
      <c r="GGE238" s="13"/>
      <c r="GGF238" s="13"/>
      <c r="GGG238" s="13"/>
      <c r="GGH238" s="13"/>
      <c r="GGI238" s="13"/>
      <c r="GGJ238" s="13"/>
      <c r="GGK238" s="13"/>
      <c r="GGL238" s="13"/>
      <c r="GGM238" s="13"/>
      <c r="GGN238" s="13"/>
      <c r="GGO238" s="13"/>
      <c r="GGP238" s="13"/>
      <c r="GGQ238" s="13"/>
      <c r="GGR238" s="13"/>
      <c r="GGS238" s="13"/>
      <c r="GGT238" s="13"/>
      <c r="GGU238" s="13"/>
      <c r="GGV238" s="13"/>
      <c r="GGW238" s="13"/>
      <c r="GGX238" s="13"/>
      <c r="GGY238" s="13"/>
      <c r="GGZ238" s="13"/>
      <c r="GHA238" s="13"/>
      <c r="GHB238" s="13"/>
      <c r="GHC238" s="13"/>
      <c r="GHD238" s="13"/>
      <c r="GHE238" s="13"/>
      <c r="GHF238" s="13"/>
      <c r="GHG238" s="13"/>
      <c r="GHH238" s="13"/>
      <c r="GHI238" s="13"/>
      <c r="GHJ238" s="13"/>
      <c r="GHK238" s="13"/>
      <c r="GHL238" s="13"/>
      <c r="GHM238" s="13"/>
      <c r="GHN238" s="13"/>
      <c r="GHO238" s="13"/>
      <c r="GHP238" s="13"/>
      <c r="GHQ238" s="13"/>
      <c r="GHR238" s="13"/>
      <c r="GHS238" s="13"/>
      <c r="GHT238" s="13"/>
      <c r="GHU238" s="13"/>
      <c r="GHV238" s="13"/>
      <c r="GHW238" s="13"/>
      <c r="GHX238" s="13"/>
      <c r="GHY238" s="13"/>
      <c r="GHZ238" s="13"/>
      <c r="GIA238" s="13"/>
      <c r="GIB238" s="13"/>
      <c r="GIC238" s="13"/>
      <c r="GID238" s="13"/>
      <c r="GIE238" s="13"/>
      <c r="GIF238" s="13"/>
      <c r="GIG238" s="13"/>
      <c r="GIH238" s="13"/>
      <c r="GII238" s="13"/>
      <c r="GIJ238" s="13"/>
      <c r="GIK238" s="13"/>
      <c r="GIL238" s="13"/>
      <c r="GIM238" s="13"/>
      <c r="GIN238" s="13"/>
      <c r="GIO238" s="13"/>
      <c r="GIP238" s="13"/>
      <c r="GIQ238" s="13"/>
      <c r="GIR238" s="13"/>
      <c r="GIS238" s="13"/>
      <c r="GIT238" s="13"/>
      <c r="GIU238" s="13"/>
      <c r="GIV238" s="13"/>
      <c r="GIW238" s="13"/>
      <c r="GIX238" s="13"/>
      <c r="GIY238" s="13"/>
      <c r="GIZ238" s="13"/>
      <c r="GJA238" s="13"/>
      <c r="GJB238" s="13"/>
      <c r="GJC238" s="13"/>
      <c r="GJD238" s="13"/>
      <c r="GJE238" s="13"/>
      <c r="GJF238" s="13"/>
      <c r="GJG238" s="13"/>
      <c r="GJH238" s="13"/>
      <c r="GJI238" s="13"/>
      <c r="GJJ238" s="13"/>
      <c r="GJK238" s="13"/>
      <c r="GJL238" s="13"/>
      <c r="GJM238" s="13"/>
      <c r="GJN238" s="13"/>
      <c r="GJO238" s="13"/>
      <c r="GJP238" s="13"/>
      <c r="GJQ238" s="13"/>
      <c r="GJR238" s="13"/>
      <c r="GJS238" s="13"/>
      <c r="GJT238" s="13"/>
      <c r="GJU238" s="13"/>
      <c r="GJV238" s="13"/>
      <c r="GJW238" s="13"/>
      <c r="GJX238" s="13"/>
      <c r="GJY238" s="13"/>
      <c r="GJZ238" s="13"/>
      <c r="GKA238" s="13"/>
      <c r="GKB238" s="13"/>
      <c r="GKC238" s="13"/>
      <c r="GKD238" s="13"/>
      <c r="GKE238" s="13"/>
      <c r="GKF238" s="13"/>
      <c r="GKG238" s="13"/>
      <c r="GKH238" s="13"/>
      <c r="GKI238" s="13"/>
      <c r="GKJ238" s="13"/>
      <c r="GKK238" s="13"/>
      <c r="GKL238" s="13"/>
      <c r="GKM238" s="13"/>
      <c r="GKN238" s="13"/>
      <c r="GKO238" s="13"/>
      <c r="GKP238" s="13"/>
      <c r="GKQ238" s="13"/>
      <c r="GKR238" s="13"/>
      <c r="GKS238" s="13"/>
      <c r="GKT238" s="13"/>
      <c r="GKU238" s="13"/>
      <c r="GKV238" s="13"/>
      <c r="GKW238" s="13"/>
      <c r="GKX238" s="13"/>
      <c r="GKY238" s="13"/>
      <c r="GKZ238" s="13"/>
      <c r="GLA238" s="13"/>
      <c r="GLB238" s="13"/>
      <c r="GLC238" s="13"/>
      <c r="GLD238" s="13"/>
      <c r="GLE238" s="13"/>
      <c r="GLF238" s="13"/>
      <c r="GLG238" s="13"/>
      <c r="GLH238" s="13"/>
      <c r="GLI238" s="13"/>
      <c r="GLJ238" s="13"/>
      <c r="GLK238" s="13"/>
      <c r="GLL238" s="13"/>
      <c r="GLM238" s="13"/>
      <c r="GLN238" s="13"/>
      <c r="GLO238" s="13"/>
      <c r="GLP238" s="13"/>
      <c r="GLQ238" s="13"/>
      <c r="GLR238" s="13"/>
      <c r="GLS238" s="13"/>
      <c r="GLT238" s="13"/>
      <c r="GLU238" s="13"/>
      <c r="GLV238" s="13"/>
      <c r="GLW238" s="13"/>
      <c r="GLX238" s="13"/>
      <c r="GLY238" s="13"/>
      <c r="GLZ238" s="13"/>
      <c r="GMA238" s="13"/>
      <c r="GMB238" s="13"/>
      <c r="GMC238" s="13"/>
      <c r="GMD238" s="13"/>
      <c r="GME238" s="13"/>
      <c r="GMF238" s="13"/>
      <c r="GMG238" s="13"/>
      <c r="GMH238" s="13"/>
      <c r="GMI238" s="13"/>
      <c r="GMJ238" s="13"/>
      <c r="GMK238" s="13"/>
      <c r="GML238" s="13"/>
      <c r="GMM238" s="13"/>
      <c r="GMN238" s="13"/>
      <c r="GMO238" s="13"/>
      <c r="GMP238" s="13"/>
      <c r="GMQ238" s="13"/>
      <c r="GMR238" s="13"/>
      <c r="GMS238" s="13"/>
      <c r="GMT238" s="13"/>
      <c r="GMU238" s="13"/>
      <c r="GMV238" s="13"/>
      <c r="GMW238" s="13"/>
      <c r="GMX238" s="13"/>
      <c r="GMY238" s="13"/>
      <c r="GMZ238" s="13"/>
      <c r="GNA238" s="13"/>
      <c r="GNB238" s="13"/>
      <c r="GNC238" s="13"/>
      <c r="GND238" s="13"/>
      <c r="GNE238" s="13"/>
      <c r="GNF238" s="13"/>
      <c r="GNG238" s="13"/>
      <c r="GNH238" s="13"/>
      <c r="GNI238" s="13"/>
      <c r="GNJ238" s="13"/>
      <c r="GNK238" s="13"/>
      <c r="GNL238" s="13"/>
      <c r="GNM238" s="13"/>
      <c r="GNN238" s="13"/>
      <c r="GNO238" s="13"/>
      <c r="GNP238" s="13"/>
      <c r="GNQ238" s="13"/>
      <c r="GNR238" s="13"/>
      <c r="GNS238" s="13"/>
      <c r="GNT238" s="13"/>
      <c r="GNU238" s="13"/>
      <c r="GNV238" s="13"/>
      <c r="GNW238" s="13"/>
      <c r="GNX238" s="13"/>
      <c r="GNY238" s="13"/>
      <c r="GNZ238" s="13"/>
      <c r="GOA238" s="13"/>
      <c r="GOB238" s="13"/>
      <c r="GOC238" s="13"/>
      <c r="GOD238" s="13"/>
      <c r="GOE238" s="13"/>
      <c r="GOF238" s="13"/>
      <c r="GOG238" s="13"/>
      <c r="GOH238" s="13"/>
      <c r="GOI238" s="13"/>
      <c r="GOJ238" s="13"/>
      <c r="GOK238" s="13"/>
      <c r="GOL238" s="13"/>
      <c r="GOM238" s="13"/>
      <c r="GON238" s="13"/>
      <c r="GOO238" s="13"/>
      <c r="GOP238" s="13"/>
      <c r="GOQ238" s="13"/>
      <c r="GOR238" s="13"/>
      <c r="GOS238" s="13"/>
      <c r="GOT238" s="13"/>
      <c r="GOU238" s="13"/>
      <c r="GOV238" s="13"/>
      <c r="GOW238" s="13"/>
      <c r="GOX238" s="13"/>
      <c r="GOY238" s="13"/>
      <c r="GOZ238" s="13"/>
      <c r="GPA238" s="13"/>
      <c r="GPB238" s="13"/>
      <c r="GPC238" s="13"/>
      <c r="GPD238" s="13"/>
      <c r="GPE238" s="13"/>
      <c r="GPF238" s="13"/>
      <c r="GPG238" s="13"/>
      <c r="GPH238" s="13"/>
      <c r="GPI238" s="13"/>
      <c r="GPJ238" s="13"/>
      <c r="GPK238" s="13"/>
      <c r="GPL238" s="13"/>
      <c r="GPM238" s="13"/>
      <c r="GPN238" s="13"/>
      <c r="GPO238" s="13"/>
      <c r="GPP238" s="13"/>
      <c r="GPQ238" s="13"/>
      <c r="GPR238" s="13"/>
      <c r="GPS238" s="13"/>
      <c r="GPT238" s="13"/>
      <c r="GPU238" s="13"/>
      <c r="GPV238" s="13"/>
      <c r="GPW238" s="13"/>
      <c r="GPX238" s="13"/>
      <c r="GPY238" s="13"/>
      <c r="GPZ238" s="13"/>
      <c r="GQA238" s="13"/>
      <c r="GQB238" s="13"/>
      <c r="GQC238" s="13"/>
      <c r="GQD238" s="13"/>
      <c r="GQE238" s="13"/>
      <c r="GQF238" s="13"/>
      <c r="GQG238" s="13"/>
      <c r="GQH238" s="13"/>
      <c r="GQI238" s="13"/>
      <c r="GQJ238" s="13"/>
      <c r="GQK238" s="13"/>
      <c r="GQL238" s="13"/>
      <c r="GQM238" s="13"/>
      <c r="GQN238" s="13"/>
      <c r="GQO238" s="13"/>
      <c r="GQP238" s="13"/>
      <c r="GQQ238" s="13"/>
      <c r="GQR238" s="13"/>
      <c r="GQS238" s="13"/>
      <c r="GQT238" s="13"/>
      <c r="GQU238" s="13"/>
      <c r="GQV238" s="13"/>
      <c r="GQW238" s="13"/>
      <c r="GQX238" s="13"/>
      <c r="GQY238" s="13"/>
      <c r="GQZ238" s="13"/>
      <c r="GRA238" s="13"/>
      <c r="GRB238" s="13"/>
      <c r="GRC238" s="13"/>
      <c r="GRD238" s="13"/>
      <c r="GRE238" s="13"/>
      <c r="GRF238" s="13"/>
      <c r="GRG238" s="13"/>
      <c r="GRH238" s="13"/>
      <c r="GRI238" s="13"/>
      <c r="GRJ238" s="13"/>
      <c r="GRK238" s="13"/>
      <c r="GRL238" s="13"/>
      <c r="GRM238" s="13"/>
      <c r="GRN238" s="13"/>
      <c r="GRO238" s="13"/>
      <c r="GRP238" s="13"/>
      <c r="GRQ238" s="13"/>
      <c r="GRR238" s="13"/>
      <c r="GRS238" s="13"/>
      <c r="GRT238" s="13"/>
      <c r="GRU238" s="13"/>
      <c r="GRV238" s="13"/>
      <c r="GRW238" s="13"/>
      <c r="GRX238" s="13"/>
      <c r="GRY238" s="13"/>
      <c r="GRZ238" s="13"/>
      <c r="GSA238" s="13"/>
      <c r="GSB238" s="13"/>
      <c r="GSC238" s="13"/>
      <c r="GSD238" s="13"/>
      <c r="GSE238" s="13"/>
      <c r="GSF238" s="13"/>
      <c r="GSG238" s="13"/>
      <c r="GSH238" s="13"/>
      <c r="GSI238" s="13"/>
      <c r="GSJ238" s="13"/>
      <c r="GSK238" s="13"/>
      <c r="GSL238" s="13"/>
      <c r="GSM238" s="13"/>
      <c r="GSN238" s="13"/>
      <c r="GSO238" s="13"/>
      <c r="GSP238" s="13"/>
      <c r="GSQ238" s="13"/>
      <c r="GSR238" s="13"/>
      <c r="GSS238" s="13"/>
      <c r="GST238" s="13"/>
      <c r="GSU238" s="13"/>
      <c r="GSV238" s="13"/>
      <c r="GSW238" s="13"/>
      <c r="GSX238" s="13"/>
      <c r="GSY238" s="13"/>
      <c r="GSZ238" s="13"/>
      <c r="GTA238" s="13"/>
      <c r="GTB238" s="13"/>
      <c r="GTC238" s="13"/>
      <c r="GTD238" s="13"/>
      <c r="GTE238" s="13"/>
      <c r="GTF238" s="13"/>
      <c r="GTG238" s="13"/>
      <c r="GTH238" s="13"/>
      <c r="GTI238" s="13"/>
      <c r="GTJ238" s="13"/>
      <c r="GTK238" s="13"/>
      <c r="GTL238" s="13"/>
      <c r="GTM238" s="13"/>
      <c r="GTN238" s="13"/>
      <c r="GTO238" s="13"/>
      <c r="GTP238" s="13"/>
      <c r="GTQ238" s="13"/>
      <c r="GTR238" s="13"/>
      <c r="GTS238" s="13"/>
      <c r="GTT238" s="13"/>
      <c r="GTU238" s="13"/>
      <c r="GTV238" s="13"/>
      <c r="GTW238" s="13"/>
      <c r="GTX238" s="13"/>
      <c r="GTY238" s="13"/>
      <c r="GTZ238" s="13"/>
      <c r="GUA238" s="13"/>
      <c r="GUB238" s="13"/>
      <c r="GUC238" s="13"/>
      <c r="GUD238" s="13"/>
      <c r="GUE238" s="13"/>
      <c r="GUF238" s="13"/>
      <c r="GUG238" s="13"/>
      <c r="GUH238" s="13"/>
      <c r="GUI238" s="13"/>
      <c r="GUJ238" s="13"/>
      <c r="GUK238" s="13"/>
      <c r="GUL238" s="13"/>
      <c r="GUM238" s="13"/>
      <c r="GUN238" s="13"/>
      <c r="GUO238" s="13"/>
      <c r="GUP238" s="13"/>
      <c r="GUQ238" s="13"/>
      <c r="GUR238" s="13"/>
      <c r="GUS238" s="13"/>
      <c r="GUT238" s="13"/>
      <c r="GUU238" s="13"/>
      <c r="GUV238" s="13"/>
      <c r="GUW238" s="13"/>
      <c r="GUX238" s="13"/>
      <c r="GUY238" s="13"/>
      <c r="GUZ238" s="13"/>
      <c r="GVA238" s="13"/>
      <c r="GVB238" s="13"/>
      <c r="GVC238" s="13"/>
      <c r="GVD238" s="13"/>
      <c r="GVE238" s="13"/>
      <c r="GVF238" s="13"/>
      <c r="GVG238" s="13"/>
      <c r="GVH238" s="13"/>
      <c r="GVI238" s="13"/>
      <c r="GVJ238" s="13"/>
      <c r="GVK238" s="13"/>
      <c r="GVL238" s="13"/>
      <c r="GVM238" s="13"/>
      <c r="GVN238" s="13"/>
      <c r="GVO238" s="13"/>
      <c r="GVP238" s="13"/>
      <c r="GVQ238" s="13"/>
      <c r="GVR238" s="13"/>
      <c r="GVS238" s="13"/>
      <c r="GVT238" s="13"/>
      <c r="GVU238" s="13"/>
      <c r="GVV238" s="13"/>
      <c r="GVW238" s="13"/>
      <c r="GVX238" s="13"/>
      <c r="GVY238" s="13"/>
      <c r="GVZ238" s="13"/>
      <c r="GWA238" s="13"/>
      <c r="GWB238" s="13"/>
      <c r="GWC238" s="13"/>
      <c r="GWD238" s="13"/>
      <c r="GWE238" s="13"/>
      <c r="GWF238" s="13"/>
      <c r="GWG238" s="13"/>
      <c r="GWH238" s="13"/>
      <c r="GWI238" s="13"/>
      <c r="GWJ238" s="13"/>
      <c r="GWK238" s="13"/>
      <c r="GWL238" s="13"/>
      <c r="GWM238" s="13"/>
      <c r="GWN238" s="13"/>
      <c r="GWO238" s="13"/>
      <c r="GWP238" s="13"/>
      <c r="GWQ238" s="13"/>
      <c r="GWR238" s="13"/>
      <c r="GWS238" s="13"/>
      <c r="GWT238" s="13"/>
      <c r="GWU238" s="13"/>
      <c r="GWV238" s="13"/>
      <c r="GWW238" s="13"/>
      <c r="GWX238" s="13"/>
      <c r="GWY238" s="13"/>
      <c r="GWZ238" s="13"/>
      <c r="GXA238" s="13"/>
      <c r="GXB238" s="13"/>
      <c r="GXC238" s="13"/>
      <c r="GXD238" s="13"/>
      <c r="GXE238" s="13"/>
      <c r="GXF238" s="13"/>
      <c r="GXG238" s="13"/>
      <c r="GXH238" s="13"/>
      <c r="GXI238" s="13"/>
      <c r="GXJ238" s="13"/>
      <c r="GXK238" s="13"/>
      <c r="GXL238" s="13"/>
      <c r="GXM238" s="13"/>
      <c r="GXN238" s="13"/>
      <c r="GXO238" s="13"/>
      <c r="GXP238" s="13"/>
      <c r="GXQ238" s="13"/>
      <c r="GXR238" s="13"/>
      <c r="GXS238" s="13"/>
      <c r="GXT238" s="13"/>
      <c r="GXU238" s="13"/>
      <c r="GXV238" s="13"/>
      <c r="GXW238" s="13"/>
      <c r="GXX238" s="13"/>
      <c r="GXY238" s="13"/>
      <c r="GXZ238" s="13"/>
      <c r="GYA238" s="13"/>
      <c r="GYB238" s="13"/>
      <c r="GYC238" s="13"/>
      <c r="GYD238" s="13"/>
      <c r="GYE238" s="13"/>
      <c r="GYF238" s="13"/>
      <c r="GYG238" s="13"/>
      <c r="GYH238" s="13"/>
      <c r="GYI238" s="13"/>
      <c r="GYJ238" s="13"/>
      <c r="GYK238" s="13"/>
      <c r="GYL238" s="13"/>
      <c r="GYM238" s="13"/>
      <c r="GYN238" s="13"/>
      <c r="GYO238" s="13"/>
      <c r="GYP238" s="13"/>
      <c r="GYQ238" s="13"/>
      <c r="GYR238" s="13"/>
      <c r="GYS238" s="13"/>
      <c r="GYT238" s="13"/>
      <c r="GYU238" s="13"/>
      <c r="GYV238" s="13"/>
      <c r="GYW238" s="13"/>
      <c r="GYX238" s="13"/>
      <c r="GYY238" s="13"/>
      <c r="GYZ238" s="13"/>
      <c r="GZA238" s="13"/>
      <c r="GZB238" s="13"/>
      <c r="GZC238" s="13"/>
      <c r="GZD238" s="13"/>
      <c r="GZE238" s="13"/>
      <c r="GZF238" s="13"/>
      <c r="GZG238" s="13"/>
      <c r="GZH238" s="13"/>
      <c r="GZI238" s="13"/>
      <c r="GZJ238" s="13"/>
      <c r="GZK238" s="13"/>
      <c r="GZL238" s="13"/>
      <c r="GZM238" s="13"/>
      <c r="GZN238" s="13"/>
      <c r="GZO238" s="13"/>
      <c r="GZP238" s="13"/>
      <c r="GZQ238" s="13"/>
      <c r="GZR238" s="13"/>
      <c r="GZS238" s="13"/>
      <c r="GZT238" s="13"/>
      <c r="GZU238" s="13"/>
      <c r="GZV238" s="13"/>
      <c r="GZW238" s="13"/>
      <c r="GZX238" s="13"/>
      <c r="GZY238" s="13"/>
      <c r="GZZ238" s="13"/>
      <c r="HAA238" s="13"/>
      <c r="HAB238" s="13"/>
      <c r="HAC238" s="13"/>
      <c r="HAD238" s="13"/>
      <c r="HAE238" s="13"/>
      <c r="HAF238" s="13"/>
      <c r="HAG238" s="13"/>
      <c r="HAH238" s="13"/>
      <c r="HAI238" s="13"/>
      <c r="HAJ238" s="13"/>
      <c r="HAK238" s="13"/>
      <c r="HAL238" s="13"/>
      <c r="HAM238" s="13"/>
      <c r="HAN238" s="13"/>
      <c r="HAO238" s="13"/>
      <c r="HAP238" s="13"/>
      <c r="HAQ238" s="13"/>
      <c r="HAR238" s="13"/>
      <c r="HAS238" s="13"/>
      <c r="HAT238" s="13"/>
      <c r="HAU238" s="13"/>
      <c r="HAV238" s="13"/>
      <c r="HAW238" s="13"/>
      <c r="HAX238" s="13"/>
      <c r="HAY238" s="13"/>
      <c r="HAZ238" s="13"/>
      <c r="HBA238" s="13"/>
      <c r="HBB238" s="13"/>
      <c r="HBC238" s="13"/>
      <c r="HBD238" s="13"/>
      <c r="HBE238" s="13"/>
      <c r="HBF238" s="13"/>
      <c r="HBG238" s="13"/>
      <c r="HBH238" s="13"/>
      <c r="HBI238" s="13"/>
      <c r="HBJ238" s="13"/>
      <c r="HBK238" s="13"/>
      <c r="HBL238" s="13"/>
      <c r="HBM238" s="13"/>
      <c r="HBN238" s="13"/>
      <c r="HBO238" s="13"/>
      <c r="HBP238" s="13"/>
      <c r="HBQ238" s="13"/>
      <c r="HBR238" s="13"/>
      <c r="HBS238" s="13"/>
      <c r="HBT238" s="13"/>
      <c r="HBU238" s="13"/>
      <c r="HBV238" s="13"/>
      <c r="HBW238" s="13"/>
      <c r="HBX238" s="13"/>
      <c r="HBY238" s="13"/>
      <c r="HBZ238" s="13"/>
      <c r="HCA238" s="13"/>
      <c r="HCB238" s="13"/>
      <c r="HCC238" s="13"/>
      <c r="HCD238" s="13"/>
      <c r="HCE238" s="13"/>
      <c r="HCF238" s="13"/>
      <c r="HCG238" s="13"/>
      <c r="HCH238" s="13"/>
      <c r="HCI238" s="13"/>
      <c r="HCJ238" s="13"/>
      <c r="HCK238" s="13"/>
      <c r="HCL238" s="13"/>
      <c r="HCM238" s="13"/>
      <c r="HCN238" s="13"/>
      <c r="HCO238" s="13"/>
      <c r="HCP238" s="13"/>
      <c r="HCQ238" s="13"/>
      <c r="HCR238" s="13"/>
      <c r="HCS238" s="13"/>
      <c r="HCT238" s="13"/>
      <c r="HCU238" s="13"/>
      <c r="HCV238" s="13"/>
      <c r="HCW238" s="13"/>
      <c r="HCX238" s="13"/>
      <c r="HCY238" s="13"/>
      <c r="HCZ238" s="13"/>
      <c r="HDA238" s="13"/>
      <c r="HDB238" s="13"/>
      <c r="HDC238" s="13"/>
      <c r="HDD238" s="13"/>
      <c r="HDE238" s="13"/>
      <c r="HDF238" s="13"/>
      <c r="HDG238" s="13"/>
      <c r="HDH238" s="13"/>
      <c r="HDI238" s="13"/>
      <c r="HDJ238" s="13"/>
      <c r="HDK238" s="13"/>
      <c r="HDL238" s="13"/>
      <c r="HDM238" s="13"/>
      <c r="HDN238" s="13"/>
      <c r="HDO238" s="13"/>
      <c r="HDP238" s="13"/>
      <c r="HDQ238" s="13"/>
      <c r="HDR238" s="13"/>
      <c r="HDS238" s="13"/>
      <c r="HDT238" s="13"/>
      <c r="HDU238" s="13"/>
      <c r="HDV238" s="13"/>
      <c r="HDW238" s="13"/>
      <c r="HDX238" s="13"/>
      <c r="HDY238" s="13"/>
      <c r="HDZ238" s="13"/>
      <c r="HEA238" s="13"/>
      <c r="HEB238" s="13"/>
      <c r="HEC238" s="13"/>
      <c r="HED238" s="13"/>
      <c r="HEE238" s="13"/>
      <c r="HEF238" s="13"/>
      <c r="HEG238" s="13"/>
      <c r="HEH238" s="13"/>
      <c r="HEI238" s="13"/>
      <c r="HEJ238" s="13"/>
      <c r="HEK238" s="13"/>
      <c r="HEL238" s="13"/>
      <c r="HEM238" s="13"/>
      <c r="HEN238" s="13"/>
      <c r="HEO238" s="13"/>
      <c r="HEP238" s="13"/>
      <c r="HEQ238" s="13"/>
      <c r="HER238" s="13"/>
      <c r="HES238" s="13"/>
      <c r="HET238" s="13"/>
      <c r="HEU238" s="13"/>
      <c r="HEV238" s="13"/>
      <c r="HEW238" s="13"/>
      <c r="HEX238" s="13"/>
      <c r="HEY238" s="13"/>
      <c r="HEZ238" s="13"/>
      <c r="HFA238" s="13"/>
      <c r="HFB238" s="13"/>
      <c r="HFC238" s="13"/>
      <c r="HFD238" s="13"/>
      <c r="HFE238" s="13"/>
      <c r="HFF238" s="13"/>
      <c r="HFG238" s="13"/>
      <c r="HFH238" s="13"/>
      <c r="HFI238" s="13"/>
      <c r="HFJ238" s="13"/>
      <c r="HFK238" s="13"/>
      <c r="HFL238" s="13"/>
      <c r="HFM238" s="13"/>
      <c r="HFN238" s="13"/>
      <c r="HFO238" s="13"/>
      <c r="HFP238" s="13"/>
      <c r="HFQ238" s="13"/>
      <c r="HFR238" s="13"/>
      <c r="HFS238" s="13"/>
      <c r="HFT238" s="13"/>
      <c r="HFU238" s="13"/>
      <c r="HFV238" s="13"/>
      <c r="HFW238" s="13"/>
      <c r="HFX238" s="13"/>
      <c r="HFY238" s="13"/>
      <c r="HFZ238" s="13"/>
      <c r="HGA238" s="13"/>
      <c r="HGB238" s="13"/>
      <c r="HGC238" s="13"/>
      <c r="HGD238" s="13"/>
      <c r="HGE238" s="13"/>
      <c r="HGF238" s="13"/>
      <c r="HGG238" s="13"/>
      <c r="HGH238" s="13"/>
      <c r="HGI238" s="13"/>
      <c r="HGJ238" s="13"/>
      <c r="HGK238" s="13"/>
      <c r="HGL238" s="13"/>
      <c r="HGM238" s="13"/>
      <c r="HGN238" s="13"/>
      <c r="HGO238" s="13"/>
      <c r="HGP238" s="13"/>
      <c r="HGQ238" s="13"/>
      <c r="HGR238" s="13"/>
      <c r="HGS238" s="13"/>
      <c r="HGT238" s="13"/>
      <c r="HGU238" s="13"/>
      <c r="HGV238" s="13"/>
      <c r="HGW238" s="13"/>
      <c r="HGX238" s="13"/>
      <c r="HGY238" s="13"/>
      <c r="HGZ238" s="13"/>
      <c r="HHA238" s="13"/>
      <c r="HHB238" s="13"/>
      <c r="HHC238" s="13"/>
      <c r="HHD238" s="13"/>
      <c r="HHE238" s="13"/>
      <c r="HHF238" s="13"/>
      <c r="HHG238" s="13"/>
      <c r="HHH238" s="13"/>
      <c r="HHI238" s="13"/>
      <c r="HHJ238" s="13"/>
      <c r="HHK238" s="13"/>
      <c r="HHL238" s="13"/>
      <c r="HHM238" s="13"/>
      <c r="HHN238" s="13"/>
      <c r="HHO238" s="13"/>
      <c r="HHP238" s="13"/>
      <c r="HHQ238" s="13"/>
      <c r="HHR238" s="13"/>
      <c r="HHS238" s="13"/>
      <c r="HHT238" s="13"/>
      <c r="HHU238" s="13"/>
      <c r="HHV238" s="13"/>
      <c r="HHW238" s="13"/>
      <c r="HHX238" s="13"/>
      <c r="HHY238" s="13"/>
      <c r="HHZ238" s="13"/>
      <c r="HIA238" s="13"/>
      <c r="HIB238" s="13"/>
      <c r="HIC238" s="13"/>
      <c r="HID238" s="13"/>
      <c r="HIE238" s="13"/>
      <c r="HIF238" s="13"/>
      <c r="HIG238" s="13"/>
      <c r="HIH238" s="13"/>
      <c r="HII238" s="13"/>
      <c r="HIJ238" s="13"/>
      <c r="HIK238" s="13"/>
      <c r="HIL238" s="13"/>
      <c r="HIM238" s="13"/>
      <c r="HIN238" s="13"/>
      <c r="HIO238" s="13"/>
      <c r="HIP238" s="13"/>
      <c r="HIQ238" s="13"/>
      <c r="HIR238" s="13"/>
      <c r="HIS238" s="13"/>
      <c r="HIT238" s="13"/>
      <c r="HIU238" s="13"/>
      <c r="HIV238" s="13"/>
      <c r="HIW238" s="13"/>
      <c r="HIX238" s="13"/>
      <c r="HIY238" s="13"/>
      <c r="HIZ238" s="13"/>
      <c r="HJA238" s="13"/>
      <c r="HJB238" s="13"/>
      <c r="HJC238" s="13"/>
      <c r="HJD238" s="13"/>
      <c r="HJE238" s="13"/>
      <c r="HJF238" s="13"/>
      <c r="HJG238" s="13"/>
      <c r="HJH238" s="13"/>
      <c r="HJI238" s="13"/>
      <c r="HJJ238" s="13"/>
      <c r="HJK238" s="13"/>
      <c r="HJL238" s="13"/>
      <c r="HJM238" s="13"/>
      <c r="HJN238" s="13"/>
      <c r="HJO238" s="13"/>
      <c r="HJP238" s="13"/>
      <c r="HJQ238" s="13"/>
      <c r="HJR238" s="13"/>
      <c r="HJS238" s="13"/>
      <c r="HJT238" s="13"/>
      <c r="HJU238" s="13"/>
      <c r="HJV238" s="13"/>
      <c r="HJW238" s="13"/>
      <c r="HJX238" s="13"/>
      <c r="HJY238" s="13"/>
      <c r="HJZ238" s="13"/>
      <c r="HKA238" s="13"/>
      <c r="HKB238" s="13"/>
      <c r="HKC238" s="13"/>
      <c r="HKD238" s="13"/>
      <c r="HKE238" s="13"/>
      <c r="HKF238" s="13"/>
      <c r="HKG238" s="13"/>
      <c r="HKH238" s="13"/>
      <c r="HKI238" s="13"/>
      <c r="HKJ238" s="13"/>
      <c r="HKK238" s="13"/>
      <c r="HKL238" s="13"/>
      <c r="HKM238" s="13"/>
      <c r="HKN238" s="13"/>
      <c r="HKO238" s="13"/>
      <c r="HKP238" s="13"/>
      <c r="HKQ238" s="13"/>
      <c r="HKR238" s="13"/>
      <c r="HKS238" s="13"/>
      <c r="HKT238" s="13"/>
      <c r="HKU238" s="13"/>
      <c r="HKV238" s="13"/>
      <c r="HKW238" s="13"/>
      <c r="HKX238" s="13"/>
      <c r="HKY238" s="13"/>
      <c r="HKZ238" s="13"/>
      <c r="HLA238" s="13"/>
      <c r="HLB238" s="13"/>
      <c r="HLC238" s="13"/>
      <c r="HLD238" s="13"/>
      <c r="HLE238" s="13"/>
      <c r="HLF238" s="13"/>
      <c r="HLG238" s="13"/>
      <c r="HLH238" s="13"/>
      <c r="HLI238" s="13"/>
      <c r="HLJ238" s="13"/>
      <c r="HLK238" s="13"/>
      <c r="HLL238" s="13"/>
      <c r="HLM238" s="13"/>
      <c r="HLN238" s="13"/>
      <c r="HLO238" s="13"/>
      <c r="HLP238" s="13"/>
      <c r="HLQ238" s="13"/>
      <c r="HLR238" s="13"/>
      <c r="HLS238" s="13"/>
      <c r="HLT238" s="13"/>
      <c r="HLU238" s="13"/>
      <c r="HLV238" s="13"/>
      <c r="HLW238" s="13"/>
      <c r="HLX238" s="13"/>
      <c r="HLY238" s="13"/>
      <c r="HLZ238" s="13"/>
      <c r="HMA238" s="13"/>
      <c r="HMB238" s="13"/>
      <c r="HMC238" s="13"/>
      <c r="HMD238" s="13"/>
      <c r="HME238" s="13"/>
      <c r="HMF238" s="13"/>
      <c r="HMG238" s="13"/>
      <c r="HMH238" s="13"/>
      <c r="HMI238" s="13"/>
      <c r="HMJ238" s="13"/>
      <c r="HMK238" s="13"/>
      <c r="HML238" s="13"/>
      <c r="HMM238" s="13"/>
      <c r="HMN238" s="13"/>
      <c r="HMO238" s="13"/>
      <c r="HMP238" s="13"/>
      <c r="HMQ238" s="13"/>
      <c r="HMR238" s="13"/>
      <c r="HMS238" s="13"/>
      <c r="HMT238" s="13"/>
      <c r="HMU238" s="13"/>
      <c r="HMV238" s="13"/>
      <c r="HMW238" s="13"/>
      <c r="HMX238" s="13"/>
      <c r="HMY238" s="13"/>
      <c r="HMZ238" s="13"/>
      <c r="HNA238" s="13"/>
      <c r="HNB238" s="13"/>
      <c r="HNC238" s="13"/>
      <c r="HND238" s="13"/>
      <c r="HNE238" s="13"/>
      <c r="HNF238" s="13"/>
      <c r="HNG238" s="13"/>
      <c r="HNH238" s="13"/>
      <c r="HNI238" s="13"/>
      <c r="HNJ238" s="13"/>
      <c r="HNK238" s="13"/>
      <c r="HNL238" s="13"/>
      <c r="HNM238" s="13"/>
      <c r="HNN238" s="13"/>
      <c r="HNO238" s="13"/>
      <c r="HNP238" s="13"/>
      <c r="HNQ238" s="13"/>
      <c r="HNR238" s="13"/>
      <c r="HNS238" s="13"/>
      <c r="HNT238" s="13"/>
      <c r="HNU238" s="13"/>
      <c r="HNV238" s="13"/>
      <c r="HNW238" s="13"/>
      <c r="HNX238" s="13"/>
      <c r="HNY238" s="13"/>
      <c r="HNZ238" s="13"/>
      <c r="HOA238" s="13"/>
      <c r="HOB238" s="13"/>
      <c r="HOC238" s="13"/>
      <c r="HOD238" s="13"/>
      <c r="HOE238" s="13"/>
      <c r="HOF238" s="13"/>
      <c r="HOG238" s="13"/>
      <c r="HOH238" s="13"/>
      <c r="HOI238" s="13"/>
      <c r="HOJ238" s="13"/>
      <c r="HOK238" s="13"/>
      <c r="HOL238" s="13"/>
      <c r="HOM238" s="13"/>
      <c r="HON238" s="13"/>
      <c r="HOO238" s="13"/>
      <c r="HOP238" s="13"/>
      <c r="HOQ238" s="13"/>
      <c r="HOR238" s="13"/>
      <c r="HOS238" s="13"/>
      <c r="HOT238" s="13"/>
      <c r="HOU238" s="13"/>
      <c r="HOV238" s="13"/>
      <c r="HOW238" s="13"/>
      <c r="HOX238" s="13"/>
      <c r="HOY238" s="13"/>
      <c r="HOZ238" s="13"/>
      <c r="HPA238" s="13"/>
      <c r="HPB238" s="13"/>
      <c r="HPC238" s="13"/>
      <c r="HPD238" s="13"/>
      <c r="HPE238" s="13"/>
      <c r="HPF238" s="13"/>
      <c r="HPG238" s="13"/>
      <c r="HPH238" s="13"/>
      <c r="HPI238" s="13"/>
      <c r="HPJ238" s="13"/>
      <c r="HPK238" s="13"/>
      <c r="HPL238" s="13"/>
      <c r="HPM238" s="13"/>
      <c r="HPN238" s="13"/>
      <c r="HPO238" s="13"/>
      <c r="HPP238" s="13"/>
      <c r="HPQ238" s="13"/>
      <c r="HPR238" s="13"/>
      <c r="HPS238" s="13"/>
      <c r="HPT238" s="13"/>
      <c r="HPU238" s="13"/>
      <c r="HPV238" s="13"/>
      <c r="HPW238" s="13"/>
      <c r="HPX238" s="13"/>
      <c r="HPY238" s="13"/>
      <c r="HPZ238" s="13"/>
      <c r="HQA238" s="13"/>
      <c r="HQB238" s="13"/>
      <c r="HQC238" s="13"/>
      <c r="HQD238" s="13"/>
      <c r="HQE238" s="13"/>
      <c r="HQF238" s="13"/>
      <c r="HQG238" s="13"/>
      <c r="HQH238" s="13"/>
      <c r="HQI238" s="13"/>
      <c r="HQJ238" s="13"/>
      <c r="HQK238" s="13"/>
      <c r="HQL238" s="13"/>
      <c r="HQM238" s="13"/>
      <c r="HQN238" s="13"/>
      <c r="HQO238" s="13"/>
      <c r="HQP238" s="13"/>
      <c r="HQQ238" s="13"/>
      <c r="HQR238" s="13"/>
      <c r="HQS238" s="13"/>
      <c r="HQT238" s="13"/>
      <c r="HQU238" s="13"/>
      <c r="HQV238" s="13"/>
      <c r="HQW238" s="13"/>
      <c r="HQX238" s="13"/>
      <c r="HQY238" s="13"/>
      <c r="HQZ238" s="13"/>
      <c r="HRA238" s="13"/>
      <c r="HRB238" s="13"/>
      <c r="HRC238" s="13"/>
      <c r="HRD238" s="13"/>
      <c r="HRE238" s="13"/>
      <c r="HRF238" s="13"/>
      <c r="HRG238" s="13"/>
      <c r="HRH238" s="13"/>
      <c r="HRI238" s="13"/>
      <c r="HRJ238" s="13"/>
      <c r="HRK238" s="13"/>
      <c r="HRL238" s="13"/>
      <c r="HRM238" s="13"/>
      <c r="HRN238" s="13"/>
      <c r="HRO238" s="13"/>
      <c r="HRP238" s="13"/>
      <c r="HRQ238" s="13"/>
      <c r="HRR238" s="13"/>
      <c r="HRS238" s="13"/>
      <c r="HRT238" s="13"/>
      <c r="HRU238" s="13"/>
      <c r="HRV238" s="13"/>
      <c r="HRW238" s="13"/>
      <c r="HRX238" s="13"/>
      <c r="HRY238" s="13"/>
      <c r="HRZ238" s="13"/>
      <c r="HSA238" s="13"/>
      <c r="HSB238" s="13"/>
      <c r="HSC238" s="13"/>
      <c r="HSD238" s="13"/>
      <c r="HSE238" s="13"/>
      <c r="HSF238" s="13"/>
      <c r="HSG238" s="13"/>
      <c r="HSH238" s="13"/>
      <c r="HSI238" s="13"/>
      <c r="HSJ238" s="13"/>
      <c r="HSK238" s="13"/>
      <c r="HSL238" s="13"/>
      <c r="HSM238" s="13"/>
      <c r="HSN238" s="13"/>
      <c r="HSO238" s="13"/>
      <c r="HSP238" s="13"/>
      <c r="HSQ238" s="13"/>
      <c r="HSR238" s="13"/>
      <c r="HSS238" s="13"/>
      <c r="HST238" s="13"/>
      <c r="HSU238" s="13"/>
      <c r="HSV238" s="13"/>
      <c r="HSW238" s="13"/>
      <c r="HSX238" s="13"/>
      <c r="HSY238" s="13"/>
      <c r="HSZ238" s="13"/>
      <c r="HTA238" s="13"/>
      <c r="HTB238" s="13"/>
      <c r="HTC238" s="13"/>
      <c r="HTD238" s="13"/>
      <c r="HTE238" s="13"/>
      <c r="HTF238" s="13"/>
      <c r="HTG238" s="13"/>
      <c r="HTH238" s="13"/>
      <c r="HTI238" s="13"/>
      <c r="HTJ238" s="13"/>
      <c r="HTK238" s="13"/>
      <c r="HTL238" s="13"/>
      <c r="HTM238" s="13"/>
      <c r="HTN238" s="13"/>
      <c r="HTO238" s="13"/>
      <c r="HTP238" s="13"/>
      <c r="HTQ238" s="13"/>
      <c r="HTR238" s="13"/>
      <c r="HTS238" s="13"/>
      <c r="HTT238" s="13"/>
      <c r="HTU238" s="13"/>
      <c r="HTV238" s="13"/>
      <c r="HTW238" s="13"/>
      <c r="HTX238" s="13"/>
      <c r="HTY238" s="13"/>
      <c r="HTZ238" s="13"/>
      <c r="HUA238" s="13"/>
      <c r="HUB238" s="13"/>
      <c r="HUC238" s="13"/>
      <c r="HUD238" s="13"/>
      <c r="HUE238" s="13"/>
      <c r="HUF238" s="13"/>
      <c r="HUG238" s="13"/>
      <c r="HUH238" s="13"/>
      <c r="HUI238" s="13"/>
      <c r="HUJ238" s="13"/>
      <c r="HUK238" s="13"/>
      <c r="HUL238" s="13"/>
      <c r="HUM238" s="13"/>
      <c r="HUN238" s="13"/>
      <c r="HUO238" s="13"/>
      <c r="HUP238" s="13"/>
      <c r="HUQ238" s="13"/>
      <c r="HUR238" s="13"/>
      <c r="HUS238" s="13"/>
      <c r="HUT238" s="13"/>
      <c r="HUU238" s="13"/>
      <c r="HUV238" s="13"/>
      <c r="HUW238" s="13"/>
      <c r="HUX238" s="13"/>
      <c r="HUY238" s="13"/>
      <c r="HUZ238" s="13"/>
      <c r="HVA238" s="13"/>
      <c r="HVB238" s="13"/>
      <c r="HVC238" s="13"/>
      <c r="HVD238" s="13"/>
      <c r="HVE238" s="13"/>
      <c r="HVF238" s="13"/>
      <c r="HVG238" s="13"/>
      <c r="HVH238" s="13"/>
      <c r="HVI238" s="13"/>
      <c r="HVJ238" s="13"/>
      <c r="HVK238" s="13"/>
      <c r="HVL238" s="13"/>
      <c r="HVM238" s="13"/>
      <c r="HVN238" s="13"/>
      <c r="HVO238" s="13"/>
      <c r="HVP238" s="13"/>
      <c r="HVQ238" s="13"/>
      <c r="HVR238" s="13"/>
      <c r="HVS238" s="13"/>
      <c r="HVT238" s="13"/>
      <c r="HVU238" s="13"/>
      <c r="HVV238" s="13"/>
      <c r="HVW238" s="13"/>
      <c r="HVX238" s="13"/>
      <c r="HVY238" s="13"/>
      <c r="HVZ238" s="13"/>
      <c r="HWA238" s="13"/>
      <c r="HWB238" s="13"/>
      <c r="HWC238" s="13"/>
      <c r="HWD238" s="13"/>
      <c r="HWE238" s="13"/>
      <c r="HWF238" s="13"/>
      <c r="HWG238" s="13"/>
      <c r="HWH238" s="13"/>
      <c r="HWI238" s="13"/>
      <c r="HWJ238" s="13"/>
      <c r="HWK238" s="13"/>
      <c r="HWL238" s="13"/>
      <c r="HWM238" s="13"/>
      <c r="HWN238" s="13"/>
      <c r="HWO238" s="13"/>
      <c r="HWP238" s="13"/>
      <c r="HWQ238" s="13"/>
      <c r="HWR238" s="13"/>
      <c r="HWS238" s="13"/>
      <c r="HWT238" s="13"/>
      <c r="HWU238" s="13"/>
      <c r="HWV238" s="13"/>
      <c r="HWW238" s="13"/>
      <c r="HWX238" s="13"/>
      <c r="HWY238" s="13"/>
      <c r="HWZ238" s="13"/>
      <c r="HXA238" s="13"/>
      <c r="HXB238" s="13"/>
      <c r="HXC238" s="13"/>
      <c r="HXD238" s="13"/>
      <c r="HXE238" s="13"/>
      <c r="HXF238" s="13"/>
      <c r="HXG238" s="13"/>
      <c r="HXH238" s="13"/>
      <c r="HXI238" s="13"/>
      <c r="HXJ238" s="13"/>
      <c r="HXK238" s="13"/>
      <c r="HXL238" s="13"/>
      <c r="HXM238" s="13"/>
      <c r="HXN238" s="13"/>
      <c r="HXO238" s="13"/>
      <c r="HXP238" s="13"/>
      <c r="HXQ238" s="13"/>
      <c r="HXR238" s="13"/>
      <c r="HXS238" s="13"/>
      <c r="HXT238" s="13"/>
      <c r="HXU238" s="13"/>
      <c r="HXV238" s="13"/>
      <c r="HXW238" s="13"/>
      <c r="HXX238" s="13"/>
      <c r="HXY238" s="13"/>
      <c r="HXZ238" s="13"/>
      <c r="HYA238" s="13"/>
      <c r="HYB238" s="13"/>
      <c r="HYC238" s="13"/>
      <c r="HYD238" s="13"/>
      <c r="HYE238" s="13"/>
      <c r="HYF238" s="13"/>
      <c r="HYG238" s="13"/>
      <c r="HYH238" s="13"/>
      <c r="HYI238" s="13"/>
      <c r="HYJ238" s="13"/>
      <c r="HYK238" s="13"/>
      <c r="HYL238" s="13"/>
      <c r="HYM238" s="13"/>
      <c r="HYN238" s="13"/>
      <c r="HYO238" s="13"/>
      <c r="HYP238" s="13"/>
      <c r="HYQ238" s="13"/>
      <c r="HYR238" s="13"/>
      <c r="HYS238" s="13"/>
      <c r="HYT238" s="13"/>
      <c r="HYU238" s="13"/>
      <c r="HYV238" s="13"/>
      <c r="HYW238" s="13"/>
      <c r="HYX238" s="13"/>
      <c r="HYY238" s="13"/>
      <c r="HYZ238" s="13"/>
      <c r="HZA238" s="13"/>
      <c r="HZB238" s="13"/>
      <c r="HZC238" s="13"/>
      <c r="HZD238" s="13"/>
      <c r="HZE238" s="13"/>
      <c r="HZF238" s="13"/>
      <c r="HZG238" s="13"/>
      <c r="HZH238" s="13"/>
      <c r="HZI238" s="13"/>
      <c r="HZJ238" s="13"/>
      <c r="HZK238" s="13"/>
      <c r="HZL238" s="13"/>
      <c r="HZM238" s="13"/>
      <c r="HZN238" s="13"/>
      <c r="HZO238" s="13"/>
      <c r="HZP238" s="13"/>
      <c r="HZQ238" s="13"/>
      <c r="HZR238" s="13"/>
      <c r="HZS238" s="13"/>
      <c r="HZT238" s="13"/>
      <c r="HZU238" s="13"/>
      <c r="HZV238" s="13"/>
      <c r="HZW238" s="13"/>
      <c r="HZX238" s="13"/>
      <c r="HZY238" s="13"/>
      <c r="HZZ238" s="13"/>
      <c r="IAA238" s="13"/>
      <c r="IAB238" s="13"/>
      <c r="IAC238" s="13"/>
      <c r="IAD238" s="13"/>
      <c r="IAE238" s="13"/>
      <c r="IAF238" s="13"/>
      <c r="IAG238" s="13"/>
      <c r="IAH238" s="13"/>
      <c r="IAI238" s="13"/>
      <c r="IAJ238" s="13"/>
      <c r="IAK238" s="13"/>
      <c r="IAL238" s="13"/>
      <c r="IAM238" s="13"/>
      <c r="IAN238" s="13"/>
      <c r="IAO238" s="13"/>
      <c r="IAP238" s="13"/>
      <c r="IAQ238" s="13"/>
      <c r="IAR238" s="13"/>
      <c r="IAS238" s="13"/>
      <c r="IAT238" s="13"/>
      <c r="IAU238" s="13"/>
      <c r="IAV238" s="13"/>
      <c r="IAW238" s="13"/>
      <c r="IAX238" s="13"/>
      <c r="IAY238" s="13"/>
      <c r="IAZ238" s="13"/>
      <c r="IBA238" s="13"/>
      <c r="IBB238" s="13"/>
      <c r="IBC238" s="13"/>
      <c r="IBD238" s="13"/>
      <c r="IBE238" s="13"/>
      <c r="IBF238" s="13"/>
      <c r="IBG238" s="13"/>
      <c r="IBH238" s="13"/>
      <c r="IBI238" s="13"/>
      <c r="IBJ238" s="13"/>
      <c r="IBK238" s="13"/>
      <c r="IBL238" s="13"/>
      <c r="IBM238" s="13"/>
      <c r="IBN238" s="13"/>
      <c r="IBO238" s="13"/>
      <c r="IBP238" s="13"/>
      <c r="IBQ238" s="13"/>
      <c r="IBR238" s="13"/>
      <c r="IBS238" s="13"/>
      <c r="IBT238" s="13"/>
      <c r="IBU238" s="13"/>
      <c r="IBV238" s="13"/>
      <c r="IBW238" s="13"/>
      <c r="IBX238" s="13"/>
      <c r="IBY238" s="13"/>
      <c r="IBZ238" s="13"/>
      <c r="ICA238" s="13"/>
      <c r="ICB238" s="13"/>
      <c r="ICC238" s="13"/>
      <c r="ICD238" s="13"/>
      <c r="ICE238" s="13"/>
      <c r="ICF238" s="13"/>
      <c r="ICG238" s="13"/>
      <c r="ICH238" s="13"/>
      <c r="ICI238" s="13"/>
      <c r="ICJ238" s="13"/>
      <c r="ICK238" s="13"/>
      <c r="ICL238" s="13"/>
      <c r="ICM238" s="13"/>
      <c r="ICN238" s="13"/>
      <c r="ICO238" s="13"/>
      <c r="ICP238" s="13"/>
      <c r="ICQ238" s="13"/>
      <c r="ICR238" s="13"/>
      <c r="ICS238" s="13"/>
      <c r="ICT238" s="13"/>
      <c r="ICU238" s="13"/>
      <c r="ICV238" s="13"/>
      <c r="ICW238" s="13"/>
      <c r="ICX238" s="13"/>
      <c r="ICY238" s="13"/>
      <c r="ICZ238" s="13"/>
      <c r="IDA238" s="13"/>
      <c r="IDB238" s="13"/>
      <c r="IDC238" s="13"/>
      <c r="IDD238" s="13"/>
      <c r="IDE238" s="13"/>
      <c r="IDF238" s="13"/>
      <c r="IDG238" s="13"/>
      <c r="IDH238" s="13"/>
      <c r="IDI238" s="13"/>
      <c r="IDJ238" s="13"/>
      <c r="IDK238" s="13"/>
      <c r="IDL238" s="13"/>
      <c r="IDM238" s="13"/>
      <c r="IDN238" s="13"/>
      <c r="IDO238" s="13"/>
      <c r="IDP238" s="13"/>
      <c r="IDQ238" s="13"/>
      <c r="IDR238" s="13"/>
      <c r="IDS238" s="13"/>
      <c r="IDT238" s="13"/>
      <c r="IDU238" s="13"/>
      <c r="IDV238" s="13"/>
      <c r="IDW238" s="13"/>
      <c r="IDX238" s="13"/>
      <c r="IDY238" s="13"/>
      <c r="IDZ238" s="13"/>
      <c r="IEA238" s="13"/>
      <c r="IEB238" s="13"/>
      <c r="IEC238" s="13"/>
      <c r="IED238" s="13"/>
      <c r="IEE238" s="13"/>
      <c r="IEF238" s="13"/>
      <c r="IEG238" s="13"/>
      <c r="IEH238" s="13"/>
      <c r="IEI238" s="13"/>
      <c r="IEJ238" s="13"/>
      <c r="IEK238" s="13"/>
      <c r="IEL238" s="13"/>
      <c r="IEM238" s="13"/>
      <c r="IEN238" s="13"/>
      <c r="IEO238" s="13"/>
      <c r="IEP238" s="13"/>
      <c r="IEQ238" s="13"/>
      <c r="IER238" s="13"/>
      <c r="IES238" s="13"/>
      <c r="IET238" s="13"/>
      <c r="IEU238" s="13"/>
      <c r="IEV238" s="13"/>
      <c r="IEW238" s="13"/>
      <c r="IEX238" s="13"/>
      <c r="IEY238" s="13"/>
      <c r="IEZ238" s="13"/>
      <c r="IFA238" s="13"/>
      <c r="IFB238" s="13"/>
      <c r="IFC238" s="13"/>
      <c r="IFD238" s="13"/>
      <c r="IFE238" s="13"/>
      <c r="IFF238" s="13"/>
      <c r="IFG238" s="13"/>
      <c r="IFH238" s="13"/>
      <c r="IFI238" s="13"/>
      <c r="IFJ238" s="13"/>
      <c r="IFK238" s="13"/>
      <c r="IFL238" s="13"/>
      <c r="IFM238" s="13"/>
      <c r="IFN238" s="13"/>
      <c r="IFO238" s="13"/>
      <c r="IFP238" s="13"/>
      <c r="IFQ238" s="13"/>
      <c r="IFR238" s="13"/>
      <c r="IFS238" s="13"/>
      <c r="IFT238" s="13"/>
      <c r="IFU238" s="13"/>
      <c r="IFV238" s="13"/>
      <c r="IFW238" s="13"/>
      <c r="IFX238" s="13"/>
      <c r="IFY238" s="13"/>
      <c r="IFZ238" s="13"/>
      <c r="IGA238" s="13"/>
      <c r="IGB238" s="13"/>
      <c r="IGC238" s="13"/>
      <c r="IGD238" s="13"/>
      <c r="IGE238" s="13"/>
      <c r="IGF238" s="13"/>
      <c r="IGG238" s="13"/>
      <c r="IGH238" s="13"/>
      <c r="IGI238" s="13"/>
      <c r="IGJ238" s="13"/>
      <c r="IGK238" s="13"/>
      <c r="IGL238" s="13"/>
      <c r="IGM238" s="13"/>
      <c r="IGN238" s="13"/>
      <c r="IGO238" s="13"/>
      <c r="IGP238" s="13"/>
      <c r="IGQ238" s="13"/>
      <c r="IGR238" s="13"/>
      <c r="IGS238" s="13"/>
      <c r="IGT238" s="13"/>
      <c r="IGU238" s="13"/>
      <c r="IGV238" s="13"/>
      <c r="IGW238" s="13"/>
      <c r="IGX238" s="13"/>
      <c r="IGY238" s="13"/>
      <c r="IGZ238" s="13"/>
      <c r="IHA238" s="13"/>
      <c r="IHB238" s="13"/>
      <c r="IHC238" s="13"/>
      <c r="IHD238" s="13"/>
      <c r="IHE238" s="13"/>
      <c r="IHF238" s="13"/>
      <c r="IHG238" s="13"/>
      <c r="IHH238" s="13"/>
      <c r="IHI238" s="13"/>
      <c r="IHJ238" s="13"/>
      <c r="IHK238" s="13"/>
      <c r="IHL238" s="13"/>
      <c r="IHM238" s="13"/>
      <c r="IHN238" s="13"/>
      <c r="IHO238" s="13"/>
      <c r="IHP238" s="13"/>
      <c r="IHQ238" s="13"/>
      <c r="IHR238" s="13"/>
      <c r="IHS238" s="13"/>
      <c r="IHT238" s="13"/>
      <c r="IHU238" s="13"/>
      <c r="IHV238" s="13"/>
      <c r="IHW238" s="13"/>
      <c r="IHX238" s="13"/>
      <c r="IHY238" s="13"/>
      <c r="IHZ238" s="13"/>
      <c r="IIA238" s="13"/>
      <c r="IIB238" s="13"/>
      <c r="IIC238" s="13"/>
      <c r="IID238" s="13"/>
      <c r="IIE238" s="13"/>
      <c r="IIF238" s="13"/>
      <c r="IIG238" s="13"/>
      <c r="IIH238" s="13"/>
      <c r="III238" s="13"/>
      <c r="IIJ238" s="13"/>
      <c r="IIK238" s="13"/>
      <c r="IIL238" s="13"/>
      <c r="IIM238" s="13"/>
      <c r="IIN238" s="13"/>
      <c r="IIO238" s="13"/>
      <c r="IIP238" s="13"/>
      <c r="IIQ238" s="13"/>
      <c r="IIR238" s="13"/>
      <c r="IIS238" s="13"/>
      <c r="IIT238" s="13"/>
      <c r="IIU238" s="13"/>
      <c r="IIV238" s="13"/>
      <c r="IIW238" s="13"/>
      <c r="IIX238" s="13"/>
      <c r="IIY238" s="13"/>
      <c r="IIZ238" s="13"/>
      <c r="IJA238" s="13"/>
      <c r="IJB238" s="13"/>
      <c r="IJC238" s="13"/>
      <c r="IJD238" s="13"/>
      <c r="IJE238" s="13"/>
      <c r="IJF238" s="13"/>
      <c r="IJG238" s="13"/>
      <c r="IJH238" s="13"/>
      <c r="IJI238" s="13"/>
      <c r="IJJ238" s="13"/>
      <c r="IJK238" s="13"/>
      <c r="IJL238" s="13"/>
      <c r="IJM238" s="13"/>
      <c r="IJN238" s="13"/>
      <c r="IJO238" s="13"/>
      <c r="IJP238" s="13"/>
      <c r="IJQ238" s="13"/>
      <c r="IJR238" s="13"/>
      <c r="IJS238" s="13"/>
      <c r="IJT238" s="13"/>
      <c r="IJU238" s="13"/>
      <c r="IJV238" s="13"/>
      <c r="IJW238" s="13"/>
      <c r="IJX238" s="13"/>
      <c r="IJY238" s="13"/>
      <c r="IJZ238" s="13"/>
      <c r="IKA238" s="13"/>
      <c r="IKB238" s="13"/>
      <c r="IKC238" s="13"/>
      <c r="IKD238" s="13"/>
      <c r="IKE238" s="13"/>
      <c r="IKF238" s="13"/>
      <c r="IKG238" s="13"/>
      <c r="IKH238" s="13"/>
      <c r="IKI238" s="13"/>
      <c r="IKJ238" s="13"/>
      <c r="IKK238" s="13"/>
      <c r="IKL238" s="13"/>
      <c r="IKM238" s="13"/>
      <c r="IKN238" s="13"/>
      <c r="IKO238" s="13"/>
      <c r="IKP238" s="13"/>
      <c r="IKQ238" s="13"/>
      <c r="IKR238" s="13"/>
      <c r="IKS238" s="13"/>
      <c r="IKT238" s="13"/>
      <c r="IKU238" s="13"/>
      <c r="IKV238" s="13"/>
      <c r="IKW238" s="13"/>
      <c r="IKX238" s="13"/>
      <c r="IKY238" s="13"/>
      <c r="IKZ238" s="13"/>
      <c r="ILA238" s="13"/>
      <c r="ILB238" s="13"/>
      <c r="ILC238" s="13"/>
      <c r="ILD238" s="13"/>
      <c r="ILE238" s="13"/>
      <c r="ILF238" s="13"/>
      <c r="ILG238" s="13"/>
      <c r="ILH238" s="13"/>
      <c r="ILI238" s="13"/>
      <c r="ILJ238" s="13"/>
      <c r="ILK238" s="13"/>
      <c r="ILL238" s="13"/>
      <c r="ILM238" s="13"/>
      <c r="ILN238" s="13"/>
      <c r="ILO238" s="13"/>
      <c r="ILP238" s="13"/>
      <c r="ILQ238" s="13"/>
      <c r="ILR238" s="13"/>
      <c r="ILS238" s="13"/>
      <c r="ILT238" s="13"/>
      <c r="ILU238" s="13"/>
      <c r="ILV238" s="13"/>
      <c r="ILW238" s="13"/>
      <c r="ILX238" s="13"/>
      <c r="ILY238" s="13"/>
      <c r="ILZ238" s="13"/>
      <c r="IMA238" s="13"/>
      <c r="IMB238" s="13"/>
      <c r="IMC238" s="13"/>
      <c r="IMD238" s="13"/>
      <c r="IME238" s="13"/>
      <c r="IMF238" s="13"/>
      <c r="IMG238" s="13"/>
      <c r="IMH238" s="13"/>
      <c r="IMI238" s="13"/>
      <c r="IMJ238" s="13"/>
      <c r="IMK238" s="13"/>
      <c r="IML238" s="13"/>
      <c r="IMM238" s="13"/>
      <c r="IMN238" s="13"/>
      <c r="IMO238" s="13"/>
      <c r="IMP238" s="13"/>
      <c r="IMQ238" s="13"/>
      <c r="IMR238" s="13"/>
      <c r="IMS238" s="13"/>
      <c r="IMT238" s="13"/>
      <c r="IMU238" s="13"/>
      <c r="IMV238" s="13"/>
      <c r="IMW238" s="13"/>
      <c r="IMX238" s="13"/>
      <c r="IMY238" s="13"/>
      <c r="IMZ238" s="13"/>
      <c r="INA238" s="13"/>
      <c r="INB238" s="13"/>
      <c r="INC238" s="13"/>
      <c r="IND238" s="13"/>
      <c r="INE238" s="13"/>
      <c r="INF238" s="13"/>
      <c r="ING238" s="13"/>
      <c r="INH238" s="13"/>
      <c r="INI238" s="13"/>
      <c r="INJ238" s="13"/>
      <c r="INK238" s="13"/>
      <c r="INL238" s="13"/>
      <c r="INM238" s="13"/>
      <c r="INN238" s="13"/>
      <c r="INO238" s="13"/>
      <c r="INP238" s="13"/>
      <c r="INQ238" s="13"/>
      <c r="INR238" s="13"/>
      <c r="INS238" s="13"/>
      <c r="INT238" s="13"/>
      <c r="INU238" s="13"/>
      <c r="INV238" s="13"/>
      <c r="INW238" s="13"/>
      <c r="INX238" s="13"/>
      <c r="INY238" s="13"/>
      <c r="INZ238" s="13"/>
      <c r="IOA238" s="13"/>
      <c r="IOB238" s="13"/>
      <c r="IOC238" s="13"/>
      <c r="IOD238" s="13"/>
      <c r="IOE238" s="13"/>
      <c r="IOF238" s="13"/>
      <c r="IOG238" s="13"/>
      <c r="IOH238" s="13"/>
      <c r="IOI238" s="13"/>
      <c r="IOJ238" s="13"/>
      <c r="IOK238" s="13"/>
      <c r="IOL238" s="13"/>
      <c r="IOM238" s="13"/>
      <c r="ION238" s="13"/>
      <c r="IOO238" s="13"/>
      <c r="IOP238" s="13"/>
      <c r="IOQ238" s="13"/>
      <c r="IOR238" s="13"/>
      <c r="IOS238" s="13"/>
      <c r="IOT238" s="13"/>
      <c r="IOU238" s="13"/>
      <c r="IOV238" s="13"/>
      <c r="IOW238" s="13"/>
      <c r="IOX238" s="13"/>
      <c r="IOY238" s="13"/>
      <c r="IOZ238" s="13"/>
      <c r="IPA238" s="13"/>
      <c r="IPB238" s="13"/>
      <c r="IPC238" s="13"/>
      <c r="IPD238" s="13"/>
      <c r="IPE238" s="13"/>
      <c r="IPF238" s="13"/>
      <c r="IPG238" s="13"/>
      <c r="IPH238" s="13"/>
      <c r="IPI238" s="13"/>
      <c r="IPJ238" s="13"/>
      <c r="IPK238" s="13"/>
      <c r="IPL238" s="13"/>
      <c r="IPM238" s="13"/>
      <c r="IPN238" s="13"/>
      <c r="IPO238" s="13"/>
      <c r="IPP238" s="13"/>
      <c r="IPQ238" s="13"/>
      <c r="IPR238" s="13"/>
      <c r="IPS238" s="13"/>
      <c r="IPT238" s="13"/>
      <c r="IPU238" s="13"/>
      <c r="IPV238" s="13"/>
      <c r="IPW238" s="13"/>
      <c r="IPX238" s="13"/>
      <c r="IPY238" s="13"/>
      <c r="IPZ238" s="13"/>
      <c r="IQA238" s="13"/>
      <c r="IQB238" s="13"/>
      <c r="IQC238" s="13"/>
      <c r="IQD238" s="13"/>
      <c r="IQE238" s="13"/>
      <c r="IQF238" s="13"/>
      <c r="IQG238" s="13"/>
      <c r="IQH238" s="13"/>
      <c r="IQI238" s="13"/>
      <c r="IQJ238" s="13"/>
      <c r="IQK238" s="13"/>
      <c r="IQL238" s="13"/>
      <c r="IQM238" s="13"/>
      <c r="IQN238" s="13"/>
      <c r="IQO238" s="13"/>
      <c r="IQP238" s="13"/>
      <c r="IQQ238" s="13"/>
      <c r="IQR238" s="13"/>
      <c r="IQS238" s="13"/>
      <c r="IQT238" s="13"/>
      <c r="IQU238" s="13"/>
      <c r="IQV238" s="13"/>
      <c r="IQW238" s="13"/>
      <c r="IQX238" s="13"/>
      <c r="IQY238" s="13"/>
      <c r="IQZ238" s="13"/>
      <c r="IRA238" s="13"/>
      <c r="IRB238" s="13"/>
      <c r="IRC238" s="13"/>
      <c r="IRD238" s="13"/>
      <c r="IRE238" s="13"/>
      <c r="IRF238" s="13"/>
      <c r="IRG238" s="13"/>
      <c r="IRH238" s="13"/>
      <c r="IRI238" s="13"/>
      <c r="IRJ238" s="13"/>
      <c r="IRK238" s="13"/>
      <c r="IRL238" s="13"/>
      <c r="IRM238" s="13"/>
      <c r="IRN238" s="13"/>
      <c r="IRO238" s="13"/>
      <c r="IRP238" s="13"/>
      <c r="IRQ238" s="13"/>
      <c r="IRR238" s="13"/>
      <c r="IRS238" s="13"/>
      <c r="IRT238" s="13"/>
      <c r="IRU238" s="13"/>
      <c r="IRV238" s="13"/>
      <c r="IRW238" s="13"/>
      <c r="IRX238" s="13"/>
      <c r="IRY238" s="13"/>
      <c r="IRZ238" s="13"/>
      <c r="ISA238" s="13"/>
      <c r="ISB238" s="13"/>
      <c r="ISC238" s="13"/>
      <c r="ISD238" s="13"/>
      <c r="ISE238" s="13"/>
      <c r="ISF238" s="13"/>
      <c r="ISG238" s="13"/>
      <c r="ISH238" s="13"/>
      <c r="ISI238" s="13"/>
      <c r="ISJ238" s="13"/>
      <c r="ISK238" s="13"/>
      <c r="ISL238" s="13"/>
      <c r="ISM238" s="13"/>
      <c r="ISN238" s="13"/>
      <c r="ISO238" s="13"/>
      <c r="ISP238" s="13"/>
      <c r="ISQ238" s="13"/>
      <c r="ISR238" s="13"/>
      <c r="ISS238" s="13"/>
      <c r="IST238" s="13"/>
      <c r="ISU238" s="13"/>
      <c r="ISV238" s="13"/>
      <c r="ISW238" s="13"/>
      <c r="ISX238" s="13"/>
      <c r="ISY238" s="13"/>
      <c r="ISZ238" s="13"/>
      <c r="ITA238" s="13"/>
      <c r="ITB238" s="13"/>
      <c r="ITC238" s="13"/>
      <c r="ITD238" s="13"/>
      <c r="ITE238" s="13"/>
      <c r="ITF238" s="13"/>
      <c r="ITG238" s="13"/>
      <c r="ITH238" s="13"/>
      <c r="ITI238" s="13"/>
      <c r="ITJ238" s="13"/>
      <c r="ITK238" s="13"/>
      <c r="ITL238" s="13"/>
      <c r="ITM238" s="13"/>
      <c r="ITN238" s="13"/>
      <c r="ITO238" s="13"/>
      <c r="ITP238" s="13"/>
      <c r="ITQ238" s="13"/>
      <c r="ITR238" s="13"/>
      <c r="ITS238" s="13"/>
      <c r="ITT238" s="13"/>
      <c r="ITU238" s="13"/>
      <c r="ITV238" s="13"/>
      <c r="ITW238" s="13"/>
      <c r="ITX238" s="13"/>
      <c r="ITY238" s="13"/>
      <c r="ITZ238" s="13"/>
      <c r="IUA238" s="13"/>
      <c r="IUB238" s="13"/>
      <c r="IUC238" s="13"/>
      <c r="IUD238" s="13"/>
      <c r="IUE238" s="13"/>
      <c r="IUF238" s="13"/>
      <c r="IUG238" s="13"/>
      <c r="IUH238" s="13"/>
      <c r="IUI238" s="13"/>
      <c r="IUJ238" s="13"/>
      <c r="IUK238" s="13"/>
      <c r="IUL238" s="13"/>
      <c r="IUM238" s="13"/>
      <c r="IUN238" s="13"/>
      <c r="IUO238" s="13"/>
      <c r="IUP238" s="13"/>
      <c r="IUQ238" s="13"/>
      <c r="IUR238" s="13"/>
      <c r="IUS238" s="13"/>
      <c r="IUT238" s="13"/>
      <c r="IUU238" s="13"/>
      <c r="IUV238" s="13"/>
      <c r="IUW238" s="13"/>
      <c r="IUX238" s="13"/>
      <c r="IUY238" s="13"/>
      <c r="IUZ238" s="13"/>
      <c r="IVA238" s="13"/>
      <c r="IVB238" s="13"/>
      <c r="IVC238" s="13"/>
      <c r="IVD238" s="13"/>
      <c r="IVE238" s="13"/>
      <c r="IVF238" s="13"/>
      <c r="IVG238" s="13"/>
      <c r="IVH238" s="13"/>
      <c r="IVI238" s="13"/>
      <c r="IVJ238" s="13"/>
      <c r="IVK238" s="13"/>
      <c r="IVL238" s="13"/>
      <c r="IVM238" s="13"/>
      <c r="IVN238" s="13"/>
      <c r="IVO238" s="13"/>
      <c r="IVP238" s="13"/>
      <c r="IVQ238" s="13"/>
      <c r="IVR238" s="13"/>
      <c r="IVS238" s="13"/>
      <c r="IVT238" s="13"/>
      <c r="IVU238" s="13"/>
      <c r="IVV238" s="13"/>
      <c r="IVW238" s="13"/>
      <c r="IVX238" s="13"/>
      <c r="IVY238" s="13"/>
      <c r="IVZ238" s="13"/>
      <c r="IWA238" s="13"/>
      <c r="IWB238" s="13"/>
      <c r="IWC238" s="13"/>
      <c r="IWD238" s="13"/>
      <c r="IWE238" s="13"/>
      <c r="IWF238" s="13"/>
      <c r="IWG238" s="13"/>
      <c r="IWH238" s="13"/>
      <c r="IWI238" s="13"/>
      <c r="IWJ238" s="13"/>
      <c r="IWK238" s="13"/>
      <c r="IWL238" s="13"/>
      <c r="IWM238" s="13"/>
      <c r="IWN238" s="13"/>
      <c r="IWO238" s="13"/>
      <c r="IWP238" s="13"/>
      <c r="IWQ238" s="13"/>
      <c r="IWR238" s="13"/>
      <c r="IWS238" s="13"/>
      <c r="IWT238" s="13"/>
      <c r="IWU238" s="13"/>
      <c r="IWV238" s="13"/>
      <c r="IWW238" s="13"/>
      <c r="IWX238" s="13"/>
      <c r="IWY238" s="13"/>
      <c r="IWZ238" s="13"/>
      <c r="IXA238" s="13"/>
      <c r="IXB238" s="13"/>
      <c r="IXC238" s="13"/>
      <c r="IXD238" s="13"/>
      <c r="IXE238" s="13"/>
      <c r="IXF238" s="13"/>
      <c r="IXG238" s="13"/>
      <c r="IXH238" s="13"/>
      <c r="IXI238" s="13"/>
      <c r="IXJ238" s="13"/>
      <c r="IXK238" s="13"/>
      <c r="IXL238" s="13"/>
      <c r="IXM238" s="13"/>
      <c r="IXN238" s="13"/>
      <c r="IXO238" s="13"/>
      <c r="IXP238" s="13"/>
      <c r="IXQ238" s="13"/>
      <c r="IXR238" s="13"/>
      <c r="IXS238" s="13"/>
      <c r="IXT238" s="13"/>
      <c r="IXU238" s="13"/>
      <c r="IXV238" s="13"/>
      <c r="IXW238" s="13"/>
      <c r="IXX238" s="13"/>
      <c r="IXY238" s="13"/>
      <c r="IXZ238" s="13"/>
      <c r="IYA238" s="13"/>
      <c r="IYB238" s="13"/>
      <c r="IYC238" s="13"/>
      <c r="IYD238" s="13"/>
      <c r="IYE238" s="13"/>
      <c r="IYF238" s="13"/>
      <c r="IYG238" s="13"/>
      <c r="IYH238" s="13"/>
      <c r="IYI238" s="13"/>
      <c r="IYJ238" s="13"/>
      <c r="IYK238" s="13"/>
      <c r="IYL238" s="13"/>
      <c r="IYM238" s="13"/>
      <c r="IYN238" s="13"/>
      <c r="IYO238" s="13"/>
      <c r="IYP238" s="13"/>
      <c r="IYQ238" s="13"/>
      <c r="IYR238" s="13"/>
      <c r="IYS238" s="13"/>
      <c r="IYT238" s="13"/>
      <c r="IYU238" s="13"/>
      <c r="IYV238" s="13"/>
      <c r="IYW238" s="13"/>
      <c r="IYX238" s="13"/>
      <c r="IYY238" s="13"/>
      <c r="IYZ238" s="13"/>
      <c r="IZA238" s="13"/>
      <c r="IZB238" s="13"/>
      <c r="IZC238" s="13"/>
      <c r="IZD238" s="13"/>
      <c r="IZE238" s="13"/>
      <c r="IZF238" s="13"/>
      <c r="IZG238" s="13"/>
      <c r="IZH238" s="13"/>
      <c r="IZI238" s="13"/>
      <c r="IZJ238" s="13"/>
      <c r="IZK238" s="13"/>
      <c r="IZL238" s="13"/>
      <c r="IZM238" s="13"/>
      <c r="IZN238" s="13"/>
      <c r="IZO238" s="13"/>
      <c r="IZP238" s="13"/>
      <c r="IZQ238" s="13"/>
      <c r="IZR238" s="13"/>
      <c r="IZS238" s="13"/>
      <c r="IZT238" s="13"/>
      <c r="IZU238" s="13"/>
      <c r="IZV238" s="13"/>
      <c r="IZW238" s="13"/>
      <c r="IZX238" s="13"/>
      <c r="IZY238" s="13"/>
      <c r="IZZ238" s="13"/>
      <c r="JAA238" s="13"/>
      <c r="JAB238" s="13"/>
      <c r="JAC238" s="13"/>
      <c r="JAD238" s="13"/>
      <c r="JAE238" s="13"/>
      <c r="JAF238" s="13"/>
      <c r="JAG238" s="13"/>
      <c r="JAH238" s="13"/>
      <c r="JAI238" s="13"/>
      <c r="JAJ238" s="13"/>
      <c r="JAK238" s="13"/>
      <c r="JAL238" s="13"/>
      <c r="JAM238" s="13"/>
      <c r="JAN238" s="13"/>
      <c r="JAO238" s="13"/>
      <c r="JAP238" s="13"/>
      <c r="JAQ238" s="13"/>
      <c r="JAR238" s="13"/>
      <c r="JAS238" s="13"/>
      <c r="JAT238" s="13"/>
      <c r="JAU238" s="13"/>
      <c r="JAV238" s="13"/>
      <c r="JAW238" s="13"/>
      <c r="JAX238" s="13"/>
      <c r="JAY238" s="13"/>
      <c r="JAZ238" s="13"/>
      <c r="JBA238" s="13"/>
      <c r="JBB238" s="13"/>
      <c r="JBC238" s="13"/>
      <c r="JBD238" s="13"/>
      <c r="JBE238" s="13"/>
      <c r="JBF238" s="13"/>
      <c r="JBG238" s="13"/>
      <c r="JBH238" s="13"/>
      <c r="JBI238" s="13"/>
      <c r="JBJ238" s="13"/>
      <c r="JBK238" s="13"/>
      <c r="JBL238" s="13"/>
      <c r="JBM238" s="13"/>
      <c r="JBN238" s="13"/>
      <c r="JBO238" s="13"/>
      <c r="JBP238" s="13"/>
      <c r="JBQ238" s="13"/>
      <c r="JBR238" s="13"/>
      <c r="JBS238" s="13"/>
      <c r="JBT238" s="13"/>
      <c r="JBU238" s="13"/>
      <c r="JBV238" s="13"/>
      <c r="JBW238" s="13"/>
      <c r="JBX238" s="13"/>
      <c r="JBY238" s="13"/>
      <c r="JBZ238" s="13"/>
      <c r="JCA238" s="13"/>
      <c r="JCB238" s="13"/>
      <c r="JCC238" s="13"/>
      <c r="JCD238" s="13"/>
      <c r="JCE238" s="13"/>
      <c r="JCF238" s="13"/>
      <c r="JCG238" s="13"/>
      <c r="JCH238" s="13"/>
      <c r="JCI238" s="13"/>
      <c r="JCJ238" s="13"/>
      <c r="JCK238" s="13"/>
      <c r="JCL238" s="13"/>
      <c r="JCM238" s="13"/>
      <c r="JCN238" s="13"/>
      <c r="JCO238" s="13"/>
      <c r="JCP238" s="13"/>
      <c r="JCQ238" s="13"/>
      <c r="JCR238" s="13"/>
      <c r="JCS238" s="13"/>
      <c r="JCT238" s="13"/>
      <c r="JCU238" s="13"/>
      <c r="JCV238" s="13"/>
      <c r="JCW238" s="13"/>
      <c r="JCX238" s="13"/>
      <c r="JCY238" s="13"/>
      <c r="JCZ238" s="13"/>
      <c r="JDA238" s="13"/>
      <c r="JDB238" s="13"/>
      <c r="JDC238" s="13"/>
      <c r="JDD238" s="13"/>
      <c r="JDE238" s="13"/>
      <c r="JDF238" s="13"/>
      <c r="JDG238" s="13"/>
      <c r="JDH238" s="13"/>
      <c r="JDI238" s="13"/>
      <c r="JDJ238" s="13"/>
      <c r="JDK238" s="13"/>
      <c r="JDL238" s="13"/>
      <c r="JDM238" s="13"/>
      <c r="JDN238" s="13"/>
      <c r="JDO238" s="13"/>
      <c r="JDP238" s="13"/>
      <c r="JDQ238" s="13"/>
      <c r="JDR238" s="13"/>
      <c r="JDS238" s="13"/>
      <c r="JDT238" s="13"/>
      <c r="JDU238" s="13"/>
      <c r="JDV238" s="13"/>
      <c r="JDW238" s="13"/>
      <c r="JDX238" s="13"/>
      <c r="JDY238" s="13"/>
      <c r="JDZ238" s="13"/>
      <c r="JEA238" s="13"/>
      <c r="JEB238" s="13"/>
      <c r="JEC238" s="13"/>
      <c r="JED238" s="13"/>
      <c r="JEE238" s="13"/>
      <c r="JEF238" s="13"/>
      <c r="JEG238" s="13"/>
      <c r="JEH238" s="13"/>
      <c r="JEI238" s="13"/>
      <c r="JEJ238" s="13"/>
      <c r="JEK238" s="13"/>
      <c r="JEL238" s="13"/>
      <c r="JEM238" s="13"/>
      <c r="JEN238" s="13"/>
      <c r="JEO238" s="13"/>
      <c r="JEP238" s="13"/>
      <c r="JEQ238" s="13"/>
      <c r="JER238" s="13"/>
      <c r="JES238" s="13"/>
      <c r="JET238" s="13"/>
      <c r="JEU238" s="13"/>
      <c r="JEV238" s="13"/>
      <c r="JEW238" s="13"/>
      <c r="JEX238" s="13"/>
      <c r="JEY238" s="13"/>
      <c r="JEZ238" s="13"/>
      <c r="JFA238" s="13"/>
      <c r="JFB238" s="13"/>
      <c r="JFC238" s="13"/>
      <c r="JFD238" s="13"/>
      <c r="JFE238" s="13"/>
      <c r="JFF238" s="13"/>
      <c r="JFG238" s="13"/>
      <c r="JFH238" s="13"/>
      <c r="JFI238" s="13"/>
      <c r="JFJ238" s="13"/>
      <c r="JFK238" s="13"/>
      <c r="JFL238" s="13"/>
      <c r="JFM238" s="13"/>
      <c r="JFN238" s="13"/>
      <c r="JFO238" s="13"/>
      <c r="JFP238" s="13"/>
      <c r="JFQ238" s="13"/>
      <c r="JFR238" s="13"/>
      <c r="JFS238" s="13"/>
      <c r="JFT238" s="13"/>
      <c r="JFU238" s="13"/>
      <c r="JFV238" s="13"/>
      <c r="JFW238" s="13"/>
      <c r="JFX238" s="13"/>
      <c r="JFY238" s="13"/>
      <c r="JFZ238" s="13"/>
      <c r="JGA238" s="13"/>
      <c r="JGB238" s="13"/>
      <c r="JGC238" s="13"/>
      <c r="JGD238" s="13"/>
      <c r="JGE238" s="13"/>
      <c r="JGF238" s="13"/>
      <c r="JGG238" s="13"/>
      <c r="JGH238" s="13"/>
      <c r="JGI238" s="13"/>
      <c r="JGJ238" s="13"/>
      <c r="JGK238" s="13"/>
      <c r="JGL238" s="13"/>
      <c r="JGM238" s="13"/>
      <c r="JGN238" s="13"/>
      <c r="JGO238" s="13"/>
      <c r="JGP238" s="13"/>
      <c r="JGQ238" s="13"/>
      <c r="JGR238" s="13"/>
      <c r="JGS238" s="13"/>
      <c r="JGT238" s="13"/>
      <c r="JGU238" s="13"/>
      <c r="JGV238" s="13"/>
      <c r="JGW238" s="13"/>
      <c r="JGX238" s="13"/>
      <c r="JGY238" s="13"/>
      <c r="JGZ238" s="13"/>
      <c r="JHA238" s="13"/>
      <c r="JHB238" s="13"/>
      <c r="JHC238" s="13"/>
      <c r="JHD238" s="13"/>
      <c r="JHE238" s="13"/>
      <c r="JHF238" s="13"/>
      <c r="JHG238" s="13"/>
      <c r="JHH238" s="13"/>
      <c r="JHI238" s="13"/>
      <c r="JHJ238" s="13"/>
      <c r="JHK238" s="13"/>
      <c r="JHL238" s="13"/>
      <c r="JHM238" s="13"/>
      <c r="JHN238" s="13"/>
      <c r="JHO238" s="13"/>
      <c r="JHP238" s="13"/>
      <c r="JHQ238" s="13"/>
      <c r="JHR238" s="13"/>
      <c r="JHS238" s="13"/>
      <c r="JHT238" s="13"/>
      <c r="JHU238" s="13"/>
      <c r="JHV238" s="13"/>
      <c r="JHW238" s="13"/>
      <c r="JHX238" s="13"/>
      <c r="JHY238" s="13"/>
      <c r="JHZ238" s="13"/>
      <c r="JIA238" s="13"/>
      <c r="JIB238" s="13"/>
      <c r="JIC238" s="13"/>
      <c r="JID238" s="13"/>
      <c r="JIE238" s="13"/>
      <c r="JIF238" s="13"/>
      <c r="JIG238" s="13"/>
      <c r="JIH238" s="13"/>
      <c r="JII238" s="13"/>
      <c r="JIJ238" s="13"/>
      <c r="JIK238" s="13"/>
      <c r="JIL238" s="13"/>
      <c r="JIM238" s="13"/>
      <c r="JIN238" s="13"/>
      <c r="JIO238" s="13"/>
      <c r="JIP238" s="13"/>
      <c r="JIQ238" s="13"/>
      <c r="JIR238" s="13"/>
      <c r="JIS238" s="13"/>
      <c r="JIT238" s="13"/>
      <c r="JIU238" s="13"/>
      <c r="JIV238" s="13"/>
      <c r="JIW238" s="13"/>
      <c r="JIX238" s="13"/>
      <c r="JIY238" s="13"/>
      <c r="JIZ238" s="13"/>
      <c r="JJA238" s="13"/>
      <c r="JJB238" s="13"/>
      <c r="JJC238" s="13"/>
      <c r="JJD238" s="13"/>
      <c r="JJE238" s="13"/>
      <c r="JJF238" s="13"/>
      <c r="JJG238" s="13"/>
      <c r="JJH238" s="13"/>
      <c r="JJI238" s="13"/>
      <c r="JJJ238" s="13"/>
      <c r="JJK238" s="13"/>
      <c r="JJL238" s="13"/>
      <c r="JJM238" s="13"/>
      <c r="JJN238" s="13"/>
      <c r="JJO238" s="13"/>
      <c r="JJP238" s="13"/>
      <c r="JJQ238" s="13"/>
      <c r="JJR238" s="13"/>
      <c r="JJS238" s="13"/>
      <c r="JJT238" s="13"/>
      <c r="JJU238" s="13"/>
      <c r="JJV238" s="13"/>
      <c r="JJW238" s="13"/>
      <c r="JJX238" s="13"/>
      <c r="JJY238" s="13"/>
      <c r="JJZ238" s="13"/>
      <c r="JKA238" s="13"/>
      <c r="JKB238" s="13"/>
      <c r="JKC238" s="13"/>
      <c r="JKD238" s="13"/>
      <c r="JKE238" s="13"/>
      <c r="JKF238" s="13"/>
      <c r="JKG238" s="13"/>
      <c r="JKH238" s="13"/>
      <c r="JKI238" s="13"/>
      <c r="JKJ238" s="13"/>
      <c r="JKK238" s="13"/>
      <c r="JKL238" s="13"/>
      <c r="JKM238" s="13"/>
      <c r="JKN238" s="13"/>
      <c r="JKO238" s="13"/>
      <c r="JKP238" s="13"/>
      <c r="JKQ238" s="13"/>
      <c r="JKR238" s="13"/>
      <c r="JKS238" s="13"/>
      <c r="JKT238" s="13"/>
      <c r="JKU238" s="13"/>
      <c r="JKV238" s="13"/>
      <c r="JKW238" s="13"/>
      <c r="JKX238" s="13"/>
      <c r="JKY238" s="13"/>
      <c r="JKZ238" s="13"/>
      <c r="JLA238" s="13"/>
      <c r="JLB238" s="13"/>
      <c r="JLC238" s="13"/>
      <c r="JLD238" s="13"/>
      <c r="JLE238" s="13"/>
      <c r="JLF238" s="13"/>
      <c r="JLG238" s="13"/>
      <c r="JLH238" s="13"/>
      <c r="JLI238" s="13"/>
      <c r="JLJ238" s="13"/>
      <c r="JLK238" s="13"/>
      <c r="JLL238" s="13"/>
      <c r="JLM238" s="13"/>
      <c r="JLN238" s="13"/>
      <c r="JLO238" s="13"/>
      <c r="JLP238" s="13"/>
      <c r="JLQ238" s="13"/>
      <c r="JLR238" s="13"/>
      <c r="JLS238" s="13"/>
      <c r="JLT238" s="13"/>
      <c r="JLU238" s="13"/>
      <c r="JLV238" s="13"/>
      <c r="JLW238" s="13"/>
      <c r="JLX238" s="13"/>
      <c r="JLY238" s="13"/>
      <c r="JLZ238" s="13"/>
      <c r="JMA238" s="13"/>
      <c r="JMB238" s="13"/>
      <c r="JMC238" s="13"/>
      <c r="JMD238" s="13"/>
      <c r="JME238" s="13"/>
      <c r="JMF238" s="13"/>
      <c r="JMG238" s="13"/>
      <c r="JMH238" s="13"/>
      <c r="JMI238" s="13"/>
      <c r="JMJ238" s="13"/>
      <c r="JMK238" s="13"/>
      <c r="JML238" s="13"/>
      <c r="JMM238" s="13"/>
      <c r="JMN238" s="13"/>
      <c r="JMO238" s="13"/>
      <c r="JMP238" s="13"/>
      <c r="JMQ238" s="13"/>
      <c r="JMR238" s="13"/>
      <c r="JMS238" s="13"/>
      <c r="JMT238" s="13"/>
      <c r="JMU238" s="13"/>
      <c r="JMV238" s="13"/>
      <c r="JMW238" s="13"/>
      <c r="JMX238" s="13"/>
      <c r="JMY238" s="13"/>
      <c r="JMZ238" s="13"/>
      <c r="JNA238" s="13"/>
      <c r="JNB238" s="13"/>
      <c r="JNC238" s="13"/>
      <c r="JND238" s="13"/>
      <c r="JNE238" s="13"/>
      <c r="JNF238" s="13"/>
      <c r="JNG238" s="13"/>
      <c r="JNH238" s="13"/>
      <c r="JNI238" s="13"/>
      <c r="JNJ238" s="13"/>
      <c r="JNK238" s="13"/>
      <c r="JNL238" s="13"/>
      <c r="JNM238" s="13"/>
      <c r="JNN238" s="13"/>
      <c r="JNO238" s="13"/>
      <c r="JNP238" s="13"/>
      <c r="JNQ238" s="13"/>
      <c r="JNR238" s="13"/>
      <c r="JNS238" s="13"/>
      <c r="JNT238" s="13"/>
      <c r="JNU238" s="13"/>
      <c r="JNV238" s="13"/>
      <c r="JNW238" s="13"/>
      <c r="JNX238" s="13"/>
      <c r="JNY238" s="13"/>
      <c r="JNZ238" s="13"/>
      <c r="JOA238" s="13"/>
      <c r="JOB238" s="13"/>
      <c r="JOC238" s="13"/>
      <c r="JOD238" s="13"/>
      <c r="JOE238" s="13"/>
      <c r="JOF238" s="13"/>
      <c r="JOG238" s="13"/>
      <c r="JOH238" s="13"/>
      <c r="JOI238" s="13"/>
      <c r="JOJ238" s="13"/>
      <c r="JOK238" s="13"/>
      <c r="JOL238" s="13"/>
      <c r="JOM238" s="13"/>
      <c r="JON238" s="13"/>
      <c r="JOO238" s="13"/>
      <c r="JOP238" s="13"/>
      <c r="JOQ238" s="13"/>
      <c r="JOR238" s="13"/>
      <c r="JOS238" s="13"/>
      <c r="JOT238" s="13"/>
      <c r="JOU238" s="13"/>
      <c r="JOV238" s="13"/>
      <c r="JOW238" s="13"/>
      <c r="JOX238" s="13"/>
      <c r="JOY238" s="13"/>
      <c r="JOZ238" s="13"/>
      <c r="JPA238" s="13"/>
      <c r="JPB238" s="13"/>
      <c r="JPC238" s="13"/>
      <c r="JPD238" s="13"/>
      <c r="JPE238" s="13"/>
      <c r="JPF238" s="13"/>
      <c r="JPG238" s="13"/>
      <c r="JPH238" s="13"/>
      <c r="JPI238" s="13"/>
      <c r="JPJ238" s="13"/>
      <c r="JPK238" s="13"/>
      <c r="JPL238" s="13"/>
      <c r="JPM238" s="13"/>
      <c r="JPN238" s="13"/>
      <c r="JPO238" s="13"/>
      <c r="JPP238" s="13"/>
      <c r="JPQ238" s="13"/>
      <c r="JPR238" s="13"/>
      <c r="JPS238" s="13"/>
      <c r="JPT238" s="13"/>
      <c r="JPU238" s="13"/>
      <c r="JPV238" s="13"/>
      <c r="JPW238" s="13"/>
      <c r="JPX238" s="13"/>
      <c r="JPY238" s="13"/>
      <c r="JPZ238" s="13"/>
      <c r="JQA238" s="13"/>
      <c r="JQB238" s="13"/>
      <c r="JQC238" s="13"/>
      <c r="JQD238" s="13"/>
      <c r="JQE238" s="13"/>
      <c r="JQF238" s="13"/>
      <c r="JQG238" s="13"/>
      <c r="JQH238" s="13"/>
      <c r="JQI238" s="13"/>
      <c r="JQJ238" s="13"/>
      <c r="JQK238" s="13"/>
      <c r="JQL238" s="13"/>
      <c r="JQM238" s="13"/>
      <c r="JQN238" s="13"/>
      <c r="JQO238" s="13"/>
      <c r="JQP238" s="13"/>
      <c r="JQQ238" s="13"/>
      <c r="JQR238" s="13"/>
      <c r="JQS238" s="13"/>
      <c r="JQT238" s="13"/>
      <c r="JQU238" s="13"/>
      <c r="JQV238" s="13"/>
      <c r="JQW238" s="13"/>
      <c r="JQX238" s="13"/>
      <c r="JQY238" s="13"/>
      <c r="JQZ238" s="13"/>
      <c r="JRA238" s="13"/>
      <c r="JRB238" s="13"/>
      <c r="JRC238" s="13"/>
      <c r="JRD238" s="13"/>
      <c r="JRE238" s="13"/>
      <c r="JRF238" s="13"/>
      <c r="JRG238" s="13"/>
      <c r="JRH238" s="13"/>
      <c r="JRI238" s="13"/>
      <c r="JRJ238" s="13"/>
      <c r="JRK238" s="13"/>
      <c r="JRL238" s="13"/>
      <c r="JRM238" s="13"/>
      <c r="JRN238" s="13"/>
      <c r="JRO238" s="13"/>
      <c r="JRP238" s="13"/>
      <c r="JRQ238" s="13"/>
      <c r="JRR238" s="13"/>
      <c r="JRS238" s="13"/>
      <c r="JRT238" s="13"/>
      <c r="JRU238" s="13"/>
      <c r="JRV238" s="13"/>
      <c r="JRW238" s="13"/>
      <c r="JRX238" s="13"/>
      <c r="JRY238" s="13"/>
      <c r="JRZ238" s="13"/>
      <c r="JSA238" s="13"/>
      <c r="JSB238" s="13"/>
      <c r="JSC238" s="13"/>
      <c r="JSD238" s="13"/>
      <c r="JSE238" s="13"/>
      <c r="JSF238" s="13"/>
      <c r="JSG238" s="13"/>
      <c r="JSH238" s="13"/>
      <c r="JSI238" s="13"/>
      <c r="JSJ238" s="13"/>
      <c r="JSK238" s="13"/>
      <c r="JSL238" s="13"/>
      <c r="JSM238" s="13"/>
      <c r="JSN238" s="13"/>
      <c r="JSO238" s="13"/>
      <c r="JSP238" s="13"/>
      <c r="JSQ238" s="13"/>
      <c r="JSR238" s="13"/>
      <c r="JSS238" s="13"/>
      <c r="JST238" s="13"/>
      <c r="JSU238" s="13"/>
      <c r="JSV238" s="13"/>
      <c r="JSW238" s="13"/>
      <c r="JSX238" s="13"/>
      <c r="JSY238" s="13"/>
      <c r="JSZ238" s="13"/>
      <c r="JTA238" s="13"/>
      <c r="JTB238" s="13"/>
      <c r="JTC238" s="13"/>
      <c r="JTD238" s="13"/>
      <c r="JTE238" s="13"/>
      <c r="JTF238" s="13"/>
      <c r="JTG238" s="13"/>
      <c r="JTH238" s="13"/>
      <c r="JTI238" s="13"/>
      <c r="JTJ238" s="13"/>
      <c r="JTK238" s="13"/>
      <c r="JTL238" s="13"/>
      <c r="JTM238" s="13"/>
      <c r="JTN238" s="13"/>
      <c r="JTO238" s="13"/>
      <c r="JTP238" s="13"/>
      <c r="JTQ238" s="13"/>
      <c r="JTR238" s="13"/>
      <c r="JTS238" s="13"/>
      <c r="JTT238" s="13"/>
      <c r="JTU238" s="13"/>
      <c r="JTV238" s="13"/>
      <c r="JTW238" s="13"/>
      <c r="JTX238" s="13"/>
      <c r="JTY238" s="13"/>
      <c r="JTZ238" s="13"/>
      <c r="JUA238" s="13"/>
      <c r="JUB238" s="13"/>
      <c r="JUC238" s="13"/>
      <c r="JUD238" s="13"/>
      <c r="JUE238" s="13"/>
      <c r="JUF238" s="13"/>
      <c r="JUG238" s="13"/>
      <c r="JUH238" s="13"/>
      <c r="JUI238" s="13"/>
      <c r="JUJ238" s="13"/>
      <c r="JUK238" s="13"/>
      <c r="JUL238" s="13"/>
      <c r="JUM238" s="13"/>
      <c r="JUN238" s="13"/>
      <c r="JUO238" s="13"/>
      <c r="JUP238" s="13"/>
      <c r="JUQ238" s="13"/>
      <c r="JUR238" s="13"/>
      <c r="JUS238" s="13"/>
      <c r="JUT238" s="13"/>
      <c r="JUU238" s="13"/>
      <c r="JUV238" s="13"/>
      <c r="JUW238" s="13"/>
      <c r="JUX238" s="13"/>
      <c r="JUY238" s="13"/>
      <c r="JUZ238" s="13"/>
      <c r="JVA238" s="13"/>
      <c r="JVB238" s="13"/>
      <c r="JVC238" s="13"/>
      <c r="JVD238" s="13"/>
      <c r="JVE238" s="13"/>
      <c r="JVF238" s="13"/>
      <c r="JVG238" s="13"/>
      <c r="JVH238" s="13"/>
      <c r="JVI238" s="13"/>
      <c r="JVJ238" s="13"/>
      <c r="JVK238" s="13"/>
      <c r="JVL238" s="13"/>
      <c r="JVM238" s="13"/>
      <c r="JVN238" s="13"/>
      <c r="JVO238" s="13"/>
      <c r="JVP238" s="13"/>
      <c r="JVQ238" s="13"/>
      <c r="JVR238" s="13"/>
      <c r="JVS238" s="13"/>
      <c r="JVT238" s="13"/>
      <c r="JVU238" s="13"/>
      <c r="JVV238" s="13"/>
      <c r="JVW238" s="13"/>
      <c r="JVX238" s="13"/>
      <c r="JVY238" s="13"/>
      <c r="JVZ238" s="13"/>
      <c r="JWA238" s="13"/>
      <c r="JWB238" s="13"/>
      <c r="JWC238" s="13"/>
      <c r="JWD238" s="13"/>
      <c r="JWE238" s="13"/>
      <c r="JWF238" s="13"/>
      <c r="JWG238" s="13"/>
      <c r="JWH238" s="13"/>
      <c r="JWI238" s="13"/>
      <c r="JWJ238" s="13"/>
      <c r="JWK238" s="13"/>
      <c r="JWL238" s="13"/>
      <c r="JWM238" s="13"/>
      <c r="JWN238" s="13"/>
      <c r="JWO238" s="13"/>
      <c r="JWP238" s="13"/>
      <c r="JWQ238" s="13"/>
      <c r="JWR238" s="13"/>
      <c r="JWS238" s="13"/>
      <c r="JWT238" s="13"/>
      <c r="JWU238" s="13"/>
      <c r="JWV238" s="13"/>
      <c r="JWW238" s="13"/>
      <c r="JWX238" s="13"/>
      <c r="JWY238" s="13"/>
      <c r="JWZ238" s="13"/>
      <c r="JXA238" s="13"/>
      <c r="JXB238" s="13"/>
      <c r="JXC238" s="13"/>
      <c r="JXD238" s="13"/>
      <c r="JXE238" s="13"/>
      <c r="JXF238" s="13"/>
      <c r="JXG238" s="13"/>
      <c r="JXH238" s="13"/>
      <c r="JXI238" s="13"/>
      <c r="JXJ238" s="13"/>
      <c r="JXK238" s="13"/>
      <c r="JXL238" s="13"/>
      <c r="JXM238" s="13"/>
      <c r="JXN238" s="13"/>
      <c r="JXO238" s="13"/>
      <c r="JXP238" s="13"/>
      <c r="JXQ238" s="13"/>
      <c r="JXR238" s="13"/>
      <c r="JXS238" s="13"/>
      <c r="JXT238" s="13"/>
      <c r="JXU238" s="13"/>
      <c r="JXV238" s="13"/>
      <c r="JXW238" s="13"/>
      <c r="JXX238" s="13"/>
      <c r="JXY238" s="13"/>
      <c r="JXZ238" s="13"/>
      <c r="JYA238" s="13"/>
      <c r="JYB238" s="13"/>
      <c r="JYC238" s="13"/>
      <c r="JYD238" s="13"/>
      <c r="JYE238" s="13"/>
      <c r="JYF238" s="13"/>
      <c r="JYG238" s="13"/>
      <c r="JYH238" s="13"/>
      <c r="JYI238" s="13"/>
      <c r="JYJ238" s="13"/>
      <c r="JYK238" s="13"/>
      <c r="JYL238" s="13"/>
      <c r="JYM238" s="13"/>
      <c r="JYN238" s="13"/>
      <c r="JYO238" s="13"/>
      <c r="JYP238" s="13"/>
      <c r="JYQ238" s="13"/>
      <c r="JYR238" s="13"/>
      <c r="JYS238" s="13"/>
      <c r="JYT238" s="13"/>
      <c r="JYU238" s="13"/>
      <c r="JYV238" s="13"/>
      <c r="JYW238" s="13"/>
      <c r="JYX238" s="13"/>
      <c r="JYY238" s="13"/>
      <c r="JYZ238" s="13"/>
      <c r="JZA238" s="13"/>
      <c r="JZB238" s="13"/>
      <c r="JZC238" s="13"/>
      <c r="JZD238" s="13"/>
      <c r="JZE238" s="13"/>
      <c r="JZF238" s="13"/>
      <c r="JZG238" s="13"/>
      <c r="JZH238" s="13"/>
      <c r="JZI238" s="13"/>
      <c r="JZJ238" s="13"/>
      <c r="JZK238" s="13"/>
      <c r="JZL238" s="13"/>
      <c r="JZM238" s="13"/>
      <c r="JZN238" s="13"/>
      <c r="JZO238" s="13"/>
      <c r="JZP238" s="13"/>
      <c r="JZQ238" s="13"/>
      <c r="JZR238" s="13"/>
      <c r="JZS238" s="13"/>
      <c r="JZT238" s="13"/>
      <c r="JZU238" s="13"/>
      <c r="JZV238" s="13"/>
      <c r="JZW238" s="13"/>
      <c r="JZX238" s="13"/>
      <c r="JZY238" s="13"/>
      <c r="JZZ238" s="13"/>
      <c r="KAA238" s="13"/>
      <c r="KAB238" s="13"/>
      <c r="KAC238" s="13"/>
      <c r="KAD238" s="13"/>
      <c r="KAE238" s="13"/>
      <c r="KAF238" s="13"/>
      <c r="KAG238" s="13"/>
      <c r="KAH238" s="13"/>
      <c r="KAI238" s="13"/>
      <c r="KAJ238" s="13"/>
      <c r="KAK238" s="13"/>
      <c r="KAL238" s="13"/>
      <c r="KAM238" s="13"/>
      <c r="KAN238" s="13"/>
      <c r="KAO238" s="13"/>
      <c r="KAP238" s="13"/>
      <c r="KAQ238" s="13"/>
      <c r="KAR238" s="13"/>
      <c r="KAS238" s="13"/>
      <c r="KAT238" s="13"/>
      <c r="KAU238" s="13"/>
      <c r="KAV238" s="13"/>
      <c r="KAW238" s="13"/>
      <c r="KAX238" s="13"/>
      <c r="KAY238" s="13"/>
      <c r="KAZ238" s="13"/>
      <c r="KBA238" s="13"/>
      <c r="KBB238" s="13"/>
      <c r="KBC238" s="13"/>
      <c r="KBD238" s="13"/>
      <c r="KBE238" s="13"/>
      <c r="KBF238" s="13"/>
      <c r="KBG238" s="13"/>
      <c r="KBH238" s="13"/>
      <c r="KBI238" s="13"/>
      <c r="KBJ238" s="13"/>
      <c r="KBK238" s="13"/>
      <c r="KBL238" s="13"/>
      <c r="KBM238" s="13"/>
      <c r="KBN238" s="13"/>
      <c r="KBO238" s="13"/>
      <c r="KBP238" s="13"/>
      <c r="KBQ238" s="13"/>
      <c r="KBR238" s="13"/>
      <c r="KBS238" s="13"/>
      <c r="KBT238" s="13"/>
      <c r="KBU238" s="13"/>
      <c r="KBV238" s="13"/>
      <c r="KBW238" s="13"/>
      <c r="KBX238" s="13"/>
      <c r="KBY238" s="13"/>
      <c r="KBZ238" s="13"/>
      <c r="KCA238" s="13"/>
      <c r="KCB238" s="13"/>
      <c r="KCC238" s="13"/>
      <c r="KCD238" s="13"/>
      <c r="KCE238" s="13"/>
      <c r="KCF238" s="13"/>
      <c r="KCG238" s="13"/>
      <c r="KCH238" s="13"/>
      <c r="KCI238" s="13"/>
      <c r="KCJ238" s="13"/>
      <c r="KCK238" s="13"/>
      <c r="KCL238" s="13"/>
      <c r="KCM238" s="13"/>
      <c r="KCN238" s="13"/>
      <c r="KCO238" s="13"/>
      <c r="KCP238" s="13"/>
      <c r="KCQ238" s="13"/>
      <c r="KCR238" s="13"/>
      <c r="KCS238" s="13"/>
      <c r="KCT238" s="13"/>
      <c r="KCU238" s="13"/>
      <c r="KCV238" s="13"/>
      <c r="KCW238" s="13"/>
      <c r="KCX238" s="13"/>
      <c r="KCY238" s="13"/>
      <c r="KCZ238" s="13"/>
      <c r="KDA238" s="13"/>
      <c r="KDB238" s="13"/>
      <c r="KDC238" s="13"/>
      <c r="KDD238" s="13"/>
      <c r="KDE238" s="13"/>
      <c r="KDF238" s="13"/>
      <c r="KDG238" s="13"/>
      <c r="KDH238" s="13"/>
      <c r="KDI238" s="13"/>
      <c r="KDJ238" s="13"/>
      <c r="KDK238" s="13"/>
      <c r="KDL238" s="13"/>
      <c r="KDM238" s="13"/>
      <c r="KDN238" s="13"/>
      <c r="KDO238" s="13"/>
      <c r="KDP238" s="13"/>
      <c r="KDQ238" s="13"/>
      <c r="KDR238" s="13"/>
      <c r="KDS238" s="13"/>
      <c r="KDT238" s="13"/>
      <c r="KDU238" s="13"/>
      <c r="KDV238" s="13"/>
      <c r="KDW238" s="13"/>
      <c r="KDX238" s="13"/>
      <c r="KDY238" s="13"/>
      <c r="KDZ238" s="13"/>
      <c r="KEA238" s="13"/>
      <c r="KEB238" s="13"/>
      <c r="KEC238" s="13"/>
      <c r="KED238" s="13"/>
      <c r="KEE238" s="13"/>
      <c r="KEF238" s="13"/>
      <c r="KEG238" s="13"/>
      <c r="KEH238" s="13"/>
      <c r="KEI238" s="13"/>
      <c r="KEJ238" s="13"/>
      <c r="KEK238" s="13"/>
      <c r="KEL238" s="13"/>
      <c r="KEM238" s="13"/>
      <c r="KEN238" s="13"/>
      <c r="KEO238" s="13"/>
      <c r="KEP238" s="13"/>
      <c r="KEQ238" s="13"/>
      <c r="KER238" s="13"/>
      <c r="KES238" s="13"/>
      <c r="KET238" s="13"/>
      <c r="KEU238" s="13"/>
      <c r="KEV238" s="13"/>
      <c r="KEW238" s="13"/>
      <c r="KEX238" s="13"/>
      <c r="KEY238" s="13"/>
      <c r="KEZ238" s="13"/>
      <c r="KFA238" s="13"/>
      <c r="KFB238" s="13"/>
      <c r="KFC238" s="13"/>
      <c r="KFD238" s="13"/>
      <c r="KFE238" s="13"/>
      <c r="KFF238" s="13"/>
      <c r="KFG238" s="13"/>
      <c r="KFH238" s="13"/>
      <c r="KFI238" s="13"/>
      <c r="KFJ238" s="13"/>
      <c r="KFK238" s="13"/>
      <c r="KFL238" s="13"/>
      <c r="KFM238" s="13"/>
      <c r="KFN238" s="13"/>
      <c r="KFO238" s="13"/>
      <c r="KFP238" s="13"/>
      <c r="KFQ238" s="13"/>
      <c r="KFR238" s="13"/>
      <c r="KFS238" s="13"/>
      <c r="KFT238" s="13"/>
      <c r="KFU238" s="13"/>
      <c r="KFV238" s="13"/>
      <c r="KFW238" s="13"/>
      <c r="KFX238" s="13"/>
      <c r="KFY238" s="13"/>
      <c r="KFZ238" s="13"/>
      <c r="KGA238" s="13"/>
      <c r="KGB238" s="13"/>
      <c r="KGC238" s="13"/>
      <c r="KGD238" s="13"/>
      <c r="KGE238" s="13"/>
      <c r="KGF238" s="13"/>
      <c r="KGG238" s="13"/>
      <c r="KGH238" s="13"/>
      <c r="KGI238" s="13"/>
      <c r="KGJ238" s="13"/>
      <c r="KGK238" s="13"/>
      <c r="KGL238" s="13"/>
      <c r="KGM238" s="13"/>
      <c r="KGN238" s="13"/>
      <c r="KGO238" s="13"/>
      <c r="KGP238" s="13"/>
      <c r="KGQ238" s="13"/>
      <c r="KGR238" s="13"/>
      <c r="KGS238" s="13"/>
      <c r="KGT238" s="13"/>
      <c r="KGU238" s="13"/>
      <c r="KGV238" s="13"/>
      <c r="KGW238" s="13"/>
      <c r="KGX238" s="13"/>
      <c r="KGY238" s="13"/>
      <c r="KGZ238" s="13"/>
      <c r="KHA238" s="13"/>
      <c r="KHB238" s="13"/>
      <c r="KHC238" s="13"/>
      <c r="KHD238" s="13"/>
      <c r="KHE238" s="13"/>
      <c r="KHF238" s="13"/>
      <c r="KHG238" s="13"/>
      <c r="KHH238" s="13"/>
      <c r="KHI238" s="13"/>
      <c r="KHJ238" s="13"/>
      <c r="KHK238" s="13"/>
      <c r="KHL238" s="13"/>
      <c r="KHM238" s="13"/>
      <c r="KHN238" s="13"/>
      <c r="KHO238" s="13"/>
      <c r="KHP238" s="13"/>
      <c r="KHQ238" s="13"/>
      <c r="KHR238" s="13"/>
      <c r="KHS238" s="13"/>
      <c r="KHT238" s="13"/>
      <c r="KHU238" s="13"/>
      <c r="KHV238" s="13"/>
      <c r="KHW238" s="13"/>
      <c r="KHX238" s="13"/>
      <c r="KHY238" s="13"/>
      <c r="KHZ238" s="13"/>
      <c r="KIA238" s="13"/>
      <c r="KIB238" s="13"/>
      <c r="KIC238" s="13"/>
      <c r="KID238" s="13"/>
      <c r="KIE238" s="13"/>
      <c r="KIF238" s="13"/>
      <c r="KIG238" s="13"/>
      <c r="KIH238" s="13"/>
      <c r="KII238" s="13"/>
      <c r="KIJ238" s="13"/>
      <c r="KIK238" s="13"/>
      <c r="KIL238" s="13"/>
      <c r="KIM238" s="13"/>
      <c r="KIN238" s="13"/>
      <c r="KIO238" s="13"/>
      <c r="KIP238" s="13"/>
      <c r="KIQ238" s="13"/>
      <c r="KIR238" s="13"/>
      <c r="KIS238" s="13"/>
      <c r="KIT238" s="13"/>
      <c r="KIU238" s="13"/>
      <c r="KIV238" s="13"/>
      <c r="KIW238" s="13"/>
      <c r="KIX238" s="13"/>
      <c r="KIY238" s="13"/>
      <c r="KIZ238" s="13"/>
      <c r="KJA238" s="13"/>
      <c r="KJB238" s="13"/>
      <c r="KJC238" s="13"/>
      <c r="KJD238" s="13"/>
      <c r="KJE238" s="13"/>
      <c r="KJF238" s="13"/>
      <c r="KJG238" s="13"/>
      <c r="KJH238" s="13"/>
      <c r="KJI238" s="13"/>
      <c r="KJJ238" s="13"/>
      <c r="KJK238" s="13"/>
      <c r="KJL238" s="13"/>
      <c r="KJM238" s="13"/>
      <c r="KJN238" s="13"/>
      <c r="KJO238" s="13"/>
      <c r="KJP238" s="13"/>
      <c r="KJQ238" s="13"/>
      <c r="KJR238" s="13"/>
      <c r="KJS238" s="13"/>
      <c r="KJT238" s="13"/>
      <c r="KJU238" s="13"/>
      <c r="KJV238" s="13"/>
      <c r="KJW238" s="13"/>
      <c r="KJX238" s="13"/>
      <c r="KJY238" s="13"/>
      <c r="KJZ238" s="13"/>
      <c r="KKA238" s="13"/>
      <c r="KKB238" s="13"/>
      <c r="KKC238" s="13"/>
      <c r="KKD238" s="13"/>
      <c r="KKE238" s="13"/>
      <c r="KKF238" s="13"/>
      <c r="KKG238" s="13"/>
      <c r="KKH238" s="13"/>
      <c r="KKI238" s="13"/>
      <c r="KKJ238" s="13"/>
      <c r="KKK238" s="13"/>
      <c r="KKL238" s="13"/>
      <c r="KKM238" s="13"/>
      <c r="KKN238" s="13"/>
      <c r="KKO238" s="13"/>
      <c r="KKP238" s="13"/>
      <c r="KKQ238" s="13"/>
      <c r="KKR238" s="13"/>
      <c r="KKS238" s="13"/>
      <c r="KKT238" s="13"/>
      <c r="KKU238" s="13"/>
      <c r="KKV238" s="13"/>
      <c r="KKW238" s="13"/>
      <c r="KKX238" s="13"/>
      <c r="KKY238" s="13"/>
      <c r="KKZ238" s="13"/>
      <c r="KLA238" s="13"/>
      <c r="KLB238" s="13"/>
      <c r="KLC238" s="13"/>
      <c r="KLD238" s="13"/>
      <c r="KLE238" s="13"/>
      <c r="KLF238" s="13"/>
      <c r="KLG238" s="13"/>
      <c r="KLH238" s="13"/>
      <c r="KLI238" s="13"/>
      <c r="KLJ238" s="13"/>
      <c r="KLK238" s="13"/>
      <c r="KLL238" s="13"/>
      <c r="KLM238" s="13"/>
      <c r="KLN238" s="13"/>
      <c r="KLO238" s="13"/>
      <c r="KLP238" s="13"/>
      <c r="KLQ238" s="13"/>
      <c r="KLR238" s="13"/>
      <c r="KLS238" s="13"/>
      <c r="KLT238" s="13"/>
      <c r="KLU238" s="13"/>
      <c r="KLV238" s="13"/>
      <c r="KLW238" s="13"/>
      <c r="KLX238" s="13"/>
      <c r="KLY238" s="13"/>
      <c r="KLZ238" s="13"/>
      <c r="KMA238" s="13"/>
      <c r="KMB238" s="13"/>
      <c r="KMC238" s="13"/>
      <c r="KMD238" s="13"/>
      <c r="KME238" s="13"/>
      <c r="KMF238" s="13"/>
      <c r="KMG238" s="13"/>
      <c r="KMH238" s="13"/>
      <c r="KMI238" s="13"/>
      <c r="KMJ238" s="13"/>
      <c r="KMK238" s="13"/>
      <c r="KML238" s="13"/>
      <c r="KMM238" s="13"/>
      <c r="KMN238" s="13"/>
      <c r="KMO238" s="13"/>
      <c r="KMP238" s="13"/>
      <c r="KMQ238" s="13"/>
      <c r="KMR238" s="13"/>
      <c r="KMS238" s="13"/>
      <c r="KMT238" s="13"/>
      <c r="KMU238" s="13"/>
      <c r="KMV238" s="13"/>
      <c r="KMW238" s="13"/>
      <c r="KMX238" s="13"/>
      <c r="KMY238" s="13"/>
      <c r="KMZ238" s="13"/>
      <c r="KNA238" s="13"/>
      <c r="KNB238" s="13"/>
      <c r="KNC238" s="13"/>
      <c r="KND238" s="13"/>
      <c r="KNE238" s="13"/>
      <c r="KNF238" s="13"/>
      <c r="KNG238" s="13"/>
      <c r="KNH238" s="13"/>
      <c r="KNI238" s="13"/>
      <c r="KNJ238" s="13"/>
      <c r="KNK238" s="13"/>
      <c r="KNL238" s="13"/>
      <c r="KNM238" s="13"/>
      <c r="KNN238" s="13"/>
      <c r="KNO238" s="13"/>
      <c r="KNP238" s="13"/>
      <c r="KNQ238" s="13"/>
      <c r="KNR238" s="13"/>
      <c r="KNS238" s="13"/>
      <c r="KNT238" s="13"/>
      <c r="KNU238" s="13"/>
      <c r="KNV238" s="13"/>
      <c r="KNW238" s="13"/>
      <c r="KNX238" s="13"/>
      <c r="KNY238" s="13"/>
      <c r="KNZ238" s="13"/>
      <c r="KOA238" s="13"/>
      <c r="KOB238" s="13"/>
      <c r="KOC238" s="13"/>
      <c r="KOD238" s="13"/>
      <c r="KOE238" s="13"/>
      <c r="KOF238" s="13"/>
      <c r="KOG238" s="13"/>
      <c r="KOH238" s="13"/>
      <c r="KOI238" s="13"/>
      <c r="KOJ238" s="13"/>
      <c r="KOK238" s="13"/>
      <c r="KOL238" s="13"/>
      <c r="KOM238" s="13"/>
      <c r="KON238" s="13"/>
      <c r="KOO238" s="13"/>
      <c r="KOP238" s="13"/>
      <c r="KOQ238" s="13"/>
      <c r="KOR238" s="13"/>
      <c r="KOS238" s="13"/>
      <c r="KOT238" s="13"/>
      <c r="KOU238" s="13"/>
      <c r="KOV238" s="13"/>
      <c r="KOW238" s="13"/>
      <c r="KOX238" s="13"/>
      <c r="KOY238" s="13"/>
      <c r="KOZ238" s="13"/>
      <c r="KPA238" s="13"/>
      <c r="KPB238" s="13"/>
      <c r="KPC238" s="13"/>
      <c r="KPD238" s="13"/>
      <c r="KPE238" s="13"/>
      <c r="KPF238" s="13"/>
      <c r="KPG238" s="13"/>
      <c r="KPH238" s="13"/>
      <c r="KPI238" s="13"/>
      <c r="KPJ238" s="13"/>
      <c r="KPK238" s="13"/>
      <c r="KPL238" s="13"/>
      <c r="KPM238" s="13"/>
      <c r="KPN238" s="13"/>
      <c r="KPO238" s="13"/>
      <c r="KPP238" s="13"/>
      <c r="KPQ238" s="13"/>
      <c r="KPR238" s="13"/>
      <c r="KPS238" s="13"/>
      <c r="KPT238" s="13"/>
      <c r="KPU238" s="13"/>
      <c r="KPV238" s="13"/>
      <c r="KPW238" s="13"/>
      <c r="KPX238" s="13"/>
      <c r="KPY238" s="13"/>
      <c r="KPZ238" s="13"/>
      <c r="KQA238" s="13"/>
      <c r="KQB238" s="13"/>
      <c r="KQC238" s="13"/>
      <c r="KQD238" s="13"/>
      <c r="KQE238" s="13"/>
      <c r="KQF238" s="13"/>
      <c r="KQG238" s="13"/>
      <c r="KQH238" s="13"/>
      <c r="KQI238" s="13"/>
      <c r="KQJ238" s="13"/>
      <c r="KQK238" s="13"/>
      <c r="KQL238" s="13"/>
      <c r="KQM238" s="13"/>
      <c r="KQN238" s="13"/>
      <c r="KQO238" s="13"/>
      <c r="KQP238" s="13"/>
      <c r="KQQ238" s="13"/>
      <c r="KQR238" s="13"/>
      <c r="KQS238" s="13"/>
      <c r="KQT238" s="13"/>
      <c r="KQU238" s="13"/>
      <c r="KQV238" s="13"/>
      <c r="KQW238" s="13"/>
      <c r="KQX238" s="13"/>
      <c r="KQY238" s="13"/>
      <c r="KQZ238" s="13"/>
      <c r="KRA238" s="13"/>
      <c r="KRB238" s="13"/>
      <c r="KRC238" s="13"/>
      <c r="KRD238" s="13"/>
      <c r="KRE238" s="13"/>
      <c r="KRF238" s="13"/>
      <c r="KRG238" s="13"/>
      <c r="KRH238" s="13"/>
      <c r="KRI238" s="13"/>
      <c r="KRJ238" s="13"/>
      <c r="KRK238" s="13"/>
      <c r="KRL238" s="13"/>
      <c r="KRM238" s="13"/>
      <c r="KRN238" s="13"/>
      <c r="KRO238" s="13"/>
      <c r="KRP238" s="13"/>
      <c r="KRQ238" s="13"/>
      <c r="KRR238" s="13"/>
      <c r="KRS238" s="13"/>
      <c r="KRT238" s="13"/>
      <c r="KRU238" s="13"/>
      <c r="KRV238" s="13"/>
      <c r="KRW238" s="13"/>
      <c r="KRX238" s="13"/>
      <c r="KRY238" s="13"/>
      <c r="KRZ238" s="13"/>
      <c r="KSA238" s="13"/>
      <c r="KSB238" s="13"/>
      <c r="KSC238" s="13"/>
      <c r="KSD238" s="13"/>
      <c r="KSE238" s="13"/>
      <c r="KSF238" s="13"/>
      <c r="KSG238" s="13"/>
      <c r="KSH238" s="13"/>
      <c r="KSI238" s="13"/>
      <c r="KSJ238" s="13"/>
      <c r="KSK238" s="13"/>
      <c r="KSL238" s="13"/>
      <c r="KSM238" s="13"/>
      <c r="KSN238" s="13"/>
      <c r="KSO238" s="13"/>
      <c r="KSP238" s="13"/>
      <c r="KSQ238" s="13"/>
      <c r="KSR238" s="13"/>
      <c r="KSS238" s="13"/>
      <c r="KST238" s="13"/>
      <c r="KSU238" s="13"/>
      <c r="KSV238" s="13"/>
      <c r="KSW238" s="13"/>
      <c r="KSX238" s="13"/>
      <c r="KSY238" s="13"/>
      <c r="KSZ238" s="13"/>
      <c r="KTA238" s="13"/>
      <c r="KTB238" s="13"/>
      <c r="KTC238" s="13"/>
      <c r="KTD238" s="13"/>
      <c r="KTE238" s="13"/>
      <c r="KTF238" s="13"/>
      <c r="KTG238" s="13"/>
      <c r="KTH238" s="13"/>
      <c r="KTI238" s="13"/>
      <c r="KTJ238" s="13"/>
      <c r="KTK238" s="13"/>
      <c r="KTL238" s="13"/>
      <c r="KTM238" s="13"/>
      <c r="KTN238" s="13"/>
      <c r="KTO238" s="13"/>
      <c r="KTP238" s="13"/>
      <c r="KTQ238" s="13"/>
      <c r="KTR238" s="13"/>
      <c r="KTS238" s="13"/>
      <c r="KTT238" s="13"/>
      <c r="KTU238" s="13"/>
      <c r="KTV238" s="13"/>
      <c r="KTW238" s="13"/>
      <c r="KTX238" s="13"/>
      <c r="KTY238" s="13"/>
      <c r="KTZ238" s="13"/>
      <c r="KUA238" s="13"/>
      <c r="KUB238" s="13"/>
      <c r="KUC238" s="13"/>
      <c r="KUD238" s="13"/>
      <c r="KUE238" s="13"/>
      <c r="KUF238" s="13"/>
      <c r="KUG238" s="13"/>
      <c r="KUH238" s="13"/>
      <c r="KUI238" s="13"/>
      <c r="KUJ238" s="13"/>
      <c r="KUK238" s="13"/>
      <c r="KUL238" s="13"/>
      <c r="KUM238" s="13"/>
      <c r="KUN238" s="13"/>
      <c r="KUO238" s="13"/>
      <c r="KUP238" s="13"/>
      <c r="KUQ238" s="13"/>
      <c r="KUR238" s="13"/>
      <c r="KUS238" s="13"/>
      <c r="KUT238" s="13"/>
      <c r="KUU238" s="13"/>
      <c r="KUV238" s="13"/>
      <c r="KUW238" s="13"/>
      <c r="KUX238" s="13"/>
      <c r="KUY238" s="13"/>
      <c r="KUZ238" s="13"/>
      <c r="KVA238" s="13"/>
      <c r="KVB238" s="13"/>
      <c r="KVC238" s="13"/>
      <c r="KVD238" s="13"/>
      <c r="KVE238" s="13"/>
      <c r="KVF238" s="13"/>
      <c r="KVG238" s="13"/>
      <c r="KVH238" s="13"/>
      <c r="KVI238" s="13"/>
      <c r="KVJ238" s="13"/>
      <c r="KVK238" s="13"/>
      <c r="KVL238" s="13"/>
      <c r="KVM238" s="13"/>
      <c r="KVN238" s="13"/>
      <c r="KVO238" s="13"/>
      <c r="KVP238" s="13"/>
      <c r="KVQ238" s="13"/>
      <c r="KVR238" s="13"/>
      <c r="KVS238" s="13"/>
      <c r="KVT238" s="13"/>
      <c r="KVU238" s="13"/>
      <c r="KVV238" s="13"/>
      <c r="KVW238" s="13"/>
      <c r="KVX238" s="13"/>
      <c r="KVY238" s="13"/>
      <c r="KVZ238" s="13"/>
      <c r="KWA238" s="13"/>
      <c r="KWB238" s="13"/>
      <c r="KWC238" s="13"/>
      <c r="KWD238" s="13"/>
      <c r="KWE238" s="13"/>
      <c r="KWF238" s="13"/>
      <c r="KWG238" s="13"/>
      <c r="KWH238" s="13"/>
      <c r="KWI238" s="13"/>
      <c r="KWJ238" s="13"/>
      <c r="KWK238" s="13"/>
      <c r="KWL238" s="13"/>
      <c r="KWM238" s="13"/>
      <c r="KWN238" s="13"/>
      <c r="KWO238" s="13"/>
      <c r="KWP238" s="13"/>
      <c r="KWQ238" s="13"/>
      <c r="KWR238" s="13"/>
      <c r="KWS238" s="13"/>
      <c r="KWT238" s="13"/>
      <c r="KWU238" s="13"/>
      <c r="KWV238" s="13"/>
      <c r="KWW238" s="13"/>
      <c r="KWX238" s="13"/>
      <c r="KWY238" s="13"/>
      <c r="KWZ238" s="13"/>
      <c r="KXA238" s="13"/>
      <c r="KXB238" s="13"/>
      <c r="KXC238" s="13"/>
      <c r="KXD238" s="13"/>
      <c r="KXE238" s="13"/>
      <c r="KXF238" s="13"/>
      <c r="KXG238" s="13"/>
      <c r="KXH238" s="13"/>
      <c r="KXI238" s="13"/>
      <c r="KXJ238" s="13"/>
      <c r="KXK238" s="13"/>
      <c r="KXL238" s="13"/>
      <c r="KXM238" s="13"/>
      <c r="KXN238" s="13"/>
      <c r="KXO238" s="13"/>
      <c r="KXP238" s="13"/>
      <c r="KXQ238" s="13"/>
      <c r="KXR238" s="13"/>
      <c r="KXS238" s="13"/>
      <c r="KXT238" s="13"/>
      <c r="KXU238" s="13"/>
      <c r="KXV238" s="13"/>
      <c r="KXW238" s="13"/>
      <c r="KXX238" s="13"/>
      <c r="KXY238" s="13"/>
      <c r="KXZ238" s="13"/>
      <c r="KYA238" s="13"/>
      <c r="KYB238" s="13"/>
      <c r="KYC238" s="13"/>
      <c r="KYD238" s="13"/>
      <c r="KYE238" s="13"/>
      <c r="KYF238" s="13"/>
      <c r="KYG238" s="13"/>
      <c r="KYH238" s="13"/>
      <c r="KYI238" s="13"/>
      <c r="KYJ238" s="13"/>
      <c r="KYK238" s="13"/>
      <c r="KYL238" s="13"/>
      <c r="KYM238" s="13"/>
      <c r="KYN238" s="13"/>
      <c r="KYO238" s="13"/>
      <c r="KYP238" s="13"/>
      <c r="KYQ238" s="13"/>
      <c r="KYR238" s="13"/>
      <c r="KYS238" s="13"/>
      <c r="KYT238" s="13"/>
      <c r="KYU238" s="13"/>
      <c r="KYV238" s="13"/>
      <c r="KYW238" s="13"/>
      <c r="KYX238" s="13"/>
      <c r="KYY238" s="13"/>
      <c r="KYZ238" s="13"/>
      <c r="KZA238" s="13"/>
      <c r="KZB238" s="13"/>
      <c r="KZC238" s="13"/>
      <c r="KZD238" s="13"/>
      <c r="KZE238" s="13"/>
      <c r="KZF238" s="13"/>
      <c r="KZG238" s="13"/>
      <c r="KZH238" s="13"/>
      <c r="KZI238" s="13"/>
      <c r="KZJ238" s="13"/>
      <c r="KZK238" s="13"/>
      <c r="KZL238" s="13"/>
      <c r="KZM238" s="13"/>
      <c r="KZN238" s="13"/>
      <c r="KZO238" s="13"/>
      <c r="KZP238" s="13"/>
      <c r="KZQ238" s="13"/>
      <c r="KZR238" s="13"/>
      <c r="KZS238" s="13"/>
      <c r="KZT238" s="13"/>
      <c r="KZU238" s="13"/>
      <c r="KZV238" s="13"/>
      <c r="KZW238" s="13"/>
      <c r="KZX238" s="13"/>
      <c r="KZY238" s="13"/>
      <c r="KZZ238" s="13"/>
      <c r="LAA238" s="13"/>
      <c r="LAB238" s="13"/>
      <c r="LAC238" s="13"/>
      <c r="LAD238" s="13"/>
      <c r="LAE238" s="13"/>
      <c r="LAF238" s="13"/>
      <c r="LAG238" s="13"/>
      <c r="LAH238" s="13"/>
      <c r="LAI238" s="13"/>
      <c r="LAJ238" s="13"/>
      <c r="LAK238" s="13"/>
      <c r="LAL238" s="13"/>
      <c r="LAM238" s="13"/>
      <c r="LAN238" s="13"/>
      <c r="LAO238" s="13"/>
      <c r="LAP238" s="13"/>
      <c r="LAQ238" s="13"/>
      <c r="LAR238" s="13"/>
      <c r="LAS238" s="13"/>
      <c r="LAT238" s="13"/>
      <c r="LAU238" s="13"/>
      <c r="LAV238" s="13"/>
      <c r="LAW238" s="13"/>
      <c r="LAX238" s="13"/>
      <c r="LAY238" s="13"/>
      <c r="LAZ238" s="13"/>
      <c r="LBA238" s="13"/>
      <c r="LBB238" s="13"/>
      <c r="LBC238" s="13"/>
      <c r="LBD238" s="13"/>
      <c r="LBE238" s="13"/>
      <c r="LBF238" s="13"/>
      <c r="LBG238" s="13"/>
      <c r="LBH238" s="13"/>
      <c r="LBI238" s="13"/>
      <c r="LBJ238" s="13"/>
      <c r="LBK238" s="13"/>
      <c r="LBL238" s="13"/>
      <c r="LBM238" s="13"/>
      <c r="LBN238" s="13"/>
      <c r="LBO238" s="13"/>
      <c r="LBP238" s="13"/>
      <c r="LBQ238" s="13"/>
      <c r="LBR238" s="13"/>
      <c r="LBS238" s="13"/>
      <c r="LBT238" s="13"/>
      <c r="LBU238" s="13"/>
      <c r="LBV238" s="13"/>
      <c r="LBW238" s="13"/>
      <c r="LBX238" s="13"/>
      <c r="LBY238" s="13"/>
      <c r="LBZ238" s="13"/>
      <c r="LCA238" s="13"/>
      <c r="LCB238" s="13"/>
      <c r="LCC238" s="13"/>
      <c r="LCD238" s="13"/>
      <c r="LCE238" s="13"/>
      <c r="LCF238" s="13"/>
      <c r="LCG238" s="13"/>
      <c r="LCH238" s="13"/>
      <c r="LCI238" s="13"/>
      <c r="LCJ238" s="13"/>
      <c r="LCK238" s="13"/>
      <c r="LCL238" s="13"/>
      <c r="LCM238" s="13"/>
      <c r="LCN238" s="13"/>
      <c r="LCO238" s="13"/>
      <c r="LCP238" s="13"/>
      <c r="LCQ238" s="13"/>
      <c r="LCR238" s="13"/>
      <c r="LCS238" s="13"/>
      <c r="LCT238" s="13"/>
      <c r="LCU238" s="13"/>
      <c r="LCV238" s="13"/>
      <c r="LCW238" s="13"/>
      <c r="LCX238" s="13"/>
      <c r="LCY238" s="13"/>
      <c r="LCZ238" s="13"/>
      <c r="LDA238" s="13"/>
      <c r="LDB238" s="13"/>
      <c r="LDC238" s="13"/>
      <c r="LDD238" s="13"/>
      <c r="LDE238" s="13"/>
      <c r="LDF238" s="13"/>
      <c r="LDG238" s="13"/>
      <c r="LDH238" s="13"/>
      <c r="LDI238" s="13"/>
      <c r="LDJ238" s="13"/>
      <c r="LDK238" s="13"/>
      <c r="LDL238" s="13"/>
      <c r="LDM238" s="13"/>
      <c r="LDN238" s="13"/>
      <c r="LDO238" s="13"/>
      <c r="LDP238" s="13"/>
      <c r="LDQ238" s="13"/>
      <c r="LDR238" s="13"/>
      <c r="LDS238" s="13"/>
      <c r="LDT238" s="13"/>
      <c r="LDU238" s="13"/>
      <c r="LDV238" s="13"/>
      <c r="LDW238" s="13"/>
      <c r="LDX238" s="13"/>
      <c r="LDY238" s="13"/>
      <c r="LDZ238" s="13"/>
      <c r="LEA238" s="13"/>
      <c r="LEB238" s="13"/>
      <c r="LEC238" s="13"/>
      <c r="LED238" s="13"/>
      <c r="LEE238" s="13"/>
      <c r="LEF238" s="13"/>
      <c r="LEG238" s="13"/>
      <c r="LEH238" s="13"/>
      <c r="LEI238" s="13"/>
      <c r="LEJ238" s="13"/>
      <c r="LEK238" s="13"/>
      <c r="LEL238" s="13"/>
      <c r="LEM238" s="13"/>
      <c r="LEN238" s="13"/>
      <c r="LEO238" s="13"/>
      <c r="LEP238" s="13"/>
      <c r="LEQ238" s="13"/>
      <c r="LER238" s="13"/>
      <c r="LES238" s="13"/>
      <c r="LET238" s="13"/>
      <c r="LEU238" s="13"/>
      <c r="LEV238" s="13"/>
      <c r="LEW238" s="13"/>
      <c r="LEX238" s="13"/>
      <c r="LEY238" s="13"/>
      <c r="LEZ238" s="13"/>
      <c r="LFA238" s="13"/>
      <c r="LFB238" s="13"/>
      <c r="LFC238" s="13"/>
      <c r="LFD238" s="13"/>
      <c r="LFE238" s="13"/>
      <c r="LFF238" s="13"/>
      <c r="LFG238" s="13"/>
      <c r="LFH238" s="13"/>
      <c r="LFI238" s="13"/>
      <c r="LFJ238" s="13"/>
      <c r="LFK238" s="13"/>
      <c r="LFL238" s="13"/>
      <c r="LFM238" s="13"/>
      <c r="LFN238" s="13"/>
      <c r="LFO238" s="13"/>
      <c r="LFP238" s="13"/>
      <c r="LFQ238" s="13"/>
      <c r="LFR238" s="13"/>
      <c r="LFS238" s="13"/>
      <c r="LFT238" s="13"/>
      <c r="LFU238" s="13"/>
      <c r="LFV238" s="13"/>
      <c r="LFW238" s="13"/>
      <c r="LFX238" s="13"/>
      <c r="LFY238" s="13"/>
      <c r="LFZ238" s="13"/>
      <c r="LGA238" s="13"/>
      <c r="LGB238" s="13"/>
      <c r="LGC238" s="13"/>
      <c r="LGD238" s="13"/>
      <c r="LGE238" s="13"/>
      <c r="LGF238" s="13"/>
      <c r="LGG238" s="13"/>
      <c r="LGH238" s="13"/>
      <c r="LGI238" s="13"/>
      <c r="LGJ238" s="13"/>
      <c r="LGK238" s="13"/>
      <c r="LGL238" s="13"/>
      <c r="LGM238" s="13"/>
      <c r="LGN238" s="13"/>
      <c r="LGO238" s="13"/>
      <c r="LGP238" s="13"/>
      <c r="LGQ238" s="13"/>
      <c r="LGR238" s="13"/>
      <c r="LGS238" s="13"/>
      <c r="LGT238" s="13"/>
      <c r="LGU238" s="13"/>
      <c r="LGV238" s="13"/>
      <c r="LGW238" s="13"/>
      <c r="LGX238" s="13"/>
      <c r="LGY238" s="13"/>
      <c r="LGZ238" s="13"/>
      <c r="LHA238" s="13"/>
      <c r="LHB238" s="13"/>
      <c r="LHC238" s="13"/>
      <c r="LHD238" s="13"/>
      <c r="LHE238" s="13"/>
      <c r="LHF238" s="13"/>
      <c r="LHG238" s="13"/>
      <c r="LHH238" s="13"/>
      <c r="LHI238" s="13"/>
      <c r="LHJ238" s="13"/>
      <c r="LHK238" s="13"/>
      <c r="LHL238" s="13"/>
      <c r="LHM238" s="13"/>
      <c r="LHN238" s="13"/>
      <c r="LHO238" s="13"/>
      <c r="LHP238" s="13"/>
      <c r="LHQ238" s="13"/>
      <c r="LHR238" s="13"/>
      <c r="LHS238" s="13"/>
      <c r="LHT238" s="13"/>
      <c r="LHU238" s="13"/>
      <c r="LHV238" s="13"/>
      <c r="LHW238" s="13"/>
      <c r="LHX238" s="13"/>
      <c r="LHY238" s="13"/>
      <c r="LHZ238" s="13"/>
      <c r="LIA238" s="13"/>
      <c r="LIB238" s="13"/>
      <c r="LIC238" s="13"/>
      <c r="LID238" s="13"/>
      <c r="LIE238" s="13"/>
      <c r="LIF238" s="13"/>
      <c r="LIG238" s="13"/>
      <c r="LIH238" s="13"/>
      <c r="LII238" s="13"/>
      <c r="LIJ238" s="13"/>
      <c r="LIK238" s="13"/>
      <c r="LIL238" s="13"/>
      <c r="LIM238" s="13"/>
      <c r="LIN238" s="13"/>
      <c r="LIO238" s="13"/>
      <c r="LIP238" s="13"/>
      <c r="LIQ238" s="13"/>
      <c r="LIR238" s="13"/>
      <c r="LIS238" s="13"/>
      <c r="LIT238" s="13"/>
      <c r="LIU238" s="13"/>
      <c r="LIV238" s="13"/>
      <c r="LIW238" s="13"/>
      <c r="LIX238" s="13"/>
      <c r="LIY238" s="13"/>
      <c r="LIZ238" s="13"/>
      <c r="LJA238" s="13"/>
      <c r="LJB238" s="13"/>
      <c r="LJC238" s="13"/>
      <c r="LJD238" s="13"/>
      <c r="LJE238" s="13"/>
      <c r="LJF238" s="13"/>
      <c r="LJG238" s="13"/>
      <c r="LJH238" s="13"/>
      <c r="LJI238" s="13"/>
      <c r="LJJ238" s="13"/>
      <c r="LJK238" s="13"/>
      <c r="LJL238" s="13"/>
      <c r="LJM238" s="13"/>
      <c r="LJN238" s="13"/>
      <c r="LJO238" s="13"/>
      <c r="LJP238" s="13"/>
      <c r="LJQ238" s="13"/>
      <c r="LJR238" s="13"/>
      <c r="LJS238" s="13"/>
      <c r="LJT238" s="13"/>
      <c r="LJU238" s="13"/>
      <c r="LJV238" s="13"/>
      <c r="LJW238" s="13"/>
      <c r="LJX238" s="13"/>
      <c r="LJY238" s="13"/>
      <c r="LJZ238" s="13"/>
      <c r="LKA238" s="13"/>
      <c r="LKB238" s="13"/>
      <c r="LKC238" s="13"/>
      <c r="LKD238" s="13"/>
      <c r="LKE238" s="13"/>
      <c r="LKF238" s="13"/>
      <c r="LKG238" s="13"/>
      <c r="LKH238" s="13"/>
      <c r="LKI238" s="13"/>
      <c r="LKJ238" s="13"/>
      <c r="LKK238" s="13"/>
      <c r="LKL238" s="13"/>
      <c r="LKM238" s="13"/>
      <c r="LKN238" s="13"/>
      <c r="LKO238" s="13"/>
      <c r="LKP238" s="13"/>
      <c r="LKQ238" s="13"/>
      <c r="LKR238" s="13"/>
      <c r="LKS238" s="13"/>
      <c r="LKT238" s="13"/>
      <c r="LKU238" s="13"/>
      <c r="LKV238" s="13"/>
      <c r="LKW238" s="13"/>
      <c r="LKX238" s="13"/>
      <c r="LKY238" s="13"/>
      <c r="LKZ238" s="13"/>
      <c r="LLA238" s="13"/>
      <c r="LLB238" s="13"/>
      <c r="LLC238" s="13"/>
      <c r="LLD238" s="13"/>
      <c r="LLE238" s="13"/>
      <c r="LLF238" s="13"/>
      <c r="LLG238" s="13"/>
      <c r="LLH238" s="13"/>
      <c r="LLI238" s="13"/>
      <c r="LLJ238" s="13"/>
      <c r="LLK238" s="13"/>
      <c r="LLL238" s="13"/>
      <c r="LLM238" s="13"/>
      <c r="LLN238" s="13"/>
      <c r="LLO238" s="13"/>
      <c r="LLP238" s="13"/>
      <c r="LLQ238" s="13"/>
      <c r="LLR238" s="13"/>
      <c r="LLS238" s="13"/>
      <c r="LLT238" s="13"/>
      <c r="LLU238" s="13"/>
      <c r="LLV238" s="13"/>
      <c r="LLW238" s="13"/>
      <c r="LLX238" s="13"/>
      <c r="LLY238" s="13"/>
      <c r="LLZ238" s="13"/>
      <c r="LMA238" s="13"/>
      <c r="LMB238" s="13"/>
      <c r="LMC238" s="13"/>
      <c r="LMD238" s="13"/>
      <c r="LME238" s="13"/>
      <c r="LMF238" s="13"/>
      <c r="LMG238" s="13"/>
      <c r="LMH238" s="13"/>
      <c r="LMI238" s="13"/>
      <c r="LMJ238" s="13"/>
      <c r="LMK238" s="13"/>
      <c r="LML238" s="13"/>
      <c r="LMM238" s="13"/>
      <c r="LMN238" s="13"/>
      <c r="LMO238" s="13"/>
      <c r="LMP238" s="13"/>
      <c r="LMQ238" s="13"/>
      <c r="LMR238" s="13"/>
      <c r="LMS238" s="13"/>
      <c r="LMT238" s="13"/>
      <c r="LMU238" s="13"/>
      <c r="LMV238" s="13"/>
      <c r="LMW238" s="13"/>
      <c r="LMX238" s="13"/>
      <c r="LMY238" s="13"/>
      <c r="LMZ238" s="13"/>
      <c r="LNA238" s="13"/>
      <c r="LNB238" s="13"/>
      <c r="LNC238" s="13"/>
      <c r="LND238" s="13"/>
      <c r="LNE238" s="13"/>
      <c r="LNF238" s="13"/>
      <c r="LNG238" s="13"/>
      <c r="LNH238" s="13"/>
      <c r="LNI238" s="13"/>
      <c r="LNJ238" s="13"/>
      <c r="LNK238" s="13"/>
      <c r="LNL238" s="13"/>
      <c r="LNM238" s="13"/>
      <c r="LNN238" s="13"/>
      <c r="LNO238" s="13"/>
      <c r="LNP238" s="13"/>
      <c r="LNQ238" s="13"/>
      <c r="LNR238" s="13"/>
      <c r="LNS238" s="13"/>
      <c r="LNT238" s="13"/>
      <c r="LNU238" s="13"/>
      <c r="LNV238" s="13"/>
      <c r="LNW238" s="13"/>
      <c r="LNX238" s="13"/>
      <c r="LNY238" s="13"/>
      <c r="LNZ238" s="13"/>
      <c r="LOA238" s="13"/>
      <c r="LOB238" s="13"/>
      <c r="LOC238" s="13"/>
      <c r="LOD238" s="13"/>
      <c r="LOE238" s="13"/>
      <c r="LOF238" s="13"/>
      <c r="LOG238" s="13"/>
      <c r="LOH238" s="13"/>
      <c r="LOI238" s="13"/>
      <c r="LOJ238" s="13"/>
      <c r="LOK238" s="13"/>
      <c r="LOL238" s="13"/>
      <c r="LOM238" s="13"/>
      <c r="LON238" s="13"/>
      <c r="LOO238" s="13"/>
      <c r="LOP238" s="13"/>
      <c r="LOQ238" s="13"/>
      <c r="LOR238" s="13"/>
      <c r="LOS238" s="13"/>
      <c r="LOT238" s="13"/>
      <c r="LOU238" s="13"/>
      <c r="LOV238" s="13"/>
      <c r="LOW238" s="13"/>
      <c r="LOX238" s="13"/>
      <c r="LOY238" s="13"/>
      <c r="LOZ238" s="13"/>
      <c r="LPA238" s="13"/>
      <c r="LPB238" s="13"/>
      <c r="LPC238" s="13"/>
      <c r="LPD238" s="13"/>
      <c r="LPE238" s="13"/>
      <c r="LPF238" s="13"/>
      <c r="LPG238" s="13"/>
      <c r="LPH238" s="13"/>
      <c r="LPI238" s="13"/>
      <c r="LPJ238" s="13"/>
      <c r="LPK238" s="13"/>
      <c r="LPL238" s="13"/>
      <c r="LPM238" s="13"/>
      <c r="LPN238" s="13"/>
      <c r="LPO238" s="13"/>
      <c r="LPP238" s="13"/>
      <c r="LPQ238" s="13"/>
      <c r="LPR238" s="13"/>
      <c r="LPS238" s="13"/>
      <c r="LPT238" s="13"/>
      <c r="LPU238" s="13"/>
      <c r="LPV238" s="13"/>
      <c r="LPW238" s="13"/>
      <c r="LPX238" s="13"/>
      <c r="LPY238" s="13"/>
      <c r="LPZ238" s="13"/>
      <c r="LQA238" s="13"/>
      <c r="LQB238" s="13"/>
      <c r="LQC238" s="13"/>
      <c r="LQD238" s="13"/>
      <c r="LQE238" s="13"/>
      <c r="LQF238" s="13"/>
      <c r="LQG238" s="13"/>
      <c r="LQH238" s="13"/>
      <c r="LQI238" s="13"/>
      <c r="LQJ238" s="13"/>
      <c r="LQK238" s="13"/>
      <c r="LQL238" s="13"/>
      <c r="LQM238" s="13"/>
      <c r="LQN238" s="13"/>
      <c r="LQO238" s="13"/>
      <c r="LQP238" s="13"/>
      <c r="LQQ238" s="13"/>
      <c r="LQR238" s="13"/>
      <c r="LQS238" s="13"/>
      <c r="LQT238" s="13"/>
      <c r="LQU238" s="13"/>
      <c r="LQV238" s="13"/>
      <c r="LQW238" s="13"/>
      <c r="LQX238" s="13"/>
      <c r="LQY238" s="13"/>
      <c r="LQZ238" s="13"/>
      <c r="LRA238" s="13"/>
      <c r="LRB238" s="13"/>
      <c r="LRC238" s="13"/>
      <c r="LRD238" s="13"/>
      <c r="LRE238" s="13"/>
      <c r="LRF238" s="13"/>
      <c r="LRG238" s="13"/>
      <c r="LRH238" s="13"/>
      <c r="LRI238" s="13"/>
      <c r="LRJ238" s="13"/>
      <c r="LRK238" s="13"/>
      <c r="LRL238" s="13"/>
      <c r="LRM238" s="13"/>
      <c r="LRN238" s="13"/>
      <c r="LRO238" s="13"/>
      <c r="LRP238" s="13"/>
      <c r="LRQ238" s="13"/>
      <c r="LRR238" s="13"/>
      <c r="LRS238" s="13"/>
      <c r="LRT238" s="13"/>
      <c r="LRU238" s="13"/>
      <c r="LRV238" s="13"/>
      <c r="LRW238" s="13"/>
      <c r="LRX238" s="13"/>
      <c r="LRY238" s="13"/>
      <c r="LRZ238" s="13"/>
      <c r="LSA238" s="13"/>
      <c r="LSB238" s="13"/>
      <c r="LSC238" s="13"/>
      <c r="LSD238" s="13"/>
      <c r="LSE238" s="13"/>
      <c r="LSF238" s="13"/>
      <c r="LSG238" s="13"/>
      <c r="LSH238" s="13"/>
      <c r="LSI238" s="13"/>
      <c r="LSJ238" s="13"/>
      <c r="LSK238" s="13"/>
      <c r="LSL238" s="13"/>
      <c r="LSM238" s="13"/>
      <c r="LSN238" s="13"/>
      <c r="LSO238" s="13"/>
      <c r="LSP238" s="13"/>
      <c r="LSQ238" s="13"/>
      <c r="LSR238" s="13"/>
      <c r="LSS238" s="13"/>
      <c r="LST238" s="13"/>
      <c r="LSU238" s="13"/>
      <c r="LSV238" s="13"/>
      <c r="LSW238" s="13"/>
      <c r="LSX238" s="13"/>
      <c r="LSY238" s="13"/>
      <c r="LSZ238" s="13"/>
      <c r="LTA238" s="13"/>
      <c r="LTB238" s="13"/>
      <c r="LTC238" s="13"/>
      <c r="LTD238" s="13"/>
      <c r="LTE238" s="13"/>
      <c r="LTF238" s="13"/>
      <c r="LTG238" s="13"/>
      <c r="LTH238" s="13"/>
      <c r="LTI238" s="13"/>
      <c r="LTJ238" s="13"/>
      <c r="LTK238" s="13"/>
      <c r="LTL238" s="13"/>
      <c r="LTM238" s="13"/>
      <c r="LTN238" s="13"/>
      <c r="LTO238" s="13"/>
      <c r="LTP238" s="13"/>
      <c r="LTQ238" s="13"/>
      <c r="LTR238" s="13"/>
      <c r="LTS238" s="13"/>
      <c r="LTT238" s="13"/>
      <c r="LTU238" s="13"/>
      <c r="LTV238" s="13"/>
      <c r="LTW238" s="13"/>
      <c r="LTX238" s="13"/>
      <c r="LTY238" s="13"/>
      <c r="LTZ238" s="13"/>
      <c r="LUA238" s="13"/>
      <c r="LUB238" s="13"/>
      <c r="LUC238" s="13"/>
      <c r="LUD238" s="13"/>
      <c r="LUE238" s="13"/>
      <c r="LUF238" s="13"/>
      <c r="LUG238" s="13"/>
      <c r="LUH238" s="13"/>
      <c r="LUI238" s="13"/>
      <c r="LUJ238" s="13"/>
      <c r="LUK238" s="13"/>
      <c r="LUL238" s="13"/>
      <c r="LUM238" s="13"/>
      <c r="LUN238" s="13"/>
      <c r="LUO238" s="13"/>
      <c r="LUP238" s="13"/>
      <c r="LUQ238" s="13"/>
      <c r="LUR238" s="13"/>
      <c r="LUS238" s="13"/>
      <c r="LUT238" s="13"/>
      <c r="LUU238" s="13"/>
      <c r="LUV238" s="13"/>
      <c r="LUW238" s="13"/>
      <c r="LUX238" s="13"/>
      <c r="LUY238" s="13"/>
      <c r="LUZ238" s="13"/>
      <c r="LVA238" s="13"/>
      <c r="LVB238" s="13"/>
      <c r="LVC238" s="13"/>
      <c r="LVD238" s="13"/>
      <c r="LVE238" s="13"/>
      <c r="LVF238" s="13"/>
      <c r="LVG238" s="13"/>
      <c r="LVH238" s="13"/>
      <c r="LVI238" s="13"/>
      <c r="LVJ238" s="13"/>
      <c r="LVK238" s="13"/>
      <c r="LVL238" s="13"/>
      <c r="LVM238" s="13"/>
      <c r="LVN238" s="13"/>
      <c r="LVO238" s="13"/>
      <c r="LVP238" s="13"/>
      <c r="LVQ238" s="13"/>
      <c r="LVR238" s="13"/>
      <c r="LVS238" s="13"/>
      <c r="LVT238" s="13"/>
      <c r="LVU238" s="13"/>
      <c r="LVV238" s="13"/>
      <c r="LVW238" s="13"/>
      <c r="LVX238" s="13"/>
      <c r="LVY238" s="13"/>
      <c r="LVZ238" s="13"/>
      <c r="LWA238" s="13"/>
      <c r="LWB238" s="13"/>
      <c r="LWC238" s="13"/>
      <c r="LWD238" s="13"/>
      <c r="LWE238" s="13"/>
      <c r="LWF238" s="13"/>
      <c r="LWG238" s="13"/>
      <c r="LWH238" s="13"/>
      <c r="LWI238" s="13"/>
      <c r="LWJ238" s="13"/>
      <c r="LWK238" s="13"/>
      <c r="LWL238" s="13"/>
      <c r="LWM238" s="13"/>
      <c r="LWN238" s="13"/>
      <c r="LWO238" s="13"/>
      <c r="LWP238" s="13"/>
      <c r="LWQ238" s="13"/>
      <c r="LWR238" s="13"/>
      <c r="LWS238" s="13"/>
      <c r="LWT238" s="13"/>
      <c r="LWU238" s="13"/>
      <c r="LWV238" s="13"/>
      <c r="LWW238" s="13"/>
      <c r="LWX238" s="13"/>
      <c r="LWY238" s="13"/>
      <c r="LWZ238" s="13"/>
      <c r="LXA238" s="13"/>
      <c r="LXB238" s="13"/>
      <c r="LXC238" s="13"/>
      <c r="LXD238" s="13"/>
      <c r="LXE238" s="13"/>
      <c r="LXF238" s="13"/>
      <c r="LXG238" s="13"/>
      <c r="LXH238" s="13"/>
      <c r="LXI238" s="13"/>
      <c r="LXJ238" s="13"/>
      <c r="LXK238" s="13"/>
      <c r="LXL238" s="13"/>
      <c r="LXM238" s="13"/>
      <c r="LXN238" s="13"/>
      <c r="LXO238" s="13"/>
      <c r="LXP238" s="13"/>
      <c r="LXQ238" s="13"/>
      <c r="LXR238" s="13"/>
      <c r="LXS238" s="13"/>
      <c r="LXT238" s="13"/>
      <c r="LXU238" s="13"/>
      <c r="LXV238" s="13"/>
      <c r="LXW238" s="13"/>
      <c r="LXX238" s="13"/>
      <c r="LXY238" s="13"/>
      <c r="LXZ238" s="13"/>
      <c r="LYA238" s="13"/>
      <c r="LYB238" s="13"/>
      <c r="LYC238" s="13"/>
      <c r="LYD238" s="13"/>
      <c r="LYE238" s="13"/>
      <c r="LYF238" s="13"/>
      <c r="LYG238" s="13"/>
      <c r="LYH238" s="13"/>
      <c r="LYI238" s="13"/>
      <c r="LYJ238" s="13"/>
      <c r="LYK238" s="13"/>
      <c r="LYL238" s="13"/>
      <c r="LYM238" s="13"/>
      <c r="LYN238" s="13"/>
      <c r="LYO238" s="13"/>
      <c r="LYP238" s="13"/>
      <c r="LYQ238" s="13"/>
      <c r="LYR238" s="13"/>
      <c r="LYS238" s="13"/>
      <c r="LYT238" s="13"/>
      <c r="LYU238" s="13"/>
      <c r="LYV238" s="13"/>
      <c r="LYW238" s="13"/>
      <c r="LYX238" s="13"/>
      <c r="LYY238" s="13"/>
      <c r="LYZ238" s="13"/>
      <c r="LZA238" s="13"/>
      <c r="LZB238" s="13"/>
      <c r="LZC238" s="13"/>
      <c r="LZD238" s="13"/>
      <c r="LZE238" s="13"/>
      <c r="LZF238" s="13"/>
      <c r="LZG238" s="13"/>
      <c r="LZH238" s="13"/>
      <c r="LZI238" s="13"/>
      <c r="LZJ238" s="13"/>
      <c r="LZK238" s="13"/>
      <c r="LZL238" s="13"/>
      <c r="LZM238" s="13"/>
      <c r="LZN238" s="13"/>
      <c r="LZO238" s="13"/>
      <c r="LZP238" s="13"/>
      <c r="LZQ238" s="13"/>
      <c r="LZR238" s="13"/>
      <c r="LZS238" s="13"/>
      <c r="LZT238" s="13"/>
      <c r="LZU238" s="13"/>
      <c r="LZV238" s="13"/>
      <c r="LZW238" s="13"/>
      <c r="LZX238" s="13"/>
      <c r="LZY238" s="13"/>
      <c r="LZZ238" s="13"/>
      <c r="MAA238" s="13"/>
      <c r="MAB238" s="13"/>
      <c r="MAC238" s="13"/>
      <c r="MAD238" s="13"/>
      <c r="MAE238" s="13"/>
      <c r="MAF238" s="13"/>
      <c r="MAG238" s="13"/>
      <c r="MAH238" s="13"/>
      <c r="MAI238" s="13"/>
      <c r="MAJ238" s="13"/>
      <c r="MAK238" s="13"/>
      <c r="MAL238" s="13"/>
      <c r="MAM238" s="13"/>
      <c r="MAN238" s="13"/>
      <c r="MAO238" s="13"/>
      <c r="MAP238" s="13"/>
      <c r="MAQ238" s="13"/>
      <c r="MAR238" s="13"/>
      <c r="MAS238" s="13"/>
      <c r="MAT238" s="13"/>
      <c r="MAU238" s="13"/>
      <c r="MAV238" s="13"/>
      <c r="MAW238" s="13"/>
      <c r="MAX238" s="13"/>
      <c r="MAY238" s="13"/>
      <c r="MAZ238" s="13"/>
      <c r="MBA238" s="13"/>
      <c r="MBB238" s="13"/>
      <c r="MBC238" s="13"/>
      <c r="MBD238" s="13"/>
      <c r="MBE238" s="13"/>
      <c r="MBF238" s="13"/>
      <c r="MBG238" s="13"/>
      <c r="MBH238" s="13"/>
      <c r="MBI238" s="13"/>
      <c r="MBJ238" s="13"/>
      <c r="MBK238" s="13"/>
      <c r="MBL238" s="13"/>
      <c r="MBM238" s="13"/>
      <c r="MBN238" s="13"/>
      <c r="MBO238" s="13"/>
      <c r="MBP238" s="13"/>
      <c r="MBQ238" s="13"/>
      <c r="MBR238" s="13"/>
      <c r="MBS238" s="13"/>
      <c r="MBT238" s="13"/>
      <c r="MBU238" s="13"/>
      <c r="MBV238" s="13"/>
      <c r="MBW238" s="13"/>
      <c r="MBX238" s="13"/>
      <c r="MBY238" s="13"/>
      <c r="MBZ238" s="13"/>
      <c r="MCA238" s="13"/>
      <c r="MCB238" s="13"/>
      <c r="MCC238" s="13"/>
      <c r="MCD238" s="13"/>
      <c r="MCE238" s="13"/>
      <c r="MCF238" s="13"/>
      <c r="MCG238" s="13"/>
      <c r="MCH238" s="13"/>
      <c r="MCI238" s="13"/>
      <c r="MCJ238" s="13"/>
      <c r="MCK238" s="13"/>
      <c r="MCL238" s="13"/>
      <c r="MCM238" s="13"/>
      <c r="MCN238" s="13"/>
      <c r="MCO238" s="13"/>
      <c r="MCP238" s="13"/>
      <c r="MCQ238" s="13"/>
      <c r="MCR238" s="13"/>
      <c r="MCS238" s="13"/>
      <c r="MCT238" s="13"/>
      <c r="MCU238" s="13"/>
      <c r="MCV238" s="13"/>
      <c r="MCW238" s="13"/>
      <c r="MCX238" s="13"/>
      <c r="MCY238" s="13"/>
      <c r="MCZ238" s="13"/>
      <c r="MDA238" s="13"/>
      <c r="MDB238" s="13"/>
      <c r="MDC238" s="13"/>
      <c r="MDD238" s="13"/>
      <c r="MDE238" s="13"/>
      <c r="MDF238" s="13"/>
      <c r="MDG238" s="13"/>
      <c r="MDH238" s="13"/>
      <c r="MDI238" s="13"/>
      <c r="MDJ238" s="13"/>
      <c r="MDK238" s="13"/>
      <c r="MDL238" s="13"/>
      <c r="MDM238" s="13"/>
      <c r="MDN238" s="13"/>
      <c r="MDO238" s="13"/>
      <c r="MDP238" s="13"/>
      <c r="MDQ238" s="13"/>
      <c r="MDR238" s="13"/>
      <c r="MDS238" s="13"/>
      <c r="MDT238" s="13"/>
      <c r="MDU238" s="13"/>
      <c r="MDV238" s="13"/>
      <c r="MDW238" s="13"/>
      <c r="MDX238" s="13"/>
      <c r="MDY238" s="13"/>
      <c r="MDZ238" s="13"/>
      <c r="MEA238" s="13"/>
      <c r="MEB238" s="13"/>
      <c r="MEC238" s="13"/>
      <c r="MED238" s="13"/>
      <c r="MEE238" s="13"/>
      <c r="MEF238" s="13"/>
      <c r="MEG238" s="13"/>
      <c r="MEH238" s="13"/>
      <c r="MEI238" s="13"/>
      <c r="MEJ238" s="13"/>
      <c r="MEK238" s="13"/>
      <c r="MEL238" s="13"/>
      <c r="MEM238" s="13"/>
      <c r="MEN238" s="13"/>
      <c r="MEO238" s="13"/>
      <c r="MEP238" s="13"/>
      <c r="MEQ238" s="13"/>
      <c r="MER238" s="13"/>
      <c r="MES238" s="13"/>
      <c r="MET238" s="13"/>
      <c r="MEU238" s="13"/>
      <c r="MEV238" s="13"/>
      <c r="MEW238" s="13"/>
      <c r="MEX238" s="13"/>
      <c r="MEY238" s="13"/>
      <c r="MEZ238" s="13"/>
      <c r="MFA238" s="13"/>
      <c r="MFB238" s="13"/>
      <c r="MFC238" s="13"/>
      <c r="MFD238" s="13"/>
      <c r="MFE238" s="13"/>
      <c r="MFF238" s="13"/>
      <c r="MFG238" s="13"/>
      <c r="MFH238" s="13"/>
      <c r="MFI238" s="13"/>
      <c r="MFJ238" s="13"/>
      <c r="MFK238" s="13"/>
      <c r="MFL238" s="13"/>
      <c r="MFM238" s="13"/>
      <c r="MFN238" s="13"/>
      <c r="MFO238" s="13"/>
      <c r="MFP238" s="13"/>
      <c r="MFQ238" s="13"/>
      <c r="MFR238" s="13"/>
      <c r="MFS238" s="13"/>
      <c r="MFT238" s="13"/>
      <c r="MFU238" s="13"/>
      <c r="MFV238" s="13"/>
      <c r="MFW238" s="13"/>
      <c r="MFX238" s="13"/>
      <c r="MFY238" s="13"/>
      <c r="MFZ238" s="13"/>
      <c r="MGA238" s="13"/>
      <c r="MGB238" s="13"/>
      <c r="MGC238" s="13"/>
      <c r="MGD238" s="13"/>
      <c r="MGE238" s="13"/>
      <c r="MGF238" s="13"/>
      <c r="MGG238" s="13"/>
      <c r="MGH238" s="13"/>
      <c r="MGI238" s="13"/>
      <c r="MGJ238" s="13"/>
      <c r="MGK238" s="13"/>
      <c r="MGL238" s="13"/>
      <c r="MGM238" s="13"/>
      <c r="MGN238" s="13"/>
      <c r="MGO238" s="13"/>
      <c r="MGP238" s="13"/>
      <c r="MGQ238" s="13"/>
      <c r="MGR238" s="13"/>
      <c r="MGS238" s="13"/>
      <c r="MGT238" s="13"/>
      <c r="MGU238" s="13"/>
      <c r="MGV238" s="13"/>
      <c r="MGW238" s="13"/>
      <c r="MGX238" s="13"/>
      <c r="MGY238" s="13"/>
      <c r="MGZ238" s="13"/>
      <c r="MHA238" s="13"/>
      <c r="MHB238" s="13"/>
      <c r="MHC238" s="13"/>
      <c r="MHD238" s="13"/>
      <c r="MHE238" s="13"/>
      <c r="MHF238" s="13"/>
      <c r="MHG238" s="13"/>
      <c r="MHH238" s="13"/>
      <c r="MHI238" s="13"/>
      <c r="MHJ238" s="13"/>
      <c r="MHK238" s="13"/>
      <c r="MHL238" s="13"/>
      <c r="MHM238" s="13"/>
      <c r="MHN238" s="13"/>
      <c r="MHO238" s="13"/>
      <c r="MHP238" s="13"/>
      <c r="MHQ238" s="13"/>
      <c r="MHR238" s="13"/>
      <c r="MHS238" s="13"/>
      <c r="MHT238" s="13"/>
      <c r="MHU238" s="13"/>
      <c r="MHV238" s="13"/>
      <c r="MHW238" s="13"/>
      <c r="MHX238" s="13"/>
      <c r="MHY238" s="13"/>
      <c r="MHZ238" s="13"/>
      <c r="MIA238" s="13"/>
      <c r="MIB238" s="13"/>
      <c r="MIC238" s="13"/>
      <c r="MID238" s="13"/>
      <c r="MIE238" s="13"/>
      <c r="MIF238" s="13"/>
      <c r="MIG238" s="13"/>
      <c r="MIH238" s="13"/>
      <c r="MII238" s="13"/>
      <c r="MIJ238" s="13"/>
      <c r="MIK238" s="13"/>
      <c r="MIL238" s="13"/>
      <c r="MIM238" s="13"/>
      <c r="MIN238" s="13"/>
      <c r="MIO238" s="13"/>
      <c r="MIP238" s="13"/>
      <c r="MIQ238" s="13"/>
      <c r="MIR238" s="13"/>
      <c r="MIS238" s="13"/>
      <c r="MIT238" s="13"/>
      <c r="MIU238" s="13"/>
      <c r="MIV238" s="13"/>
      <c r="MIW238" s="13"/>
      <c r="MIX238" s="13"/>
      <c r="MIY238" s="13"/>
      <c r="MIZ238" s="13"/>
      <c r="MJA238" s="13"/>
      <c r="MJB238" s="13"/>
      <c r="MJC238" s="13"/>
      <c r="MJD238" s="13"/>
      <c r="MJE238" s="13"/>
      <c r="MJF238" s="13"/>
      <c r="MJG238" s="13"/>
      <c r="MJH238" s="13"/>
      <c r="MJI238" s="13"/>
      <c r="MJJ238" s="13"/>
      <c r="MJK238" s="13"/>
      <c r="MJL238" s="13"/>
      <c r="MJM238" s="13"/>
      <c r="MJN238" s="13"/>
      <c r="MJO238" s="13"/>
      <c r="MJP238" s="13"/>
      <c r="MJQ238" s="13"/>
      <c r="MJR238" s="13"/>
      <c r="MJS238" s="13"/>
      <c r="MJT238" s="13"/>
      <c r="MJU238" s="13"/>
      <c r="MJV238" s="13"/>
      <c r="MJW238" s="13"/>
      <c r="MJX238" s="13"/>
      <c r="MJY238" s="13"/>
      <c r="MJZ238" s="13"/>
      <c r="MKA238" s="13"/>
      <c r="MKB238" s="13"/>
      <c r="MKC238" s="13"/>
      <c r="MKD238" s="13"/>
      <c r="MKE238" s="13"/>
      <c r="MKF238" s="13"/>
      <c r="MKG238" s="13"/>
      <c r="MKH238" s="13"/>
      <c r="MKI238" s="13"/>
      <c r="MKJ238" s="13"/>
      <c r="MKK238" s="13"/>
      <c r="MKL238" s="13"/>
      <c r="MKM238" s="13"/>
      <c r="MKN238" s="13"/>
      <c r="MKO238" s="13"/>
      <c r="MKP238" s="13"/>
      <c r="MKQ238" s="13"/>
      <c r="MKR238" s="13"/>
      <c r="MKS238" s="13"/>
      <c r="MKT238" s="13"/>
      <c r="MKU238" s="13"/>
      <c r="MKV238" s="13"/>
      <c r="MKW238" s="13"/>
      <c r="MKX238" s="13"/>
      <c r="MKY238" s="13"/>
      <c r="MKZ238" s="13"/>
      <c r="MLA238" s="13"/>
      <c r="MLB238" s="13"/>
      <c r="MLC238" s="13"/>
      <c r="MLD238" s="13"/>
      <c r="MLE238" s="13"/>
      <c r="MLF238" s="13"/>
      <c r="MLG238" s="13"/>
      <c r="MLH238" s="13"/>
      <c r="MLI238" s="13"/>
      <c r="MLJ238" s="13"/>
      <c r="MLK238" s="13"/>
      <c r="MLL238" s="13"/>
      <c r="MLM238" s="13"/>
      <c r="MLN238" s="13"/>
      <c r="MLO238" s="13"/>
      <c r="MLP238" s="13"/>
      <c r="MLQ238" s="13"/>
      <c r="MLR238" s="13"/>
      <c r="MLS238" s="13"/>
      <c r="MLT238" s="13"/>
      <c r="MLU238" s="13"/>
      <c r="MLV238" s="13"/>
      <c r="MLW238" s="13"/>
      <c r="MLX238" s="13"/>
      <c r="MLY238" s="13"/>
      <c r="MLZ238" s="13"/>
      <c r="MMA238" s="13"/>
      <c r="MMB238" s="13"/>
      <c r="MMC238" s="13"/>
      <c r="MMD238" s="13"/>
      <c r="MME238" s="13"/>
      <c r="MMF238" s="13"/>
      <c r="MMG238" s="13"/>
      <c r="MMH238" s="13"/>
      <c r="MMI238" s="13"/>
      <c r="MMJ238" s="13"/>
      <c r="MMK238" s="13"/>
      <c r="MML238" s="13"/>
      <c r="MMM238" s="13"/>
      <c r="MMN238" s="13"/>
      <c r="MMO238" s="13"/>
      <c r="MMP238" s="13"/>
      <c r="MMQ238" s="13"/>
      <c r="MMR238" s="13"/>
      <c r="MMS238" s="13"/>
      <c r="MMT238" s="13"/>
      <c r="MMU238" s="13"/>
      <c r="MMV238" s="13"/>
      <c r="MMW238" s="13"/>
      <c r="MMX238" s="13"/>
      <c r="MMY238" s="13"/>
      <c r="MMZ238" s="13"/>
      <c r="MNA238" s="13"/>
      <c r="MNB238" s="13"/>
      <c r="MNC238" s="13"/>
      <c r="MND238" s="13"/>
      <c r="MNE238" s="13"/>
      <c r="MNF238" s="13"/>
      <c r="MNG238" s="13"/>
      <c r="MNH238" s="13"/>
      <c r="MNI238" s="13"/>
      <c r="MNJ238" s="13"/>
      <c r="MNK238" s="13"/>
      <c r="MNL238" s="13"/>
      <c r="MNM238" s="13"/>
      <c r="MNN238" s="13"/>
      <c r="MNO238" s="13"/>
      <c r="MNP238" s="13"/>
      <c r="MNQ238" s="13"/>
      <c r="MNR238" s="13"/>
      <c r="MNS238" s="13"/>
      <c r="MNT238" s="13"/>
      <c r="MNU238" s="13"/>
      <c r="MNV238" s="13"/>
      <c r="MNW238" s="13"/>
      <c r="MNX238" s="13"/>
      <c r="MNY238" s="13"/>
      <c r="MNZ238" s="13"/>
      <c r="MOA238" s="13"/>
      <c r="MOB238" s="13"/>
      <c r="MOC238" s="13"/>
      <c r="MOD238" s="13"/>
      <c r="MOE238" s="13"/>
      <c r="MOF238" s="13"/>
      <c r="MOG238" s="13"/>
      <c r="MOH238" s="13"/>
      <c r="MOI238" s="13"/>
      <c r="MOJ238" s="13"/>
      <c r="MOK238" s="13"/>
      <c r="MOL238" s="13"/>
      <c r="MOM238" s="13"/>
      <c r="MON238" s="13"/>
      <c r="MOO238" s="13"/>
      <c r="MOP238" s="13"/>
      <c r="MOQ238" s="13"/>
      <c r="MOR238" s="13"/>
      <c r="MOS238" s="13"/>
      <c r="MOT238" s="13"/>
      <c r="MOU238" s="13"/>
      <c r="MOV238" s="13"/>
      <c r="MOW238" s="13"/>
      <c r="MOX238" s="13"/>
      <c r="MOY238" s="13"/>
      <c r="MOZ238" s="13"/>
      <c r="MPA238" s="13"/>
      <c r="MPB238" s="13"/>
      <c r="MPC238" s="13"/>
      <c r="MPD238" s="13"/>
      <c r="MPE238" s="13"/>
      <c r="MPF238" s="13"/>
      <c r="MPG238" s="13"/>
      <c r="MPH238" s="13"/>
      <c r="MPI238" s="13"/>
      <c r="MPJ238" s="13"/>
      <c r="MPK238" s="13"/>
      <c r="MPL238" s="13"/>
      <c r="MPM238" s="13"/>
      <c r="MPN238" s="13"/>
      <c r="MPO238" s="13"/>
      <c r="MPP238" s="13"/>
      <c r="MPQ238" s="13"/>
      <c r="MPR238" s="13"/>
      <c r="MPS238" s="13"/>
      <c r="MPT238" s="13"/>
      <c r="MPU238" s="13"/>
      <c r="MPV238" s="13"/>
      <c r="MPW238" s="13"/>
      <c r="MPX238" s="13"/>
      <c r="MPY238" s="13"/>
      <c r="MPZ238" s="13"/>
      <c r="MQA238" s="13"/>
      <c r="MQB238" s="13"/>
      <c r="MQC238" s="13"/>
      <c r="MQD238" s="13"/>
      <c r="MQE238" s="13"/>
      <c r="MQF238" s="13"/>
      <c r="MQG238" s="13"/>
      <c r="MQH238" s="13"/>
      <c r="MQI238" s="13"/>
      <c r="MQJ238" s="13"/>
      <c r="MQK238" s="13"/>
      <c r="MQL238" s="13"/>
      <c r="MQM238" s="13"/>
      <c r="MQN238" s="13"/>
      <c r="MQO238" s="13"/>
      <c r="MQP238" s="13"/>
      <c r="MQQ238" s="13"/>
      <c r="MQR238" s="13"/>
      <c r="MQS238" s="13"/>
      <c r="MQT238" s="13"/>
      <c r="MQU238" s="13"/>
      <c r="MQV238" s="13"/>
      <c r="MQW238" s="13"/>
      <c r="MQX238" s="13"/>
      <c r="MQY238" s="13"/>
      <c r="MQZ238" s="13"/>
      <c r="MRA238" s="13"/>
      <c r="MRB238" s="13"/>
      <c r="MRC238" s="13"/>
      <c r="MRD238" s="13"/>
      <c r="MRE238" s="13"/>
      <c r="MRF238" s="13"/>
      <c r="MRG238" s="13"/>
      <c r="MRH238" s="13"/>
      <c r="MRI238" s="13"/>
      <c r="MRJ238" s="13"/>
      <c r="MRK238" s="13"/>
      <c r="MRL238" s="13"/>
      <c r="MRM238" s="13"/>
      <c r="MRN238" s="13"/>
      <c r="MRO238" s="13"/>
      <c r="MRP238" s="13"/>
      <c r="MRQ238" s="13"/>
      <c r="MRR238" s="13"/>
      <c r="MRS238" s="13"/>
      <c r="MRT238" s="13"/>
      <c r="MRU238" s="13"/>
      <c r="MRV238" s="13"/>
      <c r="MRW238" s="13"/>
      <c r="MRX238" s="13"/>
      <c r="MRY238" s="13"/>
      <c r="MRZ238" s="13"/>
      <c r="MSA238" s="13"/>
      <c r="MSB238" s="13"/>
      <c r="MSC238" s="13"/>
      <c r="MSD238" s="13"/>
      <c r="MSE238" s="13"/>
      <c r="MSF238" s="13"/>
      <c r="MSG238" s="13"/>
      <c r="MSH238" s="13"/>
      <c r="MSI238" s="13"/>
      <c r="MSJ238" s="13"/>
      <c r="MSK238" s="13"/>
      <c r="MSL238" s="13"/>
      <c r="MSM238" s="13"/>
      <c r="MSN238" s="13"/>
      <c r="MSO238" s="13"/>
      <c r="MSP238" s="13"/>
      <c r="MSQ238" s="13"/>
      <c r="MSR238" s="13"/>
      <c r="MSS238" s="13"/>
      <c r="MST238" s="13"/>
      <c r="MSU238" s="13"/>
      <c r="MSV238" s="13"/>
      <c r="MSW238" s="13"/>
      <c r="MSX238" s="13"/>
      <c r="MSY238" s="13"/>
      <c r="MSZ238" s="13"/>
      <c r="MTA238" s="13"/>
      <c r="MTB238" s="13"/>
      <c r="MTC238" s="13"/>
      <c r="MTD238" s="13"/>
      <c r="MTE238" s="13"/>
      <c r="MTF238" s="13"/>
      <c r="MTG238" s="13"/>
      <c r="MTH238" s="13"/>
      <c r="MTI238" s="13"/>
      <c r="MTJ238" s="13"/>
      <c r="MTK238" s="13"/>
      <c r="MTL238" s="13"/>
      <c r="MTM238" s="13"/>
      <c r="MTN238" s="13"/>
      <c r="MTO238" s="13"/>
      <c r="MTP238" s="13"/>
      <c r="MTQ238" s="13"/>
      <c r="MTR238" s="13"/>
      <c r="MTS238" s="13"/>
      <c r="MTT238" s="13"/>
      <c r="MTU238" s="13"/>
      <c r="MTV238" s="13"/>
      <c r="MTW238" s="13"/>
      <c r="MTX238" s="13"/>
      <c r="MTY238" s="13"/>
      <c r="MTZ238" s="13"/>
      <c r="MUA238" s="13"/>
      <c r="MUB238" s="13"/>
      <c r="MUC238" s="13"/>
      <c r="MUD238" s="13"/>
      <c r="MUE238" s="13"/>
      <c r="MUF238" s="13"/>
      <c r="MUG238" s="13"/>
      <c r="MUH238" s="13"/>
      <c r="MUI238" s="13"/>
      <c r="MUJ238" s="13"/>
      <c r="MUK238" s="13"/>
      <c r="MUL238" s="13"/>
      <c r="MUM238" s="13"/>
      <c r="MUN238" s="13"/>
      <c r="MUO238" s="13"/>
      <c r="MUP238" s="13"/>
      <c r="MUQ238" s="13"/>
      <c r="MUR238" s="13"/>
      <c r="MUS238" s="13"/>
      <c r="MUT238" s="13"/>
      <c r="MUU238" s="13"/>
      <c r="MUV238" s="13"/>
      <c r="MUW238" s="13"/>
      <c r="MUX238" s="13"/>
      <c r="MUY238" s="13"/>
      <c r="MUZ238" s="13"/>
      <c r="MVA238" s="13"/>
      <c r="MVB238" s="13"/>
      <c r="MVC238" s="13"/>
      <c r="MVD238" s="13"/>
      <c r="MVE238" s="13"/>
      <c r="MVF238" s="13"/>
      <c r="MVG238" s="13"/>
      <c r="MVH238" s="13"/>
      <c r="MVI238" s="13"/>
      <c r="MVJ238" s="13"/>
      <c r="MVK238" s="13"/>
      <c r="MVL238" s="13"/>
      <c r="MVM238" s="13"/>
      <c r="MVN238" s="13"/>
      <c r="MVO238" s="13"/>
      <c r="MVP238" s="13"/>
      <c r="MVQ238" s="13"/>
      <c r="MVR238" s="13"/>
      <c r="MVS238" s="13"/>
      <c r="MVT238" s="13"/>
      <c r="MVU238" s="13"/>
      <c r="MVV238" s="13"/>
      <c r="MVW238" s="13"/>
      <c r="MVX238" s="13"/>
      <c r="MVY238" s="13"/>
      <c r="MVZ238" s="13"/>
      <c r="MWA238" s="13"/>
      <c r="MWB238" s="13"/>
      <c r="MWC238" s="13"/>
      <c r="MWD238" s="13"/>
      <c r="MWE238" s="13"/>
      <c r="MWF238" s="13"/>
      <c r="MWG238" s="13"/>
      <c r="MWH238" s="13"/>
      <c r="MWI238" s="13"/>
      <c r="MWJ238" s="13"/>
      <c r="MWK238" s="13"/>
      <c r="MWL238" s="13"/>
      <c r="MWM238" s="13"/>
      <c r="MWN238" s="13"/>
      <c r="MWO238" s="13"/>
      <c r="MWP238" s="13"/>
      <c r="MWQ238" s="13"/>
      <c r="MWR238" s="13"/>
      <c r="MWS238" s="13"/>
      <c r="MWT238" s="13"/>
      <c r="MWU238" s="13"/>
      <c r="MWV238" s="13"/>
      <c r="MWW238" s="13"/>
      <c r="MWX238" s="13"/>
      <c r="MWY238" s="13"/>
      <c r="MWZ238" s="13"/>
      <c r="MXA238" s="13"/>
      <c r="MXB238" s="13"/>
      <c r="MXC238" s="13"/>
      <c r="MXD238" s="13"/>
      <c r="MXE238" s="13"/>
      <c r="MXF238" s="13"/>
      <c r="MXG238" s="13"/>
      <c r="MXH238" s="13"/>
      <c r="MXI238" s="13"/>
      <c r="MXJ238" s="13"/>
      <c r="MXK238" s="13"/>
      <c r="MXL238" s="13"/>
      <c r="MXM238" s="13"/>
      <c r="MXN238" s="13"/>
      <c r="MXO238" s="13"/>
      <c r="MXP238" s="13"/>
      <c r="MXQ238" s="13"/>
      <c r="MXR238" s="13"/>
      <c r="MXS238" s="13"/>
      <c r="MXT238" s="13"/>
      <c r="MXU238" s="13"/>
      <c r="MXV238" s="13"/>
      <c r="MXW238" s="13"/>
      <c r="MXX238" s="13"/>
      <c r="MXY238" s="13"/>
      <c r="MXZ238" s="13"/>
      <c r="MYA238" s="13"/>
      <c r="MYB238" s="13"/>
      <c r="MYC238" s="13"/>
      <c r="MYD238" s="13"/>
      <c r="MYE238" s="13"/>
      <c r="MYF238" s="13"/>
      <c r="MYG238" s="13"/>
      <c r="MYH238" s="13"/>
      <c r="MYI238" s="13"/>
      <c r="MYJ238" s="13"/>
      <c r="MYK238" s="13"/>
      <c r="MYL238" s="13"/>
      <c r="MYM238" s="13"/>
      <c r="MYN238" s="13"/>
      <c r="MYO238" s="13"/>
      <c r="MYP238" s="13"/>
      <c r="MYQ238" s="13"/>
      <c r="MYR238" s="13"/>
      <c r="MYS238" s="13"/>
      <c r="MYT238" s="13"/>
      <c r="MYU238" s="13"/>
      <c r="MYV238" s="13"/>
      <c r="MYW238" s="13"/>
      <c r="MYX238" s="13"/>
      <c r="MYY238" s="13"/>
      <c r="MYZ238" s="13"/>
      <c r="MZA238" s="13"/>
      <c r="MZB238" s="13"/>
      <c r="MZC238" s="13"/>
      <c r="MZD238" s="13"/>
      <c r="MZE238" s="13"/>
      <c r="MZF238" s="13"/>
      <c r="MZG238" s="13"/>
      <c r="MZH238" s="13"/>
      <c r="MZI238" s="13"/>
      <c r="MZJ238" s="13"/>
      <c r="MZK238" s="13"/>
      <c r="MZL238" s="13"/>
      <c r="MZM238" s="13"/>
      <c r="MZN238" s="13"/>
      <c r="MZO238" s="13"/>
      <c r="MZP238" s="13"/>
      <c r="MZQ238" s="13"/>
      <c r="MZR238" s="13"/>
      <c r="MZS238" s="13"/>
      <c r="MZT238" s="13"/>
      <c r="MZU238" s="13"/>
      <c r="MZV238" s="13"/>
      <c r="MZW238" s="13"/>
      <c r="MZX238" s="13"/>
      <c r="MZY238" s="13"/>
      <c r="MZZ238" s="13"/>
      <c r="NAA238" s="13"/>
      <c r="NAB238" s="13"/>
      <c r="NAC238" s="13"/>
      <c r="NAD238" s="13"/>
      <c r="NAE238" s="13"/>
      <c r="NAF238" s="13"/>
      <c r="NAG238" s="13"/>
      <c r="NAH238" s="13"/>
      <c r="NAI238" s="13"/>
      <c r="NAJ238" s="13"/>
      <c r="NAK238" s="13"/>
      <c r="NAL238" s="13"/>
      <c r="NAM238" s="13"/>
      <c r="NAN238" s="13"/>
      <c r="NAO238" s="13"/>
      <c r="NAP238" s="13"/>
      <c r="NAQ238" s="13"/>
      <c r="NAR238" s="13"/>
      <c r="NAS238" s="13"/>
      <c r="NAT238" s="13"/>
      <c r="NAU238" s="13"/>
      <c r="NAV238" s="13"/>
      <c r="NAW238" s="13"/>
      <c r="NAX238" s="13"/>
      <c r="NAY238" s="13"/>
      <c r="NAZ238" s="13"/>
      <c r="NBA238" s="13"/>
      <c r="NBB238" s="13"/>
      <c r="NBC238" s="13"/>
      <c r="NBD238" s="13"/>
      <c r="NBE238" s="13"/>
      <c r="NBF238" s="13"/>
      <c r="NBG238" s="13"/>
      <c r="NBH238" s="13"/>
      <c r="NBI238" s="13"/>
      <c r="NBJ238" s="13"/>
      <c r="NBK238" s="13"/>
      <c r="NBL238" s="13"/>
      <c r="NBM238" s="13"/>
      <c r="NBN238" s="13"/>
      <c r="NBO238" s="13"/>
      <c r="NBP238" s="13"/>
      <c r="NBQ238" s="13"/>
      <c r="NBR238" s="13"/>
      <c r="NBS238" s="13"/>
      <c r="NBT238" s="13"/>
      <c r="NBU238" s="13"/>
      <c r="NBV238" s="13"/>
      <c r="NBW238" s="13"/>
      <c r="NBX238" s="13"/>
      <c r="NBY238" s="13"/>
      <c r="NBZ238" s="13"/>
      <c r="NCA238" s="13"/>
      <c r="NCB238" s="13"/>
      <c r="NCC238" s="13"/>
      <c r="NCD238" s="13"/>
      <c r="NCE238" s="13"/>
      <c r="NCF238" s="13"/>
      <c r="NCG238" s="13"/>
      <c r="NCH238" s="13"/>
      <c r="NCI238" s="13"/>
      <c r="NCJ238" s="13"/>
      <c r="NCK238" s="13"/>
      <c r="NCL238" s="13"/>
      <c r="NCM238" s="13"/>
      <c r="NCN238" s="13"/>
      <c r="NCO238" s="13"/>
      <c r="NCP238" s="13"/>
      <c r="NCQ238" s="13"/>
      <c r="NCR238" s="13"/>
      <c r="NCS238" s="13"/>
      <c r="NCT238" s="13"/>
      <c r="NCU238" s="13"/>
      <c r="NCV238" s="13"/>
      <c r="NCW238" s="13"/>
      <c r="NCX238" s="13"/>
      <c r="NCY238" s="13"/>
      <c r="NCZ238" s="13"/>
      <c r="NDA238" s="13"/>
      <c r="NDB238" s="13"/>
      <c r="NDC238" s="13"/>
      <c r="NDD238" s="13"/>
      <c r="NDE238" s="13"/>
      <c r="NDF238" s="13"/>
      <c r="NDG238" s="13"/>
      <c r="NDH238" s="13"/>
      <c r="NDI238" s="13"/>
      <c r="NDJ238" s="13"/>
      <c r="NDK238" s="13"/>
      <c r="NDL238" s="13"/>
      <c r="NDM238" s="13"/>
      <c r="NDN238" s="13"/>
      <c r="NDO238" s="13"/>
      <c r="NDP238" s="13"/>
      <c r="NDQ238" s="13"/>
      <c r="NDR238" s="13"/>
      <c r="NDS238" s="13"/>
      <c r="NDT238" s="13"/>
      <c r="NDU238" s="13"/>
      <c r="NDV238" s="13"/>
      <c r="NDW238" s="13"/>
      <c r="NDX238" s="13"/>
      <c r="NDY238" s="13"/>
      <c r="NDZ238" s="13"/>
      <c r="NEA238" s="13"/>
      <c r="NEB238" s="13"/>
      <c r="NEC238" s="13"/>
      <c r="NED238" s="13"/>
      <c r="NEE238" s="13"/>
      <c r="NEF238" s="13"/>
      <c r="NEG238" s="13"/>
      <c r="NEH238" s="13"/>
      <c r="NEI238" s="13"/>
      <c r="NEJ238" s="13"/>
      <c r="NEK238" s="13"/>
      <c r="NEL238" s="13"/>
      <c r="NEM238" s="13"/>
      <c r="NEN238" s="13"/>
      <c r="NEO238" s="13"/>
      <c r="NEP238" s="13"/>
      <c r="NEQ238" s="13"/>
      <c r="NER238" s="13"/>
      <c r="NES238" s="13"/>
      <c r="NET238" s="13"/>
      <c r="NEU238" s="13"/>
      <c r="NEV238" s="13"/>
      <c r="NEW238" s="13"/>
      <c r="NEX238" s="13"/>
      <c r="NEY238" s="13"/>
      <c r="NEZ238" s="13"/>
      <c r="NFA238" s="13"/>
      <c r="NFB238" s="13"/>
      <c r="NFC238" s="13"/>
      <c r="NFD238" s="13"/>
      <c r="NFE238" s="13"/>
      <c r="NFF238" s="13"/>
      <c r="NFG238" s="13"/>
      <c r="NFH238" s="13"/>
      <c r="NFI238" s="13"/>
      <c r="NFJ238" s="13"/>
      <c r="NFK238" s="13"/>
      <c r="NFL238" s="13"/>
      <c r="NFM238" s="13"/>
      <c r="NFN238" s="13"/>
      <c r="NFO238" s="13"/>
      <c r="NFP238" s="13"/>
      <c r="NFQ238" s="13"/>
      <c r="NFR238" s="13"/>
      <c r="NFS238" s="13"/>
      <c r="NFT238" s="13"/>
      <c r="NFU238" s="13"/>
      <c r="NFV238" s="13"/>
      <c r="NFW238" s="13"/>
      <c r="NFX238" s="13"/>
      <c r="NFY238" s="13"/>
      <c r="NFZ238" s="13"/>
      <c r="NGA238" s="13"/>
      <c r="NGB238" s="13"/>
      <c r="NGC238" s="13"/>
      <c r="NGD238" s="13"/>
      <c r="NGE238" s="13"/>
      <c r="NGF238" s="13"/>
      <c r="NGG238" s="13"/>
      <c r="NGH238" s="13"/>
      <c r="NGI238" s="13"/>
      <c r="NGJ238" s="13"/>
      <c r="NGK238" s="13"/>
      <c r="NGL238" s="13"/>
      <c r="NGM238" s="13"/>
      <c r="NGN238" s="13"/>
      <c r="NGO238" s="13"/>
      <c r="NGP238" s="13"/>
      <c r="NGQ238" s="13"/>
      <c r="NGR238" s="13"/>
      <c r="NGS238" s="13"/>
      <c r="NGT238" s="13"/>
      <c r="NGU238" s="13"/>
      <c r="NGV238" s="13"/>
      <c r="NGW238" s="13"/>
      <c r="NGX238" s="13"/>
      <c r="NGY238" s="13"/>
      <c r="NGZ238" s="13"/>
      <c r="NHA238" s="13"/>
      <c r="NHB238" s="13"/>
      <c r="NHC238" s="13"/>
      <c r="NHD238" s="13"/>
      <c r="NHE238" s="13"/>
      <c r="NHF238" s="13"/>
      <c r="NHG238" s="13"/>
      <c r="NHH238" s="13"/>
      <c r="NHI238" s="13"/>
      <c r="NHJ238" s="13"/>
      <c r="NHK238" s="13"/>
      <c r="NHL238" s="13"/>
      <c r="NHM238" s="13"/>
      <c r="NHN238" s="13"/>
      <c r="NHO238" s="13"/>
      <c r="NHP238" s="13"/>
      <c r="NHQ238" s="13"/>
      <c r="NHR238" s="13"/>
      <c r="NHS238" s="13"/>
      <c r="NHT238" s="13"/>
      <c r="NHU238" s="13"/>
      <c r="NHV238" s="13"/>
      <c r="NHW238" s="13"/>
      <c r="NHX238" s="13"/>
      <c r="NHY238" s="13"/>
      <c r="NHZ238" s="13"/>
      <c r="NIA238" s="13"/>
      <c r="NIB238" s="13"/>
      <c r="NIC238" s="13"/>
      <c r="NID238" s="13"/>
      <c r="NIE238" s="13"/>
      <c r="NIF238" s="13"/>
      <c r="NIG238" s="13"/>
      <c r="NIH238" s="13"/>
      <c r="NII238" s="13"/>
      <c r="NIJ238" s="13"/>
      <c r="NIK238" s="13"/>
      <c r="NIL238" s="13"/>
      <c r="NIM238" s="13"/>
      <c r="NIN238" s="13"/>
      <c r="NIO238" s="13"/>
      <c r="NIP238" s="13"/>
      <c r="NIQ238" s="13"/>
      <c r="NIR238" s="13"/>
      <c r="NIS238" s="13"/>
      <c r="NIT238" s="13"/>
      <c r="NIU238" s="13"/>
      <c r="NIV238" s="13"/>
      <c r="NIW238" s="13"/>
      <c r="NIX238" s="13"/>
      <c r="NIY238" s="13"/>
      <c r="NIZ238" s="13"/>
      <c r="NJA238" s="13"/>
      <c r="NJB238" s="13"/>
      <c r="NJC238" s="13"/>
      <c r="NJD238" s="13"/>
      <c r="NJE238" s="13"/>
      <c r="NJF238" s="13"/>
      <c r="NJG238" s="13"/>
      <c r="NJH238" s="13"/>
      <c r="NJI238" s="13"/>
      <c r="NJJ238" s="13"/>
      <c r="NJK238" s="13"/>
      <c r="NJL238" s="13"/>
      <c r="NJM238" s="13"/>
      <c r="NJN238" s="13"/>
      <c r="NJO238" s="13"/>
      <c r="NJP238" s="13"/>
      <c r="NJQ238" s="13"/>
      <c r="NJR238" s="13"/>
      <c r="NJS238" s="13"/>
      <c r="NJT238" s="13"/>
      <c r="NJU238" s="13"/>
      <c r="NJV238" s="13"/>
      <c r="NJW238" s="13"/>
      <c r="NJX238" s="13"/>
      <c r="NJY238" s="13"/>
      <c r="NJZ238" s="13"/>
      <c r="NKA238" s="13"/>
      <c r="NKB238" s="13"/>
      <c r="NKC238" s="13"/>
      <c r="NKD238" s="13"/>
      <c r="NKE238" s="13"/>
      <c r="NKF238" s="13"/>
      <c r="NKG238" s="13"/>
      <c r="NKH238" s="13"/>
      <c r="NKI238" s="13"/>
      <c r="NKJ238" s="13"/>
      <c r="NKK238" s="13"/>
      <c r="NKL238" s="13"/>
      <c r="NKM238" s="13"/>
      <c r="NKN238" s="13"/>
      <c r="NKO238" s="13"/>
      <c r="NKP238" s="13"/>
      <c r="NKQ238" s="13"/>
      <c r="NKR238" s="13"/>
      <c r="NKS238" s="13"/>
      <c r="NKT238" s="13"/>
      <c r="NKU238" s="13"/>
      <c r="NKV238" s="13"/>
      <c r="NKW238" s="13"/>
      <c r="NKX238" s="13"/>
      <c r="NKY238" s="13"/>
      <c r="NKZ238" s="13"/>
      <c r="NLA238" s="13"/>
      <c r="NLB238" s="13"/>
      <c r="NLC238" s="13"/>
      <c r="NLD238" s="13"/>
      <c r="NLE238" s="13"/>
      <c r="NLF238" s="13"/>
      <c r="NLG238" s="13"/>
      <c r="NLH238" s="13"/>
      <c r="NLI238" s="13"/>
      <c r="NLJ238" s="13"/>
      <c r="NLK238" s="13"/>
      <c r="NLL238" s="13"/>
      <c r="NLM238" s="13"/>
      <c r="NLN238" s="13"/>
      <c r="NLO238" s="13"/>
      <c r="NLP238" s="13"/>
      <c r="NLQ238" s="13"/>
      <c r="NLR238" s="13"/>
      <c r="NLS238" s="13"/>
      <c r="NLT238" s="13"/>
      <c r="NLU238" s="13"/>
      <c r="NLV238" s="13"/>
      <c r="NLW238" s="13"/>
      <c r="NLX238" s="13"/>
      <c r="NLY238" s="13"/>
      <c r="NLZ238" s="13"/>
      <c r="NMA238" s="13"/>
      <c r="NMB238" s="13"/>
      <c r="NMC238" s="13"/>
      <c r="NMD238" s="13"/>
      <c r="NME238" s="13"/>
      <c r="NMF238" s="13"/>
      <c r="NMG238" s="13"/>
      <c r="NMH238" s="13"/>
      <c r="NMI238" s="13"/>
      <c r="NMJ238" s="13"/>
      <c r="NMK238" s="13"/>
      <c r="NML238" s="13"/>
      <c r="NMM238" s="13"/>
      <c r="NMN238" s="13"/>
      <c r="NMO238" s="13"/>
      <c r="NMP238" s="13"/>
      <c r="NMQ238" s="13"/>
      <c r="NMR238" s="13"/>
      <c r="NMS238" s="13"/>
      <c r="NMT238" s="13"/>
      <c r="NMU238" s="13"/>
      <c r="NMV238" s="13"/>
      <c r="NMW238" s="13"/>
      <c r="NMX238" s="13"/>
      <c r="NMY238" s="13"/>
      <c r="NMZ238" s="13"/>
      <c r="NNA238" s="13"/>
      <c r="NNB238" s="13"/>
      <c r="NNC238" s="13"/>
      <c r="NND238" s="13"/>
      <c r="NNE238" s="13"/>
      <c r="NNF238" s="13"/>
      <c r="NNG238" s="13"/>
      <c r="NNH238" s="13"/>
      <c r="NNI238" s="13"/>
      <c r="NNJ238" s="13"/>
      <c r="NNK238" s="13"/>
      <c r="NNL238" s="13"/>
      <c r="NNM238" s="13"/>
      <c r="NNN238" s="13"/>
      <c r="NNO238" s="13"/>
      <c r="NNP238" s="13"/>
      <c r="NNQ238" s="13"/>
      <c r="NNR238" s="13"/>
      <c r="NNS238" s="13"/>
      <c r="NNT238" s="13"/>
      <c r="NNU238" s="13"/>
      <c r="NNV238" s="13"/>
      <c r="NNW238" s="13"/>
      <c r="NNX238" s="13"/>
      <c r="NNY238" s="13"/>
      <c r="NNZ238" s="13"/>
      <c r="NOA238" s="13"/>
      <c r="NOB238" s="13"/>
      <c r="NOC238" s="13"/>
      <c r="NOD238" s="13"/>
      <c r="NOE238" s="13"/>
      <c r="NOF238" s="13"/>
      <c r="NOG238" s="13"/>
      <c r="NOH238" s="13"/>
      <c r="NOI238" s="13"/>
      <c r="NOJ238" s="13"/>
      <c r="NOK238" s="13"/>
      <c r="NOL238" s="13"/>
      <c r="NOM238" s="13"/>
      <c r="NON238" s="13"/>
      <c r="NOO238" s="13"/>
      <c r="NOP238" s="13"/>
      <c r="NOQ238" s="13"/>
      <c r="NOR238" s="13"/>
      <c r="NOS238" s="13"/>
      <c r="NOT238" s="13"/>
      <c r="NOU238" s="13"/>
      <c r="NOV238" s="13"/>
      <c r="NOW238" s="13"/>
      <c r="NOX238" s="13"/>
      <c r="NOY238" s="13"/>
      <c r="NOZ238" s="13"/>
      <c r="NPA238" s="13"/>
      <c r="NPB238" s="13"/>
      <c r="NPC238" s="13"/>
      <c r="NPD238" s="13"/>
      <c r="NPE238" s="13"/>
      <c r="NPF238" s="13"/>
      <c r="NPG238" s="13"/>
      <c r="NPH238" s="13"/>
      <c r="NPI238" s="13"/>
      <c r="NPJ238" s="13"/>
      <c r="NPK238" s="13"/>
      <c r="NPL238" s="13"/>
      <c r="NPM238" s="13"/>
      <c r="NPN238" s="13"/>
      <c r="NPO238" s="13"/>
      <c r="NPP238" s="13"/>
      <c r="NPQ238" s="13"/>
      <c r="NPR238" s="13"/>
      <c r="NPS238" s="13"/>
      <c r="NPT238" s="13"/>
      <c r="NPU238" s="13"/>
      <c r="NPV238" s="13"/>
      <c r="NPW238" s="13"/>
      <c r="NPX238" s="13"/>
      <c r="NPY238" s="13"/>
      <c r="NPZ238" s="13"/>
      <c r="NQA238" s="13"/>
      <c r="NQB238" s="13"/>
      <c r="NQC238" s="13"/>
      <c r="NQD238" s="13"/>
      <c r="NQE238" s="13"/>
      <c r="NQF238" s="13"/>
      <c r="NQG238" s="13"/>
      <c r="NQH238" s="13"/>
      <c r="NQI238" s="13"/>
      <c r="NQJ238" s="13"/>
      <c r="NQK238" s="13"/>
      <c r="NQL238" s="13"/>
      <c r="NQM238" s="13"/>
      <c r="NQN238" s="13"/>
      <c r="NQO238" s="13"/>
      <c r="NQP238" s="13"/>
      <c r="NQQ238" s="13"/>
      <c r="NQR238" s="13"/>
      <c r="NQS238" s="13"/>
      <c r="NQT238" s="13"/>
      <c r="NQU238" s="13"/>
      <c r="NQV238" s="13"/>
      <c r="NQW238" s="13"/>
      <c r="NQX238" s="13"/>
      <c r="NQY238" s="13"/>
      <c r="NQZ238" s="13"/>
      <c r="NRA238" s="13"/>
      <c r="NRB238" s="13"/>
      <c r="NRC238" s="13"/>
      <c r="NRD238" s="13"/>
      <c r="NRE238" s="13"/>
      <c r="NRF238" s="13"/>
      <c r="NRG238" s="13"/>
      <c r="NRH238" s="13"/>
      <c r="NRI238" s="13"/>
      <c r="NRJ238" s="13"/>
      <c r="NRK238" s="13"/>
      <c r="NRL238" s="13"/>
      <c r="NRM238" s="13"/>
      <c r="NRN238" s="13"/>
      <c r="NRO238" s="13"/>
      <c r="NRP238" s="13"/>
      <c r="NRQ238" s="13"/>
      <c r="NRR238" s="13"/>
      <c r="NRS238" s="13"/>
      <c r="NRT238" s="13"/>
      <c r="NRU238" s="13"/>
      <c r="NRV238" s="13"/>
      <c r="NRW238" s="13"/>
      <c r="NRX238" s="13"/>
      <c r="NRY238" s="13"/>
      <c r="NRZ238" s="13"/>
      <c r="NSA238" s="13"/>
      <c r="NSB238" s="13"/>
      <c r="NSC238" s="13"/>
      <c r="NSD238" s="13"/>
      <c r="NSE238" s="13"/>
      <c r="NSF238" s="13"/>
      <c r="NSG238" s="13"/>
      <c r="NSH238" s="13"/>
      <c r="NSI238" s="13"/>
      <c r="NSJ238" s="13"/>
      <c r="NSK238" s="13"/>
      <c r="NSL238" s="13"/>
      <c r="NSM238" s="13"/>
      <c r="NSN238" s="13"/>
      <c r="NSO238" s="13"/>
      <c r="NSP238" s="13"/>
      <c r="NSQ238" s="13"/>
      <c r="NSR238" s="13"/>
      <c r="NSS238" s="13"/>
      <c r="NST238" s="13"/>
      <c r="NSU238" s="13"/>
      <c r="NSV238" s="13"/>
      <c r="NSW238" s="13"/>
      <c r="NSX238" s="13"/>
      <c r="NSY238" s="13"/>
      <c r="NSZ238" s="13"/>
      <c r="NTA238" s="13"/>
      <c r="NTB238" s="13"/>
      <c r="NTC238" s="13"/>
      <c r="NTD238" s="13"/>
      <c r="NTE238" s="13"/>
      <c r="NTF238" s="13"/>
      <c r="NTG238" s="13"/>
      <c r="NTH238" s="13"/>
      <c r="NTI238" s="13"/>
      <c r="NTJ238" s="13"/>
      <c r="NTK238" s="13"/>
      <c r="NTL238" s="13"/>
      <c r="NTM238" s="13"/>
      <c r="NTN238" s="13"/>
      <c r="NTO238" s="13"/>
      <c r="NTP238" s="13"/>
      <c r="NTQ238" s="13"/>
      <c r="NTR238" s="13"/>
      <c r="NTS238" s="13"/>
      <c r="NTT238" s="13"/>
      <c r="NTU238" s="13"/>
      <c r="NTV238" s="13"/>
      <c r="NTW238" s="13"/>
      <c r="NTX238" s="13"/>
      <c r="NTY238" s="13"/>
      <c r="NTZ238" s="13"/>
      <c r="NUA238" s="13"/>
      <c r="NUB238" s="13"/>
      <c r="NUC238" s="13"/>
      <c r="NUD238" s="13"/>
      <c r="NUE238" s="13"/>
      <c r="NUF238" s="13"/>
      <c r="NUG238" s="13"/>
      <c r="NUH238" s="13"/>
      <c r="NUI238" s="13"/>
      <c r="NUJ238" s="13"/>
      <c r="NUK238" s="13"/>
      <c r="NUL238" s="13"/>
      <c r="NUM238" s="13"/>
      <c r="NUN238" s="13"/>
      <c r="NUO238" s="13"/>
      <c r="NUP238" s="13"/>
      <c r="NUQ238" s="13"/>
      <c r="NUR238" s="13"/>
      <c r="NUS238" s="13"/>
      <c r="NUT238" s="13"/>
      <c r="NUU238" s="13"/>
      <c r="NUV238" s="13"/>
      <c r="NUW238" s="13"/>
      <c r="NUX238" s="13"/>
      <c r="NUY238" s="13"/>
      <c r="NUZ238" s="13"/>
      <c r="NVA238" s="13"/>
      <c r="NVB238" s="13"/>
      <c r="NVC238" s="13"/>
      <c r="NVD238" s="13"/>
      <c r="NVE238" s="13"/>
      <c r="NVF238" s="13"/>
      <c r="NVG238" s="13"/>
      <c r="NVH238" s="13"/>
      <c r="NVI238" s="13"/>
      <c r="NVJ238" s="13"/>
      <c r="NVK238" s="13"/>
      <c r="NVL238" s="13"/>
      <c r="NVM238" s="13"/>
      <c r="NVN238" s="13"/>
      <c r="NVO238" s="13"/>
      <c r="NVP238" s="13"/>
      <c r="NVQ238" s="13"/>
      <c r="NVR238" s="13"/>
      <c r="NVS238" s="13"/>
      <c r="NVT238" s="13"/>
      <c r="NVU238" s="13"/>
      <c r="NVV238" s="13"/>
      <c r="NVW238" s="13"/>
      <c r="NVX238" s="13"/>
      <c r="NVY238" s="13"/>
      <c r="NVZ238" s="13"/>
      <c r="NWA238" s="13"/>
      <c r="NWB238" s="13"/>
      <c r="NWC238" s="13"/>
      <c r="NWD238" s="13"/>
      <c r="NWE238" s="13"/>
      <c r="NWF238" s="13"/>
      <c r="NWG238" s="13"/>
      <c r="NWH238" s="13"/>
      <c r="NWI238" s="13"/>
      <c r="NWJ238" s="13"/>
      <c r="NWK238" s="13"/>
      <c r="NWL238" s="13"/>
      <c r="NWM238" s="13"/>
      <c r="NWN238" s="13"/>
      <c r="NWO238" s="13"/>
      <c r="NWP238" s="13"/>
      <c r="NWQ238" s="13"/>
      <c r="NWR238" s="13"/>
      <c r="NWS238" s="13"/>
      <c r="NWT238" s="13"/>
      <c r="NWU238" s="13"/>
      <c r="NWV238" s="13"/>
      <c r="NWW238" s="13"/>
      <c r="NWX238" s="13"/>
      <c r="NWY238" s="13"/>
      <c r="NWZ238" s="13"/>
      <c r="NXA238" s="13"/>
      <c r="NXB238" s="13"/>
      <c r="NXC238" s="13"/>
      <c r="NXD238" s="13"/>
      <c r="NXE238" s="13"/>
      <c r="NXF238" s="13"/>
      <c r="NXG238" s="13"/>
      <c r="NXH238" s="13"/>
      <c r="NXI238" s="13"/>
      <c r="NXJ238" s="13"/>
      <c r="NXK238" s="13"/>
      <c r="NXL238" s="13"/>
      <c r="NXM238" s="13"/>
      <c r="NXN238" s="13"/>
      <c r="NXO238" s="13"/>
      <c r="NXP238" s="13"/>
      <c r="NXQ238" s="13"/>
      <c r="NXR238" s="13"/>
      <c r="NXS238" s="13"/>
      <c r="NXT238" s="13"/>
      <c r="NXU238" s="13"/>
      <c r="NXV238" s="13"/>
      <c r="NXW238" s="13"/>
      <c r="NXX238" s="13"/>
      <c r="NXY238" s="13"/>
      <c r="NXZ238" s="13"/>
      <c r="NYA238" s="13"/>
      <c r="NYB238" s="13"/>
      <c r="NYC238" s="13"/>
      <c r="NYD238" s="13"/>
      <c r="NYE238" s="13"/>
      <c r="NYF238" s="13"/>
      <c r="NYG238" s="13"/>
      <c r="NYH238" s="13"/>
      <c r="NYI238" s="13"/>
      <c r="NYJ238" s="13"/>
      <c r="NYK238" s="13"/>
      <c r="NYL238" s="13"/>
      <c r="NYM238" s="13"/>
      <c r="NYN238" s="13"/>
      <c r="NYO238" s="13"/>
      <c r="NYP238" s="13"/>
      <c r="NYQ238" s="13"/>
      <c r="NYR238" s="13"/>
      <c r="NYS238" s="13"/>
      <c r="NYT238" s="13"/>
      <c r="NYU238" s="13"/>
      <c r="NYV238" s="13"/>
      <c r="NYW238" s="13"/>
      <c r="NYX238" s="13"/>
      <c r="NYY238" s="13"/>
      <c r="NYZ238" s="13"/>
      <c r="NZA238" s="13"/>
      <c r="NZB238" s="13"/>
      <c r="NZC238" s="13"/>
      <c r="NZD238" s="13"/>
      <c r="NZE238" s="13"/>
      <c r="NZF238" s="13"/>
      <c r="NZG238" s="13"/>
      <c r="NZH238" s="13"/>
      <c r="NZI238" s="13"/>
      <c r="NZJ238" s="13"/>
      <c r="NZK238" s="13"/>
      <c r="NZL238" s="13"/>
      <c r="NZM238" s="13"/>
      <c r="NZN238" s="13"/>
      <c r="NZO238" s="13"/>
      <c r="NZP238" s="13"/>
      <c r="NZQ238" s="13"/>
      <c r="NZR238" s="13"/>
      <c r="NZS238" s="13"/>
      <c r="NZT238" s="13"/>
      <c r="NZU238" s="13"/>
      <c r="NZV238" s="13"/>
      <c r="NZW238" s="13"/>
      <c r="NZX238" s="13"/>
      <c r="NZY238" s="13"/>
      <c r="NZZ238" s="13"/>
      <c r="OAA238" s="13"/>
      <c r="OAB238" s="13"/>
      <c r="OAC238" s="13"/>
      <c r="OAD238" s="13"/>
      <c r="OAE238" s="13"/>
      <c r="OAF238" s="13"/>
      <c r="OAG238" s="13"/>
      <c r="OAH238" s="13"/>
      <c r="OAI238" s="13"/>
      <c r="OAJ238" s="13"/>
      <c r="OAK238" s="13"/>
      <c r="OAL238" s="13"/>
      <c r="OAM238" s="13"/>
      <c r="OAN238" s="13"/>
      <c r="OAO238" s="13"/>
      <c r="OAP238" s="13"/>
      <c r="OAQ238" s="13"/>
      <c r="OAR238" s="13"/>
      <c r="OAS238" s="13"/>
      <c r="OAT238" s="13"/>
      <c r="OAU238" s="13"/>
      <c r="OAV238" s="13"/>
      <c r="OAW238" s="13"/>
      <c r="OAX238" s="13"/>
      <c r="OAY238" s="13"/>
      <c r="OAZ238" s="13"/>
      <c r="OBA238" s="13"/>
      <c r="OBB238" s="13"/>
      <c r="OBC238" s="13"/>
      <c r="OBD238" s="13"/>
      <c r="OBE238" s="13"/>
      <c r="OBF238" s="13"/>
      <c r="OBG238" s="13"/>
      <c r="OBH238" s="13"/>
      <c r="OBI238" s="13"/>
      <c r="OBJ238" s="13"/>
      <c r="OBK238" s="13"/>
      <c r="OBL238" s="13"/>
      <c r="OBM238" s="13"/>
      <c r="OBN238" s="13"/>
      <c r="OBO238" s="13"/>
      <c r="OBP238" s="13"/>
      <c r="OBQ238" s="13"/>
      <c r="OBR238" s="13"/>
      <c r="OBS238" s="13"/>
      <c r="OBT238" s="13"/>
      <c r="OBU238" s="13"/>
      <c r="OBV238" s="13"/>
      <c r="OBW238" s="13"/>
      <c r="OBX238" s="13"/>
      <c r="OBY238" s="13"/>
      <c r="OBZ238" s="13"/>
      <c r="OCA238" s="13"/>
      <c r="OCB238" s="13"/>
      <c r="OCC238" s="13"/>
      <c r="OCD238" s="13"/>
      <c r="OCE238" s="13"/>
      <c r="OCF238" s="13"/>
      <c r="OCG238" s="13"/>
      <c r="OCH238" s="13"/>
      <c r="OCI238" s="13"/>
      <c r="OCJ238" s="13"/>
      <c r="OCK238" s="13"/>
      <c r="OCL238" s="13"/>
      <c r="OCM238" s="13"/>
      <c r="OCN238" s="13"/>
      <c r="OCO238" s="13"/>
      <c r="OCP238" s="13"/>
      <c r="OCQ238" s="13"/>
      <c r="OCR238" s="13"/>
      <c r="OCS238" s="13"/>
      <c r="OCT238" s="13"/>
      <c r="OCU238" s="13"/>
      <c r="OCV238" s="13"/>
      <c r="OCW238" s="13"/>
      <c r="OCX238" s="13"/>
      <c r="OCY238" s="13"/>
      <c r="OCZ238" s="13"/>
      <c r="ODA238" s="13"/>
      <c r="ODB238" s="13"/>
      <c r="ODC238" s="13"/>
      <c r="ODD238" s="13"/>
      <c r="ODE238" s="13"/>
      <c r="ODF238" s="13"/>
      <c r="ODG238" s="13"/>
      <c r="ODH238" s="13"/>
      <c r="ODI238" s="13"/>
      <c r="ODJ238" s="13"/>
      <c r="ODK238" s="13"/>
      <c r="ODL238" s="13"/>
      <c r="ODM238" s="13"/>
      <c r="ODN238" s="13"/>
      <c r="ODO238" s="13"/>
      <c r="ODP238" s="13"/>
      <c r="ODQ238" s="13"/>
      <c r="ODR238" s="13"/>
      <c r="ODS238" s="13"/>
      <c r="ODT238" s="13"/>
      <c r="ODU238" s="13"/>
      <c r="ODV238" s="13"/>
      <c r="ODW238" s="13"/>
      <c r="ODX238" s="13"/>
      <c r="ODY238" s="13"/>
      <c r="ODZ238" s="13"/>
      <c r="OEA238" s="13"/>
      <c r="OEB238" s="13"/>
      <c r="OEC238" s="13"/>
      <c r="OED238" s="13"/>
      <c r="OEE238" s="13"/>
      <c r="OEF238" s="13"/>
      <c r="OEG238" s="13"/>
      <c r="OEH238" s="13"/>
      <c r="OEI238" s="13"/>
      <c r="OEJ238" s="13"/>
      <c r="OEK238" s="13"/>
      <c r="OEL238" s="13"/>
      <c r="OEM238" s="13"/>
      <c r="OEN238" s="13"/>
      <c r="OEO238" s="13"/>
      <c r="OEP238" s="13"/>
      <c r="OEQ238" s="13"/>
      <c r="OER238" s="13"/>
      <c r="OES238" s="13"/>
      <c r="OET238" s="13"/>
      <c r="OEU238" s="13"/>
      <c r="OEV238" s="13"/>
      <c r="OEW238" s="13"/>
      <c r="OEX238" s="13"/>
      <c r="OEY238" s="13"/>
      <c r="OEZ238" s="13"/>
      <c r="OFA238" s="13"/>
      <c r="OFB238" s="13"/>
      <c r="OFC238" s="13"/>
      <c r="OFD238" s="13"/>
      <c r="OFE238" s="13"/>
      <c r="OFF238" s="13"/>
      <c r="OFG238" s="13"/>
      <c r="OFH238" s="13"/>
      <c r="OFI238" s="13"/>
      <c r="OFJ238" s="13"/>
      <c r="OFK238" s="13"/>
      <c r="OFL238" s="13"/>
      <c r="OFM238" s="13"/>
      <c r="OFN238" s="13"/>
      <c r="OFO238" s="13"/>
      <c r="OFP238" s="13"/>
      <c r="OFQ238" s="13"/>
      <c r="OFR238" s="13"/>
      <c r="OFS238" s="13"/>
      <c r="OFT238" s="13"/>
      <c r="OFU238" s="13"/>
      <c r="OFV238" s="13"/>
      <c r="OFW238" s="13"/>
      <c r="OFX238" s="13"/>
      <c r="OFY238" s="13"/>
      <c r="OFZ238" s="13"/>
      <c r="OGA238" s="13"/>
      <c r="OGB238" s="13"/>
      <c r="OGC238" s="13"/>
      <c r="OGD238" s="13"/>
      <c r="OGE238" s="13"/>
      <c r="OGF238" s="13"/>
      <c r="OGG238" s="13"/>
      <c r="OGH238" s="13"/>
      <c r="OGI238" s="13"/>
      <c r="OGJ238" s="13"/>
      <c r="OGK238" s="13"/>
      <c r="OGL238" s="13"/>
      <c r="OGM238" s="13"/>
      <c r="OGN238" s="13"/>
      <c r="OGO238" s="13"/>
      <c r="OGP238" s="13"/>
      <c r="OGQ238" s="13"/>
      <c r="OGR238" s="13"/>
      <c r="OGS238" s="13"/>
      <c r="OGT238" s="13"/>
      <c r="OGU238" s="13"/>
      <c r="OGV238" s="13"/>
      <c r="OGW238" s="13"/>
      <c r="OGX238" s="13"/>
      <c r="OGY238" s="13"/>
      <c r="OGZ238" s="13"/>
      <c r="OHA238" s="13"/>
      <c r="OHB238" s="13"/>
      <c r="OHC238" s="13"/>
      <c r="OHD238" s="13"/>
      <c r="OHE238" s="13"/>
      <c r="OHF238" s="13"/>
      <c r="OHG238" s="13"/>
      <c r="OHH238" s="13"/>
      <c r="OHI238" s="13"/>
      <c r="OHJ238" s="13"/>
      <c r="OHK238" s="13"/>
      <c r="OHL238" s="13"/>
      <c r="OHM238" s="13"/>
      <c r="OHN238" s="13"/>
      <c r="OHO238" s="13"/>
      <c r="OHP238" s="13"/>
      <c r="OHQ238" s="13"/>
      <c r="OHR238" s="13"/>
      <c r="OHS238" s="13"/>
      <c r="OHT238" s="13"/>
      <c r="OHU238" s="13"/>
      <c r="OHV238" s="13"/>
      <c r="OHW238" s="13"/>
      <c r="OHX238" s="13"/>
      <c r="OHY238" s="13"/>
      <c r="OHZ238" s="13"/>
      <c r="OIA238" s="13"/>
      <c r="OIB238" s="13"/>
      <c r="OIC238" s="13"/>
      <c r="OID238" s="13"/>
      <c r="OIE238" s="13"/>
      <c r="OIF238" s="13"/>
      <c r="OIG238" s="13"/>
      <c r="OIH238" s="13"/>
      <c r="OII238" s="13"/>
      <c r="OIJ238" s="13"/>
      <c r="OIK238" s="13"/>
      <c r="OIL238" s="13"/>
      <c r="OIM238" s="13"/>
      <c r="OIN238" s="13"/>
      <c r="OIO238" s="13"/>
      <c r="OIP238" s="13"/>
      <c r="OIQ238" s="13"/>
      <c r="OIR238" s="13"/>
      <c r="OIS238" s="13"/>
      <c r="OIT238" s="13"/>
      <c r="OIU238" s="13"/>
      <c r="OIV238" s="13"/>
      <c r="OIW238" s="13"/>
      <c r="OIX238" s="13"/>
      <c r="OIY238" s="13"/>
      <c r="OIZ238" s="13"/>
      <c r="OJA238" s="13"/>
      <c r="OJB238" s="13"/>
      <c r="OJC238" s="13"/>
      <c r="OJD238" s="13"/>
      <c r="OJE238" s="13"/>
      <c r="OJF238" s="13"/>
      <c r="OJG238" s="13"/>
      <c r="OJH238" s="13"/>
      <c r="OJI238" s="13"/>
      <c r="OJJ238" s="13"/>
      <c r="OJK238" s="13"/>
      <c r="OJL238" s="13"/>
      <c r="OJM238" s="13"/>
      <c r="OJN238" s="13"/>
      <c r="OJO238" s="13"/>
      <c r="OJP238" s="13"/>
      <c r="OJQ238" s="13"/>
      <c r="OJR238" s="13"/>
      <c r="OJS238" s="13"/>
      <c r="OJT238" s="13"/>
      <c r="OJU238" s="13"/>
      <c r="OJV238" s="13"/>
      <c r="OJW238" s="13"/>
      <c r="OJX238" s="13"/>
      <c r="OJY238" s="13"/>
      <c r="OJZ238" s="13"/>
      <c r="OKA238" s="13"/>
      <c r="OKB238" s="13"/>
      <c r="OKC238" s="13"/>
      <c r="OKD238" s="13"/>
      <c r="OKE238" s="13"/>
      <c r="OKF238" s="13"/>
      <c r="OKG238" s="13"/>
      <c r="OKH238" s="13"/>
      <c r="OKI238" s="13"/>
      <c r="OKJ238" s="13"/>
      <c r="OKK238" s="13"/>
      <c r="OKL238" s="13"/>
      <c r="OKM238" s="13"/>
      <c r="OKN238" s="13"/>
      <c r="OKO238" s="13"/>
      <c r="OKP238" s="13"/>
      <c r="OKQ238" s="13"/>
      <c r="OKR238" s="13"/>
      <c r="OKS238" s="13"/>
      <c r="OKT238" s="13"/>
      <c r="OKU238" s="13"/>
      <c r="OKV238" s="13"/>
      <c r="OKW238" s="13"/>
      <c r="OKX238" s="13"/>
      <c r="OKY238" s="13"/>
      <c r="OKZ238" s="13"/>
      <c r="OLA238" s="13"/>
      <c r="OLB238" s="13"/>
      <c r="OLC238" s="13"/>
      <c r="OLD238" s="13"/>
      <c r="OLE238" s="13"/>
      <c r="OLF238" s="13"/>
      <c r="OLG238" s="13"/>
      <c r="OLH238" s="13"/>
      <c r="OLI238" s="13"/>
      <c r="OLJ238" s="13"/>
      <c r="OLK238" s="13"/>
      <c r="OLL238" s="13"/>
      <c r="OLM238" s="13"/>
      <c r="OLN238" s="13"/>
      <c r="OLO238" s="13"/>
      <c r="OLP238" s="13"/>
      <c r="OLQ238" s="13"/>
      <c r="OLR238" s="13"/>
      <c r="OLS238" s="13"/>
      <c r="OLT238" s="13"/>
      <c r="OLU238" s="13"/>
      <c r="OLV238" s="13"/>
      <c r="OLW238" s="13"/>
      <c r="OLX238" s="13"/>
      <c r="OLY238" s="13"/>
      <c r="OLZ238" s="13"/>
      <c r="OMA238" s="13"/>
      <c r="OMB238" s="13"/>
      <c r="OMC238" s="13"/>
      <c r="OMD238" s="13"/>
      <c r="OME238" s="13"/>
      <c r="OMF238" s="13"/>
      <c r="OMG238" s="13"/>
      <c r="OMH238" s="13"/>
      <c r="OMI238" s="13"/>
      <c r="OMJ238" s="13"/>
      <c r="OMK238" s="13"/>
      <c r="OML238" s="13"/>
      <c r="OMM238" s="13"/>
      <c r="OMN238" s="13"/>
      <c r="OMO238" s="13"/>
      <c r="OMP238" s="13"/>
      <c r="OMQ238" s="13"/>
      <c r="OMR238" s="13"/>
      <c r="OMS238" s="13"/>
      <c r="OMT238" s="13"/>
      <c r="OMU238" s="13"/>
      <c r="OMV238" s="13"/>
      <c r="OMW238" s="13"/>
      <c r="OMX238" s="13"/>
      <c r="OMY238" s="13"/>
      <c r="OMZ238" s="13"/>
      <c r="ONA238" s="13"/>
      <c r="ONB238" s="13"/>
      <c r="ONC238" s="13"/>
      <c r="OND238" s="13"/>
      <c r="ONE238" s="13"/>
      <c r="ONF238" s="13"/>
      <c r="ONG238" s="13"/>
      <c r="ONH238" s="13"/>
      <c r="ONI238" s="13"/>
      <c r="ONJ238" s="13"/>
      <c r="ONK238" s="13"/>
      <c r="ONL238" s="13"/>
      <c r="ONM238" s="13"/>
      <c r="ONN238" s="13"/>
      <c r="ONO238" s="13"/>
      <c r="ONP238" s="13"/>
      <c r="ONQ238" s="13"/>
      <c r="ONR238" s="13"/>
      <c r="ONS238" s="13"/>
      <c r="ONT238" s="13"/>
      <c r="ONU238" s="13"/>
      <c r="ONV238" s="13"/>
      <c r="ONW238" s="13"/>
      <c r="ONX238" s="13"/>
      <c r="ONY238" s="13"/>
      <c r="ONZ238" s="13"/>
      <c r="OOA238" s="13"/>
      <c r="OOB238" s="13"/>
      <c r="OOC238" s="13"/>
      <c r="OOD238" s="13"/>
      <c r="OOE238" s="13"/>
      <c r="OOF238" s="13"/>
      <c r="OOG238" s="13"/>
      <c r="OOH238" s="13"/>
      <c r="OOI238" s="13"/>
      <c r="OOJ238" s="13"/>
      <c r="OOK238" s="13"/>
      <c r="OOL238" s="13"/>
      <c r="OOM238" s="13"/>
      <c r="OON238" s="13"/>
      <c r="OOO238" s="13"/>
      <c r="OOP238" s="13"/>
      <c r="OOQ238" s="13"/>
      <c r="OOR238" s="13"/>
      <c r="OOS238" s="13"/>
      <c r="OOT238" s="13"/>
      <c r="OOU238" s="13"/>
      <c r="OOV238" s="13"/>
      <c r="OOW238" s="13"/>
      <c r="OOX238" s="13"/>
      <c r="OOY238" s="13"/>
      <c r="OOZ238" s="13"/>
      <c r="OPA238" s="13"/>
      <c r="OPB238" s="13"/>
      <c r="OPC238" s="13"/>
      <c r="OPD238" s="13"/>
      <c r="OPE238" s="13"/>
      <c r="OPF238" s="13"/>
      <c r="OPG238" s="13"/>
      <c r="OPH238" s="13"/>
      <c r="OPI238" s="13"/>
      <c r="OPJ238" s="13"/>
      <c r="OPK238" s="13"/>
      <c r="OPL238" s="13"/>
      <c r="OPM238" s="13"/>
      <c r="OPN238" s="13"/>
      <c r="OPO238" s="13"/>
      <c r="OPP238" s="13"/>
      <c r="OPQ238" s="13"/>
      <c r="OPR238" s="13"/>
      <c r="OPS238" s="13"/>
      <c r="OPT238" s="13"/>
      <c r="OPU238" s="13"/>
      <c r="OPV238" s="13"/>
      <c r="OPW238" s="13"/>
      <c r="OPX238" s="13"/>
      <c r="OPY238" s="13"/>
      <c r="OPZ238" s="13"/>
      <c r="OQA238" s="13"/>
      <c r="OQB238" s="13"/>
      <c r="OQC238" s="13"/>
      <c r="OQD238" s="13"/>
      <c r="OQE238" s="13"/>
      <c r="OQF238" s="13"/>
      <c r="OQG238" s="13"/>
      <c r="OQH238" s="13"/>
      <c r="OQI238" s="13"/>
      <c r="OQJ238" s="13"/>
      <c r="OQK238" s="13"/>
      <c r="OQL238" s="13"/>
      <c r="OQM238" s="13"/>
      <c r="OQN238" s="13"/>
      <c r="OQO238" s="13"/>
      <c r="OQP238" s="13"/>
      <c r="OQQ238" s="13"/>
      <c r="OQR238" s="13"/>
      <c r="OQS238" s="13"/>
      <c r="OQT238" s="13"/>
      <c r="OQU238" s="13"/>
      <c r="OQV238" s="13"/>
      <c r="OQW238" s="13"/>
      <c r="OQX238" s="13"/>
      <c r="OQY238" s="13"/>
      <c r="OQZ238" s="13"/>
      <c r="ORA238" s="13"/>
      <c r="ORB238" s="13"/>
      <c r="ORC238" s="13"/>
      <c r="ORD238" s="13"/>
      <c r="ORE238" s="13"/>
      <c r="ORF238" s="13"/>
      <c r="ORG238" s="13"/>
      <c r="ORH238" s="13"/>
      <c r="ORI238" s="13"/>
      <c r="ORJ238" s="13"/>
      <c r="ORK238" s="13"/>
      <c r="ORL238" s="13"/>
      <c r="ORM238" s="13"/>
      <c r="ORN238" s="13"/>
      <c r="ORO238" s="13"/>
      <c r="ORP238" s="13"/>
      <c r="ORQ238" s="13"/>
      <c r="ORR238" s="13"/>
      <c r="ORS238" s="13"/>
      <c r="ORT238" s="13"/>
      <c r="ORU238" s="13"/>
      <c r="ORV238" s="13"/>
      <c r="ORW238" s="13"/>
      <c r="ORX238" s="13"/>
      <c r="ORY238" s="13"/>
      <c r="ORZ238" s="13"/>
      <c r="OSA238" s="13"/>
      <c r="OSB238" s="13"/>
      <c r="OSC238" s="13"/>
      <c r="OSD238" s="13"/>
      <c r="OSE238" s="13"/>
      <c r="OSF238" s="13"/>
      <c r="OSG238" s="13"/>
      <c r="OSH238" s="13"/>
      <c r="OSI238" s="13"/>
      <c r="OSJ238" s="13"/>
      <c r="OSK238" s="13"/>
      <c r="OSL238" s="13"/>
      <c r="OSM238" s="13"/>
      <c r="OSN238" s="13"/>
      <c r="OSO238" s="13"/>
      <c r="OSP238" s="13"/>
      <c r="OSQ238" s="13"/>
      <c r="OSR238" s="13"/>
      <c r="OSS238" s="13"/>
      <c r="OST238" s="13"/>
      <c r="OSU238" s="13"/>
      <c r="OSV238" s="13"/>
      <c r="OSW238" s="13"/>
      <c r="OSX238" s="13"/>
      <c r="OSY238" s="13"/>
      <c r="OSZ238" s="13"/>
      <c r="OTA238" s="13"/>
      <c r="OTB238" s="13"/>
      <c r="OTC238" s="13"/>
      <c r="OTD238" s="13"/>
      <c r="OTE238" s="13"/>
      <c r="OTF238" s="13"/>
      <c r="OTG238" s="13"/>
      <c r="OTH238" s="13"/>
      <c r="OTI238" s="13"/>
      <c r="OTJ238" s="13"/>
      <c r="OTK238" s="13"/>
      <c r="OTL238" s="13"/>
      <c r="OTM238" s="13"/>
      <c r="OTN238" s="13"/>
      <c r="OTO238" s="13"/>
      <c r="OTP238" s="13"/>
      <c r="OTQ238" s="13"/>
      <c r="OTR238" s="13"/>
      <c r="OTS238" s="13"/>
      <c r="OTT238" s="13"/>
      <c r="OTU238" s="13"/>
      <c r="OTV238" s="13"/>
      <c r="OTW238" s="13"/>
      <c r="OTX238" s="13"/>
      <c r="OTY238" s="13"/>
      <c r="OTZ238" s="13"/>
      <c r="OUA238" s="13"/>
      <c r="OUB238" s="13"/>
      <c r="OUC238" s="13"/>
      <c r="OUD238" s="13"/>
      <c r="OUE238" s="13"/>
      <c r="OUF238" s="13"/>
      <c r="OUG238" s="13"/>
      <c r="OUH238" s="13"/>
      <c r="OUI238" s="13"/>
      <c r="OUJ238" s="13"/>
      <c r="OUK238" s="13"/>
      <c r="OUL238" s="13"/>
      <c r="OUM238" s="13"/>
      <c r="OUN238" s="13"/>
      <c r="OUO238" s="13"/>
      <c r="OUP238" s="13"/>
      <c r="OUQ238" s="13"/>
      <c r="OUR238" s="13"/>
      <c r="OUS238" s="13"/>
      <c r="OUT238" s="13"/>
      <c r="OUU238" s="13"/>
      <c r="OUV238" s="13"/>
      <c r="OUW238" s="13"/>
      <c r="OUX238" s="13"/>
      <c r="OUY238" s="13"/>
      <c r="OUZ238" s="13"/>
      <c r="OVA238" s="13"/>
      <c r="OVB238" s="13"/>
      <c r="OVC238" s="13"/>
      <c r="OVD238" s="13"/>
      <c r="OVE238" s="13"/>
      <c r="OVF238" s="13"/>
      <c r="OVG238" s="13"/>
      <c r="OVH238" s="13"/>
      <c r="OVI238" s="13"/>
      <c r="OVJ238" s="13"/>
      <c r="OVK238" s="13"/>
      <c r="OVL238" s="13"/>
      <c r="OVM238" s="13"/>
      <c r="OVN238" s="13"/>
      <c r="OVO238" s="13"/>
      <c r="OVP238" s="13"/>
      <c r="OVQ238" s="13"/>
      <c r="OVR238" s="13"/>
      <c r="OVS238" s="13"/>
      <c r="OVT238" s="13"/>
      <c r="OVU238" s="13"/>
      <c r="OVV238" s="13"/>
      <c r="OVW238" s="13"/>
      <c r="OVX238" s="13"/>
      <c r="OVY238" s="13"/>
      <c r="OVZ238" s="13"/>
      <c r="OWA238" s="13"/>
      <c r="OWB238" s="13"/>
      <c r="OWC238" s="13"/>
      <c r="OWD238" s="13"/>
      <c r="OWE238" s="13"/>
      <c r="OWF238" s="13"/>
      <c r="OWG238" s="13"/>
      <c r="OWH238" s="13"/>
      <c r="OWI238" s="13"/>
      <c r="OWJ238" s="13"/>
      <c r="OWK238" s="13"/>
      <c r="OWL238" s="13"/>
      <c r="OWM238" s="13"/>
      <c r="OWN238" s="13"/>
      <c r="OWO238" s="13"/>
      <c r="OWP238" s="13"/>
      <c r="OWQ238" s="13"/>
      <c r="OWR238" s="13"/>
      <c r="OWS238" s="13"/>
      <c r="OWT238" s="13"/>
      <c r="OWU238" s="13"/>
      <c r="OWV238" s="13"/>
      <c r="OWW238" s="13"/>
      <c r="OWX238" s="13"/>
      <c r="OWY238" s="13"/>
      <c r="OWZ238" s="13"/>
      <c r="OXA238" s="13"/>
      <c r="OXB238" s="13"/>
      <c r="OXC238" s="13"/>
      <c r="OXD238" s="13"/>
      <c r="OXE238" s="13"/>
      <c r="OXF238" s="13"/>
      <c r="OXG238" s="13"/>
      <c r="OXH238" s="13"/>
      <c r="OXI238" s="13"/>
      <c r="OXJ238" s="13"/>
      <c r="OXK238" s="13"/>
      <c r="OXL238" s="13"/>
      <c r="OXM238" s="13"/>
      <c r="OXN238" s="13"/>
      <c r="OXO238" s="13"/>
      <c r="OXP238" s="13"/>
      <c r="OXQ238" s="13"/>
      <c r="OXR238" s="13"/>
      <c r="OXS238" s="13"/>
      <c r="OXT238" s="13"/>
      <c r="OXU238" s="13"/>
      <c r="OXV238" s="13"/>
      <c r="OXW238" s="13"/>
      <c r="OXX238" s="13"/>
      <c r="OXY238" s="13"/>
      <c r="OXZ238" s="13"/>
      <c r="OYA238" s="13"/>
      <c r="OYB238" s="13"/>
      <c r="OYC238" s="13"/>
      <c r="OYD238" s="13"/>
      <c r="OYE238" s="13"/>
      <c r="OYF238" s="13"/>
      <c r="OYG238" s="13"/>
      <c r="OYH238" s="13"/>
      <c r="OYI238" s="13"/>
      <c r="OYJ238" s="13"/>
      <c r="OYK238" s="13"/>
      <c r="OYL238" s="13"/>
      <c r="OYM238" s="13"/>
      <c r="OYN238" s="13"/>
      <c r="OYO238" s="13"/>
      <c r="OYP238" s="13"/>
      <c r="OYQ238" s="13"/>
      <c r="OYR238" s="13"/>
      <c r="OYS238" s="13"/>
      <c r="OYT238" s="13"/>
      <c r="OYU238" s="13"/>
      <c r="OYV238" s="13"/>
      <c r="OYW238" s="13"/>
      <c r="OYX238" s="13"/>
      <c r="OYY238" s="13"/>
      <c r="OYZ238" s="13"/>
      <c r="OZA238" s="13"/>
      <c r="OZB238" s="13"/>
      <c r="OZC238" s="13"/>
      <c r="OZD238" s="13"/>
      <c r="OZE238" s="13"/>
      <c r="OZF238" s="13"/>
      <c r="OZG238" s="13"/>
      <c r="OZH238" s="13"/>
      <c r="OZI238" s="13"/>
      <c r="OZJ238" s="13"/>
      <c r="OZK238" s="13"/>
      <c r="OZL238" s="13"/>
      <c r="OZM238" s="13"/>
      <c r="OZN238" s="13"/>
      <c r="OZO238" s="13"/>
      <c r="OZP238" s="13"/>
      <c r="OZQ238" s="13"/>
      <c r="OZR238" s="13"/>
      <c r="OZS238" s="13"/>
      <c r="OZT238" s="13"/>
      <c r="OZU238" s="13"/>
      <c r="OZV238" s="13"/>
      <c r="OZW238" s="13"/>
      <c r="OZX238" s="13"/>
      <c r="OZY238" s="13"/>
      <c r="OZZ238" s="13"/>
      <c r="PAA238" s="13"/>
      <c r="PAB238" s="13"/>
      <c r="PAC238" s="13"/>
      <c r="PAD238" s="13"/>
      <c r="PAE238" s="13"/>
      <c r="PAF238" s="13"/>
      <c r="PAG238" s="13"/>
      <c r="PAH238" s="13"/>
      <c r="PAI238" s="13"/>
      <c r="PAJ238" s="13"/>
      <c r="PAK238" s="13"/>
      <c r="PAL238" s="13"/>
      <c r="PAM238" s="13"/>
      <c r="PAN238" s="13"/>
      <c r="PAO238" s="13"/>
      <c r="PAP238" s="13"/>
      <c r="PAQ238" s="13"/>
      <c r="PAR238" s="13"/>
      <c r="PAS238" s="13"/>
      <c r="PAT238" s="13"/>
      <c r="PAU238" s="13"/>
      <c r="PAV238" s="13"/>
      <c r="PAW238" s="13"/>
      <c r="PAX238" s="13"/>
      <c r="PAY238" s="13"/>
      <c r="PAZ238" s="13"/>
      <c r="PBA238" s="13"/>
      <c r="PBB238" s="13"/>
      <c r="PBC238" s="13"/>
      <c r="PBD238" s="13"/>
      <c r="PBE238" s="13"/>
      <c r="PBF238" s="13"/>
      <c r="PBG238" s="13"/>
      <c r="PBH238" s="13"/>
      <c r="PBI238" s="13"/>
      <c r="PBJ238" s="13"/>
      <c r="PBK238" s="13"/>
      <c r="PBL238" s="13"/>
      <c r="PBM238" s="13"/>
      <c r="PBN238" s="13"/>
      <c r="PBO238" s="13"/>
      <c r="PBP238" s="13"/>
      <c r="PBQ238" s="13"/>
      <c r="PBR238" s="13"/>
      <c r="PBS238" s="13"/>
      <c r="PBT238" s="13"/>
      <c r="PBU238" s="13"/>
      <c r="PBV238" s="13"/>
      <c r="PBW238" s="13"/>
      <c r="PBX238" s="13"/>
      <c r="PBY238" s="13"/>
      <c r="PBZ238" s="13"/>
      <c r="PCA238" s="13"/>
      <c r="PCB238" s="13"/>
      <c r="PCC238" s="13"/>
      <c r="PCD238" s="13"/>
      <c r="PCE238" s="13"/>
      <c r="PCF238" s="13"/>
      <c r="PCG238" s="13"/>
      <c r="PCH238" s="13"/>
      <c r="PCI238" s="13"/>
      <c r="PCJ238" s="13"/>
      <c r="PCK238" s="13"/>
      <c r="PCL238" s="13"/>
      <c r="PCM238" s="13"/>
      <c r="PCN238" s="13"/>
      <c r="PCO238" s="13"/>
      <c r="PCP238" s="13"/>
      <c r="PCQ238" s="13"/>
      <c r="PCR238" s="13"/>
      <c r="PCS238" s="13"/>
      <c r="PCT238" s="13"/>
      <c r="PCU238" s="13"/>
      <c r="PCV238" s="13"/>
      <c r="PCW238" s="13"/>
      <c r="PCX238" s="13"/>
      <c r="PCY238" s="13"/>
      <c r="PCZ238" s="13"/>
      <c r="PDA238" s="13"/>
      <c r="PDB238" s="13"/>
      <c r="PDC238" s="13"/>
      <c r="PDD238" s="13"/>
      <c r="PDE238" s="13"/>
      <c r="PDF238" s="13"/>
      <c r="PDG238" s="13"/>
      <c r="PDH238" s="13"/>
      <c r="PDI238" s="13"/>
      <c r="PDJ238" s="13"/>
      <c r="PDK238" s="13"/>
      <c r="PDL238" s="13"/>
      <c r="PDM238" s="13"/>
      <c r="PDN238" s="13"/>
      <c r="PDO238" s="13"/>
      <c r="PDP238" s="13"/>
      <c r="PDQ238" s="13"/>
      <c r="PDR238" s="13"/>
      <c r="PDS238" s="13"/>
      <c r="PDT238" s="13"/>
      <c r="PDU238" s="13"/>
      <c r="PDV238" s="13"/>
      <c r="PDW238" s="13"/>
      <c r="PDX238" s="13"/>
      <c r="PDY238" s="13"/>
      <c r="PDZ238" s="13"/>
      <c r="PEA238" s="13"/>
      <c r="PEB238" s="13"/>
      <c r="PEC238" s="13"/>
      <c r="PED238" s="13"/>
      <c r="PEE238" s="13"/>
      <c r="PEF238" s="13"/>
      <c r="PEG238" s="13"/>
      <c r="PEH238" s="13"/>
      <c r="PEI238" s="13"/>
      <c r="PEJ238" s="13"/>
      <c r="PEK238" s="13"/>
      <c r="PEL238" s="13"/>
      <c r="PEM238" s="13"/>
      <c r="PEN238" s="13"/>
      <c r="PEO238" s="13"/>
      <c r="PEP238" s="13"/>
      <c r="PEQ238" s="13"/>
      <c r="PER238" s="13"/>
      <c r="PES238" s="13"/>
      <c r="PET238" s="13"/>
      <c r="PEU238" s="13"/>
      <c r="PEV238" s="13"/>
      <c r="PEW238" s="13"/>
      <c r="PEX238" s="13"/>
      <c r="PEY238" s="13"/>
      <c r="PEZ238" s="13"/>
      <c r="PFA238" s="13"/>
      <c r="PFB238" s="13"/>
      <c r="PFC238" s="13"/>
      <c r="PFD238" s="13"/>
      <c r="PFE238" s="13"/>
      <c r="PFF238" s="13"/>
      <c r="PFG238" s="13"/>
      <c r="PFH238" s="13"/>
      <c r="PFI238" s="13"/>
      <c r="PFJ238" s="13"/>
      <c r="PFK238" s="13"/>
      <c r="PFL238" s="13"/>
      <c r="PFM238" s="13"/>
      <c r="PFN238" s="13"/>
      <c r="PFO238" s="13"/>
      <c r="PFP238" s="13"/>
      <c r="PFQ238" s="13"/>
      <c r="PFR238" s="13"/>
      <c r="PFS238" s="13"/>
      <c r="PFT238" s="13"/>
      <c r="PFU238" s="13"/>
      <c r="PFV238" s="13"/>
      <c r="PFW238" s="13"/>
      <c r="PFX238" s="13"/>
      <c r="PFY238" s="13"/>
      <c r="PFZ238" s="13"/>
      <c r="PGA238" s="13"/>
      <c r="PGB238" s="13"/>
      <c r="PGC238" s="13"/>
      <c r="PGD238" s="13"/>
      <c r="PGE238" s="13"/>
      <c r="PGF238" s="13"/>
      <c r="PGG238" s="13"/>
      <c r="PGH238" s="13"/>
      <c r="PGI238" s="13"/>
      <c r="PGJ238" s="13"/>
      <c r="PGK238" s="13"/>
      <c r="PGL238" s="13"/>
      <c r="PGM238" s="13"/>
      <c r="PGN238" s="13"/>
      <c r="PGO238" s="13"/>
      <c r="PGP238" s="13"/>
      <c r="PGQ238" s="13"/>
      <c r="PGR238" s="13"/>
      <c r="PGS238" s="13"/>
      <c r="PGT238" s="13"/>
      <c r="PGU238" s="13"/>
      <c r="PGV238" s="13"/>
      <c r="PGW238" s="13"/>
      <c r="PGX238" s="13"/>
      <c r="PGY238" s="13"/>
      <c r="PGZ238" s="13"/>
      <c r="PHA238" s="13"/>
      <c r="PHB238" s="13"/>
      <c r="PHC238" s="13"/>
      <c r="PHD238" s="13"/>
      <c r="PHE238" s="13"/>
      <c r="PHF238" s="13"/>
      <c r="PHG238" s="13"/>
      <c r="PHH238" s="13"/>
      <c r="PHI238" s="13"/>
      <c r="PHJ238" s="13"/>
      <c r="PHK238" s="13"/>
      <c r="PHL238" s="13"/>
      <c r="PHM238" s="13"/>
      <c r="PHN238" s="13"/>
      <c r="PHO238" s="13"/>
      <c r="PHP238" s="13"/>
      <c r="PHQ238" s="13"/>
      <c r="PHR238" s="13"/>
      <c r="PHS238" s="13"/>
      <c r="PHT238" s="13"/>
      <c r="PHU238" s="13"/>
      <c r="PHV238" s="13"/>
      <c r="PHW238" s="13"/>
      <c r="PHX238" s="13"/>
      <c r="PHY238" s="13"/>
      <c r="PHZ238" s="13"/>
      <c r="PIA238" s="13"/>
      <c r="PIB238" s="13"/>
      <c r="PIC238" s="13"/>
      <c r="PID238" s="13"/>
      <c r="PIE238" s="13"/>
      <c r="PIF238" s="13"/>
      <c r="PIG238" s="13"/>
      <c r="PIH238" s="13"/>
      <c r="PII238" s="13"/>
      <c r="PIJ238" s="13"/>
      <c r="PIK238" s="13"/>
      <c r="PIL238" s="13"/>
      <c r="PIM238" s="13"/>
      <c r="PIN238" s="13"/>
      <c r="PIO238" s="13"/>
      <c r="PIP238" s="13"/>
      <c r="PIQ238" s="13"/>
      <c r="PIR238" s="13"/>
      <c r="PIS238" s="13"/>
      <c r="PIT238" s="13"/>
      <c r="PIU238" s="13"/>
      <c r="PIV238" s="13"/>
      <c r="PIW238" s="13"/>
      <c r="PIX238" s="13"/>
      <c r="PIY238" s="13"/>
      <c r="PIZ238" s="13"/>
      <c r="PJA238" s="13"/>
      <c r="PJB238" s="13"/>
      <c r="PJC238" s="13"/>
      <c r="PJD238" s="13"/>
      <c r="PJE238" s="13"/>
      <c r="PJF238" s="13"/>
      <c r="PJG238" s="13"/>
      <c r="PJH238" s="13"/>
      <c r="PJI238" s="13"/>
      <c r="PJJ238" s="13"/>
      <c r="PJK238" s="13"/>
      <c r="PJL238" s="13"/>
      <c r="PJM238" s="13"/>
      <c r="PJN238" s="13"/>
      <c r="PJO238" s="13"/>
      <c r="PJP238" s="13"/>
      <c r="PJQ238" s="13"/>
      <c r="PJR238" s="13"/>
      <c r="PJS238" s="13"/>
      <c r="PJT238" s="13"/>
      <c r="PJU238" s="13"/>
      <c r="PJV238" s="13"/>
      <c r="PJW238" s="13"/>
      <c r="PJX238" s="13"/>
      <c r="PJY238" s="13"/>
      <c r="PJZ238" s="13"/>
      <c r="PKA238" s="13"/>
      <c r="PKB238" s="13"/>
      <c r="PKC238" s="13"/>
      <c r="PKD238" s="13"/>
      <c r="PKE238" s="13"/>
      <c r="PKF238" s="13"/>
      <c r="PKG238" s="13"/>
      <c r="PKH238" s="13"/>
      <c r="PKI238" s="13"/>
      <c r="PKJ238" s="13"/>
      <c r="PKK238" s="13"/>
      <c r="PKL238" s="13"/>
      <c r="PKM238" s="13"/>
      <c r="PKN238" s="13"/>
      <c r="PKO238" s="13"/>
      <c r="PKP238" s="13"/>
      <c r="PKQ238" s="13"/>
      <c r="PKR238" s="13"/>
      <c r="PKS238" s="13"/>
      <c r="PKT238" s="13"/>
      <c r="PKU238" s="13"/>
      <c r="PKV238" s="13"/>
      <c r="PKW238" s="13"/>
      <c r="PKX238" s="13"/>
      <c r="PKY238" s="13"/>
      <c r="PKZ238" s="13"/>
      <c r="PLA238" s="13"/>
      <c r="PLB238" s="13"/>
      <c r="PLC238" s="13"/>
      <c r="PLD238" s="13"/>
      <c r="PLE238" s="13"/>
      <c r="PLF238" s="13"/>
      <c r="PLG238" s="13"/>
      <c r="PLH238" s="13"/>
      <c r="PLI238" s="13"/>
      <c r="PLJ238" s="13"/>
      <c r="PLK238" s="13"/>
      <c r="PLL238" s="13"/>
      <c r="PLM238" s="13"/>
      <c r="PLN238" s="13"/>
      <c r="PLO238" s="13"/>
      <c r="PLP238" s="13"/>
      <c r="PLQ238" s="13"/>
      <c r="PLR238" s="13"/>
      <c r="PLS238" s="13"/>
      <c r="PLT238" s="13"/>
      <c r="PLU238" s="13"/>
      <c r="PLV238" s="13"/>
      <c r="PLW238" s="13"/>
      <c r="PLX238" s="13"/>
      <c r="PLY238" s="13"/>
      <c r="PLZ238" s="13"/>
      <c r="PMA238" s="13"/>
      <c r="PMB238" s="13"/>
      <c r="PMC238" s="13"/>
      <c r="PMD238" s="13"/>
      <c r="PME238" s="13"/>
      <c r="PMF238" s="13"/>
      <c r="PMG238" s="13"/>
      <c r="PMH238" s="13"/>
      <c r="PMI238" s="13"/>
      <c r="PMJ238" s="13"/>
      <c r="PMK238" s="13"/>
      <c r="PML238" s="13"/>
      <c r="PMM238" s="13"/>
      <c r="PMN238" s="13"/>
      <c r="PMO238" s="13"/>
      <c r="PMP238" s="13"/>
      <c r="PMQ238" s="13"/>
      <c r="PMR238" s="13"/>
      <c r="PMS238" s="13"/>
      <c r="PMT238" s="13"/>
      <c r="PMU238" s="13"/>
      <c r="PMV238" s="13"/>
      <c r="PMW238" s="13"/>
      <c r="PMX238" s="13"/>
      <c r="PMY238" s="13"/>
      <c r="PMZ238" s="13"/>
      <c r="PNA238" s="13"/>
      <c r="PNB238" s="13"/>
      <c r="PNC238" s="13"/>
      <c r="PND238" s="13"/>
      <c r="PNE238" s="13"/>
      <c r="PNF238" s="13"/>
      <c r="PNG238" s="13"/>
      <c r="PNH238" s="13"/>
      <c r="PNI238" s="13"/>
      <c r="PNJ238" s="13"/>
      <c r="PNK238" s="13"/>
      <c r="PNL238" s="13"/>
      <c r="PNM238" s="13"/>
      <c r="PNN238" s="13"/>
      <c r="PNO238" s="13"/>
      <c r="PNP238" s="13"/>
      <c r="PNQ238" s="13"/>
      <c r="PNR238" s="13"/>
      <c r="PNS238" s="13"/>
      <c r="PNT238" s="13"/>
      <c r="PNU238" s="13"/>
      <c r="PNV238" s="13"/>
      <c r="PNW238" s="13"/>
      <c r="PNX238" s="13"/>
      <c r="PNY238" s="13"/>
      <c r="PNZ238" s="13"/>
      <c r="POA238" s="13"/>
      <c r="POB238" s="13"/>
      <c r="POC238" s="13"/>
      <c r="POD238" s="13"/>
      <c r="POE238" s="13"/>
      <c r="POF238" s="13"/>
      <c r="POG238" s="13"/>
      <c r="POH238" s="13"/>
      <c r="POI238" s="13"/>
      <c r="POJ238" s="13"/>
      <c r="POK238" s="13"/>
      <c r="POL238" s="13"/>
      <c r="POM238" s="13"/>
      <c r="PON238" s="13"/>
      <c r="POO238" s="13"/>
      <c r="POP238" s="13"/>
      <c r="POQ238" s="13"/>
      <c r="POR238" s="13"/>
      <c r="POS238" s="13"/>
      <c r="POT238" s="13"/>
      <c r="POU238" s="13"/>
      <c r="POV238" s="13"/>
      <c r="POW238" s="13"/>
      <c r="POX238" s="13"/>
      <c r="POY238" s="13"/>
      <c r="POZ238" s="13"/>
      <c r="PPA238" s="13"/>
      <c r="PPB238" s="13"/>
      <c r="PPC238" s="13"/>
      <c r="PPD238" s="13"/>
      <c r="PPE238" s="13"/>
      <c r="PPF238" s="13"/>
      <c r="PPG238" s="13"/>
      <c r="PPH238" s="13"/>
      <c r="PPI238" s="13"/>
      <c r="PPJ238" s="13"/>
      <c r="PPK238" s="13"/>
      <c r="PPL238" s="13"/>
      <c r="PPM238" s="13"/>
      <c r="PPN238" s="13"/>
      <c r="PPO238" s="13"/>
      <c r="PPP238" s="13"/>
      <c r="PPQ238" s="13"/>
      <c r="PPR238" s="13"/>
      <c r="PPS238" s="13"/>
      <c r="PPT238" s="13"/>
      <c r="PPU238" s="13"/>
      <c r="PPV238" s="13"/>
      <c r="PPW238" s="13"/>
      <c r="PPX238" s="13"/>
      <c r="PPY238" s="13"/>
      <c r="PPZ238" s="13"/>
      <c r="PQA238" s="13"/>
      <c r="PQB238" s="13"/>
      <c r="PQC238" s="13"/>
      <c r="PQD238" s="13"/>
      <c r="PQE238" s="13"/>
      <c r="PQF238" s="13"/>
      <c r="PQG238" s="13"/>
      <c r="PQH238" s="13"/>
      <c r="PQI238" s="13"/>
      <c r="PQJ238" s="13"/>
      <c r="PQK238" s="13"/>
      <c r="PQL238" s="13"/>
      <c r="PQM238" s="13"/>
      <c r="PQN238" s="13"/>
      <c r="PQO238" s="13"/>
      <c r="PQP238" s="13"/>
      <c r="PQQ238" s="13"/>
      <c r="PQR238" s="13"/>
      <c r="PQS238" s="13"/>
      <c r="PQT238" s="13"/>
      <c r="PQU238" s="13"/>
      <c r="PQV238" s="13"/>
      <c r="PQW238" s="13"/>
      <c r="PQX238" s="13"/>
      <c r="PQY238" s="13"/>
      <c r="PQZ238" s="13"/>
      <c r="PRA238" s="13"/>
      <c r="PRB238" s="13"/>
      <c r="PRC238" s="13"/>
      <c r="PRD238" s="13"/>
      <c r="PRE238" s="13"/>
      <c r="PRF238" s="13"/>
      <c r="PRG238" s="13"/>
      <c r="PRH238" s="13"/>
      <c r="PRI238" s="13"/>
      <c r="PRJ238" s="13"/>
      <c r="PRK238" s="13"/>
      <c r="PRL238" s="13"/>
      <c r="PRM238" s="13"/>
      <c r="PRN238" s="13"/>
      <c r="PRO238" s="13"/>
      <c r="PRP238" s="13"/>
      <c r="PRQ238" s="13"/>
      <c r="PRR238" s="13"/>
      <c r="PRS238" s="13"/>
      <c r="PRT238" s="13"/>
      <c r="PRU238" s="13"/>
      <c r="PRV238" s="13"/>
      <c r="PRW238" s="13"/>
      <c r="PRX238" s="13"/>
      <c r="PRY238" s="13"/>
      <c r="PRZ238" s="13"/>
      <c r="PSA238" s="13"/>
      <c r="PSB238" s="13"/>
      <c r="PSC238" s="13"/>
      <c r="PSD238" s="13"/>
      <c r="PSE238" s="13"/>
      <c r="PSF238" s="13"/>
      <c r="PSG238" s="13"/>
      <c r="PSH238" s="13"/>
      <c r="PSI238" s="13"/>
      <c r="PSJ238" s="13"/>
      <c r="PSK238" s="13"/>
      <c r="PSL238" s="13"/>
      <c r="PSM238" s="13"/>
      <c r="PSN238" s="13"/>
      <c r="PSO238" s="13"/>
      <c r="PSP238" s="13"/>
      <c r="PSQ238" s="13"/>
      <c r="PSR238" s="13"/>
      <c r="PSS238" s="13"/>
      <c r="PST238" s="13"/>
      <c r="PSU238" s="13"/>
      <c r="PSV238" s="13"/>
      <c r="PSW238" s="13"/>
      <c r="PSX238" s="13"/>
      <c r="PSY238" s="13"/>
      <c r="PSZ238" s="13"/>
      <c r="PTA238" s="13"/>
      <c r="PTB238" s="13"/>
      <c r="PTC238" s="13"/>
      <c r="PTD238" s="13"/>
      <c r="PTE238" s="13"/>
      <c r="PTF238" s="13"/>
      <c r="PTG238" s="13"/>
      <c r="PTH238" s="13"/>
      <c r="PTI238" s="13"/>
      <c r="PTJ238" s="13"/>
      <c r="PTK238" s="13"/>
      <c r="PTL238" s="13"/>
      <c r="PTM238" s="13"/>
      <c r="PTN238" s="13"/>
      <c r="PTO238" s="13"/>
      <c r="PTP238" s="13"/>
      <c r="PTQ238" s="13"/>
      <c r="PTR238" s="13"/>
      <c r="PTS238" s="13"/>
      <c r="PTT238" s="13"/>
      <c r="PTU238" s="13"/>
      <c r="PTV238" s="13"/>
      <c r="PTW238" s="13"/>
      <c r="PTX238" s="13"/>
      <c r="PTY238" s="13"/>
      <c r="PTZ238" s="13"/>
      <c r="PUA238" s="13"/>
      <c r="PUB238" s="13"/>
      <c r="PUC238" s="13"/>
      <c r="PUD238" s="13"/>
      <c r="PUE238" s="13"/>
      <c r="PUF238" s="13"/>
      <c r="PUG238" s="13"/>
      <c r="PUH238" s="13"/>
      <c r="PUI238" s="13"/>
      <c r="PUJ238" s="13"/>
      <c r="PUK238" s="13"/>
      <c r="PUL238" s="13"/>
      <c r="PUM238" s="13"/>
      <c r="PUN238" s="13"/>
      <c r="PUO238" s="13"/>
      <c r="PUP238" s="13"/>
      <c r="PUQ238" s="13"/>
      <c r="PUR238" s="13"/>
      <c r="PUS238" s="13"/>
      <c r="PUT238" s="13"/>
      <c r="PUU238" s="13"/>
      <c r="PUV238" s="13"/>
      <c r="PUW238" s="13"/>
      <c r="PUX238" s="13"/>
      <c r="PUY238" s="13"/>
      <c r="PUZ238" s="13"/>
      <c r="PVA238" s="13"/>
      <c r="PVB238" s="13"/>
      <c r="PVC238" s="13"/>
      <c r="PVD238" s="13"/>
      <c r="PVE238" s="13"/>
      <c r="PVF238" s="13"/>
      <c r="PVG238" s="13"/>
      <c r="PVH238" s="13"/>
      <c r="PVI238" s="13"/>
      <c r="PVJ238" s="13"/>
      <c r="PVK238" s="13"/>
      <c r="PVL238" s="13"/>
      <c r="PVM238" s="13"/>
      <c r="PVN238" s="13"/>
      <c r="PVO238" s="13"/>
      <c r="PVP238" s="13"/>
      <c r="PVQ238" s="13"/>
      <c r="PVR238" s="13"/>
      <c r="PVS238" s="13"/>
      <c r="PVT238" s="13"/>
      <c r="PVU238" s="13"/>
      <c r="PVV238" s="13"/>
      <c r="PVW238" s="13"/>
      <c r="PVX238" s="13"/>
      <c r="PVY238" s="13"/>
      <c r="PVZ238" s="13"/>
      <c r="PWA238" s="13"/>
      <c r="PWB238" s="13"/>
      <c r="PWC238" s="13"/>
      <c r="PWD238" s="13"/>
      <c r="PWE238" s="13"/>
      <c r="PWF238" s="13"/>
      <c r="PWG238" s="13"/>
      <c r="PWH238" s="13"/>
      <c r="PWI238" s="13"/>
      <c r="PWJ238" s="13"/>
      <c r="PWK238" s="13"/>
      <c r="PWL238" s="13"/>
      <c r="PWM238" s="13"/>
      <c r="PWN238" s="13"/>
      <c r="PWO238" s="13"/>
      <c r="PWP238" s="13"/>
      <c r="PWQ238" s="13"/>
      <c r="PWR238" s="13"/>
      <c r="PWS238" s="13"/>
      <c r="PWT238" s="13"/>
      <c r="PWU238" s="13"/>
      <c r="PWV238" s="13"/>
      <c r="PWW238" s="13"/>
      <c r="PWX238" s="13"/>
      <c r="PWY238" s="13"/>
      <c r="PWZ238" s="13"/>
      <c r="PXA238" s="13"/>
      <c r="PXB238" s="13"/>
      <c r="PXC238" s="13"/>
      <c r="PXD238" s="13"/>
      <c r="PXE238" s="13"/>
      <c r="PXF238" s="13"/>
      <c r="PXG238" s="13"/>
      <c r="PXH238" s="13"/>
      <c r="PXI238" s="13"/>
      <c r="PXJ238" s="13"/>
      <c r="PXK238" s="13"/>
      <c r="PXL238" s="13"/>
      <c r="PXM238" s="13"/>
      <c r="PXN238" s="13"/>
      <c r="PXO238" s="13"/>
      <c r="PXP238" s="13"/>
      <c r="PXQ238" s="13"/>
      <c r="PXR238" s="13"/>
      <c r="PXS238" s="13"/>
      <c r="PXT238" s="13"/>
      <c r="PXU238" s="13"/>
      <c r="PXV238" s="13"/>
      <c r="PXW238" s="13"/>
      <c r="PXX238" s="13"/>
      <c r="PXY238" s="13"/>
      <c r="PXZ238" s="13"/>
      <c r="PYA238" s="13"/>
      <c r="PYB238" s="13"/>
      <c r="PYC238" s="13"/>
      <c r="PYD238" s="13"/>
      <c r="PYE238" s="13"/>
      <c r="PYF238" s="13"/>
      <c r="PYG238" s="13"/>
      <c r="PYH238" s="13"/>
      <c r="PYI238" s="13"/>
      <c r="PYJ238" s="13"/>
      <c r="PYK238" s="13"/>
      <c r="PYL238" s="13"/>
      <c r="PYM238" s="13"/>
      <c r="PYN238" s="13"/>
      <c r="PYO238" s="13"/>
      <c r="PYP238" s="13"/>
      <c r="PYQ238" s="13"/>
      <c r="PYR238" s="13"/>
      <c r="PYS238" s="13"/>
      <c r="PYT238" s="13"/>
      <c r="PYU238" s="13"/>
      <c r="PYV238" s="13"/>
      <c r="PYW238" s="13"/>
      <c r="PYX238" s="13"/>
      <c r="PYY238" s="13"/>
      <c r="PYZ238" s="13"/>
      <c r="PZA238" s="13"/>
      <c r="PZB238" s="13"/>
      <c r="PZC238" s="13"/>
      <c r="PZD238" s="13"/>
      <c r="PZE238" s="13"/>
      <c r="PZF238" s="13"/>
      <c r="PZG238" s="13"/>
      <c r="PZH238" s="13"/>
      <c r="PZI238" s="13"/>
      <c r="PZJ238" s="13"/>
      <c r="PZK238" s="13"/>
      <c r="PZL238" s="13"/>
      <c r="PZM238" s="13"/>
      <c r="PZN238" s="13"/>
      <c r="PZO238" s="13"/>
      <c r="PZP238" s="13"/>
      <c r="PZQ238" s="13"/>
      <c r="PZR238" s="13"/>
      <c r="PZS238" s="13"/>
      <c r="PZT238" s="13"/>
      <c r="PZU238" s="13"/>
      <c r="PZV238" s="13"/>
      <c r="PZW238" s="13"/>
      <c r="PZX238" s="13"/>
      <c r="PZY238" s="13"/>
      <c r="PZZ238" s="13"/>
      <c r="QAA238" s="13"/>
      <c r="QAB238" s="13"/>
      <c r="QAC238" s="13"/>
      <c r="QAD238" s="13"/>
      <c r="QAE238" s="13"/>
      <c r="QAF238" s="13"/>
      <c r="QAG238" s="13"/>
      <c r="QAH238" s="13"/>
      <c r="QAI238" s="13"/>
      <c r="QAJ238" s="13"/>
      <c r="QAK238" s="13"/>
      <c r="QAL238" s="13"/>
      <c r="QAM238" s="13"/>
      <c r="QAN238" s="13"/>
      <c r="QAO238" s="13"/>
      <c r="QAP238" s="13"/>
      <c r="QAQ238" s="13"/>
      <c r="QAR238" s="13"/>
      <c r="QAS238" s="13"/>
      <c r="QAT238" s="13"/>
      <c r="QAU238" s="13"/>
      <c r="QAV238" s="13"/>
      <c r="QAW238" s="13"/>
      <c r="QAX238" s="13"/>
      <c r="QAY238" s="13"/>
      <c r="QAZ238" s="13"/>
      <c r="QBA238" s="13"/>
      <c r="QBB238" s="13"/>
      <c r="QBC238" s="13"/>
      <c r="QBD238" s="13"/>
      <c r="QBE238" s="13"/>
      <c r="QBF238" s="13"/>
      <c r="QBG238" s="13"/>
      <c r="QBH238" s="13"/>
      <c r="QBI238" s="13"/>
      <c r="QBJ238" s="13"/>
      <c r="QBK238" s="13"/>
      <c r="QBL238" s="13"/>
      <c r="QBM238" s="13"/>
      <c r="QBN238" s="13"/>
      <c r="QBO238" s="13"/>
      <c r="QBP238" s="13"/>
      <c r="QBQ238" s="13"/>
      <c r="QBR238" s="13"/>
      <c r="QBS238" s="13"/>
      <c r="QBT238" s="13"/>
      <c r="QBU238" s="13"/>
      <c r="QBV238" s="13"/>
      <c r="QBW238" s="13"/>
      <c r="QBX238" s="13"/>
      <c r="QBY238" s="13"/>
      <c r="QBZ238" s="13"/>
      <c r="QCA238" s="13"/>
      <c r="QCB238" s="13"/>
      <c r="QCC238" s="13"/>
      <c r="QCD238" s="13"/>
      <c r="QCE238" s="13"/>
      <c r="QCF238" s="13"/>
      <c r="QCG238" s="13"/>
      <c r="QCH238" s="13"/>
      <c r="QCI238" s="13"/>
      <c r="QCJ238" s="13"/>
      <c r="QCK238" s="13"/>
      <c r="QCL238" s="13"/>
      <c r="QCM238" s="13"/>
      <c r="QCN238" s="13"/>
      <c r="QCO238" s="13"/>
      <c r="QCP238" s="13"/>
      <c r="QCQ238" s="13"/>
      <c r="QCR238" s="13"/>
      <c r="QCS238" s="13"/>
      <c r="QCT238" s="13"/>
      <c r="QCU238" s="13"/>
      <c r="QCV238" s="13"/>
      <c r="QCW238" s="13"/>
      <c r="QCX238" s="13"/>
      <c r="QCY238" s="13"/>
      <c r="QCZ238" s="13"/>
      <c r="QDA238" s="13"/>
      <c r="QDB238" s="13"/>
      <c r="QDC238" s="13"/>
      <c r="QDD238" s="13"/>
      <c r="QDE238" s="13"/>
      <c r="QDF238" s="13"/>
      <c r="QDG238" s="13"/>
      <c r="QDH238" s="13"/>
      <c r="QDI238" s="13"/>
      <c r="QDJ238" s="13"/>
      <c r="QDK238" s="13"/>
      <c r="QDL238" s="13"/>
      <c r="QDM238" s="13"/>
      <c r="QDN238" s="13"/>
      <c r="QDO238" s="13"/>
      <c r="QDP238" s="13"/>
      <c r="QDQ238" s="13"/>
      <c r="QDR238" s="13"/>
      <c r="QDS238" s="13"/>
      <c r="QDT238" s="13"/>
      <c r="QDU238" s="13"/>
      <c r="QDV238" s="13"/>
      <c r="QDW238" s="13"/>
      <c r="QDX238" s="13"/>
      <c r="QDY238" s="13"/>
      <c r="QDZ238" s="13"/>
      <c r="QEA238" s="13"/>
      <c r="QEB238" s="13"/>
      <c r="QEC238" s="13"/>
      <c r="QED238" s="13"/>
      <c r="QEE238" s="13"/>
      <c r="QEF238" s="13"/>
      <c r="QEG238" s="13"/>
      <c r="QEH238" s="13"/>
      <c r="QEI238" s="13"/>
      <c r="QEJ238" s="13"/>
      <c r="QEK238" s="13"/>
      <c r="QEL238" s="13"/>
      <c r="QEM238" s="13"/>
      <c r="QEN238" s="13"/>
      <c r="QEO238" s="13"/>
      <c r="QEP238" s="13"/>
      <c r="QEQ238" s="13"/>
      <c r="QER238" s="13"/>
      <c r="QES238" s="13"/>
      <c r="QET238" s="13"/>
      <c r="QEU238" s="13"/>
      <c r="QEV238" s="13"/>
      <c r="QEW238" s="13"/>
      <c r="QEX238" s="13"/>
      <c r="QEY238" s="13"/>
      <c r="QEZ238" s="13"/>
      <c r="QFA238" s="13"/>
      <c r="QFB238" s="13"/>
      <c r="QFC238" s="13"/>
      <c r="QFD238" s="13"/>
      <c r="QFE238" s="13"/>
      <c r="QFF238" s="13"/>
      <c r="QFG238" s="13"/>
      <c r="QFH238" s="13"/>
      <c r="QFI238" s="13"/>
      <c r="QFJ238" s="13"/>
      <c r="QFK238" s="13"/>
      <c r="QFL238" s="13"/>
      <c r="QFM238" s="13"/>
      <c r="QFN238" s="13"/>
      <c r="QFO238" s="13"/>
      <c r="QFP238" s="13"/>
      <c r="QFQ238" s="13"/>
      <c r="QFR238" s="13"/>
      <c r="QFS238" s="13"/>
      <c r="QFT238" s="13"/>
      <c r="QFU238" s="13"/>
      <c r="QFV238" s="13"/>
      <c r="QFW238" s="13"/>
      <c r="QFX238" s="13"/>
      <c r="QFY238" s="13"/>
      <c r="QFZ238" s="13"/>
      <c r="QGA238" s="13"/>
      <c r="QGB238" s="13"/>
      <c r="QGC238" s="13"/>
      <c r="QGD238" s="13"/>
      <c r="QGE238" s="13"/>
      <c r="QGF238" s="13"/>
      <c r="QGG238" s="13"/>
      <c r="QGH238" s="13"/>
      <c r="QGI238" s="13"/>
      <c r="QGJ238" s="13"/>
      <c r="QGK238" s="13"/>
      <c r="QGL238" s="13"/>
      <c r="QGM238" s="13"/>
      <c r="QGN238" s="13"/>
      <c r="QGO238" s="13"/>
      <c r="QGP238" s="13"/>
      <c r="QGQ238" s="13"/>
      <c r="QGR238" s="13"/>
      <c r="QGS238" s="13"/>
      <c r="QGT238" s="13"/>
      <c r="QGU238" s="13"/>
      <c r="QGV238" s="13"/>
      <c r="QGW238" s="13"/>
      <c r="QGX238" s="13"/>
      <c r="QGY238" s="13"/>
      <c r="QGZ238" s="13"/>
      <c r="QHA238" s="13"/>
      <c r="QHB238" s="13"/>
      <c r="QHC238" s="13"/>
      <c r="QHD238" s="13"/>
      <c r="QHE238" s="13"/>
      <c r="QHF238" s="13"/>
      <c r="QHG238" s="13"/>
      <c r="QHH238" s="13"/>
      <c r="QHI238" s="13"/>
      <c r="QHJ238" s="13"/>
      <c r="QHK238" s="13"/>
      <c r="QHL238" s="13"/>
      <c r="QHM238" s="13"/>
      <c r="QHN238" s="13"/>
      <c r="QHO238" s="13"/>
      <c r="QHP238" s="13"/>
      <c r="QHQ238" s="13"/>
      <c r="QHR238" s="13"/>
      <c r="QHS238" s="13"/>
      <c r="QHT238" s="13"/>
      <c r="QHU238" s="13"/>
      <c r="QHV238" s="13"/>
      <c r="QHW238" s="13"/>
      <c r="QHX238" s="13"/>
      <c r="QHY238" s="13"/>
      <c r="QHZ238" s="13"/>
      <c r="QIA238" s="13"/>
      <c r="QIB238" s="13"/>
      <c r="QIC238" s="13"/>
      <c r="QID238" s="13"/>
      <c r="QIE238" s="13"/>
      <c r="QIF238" s="13"/>
      <c r="QIG238" s="13"/>
      <c r="QIH238" s="13"/>
      <c r="QII238" s="13"/>
      <c r="QIJ238" s="13"/>
      <c r="QIK238" s="13"/>
      <c r="QIL238" s="13"/>
      <c r="QIM238" s="13"/>
      <c r="QIN238" s="13"/>
      <c r="QIO238" s="13"/>
      <c r="QIP238" s="13"/>
      <c r="QIQ238" s="13"/>
      <c r="QIR238" s="13"/>
      <c r="QIS238" s="13"/>
      <c r="QIT238" s="13"/>
      <c r="QIU238" s="13"/>
      <c r="QIV238" s="13"/>
      <c r="QIW238" s="13"/>
      <c r="QIX238" s="13"/>
      <c r="QIY238" s="13"/>
      <c r="QIZ238" s="13"/>
      <c r="QJA238" s="13"/>
      <c r="QJB238" s="13"/>
      <c r="QJC238" s="13"/>
      <c r="QJD238" s="13"/>
      <c r="QJE238" s="13"/>
      <c r="QJF238" s="13"/>
      <c r="QJG238" s="13"/>
      <c r="QJH238" s="13"/>
      <c r="QJI238" s="13"/>
      <c r="QJJ238" s="13"/>
      <c r="QJK238" s="13"/>
      <c r="QJL238" s="13"/>
      <c r="QJM238" s="13"/>
      <c r="QJN238" s="13"/>
      <c r="QJO238" s="13"/>
      <c r="QJP238" s="13"/>
      <c r="QJQ238" s="13"/>
      <c r="QJR238" s="13"/>
      <c r="QJS238" s="13"/>
      <c r="QJT238" s="13"/>
      <c r="QJU238" s="13"/>
      <c r="QJV238" s="13"/>
      <c r="QJW238" s="13"/>
      <c r="QJX238" s="13"/>
      <c r="QJY238" s="13"/>
      <c r="QJZ238" s="13"/>
      <c r="QKA238" s="13"/>
      <c r="QKB238" s="13"/>
      <c r="QKC238" s="13"/>
      <c r="QKD238" s="13"/>
      <c r="QKE238" s="13"/>
      <c r="QKF238" s="13"/>
      <c r="QKG238" s="13"/>
      <c r="QKH238" s="13"/>
      <c r="QKI238" s="13"/>
      <c r="QKJ238" s="13"/>
      <c r="QKK238" s="13"/>
      <c r="QKL238" s="13"/>
      <c r="QKM238" s="13"/>
      <c r="QKN238" s="13"/>
      <c r="QKO238" s="13"/>
      <c r="QKP238" s="13"/>
      <c r="QKQ238" s="13"/>
      <c r="QKR238" s="13"/>
      <c r="QKS238" s="13"/>
      <c r="QKT238" s="13"/>
      <c r="QKU238" s="13"/>
      <c r="QKV238" s="13"/>
      <c r="QKW238" s="13"/>
      <c r="QKX238" s="13"/>
      <c r="QKY238" s="13"/>
      <c r="QKZ238" s="13"/>
      <c r="QLA238" s="13"/>
      <c r="QLB238" s="13"/>
      <c r="QLC238" s="13"/>
      <c r="QLD238" s="13"/>
      <c r="QLE238" s="13"/>
      <c r="QLF238" s="13"/>
      <c r="QLG238" s="13"/>
      <c r="QLH238" s="13"/>
      <c r="QLI238" s="13"/>
      <c r="QLJ238" s="13"/>
      <c r="QLK238" s="13"/>
      <c r="QLL238" s="13"/>
      <c r="QLM238" s="13"/>
      <c r="QLN238" s="13"/>
      <c r="QLO238" s="13"/>
      <c r="QLP238" s="13"/>
      <c r="QLQ238" s="13"/>
      <c r="QLR238" s="13"/>
      <c r="QLS238" s="13"/>
      <c r="QLT238" s="13"/>
      <c r="QLU238" s="13"/>
      <c r="QLV238" s="13"/>
      <c r="QLW238" s="13"/>
      <c r="QLX238" s="13"/>
      <c r="QLY238" s="13"/>
      <c r="QLZ238" s="13"/>
      <c r="QMA238" s="13"/>
      <c r="QMB238" s="13"/>
      <c r="QMC238" s="13"/>
      <c r="QMD238" s="13"/>
      <c r="QME238" s="13"/>
      <c r="QMF238" s="13"/>
      <c r="QMG238" s="13"/>
      <c r="QMH238" s="13"/>
      <c r="QMI238" s="13"/>
      <c r="QMJ238" s="13"/>
      <c r="QMK238" s="13"/>
      <c r="QML238" s="13"/>
      <c r="QMM238" s="13"/>
      <c r="QMN238" s="13"/>
      <c r="QMO238" s="13"/>
      <c r="QMP238" s="13"/>
      <c r="QMQ238" s="13"/>
      <c r="QMR238" s="13"/>
      <c r="QMS238" s="13"/>
      <c r="QMT238" s="13"/>
      <c r="QMU238" s="13"/>
      <c r="QMV238" s="13"/>
      <c r="QMW238" s="13"/>
      <c r="QMX238" s="13"/>
      <c r="QMY238" s="13"/>
      <c r="QMZ238" s="13"/>
      <c r="QNA238" s="13"/>
      <c r="QNB238" s="13"/>
      <c r="QNC238" s="13"/>
      <c r="QND238" s="13"/>
      <c r="QNE238" s="13"/>
      <c r="QNF238" s="13"/>
      <c r="QNG238" s="13"/>
      <c r="QNH238" s="13"/>
      <c r="QNI238" s="13"/>
      <c r="QNJ238" s="13"/>
      <c r="QNK238" s="13"/>
      <c r="QNL238" s="13"/>
      <c r="QNM238" s="13"/>
      <c r="QNN238" s="13"/>
      <c r="QNO238" s="13"/>
      <c r="QNP238" s="13"/>
      <c r="QNQ238" s="13"/>
      <c r="QNR238" s="13"/>
      <c r="QNS238" s="13"/>
      <c r="QNT238" s="13"/>
      <c r="QNU238" s="13"/>
      <c r="QNV238" s="13"/>
      <c r="QNW238" s="13"/>
      <c r="QNX238" s="13"/>
      <c r="QNY238" s="13"/>
      <c r="QNZ238" s="13"/>
      <c r="QOA238" s="13"/>
      <c r="QOB238" s="13"/>
      <c r="QOC238" s="13"/>
      <c r="QOD238" s="13"/>
      <c r="QOE238" s="13"/>
      <c r="QOF238" s="13"/>
      <c r="QOG238" s="13"/>
      <c r="QOH238" s="13"/>
      <c r="QOI238" s="13"/>
      <c r="QOJ238" s="13"/>
      <c r="QOK238" s="13"/>
      <c r="QOL238" s="13"/>
      <c r="QOM238" s="13"/>
      <c r="QON238" s="13"/>
      <c r="QOO238" s="13"/>
      <c r="QOP238" s="13"/>
      <c r="QOQ238" s="13"/>
      <c r="QOR238" s="13"/>
      <c r="QOS238" s="13"/>
      <c r="QOT238" s="13"/>
      <c r="QOU238" s="13"/>
      <c r="QOV238" s="13"/>
      <c r="QOW238" s="13"/>
      <c r="QOX238" s="13"/>
      <c r="QOY238" s="13"/>
      <c r="QOZ238" s="13"/>
      <c r="QPA238" s="13"/>
      <c r="QPB238" s="13"/>
      <c r="QPC238" s="13"/>
      <c r="QPD238" s="13"/>
      <c r="QPE238" s="13"/>
      <c r="QPF238" s="13"/>
      <c r="QPG238" s="13"/>
      <c r="QPH238" s="13"/>
      <c r="QPI238" s="13"/>
      <c r="QPJ238" s="13"/>
      <c r="QPK238" s="13"/>
      <c r="QPL238" s="13"/>
      <c r="QPM238" s="13"/>
      <c r="QPN238" s="13"/>
      <c r="QPO238" s="13"/>
      <c r="QPP238" s="13"/>
      <c r="QPQ238" s="13"/>
      <c r="QPR238" s="13"/>
      <c r="QPS238" s="13"/>
      <c r="QPT238" s="13"/>
      <c r="QPU238" s="13"/>
      <c r="QPV238" s="13"/>
      <c r="QPW238" s="13"/>
      <c r="QPX238" s="13"/>
      <c r="QPY238" s="13"/>
      <c r="QPZ238" s="13"/>
      <c r="QQA238" s="13"/>
      <c r="QQB238" s="13"/>
      <c r="QQC238" s="13"/>
      <c r="QQD238" s="13"/>
      <c r="QQE238" s="13"/>
      <c r="QQF238" s="13"/>
      <c r="QQG238" s="13"/>
      <c r="QQH238" s="13"/>
      <c r="QQI238" s="13"/>
      <c r="QQJ238" s="13"/>
      <c r="QQK238" s="13"/>
      <c r="QQL238" s="13"/>
      <c r="QQM238" s="13"/>
      <c r="QQN238" s="13"/>
      <c r="QQO238" s="13"/>
      <c r="QQP238" s="13"/>
      <c r="QQQ238" s="13"/>
      <c r="QQR238" s="13"/>
      <c r="QQS238" s="13"/>
      <c r="QQT238" s="13"/>
      <c r="QQU238" s="13"/>
      <c r="QQV238" s="13"/>
      <c r="QQW238" s="13"/>
      <c r="QQX238" s="13"/>
      <c r="QQY238" s="13"/>
      <c r="QQZ238" s="13"/>
      <c r="QRA238" s="13"/>
      <c r="QRB238" s="13"/>
      <c r="QRC238" s="13"/>
      <c r="QRD238" s="13"/>
      <c r="QRE238" s="13"/>
      <c r="QRF238" s="13"/>
      <c r="QRG238" s="13"/>
      <c r="QRH238" s="13"/>
      <c r="QRI238" s="13"/>
      <c r="QRJ238" s="13"/>
      <c r="QRK238" s="13"/>
      <c r="QRL238" s="13"/>
      <c r="QRM238" s="13"/>
      <c r="QRN238" s="13"/>
      <c r="QRO238" s="13"/>
      <c r="QRP238" s="13"/>
      <c r="QRQ238" s="13"/>
      <c r="QRR238" s="13"/>
      <c r="QRS238" s="13"/>
      <c r="QRT238" s="13"/>
      <c r="QRU238" s="13"/>
      <c r="QRV238" s="13"/>
      <c r="QRW238" s="13"/>
      <c r="QRX238" s="13"/>
      <c r="QRY238" s="13"/>
      <c r="QRZ238" s="13"/>
      <c r="QSA238" s="13"/>
      <c r="QSB238" s="13"/>
      <c r="QSC238" s="13"/>
      <c r="QSD238" s="13"/>
      <c r="QSE238" s="13"/>
      <c r="QSF238" s="13"/>
      <c r="QSG238" s="13"/>
      <c r="QSH238" s="13"/>
      <c r="QSI238" s="13"/>
      <c r="QSJ238" s="13"/>
      <c r="QSK238" s="13"/>
      <c r="QSL238" s="13"/>
      <c r="QSM238" s="13"/>
      <c r="QSN238" s="13"/>
      <c r="QSO238" s="13"/>
      <c r="QSP238" s="13"/>
      <c r="QSQ238" s="13"/>
      <c r="QSR238" s="13"/>
      <c r="QSS238" s="13"/>
      <c r="QST238" s="13"/>
      <c r="QSU238" s="13"/>
      <c r="QSV238" s="13"/>
      <c r="QSW238" s="13"/>
      <c r="QSX238" s="13"/>
      <c r="QSY238" s="13"/>
      <c r="QSZ238" s="13"/>
      <c r="QTA238" s="13"/>
      <c r="QTB238" s="13"/>
      <c r="QTC238" s="13"/>
      <c r="QTD238" s="13"/>
      <c r="QTE238" s="13"/>
      <c r="QTF238" s="13"/>
      <c r="QTG238" s="13"/>
      <c r="QTH238" s="13"/>
      <c r="QTI238" s="13"/>
      <c r="QTJ238" s="13"/>
      <c r="QTK238" s="13"/>
      <c r="QTL238" s="13"/>
      <c r="QTM238" s="13"/>
      <c r="QTN238" s="13"/>
      <c r="QTO238" s="13"/>
      <c r="QTP238" s="13"/>
      <c r="QTQ238" s="13"/>
      <c r="QTR238" s="13"/>
      <c r="QTS238" s="13"/>
      <c r="QTT238" s="13"/>
      <c r="QTU238" s="13"/>
      <c r="QTV238" s="13"/>
      <c r="QTW238" s="13"/>
      <c r="QTX238" s="13"/>
      <c r="QTY238" s="13"/>
      <c r="QTZ238" s="13"/>
      <c r="QUA238" s="13"/>
      <c r="QUB238" s="13"/>
      <c r="QUC238" s="13"/>
      <c r="QUD238" s="13"/>
      <c r="QUE238" s="13"/>
      <c r="QUF238" s="13"/>
      <c r="QUG238" s="13"/>
      <c r="QUH238" s="13"/>
      <c r="QUI238" s="13"/>
      <c r="QUJ238" s="13"/>
      <c r="QUK238" s="13"/>
      <c r="QUL238" s="13"/>
      <c r="QUM238" s="13"/>
      <c r="QUN238" s="13"/>
      <c r="QUO238" s="13"/>
      <c r="QUP238" s="13"/>
      <c r="QUQ238" s="13"/>
      <c r="QUR238" s="13"/>
      <c r="QUS238" s="13"/>
      <c r="QUT238" s="13"/>
      <c r="QUU238" s="13"/>
      <c r="QUV238" s="13"/>
      <c r="QUW238" s="13"/>
      <c r="QUX238" s="13"/>
      <c r="QUY238" s="13"/>
      <c r="QUZ238" s="13"/>
      <c r="QVA238" s="13"/>
      <c r="QVB238" s="13"/>
      <c r="QVC238" s="13"/>
      <c r="QVD238" s="13"/>
      <c r="QVE238" s="13"/>
      <c r="QVF238" s="13"/>
      <c r="QVG238" s="13"/>
      <c r="QVH238" s="13"/>
      <c r="QVI238" s="13"/>
      <c r="QVJ238" s="13"/>
      <c r="QVK238" s="13"/>
      <c r="QVL238" s="13"/>
      <c r="QVM238" s="13"/>
      <c r="QVN238" s="13"/>
      <c r="QVO238" s="13"/>
      <c r="QVP238" s="13"/>
      <c r="QVQ238" s="13"/>
      <c r="QVR238" s="13"/>
      <c r="QVS238" s="13"/>
      <c r="QVT238" s="13"/>
      <c r="QVU238" s="13"/>
      <c r="QVV238" s="13"/>
      <c r="QVW238" s="13"/>
      <c r="QVX238" s="13"/>
      <c r="QVY238" s="13"/>
      <c r="QVZ238" s="13"/>
      <c r="QWA238" s="13"/>
      <c r="QWB238" s="13"/>
      <c r="QWC238" s="13"/>
      <c r="QWD238" s="13"/>
      <c r="QWE238" s="13"/>
      <c r="QWF238" s="13"/>
      <c r="QWG238" s="13"/>
      <c r="QWH238" s="13"/>
      <c r="QWI238" s="13"/>
      <c r="QWJ238" s="13"/>
      <c r="QWK238" s="13"/>
      <c r="QWL238" s="13"/>
      <c r="QWM238" s="13"/>
      <c r="QWN238" s="13"/>
      <c r="QWO238" s="13"/>
      <c r="QWP238" s="13"/>
      <c r="QWQ238" s="13"/>
      <c r="QWR238" s="13"/>
      <c r="QWS238" s="13"/>
      <c r="QWT238" s="13"/>
      <c r="QWU238" s="13"/>
      <c r="QWV238" s="13"/>
      <c r="QWW238" s="13"/>
      <c r="QWX238" s="13"/>
      <c r="QWY238" s="13"/>
      <c r="QWZ238" s="13"/>
      <c r="QXA238" s="13"/>
      <c r="QXB238" s="13"/>
      <c r="QXC238" s="13"/>
      <c r="QXD238" s="13"/>
      <c r="QXE238" s="13"/>
      <c r="QXF238" s="13"/>
      <c r="QXG238" s="13"/>
      <c r="QXH238" s="13"/>
      <c r="QXI238" s="13"/>
      <c r="QXJ238" s="13"/>
      <c r="QXK238" s="13"/>
      <c r="QXL238" s="13"/>
      <c r="QXM238" s="13"/>
      <c r="QXN238" s="13"/>
      <c r="QXO238" s="13"/>
      <c r="QXP238" s="13"/>
      <c r="QXQ238" s="13"/>
      <c r="QXR238" s="13"/>
      <c r="QXS238" s="13"/>
      <c r="QXT238" s="13"/>
      <c r="QXU238" s="13"/>
      <c r="QXV238" s="13"/>
      <c r="QXW238" s="13"/>
      <c r="QXX238" s="13"/>
      <c r="QXY238" s="13"/>
      <c r="QXZ238" s="13"/>
      <c r="QYA238" s="13"/>
      <c r="QYB238" s="13"/>
      <c r="QYC238" s="13"/>
      <c r="QYD238" s="13"/>
      <c r="QYE238" s="13"/>
      <c r="QYF238" s="13"/>
      <c r="QYG238" s="13"/>
      <c r="QYH238" s="13"/>
      <c r="QYI238" s="13"/>
      <c r="QYJ238" s="13"/>
      <c r="QYK238" s="13"/>
      <c r="QYL238" s="13"/>
      <c r="QYM238" s="13"/>
      <c r="QYN238" s="13"/>
      <c r="QYO238" s="13"/>
      <c r="QYP238" s="13"/>
      <c r="QYQ238" s="13"/>
      <c r="QYR238" s="13"/>
      <c r="QYS238" s="13"/>
      <c r="QYT238" s="13"/>
      <c r="QYU238" s="13"/>
      <c r="QYV238" s="13"/>
      <c r="QYW238" s="13"/>
      <c r="QYX238" s="13"/>
      <c r="QYY238" s="13"/>
      <c r="QYZ238" s="13"/>
      <c r="QZA238" s="13"/>
      <c r="QZB238" s="13"/>
      <c r="QZC238" s="13"/>
      <c r="QZD238" s="13"/>
      <c r="QZE238" s="13"/>
      <c r="QZF238" s="13"/>
      <c r="QZG238" s="13"/>
      <c r="QZH238" s="13"/>
      <c r="QZI238" s="13"/>
      <c r="QZJ238" s="13"/>
      <c r="QZK238" s="13"/>
      <c r="QZL238" s="13"/>
      <c r="QZM238" s="13"/>
      <c r="QZN238" s="13"/>
      <c r="QZO238" s="13"/>
      <c r="QZP238" s="13"/>
      <c r="QZQ238" s="13"/>
      <c r="QZR238" s="13"/>
      <c r="QZS238" s="13"/>
      <c r="QZT238" s="13"/>
      <c r="QZU238" s="13"/>
      <c r="QZV238" s="13"/>
      <c r="QZW238" s="13"/>
      <c r="QZX238" s="13"/>
      <c r="QZY238" s="13"/>
      <c r="QZZ238" s="13"/>
      <c r="RAA238" s="13"/>
      <c r="RAB238" s="13"/>
      <c r="RAC238" s="13"/>
      <c r="RAD238" s="13"/>
      <c r="RAE238" s="13"/>
      <c r="RAF238" s="13"/>
      <c r="RAG238" s="13"/>
      <c r="RAH238" s="13"/>
      <c r="RAI238" s="13"/>
      <c r="RAJ238" s="13"/>
      <c r="RAK238" s="13"/>
      <c r="RAL238" s="13"/>
      <c r="RAM238" s="13"/>
      <c r="RAN238" s="13"/>
      <c r="RAO238" s="13"/>
      <c r="RAP238" s="13"/>
      <c r="RAQ238" s="13"/>
      <c r="RAR238" s="13"/>
      <c r="RAS238" s="13"/>
      <c r="RAT238" s="13"/>
      <c r="RAU238" s="13"/>
      <c r="RAV238" s="13"/>
      <c r="RAW238" s="13"/>
      <c r="RAX238" s="13"/>
      <c r="RAY238" s="13"/>
      <c r="RAZ238" s="13"/>
      <c r="RBA238" s="13"/>
      <c r="RBB238" s="13"/>
      <c r="RBC238" s="13"/>
      <c r="RBD238" s="13"/>
      <c r="RBE238" s="13"/>
      <c r="RBF238" s="13"/>
      <c r="RBG238" s="13"/>
      <c r="RBH238" s="13"/>
      <c r="RBI238" s="13"/>
      <c r="RBJ238" s="13"/>
      <c r="RBK238" s="13"/>
      <c r="RBL238" s="13"/>
      <c r="RBM238" s="13"/>
      <c r="RBN238" s="13"/>
      <c r="RBO238" s="13"/>
      <c r="RBP238" s="13"/>
      <c r="RBQ238" s="13"/>
      <c r="RBR238" s="13"/>
      <c r="RBS238" s="13"/>
      <c r="RBT238" s="13"/>
      <c r="RBU238" s="13"/>
      <c r="RBV238" s="13"/>
      <c r="RBW238" s="13"/>
      <c r="RBX238" s="13"/>
      <c r="RBY238" s="13"/>
      <c r="RBZ238" s="13"/>
      <c r="RCA238" s="13"/>
      <c r="RCB238" s="13"/>
      <c r="RCC238" s="13"/>
      <c r="RCD238" s="13"/>
      <c r="RCE238" s="13"/>
      <c r="RCF238" s="13"/>
      <c r="RCG238" s="13"/>
      <c r="RCH238" s="13"/>
      <c r="RCI238" s="13"/>
      <c r="RCJ238" s="13"/>
      <c r="RCK238" s="13"/>
      <c r="RCL238" s="13"/>
      <c r="RCM238" s="13"/>
      <c r="RCN238" s="13"/>
      <c r="RCO238" s="13"/>
      <c r="RCP238" s="13"/>
      <c r="RCQ238" s="13"/>
      <c r="RCR238" s="13"/>
      <c r="RCS238" s="13"/>
      <c r="RCT238" s="13"/>
      <c r="RCU238" s="13"/>
      <c r="RCV238" s="13"/>
      <c r="RCW238" s="13"/>
      <c r="RCX238" s="13"/>
      <c r="RCY238" s="13"/>
      <c r="RCZ238" s="13"/>
      <c r="RDA238" s="13"/>
      <c r="RDB238" s="13"/>
      <c r="RDC238" s="13"/>
      <c r="RDD238" s="13"/>
      <c r="RDE238" s="13"/>
      <c r="RDF238" s="13"/>
      <c r="RDG238" s="13"/>
      <c r="RDH238" s="13"/>
      <c r="RDI238" s="13"/>
      <c r="RDJ238" s="13"/>
      <c r="RDK238" s="13"/>
      <c r="RDL238" s="13"/>
      <c r="RDM238" s="13"/>
      <c r="RDN238" s="13"/>
      <c r="RDO238" s="13"/>
      <c r="RDP238" s="13"/>
      <c r="RDQ238" s="13"/>
      <c r="RDR238" s="13"/>
      <c r="RDS238" s="13"/>
      <c r="RDT238" s="13"/>
      <c r="RDU238" s="13"/>
      <c r="RDV238" s="13"/>
      <c r="RDW238" s="13"/>
      <c r="RDX238" s="13"/>
      <c r="RDY238" s="13"/>
      <c r="RDZ238" s="13"/>
      <c r="REA238" s="13"/>
      <c r="REB238" s="13"/>
      <c r="REC238" s="13"/>
      <c r="RED238" s="13"/>
      <c r="REE238" s="13"/>
      <c r="REF238" s="13"/>
      <c r="REG238" s="13"/>
      <c r="REH238" s="13"/>
      <c r="REI238" s="13"/>
      <c r="REJ238" s="13"/>
      <c r="REK238" s="13"/>
      <c r="REL238" s="13"/>
      <c r="REM238" s="13"/>
      <c r="REN238" s="13"/>
      <c r="REO238" s="13"/>
      <c r="REP238" s="13"/>
      <c r="REQ238" s="13"/>
      <c r="RER238" s="13"/>
      <c r="RES238" s="13"/>
      <c r="RET238" s="13"/>
      <c r="REU238" s="13"/>
      <c r="REV238" s="13"/>
      <c r="REW238" s="13"/>
      <c r="REX238" s="13"/>
      <c r="REY238" s="13"/>
      <c r="REZ238" s="13"/>
      <c r="RFA238" s="13"/>
      <c r="RFB238" s="13"/>
      <c r="RFC238" s="13"/>
      <c r="RFD238" s="13"/>
      <c r="RFE238" s="13"/>
      <c r="RFF238" s="13"/>
      <c r="RFG238" s="13"/>
      <c r="RFH238" s="13"/>
      <c r="RFI238" s="13"/>
      <c r="RFJ238" s="13"/>
      <c r="RFK238" s="13"/>
      <c r="RFL238" s="13"/>
      <c r="RFM238" s="13"/>
      <c r="RFN238" s="13"/>
      <c r="RFO238" s="13"/>
      <c r="RFP238" s="13"/>
      <c r="RFQ238" s="13"/>
      <c r="RFR238" s="13"/>
      <c r="RFS238" s="13"/>
      <c r="RFT238" s="13"/>
      <c r="RFU238" s="13"/>
      <c r="RFV238" s="13"/>
      <c r="RFW238" s="13"/>
      <c r="RFX238" s="13"/>
      <c r="RFY238" s="13"/>
      <c r="RFZ238" s="13"/>
      <c r="RGA238" s="13"/>
      <c r="RGB238" s="13"/>
      <c r="RGC238" s="13"/>
      <c r="RGD238" s="13"/>
      <c r="RGE238" s="13"/>
      <c r="RGF238" s="13"/>
      <c r="RGG238" s="13"/>
      <c r="RGH238" s="13"/>
      <c r="RGI238" s="13"/>
      <c r="RGJ238" s="13"/>
      <c r="RGK238" s="13"/>
      <c r="RGL238" s="13"/>
      <c r="RGM238" s="13"/>
      <c r="RGN238" s="13"/>
      <c r="RGO238" s="13"/>
      <c r="RGP238" s="13"/>
      <c r="RGQ238" s="13"/>
      <c r="RGR238" s="13"/>
      <c r="RGS238" s="13"/>
      <c r="RGT238" s="13"/>
      <c r="RGU238" s="13"/>
      <c r="RGV238" s="13"/>
      <c r="RGW238" s="13"/>
      <c r="RGX238" s="13"/>
      <c r="RGY238" s="13"/>
      <c r="RGZ238" s="13"/>
      <c r="RHA238" s="13"/>
      <c r="RHB238" s="13"/>
      <c r="RHC238" s="13"/>
      <c r="RHD238" s="13"/>
      <c r="RHE238" s="13"/>
      <c r="RHF238" s="13"/>
      <c r="RHG238" s="13"/>
      <c r="RHH238" s="13"/>
      <c r="RHI238" s="13"/>
      <c r="RHJ238" s="13"/>
      <c r="RHK238" s="13"/>
      <c r="RHL238" s="13"/>
      <c r="RHM238" s="13"/>
      <c r="RHN238" s="13"/>
      <c r="RHO238" s="13"/>
      <c r="RHP238" s="13"/>
      <c r="RHQ238" s="13"/>
      <c r="RHR238" s="13"/>
      <c r="RHS238" s="13"/>
      <c r="RHT238" s="13"/>
      <c r="RHU238" s="13"/>
      <c r="RHV238" s="13"/>
      <c r="RHW238" s="13"/>
      <c r="RHX238" s="13"/>
      <c r="RHY238" s="13"/>
      <c r="RHZ238" s="13"/>
      <c r="RIA238" s="13"/>
      <c r="RIB238" s="13"/>
      <c r="RIC238" s="13"/>
      <c r="RID238" s="13"/>
      <c r="RIE238" s="13"/>
      <c r="RIF238" s="13"/>
      <c r="RIG238" s="13"/>
      <c r="RIH238" s="13"/>
      <c r="RII238" s="13"/>
      <c r="RIJ238" s="13"/>
      <c r="RIK238" s="13"/>
      <c r="RIL238" s="13"/>
      <c r="RIM238" s="13"/>
      <c r="RIN238" s="13"/>
      <c r="RIO238" s="13"/>
      <c r="RIP238" s="13"/>
      <c r="RIQ238" s="13"/>
      <c r="RIR238" s="13"/>
      <c r="RIS238" s="13"/>
      <c r="RIT238" s="13"/>
      <c r="RIU238" s="13"/>
      <c r="RIV238" s="13"/>
      <c r="RIW238" s="13"/>
      <c r="RIX238" s="13"/>
      <c r="RIY238" s="13"/>
      <c r="RIZ238" s="13"/>
      <c r="RJA238" s="13"/>
      <c r="RJB238" s="13"/>
      <c r="RJC238" s="13"/>
      <c r="RJD238" s="13"/>
      <c r="RJE238" s="13"/>
      <c r="RJF238" s="13"/>
      <c r="RJG238" s="13"/>
      <c r="RJH238" s="13"/>
      <c r="RJI238" s="13"/>
      <c r="RJJ238" s="13"/>
      <c r="RJK238" s="13"/>
      <c r="RJL238" s="13"/>
      <c r="RJM238" s="13"/>
      <c r="RJN238" s="13"/>
      <c r="RJO238" s="13"/>
      <c r="RJP238" s="13"/>
      <c r="RJQ238" s="13"/>
      <c r="RJR238" s="13"/>
      <c r="RJS238" s="13"/>
      <c r="RJT238" s="13"/>
      <c r="RJU238" s="13"/>
      <c r="RJV238" s="13"/>
      <c r="RJW238" s="13"/>
      <c r="RJX238" s="13"/>
      <c r="RJY238" s="13"/>
      <c r="RJZ238" s="13"/>
      <c r="RKA238" s="13"/>
      <c r="RKB238" s="13"/>
      <c r="RKC238" s="13"/>
      <c r="RKD238" s="13"/>
      <c r="RKE238" s="13"/>
      <c r="RKF238" s="13"/>
      <c r="RKG238" s="13"/>
      <c r="RKH238" s="13"/>
      <c r="RKI238" s="13"/>
      <c r="RKJ238" s="13"/>
      <c r="RKK238" s="13"/>
      <c r="RKL238" s="13"/>
      <c r="RKM238" s="13"/>
      <c r="RKN238" s="13"/>
      <c r="RKO238" s="13"/>
      <c r="RKP238" s="13"/>
      <c r="RKQ238" s="13"/>
      <c r="RKR238" s="13"/>
      <c r="RKS238" s="13"/>
      <c r="RKT238" s="13"/>
      <c r="RKU238" s="13"/>
      <c r="RKV238" s="13"/>
      <c r="RKW238" s="13"/>
      <c r="RKX238" s="13"/>
      <c r="RKY238" s="13"/>
      <c r="RKZ238" s="13"/>
      <c r="RLA238" s="13"/>
      <c r="RLB238" s="13"/>
      <c r="RLC238" s="13"/>
      <c r="RLD238" s="13"/>
      <c r="RLE238" s="13"/>
      <c r="RLF238" s="13"/>
      <c r="RLG238" s="13"/>
      <c r="RLH238" s="13"/>
      <c r="RLI238" s="13"/>
      <c r="RLJ238" s="13"/>
      <c r="RLK238" s="13"/>
      <c r="RLL238" s="13"/>
      <c r="RLM238" s="13"/>
      <c r="RLN238" s="13"/>
      <c r="RLO238" s="13"/>
      <c r="RLP238" s="13"/>
      <c r="RLQ238" s="13"/>
      <c r="RLR238" s="13"/>
      <c r="RLS238" s="13"/>
      <c r="RLT238" s="13"/>
      <c r="RLU238" s="13"/>
      <c r="RLV238" s="13"/>
      <c r="RLW238" s="13"/>
      <c r="RLX238" s="13"/>
      <c r="RLY238" s="13"/>
      <c r="RLZ238" s="13"/>
      <c r="RMA238" s="13"/>
      <c r="RMB238" s="13"/>
      <c r="RMC238" s="13"/>
      <c r="RMD238" s="13"/>
      <c r="RME238" s="13"/>
      <c r="RMF238" s="13"/>
      <c r="RMG238" s="13"/>
      <c r="RMH238" s="13"/>
      <c r="RMI238" s="13"/>
      <c r="RMJ238" s="13"/>
      <c r="RMK238" s="13"/>
      <c r="RML238" s="13"/>
      <c r="RMM238" s="13"/>
      <c r="RMN238" s="13"/>
      <c r="RMO238" s="13"/>
      <c r="RMP238" s="13"/>
      <c r="RMQ238" s="13"/>
      <c r="RMR238" s="13"/>
      <c r="RMS238" s="13"/>
      <c r="RMT238" s="13"/>
      <c r="RMU238" s="13"/>
      <c r="RMV238" s="13"/>
      <c r="RMW238" s="13"/>
      <c r="RMX238" s="13"/>
      <c r="RMY238" s="13"/>
      <c r="RMZ238" s="13"/>
      <c r="RNA238" s="13"/>
      <c r="RNB238" s="13"/>
      <c r="RNC238" s="13"/>
      <c r="RND238" s="13"/>
      <c r="RNE238" s="13"/>
      <c r="RNF238" s="13"/>
      <c r="RNG238" s="13"/>
      <c r="RNH238" s="13"/>
      <c r="RNI238" s="13"/>
      <c r="RNJ238" s="13"/>
      <c r="RNK238" s="13"/>
      <c r="RNL238" s="13"/>
      <c r="RNM238" s="13"/>
      <c r="RNN238" s="13"/>
      <c r="RNO238" s="13"/>
      <c r="RNP238" s="13"/>
      <c r="RNQ238" s="13"/>
      <c r="RNR238" s="13"/>
      <c r="RNS238" s="13"/>
      <c r="RNT238" s="13"/>
      <c r="RNU238" s="13"/>
      <c r="RNV238" s="13"/>
      <c r="RNW238" s="13"/>
      <c r="RNX238" s="13"/>
      <c r="RNY238" s="13"/>
      <c r="RNZ238" s="13"/>
      <c r="ROA238" s="13"/>
      <c r="ROB238" s="13"/>
      <c r="ROC238" s="13"/>
      <c r="ROD238" s="13"/>
      <c r="ROE238" s="13"/>
      <c r="ROF238" s="13"/>
      <c r="ROG238" s="13"/>
      <c r="ROH238" s="13"/>
      <c r="ROI238" s="13"/>
      <c r="ROJ238" s="13"/>
      <c r="ROK238" s="13"/>
      <c r="ROL238" s="13"/>
      <c r="ROM238" s="13"/>
      <c r="RON238" s="13"/>
      <c r="ROO238" s="13"/>
      <c r="ROP238" s="13"/>
      <c r="ROQ238" s="13"/>
      <c r="ROR238" s="13"/>
      <c r="ROS238" s="13"/>
      <c r="ROT238" s="13"/>
      <c r="ROU238" s="13"/>
      <c r="ROV238" s="13"/>
      <c r="ROW238" s="13"/>
      <c r="ROX238" s="13"/>
      <c r="ROY238" s="13"/>
      <c r="ROZ238" s="13"/>
      <c r="RPA238" s="13"/>
      <c r="RPB238" s="13"/>
      <c r="RPC238" s="13"/>
      <c r="RPD238" s="13"/>
      <c r="RPE238" s="13"/>
      <c r="RPF238" s="13"/>
      <c r="RPG238" s="13"/>
      <c r="RPH238" s="13"/>
      <c r="RPI238" s="13"/>
      <c r="RPJ238" s="13"/>
      <c r="RPK238" s="13"/>
      <c r="RPL238" s="13"/>
      <c r="RPM238" s="13"/>
      <c r="RPN238" s="13"/>
      <c r="RPO238" s="13"/>
      <c r="RPP238" s="13"/>
      <c r="RPQ238" s="13"/>
      <c r="RPR238" s="13"/>
      <c r="RPS238" s="13"/>
      <c r="RPT238" s="13"/>
      <c r="RPU238" s="13"/>
      <c r="RPV238" s="13"/>
      <c r="RPW238" s="13"/>
      <c r="RPX238" s="13"/>
      <c r="RPY238" s="13"/>
      <c r="RPZ238" s="13"/>
      <c r="RQA238" s="13"/>
      <c r="RQB238" s="13"/>
      <c r="RQC238" s="13"/>
      <c r="RQD238" s="13"/>
      <c r="RQE238" s="13"/>
      <c r="RQF238" s="13"/>
      <c r="RQG238" s="13"/>
      <c r="RQH238" s="13"/>
      <c r="RQI238" s="13"/>
      <c r="RQJ238" s="13"/>
      <c r="RQK238" s="13"/>
      <c r="RQL238" s="13"/>
      <c r="RQM238" s="13"/>
      <c r="RQN238" s="13"/>
      <c r="RQO238" s="13"/>
      <c r="RQP238" s="13"/>
      <c r="RQQ238" s="13"/>
      <c r="RQR238" s="13"/>
      <c r="RQS238" s="13"/>
      <c r="RQT238" s="13"/>
      <c r="RQU238" s="13"/>
      <c r="RQV238" s="13"/>
      <c r="RQW238" s="13"/>
      <c r="RQX238" s="13"/>
      <c r="RQY238" s="13"/>
      <c r="RQZ238" s="13"/>
      <c r="RRA238" s="13"/>
      <c r="RRB238" s="13"/>
      <c r="RRC238" s="13"/>
      <c r="RRD238" s="13"/>
      <c r="RRE238" s="13"/>
      <c r="RRF238" s="13"/>
      <c r="RRG238" s="13"/>
      <c r="RRH238" s="13"/>
      <c r="RRI238" s="13"/>
      <c r="RRJ238" s="13"/>
      <c r="RRK238" s="13"/>
      <c r="RRL238" s="13"/>
      <c r="RRM238" s="13"/>
      <c r="RRN238" s="13"/>
      <c r="RRO238" s="13"/>
      <c r="RRP238" s="13"/>
      <c r="RRQ238" s="13"/>
      <c r="RRR238" s="13"/>
      <c r="RRS238" s="13"/>
      <c r="RRT238" s="13"/>
      <c r="RRU238" s="13"/>
      <c r="RRV238" s="13"/>
      <c r="RRW238" s="13"/>
      <c r="RRX238" s="13"/>
      <c r="RRY238" s="13"/>
      <c r="RRZ238" s="13"/>
      <c r="RSA238" s="13"/>
      <c r="RSB238" s="13"/>
      <c r="RSC238" s="13"/>
      <c r="RSD238" s="13"/>
      <c r="RSE238" s="13"/>
      <c r="RSF238" s="13"/>
      <c r="RSG238" s="13"/>
      <c r="RSH238" s="13"/>
      <c r="RSI238" s="13"/>
      <c r="RSJ238" s="13"/>
      <c r="RSK238" s="13"/>
      <c r="RSL238" s="13"/>
      <c r="RSM238" s="13"/>
      <c r="RSN238" s="13"/>
      <c r="RSO238" s="13"/>
      <c r="RSP238" s="13"/>
      <c r="RSQ238" s="13"/>
      <c r="RSR238" s="13"/>
      <c r="RSS238" s="13"/>
      <c r="RST238" s="13"/>
      <c r="RSU238" s="13"/>
      <c r="RSV238" s="13"/>
      <c r="RSW238" s="13"/>
      <c r="RSX238" s="13"/>
      <c r="RSY238" s="13"/>
      <c r="RSZ238" s="13"/>
      <c r="RTA238" s="13"/>
      <c r="RTB238" s="13"/>
      <c r="RTC238" s="13"/>
      <c r="RTD238" s="13"/>
      <c r="RTE238" s="13"/>
      <c r="RTF238" s="13"/>
      <c r="RTG238" s="13"/>
      <c r="RTH238" s="13"/>
      <c r="RTI238" s="13"/>
      <c r="RTJ238" s="13"/>
      <c r="RTK238" s="13"/>
      <c r="RTL238" s="13"/>
      <c r="RTM238" s="13"/>
      <c r="RTN238" s="13"/>
      <c r="RTO238" s="13"/>
      <c r="RTP238" s="13"/>
      <c r="RTQ238" s="13"/>
      <c r="RTR238" s="13"/>
      <c r="RTS238" s="13"/>
      <c r="RTT238" s="13"/>
      <c r="RTU238" s="13"/>
      <c r="RTV238" s="13"/>
      <c r="RTW238" s="13"/>
      <c r="RTX238" s="13"/>
      <c r="RTY238" s="13"/>
      <c r="RTZ238" s="13"/>
      <c r="RUA238" s="13"/>
      <c r="RUB238" s="13"/>
      <c r="RUC238" s="13"/>
      <c r="RUD238" s="13"/>
      <c r="RUE238" s="13"/>
      <c r="RUF238" s="13"/>
      <c r="RUG238" s="13"/>
      <c r="RUH238" s="13"/>
      <c r="RUI238" s="13"/>
      <c r="RUJ238" s="13"/>
      <c r="RUK238" s="13"/>
      <c r="RUL238" s="13"/>
      <c r="RUM238" s="13"/>
      <c r="RUN238" s="13"/>
      <c r="RUO238" s="13"/>
      <c r="RUP238" s="13"/>
      <c r="RUQ238" s="13"/>
      <c r="RUR238" s="13"/>
      <c r="RUS238" s="13"/>
      <c r="RUT238" s="13"/>
      <c r="RUU238" s="13"/>
      <c r="RUV238" s="13"/>
      <c r="RUW238" s="13"/>
      <c r="RUX238" s="13"/>
      <c r="RUY238" s="13"/>
      <c r="RUZ238" s="13"/>
      <c r="RVA238" s="13"/>
      <c r="RVB238" s="13"/>
      <c r="RVC238" s="13"/>
      <c r="RVD238" s="13"/>
      <c r="RVE238" s="13"/>
      <c r="RVF238" s="13"/>
      <c r="RVG238" s="13"/>
      <c r="RVH238" s="13"/>
      <c r="RVI238" s="13"/>
      <c r="RVJ238" s="13"/>
      <c r="RVK238" s="13"/>
      <c r="RVL238" s="13"/>
      <c r="RVM238" s="13"/>
      <c r="RVN238" s="13"/>
      <c r="RVO238" s="13"/>
      <c r="RVP238" s="13"/>
      <c r="RVQ238" s="13"/>
      <c r="RVR238" s="13"/>
      <c r="RVS238" s="13"/>
      <c r="RVT238" s="13"/>
      <c r="RVU238" s="13"/>
      <c r="RVV238" s="13"/>
      <c r="RVW238" s="13"/>
      <c r="RVX238" s="13"/>
      <c r="RVY238" s="13"/>
      <c r="RVZ238" s="13"/>
      <c r="RWA238" s="13"/>
      <c r="RWB238" s="13"/>
      <c r="RWC238" s="13"/>
      <c r="RWD238" s="13"/>
      <c r="RWE238" s="13"/>
      <c r="RWF238" s="13"/>
      <c r="RWG238" s="13"/>
      <c r="RWH238" s="13"/>
      <c r="RWI238" s="13"/>
      <c r="RWJ238" s="13"/>
      <c r="RWK238" s="13"/>
      <c r="RWL238" s="13"/>
      <c r="RWM238" s="13"/>
      <c r="RWN238" s="13"/>
      <c r="RWO238" s="13"/>
      <c r="RWP238" s="13"/>
      <c r="RWQ238" s="13"/>
      <c r="RWR238" s="13"/>
      <c r="RWS238" s="13"/>
      <c r="RWT238" s="13"/>
      <c r="RWU238" s="13"/>
      <c r="RWV238" s="13"/>
      <c r="RWW238" s="13"/>
      <c r="RWX238" s="13"/>
      <c r="RWY238" s="13"/>
      <c r="RWZ238" s="13"/>
      <c r="RXA238" s="13"/>
      <c r="RXB238" s="13"/>
      <c r="RXC238" s="13"/>
      <c r="RXD238" s="13"/>
      <c r="RXE238" s="13"/>
      <c r="RXF238" s="13"/>
      <c r="RXG238" s="13"/>
      <c r="RXH238" s="13"/>
      <c r="RXI238" s="13"/>
      <c r="RXJ238" s="13"/>
      <c r="RXK238" s="13"/>
      <c r="RXL238" s="13"/>
      <c r="RXM238" s="13"/>
      <c r="RXN238" s="13"/>
      <c r="RXO238" s="13"/>
      <c r="RXP238" s="13"/>
      <c r="RXQ238" s="13"/>
      <c r="RXR238" s="13"/>
      <c r="RXS238" s="13"/>
      <c r="RXT238" s="13"/>
      <c r="RXU238" s="13"/>
      <c r="RXV238" s="13"/>
      <c r="RXW238" s="13"/>
      <c r="RXX238" s="13"/>
      <c r="RXY238" s="13"/>
      <c r="RXZ238" s="13"/>
      <c r="RYA238" s="13"/>
      <c r="RYB238" s="13"/>
      <c r="RYC238" s="13"/>
      <c r="RYD238" s="13"/>
      <c r="RYE238" s="13"/>
      <c r="RYF238" s="13"/>
      <c r="RYG238" s="13"/>
      <c r="RYH238" s="13"/>
      <c r="RYI238" s="13"/>
      <c r="RYJ238" s="13"/>
      <c r="RYK238" s="13"/>
      <c r="RYL238" s="13"/>
      <c r="RYM238" s="13"/>
      <c r="RYN238" s="13"/>
      <c r="RYO238" s="13"/>
      <c r="RYP238" s="13"/>
      <c r="RYQ238" s="13"/>
      <c r="RYR238" s="13"/>
      <c r="RYS238" s="13"/>
      <c r="RYT238" s="13"/>
      <c r="RYU238" s="13"/>
      <c r="RYV238" s="13"/>
      <c r="RYW238" s="13"/>
      <c r="RYX238" s="13"/>
      <c r="RYY238" s="13"/>
      <c r="RYZ238" s="13"/>
      <c r="RZA238" s="13"/>
      <c r="RZB238" s="13"/>
      <c r="RZC238" s="13"/>
      <c r="RZD238" s="13"/>
      <c r="RZE238" s="13"/>
      <c r="RZF238" s="13"/>
      <c r="RZG238" s="13"/>
      <c r="RZH238" s="13"/>
      <c r="RZI238" s="13"/>
      <c r="RZJ238" s="13"/>
      <c r="RZK238" s="13"/>
      <c r="RZL238" s="13"/>
      <c r="RZM238" s="13"/>
      <c r="RZN238" s="13"/>
      <c r="RZO238" s="13"/>
      <c r="RZP238" s="13"/>
      <c r="RZQ238" s="13"/>
      <c r="RZR238" s="13"/>
      <c r="RZS238" s="13"/>
      <c r="RZT238" s="13"/>
      <c r="RZU238" s="13"/>
      <c r="RZV238" s="13"/>
      <c r="RZW238" s="13"/>
      <c r="RZX238" s="13"/>
      <c r="RZY238" s="13"/>
      <c r="RZZ238" s="13"/>
      <c r="SAA238" s="13"/>
      <c r="SAB238" s="13"/>
      <c r="SAC238" s="13"/>
      <c r="SAD238" s="13"/>
      <c r="SAE238" s="13"/>
      <c r="SAF238" s="13"/>
      <c r="SAG238" s="13"/>
      <c r="SAH238" s="13"/>
      <c r="SAI238" s="13"/>
      <c r="SAJ238" s="13"/>
      <c r="SAK238" s="13"/>
      <c r="SAL238" s="13"/>
      <c r="SAM238" s="13"/>
      <c r="SAN238" s="13"/>
      <c r="SAO238" s="13"/>
      <c r="SAP238" s="13"/>
      <c r="SAQ238" s="13"/>
      <c r="SAR238" s="13"/>
      <c r="SAS238" s="13"/>
      <c r="SAT238" s="13"/>
      <c r="SAU238" s="13"/>
      <c r="SAV238" s="13"/>
      <c r="SAW238" s="13"/>
      <c r="SAX238" s="13"/>
      <c r="SAY238" s="13"/>
      <c r="SAZ238" s="13"/>
      <c r="SBA238" s="13"/>
      <c r="SBB238" s="13"/>
      <c r="SBC238" s="13"/>
      <c r="SBD238" s="13"/>
      <c r="SBE238" s="13"/>
      <c r="SBF238" s="13"/>
      <c r="SBG238" s="13"/>
      <c r="SBH238" s="13"/>
      <c r="SBI238" s="13"/>
      <c r="SBJ238" s="13"/>
      <c r="SBK238" s="13"/>
      <c r="SBL238" s="13"/>
      <c r="SBM238" s="13"/>
      <c r="SBN238" s="13"/>
      <c r="SBO238" s="13"/>
      <c r="SBP238" s="13"/>
      <c r="SBQ238" s="13"/>
      <c r="SBR238" s="13"/>
      <c r="SBS238" s="13"/>
      <c r="SBT238" s="13"/>
      <c r="SBU238" s="13"/>
      <c r="SBV238" s="13"/>
      <c r="SBW238" s="13"/>
      <c r="SBX238" s="13"/>
      <c r="SBY238" s="13"/>
      <c r="SBZ238" s="13"/>
      <c r="SCA238" s="13"/>
      <c r="SCB238" s="13"/>
      <c r="SCC238" s="13"/>
      <c r="SCD238" s="13"/>
      <c r="SCE238" s="13"/>
      <c r="SCF238" s="13"/>
      <c r="SCG238" s="13"/>
      <c r="SCH238" s="13"/>
      <c r="SCI238" s="13"/>
      <c r="SCJ238" s="13"/>
      <c r="SCK238" s="13"/>
      <c r="SCL238" s="13"/>
      <c r="SCM238" s="13"/>
      <c r="SCN238" s="13"/>
      <c r="SCO238" s="13"/>
      <c r="SCP238" s="13"/>
      <c r="SCQ238" s="13"/>
      <c r="SCR238" s="13"/>
      <c r="SCS238" s="13"/>
      <c r="SCT238" s="13"/>
      <c r="SCU238" s="13"/>
      <c r="SCV238" s="13"/>
      <c r="SCW238" s="13"/>
      <c r="SCX238" s="13"/>
      <c r="SCY238" s="13"/>
      <c r="SCZ238" s="13"/>
      <c r="SDA238" s="13"/>
      <c r="SDB238" s="13"/>
      <c r="SDC238" s="13"/>
      <c r="SDD238" s="13"/>
      <c r="SDE238" s="13"/>
      <c r="SDF238" s="13"/>
      <c r="SDG238" s="13"/>
      <c r="SDH238" s="13"/>
      <c r="SDI238" s="13"/>
      <c r="SDJ238" s="13"/>
      <c r="SDK238" s="13"/>
      <c r="SDL238" s="13"/>
      <c r="SDM238" s="13"/>
      <c r="SDN238" s="13"/>
      <c r="SDO238" s="13"/>
      <c r="SDP238" s="13"/>
      <c r="SDQ238" s="13"/>
      <c r="SDR238" s="13"/>
      <c r="SDS238" s="13"/>
      <c r="SDT238" s="13"/>
      <c r="SDU238" s="13"/>
      <c r="SDV238" s="13"/>
      <c r="SDW238" s="13"/>
      <c r="SDX238" s="13"/>
      <c r="SDY238" s="13"/>
      <c r="SDZ238" s="13"/>
      <c r="SEA238" s="13"/>
      <c r="SEB238" s="13"/>
      <c r="SEC238" s="13"/>
      <c r="SED238" s="13"/>
      <c r="SEE238" s="13"/>
      <c r="SEF238" s="13"/>
      <c r="SEG238" s="13"/>
      <c r="SEH238" s="13"/>
      <c r="SEI238" s="13"/>
      <c r="SEJ238" s="13"/>
      <c r="SEK238" s="13"/>
      <c r="SEL238" s="13"/>
      <c r="SEM238" s="13"/>
      <c r="SEN238" s="13"/>
      <c r="SEO238" s="13"/>
      <c r="SEP238" s="13"/>
      <c r="SEQ238" s="13"/>
      <c r="SER238" s="13"/>
      <c r="SES238" s="13"/>
      <c r="SET238" s="13"/>
      <c r="SEU238" s="13"/>
      <c r="SEV238" s="13"/>
      <c r="SEW238" s="13"/>
      <c r="SEX238" s="13"/>
      <c r="SEY238" s="13"/>
      <c r="SEZ238" s="13"/>
      <c r="SFA238" s="13"/>
      <c r="SFB238" s="13"/>
      <c r="SFC238" s="13"/>
      <c r="SFD238" s="13"/>
      <c r="SFE238" s="13"/>
      <c r="SFF238" s="13"/>
      <c r="SFG238" s="13"/>
      <c r="SFH238" s="13"/>
      <c r="SFI238" s="13"/>
      <c r="SFJ238" s="13"/>
      <c r="SFK238" s="13"/>
      <c r="SFL238" s="13"/>
      <c r="SFM238" s="13"/>
      <c r="SFN238" s="13"/>
      <c r="SFO238" s="13"/>
      <c r="SFP238" s="13"/>
      <c r="SFQ238" s="13"/>
      <c r="SFR238" s="13"/>
      <c r="SFS238" s="13"/>
      <c r="SFT238" s="13"/>
      <c r="SFU238" s="13"/>
      <c r="SFV238" s="13"/>
      <c r="SFW238" s="13"/>
      <c r="SFX238" s="13"/>
      <c r="SFY238" s="13"/>
      <c r="SFZ238" s="13"/>
      <c r="SGA238" s="13"/>
      <c r="SGB238" s="13"/>
      <c r="SGC238" s="13"/>
      <c r="SGD238" s="13"/>
      <c r="SGE238" s="13"/>
      <c r="SGF238" s="13"/>
      <c r="SGG238" s="13"/>
      <c r="SGH238" s="13"/>
      <c r="SGI238" s="13"/>
      <c r="SGJ238" s="13"/>
      <c r="SGK238" s="13"/>
      <c r="SGL238" s="13"/>
      <c r="SGM238" s="13"/>
      <c r="SGN238" s="13"/>
      <c r="SGO238" s="13"/>
      <c r="SGP238" s="13"/>
      <c r="SGQ238" s="13"/>
      <c r="SGR238" s="13"/>
      <c r="SGS238" s="13"/>
      <c r="SGT238" s="13"/>
      <c r="SGU238" s="13"/>
      <c r="SGV238" s="13"/>
      <c r="SGW238" s="13"/>
      <c r="SGX238" s="13"/>
      <c r="SGY238" s="13"/>
      <c r="SGZ238" s="13"/>
      <c r="SHA238" s="13"/>
      <c r="SHB238" s="13"/>
      <c r="SHC238" s="13"/>
      <c r="SHD238" s="13"/>
      <c r="SHE238" s="13"/>
      <c r="SHF238" s="13"/>
      <c r="SHG238" s="13"/>
      <c r="SHH238" s="13"/>
      <c r="SHI238" s="13"/>
      <c r="SHJ238" s="13"/>
      <c r="SHK238" s="13"/>
      <c r="SHL238" s="13"/>
      <c r="SHM238" s="13"/>
      <c r="SHN238" s="13"/>
      <c r="SHO238" s="13"/>
      <c r="SHP238" s="13"/>
      <c r="SHQ238" s="13"/>
      <c r="SHR238" s="13"/>
      <c r="SHS238" s="13"/>
      <c r="SHT238" s="13"/>
      <c r="SHU238" s="13"/>
      <c r="SHV238" s="13"/>
      <c r="SHW238" s="13"/>
      <c r="SHX238" s="13"/>
      <c r="SHY238" s="13"/>
      <c r="SHZ238" s="13"/>
      <c r="SIA238" s="13"/>
      <c r="SIB238" s="13"/>
      <c r="SIC238" s="13"/>
      <c r="SID238" s="13"/>
      <c r="SIE238" s="13"/>
      <c r="SIF238" s="13"/>
      <c r="SIG238" s="13"/>
      <c r="SIH238" s="13"/>
      <c r="SII238" s="13"/>
      <c r="SIJ238" s="13"/>
      <c r="SIK238" s="13"/>
      <c r="SIL238" s="13"/>
      <c r="SIM238" s="13"/>
      <c r="SIN238" s="13"/>
      <c r="SIO238" s="13"/>
      <c r="SIP238" s="13"/>
      <c r="SIQ238" s="13"/>
      <c r="SIR238" s="13"/>
      <c r="SIS238" s="13"/>
      <c r="SIT238" s="13"/>
      <c r="SIU238" s="13"/>
      <c r="SIV238" s="13"/>
      <c r="SIW238" s="13"/>
      <c r="SIX238" s="13"/>
      <c r="SIY238" s="13"/>
      <c r="SIZ238" s="13"/>
      <c r="SJA238" s="13"/>
      <c r="SJB238" s="13"/>
      <c r="SJC238" s="13"/>
      <c r="SJD238" s="13"/>
      <c r="SJE238" s="13"/>
      <c r="SJF238" s="13"/>
      <c r="SJG238" s="13"/>
      <c r="SJH238" s="13"/>
      <c r="SJI238" s="13"/>
      <c r="SJJ238" s="13"/>
      <c r="SJK238" s="13"/>
      <c r="SJL238" s="13"/>
      <c r="SJM238" s="13"/>
      <c r="SJN238" s="13"/>
      <c r="SJO238" s="13"/>
      <c r="SJP238" s="13"/>
      <c r="SJQ238" s="13"/>
      <c r="SJR238" s="13"/>
      <c r="SJS238" s="13"/>
      <c r="SJT238" s="13"/>
      <c r="SJU238" s="13"/>
      <c r="SJV238" s="13"/>
      <c r="SJW238" s="13"/>
      <c r="SJX238" s="13"/>
      <c r="SJY238" s="13"/>
      <c r="SJZ238" s="13"/>
      <c r="SKA238" s="13"/>
      <c r="SKB238" s="13"/>
      <c r="SKC238" s="13"/>
      <c r="SKD238" s="13"/>
      <c r="SKE238" s="13"/>
      <c r="SKF238" s="13"/>
      <c r="SKG238" s="13"/>
      <c r="SKH238" s="13"/>
      <c r="SKI238" s="13"/>
      <c r="SKJ238" s="13"/>
      <c r="SKK238" s="13"/>
      <c r="SKL238" s="13"/>
      <c r="SKM238" s="13"/>
      <c r="SKN238" s="13"/>
      <c r="SKO238" s="13"/>
      <c r="SKP238" s="13"/>
      <c r="SKQ238" s="13"/>
      <c r="SKR238" s="13"/>
      <c r="SKS238" s="13"/>
      <c r="SKT238" s="13"/>
      <c r="SKU238" s="13"/>
      <c r="SKV238" s="13"/>
      <c r="SKW238" s="13"/>
      <c r="SKX238" s="13"/>
      <c r="SKY238" s="13"/>
      <c r="SKZ238" s="13"/>
      <c r="SLA238" s="13"/>
      <c r="SLB238" s="13"/>
      <c r="SLC238" s="13"/>
      <c r="SLD238" s="13"/>
      <c r="SLE238" s="13"/>
      <c r="SLF238" s="13"/>
      <c r="SLG238" s="13"/>
      <c r="SLH238" s="13"/>
      <c r="SLI238" s="13"/>
      <c r="SLJ238" s="13"/>
      <c r="SLK238" s="13"/>
      <c r="SLL238" s="13"/>
      <c r="SLM238" s="13"/>
      <c r="SLN238" s="13"/>
      <c r="SLO238" s="13"/>
      <c r="SLP238" s="13"/>
      <c r="SLQ238" s="13"/>
      <c r="SLR238" s="13"/>
      <c r="SLS238" s="13"/>
      <c r="SLT238" s="13"/>
      <c r="SLU238" s="13"/>
      <c r="SLV238" s="13"/>
      <c r="SLW238" s="13"/>
      <c r="SLX238" s="13"/>
      <c r="SLY238" s="13"/>
      <c r="SLZ238" s="13"/>
      <c r="SMA238" s="13"/>
      <c r="SMB238" s="13"/>
      <c r="SMC238" s="13"/>
      <c r="SMD238" s="13"/>
      <c r="SME238" s="13"/>
      <c r="SMF238" s="13"/>
      <c r="SMG238" s="13"/>
      <c r="SMH238" s="13"/>
      <c r="SMI238" s="13"/>
      <c r="SMJ238" s="13"/>
      <c r="SMK238" s="13"/>
      <c r="SML238" s="13"/>
      <c r="SMM238" s="13"/>
      <c r="SMN238" s="13"/>
      <c r="SMO238" s="13"/>
      <c r="SMP238" s="13"/>
      <c r="SMQ238" s="13"/>
      <c r="SMR238" s="13"/>
      <c r="SMS238" s="13"/>
      <c r="SMT238" s="13"/>
      <c r="SMU238" s="13"/>
      <c r="SMV238" s="13"/>
      <c r="SMW238" s="13"/>
      <c r="SMX238" s="13"/>
      <c r="SMY238" s="13"/>
      <c r="SMZ238" s="13"/>
      <c r="SNA238" s="13"/>
      <c r="SNB238" s="13"/>
      <c r="SNC238" s="13"/>
      <c r="SND238" s="13"/>
      <c r="SNE238" s="13"/>
      <c r="SNF238" s="13"/>
      <c r="SNG238" s="13"/>
      <c r="SNH238" s="13"/>
      <c r="SNI238" s="13"/>
      <c r="SNJ238" s="13"/>
      <c r="SNK238" s="13"/>
      <c r="SNL238" s="13"/>
      <c r="SNM238" s="13"/>
      <c r="SNN238" s="13"/>
      <c r="SNO238" s="13"/>
      <c r="SNP238" s="13"/>
      <c r="SNQ238" s="13"/>
      <c r="SNR238" s="13"/>
      <c r="SNS238" s="13"/>
      <c r="SNT238" s="13"/>
      <c r="SNU238" s="13"/>
      <c r="SNV238" s="13"/>
      <c r="SNW238" s="13"/>
      <c r="SNX238" s="13"/>
      <c r="SNY238" s="13"/>
      <c r="SNZ238" s="13"/>
      <c r="SOA238" s="13"/>
      <c r="SOB238" s="13"/>
      <c r="SOC238" s="13"/>
      <c r="SOD238" s="13"/>
      <c r="SOE238" s="13"/>
      <c r="SOF238" s="13"/>
      <c r="SOG238" s="13"/>
      <c r="SOH238" s="13"/>
      <c r="SOI238" s="13"/>
      <c r="SOJ238" s="13"/>
      <c r="SOK238" s="13"/>
      <c r="SOL238" s="13"/>
      <c r="SOM238" s="13"/>
      <c r="SON238" s="13"/>
      <c r="SOO238" s="13"/>
      <c r="SOP238" s="13"/>
      <c r="SOQ238" s="13"/>
      <c r="SOR238" s="13"/>
      <c r="SOS238" s="13"/>
      <c r="SOT238" s="13"/>
      <c r="SOU238" s="13"/>
      <c r="SOV238" s="13"/>
      <c r="SOW238" s="13"/>
      <c r="SOX238" s="13"/>
      <c r="SOY238" s="13"/>
      <c r="SOZ238" s="13"/>
      <c r="SPA238" s="13"/>
      <c r="SPB238" s="13"/>
      <c r="SPC238" s="13"/>
      <c r="SPD238" s="13"/>
      <c r="SPE238" s="13"/>
      <c r="SPF238" s="13"/>
      <c r="SPG238" s="13"/>
      <c r="SPH238" s="13"/>
      <c r="SPI238" s="13"/>
      <c r="SPJ238" s="13"/>
      <c r="SPK238" s="13"/>
      <c r="SPL238" s="13"/>
      <c r="SPM238" s="13"/>
      <c r="SPN238" s="13"/>
      <c r="SPO238" s="13"/>
      <c r="SPP238" s="13"/>
      <c r="SPQ238" s="13"/>
      <c r="SPR238" s="13"/>
      <c r="SPS238" s="13"/>
      <c r="SPT238" s="13"/>
      <c r="SPU238" s="13"/>
      <c r="SPV238" s="13"/>
      <c r="SPW238" s="13"/>
      <c r="SPX238" s="13"/>
      <c r="SPY238" s="13"/>
      <c r="SPZ238" s="13"/>
      <c r="SQA238" s="13"/>
      <c r="SQB238" s="13"/>
      <c r="SQC238" s="13"/>
      <c r="SQD238" s="13"/>
      <c r="SQE238" s="13"/>
      <c r="SQF238" s="13"/>
      <c r="SQG238" s="13"/>
      <c r="SQH238" s="13"/>
      <c r="SQI238" s="13"/>
      <c r="SQJ238" s="13"/>
      <c r="SQK238" s="13"/>
      <c r="SQL238" s="13"/>
      <c r="SQM238" s="13"/>
      <c r="SQN238" s="13"/>
      <c r="SQO238" s="13"/>
      <c r="SQP238" s="13"/>
      <c r="SQQ238" s="13"/>
      <c r="SQR238" s="13"/>
      <c r="SQS238" s="13"/>
      <c r="SQT238" s="13"/>
      <c r="SQU238" s="13"/>
      <c r="SQV238" s="13"/>
      <c r="SQW238" s="13"/>
      <c r="SQX238" s="13"/>
      <c r="SQY238" s="13"/>
      <c r="SQZ238" s="13"/>
      <c r="SRA238" s="13"/>
      <c r="SRB238" s="13"/>
      <c r="SRC238" s="13"/>
      <c r="SRD238" s="13"/>
      <c r="SRE238" s="13"/>
      <c r="SRF238" s="13"/>
      <c r="SRG238" s="13"/>
      <c r="SRH238" s="13"/>
      <c r="SRI238" s="13"/>
      <c r="SRJ238" s="13"/>
      <c r="SRK238" s="13"/>
      <c r="SRL238" s="13"/>
      <c r="SRM238" s="13"/>
      <c r="SRN238" s="13"/>
      <c r="SRO238" s="13"/>
      <c r="SRP238" s="13"/>
      <c r="SRQ238" s="13"/>
      <c r="SRR238" s="13"/>
      <c r="SRS238" s="13"/>
      <c r="SRT238" s="13"/>
      <c r="SRU238" s="13"/>
      <c r="SRV238" s="13"/>
      <c r="SRW238" s="13"/>
      <c r="SRX238" s="13"/>
      <c r="SRY238" s="13"/>
      <c r="SRZ238" s="13"/>
      <c r="SSA238" s="13"/>
      <c r="SSB238" s="13"/>
      <c r="SSC238" s="13"/>
      <c r="SSD238" s="13"/>
      <c r="SSE238" s="13"/>
      <c r="SSF238" s="13"/>
      <c r="SSG238" s="13"/>
      <c r="SSH238" s="13"/>
      <c r="SSI238" s="13"/>
      <c r="SSJ238" s="13"/>
      <c r="SSK238" s="13"/>
      <c r="SSL238" s="13"/>
      <c r="SSM238" s="13"/>
      <c r="SSN238" s="13"/>
      <c r="SSO238" s="13"/>
      <c r="SSP238" s="13"/>
      <c r="SSQ238" s="13"/>
      <c r="SSR238" s="13"/>
      <c r="SSS238" s="13"/>
      <c r="SST238" s="13"/>
      <c r="SSU238" s="13"/>
      <c r="SSV238" s="13"/>
      <c r="SSW238" s="13"/>
      <c r="SSX238" s="13"/>
      <c r="SSY238" s="13"/>
      <c r="SSZ238" s="13"/>
      <c r="STA238" s="13"/>
      <c r="STB238" s="13"/>
      <c r="STC238" s="13"/>
      <c r="STD238" s="13"/>
      <c r="STE238" s="13"/>
      <c r="STF238" s="13"/>
      <c r="STG238" s="13"/>
      <c r="STH238" s="13"/>
      <c r="STI238" s="13"/>
      <c r="STJ238" s="13"/>
      <c r="STK238" s="13"/>
      <c r="STL238" s="13"/>
      <c r="STM238" s="13"/>
      <c r="STN238" s="13"/>
      <c r="STO238" s="13"/>
      <c r="STP238" s="13"/>
      <c r="STQ238" s="13"/>
      <c r="STR238" s="13"/>
      <c r="STS238" s="13"/>
      <c r="STT238" s="13"/>
      <c r="STU238" s="13"/>
      <c r="STV238" s="13"/>
      <c r="STW238" s="13"/>
      <c r="STX238" s="13"/>
      <c r="STY238" s="13"/>
      <c r="STZ238" s="13"/>
      <c r="SUA238" s="13"/>
      <c r="SUB238" s="13"/>
      <c r="SUC238" s="13"/>
      <c r="SUD238" s="13"/>
      <c r="SUE238" s="13"/>
      <c r="SUF238" s="13"/>
      <c r="SUG238" s="13"/>
      <c r="SUH238" s="13"/>
      <c r="SUI238" s="13"/>
      <c r="SUJ238" s="13"/>
      <c r="SUK238" s="13"/>
      <c r="SUL238" s="13"/>
      <c r="SUM238" s="13"/>
      <c r="SUN238" s="13"/>
      <c r="SUO238" s="13"/>
      <c r="SUP238" s="13"/>
      <c r="SUQ238" s="13"/>
      <c r="SUR238" s="13"/>
      <c r="SUS238" s="13"/>
      <c r="SUT238" s="13"/>
      <c r="SUU238" s="13"/>
      <c r="SUV238" s="13"/>
      <c r="SUW238" s="13"/>
      <c r="SUX238" s="13"/>
      <c r="SUY238" s="13"/>
      <c r="SUZ238" s="13"/>
      <c r="SVA238" s="13"/>
      <c r="SVB238" s="13"/>
      <c r="SVC238" s="13"/>
      <c r="SVD238" s="13"/>
      <c r="SVE238" s="13"/>
      <c r="SVF238" s="13"/>
      <c r="SVG238" s="13"/>
      <c r="SVH238" s="13"/>
      <c r="SVI238" s="13"/>
      <c r="SVJ238" s="13"/>
      <c r="SVK238" s="13"/>
      <c r="SVL238" s="13"/>
      <c r="SVM238" s="13"/>
      <c r="SVN238" s="13"/>
      <c r="SVO238" s="13"/>
      <c r="SVP238" s="13"/>
      <c r="SVQ238" s="13"/>
      <c r="SVR238" s="13"/>
      <c r="SVS238" s="13"/>
      <c r="SVT238" s="13"/>
      <c r="SVU238" s="13"/>
      <c r="SVV238" s="13"/>
      <c r="SVW238" s="13"/>
      <c r="SVX238" s="13"/>
      <c r="SVY238" s="13"/>
      <c r="SVZ238" s="13"/>
      <c r="SWA238" s="13"/>
      <c r="SWB238" s="13"/>
      <c r="SWC238" s="13"/>
      <c r="SWD238" s="13"/>
      <c r="SWE238" s="13"/>
      <c r="SWF238" s="13"/>
      <c r="SWG238" s="13"/>
      <c r="SWH238" s="13"/>
      <c r="SWI238" s="13"/>
      <c r="SWJ238" s="13"/>
      <c r="SWK238" s="13"/>
      <c r="SWL238" s="13"/>
      <c r="SWM238" s="13"/>
      <c r="SWN238" s="13"/>
      <c r="SWO238" s="13"/>
      <c r="SWP238" s="13"/>
      <c r="SWQ238" s="13"/>
      <c r="SWR238" s="13"/>
      <c r="SWS238" s="13"/>
      <c r="SWT238" s="13"/>
      <c r="SWU238" s="13"/>
      <c r="SWV238" s="13"/>
      <c r="SWW238" s="13"/>
      <c r="SWX238" s="13"/>
      <c r="SWY238" s="13"/>
      <c r="SWZ238" s="13"/>
      <c r="SXA238" s="13"/>
      <c r="SXB238" s="13"/>
      <c r="SXC238" s="13"/>
      <c r="SXD238" s="13"/>
      <c r="SXE238" s="13"/>
      <c r="SXF238" s="13"/>
      <c r="SXG238" s="13"/>
      <c r="SXH238" s="13"/>
      <c r="SXI238" s="13"/>
      <c r="SXJ238" s="13"/>
      <c r="SXK238" s="13"/>
      <c r="SXL238" s="13"/>
      <c r="SXM238" s="13"/>
      <c r="SXN238" s="13"/>
      <c r="SXO238" s="13"/>
      <c r="SXP238" s="13"/>
      <c r="SXQ238" s="13"/>
      <c r="SXR238" s="13"/>
      <c r="SXS238" s="13"/>
      <c r="SXT238" s="13"/>
      <c r="SXU238" s="13"/>
      <c r="SXV238" s="13"/>
      <c r="SXW238" s="13"/>
      <c r="SXX238" s="13"/>
      <c r="SXY238" s="13"/>
      <c r="SXZ238" s="13"/>
      <c r="SYA238" s="13"/>
      <c r="SYB238" s="13"/>
      <c r="SYC238" s="13"/>
      <c r="SYD238" s="13"/>
      <c r="SYE238" s="13"/>
      <c r="SYF238" s="13"/>
      <c r="SYG238" s="13"/>
      <c r="SYH238" s="13"/>
      <c r="SYI238" s="13"/>
      <c r="SYJ238" s="13"/>
      <c r="SYK238" s="13"/>
      <c r="SYL238" s="13"/>
      <c r="SYM238" s="13"/>
      <c r="SYN238" s="13"/>
      <c r="SYO238" s="13"/>
      <c r="SYP238" s="13"/>
      <c r="SYQ238" s="13"/>
      <c r="SYR238" s="13"/>
      <c r="SYS238" s="13"/>
      <c r="SYT238" s="13"/>
      <c r="SYU238" s="13"/>
      <c r="SYV238" s="13"/>
      <c r="SYW238" s="13"/>
      <c r="SYX238" s="13"/>
      <c r="SYY238" s="13"/>
      <c r="SYZ238" s="13"/>
      <c r="SZA238" s="13"/>
      <c r="SZB238" s="13"/>
      <c r="SZC238" s="13"/>
      <c r="SZD238" s="13"/>
      <c r="SZE238" s="13"/>
      <c r="SZF238" s="13"/>
      <c r="SZG238" s="13"/>
      <c r="SZH238" s="13"/>
      <c r="SZI238" s="13"/>
      <c r="SZJ238" s="13"/>
      <c r="SZK238" s="13"/>
      <c r="SZL238" s="13"/>
      <c r="SZM238" s="13"/>
      <c r="SZN238" s="13"/>
      <c r="SZO238" s="13"/>
      <c r="SZP238" s="13"/>
      <c r="SZQ238" s="13"/>
      <c r="SZR238" s="13"/>
      <c r="SZS238" s="13"/>
      <c r="SZT238" s="13"/>
      <c r="SZU238" s="13"/>
      <c r="SZV238" s="13"/>
      <c r="SZW238" s="13"/>
      <c r="SZX238" s="13"/>
      <c r="SZY238" s="13"/>
      <c r="SZZ238" s="13"/>
      <c r="TAA238" s="13"/>
      <c r="TAB238" s="13"/>
      <c r="TAC238" s="13"/>
      <c r="TAD238" s="13"/>
      <c r="TAE238" s="13"/>
      <c r="TAF238" s="13"/>
      <c r="TAG238" s="13"/>
      <c r="TAH238" s="13"/>
      <c r="TAI238" s="13"/>
      <c r="TAJ238" s="13"/>
      <c r="TAK238" s="13"/>
      <c r="TAL238" s="13"/>
      <c r="TAM238" s="13"/>
      <c r="TAN238" s="13"/>
      <c r="TAO238" s="13"/>
      <c r="TAP238" s="13"/>
      <c r="TAQ238" s="13"/>
      <c r="TAR238" s="13"/>
      <c r="TAS238" s="13"/>
      <c r="TAT238" s="13"/>
      <c r="TAU238" s="13"/>
      <c r="TAV238" s="13"/>
      <c r="TAW238" s="13"/>
      <c r="TAX238" s="13"/>
      <c r="TAY238" s="13"/>
      <c r="TAZ238" s="13"/>
      <c r="TBA238" s="13"/>
      <c r="TBB238" s="13"/>
      <c r="TBC238" s="13"/>
      <c r="TBD238" s="13"/>
      <c r="TBE238" s="13"/>
      <c r="TBF238" s="13"/>
      <c r="TBG238" s="13"/>
      <c r="TBH238" s="13"/>
      <c r="TBI238" s="13"/>
      <c r="TBJ238" s="13"/>
      <c r="TBK238" s="13"/>
      <c r="TBL238" s="13"/>
      <c r="TBM238" s="13"/>
      <c r="TBN238" s="13"/>
      <c r="TBO238" s="13"/>
      <c r="TBP238" s="13"/>
      <c r="TBQ238" s="13"/>
      <c r="TBR238" s="13"/>
      <c r="TBS238" s="13"/>
      <c r="TBT238" s="13"/>
      <c r="TBU238" s="13"/>
      <c r="TBV238" s="13"/>
      <c r="TBW238" s="13"/>
      <c r="TBX238" s="13"/>
      <c r="TBY238" s="13"/>
      <c r="TBZ238" s="13"/>
      <c r="TCA238" s="13"/>
      <c r="TCB238" s="13"/>
      <c r="TCC238" s="13"/>
      <c r="TCD238" s="13"/>
      <c r="TCE238" s="13"/>
      <c r="TCF238" s="13"/>
      <c r="TCG238" s="13"/>
      <c r="TCH238" s="13"/>
      <c r="TCI238" s="13"/>
      <c r="TCJ238" s="13"/>
      <c r="TCK238" s="13"/>
      <c r="TCL238" s="13"/>
      <c r="TCM238" s="13"/>
      <c r="TCN238" s="13"/>
      <c r="TCO238" s="13"/>
      <c r="TCP238" s="13"/>
      <c r="TCQ238" s="13"/>
      <c r="TCR238" s="13"/>
      <c r="TCS238" s="13"/>
      <c r="TCT238" s="13"/>
      <c r="TCU238" s="13"/>
      <c r="TCV238" s="13"/>
      <c r="TCW238" s="13"/>
      <c r="TCX238" s="13"/>
      <c r="TCY238" s="13"/>
      <c r="TCZ238" s="13"/>
      <c r="TDA238" s="13"/>
      <c r="TDB238" s="13"/>
      <c r="TDC238" s="13"/>
      <c r="TDD238" s="13"/>
      <c r="TDE238" s="13"/>
      <c r="TDF238" s="13"/>
      <c r="TDG238" s="13"/>
      <c r="TDH238" s="13"/>
      <c r="TDI238" s="13"/>
      <c r="TDJ238" s="13"/>
      <c r="TDK238" s="13"/>
      <c r="TDL238" s="13"/>
      <c r="TDM238" s="13"/>
      <c r="TDN238" s="13"/>
      <c r="TDO238" s="13"/>
      <c r="TDP238" s="13"/>
      <c r="TDQ238" s="13"/>
      <c r="TDR238" s="13"/>
      <c r="TDS238" s="13"/>
      <c r="TDT238" s="13"/>
      <c r="TDU238" s="13"/>
      <c r="TDV238" s="13"/>
      <c r="TDW238" s="13"/>
      <c r="TDX238" s="13"/>
      <c r="TDY238" s="13"/>
      <c r="TDZ238" s="13"/>
      <c r="TEA238" s="13"/>
      <c r="TEB238" s="13"/>
      <c r="TEC238" s="13"/>
      <c r="TED238" s="13"/>
      <c r="TEE238" s="13"/>
      <c r="TEF238" s="13"/>
      <c r="TEG238" s="13"/>
      <c r="TEH238" s="13"/>
      <c r="TEI238" s="13"/>
      <c r="TEJ238" s="13"/>
      <c r="TEK238" s="13"/>
      <c r="TEL238" s="13"/>
      <c r="TEM238" s="13"/>
      <c r="TEN238" s="13"/>
      <c r="TEO238" s="13"/>
      <c r="TEP238" s="13"/>
      <c r="TEQ238" s="13"/>
      <c r="TER238" s="13"/>
      <c r="TES238" s="13"/>
      <c r="TET238" s="13"/>
      <c r="TEU238" s="13"/>
      <c r="TEV238" s="13"/>
      <c r="TEW238" s="13"/>
      <c r="TEX238" s="13"/>
      <c r="TEY238" s="13"/>
      <c r="TEZ238" s="13"/>
      <c r="TFA238" s="13"/>
      <c r="TFB238" s="13"/>
      <c r="TFC238" s="13"/>
      <c r="TFD238" s="13"/>
      <c r="TFE238" s="13"/>
      <c r="TFF238" s="13"/>
      <c r="TFG238" s="13"/>
      <c r="TFH238" s="13"/>
      <c r="TFI238" s="13"/>
      <c r="TFJ238" s="13"/>
      <c r="TFK238" s="13"/>
      <c r="TFL238" s="13"/>
      <c r="TFM238" s="13"/>
      <c r="TFN238" s="13"/>
      <c r="TFO238" s="13"/>
      <c r="TFP238" s="13"/>
      <c r="TFQ238" s="13"/>
      <c r="TFR238" s="13"/>
      <c r="TFS238" s="13"/>
      <c r="TFT238" s="13"/>
      <c r="TFU238" s="13"/>
      <c r="TFV238" s="13"/>
      <c r="TFW238" s="13"/>
      <c r="TFX238" s="13"/>
      <c r="TFY238" s="13"/>
      <c r="TFZ238" s="13"/>
      <c r="TGA238" s="13"/>
      <c r="TGB238" s="13"/>
      <c r="TGC238" s="13"/>
      <c r="TGD238" s="13"/>
      <c r="TGE238" s="13"/>
      <c r="TGF238" s="13"/>
      <c r="TGG238" s="13"/>
      <c r="TGH238" s="13"/>
      <c r="TGI238" s="13"/>
      <c r="TGJ238" s="13"/>
      <c r="TGK238" s="13"/>
      <c r="TGL238" s="13"/>
      <c r="TGM238" s="13"/>
      <c r="TGN238" s="13"/>
      <c r="TGO238" s="13"/>
      <c r="TGP238" s="13"/>
      <c r="TGQ238" s="13"/>
      <c r="TGR238" s="13"/>
      <c r="TGS238" s="13"/>
      <c r="TGT238" s="13"/>
      <c r="TGU238" s="13"/>
      <c r="TGV238" s="13"/>
      <c r="TGW238" s="13"/>
      <c r="TGX238" s="13"/>
      <c r="TGY238" s="13"/>
      <c r="TGZ238" s="13"/>
      <c r="THA238" s="13"/>
      <c r="THB238" s="13"/>
      <c r="THC238" s="13"/>
      <c r="THD238" s="13"/>
      <c r="THE238" s="13"/>
      <c r="THF238" s="13"/>
      <c r="THG238" s="13"/>
      <c r="THH238" s="13"/>
      <c r="THI238" s="13"/>
      <c r="THJ238" s="13"/>
      <c r="THK238" s="13"/>
      <c r="THL238" s="13"/>
      <c r="THM238" s="13"/>
      <c r="THN238" s="13"/>
      <c r="THO238" s="13"/>
      <c r="THP238" s="13"/>
      <c r="THQ238" s="13"/>
      <c r="THR238" s="13"/>
      <c r="THS238" s="13"/>
      <c r="THT238" s="13"/>
      <c r="THU238" s="13"/>
      <c r="THV238" s="13"/>
      <c r="THW238" s="13"/>
      <c r="THX238" s="13"/>
      <c r="THY238" s="13"/>
      <c r="THZ238" s="13"/>
      <c r="TIA238" s="13"/>
      <c r="TIB238" s="13"/>
      <c r="TIC238" s="13"/>
      <c r="TID238" s="13"/>
      <c r="TIE238" s="13"/>
      <c r="TIF238" s="13"/>
      <c r="TIG238" s="13"/>
      <c r="TIH238" s="13"/>
      <c r="TII238" s="13"/>
      <c r="TIJ238" s="13"/>
      <c r="TIK238" s="13"/>
      <c r="TIL238" s="13"/>
      <c r="TIM238" s="13"/>
      <c r="TIN238" s="13"/>
      <c r="TIO238" s="13"/>
      <c r="TIP238" s="13"/>
      <c r="TIQ238" s="13"/>
      <c r="TIR238" s="13"/>
      <c r="TIS238" s="13"/>
      <c r="TIT238" s="13"/>
      <c r="TIU238" s="13"/>
      <c r="TIV238" s="13"/>
      <c r="TIW238" s="13"/>
      <c r="TIX238" s="13"/>
      <c r="TIY238" s="13"/>
      <c r="TIZ238" s="13"/>
      <c r="TJA238" s="13"/>
      <c r="TJB238" s="13"/>
      <c r="TJC238" s="13"/>
      <c r="TJD238" s="13"/>
      <c r="TJE238" s="13"/>
      <c r="TJF238" s="13"/>
      <c r="TJG238" s="13"/>
      <c r="TJH238" s="13"/>
      <c r="TJI238" s="13"/>
      <c r="TJJ238" s="13"/>
      <c r="TJK238" s="13"/>
      <c r="TJL238" s="13"/>
      <c r="TJM238" s="13"/>
      <c r="TJN238" s="13"/>
      <c r="TJO238" s="13"/>
      <c r="TJP238" s="13"/>
      <c r="TJQ238" s="13"/>
      <c r="TJR238" s="13"/>
      <c r="TJS238" s="13"/>
      <c r="TJT238" s="13"/>
      <c r="TJU238" s="13"/>
      <c r="TJV238" s="13"/>
      <c r="TJW238" s="13"/>
      <c r="TJX238" s="13"/>
      <c r="TJY238" s="13"/>
      <c r="TJZ238" s="13"/>
      <c r="TKA238" s="13"/>
      <c r="TKB238" s="13"/>
      <c r="TKC238" s="13"/>
      <c r="TKD238" s="13"/>
      <c r="TKE238" s="13"/>
      <c r="TKF238" s="13"/>
      <c r="TKG238" s="13"/>
      <c r="TKH238" s="13"/>
      <c r="TKI238" s="13"/>
      <c r="TKJ238" s="13"/>
      <c r="TKK238" s="13"/>
      <c r="TKL238" s="13"/>
      <c r="TKM238" s="13"/>
      <c r="TKN238" s="13"/>
      <c r="TKO238" s="13"/>
      <c r="TKP238" s="13"/>
      <c r="TKQ238" s="13"/>
      <c r="TKR238" s="13"/>
      <c r="TKS238" s="13"/>
      <c r="TKT238" s="13"/>
      <c r="TKU238" s="13"/>
      <c r="TKV238" s="13"/>
      <c r="TKW238" s="13"/>
      <c r="TKX238" s="13"/>
      <c r="TKY238" s="13"/>
      <c r="TKZ238" s="13"/>
      <c r="TLA238" s="13"/>
      <c r="TLB238" s="13"/>
      <c r="TLC238" s="13"/>
      <c r="TLD238" s="13"/>
      <c r="TLE238" s="13"/>
      <c r="TLF238" s="13"/>
      <c r="TLG238" s="13"/>
      <c r="TLH238" s="13"/>
      <c r="TLI238" s="13"/>
      <c r="TLJ238" s="13"/>
      <c r="TLK238" s="13"/>
      <c r="TLL238" s="13"/>
      <c r="TLM238" s="13"/>
      <c r="TLN238" s="13"/>
      <c r="TLO238" s="13"/>
      <c r="TLP238" s="13"/>
      <c r="TLQ238" s="13"/>
      <c r="TLR238" s="13"/>
      <c r="TLS238" s="13"/>
      <c r="TLT238" s="13"/>
      <c r="TLU238" s="13"/>
      <c r="TLV238" s="13"/>
      <c r="TLW238" s="13"/>
      <c r="TLX238" s="13"/>
      <c r="TLY238" s="13"/>
      <c r="TLZ238" s="13"/>
      <c r="TMA238" s="13"/>
      <c r="TMB238" s="13"/>
      <c r="TMC238" s="13"/>
      <c r="TMD238" s="13"/>
      <c r="TME238" s="13"/>
      <c r="TMF238" s="13"/>
      <c r="TMG238" s="13"/>
      <c r="TMH238" s="13"/>
      <c r="TMI238" s="13"/>
      <c r="TMJ238" s="13"/>
      <c r="TMK238" s="13"/>
      <c r="TML238" s="13"/>
      <c r="TMM238" s="13"/>
      <c r="TMN238" s="13"/>
      <c r="TMO238" s="13"/>
      <c r="TMP238" s="13"/>
      <c r="TMQ238" s="13"/>
      <c r="TMR238" s="13"/>
      <c r="TMS238" s="13"/>
      <c r="TMT238" s="13"/>
      <c r="TMU238" s="13"/>
      <c r="TMV238" s="13"/>
      <c r="TMW238" s="13"/>
      <c r="TMX238" s="13"/>
      <c r="TMY238" s="13"/>
      <c r="TMZ238" s="13"/>
      <c r="TNA238" s="13"/>
      <c r="TNB238" s="13"/>
      <c r="TNC238" s="13"/>
      <c r="TND238" s="13"/>
      <c r="TNE238" s="13"/>
      <c r="TNF238" s="13"/>
      <c r="TNG238" s="13"/>
      <c r="TNH238" s="13"/>
      <c r="TNI238" s="13"/>
      <c r="TNJ238" s="13"/>
      <c r="TNK238" s="13"/>
      <c r="TNL238" s="13"/>
      <c r="TNM238" s="13"/>
      <c r="TNN238" s="13"/>
      <c r="TNO238" s="13"/>
      <c r="TNP238" s="13"/>
      <c r="TNQ238" s="13"/>
      <c r="TNR238" s="13"/>
      <c r="TNS238" s="13"/>
      <c r="TNT238" s="13"/>
      <c r="TNU238" s="13"/>
      <c r="TNV238" s="13"/>
      <c r="TNW238" s="13"/>
      <c r="TNX238" s="13"/>
      <c r="TNY238" s="13"/>
      <c r="TNZ238" s="13"/>
      <c r="TOA238" s="13"/>
      <c r="TOB238" s="13"/>
      <c r="TOC238" s="13"/>
      <c r="TOD238" s="13"/>
      <c r="TOE238" s="13"/>
      <c r="TOF238" s="13"/>
      <c r="TOG238" s="13"/>
      <c r="TOH238" s="13"/>
      <c r="TOI238" s="13"/>
      <c r="TOJ238" s="13"/>
      <c r="TOK238" s="13"/>
      <c r="TOL238" s="13"/>
      <c r="TOM238" s="13"/>
      <c r="TON238" s="13"/>
      <c r="TOO238" s="13"/>
      <c r="TOP238" s="13"/>
      <c r="TOQ238" s="13"/>
      <c r="TOR238" s="13"/>
      <c r="TOS238" s="13"/>
      <c r="TOT238" s="13"/>
      <c r="TOU238" s="13"/>
      <c r="TOV238" s="13"/>
      <c r="TOW238" s="13"/>
      <c r="TOX238" s="13"/>
      <c r="TOY238" s="13"/>
      <c r="TOZ238" s="13"/>
      <c r="TPA238" s="13"/>
      <c r="TPB238" s="13"/>
      <c r="TPC238" s="13"/>
      <c r="TPD238" s="13"/>
      <c r="TPE238" s="13"/>
      <c r="TPF238" s="13"/>
      <c r="TPG238" s="13"/>
      <c r="TPH238" s="13"/>
      <c r="TPI238" s="13"/>
      <c r="TPJ238" s="13"/>
      <c r="TPK238" s="13"/>
      <c r="TPL238" s="13"/>
      <c r="TPM238" s="13"/>
      <c r="TPN238" s="13"/>
      <c r="TPO238" s="13"/>
      <c r="TPP238" s="13"/>
      <c r="TPQ238" s="13"/>
      <c r="TPR238" s="13"/>
      <c r="TPS238" s="13"/>
      <c r="TPT238" s="13"/>
      <c r="TPU238" s="13"/>
      <c r="TPV238" s="13"/>
      <c r="TPW238" s="13"/>
      <c r="TPX238" s="13"/>
      <c r="TPY238" s="13"/>
      <c r="TPZ238" s="13"/>
      <c r="TQA238" s="13"/>
      <c r="TQB238" s="13"/>
      <c r="TQC238" s="13"/>
      <c r="TQD238" s="13"/>
      <c r="TQE238" s="13"/>
      <c r="TQF238" s="13"/>
      <c r="TQG238" s="13"/>
      <c r="TQH238" s="13"/>
      <c r="TQI238" s="13"/>
      <c r="TQJ238" s="13"/>
      <c r="TQK238" s="13"/>
      <c r="TQL238" s="13"/>
      <c r="TQM238" s="13"/>
      <c r="TQN238" s="13"/>
      <c r="TQO238" s="13"/>
      <c r="TQP238" s="13"/>
      <c r="TQQ238" s="13"/>
      <c r="TQR238" s="13"/>
      <c r="TQS238" s="13"/>
      <c r="TQT238" s="13"/>
      <c r="TQU238" s="13"/>
      <c r="TQV238" s="13"/>
      <c r="TQW238" s="13"/>
      <c r="TQX238" s="13"/>
      <c r="TQY238" s="13"/>
      <c r="TQZ238" s="13"/>
      <c r="TRA238" s="13"/>
      <c r="TRB238" s="13"/>
      <c r="TRC238" s="13"/>
      <c r="TRD238" s="13"/>
      <c r="TRE238" s="13"/>
      <c r="TRF238" s="13"/>
      <c r="TRG238" s="13"/>
      <c r="TRH238" s="13"/>
      <c r="TRI238" s="13"/>
      <c r="TRJ238" s="13"/>
      <c r="TRK238" s="13"/>
      <c r="TRL238" s="13"/>
      <c r="TRM238" s="13"/>
      <c r="TRN238" s="13"/>
      <c r="TRO238" s="13"/>
      <c r="TRP238" s="13"/>
      <c r="TRQ238" s="13"/>
      <c r="TRR238" s="13"/>
      <c r="TRS238" s="13"/>
      <c r="TRT238" s="13"/>
      <c r="TRU238" s="13"/>
      <c r="TRV238" s="13"/>
      <c r="TRW238" s="13"/>
      <c r="TRX238" s="13"/>
      <c r="TRY238" s="13"/>
      <c r="TRZ238" s="13"/>
      <c r="TSA238" s="13"/>
      <c r="TSB238" s="13"/>
      <c r="TSC238" s="13"/>
      <c r="TSD238" s="13"/>
      <c r="TSE238" s="13"/>
      <c r="TSF238" s="13"/>
      <c r="TSG238" s="13"/>
      <c r="TSH238" s="13"/>
      <c r="TSI238" s="13"/>
      <c r="TSJ238" s="13"/>
      <c r="TSK238" s="13"/>
      <c r="TSL238" s="13"/>
      <c r="TSM238" s="13"/>
      <c r="TSN238" s="13"/>
      <c r="TSO238" s="13"/>
      <c r="TSP238" s="13"/>
      <c r="TSQ238" s="13"/>
      <c r="TSR238" s="13"/>
      <c r="TSS238" s="13"/>
      <c r="TST238" s="13"/>
      <c r="TSU238" s="13"/>
      <c r="TSV238" s="13"/>
      <c r="TSW238" s="13"/>
      <c r="TSX238" s="13"/>
      <c r="TSY238" s="13"/>
      <c r="TSZ238" s="13"/>
      <c r="TTA238" s="13"/>
      <c r="TTB238" s="13"/>
      <c r="TTC238" s="13"/>
      <c r="TTD238" s="13"/>
      <c r="TTE238" s="13"/>
      <c r="TTF238" s="13"/>
      <c r="TTG238" s="13"/>
      <c r="TTH238" s="13"/>
      <c r="TTI238" s="13"/>
      <c r="TTJ238" s="13"/>
      <c r="TTK238" s="13"/>
      <c r="TTL238" s="13"/>
      <c r="TTM238" s="13"/>
      <c r="TTN238" s="13"/>
      <c r="TTO238" s="13"/>
      <c r="TTP238" s="13"/>
      <c r="TTQ238" s="13"/>
      <c r="TTR238" s="13"/>
      <c r="TTS238" s="13"/>
      <c r="TTT238" s="13"/>
      <c r="TTU238" s="13"/>
      <c r="TTV238" s="13"/>
      <c r="TTW238" s="13"/>
      <c r="TTX238" s="13"/>
      <c r="TTY238" s="13"/>
      <c r="TTZ238" s="13"/>
      <c r="TUA238" s="13"/>
      <c r="TUB238" s="13"/>
      <c r="TUC238" s="13"/>
      <c r="TUD238" s="13"/>
      <c r="TUE238" s="13"/>
      <c r="TUF238" s="13"/>
      <c r="TUG238" s="13"/>
      <c r="TUH238" s="13"/>
      <c r="TUI238" s="13"/>
      <c r="TUJ238" s="13"/>
      <c r="TUK238" s="13"/>
      <c r="TUL238" s="13"/>
      <c r="TUM238" s="13"/>
      <c r="TUN238" s="13"/>
      <c r="TUO238" s="13"/>
      <c r="TUP238" s="13"/>
      <c r="TUQ238" s="13"/>
      <c r="TUR238" s="13"/>
      <c r="TUS238" s="13"/>
      <c r="TUT238" s="13"/>
      <c r="TUU238" s="13"/>
      <c r="TUV238" s="13"/>
      <c r="TUW238" s="13"/>
      <c r="TUX238" s="13"/>
      <c r="TUY238" s="13"/>
      <c r="TUZ238" s="13"/>
      <c r="TVA238" s="13"/>
      <c r="TVB238" s="13"/>
      <c r="TVC238" s="13"/>
      <c r="TVD238" s="13"/>
      <c r="TVE238" s="13"/>
      <c r="TVF238" s="13"/>
      <c r="TVG238" s="13"/>
      <c r="TVH238" s="13"/>
      <c r="TVI238" s="13"/>
      <c r="TVJ238" s="13"/>
      <c r="TVK238" s="13"/>
      <c r="TVL238" s="13"/>
      <c r="TVM238" s="13"/>
      <c r="TVN238" s="13"/>
      <c r="TVO238" s="13"/>
      <c r="TVP238" s="13"/>
      <c r="TVQ238" s="13"/>
      <c r="TVR238" s="13"/>
      <c r="TVS238" s="13"/>
      <c r="TVT238" s="13"/>
      <c r="TVU238" s="13"/>
      <c r="TVV238" s="13"/>
      <c r="TVW238" s="13"/>
      <c r="TVX238" s="13"/>
      <c r="TVY238" s="13"/>
      <c r="TVZ238" s="13"/>
      <c r="TWA238" s="13"/>
      <c r="TWB238" s="13"/>
      <c r="TWC238" s="13"/>
      <c r="TWD238" s="13"/>
      <c r="TWE238" s="13"/>
      <c r="TWF238" s="13"/>
      <c r="TWG238" s="13"/>
      <c r="TWH238" s="13"/>
      <c r="TWI238" s="13"/>
      <c r="TWJ238" s="13"/>
      <c r="TWK238" s="13"/>
      <c r="TWL238" s="13"/>
      <c r="TWM238" s="13"/>
      <c r="TWN238" s="13"/>
      <c r="TWO238" s="13"/>
      <c r="TWP238" s="13"/>
      <c r="TWQ238" s="13"/>
      <c r="TWR238" s="13"/>
      <c r="TWS238" s="13"/>
      <c r="TWT238" s="13"/>
      <c r="TWU238" s="13"/>
      <c r="TWV238" s="13"/>
      <c r="TWW238" s="13"/>
      <c r="TWX238" s="13"/>
      <c r="TWY238" s="13"/>
      <c r="TWZ238" s="13"/>
      <c r="TXA238" s="13"/>
      <c r="TXB238" s="13"/>
      <c r="TXC238" s="13"/>
      <c r="TXD238" s="13"/>
      <c r="TXE238" s="13"/>
      <c r="TXF238" s="13"/>
      <c r="TXG238" s="13"/>
      <c r="TXH238" s="13"/>
      <c r="TXI238" s="13"/>
      <c r="TXJ238" s="13"/>
      <c r="TXK238" s="13"/>
      <c r="TXL238" s="13"/>
      <c r="TXM238" s="13"/>
      <c r="TXN238" s="13"/>
      <c r="TXO238" s="13"/>
      <c r="TXP238" s="13"/>
      <c r="TXQ238" s="13"/>
      <c r="TXR238" s="13"/>
      <c r="TXS238" s="13"/>
      <c r="TXT238" s="13"/>
      <c r="TXU238" s="13"/>
      <c r="TXV238" s="13"/>
      <c r="TXW238" s="13"/>
      <c r="TXX238" s="13"/>
      <c r="TXY238" s="13"/>
      <c r="TXZ238" s="13"/>
      <c r="TYA238" s="13"/>
      <c r="TYB238" s="13"/>
      <c r="TYC238" s="13"/>
      <c r="TYD238" s="13"/>
      <c r="TYE238" s="13"/>
      <c r="TYF238" s="13"/>
      <c r="TYG238" s="13"/>
      <c r="TYH238" s="13"/>
      <c r="TYI238" s="13"/>
      <c r="TYJ238" s="13"/>
      <c r="TYK238" s="13"/>
      <c r="TYL238" s="13"/>
      <c r="TYM238" s="13"/>
      <c r="TYN238" s="13"/>
      <c r="TYO238" s="13"/>
      <c r="TYP238" s="13"/>
      <c r="TYQ238" s="13"/>
      <c r="TYR238" s="13"/>
      <c r="TYS238" s="13"/>
      <c r="TYT238" s="13"/>
      <c r="TYU238" s="13"/>
      <c r="TYV238" s="13"/>
      <c r="TYW238" s="13"/>
      <c r="TYX238" s="13"/>
      <c r="TYY238" s="13"/>
      <c r="TYZ238" s="13"/>
      <c r="TZA238" s="13"/>
      <c r="TZB238" s="13"/>
      <c r="TZC238" s="13"/>
      <c r="TZD238" s="13"/>
      <c r="TZE238" s="13"/>
      <c r="TZF238" s="13"/>
      <c r="TZG238" s="13"/>
      <c r="TZH238" s="13"/>
      <c r="TZI238" s="13"/>
      <c r="TZJ238" s="13"/>
      <c r="TZK238" s="13"/>
      <c r="TZL238" s="13"/>
      <c r="TZM238" s="13"/>
      <c r="TZN238" s="13"/>
      <c r="TZO238" s="13"/>
      <c r="TZP238" s="13"/>
      <c r="TZQ238" s="13"/>
      <c r="TZR238" s="13"/>
      <c r="TZS238" s="13"/>
      <c r="TZT238" s="13"/>
      <c r="TZU238" s="13"/>
      <c r="TZV238" s="13"/>
      <c r="TZW238" s="13"/>
      <c r="TZX238" s="13"/>
      <c r="TZY238" s="13"/>
      <c r="TZZ238" s="13"/>
      <c r="UAA238" s="13"/>
      <c r="UAB238" s="13"/>
      <c r="UAC238" s="13"/>
      <c r="UAD238" s="13"/>
      <c r="UAE238" s="13"/>
      <c r="UAF238" s="13"/>
      <c r="UAG238" s="13"/>
      <c r="UAH238" s="13"/>
      <c r="UAI238" s="13"/>
      <c r="UAJ238" s="13"/>
      <c r="UAK238" s="13"/>
      <c r="UAL238" s="13"/>
      <c r="UAM238" s="13"/>
      <c r="UAN238" s="13"/>
      <c r="UAO238" s="13"/>
      <c r="UAP238" s="13"/>
      <c r="UAQ238" s="13"/>
      <c r="UAR238" s="13"/>
      <c r="UAS238" s="13"/>
      <c r="UAT238" s="13"/>
      <c r="UAU238" s="13"/>
      <c r="UAV238" s="13"/>
      <c r="UAW238" s="13"/>
      <c r="UAX238" s="13"/>
      <c r="UAY238" s="13"/>
      <c r="UAZ238" s="13"/>
      <c r="UBA238" s="13"/>
      <c r="UBB238" s="13"/>
      <c r="UBC238" s="13"/>
      <c r="UBD238" s="13"/>
      <c r="UBE238" s="13"/>
      <c r="UBF238" s="13"/>
      <c r="UBG238" s="13"/>
      <c r="UBH238" s="13"/>
      <c r="UBI238" s="13"/>
      <c r="UBJ238" s="13"/>
      <c r="UBK238" s="13"/>
      <c r="UBL238" s="13"/>
      <c r="UBM238" s="13"/>
      <c r="UBN238" s="13"/>
      <c r="UBO238" s="13"/>
      <c r="UBP238" s="13"/>
      <c r="UBQ238" s="13"/>
      <c r="UBR238" s="13"/>
      <c r="UBS238" s="13"/>
      <c r="UBT238" s="13"/>
      <c r="UBU238" s="13"/>
      <c r="UBV238" s="13"/>
      <c r="UBW238" s="13"/>
      <c r="UBX238" s="13"/>
      <c r="UBY238" s="13"/>
      <c r="UBZ238" s="13"/>
      <c r="UCA238" s="13"/>
      <c r="UCB238" s="13"/>
      <c r="UCC238" s="13"/>
      <c r="UCD238" s="13"/>
      <c r="UCE238" s="13"/>
      <c r="UCF238" s="13"/>
      <c r="UCG238" s="13"/>
      <c r="UCH238" s="13"/>
      <c r="UCI238" s="13"/>
      <c r="UCJ238" s="13"/>
      <c r="UCK238" s="13"/>
      <c r="UCL238" s="13"/>
      <c r="UCM238" s="13"/>
      <c r="UCN238" s="13"/>
      <c r="UCO238" s="13"/>
      <c r="UCP238" s="13"/>
      <c r="UCQ238" s="13"/>
      <c r="UCR238" s="13"/>
      <c r="UCS238" s="13"/>
      <c r="UCT238" s="13"/>
      <c r="UCU238" s="13"/>
      <c r="UCV238" s="13"/>
      <c r="UCW238" s="13"/>
      <c r="UCX238" s="13"/>
      <c r="UCY238" s="13"/>
      <c r="UCZ238" s="13"/>
      <c r="UDA238" s="13"/>
      <c r="UDB238" s="13"/>
      <c r="UDC238" s="13"/>
      <c r="UDD238" s="13"/>
      <c r="UDE238" s="13"/>
      <c r="UDF238" s="13"/>
      <c r="UDG238" s="13"/>
      <c r="UDH238" s="13"/>
      <c r="UDI238" s="13"/>
      <c r="UDJ238" s="13"/>
      <c r="UDK238" s="13"/>
      <c r="UDL238" s="13"/>
      <c r="UDM238" s="13"/>
      <c r="UDN238" s="13"/>
      <c r="UDO238" s="13"/>
      <c r="UDP238" s="13"/>
      <c r="UDQ238" s="13"/>
      <c r="UDR238" s="13"/>
      <c r="UDS238" s="13"/>
      <c r="UDT238" s="13"/>
      <c r="UDU238" s="13"/>
      <c r="UDV238" s="13"/>
      <c r="UDW238" s="13"/>
      <c r="UDX238" s="13"/>
      <c r="UDY238" s="13"/>
      <c r="UDZ238" s="13"/>
      <c r="UEA238" s="13"/>
      <c r="UEB238" s="13"/>
      <c r="UEC238" s="13"/>
      <c r="UED238" s="13"/>
      <c r="UEE238" s="13"/>
      <c r="UEF238" s="13"/>
      <c r="UEG238" s="13"/>
      <c r="UEH238" s="13"/>
      <c r="UEI238" s="13"/>
      <c r="UEJ238" s="13"/>
      <c r="UEK238" s="13"/>
      <c r="UEL238" s="13"/>
      <c r="UEM238" s="13"/>
      <c r="UEN238" s="13"/>
      <c r="UEO238" s="13"/>
      <c r="UEP238" s="13"/>
      <c r="UEQ238" s="13"/>
      <c r="UER238" s="13"/>
      <c r="UES238" s="13"/>
      <c r="UET238" s="13"/>
      <c r="UEU238" s="13"/>
      <c r="UEV238" s="13"/>
      <c r="UEW238" s="13"/>
      <c r="UEX238" s="13"/>
      <c r="UEY238" s="13"/>
      <c r="UEZ238" s="13"/>
      <c r="UFA238" s="13"/>
      <c r="UFB238" s="13"/>
      <c r="UFC238" s="13"/>
      <c r="UFD238" s="13"/>
      <c r="UFE238" s="13"/>
      <c r="UFF238" s="13"/>
      <c r="UFG238" s="13"/>
      <c r="UFH238" s="13"/>
      <c r="UFI238" s="13"/>
      <c r="UFJ238" s="13"/>
      <c r="UFK238" s="13"/>
      <c r="UFL238" s="13"/>
      <c r="UFM238" s="13"/>
      <c r="UFN238" s="13"/>
      <c r="UFO238" s="13"/>
      <c r="UFP238" s="13"/>
      <c r="UFQ238" s="13"/>
      <c r="UFR238" s="13"/>
      <c r="UFS238" s="13"/>
      <c r="UFT238" s="13"/>
      <c r="UFU238" s="13"/>
      <c r="UFV238" s="13"/>
      <c r="UFW238" s="13"/>
      <c r="UFX238" s="13"/>
      <c r="UFY238" s="13"/>
      <c r="UFZ238" s="13"/>
      <c r="UGA238" s="13"/>
      <c r="UGB238" s="13"/>
      <c r="UGC238" s="13"/>
      <c r="UGD238" s="13"/>
      <c r="UGE238" s="13"/>
      <c r="UGF238" s="13"/>
      <c r="UGG238" s="13"/>
      <c r="UGH238" s="13"/>
      <c r="UGI238" s="13"/>
      <c r="UGJ238" s="13"/>
      <c r="UGK238" s="13"/>
      <c r="UGL238" s="13"/>
      <c r="UGM238" s="13"/>
      <c r="UGN238" s="13"/>
      <c r="UGO238" s="13"/>
      <c r="UGP238" s="13"/>
      <c r="UGQ238" s="13"/>
      <c r="UGR238" s="13"/>
      <c r="UGS238" s="13"/>
      <c r="UGT238" s="13"/>
      <c r="UGU238" s="13"/>
      <c r="UGV238" s="13"/>
      <c r="UGW238" s="13"/>
      <c r="UGX238" s="13"/>
      <c r="UGY238" s="13"/>
      <c r="UGZ238" s="13"/>
      <c r="UHA238" s="13"/>
      <c r="UHB238" s="13"/>
      <c r="UHC238" s="13"/>
      <c r="UHD238" s="13"/>
      <c r="UHE238" s="13"/>
      <c r="UHF238" s="13"/>
      <c r="UHG238" s="13"/>
      <c r="UHH238" s="13"/>
      <c r="UHI238" s="13"/>
      <c r="UHJ238" s="13"/>
      <c r="UHK238" s="13"/>
      <c r="UHL238" s="13"/>
      <c r="UHM238" s="13"/>
      <c r="UHN238" s="13"/>
      <c r="UHO238" s="13"/>
      <c r="UHP238" s="13"/>
      <c r="UHQ238" s="13"/>
      <c r="UHR238" s="13"/>
      <c r="UHS238" s="13"/>
      <c r="UHT238" s="13"/>
      <c r="UHU238" s="13"/>
      <c r="UHV238" s="13"/>
      <c r="UHW238" s="13"/>
      <c r="UHX238" s="13"/>
      <c r="UHY238" s="13"/>
      <c r="UHZ238" s="13"/>
      <c r="UIA238" s="13"/>
      <c r="UIB238" s="13"/>
      <c r="UIC238" s="13"/>
      <c r="UID238" s="13"/>
      <c r="UIE238" s="13"/>
      <c r="UIF238" s="13"/>
      <c r="UIG238" s="13"/>
      <c r="UIH238" s="13"/>
      <c r="UII238" s="13"/>
      <c r="UIJ238" s="13"/>
      <c r="UIK238" s="13"/>
      <c r="UIL238" s="13"/>
      <c r="UIM238" s="13"/>
      <c r="UIN238" s="13"/>
      <c r="UIO238" s="13"/>
      <c r="UIP238" s="13"/>
      <c r="UIQ238" s="13"/>
      <c r="UIR238" s="13"/>
      <c r="UIS238" s="13"/>
      <c r="UIT238" s="13"/>
      <c r="UIU238" s="13"/>
      <c r="UIV238" s="13"/>
      <c r="UIW238" s="13"/>
      <c r="UIX238" s="13"/>
      <c r="UIY238" s="13"/>
      <c r="UIZ238" s="13"/>
      <c r="UJA238" s="13"/>
      <c r="UJB238" s="13"/>
      <c r="UJC238" s="13"/>
      <c r="UJD238" s="13"/>
      <c r="UJE238" s="13"/>
      <c r="UJF238" s="13"/>
      <c r="UJG238" s="13"/>
      <c r="UJH238" s="13"/>
      <c r="UJI238" s="13"/>
      <c r="UJJ238" s="13"/>
      <c r="UJK238" s="13"/>
      <c r="UJL238" s="13"/>
      <c r="UJM238" s="13"/>
      <c r="UJN238" s="13"/>
      <c r="UJO238" s="13"/>
      <c r="UJP238" s="13"/>
      <c r="UJQ238" s="13"/>
      <c r="UJR238" s="13"/>
      <c r="UJS238" s="13"/>
      <c r="UJT238" s="13"/>
      <c r="UJU238" s="13"/>
      <c r="UJV238" s="13"/>
      <c r="UJW238" s="13"/>
      <c r="UJX238" s="13"/>
      <c r="UJY238" s="13"/>
      <c r="UJZ238" s="13"/>
      <c r="UKA238" s="13"/>
      <c r="UKB238" s="13"/>
      <c r="UKC238" s="13"/>
      <c r="UKD238" s="13"/>
      <c r="UKE238" s="13"/>
      <c r="UKF238" s="13"/>
      <c r="UKG238" s="13"/>
      <c r="UKH238" s="13"/>
      <c r="UKI238" s="13"/>
      <c r="UKJ238" s="13"/>
      <c r="UKK238" s="13"/>
      <c r="UKL238" s="13"/>
      <c r="UKM238" s="13"/>
      <c r="UKN238" s="13"/>
      <c r="UKO238" s="13"/>
      <c r="UKP238" s="13"/>
      <c r="UKQ238" s="13"/>
      <c r="UKR238" s="13"/>
      <c r="UKS238" s="13"/>
      <c r="UKT238" s="13"/>
      <c r="UKU238" s="13"/>
      <c r="UKV238" s="13"/>
      <c r="UKW238" s="13"/>
      <c r="UKX238" s="13"/>
      <c r="UKY238" s="13"/>
      <c r="UKZ238" s="13"/>
      <c r="ULA238" s="13"/>
      <c r="ULB238" s="13"/>
      <c r="ULC238" s="13"/>
      <c r="ULD238" s="13"/>
      <c r="ULE238" s="13"/>
      <c r="ULF238" s="13"/>
      <c r="ULG238" s="13"/>
      <c r="ULH238" s="13"/>
      <c r="ULI238" s="13"/>
      <c r="ULJ238" s="13"/>
      <c r="ULK238" s="13"/>
      <c r="ULL238" s="13"/>
      <c r="ULM238" s="13"/>
      <c r="ULN238" s="13"/>
      <c r="ULO238" s="13"/>
      <c r="ULP238" s="13"/>
      <c r="ULQ238" s="13"/>
      <c r="ULR238" s="13"/>
      <c r="ULS238" s="13"/>
      <c r="ULT238" s="13"/>
      <c r="ULU238" s="13"/>
      <c r="ULV238" s="13"/>
      <c r="ULW238" s="13"/>
      <c r="ULX238" s="13"/>
      <c r="ULY238" s="13"/>
      <c r="ULZ238" s="13"/>
      <c r="UMA238" s="13"/>
      <c r="UMB238" s="13"/>
      <c r="UMC238" s="13"/>
      <c r="UMD238" s="13"/>
      <c r="UME238" s="13"/>
      <c r="UMF238" s="13"/>
      <c r="UMG238" s="13"/>
      <c r="UMH238" s="13"/>
      <c r="UMI238" s="13"/>
      <c r="UMJ238" s="13"/>
      <c r="UMK238" s="13"/>
      <c r="UML238" s="13"/>
      <c r="UMM238" s="13"/>
      <c r="UMN238" s="13"/>
      <c r="UMO238" s="13"/>
      <c r="UMP238" s="13"/>
      <c r="UMQ238" s="13"/>
      <c r="UMR238" s="13"/>
      <c r="UMS238" s="13"/>
      <c r="UMT238" s="13"/>
      <c r="UMU238" s="13"/>
      <c r="UMV238" s="13"/>
      <c r="UMW238" s="13"/>
      <c r="UMX238" s="13"/>
      <c r="UMY238" s="13"/>
      <c r="UMZ238" s="13"/>
      <c r="UNA238" s="13"/>
      <c r="UNB238" s="13"/>
      <c r="UNC238" s="13"/>
      <c r="UND238" s="13"/>
      <c r="UNE238" s="13"/>
      <c r="UNF238" s="13"/>
      <c r="UNG238" s="13"/>
      <c r="UNH238" s="13"/>
      <c r="UNI238" s="13"/>
      <c r="UNJ238" s="13"/>
      <c r="UNK238" s="13"/>
      <c r="UNL238" s="13"/>
      <c r="UNM238" s="13"/>
      <c r="UNN238" s="13"/>
      <c r="UNO238" s="13"/>
      <c r="UNP238" s="13"/>
      <c r="UNQ238" s="13"/>
      <c r="UNR238" s="13"/>
      <c r="UNS238" s="13"/>
      <c r="UNT238" s="13"/>
      <c r="UNU238" s="13"/>
      <c r="UNV238" s="13"/>
      <c r="UNW238" s="13"/>
      <c r="UNX238" s="13"/>
      <c r="UNY238" s="13"/>
      <c r="UNZ238" s="13"/>
      <c r="UOA238" s="13"/>
      <c r="UOB238" s="13"/>
      <c r="UOC238" s="13"/>
      <c r="UOD238" s="13"/>
      <c r="UOE238" s="13"/>
      <c r="UOF238" s="13"/>
      <c r="UOG238" s="13"/>
      <c r="UOH238" s="13"/>
      <c r="UOI238" s="13"/>
      <c r="UOJ238" s="13"/>
      <c r="UOK238" s="13"/>
      <c r="UOL238" s="13"/>
      <c r="UOM238" s="13"/>
      <c r="UON238" s="13"/>
      <c r="UOO238" s="13"/>
      <c r="UOP238" s="13"/>
      <c r="UOQ238" s="13"/>
      <c r="UOR238" s="13"/>
      <c r="UOS238" s="13"/>
      <c r="UOT238" s="13"/>
      <c r="UOU238" s="13"/>
      <c r="UOV238" s="13"/>
      <c r="UOW238" s="13"/>
      <c r="UOX238" s="13"/>
      <c r="UOY238" s="13"/>
      <c r="UOZ238" s="13"/>
      <c r="UPA238" s="13"/>
      <c r="UPB238" s="13"/>
      <c r="UPC238" s="13"/>
      <c r="UPD238" s="13"/>
      <c r="UPE238" s="13"/>
      <c r="UPF238" s="13"/>
      <c r="UPG238" s="13"/>
      <c r="UPH238" s="13"/>
      <c r="UPI238" s="13"/>
      <c r="UPJ238" s="13"/>
      <c r="UPK238" s="13"/>
      <c r="UPL238" s="13"/>
      <c r="UPM238" s="13"/>
      <c r="UPN238" s="13"/>
      <c r="UPO238" s="13"/>
      <c r="UPP238" s="13"/>
      <c r="UPQ238" s="13"/>
      <c r="UPR238" s="13"/>
      <c r="UPS238" s="13"/>
      <c r="UPT238" s="13"/>
      <c r="UPU238" s="13"/>
      <c r="UPV238" s="13"/>
      <c r="UPW238" s="13"/>
      <c r="UPX238" s="13"/>
      <c r="UPY238" s="13"/>
      <c r="UPZ238" s="13"/>
      <c r="UQA238" s="13"/>
      <c r="UQB238" s="13"/>
      <c r="UQC238" s="13"/>
      <c r="UQD238" s="13"/>
      <c r="UQE238" s="13"/>
      <c r="UQF238" s="13"/>
      <c r="UQG238" s="13"/>
      <c r="UQH238" s="13"/>
      <c r="UQI238" s="13"/>
      <c r="UQJ238" s="13"/>
      <c r="UQK238" s="13"/>
      <c r="UQL238" s="13"/>
      <c r="UQM238" s="13"/>
      <c r="UQN238" s="13"/>
      <c r="UQO238" s="13"/>
      <c r="UQP238" s="13"/>
      <c r="UQQ238" s="13"/>
      <c r="UQR238" s="13"/>
      <c r="UQS238" s="13"/>
      <c r="UQT238" s="13"/>
      <c r="UQU238" s="13"/>
      <c r="UQV238" s="13"/>
      <c r="UQW238" s="13"/>
      <c r="UQX238" s="13"/>
      <c r="UQY238" s="13"/>
      <c r="UQZ238" s="13"/>
      <c r="URA238" s="13"/>
      <c r="URB238" s="13"/>
      <c r="URC238" s="13"/>
      <c r="URD238" s="13"/>
      <c r="URE238" s="13"/>
      <c r="URF238" s="13"/>
      <c r="URG238" s="13"/>
      <c r="URH238" s="13"/>
      <c r="URI238" s="13"/>
      <c r="URJ238" s="13"/>
      <c r="URK238" s="13"/>
      <c r="URL238" s="13"/>
      <c r="URM238" s="13"/>
      <c r="URN238" s="13"/>
      <c r="URO238" s="13"/>
      <c r="URP238" s="13"/>
      <c r="URQ238" s="13"/>
      <c r="URR238" s="13"/>
      <c r="URS238" s="13"/>
      <c r="URT238" s="13"/>
      <c r="URU238" s="13"/>
      <c r="URV238" s="13"/>
      <c r="URW238" s="13"/>
      <c r="URX238" s="13"/>
      <c r="URY238" s="13"/>
      <c r="URZ238" s="13"/>
      <c r="USA238" s="13"/>
      <c r="USB238" s="13"/>
      <c r="USC238" s="13"/>
      <c r="USD238" s="13"/>
      <c r="USE238" s="13"/>
      <c r="USF238" s="13"/>
      <c r="USG238" s="13"/>
      <c r="USH238" s="13"/>
      <c r="USI238" s="13"/>
      <c r="USJ238" s="13"/>
      <c r="USK238" s="13"/>
      <c r="USL238" s="13"/>
      <c r="USM238" s="13"/>
      <c r="USN238" s="13"/>
      <c r="USO238" s="13"/>
      <c r="USP238" s="13"/>
      <c r="USQ238" s="13"/>
      <c r="USR238" s="13"/>
      <c r="USS238" s="13"/>
      <c r="UST238" s="13"/>
      <c r="USU238" s="13"/>
      <c r="USV238" s="13"/>
      <c r="USW238" s="13"/>
      <c r="USX238" s="13"/>
      <c r="USY238" s="13"/>
      <c r="USZ238" s="13"/>
      <c r="UTA238" s="13"/>
      <c r="UTB238" s="13"/>
      <c r="UTC238" s="13"/>
      <c r="UTD238" s="13"/>
      <c r="UTE238" s="13"/>
      <c r="UTF238" s="13"/>
      <c r="UTG238" s="13"/>
      <c r="UTH238" s="13"/>
      <c r="UTI238" s="13"/>
      <c r="UTJ238" s="13"/>
      <c r="UTK238" s="13"/>
      <c r="UTL238" s="13"/>
      <c r="UTM238" s="13"/>
      <c r="UTN238" s="13"/>
      <c r="UTO238" s="13"/>
      <c r="UTP238" s="13"/>
      <c r="UTQ238" s="13"/>
      <c r="UTR238" s="13"/>
      <c r="UTS238" s="13"/>
      <c r="UTT238" s="13"/>
      <c r="UTU238" s="13"/>
      <c r="UTV238" s="13"/>
      <c r="UTW238" s="13"/>
      <c r="UTX238" s="13"/>
      <c r="UTY238" s="13"/>
      <c r="UTZ238" s="13"/>
      <c r="UUA238" s="13"/>
      <c r="UUB238" s="13"/>
      <c r="UUC238" s="13"/>
      <c r="UUD238" s="13"/>
      <c r="UUE238" s="13"/>
      <c r="UUF238" s="13"/>
      <c r="UUG238" s="13"/>
      <c r="UUH238" s="13"/>
      <c r="UUI238" s="13"/>
      <c r="UUJ238" s="13"/>
      <c r="UUK238" s="13"/>
      <c r="UUL238" s="13"/>
      <c r="UUM238" s="13"/>
      <c r="UUN238" s="13"/>
      <c r="UUO238" s="13"/>
      <c r="UUP238" s="13"/>
      <c r="UUQ238" s="13"/>
      <c r="UUR238" s="13"/>
      <c r="UUS238" s="13"/>
      <c r="UUT238" s="13"/>
      <c r="UUU238" s="13"/>
      <c r="UUV238" s="13"/>
      <c r="UUW238" s="13"/>
      <c r="UUX238" s="13"/>
      <c r="UUY238" s="13"/>
      <c r="UUZ238" s="13"/>
      <c r="UVA238" s="13"/>
      <c r="UVB238" s="13"/>
      <c r="UVC238" s="13"/>
      <c r="UVD238" s="13"/>
      <c r="UVE238" s="13"/>
      <c r="UVF238" s="13"/>
      <c r="UVG238" s="13"/>
      <c r="UVH238" s="13"/>
      <c r="UVI238" s="13"/>
      <c r="UVJ238" s="13"/>
      <c r="UVK238" s="13"/>
      <c r="UVL238" s="13"/>
      <c r="UVM238" s="13"/>
      <c r="UVN238" s="13"/>
      <c r="UVO238" s="13"/>
      <c r="UVP238" s="13"/>
      <c r="UVQ238" s="13"/>
      <c r="UVR238" s="13"/>
      <c r="UVS238" s="13"/>
      <c r="UVT238" s="13"/>
      <c r="UVU238" s="13"/>
      <c r="UVV238" s="13"/>
      <c r="UVW238" s="13"/>
      <c r="UVX238" s="13"/>
      <c r="UVY238" s="13"/>
      <c r="UVZ238" s="13"/>
      <c r="UWA238" s="13"/>
      <c r="UWB238" s="13"/>
      <c r="UWC238" s="13"/>
      <c r="UWD238" s="13"/>
      <c r="UWE238" s="13"/>
      <c r="UWF238" s="13"/>
      <c r="UWG238" s="13"/>
      <c r="UWH238" s="13"/>
      <c r="UWI238" s="13"/>
      <c r="UWJ238" s="13"/>
      <c r="UWK238" s="13"/>
      <c r="UWL238" s="13"/>
      <c r="UWM238" s="13"/>
      <c r="UWN238" s="13"/>
      <c r="UWO238" s="13"/>
      <c r="UWP238" s="13"/>
      <c r="UWQ238" s="13"/>
      <c r="UWR238" s="13"/>
      <c r="UWS238" s="13"/>
      <c r="UWT238" s="13"/>
      <c r="UWU238" s="13"/>
      <c r="UWV238" s="13"/>
      <c r="UWW238" s="13"/>
      <c r="UWX238" s="13"/>
      <c r="UWY238" s="13"/>
      <c r="UWZ238" s="13"/>
      <c r="UXA238" s="13"/>
      <c r="UXB238" s="13"/>
      <c r="UXC238" s="13"/>
      <c r="UXD238" s="13"/>
      <c r="UXE238" s="13"/>
      <c r="UXF238" s="13"/>
      <c r="UXG238" s="13"/>
      <c r="UXH238" s="13"/>
      <c r="UXI238" s="13"/>
      <c r="UXJ238" s="13"/>
      <c r="UXK238" s="13"/>
      <c r="UXL238" s="13"/>
      <c r="UXM238" s="13"/>
      <c r="UXN238" s="13"/>
      <c r="UXO238" s="13"/>
      <c r="UXP238" s="13"/>
      <c r="UXQ238" s="13"/>
      <c r="UXR238" s="13"/>
      <c r="UXS238" s="13"/>
      <c r="UXT238" s="13"/>
      <c r="UXU238" s="13"/>
      <c r="UXV238" s="13"/>
      <c r="UXW238" s="13"/>
      <c r="UXX238" s="13"/>
      <c r="UXY238" s="13"/>
      <c r="UXZ238" s="13"/>
      <c r="UYA238" s="13"/>
      <c r="UYB238" s="13"/>
      <c r="UYC238" s="13"/>
      <c r="UYD238" s="13"/>
      <c r="UYE238" s="13"/>
      <c r="UYF238" s="13"/>
      <c r="UYG238" s="13"/>
      <c r="UYH238" s="13"/>
      <c r="UYI238" s="13"/>
      <c r="UYJ238" s="13"/>
      <c r="UYK238" s="13"/>
      <c r="UYL238" s="13"/>
      <c r="UYM238" s="13"/>
      <c r="UYN238" s="13"/>
      <c r="UYO238" s="13"/>
      <c r="UYP238" s="13"/>
      <c r="UYQ238" s="13"/>
      <c r="UYR238" s="13"/>
      <c r="UYS238" s="13"/>
      <c r="UYT238" s="13"/>
      <c r="UYU238" s="13"/>
      <c r="UYV238" s="13"/>
      <c r="UYW238" s="13"/>
      <c r="UYX238" s="13"/>
      <c r="UYY238" s="13"/>
      <c r="UYZ238" s="13"/>
      <c r="UZA238" s="13"/>
      <c r="UZB238" s="13"/>
      <c r="UZC238" s="13"/>
      <c r="UZD238" s="13"/>
      <c r="UZE238" s="13"/>
      <c r="UZF238" s="13"/>
      <c r="UZG238" s="13"/>
      <c r="UZH238" s="13"/>
      <c r="UZI238" s="13"/>
      <c r="UZJ238" s="13"/>
      <c r="UZK238" s="13"/>
      <c r="UZL238" s="13"/>
      <c r="UZM238" s="13"/>
      <c r="UZN238" s="13"/>
      <c r="UZO238" s="13"/>
      <c r="UZP238" s="13"/>
      <c r="UZQ238" s="13"/>
      <c r="UZR238" s="13"/>
      <c r="UZS238" s="13"/>
      <c r="UZT238" s="13"/>
      <c r="UZU238" s="13"/>
      <c r="UZV238" s="13"/>
      <c r="UZW238" s="13"/>
      <c r="UZX238" s="13"/>
      <c r="UZY238" s="13"/>
      <c r="UZZ238" s="13"/>
      <c r="VAA238" s="13"/>
      <c r="VAB238" s="13"/>
      <c r="VAC238" s="13"/>
      <c r="VAD238" s="13"/>
      <c r="VAE238" s="13"/>
      <c r="VAF238" s="13"/>
      <c r="VAG238" s="13"/>
      <c r="VAH238" s="13"/>
      <c r="VAI238" s="13"/>
      <c r="VAJ238" s="13"/>
      <c r="VAK238" s="13"/>
      <c r="VAL238" s="13"/>
      <c r="VAM238" s="13"/>
      <c r="VAN238" s="13"/>
      <c r="VAO238" s="13"/>
      <c r="VAP238" s="13"/>
      <c r="VAQ238" s="13"/>
      <c r="VAR238" s="13"/>
      <c r="VAS238" s="13"/>
      <c r="VAT238" s="13"/>
      <c r="VAU238" s="13"/>
      <c r="VAV238" s="13"/>
      <c r="VAW238" s="13"/>
      <c r="VAX238" s="13"/>
      <c r="VAY238" s="13"/>
      <c r="VAZ238" s="13"/>
      <c r="VBA238" s="13"/>
      <c r="VBB238" s="13"/>
      <c r="VBC238" s="13"/>
      <c r="VBD238" s="13"/>
      <c r="VBE238" s="13"/>
      <c r="VBF238" s="13"/>
      <c r="VBG238" s="13"/>
      <c r="VBH238" s="13"/>
      <c r="VBI238" s="13"/>
      <c r="VBJ238" s="13"/>
      <c r="VBK238" s="13"/>
      <c r="VBL238" s="13"/>
      <c r="VBM238" s="13"/>
      <c r="VBN238" s="13"/>
      <c r="VBO238" s="13"/>
      <c r="VBP238" s="13"/>
      <c r="VBQ238" s="13"/>
      <c r="VBR238" s="13"/>
      <c r="VBS238" s="13"/>
      <c r="VBT238" s="13"/>
      <c r="VBU238" s="13"/>
      <c r="VBV238" s="13"/>
      <c r="VBW238" s="13"/>
      <c r="VBX238" s="13"/>
      <c r="VBY238" s="13"/>
      <c r="VBZ238" s="13"/>
      <c r="VCA238" s="13"/>
      <c r="VCB238" s="13"/>
      <c r="VCC238" s="13"/>
      <c r="VCD238" s="13"/>
      <c r="VCE238" s="13"/>
      <c r="VCF238" s="13"/>
      <c r="VCG238" s="13"/>
      <c r="VCH238" s="13"/>
      <c r="VCI238" s="13"/>
      <c r="VCJ238" s="13"/>
      <c r="VCK238" s="13"/>
      <c r="VCL238" s="13"/>
      <c r="VCM238" s="13"/>
      <c r="VCN238" s="13"/>
      <c r="VCO238" s="13"/>
      <c r="VCP238" s="13"/>
      <c r="VCQ238" s="13"/>
      <c r="VCR238" s="13"/>
      <c r="VCS238" s="13"/>
      <c r="VCT238" s="13"/>
      <c r="VCU238" s="13"/>
      <c r="VCV238" s="13"/>
      <c r="VCW238" s="13"/>
      <c r="VCX238" s="13"/>
      <c r="VCY238" s="13"/>
      <c r="VCZ238" s="13"/>
      <c r="VDA238" s="13"/>
      <c r="VDB238" s="13"/>
      <c r="VDC238" s="13"/>
      <c r="VDD238" s="13"/>
      <c r="VDE238" s="13"/>
      <c r="VDF238" s="13"/>
      <c r="VDG238" s="13"/>
      <c r="VDH238" s="13"/>
      <c r="VDI238" s="13"/>
      <c r="VDJ238" s="13"/>
      <c r="VDK238" s="13"/>
      <c r="VDL238" s="13"/>
      <c r="VDM238" s="13"/>
      <c r="VDN238" s="13"/>
      <c r="VDO238" s="13"/>
      <c r="VDP238" s="13"/>
      <c r="VDQ238" s="13"/>
      <c r="VDR238" s="13"/>
      <c r="VDS238" s="13"/>
      <c r="VDT238" s="13"/>
      <c r="VDU238" s="13"/>
      <c r="VDV238" s="13"/>
      <c r="VDW238" s="13"/>
      <c r="VDX238" s="13"/>
      <c r="VDY238" s="13"/>
      <c r="VDZ238" s="13"/>
      <c r="VEA238" s="13"/>
      <c r="VEB238" s="13"/>
      <c r="VEC238" s="13"/>
      <c r="VED238" s="13"/>
      <c r="VEE238" s="13"/>
      <c r="VEF238" s="13"/>
      <c r="VEG238" s="13"/>
      <c r="VEH238" s="13"/>
      <c r="VEI238" s="13"/>
      <c r="VEJ238" s="13"/>
      <c r="VEK238" s="13"/>
      <c r="VEL238" s="13"/>
      <c r="VEM238" s="13"/>
      <c r="VEN238" s="13"/>
      <c r="VEO238" s="13"/>
      <c r="VEP238" s="13"/>
      <c r="VEQ238" s="13"/>
      <c r="VER238" s="13"/>
      <c r="VES238" s="13"/>
      <c r="VET238" s="13"/>
      <c r="VEU238" s="13"/>
      <c r="VEV238" s="13"/>
      <c r="VEW238" s="13"/>
      <c r="VEX238" s="13"/>
      <c r="VEY238" s="13"/>
      <c r="VEZ238" s="13"/>
      <c r="VFA238" s="13"/>
      <c r="VFB238" s="13"/>
      <c r="VFC238" s="13"/>
      <c r="VFD238" s="13"/>
      <c r="VFE238" s="13"/>
      <c r="VFF238" s="13"/>
      <c r="VFG238" s="13"/>
      <c r="VFH238" s="13"/>
      <c r="VFI238" s="13"/>
      <c r="VFJ238" s="13"/>
      <c r="VFK238" s="13"/>
      <c r="VFL238" s="13"/>
      <c r="VFM238" s="13"/>
      <c r="VFN238" s="13"/>
      <c r="VFO238" s="13"/>
      <c r="VFP238" s="13"/>
      <c r="VFQ238" s="13"/>
      <c r="VFR238" s="13"/>
      <c r="VFS238" s="13"/>
      <c r="VFT238" s="13"/>
      <c r="VFU238" s="13"/>
      <c r="VFV238" s="13"/>
      <c r="VFW238" s="13"/>
      <c r="VFX238" s="13"/>
      <c r="VFY238" s="13"/>
      <c r="VFZ238" s="13"/>
      <c r="VGA238" s="13"/>
      <c r="VGB238" s="13"/>
      <c r="VGC238" s="13"/>
      <c r="VGD238" s="13"/>
      <c r="VGE238" s="13"/>
      <c r="VGF238" s="13"/>
      <c r="VGG238" s="13"/>
      <c r="VGH238" s="13"/>
      <c r="VGI238" s="13"/>
      <c r="VGJ238" s="13"/>
      <c r="VGK238" s="13"/>
      <c r="VGL238" s="13"/>
      <c r="VGM238" s="13"/>
      <c r="VGN238" s="13"/>
      <c r="VGO238" s="13"/>
      <c r="VGP238" s="13"/>
      <c r="VGQ238" s="13"/>
      <c r="VGR238" s="13"/>
      <c r="VGS238" s="13"/>
      <c r="VGT238" s="13"/>
      <c r="VGU238" s="13"/>
      <c r="VGV238" s="13"/>
      <c r="VGW238" s="13"/>
      <c r="VGX238" s="13"/>
      <c r="VGY238" s="13"/>
      <c r="VGZ238" s="13"/>
      <c r="VHA238" s="13"/>
      <c r="VHB238" s="13"/>
      <c r="VHC238" s="13"/>
      <c r="VHD238" s="13"/>
      <c r="VHE238" s="13"/>
      <c r="VHF238" s="13"/>
      <c r="VHG238" s="13"/>
      <c r="VHH238" s="13"/>
      <c r="VHI238" s="13"/>
      <c r="VHJ238" s="13"/>
      <c r="VHK238" s="13"/>
      <c r="VHL238" s="13"/>
      <c r="VHM238" s="13"/>
      <c r="VHN238" s="13"/>
      <c r="VHO238" s="13"/>
      <c r="VHP238" s="13"/>
      <c r="VHQ238" s="13"/>
      <c r="VHR238" s="13"/>
      <c r="VHS238" s="13"/>
      <c r="VHT238" s="13"/>
      <c r="VHU238" s="13"/>
      <c r="VHV238" s="13"/>
      <c r="VHW238" s="13"/>
      <c r="VHX238" s="13"/>
      <c r="VHY238" s="13"/>
      <c r="VHZ238" s="13"/>
      <c r="VIA238" s="13"/>
      <c r="VIB238" s="13"/>
      <c r="VIC238" s="13"/>
      <c r="VID238" s="13"/>
      <c r="VIE238" s="13"/>
      <c r="VIF238" s="13"/>
      <c r="VIG238" s="13"/>
      <c r="VIH238" s="13"/>
      <c r="VII238" s="13"/>
      <c r="VIJ238" s="13"/>
      <c r="VIK238" s="13"/>
      <c r="VIL238" s="13"/>
      <c r="VIM238" s="13"/>
      <c r="VIN238" s="13"/>
      <c r="VIO238" s="13"/>
      <c r="VIP238" s="13"/>
      <c r="VIQ238" s="13"/>
      <c r="VIR238" s="13"/>
      <c r="VIS238" s="13"/>
      <c r="VIT238" s="13"/>
      <c r="VIU238" s="13"/>
      <c r="VIV238" s="13"/>
      <c r="VIW238" s="13"/>
      <c r="VIX238" s="13"/>
      <c r="VIY238" s="13"/>
      <c r="VIZ238" s="13"/>
      <c r="VJA238" s="13"/>
      <c r="VJB238" s="13"/>
      <c r="VJC238" s="13"/>
      <c r="VJD238" s="13"/>
      <c r="VJE238" s="13"/>
      <c r="VJF238" s="13"/>
      <c r="VJG238" s="13"/>
      <c r="VJH238" s="13"/>
      <c r="VJI238" s="13"/>
      <c r="VJJ238" s="13"/>
      <c r="VJK238" s="13"/>
      <c r="VJL238" s="13"/>
      <c r="VJM238" s="13"/>
      <c r="VJN238" s="13"/>
      <c r="VJO238" s="13"/>
      <c r="VJP238" s="13"/>
      <c r="VJQ238" s="13"/>
      <c r="VJR238" s="13"/>
      <c r="VJS238" s="13"/>
      <c r="VJT238" s="13"/>
      <c r="VJU238" s="13"/>
      <c r="VJV238" s="13"/>
      <c r="VJW238" s="13"/>
      <c r="VJX238" s="13"/>
      <c r="VJY238" s="13"/>
      <c r="VJZ238" s="13"/>
      <c r="VKA238" s="13"/>
      <c r="VKB238" s="13"/>
      <c r="VKC238" s="13"/>
      <c r="VKD238" s="13"/>
      <c r="VKE238" s="13"/>
      <c r="VKF238" s="13"/>
      <c r="VKG238" s="13"/>
      <c r="VKH238" s="13"/>
      <c r="VKI238" s="13"/>
      <c r="VKJ238" s="13"/>
      <c r="VKK238" s="13"/>
      <c r="VKL238" s="13"/>
      <c r="VKM238" s="13"/>
      <c r="VKN238" s="13"/>
      <c r="VKO238" s="13"/>
      <c r="VKP238" s="13"/>
      <c r="VKQ238" s="13"/>
      <c r="VKR238" s="13"/>
      <c r="VKS238" s="13"/>
      <c r="VKT238" s="13"/>
      <c r="VKU238" s="13"/>
      <c r="VKV238" s="13"/>
      <c r="VKW238" s="13"/>
      <c r="VKX238" s="13"/>
      <c r="VKY238" s="13"/>
      <c r="VKZ238" s="13"/>
      <c r="VLA238" s="13"/>
      <c r="VLB238" s="13"/>
      <c r="VLC238" s="13"/>
      <c r="VLD238" s="13"/>
      <c r="VLE238" s="13"/>
      <c r="VLF238" s="13"/>
      <c r="VLG238" s="13"/>
      <c r="VLH238" s="13"/>
      <c r="VLI238" s="13"/>
      <c r="VLJ238" s="13"/>
      <c r="VLK238" s="13"/>
      <c r="VLL238" s="13"/>
      <c r="VLM238" s="13"/>
      <c r="VLN238" s="13"/>
      <c r="VLO238" s="13"/>
      <c r="VLP238" s="13"/>
      <c r="VLQ238" s="13"/>
      <c r="VLR238" s="13"/>
      <c r="VLS238" s="13"/>
      <c r="VLT238" s="13"/>
      <c r="VLU238" s="13"/>
      <c r="VLV238" s="13"/>
      <c r="VLW238" s="13"/>
      <c r="VLX238" s="13"/>
      <c r="VLY238" s="13"/>
      <c r="VLZ238" s="13"/>
      <c r="VMA238" s="13"/>
      <c r="VMB238" s="13"/>
      <c r="VMC238" s="13"/>
      <c r="VMD238" s="13"/>
      <c r="VME238" s="13"/>
      <c r="VMF238" s="13"/>
      <c r="VMG238" s="13"/>
      <c r="VMH238" s="13"/>
      <c r="VMI238" s="13"/>
      <c r="VMJ238" s="13"/>
      <c r="VMK238" s="13"/>
      <c r="VML238" s="13"/>
      <c r="VMM238" s="13"/>
      <c r="VMN238" s="13"/>
      <c r="VMO238" s="13"/>
      <c r="VMP238" s="13"/>
      <c r="VMQ238" s="13"/>
      <c r="VMR238" s="13"/>
      <c r="VMS238" s="13"/>
      <c r="VMT238" s="13"/>
      <c r="VMU238" s="13"/>
      <c r="VMV238" s="13"/>
      <c r="VMW238" s="13"/>
      <c r="VMX238" s="13"/>
      <c r="VMY238" s="13"/>
      <c r="VMZ238" s="13"/>
      <c r="VNA238" s="13"/>
      <c r="VNB238" s="13"/>
      <c r="VNC238" s="13"/>
      <c r="VND238" s="13"/>
      <c r="VNE238" s="13"/>
      <c r="VNF238" s="13"/>
      <c r="VNG238" s="13"/>
      <c r="VNH238" s="13"/>
      <c r="VNI238" s="13"/>
      <c r="VNJ238" s="13"/>
      <c r="VNK238" s="13"/>
      <c r="VNL238" s="13"/>
      <c r="VNM238" s="13"/>
      <c r="VNN238" s="13"/>
      <c r="VNO238" s="13"/>
      <c r="VNP238" s="13"/>
      <c r="VNQ238" s="13"/>
      <c r="VNR238" s="13"/>
      <c r="VNS238" s="13"/>
      <c r="VNT238" s="13"/>
      <c r="VNU238" s="13"/>
      <c r="VNV238" s="13"/>
      <c r="VNW238" s="13"/>
      <c r="VNX238" s="13"/>
      <c r="VNY238" s="13"/>
      <c r="VNZ238" s="13"/>
      <c r="VOA238" s="13"/>
      <c r="VOB238" s="13"/>
      <c r="VOC238" s="13"/>
      <c r="VOD238" s="13"/>
      <c r="VOE238" s="13"/>
      <c r="VOF238" s="13"/>
      <c r="VOG238" s="13"/>
      <c r="VOH238" s="13"/>
      <c r="VOI238" s="13"/>
      <c r="VOJ238" s="13"/>
      <c r="VOK238" s="13"/>
      <c r="VOL238" s="13"/>
      <c r="VOM238" s="13"/>
      <c r="VON238" s="13"/>
      <c r="VOO238" s="13"/>
      <c r="VOP238" s="13"/>
      <c r="VOQ238" s="13"/>
      <c r="VOR238" s="13"/>
      <c r="VOS238" s="13"/>
      <c r="VOT238" s="13"/>
      <c r="VOU238" s="13"/>
      <c r="VOV238" s="13"/>
      <c r="VOW238" s="13"/>
      <c r="VOX238" s="13"/>
      <c r="VOY238" s="13"/>
      <c r="VOZ238" s="13"/>
      <c r="VPA238" s="13"/>
      <c r="VPB238" s="13"/>
      <c r="VPC238" s="13"/>
      <c r="VPD238" s="13"/>
      <c r="VPE238" s="13"/>
      <c r="VPF238" s="13"/>
      <c r="VPG238" s="13"/>
      <c r="VPH238" s="13"/>
      <c r="VPI238" s="13"/>
      <c r="VPJ238" s="13"/>
      <c r="VPK238" s="13"/>
      <c r="VPL238" s="13"/>
      <c r="VPM238" s="13"/>
      <c r="VPN238" s="13"/>
      <c r="VPO238" s="13"/>
      <c r="VPP238" s="13"/>
      <c r="VPQ238" s="13"/>
      <c r="VPR238" s="13"/>
      <c r="VPS238" s="13"/>
      <c r="VPT238" s="13"/>
      <c r="VPU238" s="13"/>
      <c r="VPV238" s="13"/>
      <c r="VPW238" s="13"/>
      <c r="VPX238" s="13"/>
      <c r="VPY238" s="13"/>
      <c r="VPZ238" s="13"/>
      <c r="VQA238" s="13"/>
      <c r="VQB238" s="13"/>
      <c r="VQC238" s="13"/>
      <c r="VQD238" s="13"/>
      <c r="VQE238" s="13"/>
      <c r="VQF238" s="13"/>
      <c r="VQG238" s="13"/>
      <c r="VQH238" s="13"/>
      <c r="VQI238" s="13"/>
      <c r="VQJ238" s="13"/>
      <c r="VQK238" s="13"/>
      <c r="VQL238" s="13"/>
      <c r="VQM238" s="13"/>
      <c r="VQN238" s="13"/>
      <c r="VQO238" s="13"/>
      <c r="VQP238" s="13"/>
      <c r="VQQ238" s="13"/>
      <c r="VQR238" s="13"/>
      <c r="VQS238" s="13"/>
      <c r="VQT238" s="13"/>
      <c r="VQU238" s="13"/>
      <c r="VQV238" s="13"/>
      <c r="VQW238" s="13"/>
      <c r="VQX238" s="13"/>
      <c r="VQY238" s="13"/>
      <c r="VQZ238" s="13"/>
      <c r="VRA238" s="13"/>
      <c r="VRB238" s="13"/>
      <c r="VRC238" s="13"/>
      <c r="VRD238" s="13"/>
      <c r="VRE238" s="13"/>
      <c r="VRF238" s="13"/>
      <c r="VRG238" s="13"/>
      <c r="VRH238" s="13"/>
      <c r="VRI238" s="13"/>
      <c r="VRJ238" s="13"/>
      <c r="VRK238" s="13"/>
      <c r="VRL238" s="13"/>
      <c r="VRM238" s="13"/>
      <c r="VRN238" s="13"/>
      <c r="VRO238" s="13"/>
      <c r="VRP238" s="13"/>
      <c r="VRQ238" s="13"/>
      <c r="VRR238" s="13"/>
      <c r="VRS238" s="13"/>
      <c r="VRT238" s="13"/>
      <c r="VRU238" s="13"/>
      <c r="VRV238" s="13"/>
      <c r="VRW238" s="13"/>
      <c r="VRX238" s="13"/>
      <c r="VRY238" s="13"/>
      <c r="VRZ238" s="13"/>
      <c r="VSA238" s="13"/>
      <c r="VSB238" s="13"/>
      <c r="VSC238" s="13"/>
      <c r="VSD238" s="13"/>
      <c r="VSE238" s="13"/>
      <c r="VSF238" s="13"/>
      <c r="VSG238" s="13"/>
      <c r="VSH238" s="13"/>
      <c r="VSI238" s="13"/>
      <c r="VSJ238" s="13"/>
      <c r="VSK238" s="13"/>
      <c r="VSL238" s="13"/>
      <c r="VSM238" s="13"/>
      <c r="VSN238" s="13"/>
      <c r="VSO238" s="13"/>
      <c r="VSP238" s="13"/>
      <c r="VSQ238" s="13"/>
      <c r="VSR238" s="13"/>
      <c r="VSS238" s="13"/>
      <c r="VST238" s="13"/>
      <c r="VSU238" s="13"/>
      <c r="VSV238" s="13"/>
      <c r="VSW238" s="13"/>
      <c r="VSX238" s="13"/>
      <c r="VSY238" s="13"/>
      <c r="VSZ238" s="13"/>
      <c r="VTA238" s="13"/>
      <c r="VTB238" s="13"/>
      <c r="VTC238" s="13"/>
      <c r="VTD238" s="13"/>
      <c r="VTE238" s="13"/>
      <c r="VTF238" s="13"/>
      <c r="VTG238" s="13"/>
      <c r="VTH238" s="13"/>
      <c r="VTI238" s="13"/>
      <c r="VTJ238" s="13"/>
      <c r="VTK238" s="13"/>
      <c r="VTL238" s="13"/>
      <c r="VTM238" s="13"/>
      <c r="VTN238" s="13"/>
      <c r="VTO238" s="13"/>
      <c r="VTP238" s="13"/>
      <c r="VTQ238" s="13"/>
      <c r="VTR238" s="13"/>
      <c r="VTS238" s="13"/>
      <c r="VTT238" s="13"/>
      <c r="VTU238" s="13"/>
      <c r="VTV238" s="13"/>
      <c r="VTW238" s="13"/>
      <c r="VTX238" s="13"/>
      <c r="VTY238" s="13"/>
      <c r="VTZ238" s="13"/>
      <c r="VUA238" s="13"/>
      <c r="VUB238" s="13"/>
      <c r="VUC238" s="13"/>
      <c r="VUD238" s="13"/>
      <c r="VUE238" s="13"/>
      <c r="VUF238" s="13"/>
      <c r="VUG238" s="13"/>
      <c r="VUH238" s="13"/>
      <c r="VUI238" s="13"/>
      <c r="VUJ238" s="13"/>
      <c r="VUK238" s="13"/>
      <c r="VUL238" s="13"/>
      <c r="VUM238" s="13"/>
      <c r="VUN238" s="13"/>
      <c r="VUO238" s="13"/>
      <c r="VUP238" s="13"/>
      <c r="VUQ238" s="13"/>
      <c r="VUR238" s="13"/>
      <c r="VUS238" s="13"/>
      <c r="VUT238" s="13"/>
      <c r="VUU238" s="13"/>
      <c r="VUV238" s="13"/>
      <c r="VUW238" s="13"/>
      <c r="VUX238" s="13"/>
      <c r="VUY238" s="13"/>
      <c r="VUZ238" s="13"/>
      <c r="VVA238" s="13"/>
      <c r="VVB238" s="13"/>
      <c r="VVC238" s="13"/>
      <c r="VVD238" s="13"/>
      <c r="VVE238" s="13"/>
      <c r="VVF238" s="13"/>
      <c r="VVG238" s="13"/>
      <c r="VVH238" s="13"/>
      <c r="VVI238" s="13"/>
      <c r="VVJ238" s="13"/>
      <c r="VVK238" s="13"/>
      <c r="VVL238" s="13"/>
      <c r="VVM238" s="13"/>
      <c r="VVN238" s="13"/>
      <c r="VVO238" s="13"/>
      <c r="VVP238" s="13"/>
      <c r="VVQ238" s="13"/>
      <c r="VVR238" s="13"/>
      <c r="VVS238" s="13"/>
      <c r="VVT238" s="13"/>
      <c r="VVU238" s="13"/>
      <c r="VVV238" s="13"/>
      <c r="VVW238" s="13"/>
      <c r="VVX238" s="13"/>
      <c r="VVY238" s="13"/>
      <c r="VVZ238" s="13"/>
      <c r="VWA238" s="13"/>
      <c r="VWB238" s="13"/>
      <c r="VWC238" s="13"/>
      <c r="VWD238" s="13"/>
      <c r="VWE238" s="13"/>
      <c r="VWF238" s="13"/>
      <c r="VWG238" s="13"/>
      <c r="VWH238" s="13"/>
      <c r="VWI238" s="13"/>
      <c r="VWJ238" s="13"/>
      <c r="VWK238" s="13"/>
      <c r="VWL238" s="13"/>
      <c r="VWM238" s="13"/>
      <c r="VWN238" s="13"/>
      <c r="VWO238" s="13"/>
      <c r="VWP238" s="13"/>
      <c r="VWQ238" s="13"/>
      <c r="VWR238" s="13"/>
      <c r="VWS238" s="13"/>
      <c r="VWT238" s="13"/>
      <c r="VWU238" s="13"/>
      <c r="VWV238" s="13"/>
      <c r="VWW238" s="13"/>
      <c r="VWX238" s="13"/>
      <c r="VWY238" s="13"/>
      <c r="VWZ238" s="13"/>
      <c r="VXA238" s="13"/>
      <c r="VXB238" s="13"/>
      <c r="VXC238" s="13"/>
      <c r="VXD238" s="13"/>
      <c r="VXE238" s="13"/>
      <c r="VXF238" s="13"/>
      <c r="VXG238" s="13"/>
      <c r="VXH238" s="13"/>
      <c r="VXI238" s="13"/>
      <c r="VXJ238" s="13"/>
      <c r="VXK238" s="13"/>
      <c r="VXL238" s="13"/>
      <c r="VXM238" s="13"/>
      <c r="VXN238" s="13"/>
      <c r="VXO238" s="13"/>
      <c r="VXP238" s="13"/>
      <c r="VXQ238" s="13"/>
      <c r="VXR238" s="13"/>
      <c r="VXS238" s="13"/>
      <c r="VXT238" s="13"/>
      <c r="VXU238" s="13"/>
      <c r="VXV238" s="13"/>
      <c r="VXW238" s="13"/>
      <c r="VXX238" s="13"/>
      <c r="VXY238" s="13"/>
      <c r="VXZ238" s="13"/>
      <c r="VYA238" s="13"/>
      <c r="VYB238" s="13"/>
      <c r="VYC238" s="13"/>
      <c r="VYD238" s="13"/>
      <c r="VYE238" s="13"/>
      <c r="VYF238" s="13"/>
      <c r="VYG238" s="13"/>
      <c r="VYH238" s="13"/>
      <c r="VYI238" s="13"/>
      <c r="VYJ238" s="13"/>
      <c r="VYK238" s="13"/>
      <c r="VYL238" s="13"/>
      <c r="VYM238" s="13"/>
      <c r="VYN238" s="13"/>
      <c r="VYO238" s="13"/>
      <c r="VYP238" s="13"/>
      <c r="VYQ238" s="13"/>
      <c r="VYR238" s="13"/>
      <c r="VYS238" s="13"/>
      <c r="VYT238" s="13"/>
      <c r="VYU238" s="13"/>
      <c r="VYV238" s="13"/>
      <c r="VYW238" s="13"/>
      <c r="VYX238" s="13"/>
      <c r="VYY238" s="13"/>
      <c r="VYZ238" s="13"/>
      <c r="VZA238" s="13"/>
      <c r="VZB238" s="13"/>
      <c r="VZC238" s="13"/>
      <c r="VZD238" s="13"/>
      <c r="VZE238" s="13"/>
      <c r="VZF238" s="13"/>
      <c r="VZG238" s="13"/>
      <c r="VZH238" s="13"/>
      <c r="VZI238" s="13"/>
      <c r="VZJ238" s="13"/>
      <c r="VZK238" s="13"/>
      <c r="VZL238" s="13"/>
      <c r="VZM238" s="13"/>
      <c r="VZN238" s="13"/>
      <c r="VZO238" s="13"/>
      <c r="VZP238" s="13"/>
      <c r="VZQ238" s="13"/>
      <c r="VZR238" s="13"/>
      <c r="VZS238" s="13"/>
      <c r="VZT238" s="13"/>
      <c r="VZU238" s="13"/>
      <c r="VZV238" s="13"/>
      <c r="VZW238" s="13"/>
      <c r="VZX238" s="13"/>
      <c r="VZY238" s="13"/>
      <c r="VZZ238" s="13"/>
      <c r="WAA238" s="13"/>
      <c r="WAB238" s="13"/>
      <c r="WAC238" s="13"/>
      <c r="WAD238" s="13"/>
      <c r="WAE238" s="13"/>
      <c r="WAF238" s="13"/>
      <c r="WAG238" s="13"/>
      <c r="WAH238" s="13"/>
      <c r="WAI238" s="13"/>
      <c r="WAJ238" s="13"/>
      <c r="WAK238" s="13"/>
      <c r="WAL238" s="13"/>
      <c r="WAM238" s="13"/>
      <c r="WAN238" s="13"/>
      <c r="WAO238" s="13"/>
      <c r="WAP238" s="13"/>
      <c r="WAQ238" s="13"/>
      <c r="WAR238" s="13"/>
      <c r="WAS238" s="13"/>
      <c r="WAT238" s="13"/>
      <c r="WAU238" s="13"/>
      <c r="WAV238" s="13"/>
      <c r="WAW238" s="13"/>
      <c r="WAX238" s="13"/>
      <c r="WAY238" s="13"/>
      <c r="WAZ238" s="13"/>
      <c r="WBA238" s="13"/>
      <c r="WBB238" s="13"/>
      <c r="WBC238" s="13"/>
      <c r="WBD238" s="13"/>
      <c r="WBE238" s="13"/>
      <c r="WBF238" s="13"/>
      <c r="WBG238" s="13"/>
      <c r="WBH238" s="13"/>
      <c r="WBI238" s="13"/>
      <c r="WBJ238" s="13"/>
      <c r="WBK238" s="13"/>
      <c r="WBL238" s="13"/>
      <c r="WBM238" s="13"/>
      <c r="WBN238" s="13"/>
      <c r="WBO238" s="13"/>
      <c r="WBP238" s="13"/>
      <c r="WBQ238" s="13"/>
      <c r="WBR238" s="13"/>
      <c r="WBS238" s="13"/>
      <c r="WBT238" s="13"/>
      <c r="WBU238" s="13"/>
      <c r="WBV238" s="13"/>
      <c r="WBW238" s="13"/>
      <c r="WBX238" s="13"/>
      <c r="WBY238" s="13"/>
      <c r="WBZ238" s="13"/>
      <c r="WCA238" s="13"/>
      <c r="WCB238" s="13"/>
      <c r="WCC238" s="13"/>
      <c r="WCD238" s="13"/>
      <c r="WCE238" s="13"/>
      <c r="WCF238" s="13"/>
      <c r="WCG238" s="13"/>
      <c r="WCH238" s="13"/>
      <c r="WCI238" s="13"/>
      <c r="WCJ238" s="13"/>
      <c r="WCK238" s="13"/>
      <c r="WCL238" s="13"/>
      <c r="WCM238" s="13"/>
      <c r="WCN238" s="13"/>
      <c r="WCO238" s="13"/>
      <c r="WCP238" s="13"/>
      <c r="WCQ238" s="13"/>
      <c r="WCR238" s="13"/>
      <c r="WCS238" s="13"/>
      <c r="WCT238" s="13"/>
      <c r="WCU238" s="13"/>
      <c r="WCV238" s="13"/>
      <c r="WCW238" s="13"/>
      <c r="WCX238" s="13"/>
      <c r="WCY238" s="13"/>
      <c r="WCZ238" s="13"/>
      <c r="WDA238" s="13"/>
      <c r="WDB238" s="13"/>
      <c r="WDC238" s="13"/>
      <c r="WDD238" s="13"/>
      <c r="WDE238" s="13"/>
      <c r="WDF238" s="13"/>
      <c r="WDG238" s="13"/>
      <c r="WDH238" s="13"/>
      <c r="WDI238" s="13"/>
      <c r="WDJ238" s="13"/>
      <c r="WDK238" s="13"/>
      <c r="WDL238" s="13"/>
      <c r="WDM238" s="13"/>
      <c r="WDN238" s="13"/>
      <c r="WDO238" s="13"/>
      <c r="WDP238" s="13"/>
      <c r="WDQ238" s="13"/>
      <c r="WDR238" s="13"/>
      <c r="WDS238" s="13"/>
      <c r="WDT238" s="13"/>
      <c r="WDU238" s="13"/>
      <c r="WDV238" s="13"/>
      <c r="WDW238" s="13"/>
      <c r="WDX238" s="13"/>
      <c r="WDY238" s="13"/>
      <c r="WDZ238" s="13"/>
      <c r="WEA238" s="13"/>
      <c r="WEB238" s="13"/>
      <c r="WEC238" s="13"/>
      <c r="WED238" s="13"/>
      <c r="WEE238" s="13"/>
      <c r="WEF238" s="13"/>
      <c r="WEG238" s="13"/>
      <c r="WEH238" s="13"/>
      <c r="WEI238" s="13"/>
      <c r="WEJ238" s="13"/>
      <c r="WEK238" s="13"/>
      <c r="WEL238" s="13"/>
      <c r="WEM238" s="13"/>
      <c r="WEN238" s="13"/>
      <c r="WEO238" s="13"/>
      <c r="WEP238" s="13"/>
      <c r="WEQ238" s="13"/>
      <c r="WER238" s="13"/>
      <c r="WES238" s="13"/>
      <c r="WET238" s="13"/>
      <c r="WEU238" s="13"/>
      <c r="WEV238" s="13"/>
      <c r="WEW238" s="13"/>
      <c r="WEX238" s="13"/>
      <c r="WEY238" s="13"/>
      <c r="WEZ238" s="13"/>
      <c r="WFA238" s="13"/>
      <c r="WFB238" s="13"/>
      <c r="WFC238" s="13"/>
      <c r="WFD238" s="13"/>
      <c r="WFE238" s="13"/>
      <c r="WFF238" s="13"/>
      <c r="WFG238" s="13"/>
      <c r="WFH238" s="13"/>
      <c r="WFI238" s="13"/>
      <c r="WFJ238" s="13"/>
      <c r="WFK238" s="13"/>
      <c r="WFL238" s="13"/>
      <c r="WFM238" s="13"/>
      <c r="WFN238" s="13"/>
      <c r="WFO238" s="13"/>
      <c r="WFP238" s="13"/>
      <c r="WFQ238" s="13"/>
      <c r="WFR238" s="13"/>
      <c r="WFS238" s="13"/>
      <c r="WFT238" s="13"/>
      <c r="WFU238" s="13"/>
      <c r="WFV238" s="13"/>
      <c r="WFW238" s="13"/>
      <c r="WFX238" s="13"/>
      <c r="WFY238" s="13"/>
      <c r="WFZ238" s="13"/>
      <c r="WGA238" s="13"/>
      <c r="WGB238" s="13"/>
      <c r="WGC238" s="13"/>
      <c r="WGD238" s="13"/>
      <c r="WGE238" s="13"/>
      <c r="WGF238" s="13"/>
      <c r="WGG238" s="13"/>
      <c r="WGH238" s="13"/>
      <c r="WGI238" s="13"/>
      <c r="WGJ238" s="13"/>
      <c r="WGK238" s="13"/>
      <c r="WGL238" s="13"/>
      <c r="WGM238" s="13"/>
      <c r="WGN238" s="13"/>
      <c r="WGO238" s="13"/>
      <c r="WGP238" s="13"/>
      <c r="WGQ238" s="13"/>
      <c r="WGR238" s="13"/>
      <c r="WGS238" s="13"/>
      <c r="WGT238" s="13"/>
      <c r="WGU238" s="13"/>
      <c r="WGV238" s="13"/>
      <c r="WGW238" s="13"/>
      <c r="WGX238" s="13"/>
      <c r="WGY238" s="13"/>
      <c r="WGZ238" s="13"/>
      <c r="WHA238" s="13"/>
      <c r="WHB238" s="13"/>
      <c r="WHC238" s="13"/>
      <c r="WHD238" s="13"/>
      <c r="WHE238" s="13"/>
      <c r="WHF238" s="13"/>
      <c r="WHG238" s="13"/>
      <c r="WHH238" s="13"/>
      <c r="WHI238" s="13"/>
      <c r="WHJ238" s="13"/>
      <c r="WHK238" s="13"/>
      <c r="WHL238" s="13"/>
      <c r="WHM238" s="13"/>
      <c r="WHN238" s="13"/>
      <c r="WHO238" s="13"/>
      <c r="WHP238" s="13"/>
      <c r="WHQ238" s="13"/>
      <c r="WHR238" s="13"/>
      <c r="WHS238" s="13"/>
      <c r="WHT238" s="13"/>
      <c r="WHU238" s="13"/>
      <c r="WHV238" s="13"/>
      <c r="WHW238" s="13"/>
      <c r="WHX238" s="13"/>
      <c r="WHY238" s="13"/>
      <c r="WHZ238" s="13"/>
      <c r="WIA238" s="13"/>
      <c r="WIB238" s="13"/>
      <c r="WIC238" s="13"/>
      <c r="WID238" s="13"/>
      <c r="WIE238" s="13"/>
      <c r="WIF238" s="13"/>
      <c r="WIG238" s="13"/>
      <c r="WIH238" s="13"/>
      <c r="WII238" s="13"/>
      <c r="WIJ238" s="13"/>
      <c r="WIK238" s="13"/>
      <c r="WIL238" s="13"/>
      <c r="WIM238" s="13"/>
      <c r="WIN238" s="13"/>
      <c r="WIO238" s="13"/>
      <c r="WIP238" s="13"/>
      <c r="WIQ238" s="13"/>
      <c r="WIR238" s="13"/>
      <c r="WIS238" s="13"/>
      <c r="WIT238" s="13"/>
      <c r="WIU238" s="13"/>
      <c r="WIV238" s="13"/>
      <c r="WIW238" s="13"/>
      <c r="WIX238" s="13"/>
      <c r="WIY238" s="13"/>
      <c r="WIZ238" s="13"/>
      <c r="WJA238" s="13"/>
      <c r="WJB238" s="13"/>
      <c r="WJC238" s="13"/>
      <c r="WJD238" s="13"/>
      <c r="WJE238" s="13"/>
      <c r="WJF238" s="13"/>
      <c r="WJG238" s="13"/>
      <c r="WJH238" s="13"/>
      <c r="WJI238" s="13"/>
      <c r="WJJ238" s="13"/>
      <c r="WJK238" s="13"/>
      <c r="WJL238" s="13"/>
      <c r="WJM238" s="13"/>
      <c r="WJN238" s="13"/>
      <c r="WJO238" s="13"/>
      <c r="WJP238" s="13"/>
      <c r="WJQ238" s="13"/>
      <c r="WJR238" s="13"/>
      <c r="WJS238" s="13"/>
      <c r="WJT238" s="13"/>
      <c r="WJU238" s="13"/>
      <c r="WJV238" s="13"/>
      <c r="WJW238" s="13"/>
      <c r="WJX238" s="13"/>
      <c r="WJY238" s="13"/>
      <c r="WJZ238" s="13"/>
      <c r="WKA238" s="13"/>
      <c r="WKB238" s="13"/>
      <c r="WKC238" s="13"/>
      <c r="WKD238" s="13"/>
      <c r="WKE238" s="13"/>
      <c r="WKF238" s="13"/>
      <c r="WKG238" s="13"/>
      <c r="WKH238" s="13"/>
      <c r="WKI238" s="13"/>
      <c r="WKJ238" s="13"/>
      <c r="WKK238" s="13"/>
      <c r="WKL238" s="13"/>
      <c r="WKM238" s="13"/>
      <c r="WKN238" s="13"/>
      <c r="WKO238" s="13"/>
      <c r="WKP238" s="13"/>
      <c r="WKQ238" s="13"/>
      <c r="WKR238" s="13"/>
      <c r="WKS238" s="13"/>
      <c r="WKT238" s="13"/>
      <c r="WKU238" s="13"/>
      <c r="WKV238" s="13"/>
      <c r="WKW238" s="13"/>
      <c r="WKX238" s="13"/>
      <c r="WKY238" s="13"/>
      <c r="WKZ238" s="13"/>
      <c r="WLA238" s="13"/>
      <c r="WLB238" s="13"/>
      <c r="WLC238" s="13"/>
      <c r="WLD238" s="13"/>
      <c r="WLE238" s="13"/>
      <c r="WLF238" s="13"/>
      <c r="WLG238" s="13"/>
      <c r="WLH238" s="13"/>
      <c r="WLI238" s="13"/>
      <c r="WLJ238" s="13"/>
      <c r="WLK238" s="13"/>
      <c r="WLL238" s="13"/>
      <c r="WLM238" s="13"/>
      <c r="WLN238" s="13"/>
      <c r="WLO238" s="13"/>
      <c r="WLP238" s="13"/>
      <c r="WLQ238" s="13"/>
      <c r="WLR238" s="13"/>
      <c r="WLS238" s="13"/>
      <c r="WLT238" s="13"/>
      <c r="WLU238" s="13"/>
      <c r="WLV238" s="13"/>
      <c r="WLW238" s="13"/>
      <c r="WLX238" s="13"/>
      <c r="WLY238" s="13"/>
      <c r="WLZ238" s="13"/>
      <c r="WMA238" s="13"/>
      <c r="WMB238" s="13"/>
      <c r="WMC238" s="13"/>
      <c r="WMD238" s="13"/>
      <c r="WME238" s="13"/>
      <c r="WMF238" s="13"/>
      <c r="WMG238" s="13"/>
      <c r="WMH238" s="13"/>
      <c r="WMI238" s="13"/>
      <c r="WMJ238" s="13"/>
      <c r="WMK238" s="13"/>
      <c r="WML238" s="13"/>
      <c r="WMM238" s="13"/>
      <c r="WMN238" s="13"/>
      <c r="WMO238" s="13"/>
      <c r="WMP238" s="13"/>
      <c r="WMQ238" s="13"/>
      <c r="WMR238" s="13"/>
      <c r="WMS238" s="13"/>
      <c r="WMT238" s="13"/>
      <c r="WMU238" s="13"/>
      <c r="WMV238" s="13"/>
      <c r="WMW238" s="13"/>
      <c r="WMX238" s="13"/>
      <c r="WMY238" s="13"/>
      <c r="WMZ238" s="13"/>
      <c r="WNA238" s="13"/>
      <c r="WNB238" s="13"/>
      <c r="WNC238" s="13"/>
      <c r="WND238" s="13"/>
      <c r="WNE238" s="13"/>
      <c r="WNF238" s="13"/>
      <c r="WNG238" s="13"/>
      <c r="WNH238" s="13"/>
      <c r="WNI238" s="13"/>
      <c r="WNJ238" s="13"/>
      <c r="WNK238" s="13"/>
      <c r="WNL238" s="13"/>
      <c r="WNM238" s="13"/>
      <c r="WNN238" s="13"/>
      <c r="WNO238" s="13"/>
      <c r="WNP238" s="13"/>
      <c r="WNQ238" s="13"/>
      <c r="WNR238" s="13"/>
      <c r="WNS238" s="13"/>
      <c r="WNT238" s="13"/>
      <c r="WNU238" s="13"/>
      <c r="WNV238" s="13"/>
      <c r="WNW238" s="13"/>
      <c r="WNX238" s="13"/>
      <c r="WNY238" s="13"/>
      <c r="WNZ238" s="13"/>
      <c r="WOA238" s="13"/>
      <c r="WOB238" s="13"/>
      <c r="WOC238" s="13"/>
      <c r="WOD238" s="13"/>
      <c r="WOE238" s="13"/>
      <c r="WOF238" s="13"/>
      <c r="WOG238" s="13"/>
      <c r="WOH238" s="13"/>
      <c r="WOI238" s="13"/>
      <c r="WOJ238" s="13"/>
      <c r="WOK238" s="13"/>
      <c r="WOL238" s="13"/>
      <c r="WOM238" s="13"/>
      <c r="WON238" s="13"/>
      <c r="WOO238" s="13"/>
      <c r="WOP238" s="13"/>
      <c r="WOQ238" s="13"/>
      <c r="WOR238" s="13"/>
      <c r="WOS238" s="13"/>
      <c r="WOT238" s="13"/>
      <c r="WOU238" s="13"/>
      <c r="WOV238" s="13"/>
      <c r="WOW238" s="13"/>
      <c r="WOX238" s="13"/>
      <c r="WOY238" s="13"/>
      <c r="WOZ238" s="13"/>
      <c r="WPA238" s="13"/>
      <c r="WPB238" s="13"/>
      <c r="WPC238" s="13"/>
      <c r="WPD238" s="13"/>
      <c r="WPE238" s="13"/>
      <c r="WPF238" s="13"/>
      <c r="WPG238" s="13"/>
      <c r="WPH238" s="13"/>
      <c r="WPI238" s="13"/>
      <c r="WPJ238" s="13"/>
      <c r="WPK238" s="13"/>
      <c r="WPL238" s="13"/>
      <c r="WPM238" s="13"/>
      <c r="WPN238" s="13"/>
      <c r="WPO238" s="13"/>
      <c r="WPP238" s="13"/>
      <c r="WPQ238" s="13"/>
      <c r="WPR238" s="13"/>
      <c r="WPS238" s="13"/>
      <c r="WPT238" s="13"/>
      <c r="WPU238" s="13"/>
      <c r="WPV238" s="13"/>
      <c r="WPW238" s="13"/>
      <c r="WPX238" s="13"/>
      <c r="WPY238" s="13"/>
      <c r="WPZ238" s="13"/>
      <c r="WQA238" s="13"/>
      <c r="WQB238" s="13"/>
      <c r="WQC238" s="13"/>
      <c r="WQD238" s="13"/>
      <c r="WQE238" s="13"/>
      <c r="WQF238" s="13"/>
      <c r="WQG238" s="13"/>
      <c r="WQH238" s="13"/>
      <c r="WQI238" s="13"/>
      <c r="WQJ238" s="13"/>
      <c r="WQK238" s="13"/>
      <c r="WQL238" s="13"/>
      <c r="WQM238" s="13"/>
      <c r="WQN238" s="13"/>
      <c r="WQO238" s="13"/>
      <c r="WQP238" s="13"/>
      <c r="WQQ238" s="13"/>
      <c r="WQR238" s="13"/>
      <c r="WQS238" s="13"/>
      <c r="WQT238" s="13"/>
      <c r="WQU238" s="13"/>
      <c r="WQV238" s="13"/>
      <c r="WQW238" s="13"/>
      <c r="WQX238" s="13"/>
      <c r="WQY238" s="13"/>
      <c r="WQZ238" s="13"/>
      <c r="WRA238" s="13"/>
      <c r="WRB238" s="13"/>
      <c r="WRC238" s="13"/>
      <c r="WRD238" s="13"/>
      <c r="WRE238" s="13"/>
      <c r="WRF238" s="13"/>
      <c r="WRG238" s="13"/>
      <c r="WRH238" s="13"/>
      <c r="WRI238" s="13"/>
      <c r="WRJ238" s="13"/>
      <c r="WRK238" s="13"/>
      <c r="WRL238" s="13"/>
      <c r="WRM238" s="13"/>
      <c r="WRN238" s="13"/>
      <c r="WRO238" s="13"/>
      <c r="WRP238" s="13"/>
      <c r="WRQ238" s="13"/>
      <c r="WRR238" s="13"/>
      <c r="WRS238" s="13"/>
      <c r="WRT238" s="13"/>
      <c r="WRU238" s="13"/>
      <c r="WRV238" s="13"/>
      <c r="WRW238" s="13"/>
      <c r="WRX238" s="13"/>
      <c r="WRY238" s="13"/>
      <c r="WRZ238" s="13"/>
      <c r="WSA238" s="13"/>
      <c r="WSB238" s="13"/>
      <c r="WSC238" s="13"/>
      <c r="WSD238" s="13"/>
      <c r="WSE238" s="13"/>
      <c r="WSF238" s="13"/>
      <c r="WSG238" s="13"/>
      <c r="WSH238" s="13"/>
      <c r="WSI238" s="13"/>
      <c r="WSJ238" s="13"/>
      <c r="WSK238" s="13"/>
      <c r="WSL238" s="13"/>
      <c r="WSM238" s="13"/>
      <c r="WSN238" s="13"/>
      <c r="WSO238" s="13"/>
      <c r="WSP238" s="13"/>
      <c r="WSQ238" s="13"/>
      <c r="WSR238" s="13"/>
      <c r="WSS238" s="13"/>
      <c r="WST238" s="13"/>
      <c r="WSU238" s="13"/>
      <c r="WSV238" s="13"/>
      <c r="WSW238" s="13"/>
      <c r="WSX238" s="13"/>
      <c r="WSY238" s="13"/>
      <c r="WSZ238" s="13"/>
      <c r="WTA238" s="13"/>
      <c r="WTB238" s="13"/>
      <c r="WTC238" s="13"/>
      <c r="WTD238" s="13"/>
      <c r="WTE238" s="13"/>
      <c r="WTF238" s="13"/>
      <c r="WTG238" s="13"/>
      <c r="WTH238" s="13"/>
      <c r="WTI238" s="13"/>
      <c r="WTJ238" s="13"/>
      <c r="WTK238" s="13"/>
      <c r="WTL238" s="13"/>
      <c r="WTM238" s="13"/>
      <c r="WTN238" s="13"/>
      <c r="WTO238" s="13"/>
      <c r="WTP238" s="13"/>
      <c r="WTQ238" s="13"/>
      <c r="WTR238" s="13"/>
      <c r="WTS238" s="13"/>
      <c r="WTT238" s="13"/>
      <c r="WTU238" s="13"/>
      <c r="WTV238" s="13"/>
      <c r="WTW238" s="13"/>
      <c r="WTX238" s="13"/>
      <c r="WTY238" s="13"/>
      <c r="WTZ238" s="13"/>
      <c r="WUA238" s="13"/>
      <c r="WUB238" s="13"/>
      <c r="WUC238" s="13"/>
      <c r="WUD238" s="13"/>
      <c r="WUE238" s="13"/>
      <c r="WUF238" s="13"/>
      <c r="WUG238" s="13"/>
      <c r="WUH238" s="13"/>
      <c r="WUI238" s="13"/>
      <c r="WUJ238" s="13"/>
      <c r="WUK238" s="13"/>
      <c r="WUL238" s="13"/>
      <c r="WUM238" s="13"/>
      <c r="WUN238" s="13"/>
      <c r="WUO238" s="13"/>
      <c r="WUP238" s="13"/>
      <c r="WUQ238" s="13"/>
      <c r="WUR238" s="13"/>
      <c r="WUS238" s="13"/>
      <c r="WUT238" s="13"/>
      <c r="WUU238" s="13"/>
      <c r="WUV238" s="13"/>
      <c r="WUW238" s="13"/>
      <c r="WUX238" s="13"/>
      <c r="WUY238" s="13"/>
      <c r="WUZ238" s="13"/>
      <c r="WVA238" s="13"/>
      <c r="WVB238" s="13"/>
      <c r="WVC238" s="13"/>
      <c r="WVD238" s="13"/>
      <c r="WVE238" s="13"/>
      <c r="WVF238" s="13"/>
      <c r="WVG238" s="13"/>
      <c r="WVH238" s="13"/>
      <c r="WVI238" s="13"/>
      <c r="WVJ238" s="13"/>
      <c r="WVK238" s="13"/>
      <c r="WVL238" s="13"/>
      <c r="WVM238" s="13"/>
      <c r="WVN238" s="13"/>
      <c r="WVO238" s="13"/>
      <c r="WVP238" s="13"/>
      <c r="WVQ238" s="13"/>
      <c r="WVR238" s="13"/>
      <c r="WVS238" s="13"/>
      <c r="WVT238" s="13"/>
      <c r="WVU238" s="13"/>
      <c r="WVV238" s="13"/>
      <c r="WVW238" s="13"/>
      <c r="WVX238" s="13"/>
      <c r="WVY238" s="13"/>
      <c r="WVZ238" s="13"/>
      <c r="WWA238" s="13"/>
      <c r="WWB238" s="13"/>
      <c r="WWC238" s="13"/>
      <c r="WWD238" s="13"/>
      <c r="WWE238" s="13"/>
      <c r="WWF238" s="13"/>
      <c r="WWG238" s="13"/>
      <c r="WWH238" s="13"/>
      <c r="WWI238" s="13"/>
      <c r="WWJ238" s="13"/>
      <c r="WWK238" s="13"/>
      <c r="WWL238" s="13"/>
      <c r="WWM238" s="13"/>
      <c r="WWN238" s="13"/>
      <c r="WWO238" s="13"/>
      <c r="WWP238" s="13"/>
      <c r="WWQ238" s="13"/>
      <c r="WWR238" s="13"/>
      <c r="WWS238" s="13"/>
      <c r="WWT238" s="13"/>
      <c r="WWU238" s="13"/>
      <c r="WWV238" s="13"/>
      <c r="WWW238" s="13"/>
      <c r="WWX238" s="13"/>
      <c r="WWY238" s="13"/>
      <c r="WWZ238" s="13"/>
      <c r="WXA238" s="13"/>
      <c r="WXB238" s="13"/>
      <c r="WXC238" s="13"/>
      <c r="WXD238" s="13"/>
      <c r="WXE238" s="13"/>
      <c r="WXF238" s="13"/>
      <c r="WXG238" s="13"/>
      <c r="WXH238" s="13"/>
      <c r="WXI238" s="13"/>
      <c r="WXJ238" s="13"/>
      <c r="WXK238" s="13"/>
      <c r="WXL238" s="13"/>
      <c r="WXM238" s="13"/>
      <c r="WXN238" s="13"/>
      <c r="WXO238" s="13"/>
      <c r="WXP238" s="13"/>
      <c r="WXQ238" s="13"/>
      <c r="WXR238" s="13"/>
      <c r="WXS238" s="13"/>
      <c r="WXT238" s="13"/>
      <c r="WXU238" s="13"/>
      <c r="WXV238" s="13"/>
      <c r="WXW238" s="13"/>
      <c r="WXX238" s="13"/>
      <c r="WXY238" s="13"/>
      <c r="WXZ238" s="13"/>
      <c r="WYA238" s="13"/>
      <c r="WYB238" s="13"/>
      <c r="WYC238" s="13"/>
      <c r="WYD238" s="13"/>
      <c r="WYE238" s="13"/>
      <c r="WYF238" s="13"/>
      <c r="WYG238" s="13"/>
      <c r="WYH238" s="13"/>
      <c r="WYI238" s="13"/>
      <c r="WYJ238" s="13"/>
      <c r="WYK238" s="13"/>
      <c r="WYL238" s="13"/>
      <c r="WYM238" s="13"/>
      <c r="WYN238" s="13"/>
      <c r="WYO238" s="13"/>
      <c r="WYP238" s="13"/>
      <c r="WYQ238" s="13"/>
      <c r="WYR238" s="13"/>
      <c r="WYS238" s="13"/>
      <c r="WYT238" s="13"/>
      <c r="WYU238" s="13"/>
      <c r="WYV238" s="13"/>
      <c r="WYW238" s="13"/>
      <c r="WYX238" s="13"/>
      <c r="WYY238" s="13"/>
      <c r="WYZ238" s="13"/>
      <c r="WZA238" s="13"/>
      <c r="WZB238" s="13"/>
      <c r="WZC238" s="13"/>
      <c r="WZD238" s="13"/>
      <c r="WZE238" s="13"/>
      <c r="WZF238" s="13"/>
      <c r="WZG238" s="13"/>
      <c r="WZH238" s="13"/>
      <c r="WZI238" s="13"/>
      <c r="WZJ238" s="13"/>
      <c r="WZK238" s="13"/>
      <c r="WZL238" s="13"/>
      <c r="WZM238" s="13"/>
      <c r="WZN238" s="13"/>
      <c r="WZO238" s="13"/>
      <c r="WZP238" s="13"/>
      <c r="WZQ238" s="13"/>
      <c r="WZR238" s="13"/>
      <c r="WZS238" s="13"/>
      <c r="WZT238" s="13"/>
      <c r="WZU238" s="13"/>
      <c r="WZV238" s="13"/>
      <c r="WZW238" s="13"/>
      <c r="WZX238" s="13"/>
      <c r="WZY238" s="13"/>
      <c r="WZZ238" s="13"/>
      <c r="XAA238" s="13"/>
      <c r="XAB238" s="13"/>
      <c r="XAC238" s="13"/>
      <c r="XAD238" s="13"/>
      <c r="XAE238" s="13"/>
      <c r="XAF238" s="13"/>
      <c r="XAG238" s="13"/>
      <c r="XAH238" s="13"/>
      <c r="XAI238" s="13"/>
      <c r="XAJ238" s="13"/>
      <c r="XAK238" s="13"/>
      <c r="XAL238" s="13"/>
      <c r="XAM238" s="13"/>
      <c r="XAN238" s="13"/>
      <c r="XAO238" s="13"/>
      <c r="XAP238" s="13"/>
      <c r="XAQ238" s="13"/>
      <c r="XAR238" s="13"/>
      <c r="XAS238" s="13"/>
      <c r="XAT238" s="13"/>
      <c r="XAU238" s="13"/>
      <c r="XAV238" s="13"/>
      <c r="XAW238" s="13"/>
      <c r="XAX238" s="13"/>
      <c r="XAY238" s="13"/>
      <c r="XAZ238" s="13"/>
      <c r="XBA238" s="13"/>
      <c r="XBB238" s="13"/>
      <c r="XBC238" s="13"/>
      <c r="XBD238" s="13"/>
      <c r="XBE238" s="13"/>
      <c r="XBF238" s="13"/>
      <c r="XBG238" s="13"/>
      <c r="XBH238" s="13"/>
      <c r="XBI238" s="13"/>
      <c r="XBJ238" s="13"/>
      <c r="XBK238" s="13"/>
      <c r="XBL238" s="13"/>
      <c r="XBM238" s="13"/>
      <c r="XBN238" s="13"/>
      <c r="XBO238" s="13"/>
      <c r="XBP238" s="13"/>
      <c r="XBQ238" s="13"/>
      <c r="XBR238" s="13"/>
      <c r="XBS238" s="13"/>
      <c r="XBT238" s="13"/>
      <c r="XBU238" s="13"/>
      <c r="XBV238" s="13"/>
      <c r="XBW238" s="13"/>
      <c r="XBX238" s="13"/>
      <c r="XBY238" s="13"/>
      <c r="XBZ238" s="13"/>
      <c r="XCA238" s="13"/>
      <c r="XCB238" s="13"/>
      <c r="XCC238" s="13"/>
      <c r="XCD238" s="13"/>
      <c r="XCE238" s="13"/>
      <c r="XCF238" s="13"/>
      <c r="XCG238" s="13"/>
      <c r="XCH238" s="13"/>
      <c r="XCI238" s="13"/>
      <c r="XCJ238" s="13"/>
      <c r="XCK238" s="13"/>
      <c r="XCL238" s="13"/>
      <c r="XCM238" s="13"/>
      <c r="XCN238" s="13"/>
      <c r="XCO238" s="13"/>
      <c r="XCP238" s="13"/>
      <c r="XCQ238" s="13"/>
      <c r="XCR238" s="13"/>
      <c r="XCS238" s="13"/>
      <c r="XCT238" s="13"/>
      <c r="XCU238" s="13"/>
      <c r="XCV238" s="13"/>
      <c r="XCW238" s="13"/>
      <c r="XCX238" s="13"/>
      <c r="XCY238" s="13"/>
      <c r="XCZ238" s="13"/>
      <c r="XDA238" s="13"/>
      <c r="XDB238" s="13"/>
      <c r="XDC238" s="13"/>
      <c r="XDD238" s="13"/>
      <c r="XDE238" s="13"/>
      <c r="XDF238" s="13"/>
      <c r="XDG238" s="13"/>
      <c r="XDH238" s="13"/>
      <c r="XDI238" s="13"/>
      <c r="XDJ238" s="13"/>
      <c r="XDK238" s="13"/>
      <c r="XDL238" s="13"/>
      <c r="XDM238" s="13"/>
      <c r="XDN238" s="13"/>
      <c r="XDO238" s="13"/>
      <c r="XDP238" s="13"/>
      <c r="XDQ238" s="13"/>
      <c r="XDR238" s="13"/>
      <c r="XDS238" s="13"/>
      <c r="XDT238" s="13"/>
      <c r="XDU238" s="13"/>
      <c r="XDV238" s="13"/>
      <c r="XDW238" s="13"/>
      <c r="XDX238" s="13"/>
      <c r="XDY238" s="13"/>
      <c r="XDZ238" s="13"/>
      <c r="XEA238" s="13"/>
      <c r="XEB238" s="13"/>
      <c r="XEC238" s="13"/>
      <c r="XED238" s="13"/>
      <c r="XEE238" s="13"/>
      <c r="XEF238" s="13"/>
      <c r="XEG238" s="13"/>
      <c r="XEH238" s="13"/>
      <c r="XEI238" s="13"/>
      <c r="XEJ238" s="13"/>
      <c r="XEK238" s="13"/>
      <c r="XEL238" s="13"/>
      <c r="XEM238" s="13"/>
      <c r="XEN238" s="13"/>
      <c r="XEO238" s="13"/>
      <c r="XEP238" s="13"/>
      <c r="XEQ238" s="13"/>
      <c r="XER238" s="13"/>
      <c r="XES238" s="13"/>
      <c r="XET238" s="13"/>
      <c r="XEU238" s="13"/>
      <c r="XEV238" s="13"/>
      <c r="XEW238" s="13"/>
      <c r="XEX238" s="13"/>
      <c r="XEY238" s="13"/>
      <c r="XEZ238" s="13"/>
    </row>
    <row r="239" spans="1:16380" ht="12.75" customHeight="1" x14ac:dyDescent="0.2">
      <c r="E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6380" ht="12.75" customHeight="1" x14ac:dyDescent="0.2">
      <c r="E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customFormat="1" ht="12.75" customHeight="1" x14ac:dyDescent="0.2"/>
    <row r="242" customFormat="1" ht="12.75" customHeight="1" x14ac:dyDescent="0.2"/>
    <row r="243" customFormat="1" ht="12.75" customHeight="1" x14ac:dyDescent="0.2"/>
    <row r="244" customFormat="1" ht="12.75" customHeight="1" x14ac:dyDescent="0.2"/>
    <row r="245" customFormat="1" ht="12.75" customHeight="1" x14ac:dyDescent="0.2"/>
    <row r="246" customFormat="1" ht="12.75" customHeight="1" x14ac:dyDescent="0.2"/>
    <row r="247" customFormat="1" ht="12.75" customHeight="1" x14ac:dyDescent="0.2"/>
    <row r="248" customFormat="1" ht="12.75" customHeight="1" x14ac:dyDescent="0.2"/>
    <row r="249" customFormat="1" ht="12.75" customHeight="1" x14ac:dyDescent="0.2"/>
    <row r="250" customFormat="1" ht="12.75" customHeight="1" x14ac:dyDescent="0.2"/>
    <row r="251" customFormat="1" ht="12.75" customHeight="1" x14ac:dyDescent="0.2"/>
    <row r="252" customFormat="1" ht="12.75" customHeight="1" x14ac:dyDescent="0.2"/>
    <row r="253" customFormat="1" ht="12.75" customHeight="1" x14ac:dyDescent="0.2"/>
    <row r="254" customFormat="1" ht="12.75" customHeight="1" x14ac:dyDescent="0.2"/>
    <row r="255" customFormat="1" ht="12.75" customHeight="1" x14ac:dyDescent="0.2"/>
    <row r="256" customFormat="1" ht="12.75" customHeight="1" x14ac:dyDescent="0.2"/>
    <row r="257" customFormat="1" ht="12.75" customHeight="1" x14ac:dyDescent="0.2"/>
    <row r="258" customFormat="1" ht="12.75" customHeight="1" x14ac:dyDescent="0.2"/>
    <row r="259" customFormat="1" ht="12.75" customHeight="1" x14ac:dyDescent="0.2"/>
    <row r="260" customFormat="1" ht="12.75" customHeight="1" x14ac:dyDescent="0.2"/>
    <row r="261" customFormat="1" ht="12.75" customHeight="1" x14ac:dyDescent="0.2"/>
    <row r="262" customFormat="1" ht="12.75" customHeight="1" x14ac:dyDescent="0.2"/>
    <row r="263" customFormat="1" ht="12.75" customHeight="1" x14ac:dyDescent="0.2"/>
    <row r="264" customFormat="1" ht="12.75" customHeight="1" x14ac:dyDescent="0.2"/>
    <row r="265" customFormat="1" ht="12.75" customHeight="1" x14ac:dyDescent="0.2"/>
    <row r="266" customFormat="1" ht="12.75" customHeight="1" x14ac:dyDescent="0.2"/>
    <row r="267" customFormat="1" ht="12.75" customHeight="1" x14ac:dyDescent="0.2"/>
    <row r="268" customFormat="1" ht="12.75" customHeight="1" x14ac:dyDescent="0.2"/>
    <row r="269" customFormat="1" ht="12.75" customHeight="1" x14ac:dyDescent="0.2"/>
    <row r="270" customFormat="1" ht="12.75" customHeight="1" x14ac:dyDescent="0.2"/>
    <row r="271" customFormat="1" ht="12.75" customHeight="1" x14ac:dyDescent="0.2"/>
    <row r="272" customFormat="1" ht="12.75" customHeight="1" x14ac:dyDescent="0.2"/>
    <row r="273" customFormat="1" ht="12.75" customHeight="1" x14ac:dyDescent="0.2"/>
    <row r="274" customFormat="1" ht="12.75" customHeight="1" x14ac:dyDescent="0.2"/>
    <row r="275" customFormat="1" ht="12.75" customHeight="1" x14ac:dyDescent="0.2"/>
    <row r="276" customFormat="1" ht="12.75" customHeight="1" x14ac:dyDescent="0.2"/>
    <row r="277" customFormat="1" ht="12.75" customHeight="1" x14ac:dyDescent="0.2"/>
    <row r="278" customFormat="1" ht="12.75" customHeight="1" x14ac:dyDescent="0.2"/>
    <row r="279" customFormat="1" ht="12.75" customHeight="1" x14ac:dyDescent="0.2"/>
    <row r="280" customFormat="1" ht="12.75" customHeight="1" x14ac:dyDescent="0.2"/>
    <row r="281" customFormat="1" ht="12.75" customHeight="1" x14ac:dyDescent="0.2"/>
    <row r="282" customFormat="1" ht="12.75" customHeight="1" x14ac:dyDescent="0.2"/>
    <row r="283" customFormat="1" ht="12.75" customHeight="1" x14ac:dyDescent="0.2"/>
    <row r="284" customFormat="1" ht="12.75" customHeight="1" x14ac:dyDescent="0.2"/>
    <row r="285" customFormat="1" ht="12.75" customHeight="1" x14ac:dyDescent="0.2"/>
    <row r="286" customFormat="1" ht="12.75" customHeight="1" x14ac:dyDescent="0.2"/>
    <row r="287" customFormat="1" ht="12.75" customHeight="1" x14ac:dyDescent="0.2"/>
    <row r="288" customFormat="1" ht="12.75" customHeight="1" x14ac:dyDescent="0.2"/>
    <row r="289" customFormat="1" ht="12.75" customHeight="1" x14ac:dyDescent="0.2"/>
    <row r="290" customFormat="1" ht="12.75" customHeight="1" x14ac:dyDescent="0.2"/>
    <row r="291" customFormat="1" ht="12.75" customHeight="1" x14ac:dyDescent="0.2"/>
    <row r="292" customFormat="1" ht="12.75" customHeight="1" x14ac:dyDescent="0.2"/>
    <row r="293" customFormat="1" ht="12.75" customHeight="1" x14ac:dyDescent="0.2"/>
    <row r="294" customFormat="1" ht="12.75" customHeight="1" x14ac:dyDescent="0.2"/>
    <row r="295" customFormat="1" ht="12.75" customHeight="1" x14ac:dyDescent="0.2"/>
    <row r="296" customFormat="1" ht="12.75" customHeight="1" x14ac:dyDescent="0.2"/>
    <row r="297" customFormat="1" ht="12.75" customHeight="1" x14ac:dyDescent="0.2"/>
    <row r="298" customFormat="1" ht="12.75" customHeight="1" x14ac:dyDescent="0.2"/>
    <row r="299" customFormat="1" ht="12.75" customHeight="1" x14ac:dyDescent="0.2"/>
    <row r="300" customFormat="1" ht="12.75" customHeight="1" x14ac:dyDescent="0.2"/>
    <row r="301" customFormat="1" ht="12.75" customHeight="1" x14ac:dyDescent="0.2"/>
    <row r="302" customFormat="1" ht="12.75" customHeight="1" x14ac:dyDescent="0.2"/>
    <row r="303" customFormat="1" ht="12.75" customHeight="1" x14ac:dyDescent="0.2"/>
    <row r="304" customFormat="1" ht="12.75" customHeight="1" x14ac:dyDescent="0.2"/>
    <row r="305" spans="5:19" ht="12.75" customHeight="1" x14ac:dyDescent="0.2">
      <c r="E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5:19" ht="12.75" customHeight="1" x14ac:dyDescent="0.2">
      <c r="E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5:19" ht="12.75" customHeight="1" x14ac:dyDescent="0.2">
      <c r="E307" s="4"/>
      <c r="F307" s="1"/>
      <c r="G307" s="101"/>
      <c r="H307" s="101"/>
      <c r="I307" s="101"/>
    </row>
    <row r="308" spans="5:19" ht="12.75" customHeight="1" x14ac:dyDescent="0.2">
      <c r="E308" s="4"/>
      <c r="F308" s="1"/>
      <c r="G308" s="101"/>
      <c r="H308" s="101"/>
      <c r="I308" s="101"/>
    </row>
    <row r="309" spans="5:19" ht="12.75" customHeight="1" x14ac:dyDescent="0.2">
      <c r="E309" s="4"/>
      <c r="F309" s="1"/>
      <c r="G309" s="101"/>
      <c r="H309" s="101"/>
      <c r="I309" s="101"/>
    </row>
    <row r="310" spans="5:19" ht="12.75" customHeight="1" x14ac:dyDescent="0.2">
      <c r="E310" s="4"/>
      <c r="F310" s="1"/>
      <c r="G310" s="101"/>
      <c r="H310" s="101"/>
      <c r="I310" s="101"/>
    </row>
    <row r="311" spans="5:19" ht="12.75" customHeight="1" x14ac:dyDescent="0.2">
      <c r="E311" s="4"/>
      <c r="F311" s="1"/>
      <c r="G311" s="101"/>
      <c r="H311" s="101"/>
      <c r="I311" s="101"/>
    </row>
    <row r="312" spans="5:19" ht="12.75" customHeight="1" x14ac:dyDescent="0.2">
      <c r="E312" s="4"/>
      <c r="F312" s="1"/>
      <c r="G312" s="101"/>
      <c r="H312" s="101"/>
      <c r="I312" s="101"/>
    </row>
    <row r="313" spans="5:19" ht="12.75" customHeight="1" x14ac:dyDescent="0.2">
      <c r="E313" s="4"/>
      <c r="F313" s="1"/>
      <c r="G313" s="101"/>
      <c r="H313" s="101"/>
      <c r="I313" s="101"/>
    </row>
    <row r="314" spans="5:19" ht="12.75" customHeight="1" x14ac:dyDescent="0.2">
      <c r="E314" s="4"/>
      <c r="F314" s="1"/>
      <c r="G314" s="101"/>
      <c r="H314" s="101"/>
      <c r="I314" s="101"/>
    </row>
    <row r="315" spans="5:19" ht="12.75" customHeight="1" x14ac:dyDescent="0.2">
      <c r="E315" s="4"/>
      <c r="F315" s="1"/>
      <c r="G315" s="101"/>
      <c r="H315" s="101"/>
      <c r="I315" s="101"/>
    </row>
    <row r="316" spans="5:19" ht="12.75" customHeight="1" x14ac:dyDescent="0.2">
      <c r="E316" s="4"/>
      <c r="F316" s="1"/>
      <c r="G316" s="101"/>
      <c r="H316" s="101"/>
      <c r="I316" s="101"/>
    </row>
    <row r="317" spans="5:19" ht="12.75" customHeight="1" x14ac:dyDescent="0.2">
      <c r="E317" s="4"/>
      <c r="F317" s="1"/>
      <c r="G317" s="101"/>
      <c r="H317" s="101"/>
      <c r="I317" s="101"/>
    </row>
    <row r="318" spans="5:19" ht="12.75" customHeight="1" x14ac:dyDescent="0.2">
      <c r="E318" s="4"/>
      <c r="F318" s="1"/>
      <c r="G318" s="101"/>
      <c r="H318" s="101"/>
      <c r="I318" s="101"/>
    </row>
    <row r="319" spans="5:19" ht="12.75" customHeight="1" x14ac:dyDescent="0.2">
      <c r="E319" s="4"/>
      <c r="F319" s="1"/>
      <c r="G319" s="101"/>
      <c r="H319" s="101"/>
      <c r="I319" s="101"/>
    </row>
    <row r="320" spans="5:19" ht="12.75" customHeight="1" x14ac:dyDescent="0.2">
      <c r="E320" s="4"/>
      <c r="F320" s="1"/>
      <c r="G320" s="101"/>
      <c r="H320" s="101"/>
      <c r="I320" s="101"/>
    </row>
    <row r="321" spans="5:9" ht="12.75" customHeight="1" x14ac:dyDescent="0.2">
      <c r="E321" s="4"/>
      <c r="F321" s="1"/>
      <c r="G321" s="101"/>
      <c r="H321" s="101"/>
      <c r="I321" s="101"/>
    </row>
    <row r="322" spans="5:9" ht="12.75" customHeight="1" x14ac:dyDescent="0.2">
      <c r="E322" s="4"/>
      <c r="F322" s="1"/>
      <c r="G322" s="101"/>
      <c r="H322" s="101"/>
      <c r="I322" s="101"/>
    </row>
    <row r="323" spans="5:9" ht="12.75" customHeight="1" x14ac:dyDescent="0.2">
      <c r="E323" s="4"/>
      <c r="F323" s="1"/>
      <c r="G323" s="101"/>
      <c r="H323" s="101"/>
      <c r="I323" s="101"/>
    </row>
    <row r="324" spans="5:9" ht="12.75" customHeight="1" x14ac:dyDescent="0.2">
      <c r="E324" s="4"/>
      <c r="F324" s="1"/>
      <c r="G324" s="101"/>
      <c r="H324" s="101"/>
      <c r="I324" s="101"/>
    </row>
    <row r="325" spans="5:9" ht="12.75" customHeight="1" x14ac:dyDescent="0.2">
      <c r="E325" s="4"/>
      <c r="F325" s="1"/>
      <c r="G325" s="101"/>
      <c r="H325" s="101"/>
      <c r="I325" s="101"/>
    </row>
    <row r="326" spans="5:9" ht="12.75" customHeight="1" x14ac:dyDescent="0.2">
      <c r="E326" s="4"/>
      <c r="F326" s="1"/>
      <c r="G326" s="101"/>
      <c r="H326" s="101"/>
      <c r="I326" s="101"/>
    </row>
    <row r="327" spans="5:9" ht="12.75" customHeight="1" x14ac:dyDescent="0.2">
      <c r="E327" s="4"/>
      <c r="F327" s="1"/>
      <c r="G327" s="101"/>
      <c r="H327" s="101"/>
      <c r="I327" s="101"/>
    </row>
    <row r="328" spans="5:9" ht="12.75" customHeight="1" x14ac:dyDescent="0.2">
      <c r="E328" s="4"/>
      <c r="F328" s="1"/>
      <c r="G328" s="101"/>
      <c r="H328" s="101"/>
      <c r="I328" s="101"/>
    </row>
    <row r="329" spans="5:9" ht="12.75" customHeight="1" x14ac:dyDescent="0.2">
      <c r="E329" s="4"/>
      <c r="F329" s="1"/>
      <c r="G329" s="101"/>
      <c r="H329" s="101"/>
      <c r="I329" s="101"/>
    </row>
    <row r="330" spans="5:9" ht="12.75" customHeight="1" x14ac:dyDescent="0.2">
      <c r="E330" s="4"/>
      <c r="F330" s="1"/>
      <c r="G330" s="101"/>
      <c r="H330" s="101"/>
      <c r="I330" s="101"/>
    </row>
    <row r="331" spans="5:9" ht="12.75" customHeight="1" x14ac:dyDescent="0.2">
      <c r="E331" s="4"/>
      <c r="F331" s="1"/>
      <c r="G331" s="101"/>
      <c r="H331" s="101"/>
      <c r="I331" s="101"/>
    </row>
    <row r="332" spans="5:9" ht="12.75" customHeight="1" x14ac:dyDescent="0.2">
      <c r="E332" s="4"/>
      <c r="F332" s="1"/>
      <c r="G332" s="101"/>
      <c r="H332" s="101"/>
      <c r="I332" s="101"/>
    </row>
    <row r="333" spans="5:9" ht="12.75" customHeight="1" x14ac:dyDescent="0.2">
      <c r="E333" s="4"/>
      <c r="F333" s="1"/>
      <c r="G333" s="101"/>
      <c r="H333" s="101"/>
      <c r="I333" s="101"/>
    </row>
    <row r="334" spans="5:9" ht="12.75" customHeight="1" x14ac:dyDescent="0.2">
      <c r="E334" s="4"/>
      <c r="F334" s="1"/>
      <c r="G334" s="101"/>
      <c r="H334" s="101"/>
      <c r="I334" s="101"/>
    </row>
    <row r="335" spans="5:9" ht="12.75" customHeight="1" x14ac:dyDescent="0.2">
      <c r="E335" s="4"/>
      <c r="F335" s="1"/>
      <c r="G335" s="101"/>
      <c r="H335" s="101"/>
      <c r="I335" s="101"/>
    </row>
    <row r="336" spans="5:9" ht="12.75" customHeight="1" x14ac:dyDescent="0.2">
      <c r="E336" s="4"/>
      <c r="F336" s="1"/>
      <c r="G336" s="101"/>
      <c r="H336" s="101"/>
      <c r="I336" s="101"/>
    </row>
    <row r="337" spans="5:9" ht="12.75" customHeight="1" x14ac:dyDescent="0.2">
      <c r="E337" s="4"/>
      <c r="F337" s="1"/>
      <c r="G337" s="101"/>
      <c r="H337" s="101"/>
      <c r="I337" s="101"/>
    </row>
    <row r="338" spans="5:9" ht="12.75" customHeight="1" x14ac:dyDescent="0.2">
      <c r="E338" s="4"/>
      <c r="F338" s="1"/>
      <c r="G338" s="101"/>
      <c r="H338" s="101"/>
      <c r="I338" s="101"/>
    </row>
    <row r="339" spans="5:9" ht="12.75" customHeight="1" x14ac:dyDescent="0.2">
      <c r="E339" s="4"/>
      <c r="F339" s="1"/>
      <c r="G339" s="101"/>
      <c r="H339" s="101"/>
      <c r="I339" s="101"/>
    </row>
    <row r="340" spans="5:9" ht="12.75" customHeight="1" x14ac:dyDescent="0.2">
      <c r="E340" s="4"/>
      <c r="F340" s="1"/>
      <c r="G340" s="101"/>
      <c r="H340" s="101"/>
      <c r="I340" s="101"/>
    </row>
    <row r="341" spans="5:9" ht="12.75" customHeight="1" x14ac:dyDescent="0.2">
      <c r="E341" s="4"/>
      <c r="F341" s="1"/>
      <c r="G341" s="101"/>
      <c r="H341" s="101"/>
      <c r="I341" s="101"/>
    </row>
    <row r="342" spans="5:9" ht="12.75" customHeight="1" x14ac:dyDescent="0.2">
      <c r="E342" s="4"/>
      <c r="F342" s="1"/>
      <c r="G342" s="101"/>
      <c r="H342" s="101"/>
      <c r="I342" s="101"/>
    </row>
    <row r="343" spans="5:9" ht="12.75" customHeight="1" x14ac:dyDescent="0.2">
      <c r="E343" s="4"/>
      <c r="F343" s="1"/>
      <c r="G343" s="101"/>
      <c r="H343" s="101"/>
      <c r="I343" s="101"/>
    </row>
    <row r="344" spans="5:9" ht="12.75" customHeight="1" x14ac:dyDescent="0.2">
      <c r="E344" s="4"/>
      <c r="F344" s="1"/>
      <c r="G344" s="101"/>
      <c r="H344" s="101"/>
      <c r="I344" s="101"/>
    </row>
    <row r="345" spans="5:9" ht="12.75" customHeight="1" x14ac:dyDescent="0.2">
      <c r="E345" s="4"/>
      <c r="F345" s="1"/>
      <c r="G345" s="101"/>
      <c r="H345" s="101"/>
      <c r="I345" s="101"/>
    </row>
    <row r="346" spans="5:9" ht="12.75" customHeight="1" x14ac:dyDescent="0.2">
      <c r="E346" s="4"/>
      <c r="F346" s="1"/>
      <c r="G346" s="101"/>
      <c r="H346" s="101"/>
      <c r="I346" s="101"/>
    </row>
    <row r="347" spans="5:9" ht="12.75" customHeight="1" x14ac:dyDescent="0.2">
      <c r="E347" s="4"/>
      <c r="F347" s="1"/>
      <c r="G347" s="101"/>
      <c r="H347" s="101"/>
      <c r="I347" s="101"/>
    </row>
    <row r="348" spans="5:9" ht="12.75" customHeight="1" x14ac:dyDescent="0.2">
      <c r="E348" s="4"/>
      <c r="F348" s="1"/>
      <c r="G348" s="101"/>
      <c r="H348" s="101"/>
      <c r="I348" s="101"/>
    </row>
    <row r="349" spans="5:9" ht="12.75" customHeight="1" x14ac:dyDescent="0.2">
      <c r="E349" s="4"/>
      <c r="F349" s="1"/>
      <c r="G349" s="101"/>
      <c r="H349" s="101"/>
      <c r="I349" s="101"/>
    </row>
    <row r="350" spans="5:9" ht="12.75" customHeight="1" x14ac:dyDescent="0.2">
      <c r="E350" s="4"/>
      <c r="F350" s="1"/>
      <c r="G350" s="101"/>
      <c r="H350" s="101"/>
      <c r="I350" s="101"/>
    </row>
    <row r="351" spans="5:9" ht="12.75" customHeight="1" x14ac:dyDescent="0.2">
      <c r="E351" s="4"/>
      <c r="F351" s="1"/>
      <c r="G351" s="101"/>
      <c r="H351" s="101"/>
      <c r="I351" s="101"/>
    </row>
    <row r="352" spans="5:9" ht="12.75" customHeight="1" x14ac:dyDescent="0.2">
      <c r="E352" s="4"/>
      <c r="F352" s="1"/>
      <c r="G352" s="101"/>
      <c r="H352" s="101"/>
      <c r="I352" s="101"/>
    </row>
    <row r="353" spans="5:9" ht="12.75" customHeight="1" x14ac:dyDescent="0.2">
      <c r="E353" s="4"/>
      <c r="F353" s="1"/>
      <c r="G353" s="101"/>
      <c r="H353" s="101"/>
      <c r="I353" s="101"/>
    </row>
    <row r="354" spans="5:9" ht="12.75" customHeight="1" x14ac:dyDescent="0.2">
      <c r="E354" s="4"/>
      <c r="F354" s="1"/>
      <c r="G354" s="101"/>
      <c r="H354" s="101"/>
      <c r="I354" s="101"/>
    </row>
    <row r="355" spans="5:9" ht="12.75" customHeight="1" x14ac:dyDescent="0.2">
      <c r="E355" s="4"/>
      <c r="F355" s="1"/>
      <c r="G355" s="101"/>
      <c r="H355" s="101"/>
      <c r="I355" s="101"/>
    </row>
    <row r="356" spans="5:9" ht="12.75" customHeight="1" x14ac:dyDescent="0.2">
      <c r="E356" s="4"/>
      <c r="F356" s="1"/>
      <c r="G356" s="101"/>
      <c r="H356" s="101"/>
      <c r="I356" s="101"/>
    </row>
    <row r="357" spans="5:9" ht="12.75" customHeight="1" x14ac:dyDescent="0.2">
      <c r="E357" s="4"/>
      <c r="F357" s="1"/>
      <c r="G357" s="101"/>
      <c r="H357" s="101"/>
      <c r="I357" s="101"/>
    </row>
    <row r="358" spans="5:9" ht="12.75" customHeight="1" x14ac:dyDescent="0.2">
      <c r="E358" s="4"/>
      <c r="F358" s="1"/>
      <c r="G358" s="101"/>
      <c r="H358" s="101"/>
      <c r="I358" s="101"/>
    </row>
    <row r="359" spans="5:9" ht="12.75" customHeight="1" x14ac:dyDescent="0.2">
      <c r="E359" s="4"/>
      <c r="F359" s="1"/>
      <c r="G359" s="101"/>
      <c r="H359" s="101"/>
      <c r="I359" s="101"/>
    </row>
    <row r="360" spans="5:9" ht="12.75" customHeight="1" x14ac:dyDescent="0.2">
      <c r="E360" s="4"/>
      <c r="F360" s="1"/>
      <c r="G360" s="101"/>
      <c r="H360" s="101"/>
      <c r="I360" s="101"/>
    </row>
    <row r="361" spans="5:9" ht="12.75" customHeight="1" x14ac:dyDescent="0.2">
      <c r="E361" s="4"/>
      <c r="F361" s="1"/>
      <c r="G361" s="101"/>
      <c r="H361" s="101"/>
      <c r="I361" s="101"/>
    </row>
    <row r="362" spans="5:9" ht="12.75" customHeight="1" x14ac:dyDescent="0.2">
      <c r="E362" s="4"/>
      <c r="F362" s="1"/>
      <c r="G362" s="101"/>
      <c r="H362" s="101"/>
      <c r="I362" s="101"/>
    </row>
    <row r="363" spans="5:9" ht="12.75" customHeight="1" x14ac:dyDescent="0.2">
      <c r="E363" s="4"/>
      <c r="F363" s="1"/>
      <c r="G363" s="101"/>
      <c r="H363" s="101"/>
      <c r="I363" s="101"/>
    </row>
    <row r="364" spans="5:9" ht="12.75" customHeight="1" x14ac:dyDescent="0.2">
      <c r="E364" s="4"/>
      <c r="F364" s="1"/>
      <c r="G364" s="101"/>
      <c r="H364" s="101"/>
      <c r="I364" s="101"/>
    </row>
    <row r="365" spans="5:9" ht="12.75" customHeight="1" x14ac:dyDescent="0.2">
      <c r="E365" s="4"/>
      <c r="F365" s="1"/>
      <c r="G365" s="101"/>
      <c r="H365" s="101"/>
      <c r="I365" s="101"/>
    </row>
    <row r="366" spans="5:9" ht="12.75" customHeight="1" x14ac:dyDescent="0.2">
      <c r="E366" s="4"/>
      <c r="F366" s="1"/>
      <c r="G366" s="101"/>
      <c r="H366" s="101"/>
      <c r="I366" s="101"/>
    </row>
    <row r="367" spans="5:9" ht="12.75" customHeight="1" x14ac:dyDescent="0.2">
      <c r="E367" s="4"/>
      <c r="F367" s="1"/>
      <c r="G367" s="101"/>
      <c r="H367" s="101"/>
      <c r="I367" s="101"/>
    </row>
    <row r="368" spans="5:9" ht="12.75" customHeight="1" x14ac:dyDescent="0.2">
      <c r="E368" s="4"/>
      <c r="F368" s="1"/>
      <c r="G368" s="101"/>
      <c r="H368" s="101"/>
      <c r="I368" s="101"/>
    </row>
    <row r="369" spans="5:9" ht="12.75" customHeight="1" x14ac:dyDescent="0.2">
      <c r="E369" s="4"/>
      <c r="F369" s="1"/>
      <c r="G369" s="101"/>
      <c r="H369" s="101"/>
      <c r="I369" s="101"/>
    </row>
    <row r="370" spans="5:9" ht="12.75" customHeight="1" x14ac:dyDescent="0.2">
      <c r="E370" s="4"/>
      <c r="F370" s="1"/>
      <c r="G370" s="101"/>
      <c r="H370" s="101"/>
      <c r="I370" s="101"/>
    </row>
    <row r="371" spans="5:9" ht="12.75" customHeight="1" x14ac:dyDescent="0.2">
      <c r="E371" s="4"/>
      <c r="F371" s="1"/>
      <c r="G371" s="101"/>
      <c r="H371" s="101"/>
      <c r="I371" s="101"/>
    </row>
    <row r="372" spans="5:9" ht="12.75" customHeight="1" x14ac:dyDescent="0.2">
      <c r="E372" s="4"/>
      <c r="F372" s="1"/>
      <c r="G372" s="101"/>
      <c r="H372" s="101"/>
      <c r="I372" s="101"/>
    </row>
    <row r="373" spans="5:9" ht="12.75" customHeight="1" x14ac:dyDescent="0.2">
      <c r="E373" s="4"/>
      <c r="F373" s="1"/>
      <c r="G373" s="101"/>
      <c r="H373" s="101"/>
      <c r="I373" s="101"/>
    </row>
    <row r="374" spans="5:9" ht="12.75" customHeight="1" x14ac:dyDescent="0.2">
      <c r="E374" s="4"/>
      <c r="F374" s="1"/>
      <c r="G374" s="101"/>
      <c r="H374" s="101"/>
      <c r="I374" s="101"/>
    </row>
    <row r="375" spans="5:9" ht="12.75" customHeight="1" x14ac:dyDescent="0.2">
      <c r="E375" s="4"/>
      <c r="F375" s="1"/>
      <c r="G375" s="101"/>
      <c r="H375" s="101"/>
      <c r="I375" s="101"/>
    </row>
    <row r="376" spans="5:9" ht="12.75" customHeight="1" x14ac:dyDescent="0.2">
      <c r="E376" s="4"/>
      <c r="F376" s="1"/>
      <c r="G376" s="101"/>
      <c r="H376" s="101"/>
      <c r="I376" s="101"/>
    </row>
    <row r="377" spans="5:9" ht="12.75" customHeight="1" x14ac:dyDescent="0.2">
      <c r="E377" s="4"/>
      <c r="F377" s="1"/>
      <c r="G377" s="101"/>
      <c r="H377" s="101"/>
      <c r="I377" s="101"/>
    </row>
    <row r="378" spans="5:9" ht="12.75" customHeight="1" x14ac:dyDescent="0.2">
      <c r="E378" s="4"/>
      <c r="F378" s="1"/>
      <c r="G378" s="101"/>
      <c r="H378" s="101"/>
      <c r="I378" s="101"/>
    </row>
    <row r="379" spans="5:9" ht="12.75" customHeight="1" x14ac:dyDescent="0.2">
      <c r="E379" s="4"/>
      <c r="F379" s="1"/>
      <c r="G379" s="101"/>
      <c r="H379" s="101"/>
      <c r="I379" s="101"/>
    </row>
    <row r="380" spans="5:9" ht="12.75" customHeight="1" x14ac:dyDescent="0.2">
      <c r="E380" s="4"/>
      <c r="F380" s="1"/>
      <c r="G380" s="101"/>
      <c r="H380" s="101"/>
      <c r="I380" s="101"/>
    </row>
    <row r="381" spans="5:9" ht="12.75" customHeight="1" x14ac:dyDescent="0.2">
      <c r="E381" s="4"/>
      <c r="F381" s="1"/>
      <c r="G381" s="101"/>
      <c r="H381" s="101"/>
      <c r="I381" s="101"/>
    </row>
    <row r="382" spans="5:9" ht="12.75" customHeight="1" x14ac:dyDescent="0.2">
      <c r="E382" s="4"/>
      <c r="F382" s="1"/>
      <c r="G382" s="101"/>
      <c r="H382" s="101"/>
      <c r="I382" s="101"/>
    </row>
    <row r="383" spans="5:9" ht="12.75" customHeight="1" x14ac:dyDescent="0.2">
      <c r="E383" s="4"/>
      <c r="F383" s="1"/>
      <c r="G383" s="101"/>
      <c r="H383" s="101"/>
      <c r="I383" s="101"/>
    </row>
    <row r="384" spans="5:9" ht="12.75" customHeight="1" x14ac:dyDescent="0.2">
      <c r="E384" s="4"/>
      <c r="F384" s="1"/>
      <c r="G384" s="101"/>
      <c r="H384" s="101"/>
      <c r="I384" s="101"/>
    </row>
    <row r="385" spans="5:9" ht="12.75" customHeight="1" x14ac:dyDescent="0.2">
      <c r="E385" s="4"/>
      <c r="F385" s="1"/>
      <c r="G385" s="101"/>
      <c r="H385" s="101"/>
      <c r="I385" s="101"/>
    </row>
    <row r="386" spans="5:9" ht="12.75" customHeight="1" x14ac:dyDescent="0.2">
      <c r="E386" s="4"/>
      <c r="F386" s="1"/>
      <c r="G386" s="101"/>
      <c r="H386" s="101"/>
      <c r="I386" s="101"/>
    </row>
    <row r="387" spans="5:9" ht="12.75" customHeight="1" x14ac:dyDescent="0.2">
      <c r="E387" s="4"/>
      <c r="F387" s="1"/>
      <c r="G387" s="101"/>
      <c r="H387" s="101"/>
      <c r="I387" s="101"/>
    </row>
    <row r="388" spans="5:9" ht="12.75" customHeight="1" x14ac:dyDescent="0.2">
      <c r="E388" s="4"/>
      <c r="F388" s="1"/>
      <c r="G388" s="101"/>
      <c r="H388" s="101"/>
      <c r="I388" s="101"/>
    </row>
    <row r="389" spans="5:9" ht="12.75" customHeight="1" x14ac:dyDescent="0.2">
      <c r="E389" s="4"/>
      <c r="F389" s="1"/>
      <c r="G389" s="101"/>
      <c r="H389" s="101"/>
      <c r="I389" s="101"/>
    </row>
    <row r="390" spans="5:9" ht="12.75" customHeight="1" x14ac:dyDescent="0.2">
      <c r="E390" s="4"/>
      <c r="F390" s="1"/>
      <c r="G390" s="101"/>
      <c r="H390" s="101"/>
      <c r="I390" s="101"/>
    </row>
    <row r="391" spans="5:9" ht="12.75" customHeight="1" x14ac:dyDescent="0.2">
      <c r="E391" s="4"/>
      <c r="F391" s="1"/>
      <c r="G391" s="101"/>
      <c r="H391" s="101"/>
      <c r="I391" s="101"/>
    </row>
    <row r="392" spans="5:9" ht="12.75" customHeight="1" x14ac:dyDescent="0.2">
      <c r="E392" s="4"/>
      <c r="F392" s="1"/>
      <c r="G392" s="101"/>
      <c r="H392" s="101"/>
      <c r="I392" s="101"/>
    </row>
    <row r="393" spans="5:9" ht="12.75" customHeight="1" x14ac:dyDescent="0.2">
      <c r="E393" s="4"/>
      <c r="F393" s="1"/>
      <c r="G393" s="101"/>
      <c r="H393" s="101"/>
      <c r="I393" s="101"/>
    </row>
    <row r="394" spans="5:9" ht="12.75" customHeight="1" x14ac:dyDescent="0.2">
      <c r="E394" s="4"/>
      <c r="F394" s="1"/>
      <c r="G394" s="101"/>
      <c r="H394" s="101"/>
      <c r="I394" s="101"/>
    </row>
    <row r="395" spans="5:9" ht="12.75" customHeight="1" x14ac:dyDescent="0.2">
      <c r="E395" s="4"/>
      <c r="F395" s="1"/>
      <c r="G395" s="101"/>
      <c r="H395" s="101"/>
      <c r="I395" s="101"/>
    </row>
    <row r="396" spans="5:9" ht="12.75" customHeight="1" x14ac:dyDescent="0.2">
      <c r="E396" s="4"/>
      <c r="F396" s="1"/>
      <c r="G396" s="101"/>
      <c r="H396" s="101"/>
      <c r="I396" s="101"/>
    </row>
    <row r="397" spans="5:9" ht="12.75" customHeight="1" x14ac:dyDescent="0.2">
      <c r="E397" s="4"/>
      <c r="F397" s="1"/>
      <c r="G397" s="101"/>
      <c r="H397" s="101"/>
      <c r="I397" s="101"/>
    </row>
    <row r="398" spans="5:9" ht="12.75" customHeight="1" x14ac:dyDescent="0.2">
      <c r="E398" s="4"/>
      <c r="F398" s="1"/>
      <c r="G398" s="101"/>
      <c r="H398" s="101"/>
      <c r="I398" s="101"/>
    </row>
    <row r="399" spans="5:9" ht="12.75" customHeight="1" x14ac:dyDescent="0.2">
      <c r="E399" s="4"/>
      <c r="F399" s="1"/>
      <c r="G399" s="101"/>
      <c r="H399" s="101"/>
      <c r="I399" s="101"/>
    </row>
    <row r="400" spans="5:9" ht="12.75" customHeight="1" x14ac:dyDescent="0.2">
      <c r="E400" s="4"/>
      <c r="F400" s="1"/>
      <c r="G400" s="101"/>
      <c r="H400" s="101"/>
      <c r="I400" s="101"/>
    </row>
    <row r="401" spans="5:9" ht="12.75" customHeight="1" x14ac:dyDescent="0.2">
      <c r="E401" s="4"/>
      <c r="F401" s="1"/>
      <c r="G401" s="101"/>
      <c r="H401" s="101"/>
      <c r="I401" s="101"/>
    </row>
    <row r="402" spans="5:9" ht="12.75" customHeight="1" x14ac:dyDescent="0.2">
      <c r="E402" s="4"/>
      <c r="F402" s="1"/>
      <c r="G402" s="101"/>
      <c r="H402" s="101"/>
      <c r="I402" s="101"/>
    </row>
    <row r="403" spans="5:9" ht="12.75" customHeight="1" x14ac:dyDescent="0.2">
      <c r="E403" s="4"/>
      <c r="F403" s="1"/>
      <c r="G403" s="101"/>
      <c r="H403" s="101"/>
      <c r="I403" s="101"/>
    </row>
    <row r="404" spans="5:9" ht="12.75" customHeight="1" x14ac:dyDescent="0.2">
      <c r="E404" s="4"/>
      <c r="F404" s="1"/>
      <c r="G404" s="101"/>
      <c r="H404" s="101"/>
      <c r="I404" s="101"/>
    </row>
    <row r="405" spans="5:9" ht="12.75" customHeight="1" x14ac:dyDescent="0.2">
      <c r="E405" s="4"/>
      <c r="F405" s="1"/>
      <c r="G405" s="101"/>
      <c r="H405" s="101"/>
      <c r="I405" s="101"/>
    </row>
    <row r="406" spans="5:9" ht="12.75" customHeight="1" x14ac:dyDescent="0.2">
      <c r="E406" s="4"/>
      <c r="F406" s="1"/>
      <c r="G406" s="101"/>
      <c r="H406" s="101"/>
      <c r="I406" s="101"/>
    </row>
    <row r="407" spans="5:9" ht="12.75" customHeight="1" x14ac:dyDescent="0.2">
      <c r="E407" s="4"/>
      <c r="F407" s="1"/>
      <c r="G407" s="101"/>
      <c r="H407" s="101"/>
      <c r="I407" s="101"/>
    </row>
    <row r="408" spans="5:9" ht="12.75" customHeight="1" x14ac:dyDescent="0.2">
      <c r="E408" s="4"/>
      <c r="F408" s="1"/>
      <c r="G408" s="101"/>
      <c r="H408" s="101"/>
      <c r="I408" s="101"/>
    </row>
    <row r="409" spans="5:9" ht="12.75" customHeight="1" x14ac:dyDescent="0.2">
      <c r="E409" s="4"/>
      <c r="F409" s="1"/>
      <c r="G409" s="101"/>
      <c r="H409" s="101"/>
      <c r="I409" s="101"/>
    </row>
    <row r="410" spans="5:9" ht="12.75" customHeight="1" x14ac:dyDescent="0.2">
      <c r="E410" s="4"/>
      <c r="F410" s="1"/>
      <c r="G410" s="101"/>
      <c r="H410" s="101"/>
      <c r="I410" s="101"/>
    </row>
    <row r="411" spans="5:9" ht="12.75" customHeight="1" x14ac:dyDescent="0.2">
      <c r="E411" s="4"/>
      <c r="F411" s="1"/>
      <c r="G411" s="101"/>
      <c r="H411" s="101"/>
      <c r="I411" s="101"/>
    </row>
    <row r="412" spans="5:9" ht="12.75" customHeight="1" x14ac:dyDescent="0.2">
      <c r="E412" s="4"/>
      <c r="F412" s="1"/>
      <c r="G412" s="101"/>
      <c r="H412" s="101"/>
      <c r="I412" s="101"/>
    </row>
    <row r="413" spans="5:9" ht="12.75" customHeight="1" x14ac:dyDescent="0.2">
      <c r="E413" s="4"/>
      <c r="F413" s="1"/>
      <c r="G413" s="101"/>
      <c r="H413" s="101"/>
      <c r="I413" s="101"/>
    </row>
    <row r="414" spans="5:9" ht="12.75" customHeight="1" x14ac:dyDescent="0.2">
      <c r="E414" s="4"/>
      <c r="F414" s="1"/>
      <c r="G414" s="101"/>
      <c r="H414" s="101"/>
      <c r="I414" s="101"/>
    </row>
    <row r="415" spans="5:9" ht="12.75" customHeight="1" x14ac:dyDescent="0.2">
      <c r="E415" s="4"/>
      <c r="F415" s="1"/>
      <c r="G415" s="101"/>
      <c r="H415" s="101"/>
      <c r="I415" s="101"/>
    </row>
    <row r="416" spans="5:9" ht="12.75" customHeight="1" x14ac:dyDescent="0.2">
      <c r="E416" s="4"/>
      <c r="F416" s="1"/>
      <c r="G416" s="101"/>
      <c r="H416" s="101"/>
      <c r="I416" s="101"/>
    </row>
    <row r="417" spans="5:9" ht="12.75" customHeight="1" x14ac:dyDescent="0.2">
      <c r="E417" s="4"/>
      <c r="F417" s="1"/>
      <c r="G417" s="101"/>
      <c r="H417" s="101"/>
      <c r="I417" s="101"/>
    </row>
    <row r="418" spans="5:9" ht="12.75" customHeight="1" x14ac:dyDescent="0.2">
      <c r="E418" s="4"/>
      <c r="F418" s="1"/>
      <c r="G418" s="101"/>
      <c r="H418" s="101"/>
      <c r="I418" s="101"/>
    </row>
    <row r="419" spans="5:9" ht="12.75" customHeight="1" x14ac:dyDescent="0.2">
      <c r="E419" s="4"/>
      <c r="F419" s="1"/>
      <c r="G419" s="101"/>
      <c r="H419" s="101"/>
      <c r="I419" s="101"/>
    </row>
    <row r="420" spans="5:9" ht="12.75" customHeight="1" x14ac:dyDescent="0.2">
      <c r="E420" s="4"/>
      <c r="F420" s="1"/>
      <c r="G420" s="101"/>
      <c r="H420" s="101"/>
      <c r="I420" s="101"/>
    </row>
    <row r="421" spans="5:9" ht="12.75" customHeight="1" x14ac:dyDescent="0.2">
      <c r="E421" s="4"/>
      <c r="F421" s="1"/>
      <c r="G421" s="101"/>
      <c r="H421" s="101"/>
      <c r="I421" s="101"/>
    </row>
    <row r="422" spans="5:9" ht="12.75" customHeight="1" x14ac:dyDescent="0.2">
      <c r="E422" s="4"/>
      <c r="F422" s="1"/>
      <c r="G422" s="101"/>
      <c r="H422" s="101"/>
      <c r="I422" s="101"/>
    </row>
    <row r="423" spans="5:9" ht="12.75" customHeight="1" x14ac:dyDescent="0.2">
      <c r="E423" s="4"/>
      <c r="F423" s="1"/>
      <c r="G423" s="101"/>
      <c r="H423" s="101"/>
      <c r="I423" s="101"/>
    </row>
    <row r="424" spans="5:9" ht="12.75" customHeight="1" x14ac:dyDescent="0.2">
      <c r="E424" s="4"/>
      <c r="F424" s="1"/>
      <c r="G424" s="101"/>
      <c r="H424" s="101"/>
      <c r="I424" s="101"/>
    </row>
    <row r="425" spans="5:9" ht="12.75" customHeight="1" x14ac:dyDescent="0.2">
      <c r="E425" s="4"/>
      <c r="F425" s="1"/>
      <c r="G425" s="101"/>
      <c r="H425" s="101"/>
      <c r="I425" s="101"/>
    </row>
    <row r="426" spans="5:9" ht="12.75" customHeight="1" x14ac:dyDescent="0.2">
      <c r="E426" s="4"/>
      <c r="F426" s="1"/>
      <c r="G426" s="101"/>
      <c r="H426" s="101"/>
      <c r="I426" s="101"/>
    </row>
    <row r="427" spans="5:9" ht="12.75" customHeight="1" x14ac:dyDescent="0.2">
      <c r="E427" s="4"/>
      <c r="F427" s="1"/>
      <c r="G427" s="101"/>
      <c r="H427" s="101"/>
      <c r="I427" s="101"/>
    </row>
    <row r="428" spans="5:9" ht="12.75" customHeight="1" x14ac:dyDescent="0.2">
      <c r="E428" s="4"/>
      <c r="F428" s="1"/>
      <c r="G428" s="101"/>
      <c r="H428" s="101"/>
      <c r="I428" s="101"/>
    </row>
    <row r="429" spans="5:9" ht="12.75" customHeight="1" x14ac:dyDescent="0.2">
      <c r="E429" s="4"/>
      <c r="F429" s="1"/>
      <c r="G429" s="101"/>
      <c r="H429" s="101"/>
      <c r="I429" s="101"/>
    </row>
    <row r="430" spans="5:9" ht="12.75" customHeight="1" x14ac:dyDescent="0.2">
      <c r="E430" s="4"/>
      <c r="F430" s="1"/>
      <c r="G430" s="101"/>
      <c r="H430" s="101"/>
      <c r="I430" s="101"/>
    </row>
    <row r="431" spans="5:9" ht="12.75" customHeight="1" x14ac:dyDescent="0.2">
      <c r="E431" s="4"/>
      <c r="F431" s="1"/>
      <c r="G431" s="101"/>
      <c r="H431" s="101"/>
      <c r="I431" s="101"/>
    </row>
    <row r="432" spans="5:9" ht="12.75" customHeight="1" x14ac:dyDescent="0.2">
      <c r="E432" s="4"/>
      <c r="F432" s="1"/>
      <c r="G432" s="101"/>
      <c r="H432" s="101"/>
      <c r="I432" s="101"/>
    </row>
    <row r="433" spans="5:9" ht="12.75" customHeight="1" x14ac:dyDescent="0.2">
      <c r="E433" s="4"/>
      <c r="F433" s="1"/>
      <c r="G433" s="101"/>
      <c r="H433" s="101"/>
      <c r="I433" s="101"/>
    </row>
    <row r="434" spans="5:9" ht="12.75" customHeight="1" x14ac:dyDescent="0.2">
      <c r="E434" s="4"/>
      <c r="F434" s="1"/>
      <c r="G434" s="101"/>
      <c r="H434" s="101"/>
      <c r="I434" s="101"/>
    </row>
    <row r="435" spans="5:9" ht="12.75" customHeight="1" x14ac:dyDescent="0.2">
      <c r="E435" s="4"/>
      <c r="F435" s="1"/>
      <c r="G435" s="101"/>
      <c r="H435" s="101"/>
      <c r="I435" s="101"/>
    </row>
    <row r="436" spans="5:9" ht="12.75" customHeight="1" x14ac:dyDescent="0.2">
      <c r="E436" s="4"/>
      <c r="F436" s="1"/>
      <c r="G436" s="101"/>
      <c r="H436" s="101"/>
      <c r="I436" s="101"/>
    </row>
    <row r="437" spans="5:9" ht="12.75" customHeight="1" x14ac:dyDescent="0.2">
      <c r="E437" s="4"/>
      <c r="F437" s="1"/>
      <c r="G437" s="101"/>
      <c r="H437" s="101"/>
      <c r="I437" s="101"/>
    </row>
    <row r="438" spans="5:9" ht="12.75" customHeight="1" x14ac:dyDescent="0.2">
      <c r="E438" s="4"/>
      <c r="F438" s="1"/>
      <c r="G438" s="101"/>
      <c r="H438" s="101"/>
      <c r="I438" s="101"/>
    </row>
    <row r="439" spans="5:9" ht="12.75" customHeight="1" x14ac:dyDescent="0.2">
      <c r="E439" s="4"/>
      <c r="F439" s="1"/>
      <c r="G439" s="101"/>
      <c r="H439" s="101"/>
      <c r="I439" s="101"/>
    </row>
    <row r="440" spans="5:9" ht="12.75" customHeight="1" x14ac:dyDescent="0.2">
      <c r="E440" s="4"/>
      <c r="F440" s="1"/>
      <c r="G440" s="101"/>
      <c r="H440" s="101"/>
      <c r="I440" s="101"/>
    </row>
    <row r="441" spans="5:9" ht="12.75" customHeight="1" x14ac:dyDescent="0.2">
      <c r="E441" s="4"/>
      <c r="F441" s="1"/>
      <c r="G441" s="101"/>
      <c r="H441" s="101"/>
      <c r="I441" s="101"/>
    </row>
    <row r="442" spans="5:9" ht="12.75" customHeight="1" x14ac:dyDescent="0.2">
      <c r="E442" s="4"/>
      <c r="F442" s="1"/>
      <c r="G442" s="101"/>
      <c r="H442" s="101"/>
      <c r="I442" s="101"/>
    </row>
    <row r="443" spans="5:9" ht="12.75" customHeight="1" x14ac:dyDescent="0.2">
      <c r="E443" s="4"/>
      <c r="F443" s="1"/>
      <c r="G443" s="101"/>
      <c r="H443" s="101"/>
      <c r="I443" s="101"/>
    </row>
    <row r="444" spans="5:9" ht="12.75" customHeight="1" x14ac:dyDescent="0.2">
      <c r="E444" s="4"/>
      <c r="F444" s="1"/>
      <c r="G444" s="101"/>
      <c r="H444" s="101"/>
      <c r="I444" s="101"/>
    </row>
    <row r="445" spans="5:9" ht="12.75" customHeight="1" x14ac:dyDescent="0.2">
      <c r="E445" s="4"/>
      <c r="F445" s="1"/>
      <c r="G445" s="101"/>
      <c r="H445" s="101"/>
      <c r="I445" s="101"/>
    </row>
    <row r="446" spans="5:9" ht="12.75" customHeight="1" x14ac:dyDescent="0.2">
      <c r="E446" s="4"/>
      <c r="F446" s="1"/>
      <c r="G446" s="101"/>
      <c r="H446" s="101"/>
      <c r="I446" s="101"/>
    </row>
    <row r="447" spans="5:9" ht="12.75" customHeight="1" x14ac:dyDescent="0.2">
      <c r="E447" s="4"/>
      <c r="F447" s="1"/>
      <c r="G447" s="101"/>
      <c r="H447" s="101"/>
      <c r="I447" s="101"/>
    </row>
    <row r="448" spans="5:9" ht="12.75" customHeight="1" x14ac:dyDescent="0.2">
      <c r="E448" s="4"/>
      <c r="F448" s="1"/>
      <c r="G448" s="101"/>
      <c r="H448" s="101"/>
      <c r="I448" s="101"/>
    </row>
    <row r="449" spans="5:9" ht="12.75" customHeight="1" x14ac:dyDescent="0.2">
      <c r="E449" s="4"/>
      <c r="F449" s="1"/>
      <c r="G449" s="101"/>
      <c r="H449" s="101"/>
      <c r="I449" s="101"/>
    </row>
    <row r="450" spans="5:9" ht="12.75" customHeight="1" x14ac:dyDescent="0.2">
      <c r="E450" s="4"/>
      <c r="F450" s="1"/>
      <c r="G450" s="101"/>
      <c r="H450" s="101"/>
      <c r="I450" s="101"/>
    </row>
    <row r="451" spans="5:9" ht="12.75" customHeight="1" x14ac:dyDescent="0.2">
      <c r="E451" s="4"/>
      <c r="F451" s="1"/>
      <c r="G451" s="101"/>
      <c r="H451" s="101"/>
      <c r="I451" s="101"/>
    </row>
    <row r="452" spans="5:9" ht="12.75" customHeight="1" x14ac:dyDescent="0.2">
      <c r="E452" s="4"/>
      <c r="F452" s="1"/>
      <c r="G452" s="101"/>
      <c r="H452" s="101"/>
      <c r="I452" s="101"/>
    </row>
    <row r="453" spans="5:9" ht="12.75" customHeight="1" x14ac:dyDescent="0.2">
      <c r="E453" s="4"/>
      <c r="F453" s="1"/>
      <c r="G453" s="101"/>
      <c r="H453" s="101"/>
      <c r="I453" s="101"/>
    </row>
    <row r="454" spans="5:9" ht="12.75" customHeight="1" x14ac:dyDescent="0.2">
      <c r="E454" s="4"/>
      <c r="F454" s="1"/>
      <c r="G454" s="101"/>
      <c r="H454" s="101"/>
      <c r="I454" s="101"/>
    </row>
    <row r="455" spans="5:9" ht="12.75" customHeight="1" x14ac:dyDescent="0.2">
      <c r="E455" s="4"/>
      <c r="F455" s="1"/>
      <c r="G455" s="101"/>
      <c r="H455" s="101"/>
      <c r="I455" s="101"/>
    </row>
    <row r="456" spans="5:9" ht="12.75" customHeight="1" x14ac:dyDescent="0.2">
      <c r="E456" s="4"/>
      <c r="F456" s="1"/>
      <c r="G456" s="101"/>
      <c r="H456" s="101"/>
      <c r="I456" s="101"/>
    </row>
    <row r="457" spans="5:9" ht="12.75" customHeight="1" x14ac:dyDescent="0.2">
      <c r="E457" s="4"/>
      <c r="F457" s="1"/>
      <c r="G457" s="101"/>
      <c r="H457" s="101"/>
      <c r="I457" s="101"/>
    </row>
    <row r="458" spans="5:9" ht="12.75" customHeight="1" x14ac:dyDescent="0.2">
      <c r="E458" s="4"/>
      <c r="F458" s="1"/>
      <c r="G458" s="101"/>
      <c r="H458" s="101"/>
      <c r="I458" s="101"/>
    </row>
    <row r="459" spans="5:9" ht="12.75" customHeight="1" x14ac:dyDescent="0.2">
      <c r="E459" s="4"/>
      <c r="F459" s="1"/>
      <c r="G459" s="101"/>
      <c r="H459" s="101"/>
      <c r="I459" s="101"/>
    </row>
    <row r="460" spans="5:9" ht="12.75" customHeight="1" x14ac:dyDescent="0.2">
      <c r="E460" s="4"/>
      <c r="F460" s="1"/>
      <c r="G460" s="101"/>
      <c r="H460" s="101"/>
      <c r="I460" s="101"/>
    </row>
    <row r="461" spans="5:9" ht="12.75" customHeight="1" x14ac:dyDescent="0.2">
      <c r="E461" s="4"/>
      <c r="F461" s="1"/>
      <c r="G461" s="101"/>
      <c r="H461" s="101"/>
      <c r="I461" s="101"/>
    </row>
    <row r="462" spans="5:9" ht="12.75" customHeight="1" x14ac:dyDescent="0.2">
      <c r="E462" s="4"/>
      <c r="F462" s="1"/>
      <c r="G462" s="101"/>
      <c r="H462" s="101"/>
      <c r="I462" s="101"/>
    </row>
    <row r="463" spans="5:9" ht="12.75" customHeight="1" x14ac:dyDescent="0.2">
      <c r="E463" s="4"/>
      <c r="F463" s="1"/>
      <c r="G463" s="101"/>
      <c r="H463" s="101"/>
      <c r="I463" s="101"/>
    </row>
    <row r="464" spans="5:9" ht="12.75" customHeight="1" x14ac:dyDescent="0.2">
      <c r="E464" s="4"/>
      <c r="F464" s="1"/>
      <c r="G464" s="101"/>
      <c r="H464" s="101"/>
      <c r="I464" s="101"/>
    </row>
    <row r="465" spans="5:9" ht="12.75" customHeight="1" x14ac:dyDescent="0.2">
      <c r="E465" s="4"/>
      <c r="F465" s="1"/>
      <c r="G465" s="101"/>
      <c r="H465" s="101"/>
      <c r="I465" s="101"/>
    </row>
    <row r="466" spans="5:9" ht="12.75" customHeight="1" x14ac:dyDescent="0.2">
      <c r="E466" s="4"/>
      <c r="F466" s="1"/>
      <c r="G466" s="101"/>
      <c r="H466" s="101"/>
      <c r="I466" s="101"/>
    </row>
    <row r="467" spans="5:9" ht="12.75" customHeight="1" x14ac:dyDescent="0.2">
      <c r="E467" s="4"/>
      <c r="F467" s="1"/>
      <c r="G467" s="101"/>
      <c r="H467" s="101"/>
      <c r="I467" s="101"/>
    </row>
    <row r="468" spans="5:9" ht="12.75" customHeight="1" x14ac:dyDescent="0.2">
      <c r="E468" s="4"/>
      <c r="F468" s="1"/>
      <c r="G468" s="101"/>
      <c r="H468" s="101"/>
      <c r="I468" s="101"/>
    </row>
    <row r="469" spans="5:9" ht="12.75" customHeight="1" x14ac:dyDescent="0.2">
      <c r="E469" s="4"/>
      <c r="F469" s="1"/>
      <c r="G469" s="101"/>
      <c r="H469" s="101"/>
      <c r="I469" s="101"/>
    </row>
    <row r="470" spans="5:9" ht="12.75" customHeight="1" x14ac:dyDescent="0.2">
      <c r="E470" s="4"/>
      <c r="F470" s="1"/>
      <c r="G470" s="101"/>
      <c r="H470" s="101"/>
      <c r="I470" s="101"/>
    </row>
    <row r="471" spans="5:9" ht="12.75" customHeight="1" x14ac:dyDescent="0.2">
      <c r="E471" s="4"/>
      <c r="F471" s="1"/>
      <c r="G471" s="101"/>
      <c r="H471" s="101"/>
      <c r="I471" s="101"/>
    </row>
    <row r="472" spans="5:9" ht="12.75" customHeight="1" x14ac:dyDescent="0.2">
      <c r="E472" s="4"/>
      <c r="F472" s="1"/>
      <c r="G472" s="101"/>
      <c r="H472" s="101"/>
      <c r="I472" s="101"/>
    </row>
    <row r="473" spans="5:9" ht="12.75" customHeight="1" x14ac:dyDescent="0.2">
      <c r="E473" s="4"/>
      <c r="F473" s="1"/>
      <c r="G473" s="101"/>
      <c r="H473" s="101"/>
      <c r="I473" s="101"/>
    </row>
    <row r="474" spans="5:9" ht="12.75" customHeight="1" x14ac:dyDescent="0.2">
      <c r="E474" s="4"/>
      <c r="F474" s="1"/>
      <c r="G474" s="101"/>
      <c r="H474" s="101"/>
      <c r="I474" s="101"/>
    </row>
    <row r="475" spans="5:9" ht="12.75" customHeight="1" x14ac:dyDescent="0.2">
      <c r="E475" s="4"/>
      <c r="F475" s="1"/>
      <c r="G475" s="101"/>
      <c r="H475" s="101"/>
      <c r="I475" s="101"/>
    </row>
    <row r="476" spans="5:9" ht="12.75" customHeight="1" x14ac:dyDescent="0.2">
      <c r="E476" s="4"/>
      <c r="F476" s="1"/>
      <c r="G476" s="101"/>
      <c r="H476" s="101"/>
      <c r="I476" s="101"/>
    </row>
    <row r="477" spans="5:9" ht="12.75" customHeight="1" x14ac:dyDescent="0.2">
      <c r="E477" s="4"/>
      <c r="F477" s="1"/>
      <c r="G477" s="101"/>
      <c r="H477" s="101"/>
      <c r="I477" s="101"/>
    </row>
    <row r="478" spans="5:9" ht="12.75" customHeight="1" x14ac:dyDescent="0.2">
      <c r="E478" s="4"/>
      <c r="F478" s="1"/>
      <c r="G478" s="101"/>
      <c r="H478" s="101"/>
      <c r="I478" s="101"/>
    </row>
    <row r="479" spans="5:9" ht="12.75" customHeight="1" x14ac:dyDescent="0.2">
      <c r="E479" s="4"/>
      <c r="F479" s="1"/>
      <c r="G479" s="101"/>
      <c r="H479" s="101"/>
      <c r="I479" s="101"/>
    </row>
    <row r="480" spans="5:9" ht="12.75" customHeight="1" x14ac:dyDescent="0.2">
      <c r="E480" s="4"/>
      <c r="F480" s="1"/>
      <c r="G480" s="101"/>
      <c r="H480" s="101"/>
      <c r="I480" s="101"/>
    </row>
    <row r="481" spans="5:9" ht="12.75" customHeight="1" x14ac:dyDescent="0.2">
      <c r="E481" s="4"/>
      <c r="F481" s="1"/>
      <c r="G481" s="101"/>
      <c r="H481" s="101"/>
      <c r="I481" s="101"/>
    </row>
    <row r="482" spans="5:9" ht="12.75" customHeight="1" x14ac:dyDescent="0.2">
      <c r="E482" s="4"/>
      <c r="F482" s="1"/>
      <c r="G482" s="101"/>
      <c r="H482" s="101"/>
      <c r="I482" s="101"/>
    </row>
    <row r="483" spans="5:9" ht="12.75" customHeight="1" x14ac:dyDescent="0.2">
      <c r="E483" s="4"/>
      <c r="F483" s="1"/>
      <c r="G483" s="101"/>
      <c r="H483" s="101"/>
      <c r="I483" s="101"/>
    </row>
    <row r="484" spans="5:9" ht="12.75" customHeight="1" x14ac:dyDescent="0.2">
      <c r="E484" s="4"/>
      <c r="F484" s="1"/>
      <c r="G484" s="101"/>
      <c r="H484" s="101"/>
      <c r="I484" s="101"/>
    </row>
    <row r="485" spans="5:9" ht="12.75" customHeight="1" x14ac:dyDescent="0.2">
      <c r="E485" s="4"/>
      <c r="F485" s="1"/>
      <c r="G485" s="101"/>
      <c r="H485" s="101"/>
      <c r="I485" s="101"/>
    </row>
    <row r="486" spans="5:9" ht="12.75" customHeight="1" x14ac:dyDescent="0.2">
      <c r="E486" s="4"/>
      <c r="F486" s="1"/>
      <c r="G486" s="101"/>
      <c r="H486" s="101"/>
      <c r="I486" s="101"/>
    </row>
    <row r="487" spans="5:9" ht="12.75" customHeight="1" x14ac:dyDescent="0.2">
      <c r="E487" s="4"/>
      <c r="F487" s="1"/>
      <c r="G487" s="101"/>
      <c r="H487" s="101"/>
      <c r="I487" s="101"/>
    </row>
    <row r="488" spans="5:9" ht="12.75" customHeight="1" x14ac:dyDescent="0.2">
      <c r="E488" s="4"/>
      <c r="F488" s="1"/>
      <c r="G488" s="101"/>
      <c r="H488" s="101"/>
      <c r="I488" s="101"/>
    </row>
    <row r="489" spans="5:9" ht="12.75" customHeight="1" x14ac:dyDescent="0.2">
      <c r="E489" s="4"/>
      <c r="F489" s="1"/>
      <c r="G489" s="101"/>
      <c r="H489" s="101"/>
      <c r="I489" s="101"/>
    </row>
    <row r="490" spans="5:9" ht="12.75" customHeight="1" x14ac:dyDescent="0.2">
      <c r="E490" s="4"/>
      <c r="F490" s="1"/>
      <c r="G490" s="101"/>
      <c r="H490" s="101"/>
      <c r="I490" s="101"/>
    </row>
    <row r="491" spans="5:9" ht="12.75" customHeight="1" x14ac:dyDescent="0.2">
      <c r="E491" s="4"/>
      <c r="F491" s="1"/>
      <c r="G491" s="101"/>
      <c r="H491" s="101"/>
      <c r="I491" s="101"/>
    </row>
    <row r="492" spans="5:9" ht="12.75" customHeight="1" x14ac:dyDescent="0.2">
      <c r="E492" s="4"/>
      <c r="F492" s="1"/>
      <c r="G492" s="101"/>
      <c r="H492" s="101"/>
      <c r="I492" s="101"/>
    </row>
    <row r="493" spans="5:9" ht="12.75" customHeight="1" x14ac:dyDescent="0.2">
      <c r="E493" s="4"/>
      <c r="F493" s="1"/>
      <c r="G493" s="101"/>
      <c r="H493" s="101"/>
      <c r="I493" s="101"/>
    </row>
    <row r="494" spans="5:9" ht="12.75" customHeight="1" x14ac:dyDescent="0.2">
      <c r="E494" s="4"/>
      <c r="F494" s="1"/>
      <c r="G494" s="101"/>
      <c r="H494" s="101"/>
      <c r="I494" s="101"/>
    </row>
    <row r="495" spans="5:9" ht="12.75" customHeight="1" x14ac:dyDescent="0.2">
      <c r="E495" s="4"/>
      <c r="F495" s="1"/>
      <c r="G495" s="101"/>
      <c r="H495" s="101"/>
      <c r="I495" s="101"/>
    </row>
    <row r="496" spans="5:9" ht="12.75" customHeight="1" x14ac:dyDescent="0.2">
      <c r="E496" s="4"/>
      <c r="F496" s="1"/>
      <c r="G496" s="101"/>
      <c r="H496" s="101"/>
      <c r="I496" s="101"/>
    </row>
    <row r="497" spans="5:9" ht="12.75" customHeight="1" x14ac:dyDescent="0.2">
      <c r="E497" s="4"/>
      <c r="F497" s="1"/>
      <c r="G497" s="101"/>
      <c r="H497" s="101"/>
      <c r="I497" s="101"/>
    </row>
    <row r="498" spans="5:9" ht="12.75" customHeight="1" x14ac:dyDescent="0.2">
      <c r="E498" s="4"/>
      <c r="F498" s="1"/>
      <c r="G498" s="101"/>
      <c r="H498" s="101"/>
      <c r="I498" s="101"/>
    </row>
    <row r="499" spans="5:9" ht="12.75" customHeight="1" x14ac:dyDescent="0.2">
      <c r="E499" s="4"/>
      <c r="F499" s="1"/>
      <c r="G499" s="101"/>
      <c r="H499" s="101"/>
      <c r="I499" s="101"/>
    </row>
    <row r="500" spans="5:9" ht="12.75" customHeight="1" x14ac:dyDescent="0.2">
      <c r="E500" s="4"/>
      <c r="F500" s="1"/>
      <c r="G500" s="101"/>
      <c r="H500" s="101"/>
      <c r="I500" s="101"/>
    </row>
    <row r="501" spans="5:9" ht="12.75" customHeight="1" x14ac:dyDescent="0.2">
      <c r="E501" s="4"/>
      <c r="F501" s="1"/>
      <c r="G501" s="101"/>
      <c r="H501" s="101"/>
      <c r="I501" s="101"/>
    </row>
    <row r="502" spans="5:9" ht="12.75" customHeight="1" x14ac:dyDescent="0.2">
      <c r="E502" s="4"/>
      <c r="F502" s="1"/>
      <c r="G502" s="101"/>
      <c r="H502" s="101"/>
      <c r="I502" s="101"/>
    </row>
    <row r="503" spans="5:9" ht="12.75" customHeight="1" x14ac:dyDescent="0.2">
      <c r="E503" s="4"/>
      <c r="F503" s="1"/>
      <c r="G503" s="101"/>
      <c r="H503" s="101"/>
      <c r="I503" s="101"/>
    </row>
    <row r="504" spans="5:9" ht="12.75" customHeight="1" x14ac:dyDescent="0.2">
      <c r="E504" s="4"/>
      <c r="F504" s="1"/>
      <c r="G504" s="101"/>
      <c r="H504" s="101"/>
      <c r="I504" s="101"/>
    </row>
    <row r="505" spans="5:9" ht="12.75" customHeight="1" x14ac:dyDescent="0.2">
      <c r="E505" s="4"/>
      <c r="F505" s="1"/>
      <c r="G505" s="101"/>
      <c r="H505" s="101"/>
      <c r="I505" s="101"/>
    </row>
    <row r="506" spans="5:9" ht="12.75" customHeight="1" x14ac:dyDescent="0.2">
      <c r="E506" s="4"/>
      <c r="F506" s="1"/>
      <c r="G506" s="101"/>
      <c r="H506" s="101"/>
      <c r="I506" s="101"/>
    </row>
    <row r="507" spans="5:9" ht="12.75" customHeight="1" x14ac:dyDescent="0.2">
      <c r="E507" s="4"/>
      <c r="F507" s="1"/>
      <c r="G507" s="101"/>
      <c r="H507" s="101"/>
      <c r="I507" s="101"/>
    </row>
    <row r="508" spans="5:9" ht="12.75" customHeight="1" x14ac:dyDescent="0.2">
      <c r="E508" s="4"/>
      <c r="F508" s="1"/>
      <c r="G508" s="101"/>
      <c r="H508" s="101"/>
      <c r="I508" s="101"/>
    </row>
    <row r="509" spans="5:9" ht="12.75" customHeight="1" x14ac:dyDescent="0.2">
      <c r="E509" s="4"/>
      <c r="F509" s="1"/>
      <c r="G509" s="101"/>
      <c r="H509" s="101"/>
      <c r="I509" s="101"/>
    </row>
    <row r="510" spans="5:9" ht="12.75" customHeight="1" x14ac:dyDescent="0.2">
      <c r="E510" s="4"/>
      <c r="F510" s="1"/>
      <c r="G510" s="101"/>
      <c r="H510" s="101"/>
      <c r="I510" s="101"/>
    </row>
    <row r="511" spans="5:9" ht="12.75" customHeight="1" x14ac:dyDescent="0.2">
      <c r="E511" s="4"/>
      <c r="F511" s="1"/>
      <c r="G511" s="101"/>
      <c r="H511" s="101"/>
      <c r="I511" s="101"/>
    </row>
    <row r="512" spans="5:9" ht="12.75" customHeight="1" x14ac:dyDescent="0.2">
      <c r="E512" s="4"/>
      <c r="F512" s="1"/>
      <c r="G512" s="101"/>
      <c r="H512" s="101"/>
      <c r="I512" s="101"/>
    </row>
    <row r="513" spans="5:9" ht="12.75" customHeight="1" x14ac:dyDescent="0.2">
      <c r="E513" s="4"/>
      <c r="F513" s="1"/>
      <c r="G513" s="101"/>
      <c r="H513" s="101"/>
      <c r="I513" s="101"/>
    </row>
    <row r="514" spans="5:9" ht="12.75" customHeight="1" x14ac:dyDescent="0.2">
      <c r="E514" s="4"/>
      <c r="F514" s="1"/>
      <c r="G514" s="101"/>
      <c r="H514" s="101"/>
      <c r="I514" s="101"/>
    </row>
    <row r="515" spans="5:9" ht="12.75" customHeight="1" x14ac:dyDescent="0.2">
      <c r="E515" s="4"/>
      <c r="F515" s="1"/>
      <c r="G515" s="101"/>
      <c r="H515" s="101"/>
      <c r="I515" s="101"/>
    </row>
    <row r="516" spans="5:9" ht="12.75" customHeight="1" x14ac:dyDescent="0.2">
      <c r="E516" s="4"/>
      <c r="F516" s="1"/>
      <c r="G516" s="101"/>
      <c r="H516" s="101"/>
      <c r="I516" s="101"/>
    </row>
    <row r="517" spans="5:9" ht="12.75" customHeight="1" x14ac:dyDescent="0.2">
      <c r="E517" s="4"/>
      <c r="F517" s="1"/>
      <c r="G517" s="101"/>
      <c r="H517" s="101"/>
      <c r="I517" s="101"/>
    </row>
    <row r="518" spans="5:9" ht="12.75" customHeight="1" x14ac:dyDescent="0.2">
      <c r="E518" s="4"/>
      <c r="F518" s="1"/>
      <c r="G518" s="101"/>
      <c r="H518" s="101"/>
      <c r="I518" s="101"/>
    </row>
    <row r="519" spans="5:9" ht="12.75" customHeight="1" x14ac:dyDescent="0.2">
      <c r="E519" s="4"/>
      <c r="F519" s="1"/>
      <c r="G519" s="101"/>
      <c r="H519" s="101"/>
      <c r="I519" s="101"/>
    </row>
    <row r="520" spans="5:9" ht="12.75" customHeight="1" x14ac:dyDescent="0.2">
      <c r="E520" s="4"/>
      <c r="F520" s="1"/>
      <c r="G520" s="101"/>
      <c r="H520" s="101"/>
      <c r="I520" s="101"/>
    </row>
    <row r="521" spans="5:9" ht="12.75" customHeight="1" x14ac:dyDescent="0.2">
      <c r="E521" s="4"/>
      <c r="F521" s="1"/>
      <c r="G521" s="101"/>
      <c r="H521" s="101"/>
      <c r="I521" s="101"/>
    </row>
    <row r="522" spans="5:9" ht="12.75" customHeight="1" x14ac:dyDescent="0.2">
      <c r="E522" s="4"/>
      <c r="F522" s="1"/>
      <c r="G522" s="101"/>
      <c r="H522" s="101"/>
      <c r="I522" s="101"/>
    </row>
    <row r="523" spans="5:9" ht="12.75" customHeight="1" x14ac:dyDescent="0.2">
      <c r="E523" s="4"/>
      <c r="F523" s="1"/>
      <c r="G523" s="101"/>
      <c r="H523" s="101"/>
      <c r="I523" s="101"/>
    </row>
    <row r="524" spans="5:9" ht="12.75" customHeight="1" x14ac:dyDescent="0.2">
      <c r="E524" s="4"/>
      <c r="F524" s="1"/>
      <c r="G524" s="101"/>
      <c r="H524" s="101"/>
      <c r="I524" s="101"/>
    </row>
    <row r="525" spans="5:9" ht="12.75" customHeight="1" x14ac:dyDescent="0.2">
      <c r="E525" s="4"/>
      <c r="F525" s="1"/>
      <c r="G525" s="101"/>
      <c r="H525" s="101"/>
      <c r="I525" s="101"/>
    </row>
    <row r="526" spans="5:9" ht="12.75" customHeight="1" x14ac:dyDescent="0.2">
      <c r="E526" s="4"/>
      <c r="F526" s="1"/>
      <c r="G526" s="101"/>
      <c r="H526" s="101"/>
      <c r="I526" s="101"/>
    </row>
    <row r="527" spans="5:9" ht="12.75" customHeight="1" x14ac:dyDescent="0.2">
      <c r="E527" s="4"/>
      <c r="F527" s="1"/>
      <c r="G527" s="101"/>
      <c r="H527" s="101"/>
      <c r="I527" s="101"/>
    </row>
    <row r="528" spans="5:9" ht="12.75" customHeight="1" x14ac:dyDescent="0.2">
      <c r="E528" s="4"/>
      <c r="F528" s="1"/>
      <c r="G528" s="101"/>
      <c r="H528" s="101"/>
      <c r="I528" s="101"/>
    </row>
    <row r="529" spans="5:9" ht="12.75" customHeight="1" x14ac:dyDescent="0.2">
      <c r="E529" s="4"/>
      <c r="F529" s="1"/>
      <c r="G529" s="101"/>
      <c r="H529" s="101"/>
      <c r="I529" s="101"/>
    </row>
    <row r="530" spans="5:9" ht="12.75" customHeight="1" x14ac:dyDescent="0.2">
      <c r="E530" s="4"/>
      <c r="F530" s="1"/>
      <c r="G530" s="101"/>
      <c r="H530" s="101"/>
      <c r="I530" s="101"/>
    </row>
    <row r="531" spans="5:9" ht="12.75" customHeight="1" x14ac:dyDescent="0.2">
      <c r="E531" s="4"/>
      <c r="F531" s="1"/>
      <c r="G531" s="101"/>
      <c r="H531" s="101"/>
      <c r="I531" s="101"/>
    </row>
    <row r="532" spans="5:9" ht="12.75" customHeight="1" x14ac:dyDescent="0.2">
      <c r="E532" s="4"/>
      <c r="F532" s="1"/>
      <c r="G532" s="101"/>
      <c r="H532" s="101"/>
      <c r="I532" s="101"/>
    </row>
    <row r="533" spans="5:9" ht="12.75" customHeight="1" x14ac:dyDescent="0.2">
      <c r="E533" s="4"/>
      <c r="F533" s="1"/>
      <c r="G533" s="101"/>
      <c r="H533" s="101"/>
      <c r="I533" s="101"/>
    </row>
    <row r="534" spans="5:9" ht="12.75" customHeight="1" x14ac:dyDescent="0.2">
      <c r="E534" s="4"/>
      <c r="F534" s="1"/>
      <c r="G534" s="101"/>
      <c r="H534" s="101"/>
      <c r="I534" s="101"/>
    </row>
    <row r="535" spans="5:9" ht="12.75" customHeight="1" x14ac:dyDescent="0.2">
      <c r="E535" s="4"/>
      <c r="F535" s="1"/>
      <c r="G535" s="101"/>
      <c r="H535" s="101"/>
      <c r="I535" s="101"/>
    </row>
    <row r="536" spans="5:9" ht="12.75" customHeight="1" x14ac:dyDescent="0.2">
      <c r="E536" s="4"/>
      <c r="F536" s="1"/>
      <c r="G536" s="101"/>
      <c r="H536" s="101"/>
      <c r="I536" s="101"/>
    </row>
    <row r="537" spans="5:9" ht="12.75" customHeight="1" x14ac:dyDescent="0.2">
      <c r="E537" s="4"/>
      <c r="F537" s="1"/>
      <c r="G537" s="101"/>
      <c r="H537" s="101"/>
      <c r="I537" s="101"/>
    </row>
    <row r="538" spans="5:9" ht="12.75" customHeight="1" x14ac:dyDescent="0.2">
      <c r="E538" s="4"/>
      <c r="F538" s="1"/>
      <c r="G538" s="101"/>
      <c r="H538" s="101"/>
      <c r="I538" s="101"/>
    </row>
    <row r="539" spans="5:9" ht="12.75" customHeight="1" x14ac:dyDescent="0.2">
      <c r="E539" s="4"/>
      <c r="F539" s="1"/>
      <c r="G539" s="101"/>
      <c r="H539" s="101"/>
      <c r="I539" s="101"/>
    </row>
    <row r="540" spans="5:9" ht="12.75" customHeight="1" x14ac:dyDescent="0.2">
      <c r="E540" s="4"/>
      <c r="F540" s="1"/>
      <c r="G540" s="101"/>
      <c r="H540" s="101"/>
      <c r="I540" s="101"/>
    </row>
    <row r="541" spans="5:9" ht="12.75" customHeight="1" x14ac:dyDescent="0.2">
      <c r="E541" s="4"/>
      <c r="F541" s="1"/>
      <c r="G541" s="101"/>
      <c r="H541" s="101"/>
      <c r="I541" s="101"/>
    </row>
    <row r="542" spans="5:9" ht="12.75" customHeight="1" x14ac:dyDescent="0.2">
      <c r="E542" s="4"/>
      <c r="F542" s="1"/>
      <c r="G542" s="101"/>
      <c r="H542" s="101"/>
      <c r="I542" s="101"/>
    </row>
    <row r="543" spans="5:9" ht="12.75" customHeight="1" x14ac:dyDescent="0.2">
      <c r="E543" s="4"/>
      <c r="F543" s="1"/>
      <c r="G543" s="101"/>
      <c r="H543" s="101"/>
      <c r="I543" s="101"/>
    </row>
    <row r="544" spans="5:9" ht="12.75" customHeight="1" x14ac:dyDescent="0.2">
      <c r="E544" s="4"/>
      <c r="F544" s="1"/>
      <c r="G544" s="101"/>
      <c r="H544" s="101"/>
      <c r="I544" s="101"/>
    </row>
    <row r="545" spans="5:9" ht="12.75" customHeight="1" x14ac:dyDescent="0.2">
      <c r="E545" s="4"/>
      <c r="F545" s="1"/>
      <c r="G545" s="101"/>
      <c r="H545" s="101"/>
      <c r="I545" s="101"/>
    </row>
    <row r="546" spans="5:9" ht="12.75" customHeight="1" x14ac:dyDescent="0.2">
      <c r="E546" s="4"/>
      <c r="F546" s="1"/>
      <c r="G546" s="101"/>
      <c r="H546" s="101"/>
      <c r="I546" s="101"/>
    </row>
    <row r="547" spans="5:9" ht="12.75" customHeight="1" x14ac:dyDescent="0.2">
      <c r="E547" s="4"/>
      <c r="F547" s="1"/>
      <c r="G547" s="101"/>
      <c r="H547" s="101"/>
      <c r="I547" s="101"/>
    </row>
    <row r="548" spans="5:9" ht="12.75" customHeight="1" x14ac:dyDescent="0.2">
      <c r="E548" s="4"/>
      <c r="F548" s="1"/>
      <c r="G548" s="101"/>
      <c r="H548" s="101"/>
      <c r="I548" s="101"/>
    </row>
    <row r="549" spans="5:9" ht="12.75" customHeight="1" x14ac:dyDescent="0.2">
      <c r="E549" s="4"/>
      <c r="F549" s="1"/>
      <c r="G549" s="101"/>
      <c r="H549" s="101"/>
      <c r="I549" s="101"/>
    </row>
    <row r="550" spans="5:9" ht="12.75" customHeight="1" x14ac:dyDescent="0.2">
      <c r="E550" s="4"/>
      <c r="F550" s="1"/>
      <c r="G550" s="101"/>
      <c r="H550" s="101"/>
      <c r="I550" s="101"/>
    </row>
    <row r="551" spans="5:9" ht="12.75" customHeight="1" x14ac:dyDescent="0.2">
      <c r="E551" s="4"/>
      <c r="F551" s="1"/>
      <c r="G551" s="101"/>
      <c r="H551" s="101"/>
      <c r="I551" s="101"/>
    </row>
    <row r="552" spans="5:9" ht="12.75" customHeight="1" x14ac:dyDescent="0.2">
      <c r="E552" s="4"/>
      <c r="F552" s="1"/>
      <c r="G552" s="101"/>
      <c r="H552" s="101"/>
      <c r="I552" s="101"/>
    </row>
    <row r="553" spans="5:9" ht="12.75" customHeight="1" x14ac:dyDescent="0.2">
      <c r="E553" s="4"/>
      <c r="F553" s="1"/>
      <c r="G553" s="101"/>
      <c r="H553" s="101"/>
      <c r="I553" s="101"/>
    </row>
    <row r="554" spans="5:9" ht="12.75" customHeight="1" x14ac:dyDescent="0.2">
      <c r="E554" s="4"/>
      <c r="F554" s="1"/>
      <c r="G554" s="101"/>
      <c r="H554" s="101"/>
      <c r="I554" s="101"/>
    </row>
    <row r="555" spans="5:9" ht="12.75" customHeight="1" x14ac:dyDescent="0.2">
      <c r="E555" s="4"/>
      <c r="F555" s="1"/>
      <c r="G555" s="101"/>
      <c r="H555" s="101"/>
      <c r="I555" s="101"/>
    </row>
    <row r="556" spans="5:9" ht="12.75" customHeight="1" x14ac:dyDescent="0.2">
      <c r="E556" s="4"/>
      <c r="F556" s="1"/>
      <c r="G556" s="101"/>
      <c r="H556" s="101"/>
      <c r="I556" s="101"/>
    </row>
    <row r="557" spans="5:9" ht="12.75" customHeight="1" x14ac:dyDescent="0.2">
      <c r="E557" s="4"/>
      <c r="F557" s="1"/>
      <c r="G557" s="101"/>
      <c r="H557" s="101"/>
      <c r="I557" s="101"/>
    </row>
    <row r="558" spans="5:9" ht="12.75" customHeight="1" x14ac:dyDescent="0.2">
      <c r="E558" s="4"/>
      <c r="F558" s="1"/>
      <c r="G558" s="101"/>
      <c r="H558" s="101"/>
      <c r="I558" s="101"/>
    </row>
    <row r="559" spans="5:9" ht="12.75" customHeight="1" x14ac:dyDescent="0.2">
      <c r="E559" s="4"/>
      <c r="F559" s="1"/>
      <c r="G559" s="101"/>
      <c r="H559" s="101"/>
      <c r="I559" s="101"/>
    </row>
    <row r="560" spans="5:9" ht="12.75" customHeight="1" x14ac:dyDescent="0.2">
      <c r="E560" s="4"/>
      <c r="F560" s="1"/>
      <c r="G560" s="101"/>
      <c r="H560" s="101"/>
      <c r="I560" s="101"/>
    </row>
    <row r="561" spans="5:9" ht="12.75" customHeight="1" x14ac:dyDescent="0.2">
      <c r="E561" s="4"/>
      <c r="F561" s="1"/>
      <c r="G561" s="101"/>
      <c r="H561" s="101"/>
      <c r="I561" s="101"/>
    </row>
    <row r="562" spans="5:9" ht="12.75" customHeight="1" x14ac:dyDescent="0.2">
      <c r="E562" s="4"/>
      <c r="F562" s="1"/>
      <c r="G562" s="101"/>
      <c r="H562" s="101"/>
      <c r="I562" s="101"/>
    </row>
    <row r="563" spans="5:9" ht="12.75" customHeight="1" x14ac:dyDescent="0.2">
      <c r="E563" s="4"/>
      <c r="F563" s="1"/>
      <c r="G563" s="101"/>
      <c r="H563" s="101"/>
      <c r="I563" s="101"/>
    </row>
    <row r="564" spans="5:9" ht="12.75" customHeight="1" x14ac:dyDescent="0.2">
      <c r="E564" s="4"/>
      <c r="F564" s="1"/>
      <c r="G564" s="101"/>
      <c r="H564" s="101"/>
      <c r="I564" s="101"/>
    </row>
    <row r="565" spans="5:9" ht="12.75" customHeight="1" x14ac:dyDescent="0.2">
      <c r="E565" s="4"/>
      <c r="F565" s="1"/>
      <c r="G565" s="101"/>
      <c r="H565" s="101"/>
      <c r="I565" s="101"/>
    </row>
    <row r="566" spans="5:9" ht="12.75" customHeight="1" x14ac:dyDescent="0.2">
      <c r="E566" s="4"/>
      <c r="F566" s="1"/>
      <c r="G566" s="101"/>
      <c r="H566" s="101"/>
      <c r="I566" s="101"/>
    </row>
    <row r="567" spans="5:9" ht="12.75" customHeight="1" x14ac:dyDescent="0.2">
      <c r="E567" s="4"/>
      <c r="F567" s="1"/>
      <c r="G567" s="101"/>
      <c r="H567" s="101"/>
      <c r="I567" s="101"/>
    </row>
    <row r="568" spans="5:9" ht="12.75" customHeight="1" x14ac:dyDescent="0.2">
      <c r="E568" s="4"/>
      <c r="F568" s="1"/>
      <c r="G568" s="101"/>
      <c r="H568" s="101"/>
      <c r="I568" s="101"/>
    </row>
    <row r="569" spans="5:9" ht="12.75" customHeight="1" x14ac:dyDescent="0.2">
      <c r="E569" s="4"/>
      <c r="F569" s="1"/>
      <c r="G569" s="101"/>
      <c r="H569" s="101"/>
      <c r="I569" s="101"/>
    </row>
    <row r="570" spans="5:9" ht="12.75" customHeight="1" x14ac:dyDescent="0.2">
      <c r="E570" s="4"/>
      <c r="F570" s="1"/>
      <c r="G570" s="101"/>
      <c r="H570" s="101"/>
      <c r="I570" s="101"/>
    </row>
    <row r="571" spans="5:9" ht="12.75" customHeight="1" x14ac:dyDescent="0.2">
      <c r="E571" s="4"/>
      <c r="F571" s="1"/>
      <c r="G571" s="101"/>
      <c r="H571" s="101"/>
      <c r="I571" s="101"/>
    </row>
    <row r="572" spans="5:9" ht="12.75" customHeight="1" x14ac:dyDescent="0.2">
      <c r="E572" s="4"/>
      <c r="F572" s="1"/>
      <c r="G572" s="101"/>
      <c r="H572" s="101"/>
      <c r="I572" s="101"/>
    </row>
    <row r="573" spans="5:9" ht="12.75" customHeight="1" x14ac:dyDescent="0.2">
      <c r="E573" s="4"/>
      <c r="F573" s="1"/>
      <c r="G573" s="101"/>
      <c r="H573" s="101"/>
      <c r="I573" s="101"/>
    </row>
    <row r="574" spans="5:9" ht="12.75" customHeight="1" x14ac:dyDescent="0.2">
      <c r="E574" s="4"/>
      <c r="F574" s="1"/>
      <c r="G574" s="101"/>
      <c r="H574" s="101"/>
      <c r="I574" s="101"/>
    </row>
    <row r="575" spans="5:9" ht="12.75" customHeight="1" x14ac:dyDescent="0.2">
      <c r="E575" s="4"/>
      <c r="F575" s="1"/>
      <c r="G575" s="101"/>
      <c r="H575" s="101"/>
      <c r="I575" s="101"/>
    </row>
    <row r="576" spans="5:9" ht="12.75" customHeight="1" x14ac:dyDescent="0.2">
      <c r="E576" s="4"/>
      <c r="F576" s="1"/>
      <c r="G576" s="101"/>
      <c r="H576" s="101"/>
      <c r="I576" s="101"/>
    </row>
    <row r="577" spans="5:9" ht="12.75" customHeight="1" x14ac:dyDescent="0.2">
      <c r="E577" s="4"/>
      <c r="F577" s="1"/>
      <c r="G577" s="101"/>
      <c r="H577" s="101"/>
      <c r="I577" s="101"/>
    </row>
    <row r="578" spans="5:9" ht="12.75" customHeight="1" x14ac:dyDescent="0.2">
      <c r="E578" s="4"/>
      <c r="F578" s="1"/>
      <c r="G578" s="101"/>
      <c r="H578" s="101"/>
      <c r="I578" s="101"/>
    </row>
    <row r="579" spans="5:9" ht="12.75" customHeight="1" x14ac:dyDescent="0.2">
      <c r="E579" s="4"/>
      <c r="F579" s="1"/>
      <c r="G579" s="101"/>
      <c r="H579" s="101"/>
      <c r="I579" s="101"/>
    </row>
    <row r="580" spans="5:9" ht="12.75" customHeight="1" x14ac:dyDescent="0.2">
      <c r="E580" s="4"/>
      <c r="F580" s="1"/>
      <c r="G580" s="101"/>
      <c r="H580" s="101"/>
      <c r="I580" s="101"/>
    </row>
    <row r="581" spans="5:9" ht="12.75" customHeight="1" x14ac:dyDescent="0.2">
      <c r="E581" s="4"/>
      <c r="F581" s="1"/>
      <c r="G581" s="101"/>
      <c r="H581" s="101"/>
      <c r="I581" s="101"/>
    </row>
    <row r="582" spans="5:9" ht="12.75" customHeight="1" x14ac:dyDescent="0.2">
      <c r="E582" s="4"/>
      <c r="F582" s="1"/>
      <c r="G582" s="101"/>
      <c r="H582" s="101"/>
      <c r="I582" s="101"/>
    </row>
    <row r="583" spans="5:9" ht="12.75" customHeight="1" x14ac:dyDescent="0.2">
      <c r="E583" s="4"/>
      <c r="F583" s="1"/>
      <c r="G583" s="101"/>
      <c r="H583" s="101"/>
      <c r="I583" s="101"/>
    </row>
    <row r="584" spans="5:9" ht="12.75" customHeight="1" x14ac:dyDescent="0.2">
      <c r="E584" s="4"/>
      <c r="F584" s="1"/>
      <c r="G584" s="101"/>
      <c r="H584" s="101"/>
      <c r="I584" s="101"/>
    </row>
    <row r="585" spans="5:9" ht="12.75" customHeight="1" x14ac:dyDescent="0.2">
      <c r="E585" s="4"/>
      <c r="F585" s="1"/>
      <c r="G585" s="101"/>
      <c r="H585" s="101"/>
      <c r="I585" s="101"/>
    </row>
    <row r="586" spans="5:9" ht="12.75" customHeight="1" x14ac:dyDescent="0.2">
      <c r="E586" s="4"/>
      <c r="F586" s="1"/>
      <c r="G586" s="101"/>
      <c r="H586" s="101"/>
      <c r="I586" s="101"/>
    </row>
    <row r="587" spans="5:9" ht="12.75" customHeight="1" x14ac:dyDescent="0.2">
      <c r="E587" s="4"/>
      <c r="F587" s="1"/>
      <c r="G587" s="101"/>
      <c r="H587" s="101"/>
      <c r="I587" s="101"/>
    </row>
    <row r="588" spans="5:9" ht="12.75" customHeight="1" x14ac:dyDescent="0.2">
      <c r="E588" s="4"/>
      <c r="F588" s="1"/>
      <c r="G588" s="101"/>
      <c r="H588" s="101"/>
      <c r="I588" s="101"/>
    </row>
    <row r="589" spans="5:9" ht="12.75" customHeight="1" x14ac:dyDescent="0.2">
      <c r="E589" s="4"/>
      <c r="F589" s="1"/>
      <c r="G589" s="101"/>
      <c r="H589" s="101"/>
      <c r="I589" s="101"/>
    </row>
    <row r="590" spans="5:9" ht="12.75" customHeight="1" x14ac:dyDescent="0.2">
      <c r="E590" s="4"/>
      <c r="F590" s="1"/>
      <c r="G590" s="101"/>
      <c r="H590" s="101"/>
      <c r="I590" s="101"/>
    </row>
    <row r="591" spans="5:9" ht="12.75" customHeight="1" x14ac:dyDescent="0.2">
      <c r="E591" s="4"/>
      <c r="F591" s="1"/>
      <c r="G591" s="101"/>
      <c r="H591" s="101"/>
      <c r="I591" s="101"/>
    </row>
    <row r="592" spans="5:9" ht="12.75" customHeight="1" x14ac:dyDescent="0.2">
      <c r="E592" s="4"/>
      <c r="F592" s="1"/>
      <c r="G592" s="101"/>
      <c r="H592" s="101"/>
      <c r="I592" s="101"/>
    </row>
    <row r="593" spans="5:9" ht="12.75" customHeight="1" x14ac:dyDescent="0.2">
      <c r="E593" s="4"/>
      <c r="F593" s="1"/>
      <c r="G593" s="101"/>
      <c r="H593" s="101"/>
      <c r="I593" s="101"/>
    </row>
    <row r="594" spans="5:9" ht="12.75" customHeight="1" x14ac:dyDescent="0.2">
      <c r="E594" s="4"/>
      <c r="F594" s="1"/>
      <c r="G594" s="101"/>
      <c r="H594" s="101"/>
      <c r="I594" s="101"/>
    </row>
    <row r="595" spans="5:9" ht="12.75" customHeight="1" x14ac:dyDescent="0.2">
      <c r="E595" s="4"/>
      <c r="F595" s="1"/>
      <c r="G595" s="101"/>
      <c r="H595" s="101"/>
      <c r="I595" s="101"/>
    </row>
    <row r="596" spans="5:9" ht="12.75" customHeight="1" x14ac:dyDescent="0.2">
      <c r="E596" s="4"/>
      <c r="F596" s="1"/>
      <c r="G596" s="101"/>
      <c r="H596" s="101"/>
      <c r="I596" s="101"/>
    </row>
    <row r="597" spans="5:9" ht="12.75" customHeight="1" x14ac:dyDescent="0.2">
      <c r="E597" s="4"/>
      <c r="F597" s="1"/>
      <c r="G597" s="101"/>
      <c r="H597" s="101"/>
      <c r="I597" s="101"/>
    </row>
    <row r="598" spans="5:9" ht="12.75" customHeight="1" x14ac:dyDescent="0.2">
      <c r="E598" s="4"/>
      <c r="F598" s="1"/>
      <c r="G598" s="101"/>
      <c r="H598" s="101"/>
      <c r="I598" s="101"/>
    </row>
    <row r="599" spans="5:9" ht="12.75" customHeight="1" x14ac:dyDescent="0.2">
      <c r="E599" s="4"/>
      <c r="F599" s="1"/>
      <c r="G599" s="101"/>
      <c r="H599" s="101"/>
      <c r="I599" s="101"/>
    </row>
    <row r="600" spans="5:9" ht="12.75" customHeight="1" x14ac:dyDescent="0.2">
      <c r="E600" s="4"/>
      <c r="F600" s="1"/>
      <c r="G600" s="101"/>
      <c r="H600" s="101"/>
      <c r="I600" s="101"/>
    </row>
    <row r="601" spans="5:9" ht="12.75" customHeight="1" x14ac:dyDescent="0.2">
      <c r="E601" s="4"/>
      <c r="F601" s="1"/>
      <c r="G601" s="101"/>
      <c r="H601" s="101"/>
      <c r="I601" s="101"/>
    </row>
    <row r="602" spans="5:9" ht="12.75" customHeight="1" x14ac:dyDescent="0.2">
      <c r="E602" s="4"/>
      <c r="F602" s="1"/>
      <c r="G602" s="101"/>
      <c r="H602" s="101"/>
      <c r="I602" s="101"/>
    </row>
    <row r="603" spans="5:9" ht="12.75" customHeight="1" x14ac:dyDescent="0.2">
      <c r="E603" s="4"/>
      <c r="F603" s="1"/>
      <c r="G603" s="101"/>
      <c r="H603" s="101"/>
      <c r="I603" s="101"/>
    </row>
    <row r="604" spans="5:9" ht="12.75" customHeight="1" x14ac:dyDescent="0.2">
      <c r="E604" s="4"/>
      <c r="F604" s="1"/>
      <c r="G604" s="101"/>
      <c r="H604" s="101"/>
      <c r="I604" s="101"/>
    </row>
    <row r="605" spans="5:9" ht="12.75" customHeight="1" x14ac:dyDescent="0.2">
      <c r="E605" s="4"/>
      <c r="F605" s="1"/>
      <c r="G605" s="101"/>
      <c r="H605" s="101"/>
      <c r="I605" s="101"/>
    </row>
    <row r="606" spans="5:9" ht="12.75" customHeight="1" x14ac:dyDescent="0.2">
      <c r="E606" s="4"/>
      <c r="F606" s="1"/>
      <c r="G606" s="101"/>
      <c r="H606" s="101"/>
      <c r="I606" s="101"/>
    </row>
    <row r="607" spans="5:9" ht="12.75" customHeight="1" x14ac:dyDescent="0.2">
      <c r="E607" s="4"/>
      <c r="F607" s="1"/>
      <c r="G607" s="101"/>
      <c r="H607" s="101"/>
      <c r="I607" s="101"/>
    </row>
    <row r="608" spans="5:9" ht="12.75" customHeight="1" x14ac:dyDescent="0.2">
      <c r="E608" s="4"/>
      <c r="F608" s="1"/>
      <c r="G608" s="101"/>
      <c r="H608" s="101"/>
      <c r="I608" s="101"/>
    </row>
    <row r="609" spans="5:9" ht="12.75" customHeight="1" x14ac:dyDescent="0.2">
      <c r="E609" s="4"/>
      <c r="F609" s="1"/>
      <c r="G609" s="101"/>
      <c r="H609" s="101"/>
      <c r="I609" s="101"/>
    </row>
    <row r="610" spans="5:9" ht="12.75" customHeight="1" x14ac:dyDescent="0.2">
      <c r="E610" s="4"/>
      <c r="F610" s="1"/>
      <c r="G610" s="101"/>
      <c r="H610" s="101"/>
      <c r="I610" s="101"/>
    </row>
    <row r="611" spans="5:9" ht="12.75" customHeight="1" x14ac:dyDescent="0.2">
      <c r="E611" s="4"/>
      <c r="F611" s="1"/>
      <c r="G611" s="101"/>
      <c r="H611" s="101"/>
      <c r="I611" s="101"/>
    </row>
    <row r="612" spans="5:9" ht="12.75" customHeight="1" x14ac:dyDescent="0.2">
      <c r="E612" s="4"/>
      <c r="F612" s="1"/>
      <c r="G612" s="101"/>
      <c r="H612" s="101"/>
      <c r="I612" s="101"/>
    </row>
    <row r="613" spans="5:9" ht="12.75" customHeight="1" x14ac:dyDescent="0.2">
      <c r="E613" s="4"/>
      <c r="F613" s="1"/>
      <c r="G613" s="101"/>
      <c r="H613" s="101"/>
      <c r="I613" s="101"/>
    </row>
    <row r="614" spans="5:9" ht="12.75" customHeight="1" x14ac:dyDescent="0.2">
      <c r="E614" s="4"/>
      <c r="F614" s="1"/>
      <c r="G614" s="101"/>
      <c r="H614" s="101"/>
      <c r="I614" s="101"/>
    </row>
    <row r="615" spans="5:9" ht="12.75" customHeight="1" x14ac:dyDescent="0.2">
      <c r="E615" s="4"/>
      <c r="F615" s="1"/>
      <c r="G615" s="101"/>
      <c r="H615" s="101"/>
      <c r="I615" s="101"/>
    </row>
    <row r="616" spans="5:9" ht="12.75" customHeight="1" x14ac:dyDescent="0.2">
      <c r="E616" s="4"/>
      <c r="F616" s="1"/>
      <c r="G616" s="101"/>
      <c r="H616" s="101"/>
      <c r="I616" s="101"/>
    </row>
    <row r="617" spans="5:9" ht="12.75" customHeight="1" x14ac:dyDescent="0.2">
      <c r="E617" s="4"/>
      <c r="F617" s="1"/>
      <c r="G617" s="101"/>
      <c r="H617" s="101"/>
      <c r="I617" s="101"/>
    </row>
    <row r="618" spans="5:9" ht="12.75" customHeight="1" x14ac:dyDescent="0.2">
      <c r="E618" s="4"/>
      <c r="F618" s="1"/>
      <c r="G618" s="101"/>
      <c r="H618" s="101"/>
      <c r="I618" s="101"/>
    </row>
    <row r="619" spans="5:9" ht="12.75" customHeight="1" x14ac:dyDescent="0.2">
      <c r="E619" s="4"/>
      <c r="F619" s="1"/>
      <c r="G619" s="101"/>
      <c r="H619" s="101"/>
      <c r="I619" s="101"/>
    </row>
    <row r="620" spans="5:9" ht="12.75" customHeight="1" x14ac:dyDescent="0.2">
      <c r="E620" s="4"/>
      <c r="F620" s="1"/>
      <c r="G620" s="101"/>
      <c r="H620" s="101"/>
      <c r="I620" s="101"/>
    </row>
    <row r="621" spans="5:9" ht="12.75" customHeight="1" x14ac:dyDescent="0.2">
      <c r="E621" s="4"/>
      <c r="F621" s="1"/>
      <c r="G621" s="101"/>
      <c r="H621" s="101"/>
      <c r="I621" s="101"/>
    </row>
    <row r="622" spans="5:9" ht="12.75" customHeight="1" x14ac:dyDescent="0.2">
      <c r="E622" s="4"/>
      <c r="F622" s="1"/>
      <c r="G622" s="101"/>
      <c r="H622" s="101"/>
      <c r="I622" s="101"/>
    </row>
    <row r="623" spans="5:9" ht="12.75" customHeight="1" x14ac:dyDescent="0.2">
      <c r="E623" s="4"/>
      <c r="F623" s="1"/>
      <c r="G623" s="101"/>
      <c r="H623" s="101"/>
      <c r="I623" s="101"/>
    </row>
    <row r="624" spans="5:9" ht="12.75" customHeight="1" x14ac:dyDescent="0.2">
      <c r="E624" s="4"/>
      <c r="F624" s="1"/>
      <c r="G624" s="101"/>
      <c r="H624" s="101"/>
      <c r="I624" s="101"/>
    </row>
    <row r="625" spans="5:9" ht="12.75" customHeight="1" x14ac:dyDescent="0.2">
      <c r="E625" s="4"/>
      <c r="F625" s="1"/>
      <c r="G625" s="101"/>
      <c r="H625" s="101"/>
      <c r="I625" s="101"/>
    </row>
    <row r="626" spans="5:9" ht="12.75" customHeight="1" x14ac:dyDescent="0.2">
      <c r="E626" s="4"/>
      <c r="F626" s="1"/>
      <c r="G626" s="101"/>
      <c r="H626" s="101"/>
      <c r="I626" s="101"/>
    </row>
    <row r="627" spans="5:9" ht="12.75" customHeight="1" x14ac:dyDescent="0.2">
      <c r="E627" s="4"/>
      <c r="F627" s="1"/>
      <c r="G627" s="101"/>
      <c r="H627" s="101"/>
      <c r="I627" s="101"/>
    </row>
    <row r="628" spans="5:9" ht="12.75" customHeight="1" x14ac:dyDescent="0.2">
      <c r="E628" s="4"/>
      <c r="F628" s="1"/>
      <c r="G628" s="101"/>
      <c r="H628" s="101"/>
      <c r="I628" s="101"/>
    </row>
    <row r="629" spans="5:9" ht="12.75" customHeight="1" x14ac:dyDescent="0.2">
      <c r="E629" s="4"/>
      <c r="F629" s="1"/>
      <c r="G629" s="101"/>
      <c r="H629" s="101"/>
      <c r="I629" s="101"/>
    </row>
    <row r="630" spans="5:9" ht="12.75" customHeight="1" x14ac:dyDescent="0.2">
      <c r="E630" s="4"/>
      <c r="F630" s="1"/>
      <c r="G630" s="101"/>
      <c r="H630" s="101"/>
      <c r="I630" s="101"/>
    </row>
    <row r="631" spans="5:9" ht="12.75" customHeight="1" x14ac:dyDescent="0.2">
      <c r="E631" s="4"/>
      <c r="F631" s="1"/>
      <c r="G631" s="101"/>
      <c r="H631" s="101"/>
      <c r="I631" s="101"/>
    </row>
    <row r="632" spans="5:9" ht="12.75" customHeight="1" x14ac:dyDescent="0.2">
      <c r="E632" s="4"/>
      <c r="F632" s="1"/>
      <c r="G632" s="101"/>
      <c r="H632" s="101"/>
      <c r="I632" s="101"/>
    </row>
    <row r="633" spans="5:9" ht="12.75" customHeight="1" x14ac:dyDescent="0.2">
      <c r="E633" s="4"/>
      <c r="F633" s="1"/>
      <c r="G633" s="101"/>
      <c r="H633" s="101"/>
      <c r="I633" s="101"/>
    </row>
    <row r="634" spans="5:9" ht="12.75" customHeight="1" x14ac:dyDescent="0.2">
      <c r="E634" s="4"/>
      <c r="F634" s="1"/>
      <c r="G634" s="101"/>
      <c r="H634" s="101"/>
      <c r="I634" s="101"/>
    </row>
    <row r="635" spans="5:9" ht="12.75" customHeight="1" x14ac:dyDescent="0.2">
      <c r="E635" s="4"/>
      <c r="F635" s="1"/>
      <c r="G635" s="101"/>
      <c r="H635" s="101"/>
      <c r="I635" s="101"/>
    </row>
    <row r="636" spans="5:9" ht="12.75" customHeight="1" x14ac:dyDescent="0.2">
      <c r="E636" s="4"/>
      <c r="F636" s="1"/>
      <c r="G636" s="101"/>
      <c r="H636" s="101"/>
      <c r="I636" s="101"/>
    </row>
    <row r="637" spans="5:9" ht="12.75" customHeight="1" x14ac:dyDescent="0.2">
      <c r="E637" s="4"/>
      <c r="F637" s="1"/>
      <c r="G637" s="101"/>
      <c r="H637" s="101"/>
      <c r="I637" s="101"/>
    </row>
    <row r="638" spans="5:9" ht="12.75" customHeight="1" x14ac:dyDescent="0.2">
      <c r="E638" s="4"/>
      <c r="F638" s="1"/>
      <c r="G638" s="101"/>
      <c r="H638" s="101"/>
      <c r="I638" s="101"/>
    </row>
    <row r="639" spans="5:9" ht="12.75" customHeight="1" x14ac:dyDescent="0.2">
      <c r="E639" s="4"/>
      <c r="F639" s="1"/>
      <c r="G639" s="101"/>
      <c r="H639" s="101"/>
      <c r="I639" s="101"/>
    </row>
    <row r="640" spans="5:9" ht="12.75" customHeight="1" x14ac:dyDescent="0.2">
      <c r="E640" s="4"/>
      <c r="F640" s="1"/>
      <c r="G640" s="101"/>
      <c r="H640" s="101"/>
      <c r="I640" s="101"/>
    </row>
    <row r="641" spans="5:9" ht="12.75" customHeight="1" x14ac:dyDescent="0.2">
      <c r="E641" s="4"/>
      <c r="F641" s="1"/>
      <c r="G641" s="101"/>
      <c r="H641" s="101"/>
      <c r="I641" s="101"/>
    </row>
    <row r="642" spans="5:9" ht="12.75" customHeight="1" x14ac:dyDescent="0.2">
      <c r="E642" s="4"/>
      <c r="F642" s="1"/>
      <c r="G642" s="101"/>
      <c r="H642" s="101"/>
      <c r="I642" s="101"/>
    </row>
    <row r="643" spans="5:9" ht="12.75" customHeight="1" x14ac:dyDescent="0.2">
      <c r="E643" s="4"/>
      <c r="F643" s="1"/>
      <c r="G643" s="101"/>
      <c r="H643" s="101"/>
      <c r="I643" s="101"/>
    </row>
    <row r="644" spans="5:9" ht="12.75" customHeight="1" x14ac:dyDescent="0.2">
      <c r="E644" s="4"/>
      <c r="F644" s="1"/>
      <c r="G644" s="101"/>
      <c r="H644" s="101"/>
      <c r="I644" s="101"/>
    </row>
    <row r="645" spans="5:9" ht="12.75" customHeight="1" x14ac:dyDescent="0.2">
      <c r="E645" s="4"/>
      <c r="F645" s="1"/>
      <c r="G645" s="101"/>
      <c r="H645" s="101"/>
      <c r="I645" s="101"/>
    </row>
    <row r="646" spans="5:9" ht="12.75" customHeight="1" x14ac:dyDescent="0.2">
      <c r="E646" s="4"/>
      <c r="F646" s="1"/>
      <c r="G646" s="101"/>
      <c r="H646" s="101"/>
      <c r="I646" s="101"/>
    </row>
    <row r="647" spans="5:9" ht="12.75" customHeight="1" x14ac:dyDescent="0.2">
      <c r="E647" s="4"/>
      <c r="F647" s="1"/>
      <c r="G647" s="101"/>
      <c r="H647" s="101"/>
      <c r="I647" s="101"/>
    </row>
    <row r="648" spans="5:9" ht="12.75" customHeight="1" x14ac:dyDescent="0.2">
      <c r="E648" s="4"/>
      <c r="F648" s="1"/>
      <c r="G648" s="101"/>
      <c r="H648" s="101"/>
      <c r="I648" s="101"/>
    </row>
    <row r="649" spans="5:9" ht="12.75" customHeight="1" x14ac:dyDescent="0.2">
      <c r="E649" s="4"/>
      <c r="F649" s="1"/>
      <c r="G649" s="101"/>
      <c r="H649" s="101"/>
      <c r="I649" s="101"/>
    </row>
    <row r="650" spans="5:9" ht="12.75" customHeight="1" x14ac:dyDescent="0.2">
      <c r="E650" s="4"/>
      <c r="F650" s="1"/>
      <c r="G650" s="101"/>
      <c r="H650" s="101"/>
      <c r="I650" s="101"/>
    </row>
    <row r="651" spans="5:9" ht="12.75" customHeight="1" x14ac:dyDescent="0.2">
      <c r="E651" s="4"/>
      <c r="F651" s="1"/>
      <c r="G651" s="101"/>
      <c r="H651" s="101"/>
      <c r="I651" s="101"/>
    </row>
    <row r="652" spans="5:9" ht="12.75" customHeight="1" x14ac:dyDescent="0.2">
      <c r="E652" s="4"/>
      <c r="F652" s="1"/>
      <c r="G652" s="101"/>
      <c r="H652" s="101"/>
      <c r="I652" s="101"/>
    </row>
    <row r="653" spans="5:9" ht="12.75" customHeight="1" x14ac:dyDescent="0.2">
      <c r="E653" s="4"/>
      <c r="F653" s="1"/>
      <c r="G653" s="101"/>
      <c r="H653" s="101"/>
      <c r="I653" s="101"/>
    </row>
    <row r="654" spans="5:9" ht="12.75" customHeight="1" x14ac:dyDescent="0.2">
      <c r="E654" s="4"/>
      <c r="F654" s="1"/>
      <c r="G654" s="101"/>
      <c r="H654" s="101"/>
      <c r="I654" s="101"/>
    </row>
    <row r="655" spans="5:9" ht="12.75" customHeight="1" x14ac:dyDescent="0.2">
      <c r="E655" s="4"/>
      <c r="F655" s="1"/>
      <c r="G655" s="101"/>
      <c r="H655" s="101"/>
      <c r="I655" s="101"/>
    </row>
    <row r="656" spans="5:9" ht="12.75" customHeight="1" x14ac:dyDescent="0.2">
      <c r="E656" s="4"/>
      <c r="F656" s="1"/>
      <c r="G656" s="101"/>
      <c r="H656" s="101"/>
      <c r="I656" s="101"/>
    </row>
    <row r="657" spans="5:9" ht="12.75" customHeight="1" x14ac:dyDescent="0.2">
      <c r="E657" s="4"/>
      <c r="F657" s="1"/>
      <c r="G657" s="101"/>
      <c r="H657" s="101"/>
      <c r="I657" s="101"/>
    </row>
    <row r="658" spans="5:9" ht="12.75" customHeight="1" x14ac:dyDescent="0.2">
      <c r="E658" s="4"/>
      <c r="F658" s="1"/>
      <c r="G658" s="101"/>
      <c r="H658" s="101"/>
      <c r="I658" s="101"/>
    </row>
    <row r="659" spans="5:9" ht="12.75" customHeight="1" x14ac:dyDescent="0.2">
      <c r="E659" s="4"/>
      <c r="F659" s="1"/>
      <c r="G659" s="101"/>
      <c r="H659" s="101"/>
      <c r="I659" s="101"/>
    </row>
    <row r="660" spans="5:9" ht="12.75" customHeight="1" x14ac:dyDescent="0.2">
      <c r="E660" s="4"/>
      <c r="F660" s="1"/>
      <c r="G660" s="101"/>
      <c r="H660" s="101"/>
      <c r="I660" s="101"/>
    </row>
    <row r="661" spans="5:9" ht="12.75" customHeight="1" x14ac:dyDescent="0.2">
      <c r="E661" s="4"/>
      <c r="F661" s="1"/>
      <c r="G661" s="101"/>
      <c r="H661" s="101"/>
      <c r="I661" s="101"/>
    </row>
    <row r="662" spans="5:9" ht="12.75" customHeight="1" x14ac:dyDescent="0.2">
      <c r="E662" s="4"/>
      <c r="F662" s="1"/>
      <c r="G662" s="101"/>
      <c r="H662" s="101"/>
      <c r="I662" s="101"/>
    </row>
    <row r="663" spans="5:9" ht="12.75" customHeight="1" x14ac:dyDescent="0.2">
      <c r="E663" s="4"/>
      <c r="F663" s="1"/>
      <c r="G663" s="101"/>
      <c r="H663" s="101"/>
      <c r="I663" s="101"/>
    </row>
    <row r="664" spans="5:9" ht="12.75" customHeight="1" x14ac:dyDescent="0.2">
      <c r="E664" s="4"/>
      <c r="F664" s="1"/>
      <c r="G664" s="101"/>
      <c r="H664" s="101"/>
      <c r="I664" s="101"/>
    </row>
    <row r="665" spans="5:9" ht="12.75" customHeight="1" x14ac:dyDescent="0.2">
      <c r="E665" s="4"/>
      <c r="F665" s="1"/>
      <c r="G665" s="101"/>
      <c r="H665" s="101"/>
      <c r="I665" s="101"/>
    </row>
    <row r="666" spans="5:9" ht="12.75" customHeight="1" x14ac:dyDescent="0.2">
      <c r="E666" s="4"/>
      <c r="F666" s="1"/>
      <c r="G666" s="101"/>
      <c r="H666" s="101"/>
      <c r="I666" s="101"/>
    </row>
    <row r="667" spans="5:9" ht="12.75" customHeight="1" x14ac:dyDescent="0.2">
      <c r="E667" s="4"/>
      <c r="F667" s="1"/>
      <c r="G667" s="101"/>
      <c r="H667" s="101"/>
      <c r="I667" s="101"/>
    </row>
    <row r="668" spans="5:9" ht="12.75" customHeight="1" x14ac:dyDescent="0.2">
      <c r="E668" s="4"/>
      <c r="F668" s="1"/>
      <c r="G668" s="101"/>
      <c r="H668" s="101"/>
      <c r="I668" s="101"/>
    </row>
    <row r="669" spans="5:9" ht="12.75" customHeight="1" x14ac:dyDescent="0.2">
      <c r="E669" s="4"/>
      <c r="F669" s="1"/>
      <c r="G669" s="101"/>
      <c r="H669" s="101"/>
      <c r="I669" s="101"/>
    </row>
    <row r="670" spans="5:9" ht="12.75" customHeight="1" x14ac:dyDescent="0.2">
      <c r="E670" s="4"/>
      <c r="F670" s="1"/>
      <c r="G670" s="101"/>
      <c r="H670" s="101"/>
      <c r="I670" s="101"/>
    </row>
    <row r="671" spans="5:9" ht="12.75" customHeight="1" x14ac:dyDescent="0.2">
      <c r="E671" s="4"/>
      <c r="F671" s="1"/>
      <c r="G671" s="101"/>
      <c r="H671" s="101"/>
      <c r="I671" s="101"/>
    </row>
    <row r="672" spans="5:9" ht="12.75" customHeight="1" x14ac:dyDescent="0.2">
      <c r="E672" s="4"/>
      <c r="F672" s="1"/>
      <c r="G672" s="101"/>
      <c r="H672" s="101"/>
      <c r="I672" s="101"/>
    </row>
    <row r="673" spans="5:9" ht="12.75" customHeight="1" x14ac:dyDescent="0.2">
      <c r="E673" s="4"/>
      <c r="F673" s="1"/>
      <c r="G673" s="101"/>
      <c r="H673" s="101"/>
      <c r="I673" s="101"/>
    </row>
    <row r="674" spans="5:9" ht="12.75" customHeight="1" x14ac:dyDescent="0.2">
      <c r="E674" s="4"/>
      <c r="F674" s="1"/>
      <c r="G674" s="101"/>
      <c r="H674" s="101"/>
      <c r="I674" s="101"/>
    </row>
    <row r="675" spans="5:9" ht="12.75" customHeight="1" x14ac:dyDescent="0.2">
      <c r="E675" s="4"/>
      <c r="F675" s="1"/>
      <c r="G675" s="101"/>
      <c r="H675" s="101"/>
      <c r="I675" s="101"/>
    </row>
    <row r="676" spans="5:9" ht="12.75" customHeight="1" x14ac:dyDescent="0.2">
      <c r="E676" s="4"/>
      <c r="F676" s="1"/>
      <c r="G676" s="101"/>
      <c r="H676" s="101"/>
      <c r="I676" s="101"/>
    </row>
    <row r="677" spans="5:9" ht="12.75" customHeight="1" x14ac:dyDescent="0.2">
      <c r="E677" s="4"/>
      <c r="F677" s="1"/>
      <c r="G677" s="101"/>
      <c r="H677" s="101"/>
      <c r="I677" s="101"/>
    </row>
    <row r="678" spans="5:9" ht="12.75" customHeight="1" x14ac:dyDescent="0.2">
      <c r="E678" s="4"/>
      <c r="F678" s="1"/>
      <c r="G678" s="101"/>
      <c r="H678" s="101"/>
      <c r="I678" s="101"/>
    </row>
    <row r="679" spans="5:9" ht="12.75" customHeight="1" x14ac:dyDescent="0.2">
      <c r="E679" s="4"/>
      <c r="F679" s="1"/>
      <c r="G679" s="101"/>
      <c r="H679" s="101"/>
      <c r="I679" s="101"/>
    </row>
    <row r="680" spans="5:9" ht="12.75" customHeight="1" x14ac:dyDescent="0.2">
      <c r="E680" s="4"/>
      <c r="F680" s="1"/>
      <c r="G680" s="101"/>
      <c r="H680" s="101"/>
      <c r="I680" s="101"/>
    </row>
    <row r="681" spans="5:9" ht="12.75" customHeight="1" x14ac:dyDescent="0.2">
      <c r="E681" s="4"/>
      <c r="F681" s="1"/>
      <c r="G681" s="101"/>
      <c r="H681" s="101"/>
      <c r="I681" s="101"/>
    </row>
    <row r="682" spans="5:9" ht="12.75" customHeight="1" x14ac:dyDescent="0.2">
      <c r="E682" s="4"/>
      <c r="F682" s="1"/>
      <c r="G682" s="101"/>
      <c r="H682" s="101"/>
      <c r="I682" s="101"/>
    </row>
    <row r="683" spans="5:9" ht="12.75" customHeight="1" x14ac:dyDescent="0.2">
      <c r="E683" s="4"/>
      <c r="F683" s="1"/>
      <c r="G683" s="101"/>
      <c r="H683" s="101"/>
      <c r="I683" s="101"/>
    </row>
    <row r="684" spans="5:9" ht="12.75" customHeight="1" x14ac:dyDescent="0.2">
      <c r="E684" s="4"/>
      <c r="F684" s="1"/>
      <c r="G684" s="101"/>
      <c r="H684" s="101"/>
      <c r="I684" s="101"/>
    </row>
    <row r="685" spans="5:9" ht="12.75" customHeight="1" x14ac:dyDescent="0.2">
      <c r="E685" s="4"/>
      <c r="F685" s="1"/>
      <c r="G685" s="101"/>
      <c r="H685" s="101"/>
      <c r="I685" s="101"/>
    </row>
    <row r="686" spans="5:9" ht="12.75" customHeight="1" x14ac:dyDescent="0.2">
      <c r="E686" s="4"/>
      <c r="F686" s="1"/>
      <c r="G686" s="101"/>
      <c r="H686" s="101"/>
      <c r="I686" s="101"/>
    </row>
    <row r="687" spans="5:9" ht="12.75" customHeight="1" x14ac:dyDescent="0.2">
      <c r="E687" s="4"/>
      <c r="F687" s="1"/>
      <c r="G687" s="101"/>
      <c r="H687" s="101"/>
      <c r="I687" s="101"/>
    </row>
    <row r="688" spans="5:9" ht="12.75" customHeight="1" x14ac:dyDescent="0.2">
      <c r="E688" s="4"/>
      <c r="F688" s="1"/>
      <c r="G688" s="101"/>
      <c r="H688" s="101"/>
      <c r="I688" s="101"/>
    </row>
    <row r="689" spans="5:9" ht="12.75" customHeight="1" x14ac:dyDescent="0.2">
      <c r="E689" s="4"/>
      <c r="F689" s="1"/>
      <c r="G689" s="101"/>
      <c r="H689" s="101"/>
      <c r="I689" s="101"/>
    </row>
    <row r="690" spans="5:9" ht="12.75" customHeight="1" x14ac:dyDescent="0.2">
      <c r="E690" s="4"/>
      <c r="F690" s="1"/>
      <c r="G690" s="101"/>
      <c r="H690" s="101"/>
      <c r="I690" s="101"/>
    </row>
    <row r="691" spans="5:9" ht="12.75" customHeight="1" x14ac:dyDescent="0.2">
      <c r="E691" s="4"/>
      <c r="F691" s="1"/>
      <c r="G691" s="101"/>
      <c r="H691" s="101"/>
      <c r="I691" s="101"/>
    </row>
    <row r="692" spans="5:9" ht="12.75" customHeight="1" x14ac:dyDescent="0.2">
      <c r="E692" s="4"/>
      <c r="F692" s="1"/>
      <c r="G692" s="101"/>
      <c r="H692" s="101"/>
      <c r="I692" s="101"/>
    </row>
    <row r="693" spans="5:9" ht="12.75" customHeight="1" x14ac:dyDescent="0.2">
      <c r="E693" s="4"/>
      <c r="F693" s="1"/>
      <c r="G693" s="101"/>
      <c r="H693" s="101"/>
      <c r="I693" s="101"/>
    </row>
    <row r="694" spans="5:9" ht="12.75" customHeight="1" x14ac:dyDescent="0.2">
      <c r="E694" s="4"/>
      <c r="F694" s="1"/>
      <c r="G694" s="101"/>
      <c r="H694" s="101"/>
      <c r="I694" s="101"/>
    </row>
    <row r="695" spans="5:9" ht="12.75" customHeight="1" x14ac:dyDescent="0.2">
      <c r="E695" s="4"/>
      <c r="F695" s="1"/>
      <c r="G695" s="101"/>
      <c r="H695" s="101"/>
      <c r="I695" s="101"/>
    </row>
    <row r="696" spans="5:9" ht="12.75" customHeight="1" x14ac:dyDescent="0.2">
      <c r="E696" s="4"/>
      <c r="F696" s="1"/>
      <c r="G696" s="101"/>
      <c r="H696" s="101"/>
      <c r="I696" s="101"/>
    </row>
    <row r="697" spans="5:9" ht="12.75" customHeight="1" x14ac:dyDescent="0.2">
      <c r="E697" s="4"/>
      <c r="F697" s="1"/>
      <c r="G697" s="101"/>
      <c r="H697" s="101"/>
      <c r="I697" s="101"/>
    </row>
    <row r="698" spans="5:9" ht="12.75" customHeight="1" x14ac:dyDescent="0.2">
      <c r="E698" s="4"/>
      <c r="F698" s="1"/>
      <c r="G698" s="101"/>
      <c r="H698" s="101"/>
      <c r="I698" s="101"/>
    </row>
    <row r="699" spans="5:9" ht="12.75" customHeight="1" x14ac:dyDescent="0.2">
      <c r="E699" s="4"/>
      <c r="F699" s="1"/>
      <c r="G699" s="101"/>
      <c r="H699" s="101"/>
      <c r="I699" s="101"/>
    </row>
    <row r="700" spans="5:9" ht="12.75" customHeight="1" x14ac:dyDescent="0.2">
      <c r="E700" s="4"/>
      <c r="F700" s="1"/>
      <c r="G700" s="101"/>
      <c r="H700" s="101"/>
      <c r="I700" s="101"/>
    </row>
    <row r="701" spans="5:9" ht="12.75" customHeight="1" x14ac:dyDescent="0.2">
      <c r="E701" s="4"/>
      <c r="F701" s="1"/>
      <c r="G701" s="101"/>
      <c r="H701" s="101"/>
      <c r="I701" s="101"/>
    </row>
    <row r="702" spans="5:9" ht="12.75" customHeight="1" x14ac:dyDescent="0.2">
      <c r="E702" s="4"/>
      <c r="F702" s="1"/>
      <c r="G702" s="101"/>
      <c r="H702" s="101"/>
      <c r="I702" s="101"/>
    </row>
    <row r="703" spans="5:9" ht="12.75" customHeight="1" x14ac:dyDescent="0.2">
      <c r="E703" s="4"/>
      <c r="F703" s="1"/>
      <c r="G703" s="101"/>
      <c r="H703" s="101"/>
      <c r="I703" s="101"/>
    </row>
    <row r="704" spans="5:9" ht="12.75" customHeight="1" x14ac:dyDescent="0.2">
      <c r="E704" s="4"/>
      <c r="F704" s="1"/>
      <c r="G704" s="101"/>
      <c r="H704" s="101"/>
      <c r="I704" s="101"/>
    </row>
    <row r="705" spans="5:9" ht="12.75" customHeight="1" x14ac:dyDescent="0.2">
      <c r="E705" s="4"/>
      <c r="F705" s="1"/>
      <c r="G705" s="101"/>
      <c r="H705" s="101"/>
      <c r="I705" s="101"/>
    </row>
    <row r="706" spans="5:9" ht="12.75" customHeight="1" x14ac:dyDescent="0.2">
      <c r="E706" s="4"/>
      <c r="F706" s="1"/>
      <c r="G706" s="101"/>
      <c r="H706" s="101"/>
      <c r="I706" s="101"/>
    </row>
    <row r="707" spans="5:9" ht="12.75" customHeight="1" x14ac:dyDescent="0.2">
      <c r="E707" s="4"/>
      <c r="F707" s="1"/>
      <c r="G707" s="101"/>
      <c r="H707" s="101"/>
      <c r="I707" s="101"/>
    </row>
    <row r="708" spans="5:9" ht="12.75" customHeight="1" x14ac:dyDescent="0.2">
      <c r="E708" s="4"/>
      <c r="F708" s="1"/>
      <c r="G708" s="101"/>
      <c r="H708" s="101"/>
      <c r="I708" s="101"/>
    </row>
    <row r="709" spans="5:9" ht="12.75" customHeight="1" x14ac:dyDescent="0.2">
      <c r="E709" s="4"/>
      <c r="F709" s="1"/>
      <c r="G709" s="101"/>
      <c r="H709" s="101"/>
      <c r="I709" s="101"/>
    </row>
    <row r="710" spans="5:9" ht="12.75" customHeight="1" x14ac:dyDescent="0.2">
      <c r="E710" s="4"/>
      <c r="F710" s="1"/>
      <c r="G710" s="101"/>
      <c r="H710" s="101"/>
      <c r="I710" s="101"/>
    </row>
    <row r="711" spans="5:9" ht="12.75" customHeight="1" x14ac:dyDescent="0.2">
      <c r="E711" s="4"/>
      <c r="F711" s="1"/>
      <c r="G711" s="101"/>
      <c r="H711" s="101"/>
      <c r="I711" s="101"/>
    </row>
    <row r="712" spans="5:9" ht="12.75" customHeight="1" x14ac:dyDescent="0.2">
      <c r="E712" s="4"/>
      <c r="F712" s="1"/>
      <c r="G712" s="101"/>
      <c r="H712" s="101"/>
      <c r="I712" s="101"/>
    </row>
    <row r="713" spans="5:9" ht="12.75" customHeight="1" x14ac:dyDescent="0.2">
      <c r="E713" s="4"/>
      <c r="F713" s="1"/>
      <c r="G713" s="101"/>
      <c r="H713" s="101"/>
      <c r="I713" s="101"/>
    </row>
    <row r="714" spans="5:9" ht="12.75" customHeight="1" x14ac:dyDescent="0.2">
      <c r="E714" s="4"/>
      <c r="F714" s="1"/>
      <c r="G714" s="101"/>
      <c r="H714" s="101"/>
      <c r="I714" s="101"/>
    </row>
    <row r="715" spans="5:9" ht="12.75" customHeight="1" x14ac:dyDescent="0.2">
      <c r="E715" s="4"/>
      <c r="F715" s="1"/>
      <c r="G715" s="101"/>
      <c r="H715" s="101"/>
      <c r="I715" s="101"/>
    </row>
    <row r="716" spans="5:9" ht="12.75" customHeight="1" x14ac:dyDescent="0.2">
      <c r="E716" s="4"/>
      <c r="F716" s="1"/>
      <c r="G716" s="101"/>
      <c r="H716" s="101"/>
      <c r="I716" s="101"/>
    </row>
    <row r="717" spans="5:9" ht="12.75" customHeight="1" x14ac:dyDescent="0.2">
      <c r="E717" s="4"/>
      <c r="F717" s="1"/>
      <c r="G717" s="101"/>
      <c r="H717" s="101"/>
      <c r="I717" s="101"/>
    </row>
    <row r="718" spans="5:9" ht="12.75" customHeight="1" x14ac:dyDescent="0.2">
      <c r="E718" s="4"/>
      <c r="F718" s="1"/>
      <c r="G718" s="101"/>
      <c r="H718" s="101"/>
      <c r="I718" s="101"/>
    </row>
    <row r="719" spans="5:9" ht="12.75" customHeight="1" x14ac:dyDescent="0.2">
      <c r="E719" s="4"/>
      <c r="F719" s="1"/>
      <c r="G719" s="101"/>
      <c r="H719" s="101"/>
      <c r="I719" s="101"/>
    </row>
    <row r="720" spans="5:9" ht="12.75" customHeight="1" x14ac:dyDescent="0.2">
      <c r="E720" s="4"/>
      <c r="F720" s="1"/>
      <c r="G720" s="101"/>
      <c r="H720" s="101"/>
      <c r="I720" s="101"/>
    </row>
    <row r="721" spans="5:9" ht="12.75" customHeight="1" x14ac:dyDescent="0.2">
      <c r="E721" s="4"/>
      <c r="F721" s="1"/>
      <c r="G721" s="101"/>
      <c r="H721" s="101"/>
      <c r="I721" s="101"/>
    </row>
    <row r="722" spans="5:9" ht="12.75" customHeight="1" x14ac:dyDescent="0.2">
      <c r="E722" s="4"/>
      <c r="F722" s="1"/>
      <c r="G722" s="101"/>
      <c r="H722" s="101"/>
      <c r="I722" s="101"/>
    </row>
    <row r="723" spans="5:9" ht="12.75" customHeight="1" x14ac:dyDescent="0.2">
      <c r="E723" s="4"/>
      <c r="F723" s="1"/>
      <c r="G723" s="101"/>
      <c r="H723" s="101"/>
      <c r="I723" s="101"/>
    </row>
    <row r="724" spans="5:9" ht="12.75" customHeight="1" x14ac:dyDescent="0.2">
      <c r="E724" s="4"/>
      <c r="F724" s="1"/>
      <c r="G724" s="101"/>
      <c r="H724" s="101"/>
      <c r="I724" s="101"/>
    </row>
    <row r="725" spans="5:9" ht="12.75" customHeight="1" x14ac:dyDescent="0.2">
      <c r="E725" s="4"/>
      <c r="F725" s="1"/>
      <c r="G725" s="101"/>
      <c r="H725" s="101"/>
      <c r="I725" s="101"/>
    </row>
  </sheetData>
  <sortState xmlns:xlrd2="http://schemas.microsoft.com/office/spreadsheetml/2017/richdata2" ref="A39:O49">
    <sortCondition ref="D39:D49"/>
  </sortState>
  <mergeCells count="1">
    <mergeCell ref="G4:I4"/>
  </mergeCells>
  <pageMargins left="0.59055118110236227" right="0.59055118110236227" top="0.27559055118110237" bottom="0.35433070866141736" header="0.15748031496062992" footer="0.15748031496062992"/>
  <pageSetup paperSize="9" scale="85" orientation="portrait" r:id="rId1"/>
  <headerFooter>
    <oddFooter>&amp;LP I, Ia - kazalo</oddFooter>
  </headerFooter>
  <rowBreaks count="3" manualBreakCount="3">
    <brk id="67" min="4" max="9" man="1"/>
    <brk id="128" min="4" max="9" man="1"/>
    <brk id="177" min="4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rgb="FF92D050"/>
  </sheetPr>
  <dimension ref="A1:Y534"/>
  <sheetViews>
    <sheetView topLeftCell="E1" workbookViewId="0"/>
  </sheetViews>
  <sheetFormatPr defaultRowHeight="12.75" x14ac:dyDescent="0.2"/>
  <cols>
    <col min="1" max="1" width="9.140625" hidden="1" customWidth="1"/>
    <col min="2" max="4" width="31.42578125" hidden="1" customWidth="1"/>
    <col min="5" max="5" width="11.5703125" style="9" customWidth="1"/>
    <col min="6" max="6" width="28.5703125" customWidth="1"/>
    <col min="7" max="7" width="8" style="17" customWidth="1"/>
    <col min="8" max="8" width="8.140625" style="17" customWidth="1"/>
    <col min="9" max="9" width="7.42578125" style="17" customWidth="1"/>
    <col min="10" max="10" width="5.42578125" style="82" customWidth="1"/>
    <col min="11" max="11" width="14.42578125" style="5" customWidth="1"/>
    <col min="12" max="13" width="7.42578125" style="5" customWidth="1"/>
    <col min="14" max="14" width="7.85546875" style="5" customWidth="1"/>
    <col min="15" max="15" width="3.5703125" style="26" customWidth="1"/>
    <col min="16" max="16" width="4.5703125" style="25" customWidth="1"/>
    <col min="17" max="17" width="19" style="25" customWidth="1"/>
    <col min="18" max="18" width="9.140625" style="5"/>
    <col min="19" max="19" width="14.5703125" style="5" customWidth="1"/>
    <col min="24" max="24" width="17.85546875" customWidth="1"/>
  </cols>
  <sheetData>
    <row r="1" spans="1:25" ht="15.75" x14ac:dyDescent="0.25">
      <c r="A1" s="5"/>
      <c r="B1" s="12"/>
      <c r="C1" s="12"/>
      <c r="D1" s="12"/>
      <c r="E1" s="93" t="s">
        <v>316</v>
      </c>
      <c r="F1" s="94"/>
      <c r="G1" s="95"/>
      <c r="H1" s="95"/>
      <c r="I1" s="42"/>
      <c r="J1" s="78"/>
      <c r="K1" s="96"/>
      <c r="L1" s="96"/>
      <c r="M1" s="96"/>
      <c r="N1" s="95"/>
      <c r="O1" s="97"/>
      <c r="P1" s="42"/>
      <c r="Q1" s="42"/>
    </row>
    <row r="2" spans="1:25" ht="15.75" x14ac:dyDescent="0.25">
      <c r="A2" s="5"/>
      <c r="B2" s="12"/>
      <c r="C2" s="12"/>
      <c r="D2" s="12"/>
      <c r="E2" s="93"/>
      <c r="F2" s="94"/>
      <c r="G2" s="95"/>
      <c r="H2" s="95"/>
      <c r="I2" s="42"/>
      <c r="J2" s="78"/>
      <c r="K2" s="96"/>
      <c r="L2" s="96"/>
      <c r="M2" s="96"/>
      <c r="N2" s="95"/>
      <c r="O2" s="97"/>
      <c r="P2" s="42"/>
      <c r="Q2" s="42"/>
    </row>
    <row r="3" spans="1:25" ht="16.5" x14ac:dyDescent="0.2">
      <c r="B3" s="13"/>
      <c r="C3" s="13"/>
      <c r="D3" s="13"/>
      <c r="E3" s="127"/>
      <c r="F3" s="128"/>
      <c r="G3" s="1457" t="s">
        <v>90</v>
      </c>
      <c r="H3" s="1458"/>
      <c r="I3" s="1458"/>
      <c r="J3" s="79" t="s">
        <v>326</v>
      </c>
      <c r="K3" s="27"/>
      <c r="L3" s="28"/>
      <c r="M3" s="29"/>
      <c r="N3" s="30"/>
      <c r="O3" s="31"/>
      <c r="P3" s="58"/>
      <c r="Q3" s="58"/>
    </row>
    <row r="4" spans="1:25" s="13" customFormat="1" ht="18.75" customHeight="1" thickBot="1" x14ac:dyDescent="0.25">
      <c r="A4" s="22" t="s">
        <v>304</v>
      </c>
      <c r="B4" s="22" t="s">
        <v>305</v>
      </c>
      <c r="C4" s="22" t="s">
        <v>306</v>
      </c>
      <c r="D4" s="22" t="s">
        <v>307</v>
      </c>
      <c r="E4" s="129"/>
      <c r="F4" s="130" t="s">
        <v>363</v>
      </c>
      <c r="G4" s="131" t="s">
        <v>328</v>
      </c>
      <c r="H4" s="132" t="s">
        <v>329</v>
      </c>
      <c r="I4" s="133" t="s">
        <v>306</v>
      </c>
      <c r="J4" s="113" t="s">
        <v>308</v>
      </c>
      <c r="K4" s="114" t="s">
        <v>309</v>
      </c>
      <c r="L4" s="115" t="s">
        <v>310</v>
      </c>
      <c r="M4" s="112" t="s">
        <v>311</v>
      </c>
      <c r="N4" s="116" t="s">
        <v>312</v>
      </c>
      <c r="O4" s="117" t="s">
        <v>315</v>
      </c>
      <c r="P4" s="73" t="s">
        <v>323</v>
      </c>
      <c r="Q4" s="73" t="s">
        <v>324</v>
      </c>
      <c r="R4" s="12"/>
      <c r="S4" s="12"/>
    </row>
    <row r="5" spans="1:25" s="13" customFormat="1" x14ac:dyDescent="0.2">
      <c r="C5" s="13" t="str">
        <f>IF(F5="",C4,F5)</f>
        <v>cikloergometrija, spirometrija</v>
      </c>
      <c r="D5" s="13">
        <v>1</v>
      </c>
      <c r="E5" s="134"/>
      <c r="F5" s="135" t="s">
        <v>272</v>
      </c>
      <c r="G5" s="120">
        <v>209</v>
      </c>
      <c r="H5" s="122">
        <v>215</v>
      </c>
      <c r="I5" s="121"/>
      <c r="J5" s="124" t="e">
        <f>IF(F5="","",VLOOKUP(P5,#REF!,7,FALSE))</f>
        <v>#REF!</v>
      </c>
      <c r="K5" s="53" t="e">
        <f>VLOOKUP(P5,#REF!,3,FALSE)</f>
        <v>#REF!</v>
      </c>
      <c r="L5" s="53" t="e">
        <f>VLOOKUP(P5,#REF!,4,FALSE)</f>
        <v>#REF!</v>
      </c>
      <c r="M5" s="53" t="e">
        <f>VLOOKUP(P5,#REF!,5,FALSE)</f>
        <v>#REF!</v>
      </c>
      <c r="N5" s="54" t="e">
        <f>VLOOKUP(P5,#REF!,6,FALSE)</f>
        <v>#REF!</v>
      </c>
      <c r="O5" s="52">
        <v>1</v>
      </c>
      <c r="P5" s="66">
        <v>1</v>
      </c>
      <c r="Q5" s="66" t="str">
        <f>IFERROR(VLOOKUP(P5,#REF!,8,FALSE),"")</f>
        <v/>
      </c>
      <c r="R5" s="12"/>
      <c r="S5" s="12"/>
    </row>
    <row r="6" spans="1:25" s="13" customFormat="1" x14ac:dyDescent="0.2">
      <c r="C6" s="13" t="str">
        <f t="shared" ref="C6:C48" si="0">IF(F6="",C5,F6)</f>
        <v>cikloergometrija, spirometrija</v>
      </c>
      <c r="D6" s="13">
        <v>2</v>
      </c>
      <c r="E6" s="57"/>
      <c r="F6" s="136"/>
      <c r="G6" s="120">
        <v>229</v>
      </c>
      <c r="H6" s="122">
        <v>239</v>
      </c>
      <c r="I6" s="121"/>
      <c r="J6" s="124" t="str">
        <f>IF(F6="","",VLOOKUP(P6,#REF!,7,FALSE))</f>
        <v/>
      </c>
      <c r="K6" s="53"/>
      <c r="L6" s="53"/>
      <c r="M6" s="53"/>
      <c r="N6" s="54"/>
      <c r="O6" s="52"/>
      <c r="P6" s="67"/>
      <c r="Q6" s="67" t="str">
        <f>IFERROR(VLOOKUP(P6,#REF!,8,FALSE),"")</f>
        <v/>
      </c>
      <c r="R6" s="12"/>
      <c r="S6" s="12"/>
    </row>
    <row r="7" spans="1:25" s="13" customFormat="1" x14ac:dyDescent="0.2">
      <c r="C7" s="13" t="str">
        <f t="shared" si="0"/>
        <v>cikloergometrija, spirometrija</v>
      </c>
      <c r="D7" s="13">
        <v>3</v>
      </c>
      <c r="E7" s="137"/>
      <c r="F7" s="123"/>
      <c r="G7" s="120">
        <v>211</v>
      </c>
      <c r="H7" s="122">
        <v>220</v>
      </c>
      <c r="I7" s="121"/>
      <c r="J7" s="124" t="str">
        <f>IF(F7="","",VLOOKUP(P7,#REF!,7,FALSE))</f>
        <v/>
      </c>
      <c r="K7" s="53"/>
      <c r="L7" s="53"/>
      <c r="M7" s="53"/>
      <c r="N7" s="54"/>
      <c r="O7" s="52"/>
      <c r="P7" s="67"/>
      <c r="Q7" s="67" t="str">
        <f>IFERROR(VLOOKUP(P7,#REF!,8,FALSE),"")</f>
        <v/>
      </c>
      <c r="R7" s="12"/>
      <c r="S7" s="12"/>
    </row>
    <row r="8" spans="1:25" s="13" customFormat="1" x14ac:dyDescent="0.2">
      <c r="C8" s="13" t="str">
        <f t="shared" si="0"/>
        <v>fototerapija</v>
      </c>
      <c r="D8" s="13">
        <v>4</v>
      </c>
      <c r="E8" s="57"/>
      <c r="F8" s="136" t="s">
        <v>273</v>
      </c>
      <c r="G8" s="120">
        <v>209</v>
      </c>
      <c r="H8" s="122">
        <v>215</v>
      </c>
      <c r="I8" s="121"/>
      <c r="J8" s="124" t="e">
        <f>IF(F8="","",VLOOKUP(P8,#REF!,7,FALSE))</f>
        <v>#REF!</v>
      </c>
      <c r="K8" s="53" t="e">
        <f>VLOOKUP(P8,#REF!,3,FALSE)</f>
        <v>#REF!</v>
      </c>
      <c r="L8" s="53" t="e">
        <f>VLOOKUP(P8,#REF!,4,FALSE)</f>
        <v>#REF!</v>
      </c>
      <c r="M8" s="53" t="e">
        <f>VLOOKUP(P8,#REF!,5,FALSE)</f>
        <v>#REF!</v>
      </c>
      <c r="N8" s="54" t="e">
        <f>VLOOKUP(P8,#REF!,6,FALSE)</f>
        <v>#REF!</v>
      </c>
      <c r="O8" s="35">
        <v>2</v>
      </c>
      <c r="P8" s="67">
        <v>2</v>
      </c>
      <c r="Q8" s="67" t="str">
        <f>IFERROR(VLOOKUP(P8,#REF!,8,FALSE),"")</f>
        <v/>
      </c>
      <c r="R8" s="12"/>
      <c r="S8" s="12"/>
    </row>
    <row r="9" spans="1:25" s="13" customFormat="1" x14ac:dyDescent="0.2">
      <c r="C9" s="13" t="str">
        <f t="shared" si="0"/>
        <v>fototerapija</v>
      </c>
      <c r="D9" s="13">
        <v>5</v>
      </c>
      <c r="E9" s="137"/>
      <c r="F9" s="123"/>
      <c r="G9" s="120">
        <v>203</v>
      </c>
      <c r="H9" s="122">
        <v>206</v>
      </c>
      <c r="I9" s="121"/>
      <c r="J9" s="124" t="str">
        <f>IF(F9="","",VLOOKUP(P9,#REF!,7,FALSE))</f>
        <v/>
      </c>
      <c r="K9" s="53"/>
      <c r="L9" s="53"/>
      <c r="M9" s="53"/>
      <c r="N9" s="54"/>
      <c r="O9" s="35"/>
      <c r="P9" s="67"/>
      <c r="Q9" s="67" t="str">
        <f>IFERROR(VLOOKUP(P9,#REF!,8,FALSE),"")</f>
        <v/>
      </c>
      <c r="R9" s="12"/>
      <c r="S9" s="12"/>
      <c r="Y9" s="13" t="e">
        <f>#REF!</f>
        <v>#REF!</v>
      </c>
    </row>
    <row r="10" spans="1:25" s="13" customFormat="1" x14ac:dyDescent="0.2">
      <c r="C10" s="13" t="str">
        <f t="shared" si="0"/>
        <v>denzitometrija</v>
      </c>
      <c r="D10" s="13">
        <v>6</v>
      </c>
      <c r="E10" s="138"/>
      <c r="F10" s="139" t="s">
        <v>274</v>
      </c>
      <c r="G10" s="120">
        <v>209</v>
      </c>
      <c r="H10" s="122">
        <v>215</v>
      </c>
      <c r="I10" s="121"/>
      <c r="J10" s="124" t="e">
        <f>IF(F10="","",VLOOKUP(P10,#REF!,7,FALSE))</f>
        <v>#REF!</v>
      </c>
      <c r="K10" s="53" t="e">
        <f>VLOOKUP(P10,#REF!,3,FALSE)</f>
        <v>#REF!</v>
      </c>
      <c r="L10" s="53" t="e">
        <f>VLOOKUP(P10,#REF!,4,FALSE)</f>
        <v>#REF!</v>
      </c>
      <c r="M10" s="53" t="e">
        <f>VLOOKUP(P10,#REF!,5,FALSE)</f>
        <v>#REF!</v>
      </c>
      <c r="N10" s="54" t="e">
        <f>VLOOKUP(P10,#REF!,6,FALSE)</f>
        <v>#REF!</v>
      </c>
      <c r="O10" s="35">
        <v>3</v>
      </c>
      <c r="P10" s="67">
        <v>3</v>
      </c>
      <c r="Q10" s="67" t="str">
        <f>IFERROR(VLOOKUP(P10,#REF!,8,FALSE),"")</f>
        <v/>
      </c>
      <c r="R10" s="12"/>
      <c r="S10" s="12"/>
    </row>
    <row r="11" spans="1:25" s="13" customFormat="1" x14ac:dyDescent="0.2">
      <c r="C11" s="13" t="str">
        <f t="shared" si="0"/>
        <v>denzitometrija</v>
      </c>
      <c r="D11" s="13">
        <v>7</v>
      </c>
      <c r="E11" s="57"/>
      <c r="F11" s="136"/>
      <c r="G11" s="120">
        <v>231</v>
      </c>
      <c r="H11" s="122">
        <v>247</v>
      </c>
      <c r="I11" s="121"/>
      <c r="J11" s="124" t="str">
        <f>IF(F11="","",VLOOKUP(P11,#REF!,7,FALSE))</f>
        <v/>
      </c>
      <c r="K11" s="53"/>
      <c r="L11" s="53"/>
      <c r="M11" s="53"/>
      <c r="N11" s="54"/>
      <c r="O11" s="35"/>
      <c r="P11" s="67"/>
      <c r="Q11" s="67" t="str">
        <f>IFERROR(VLOOKUP(P11,#REF!,8,FALSE),"")</f>
        <v/>
      </c>
      <c r="R11" s="12"/>
      <c r="S11" s="12"/>
    </row>
    <row r="12" spans="1:25" s="13" customFormat="1" x14ac:dyDescent="0.2">
      <c r="C12" s="13" t="str">
        <f t="shared" si="0"/>
        <v>denzitometrija</v>
      </c>
      <c r="D12" s="13">
        <v>8</v>
      </c>
      <c r="E12" s="137"/>
      <c r="F12" s="123"/>
      <c r="G12" s="120">
        <v>204</v>
      </c>
      <c r="H12" s="122">
        <v>207</v>
      </c>
      <c r="I12" s="121"/>
      <c r="J12" s="124" t="str">
        <f>IF(F12="","",VLOOKUP(P12,#REF!,7,FALSE))</f>
        <v/>
      </c>
      <c r="K12" s="53"/>
      <c r="L12" s="53"/>
      <c r="M12" s="53"/>
      <c r="N12" s="54"/>
      <c r="O12" s="35"/>
      <c r="P12" s="67"/>
      <c r="Q12" s="67" t="str">
        <f>IFERROR(VLOOKUP(P12,#REF!,8,FALSE),"")</f>
        <v/>
      </c>
      <c r="R12" s="12"/>
      <c r="S12" s="12"/>
    </row>
    <row r="13" spans="1:25" s="13" customFormat="1" x14ac:dyDescent="0.2">
      <c r="C13" s="13" t="str">
        <f t="shared" si="0"/>
        <v>nuklearna medicina</v>
      </c>
      <c r="D13" s="13">
        <v>9</v>
      </c>
      <c r="E13" s="140"/>
      <c r="F13" s="126" t="s">
        <v>275</v>
      </c>
      <c r="G13" s="120">
        <v>249</v>
      </c>
      <c r="H13" s="122">
        <v>217</v>
      </c>
      <c r="I13" s="121"/>
      <c r="J13" s="124" t="e">
        <f>IF(F13="","",VLOOKUP(P13,#REF!,7,FALSE))</f>
        <v>#REF!</v>
      </c>
      <c r="K13" s="53" t="e">
        <f>VLOOKUP(P13,#REF!,3,FALSE)</f>
        <v>#REF!</v>
      </c>
      <c r="L13" s="53" t="e">
        <f>VLOOKUP(P13,#REF!,4,FALSE)</f>
        <v>#REF!</v>
      </c>
      <c r="M13" s="53" t="e">
        <f>VLOOKUP(P13,#REF!,5,FALSE)</f>
        <v>#REF!</v>
      </c>
      <c r="N13" s="54" t="e">
        <f>VLOOKUP(P13,#REF!,6,FALSE)</f>
        <v>#REF!</v>
      </c>
      <c r="O13" s="35">
        <v>4</v>
      </c>
      <c r="P13" s="67">
        <v>4</v>
      </c>
      <c r="Q13" s="67" t="str">
        <f>IFERROR(VLOOKUP(P13,#REF!,8,FALSE),"")</f>
        <v/>
      </c>
      <c r="R13" s="12"/>
      <c r="S13" s="12"/>
    </row>
    <row r="14" spans="1:25" s="13" customFormat="1" x14ac:dyDescent="0.2">
      <c r="C14" s="13" t="str">
        <f t="shared" si="0"/>
        <v xml:space="preserve">abr, asg, seg </v>
      </c>
      <c r="D14" s="13">
        <v>10</v>
      </c>
      <c r="E14" s="137"/>
      <c r="F14" s="123" t="s">
        <v>276</v>
      </c>
      <c r="G14" s="120">
        <v>218</v>
      </c>
      <c r="H14" s="122">
        <v>227</v>
      </c>
      <c r="I14" s="121"/>
      <c r="J14" s="124" t="e">
        <f>IF(F14="","",VLOOKUP(P14,#REF!,7,FALSE))</f>
        <v>#REF!</v>
      </c>
      <c r="K14" s="53" t="e">
        <f>VLOOKUP(P14,#REF!,3,FALSE)</f>
        <v>#REF!</v>
      </c>
      <c r="L14" s="53" t="e">
        <f>VLOOKUP(P14,#REF!,4,FALSE)</f>
        <v>#REF!</v>
      </c>
      <c r="M14" s="53" t="e">
        <f>VLOOKUP(P14,#REF!,5,FALSE)</f>
        <v>#REF!</v>
      </c>
      <c r="N14" s="54" t="e">
        <f>VLOOKUP(P14,#REF!,6,FALSE)</f>
        <v>#REF!</v>
      </c>
      <c r="O14" s="35">
        <v>5</v>
      </c>
      <c r="P14" s="67">
        <v>5</v>
      </c>
      <c r="Q14" s="67" t="str">
        <f>IFERROR(VLOOKUP(P14,#REF!,8,FALSE),"")</f>
        <v/>
      </c>
      <c r="R14" s="12"/>
      <c r="S14" s="12"/>
    </row>
    <row r="15" spans="1:25" s="13" customFormat="1" x14ac:dyDescent="0.2">
      <c r="C15" s="13" t="str">
        <f t="shared" si="0"/>
        <v>eeg</v>
      </c>
      <c r="D15" s="13">
        <v>11</v>
      </c>
      <c r="E15" s="138"/>
      <c r="F15" s="139" t="s">
        <v>277</v>
      </c>
      <c r="G15" s="120">
        <v>218</v>
      </c>
      <c r="H15" s="122">
        <v>227</v>
      </c>
      <c r="I15" s="121"/>
      <c r="J15" s="124" t="e">
        <f>IF(F15="","",VLOOKUP(P15,#REF!,7,FALSE))</f>
        <v>#REF!</v>
      </c>
      <c r="K15" s="53" t="e">
        <f>VLOOKUP(P15,#REF!,3,FALSE)</f>
        <v>#REF!</v>
      </c>
      <c r="L15" s="53" t="e">
        <f>VLOOKUP(P15,#REF!,4,FALSE)</f>
        <v>#REF!</v>
      </c>
      <c r="M15" s="53" t="e">
        <f>VLOOKUP(P15,#REF!,5,FALSE)</f>
        <v>#REF!</v>
      </c>
      <c r="N15" s="54" t="e">
        <f>VLOOKUP(P15,#REF!,6,FALSE)</f>
        <v>#REF!</v>
      </c>
      <c r="O15" s="35">
        <v>6</v>
      </c>
      <c r="P15" s="67">
        <v>6</v>
      </c>
      <c r="Q15" s="67" t="str">
        <f>IFERROR(VLOOKUP(P15,#REF!,8,FALSE),"")</f>
        <v/>
      </c>
      <c r="R15" s="12"/>
      <c r="S15" s="12"/>
    </row>
    <row r="16" spans="1:25" s="13" customFormat="1" x14ac:dyDescent="0.2">
      <c r="C16" s="13" t="str">
        <f t="shared" si="0"/>
        <v>eeg</v>
      </c>
      <c r="D16" s="13">
        <v>12</v>
      </c>
      <c r="E16" s="137"/>
      <c r="F16" s="123"/>
      <c r="G16" s="120">
        <v>227</v>
      </c>
      <c r="H16" s="122">
        <v>237</v>
      </c>
      <c r="I16" s="121"/>
      <c r="J16" s="124" t="str">
        <f>IF(F16="","",VLOOKUP(P16,#REF!,7,FALSE))</f>
        <v/>
      </c>
      <c r="K16" s="53"/>
      <c r="L16" s="53"/>
      <c r="M16" s="53"/>
      <c r="N16" s="54"/>
      <c r="O16" s="35"/>
      <c r="P16" s="67"/>
      <c r="Q16" s="67" t="str">
        <f>IFERROR(VLOOKUP(P16,#REF!,8,FALSE),"")</f>
        <v/>
      </c>
      <c r="R16" s="12"/>
      <c r="S16" s="12"/>
    </row>
    <row r="17" spans="3:19" s="13" customFormat="1" x14ac:dyDescent="0.2">
      <c r="C17" s="13" t="str">
        <f t="shared" si="0"/>
        <v>emg</v>
      </c>
      <c r="D17" s="13">
        <v>13</v>
      </c>
      <c r="E17" s="140"/>
      <c r="F17" s="126" t="s">
        <v>278</v>
      </c>
      <c r="G17" s="120">
        <v>218</v>
      </c>
      <c r="H17" s="122">
        <v>227</v>
      </c>
      <c r="I17" s="121"/>
      <c r="J17" s="124" t="e">
        <f>IF(F17="","",VLOOKUP(P17,#REF!,7,FALSE))</f>
        <v>#REF!</v>
      </c>
      <c r="K17" s="53" t="e">
        <f>VLOOKUP(P17,#REF!,3,FALSE)</f>
        <v>#REF!</v>
      </c>
      <c r="L17" s="53" t="e">
        <f>VLOOKUP(P17,#REF!,4,FALSE)</f>
        <v>#REF!</v>
      </c>
      <c r="M17" s="53" t="e">
        <f>VLOOKUP(P17,#REF!,5,FALSE)</f>
        <v>#REF!</v>
      </c>
      <c r="N17" s="54" t="e">
        <f>VLOOKUP(P17,#REF!,6,FALSE)</f>
        <v>#REF!</v>
      </c>
      <c r="O17" s="35">
        <v>7</v>
      </c>
      <c r="P17" s="67">
        <v>7</v>
      </c>
      <c r="Q17" s="67" t="str">
        <f>IFERROR(VLOOKUP(P17,#REF!,8,FALSE),"")</f>
        <v/>
      </c>
      <c r="R17" s="12"/>
      <c r="S17" s="12"/>
    </row>
    <row r="18" spans="3:19" s="13" customFormat="1" ht="22.5" x14ac:dyDescent="0.2">
      <c r="C18" s="13" t="str">
        <f t="shared" si="0"/>
        <v>obravnava otrok z motnjami v razvoju</v>
      </c>
      <c r="D18" s="13">
        <v>14</v>
      </c>
      <c r="E18" s="140"/>
      <c r="F18" s="126" t="s">
        <v>279</v>
      </c>
      <c r="G18" s="120">
        <v>227</v>
      </c>
      <c r="H18" s="122">
        <v>237</v>
      </c>
      <c r="I18" s="121"/>
      <c r="J18" s="124" t="e">
        <f>IF(F18="","",VLOOKUP(P18,#REF!,7,FALSE))</f>
        <v>#REF!</v>
      </c>
      <c r="K18" s="53" t="e">
        <f>VLOOKUP(P18,#REF!,3,FALSE)</f>
        <v>#REF!</v>
      </c>
      <c r="L18" s="53" t="e">
        <f>VLOOKUP(P18,#REF!,4,FALSE)</f>
        <v>#REF!</v>
      </c>
      <c r="M18" s="53" t="e">
        <f>VLOOKUP(P18,#REF!,5,FALSE)</f>
        <v>#REF!</v>
      </c>
      <c r="N18" s="54" t="e">
        <f>VLOOKUP(P18,#REF!,6,FALSE)</f>
        <v>#REF!</v>
      </c>
      <c r="O18" s="35">
        <v>8</v>
      </c>
      <c r="P18" s="67">
        <v>8</v>
      </c>
      <c r="Q18" s="67" t="str">
        <f>IFERROR(VLOOKUP(P18,#REF!,8,FALSE),"")</f>
        <v/>
      </c>
      <c r="R18" s="12"/>
      <c r="S18" s="12"/>
    </row>
    <row r="19" spans="3:19" s="13" customFormat="1" x14ac:dyDescent="0.2">
      <c r="C19" s="13" t="str">
        <f t="shared" si="0"/>
        <v>citogenetski laboratorij</v>
      </c>
      <c r="D19" s="13">
        <v>15</v>
      </c>
      <c r="E19" s="138"/>
      <c r="F19" s="139" t="s">
        <v>280</v>
      </c>
      <c r="G19" s="120">
        <v>206</v>
      </c>
      <c r="H19" s="122">
        <v>209</v>
      </c>
      <c r="I19" s="121"/>
      <c r="J19" s="124" t="e">
        <f>IF(F19="","",VLOOKUP(P19,#REF!,7,FALSE))</f>
        <v>#REF!</v>
      </c>
      <c r="K19" s="53" t="e">
        <f>VLOOKUP(P19,#REF!,3,FALSE)</f>
        <v>#REF!</v>
      </c>
      <c r="L19" s="53" t="e">
        <f>VLOOKUP(P19,#REF!,4,FALSE)</f>
        <v>#REF!</v>
      </c>
      <c r="M19" s="53" t="e">
        <f>VLOOKUP(P19,#REF!,5,FALSE)</f>
        <v>#REF!</v>
      </c>
      <c r="N19" s="54" t="e">
        <f>VLOOKUP(P19,#REF!,6,FALSE)</f>
        <v>#REF!</v>
      </c>
      <c r="O19" s="35">
        <v>9</v>
      </c>
      <c r="P19" s="67">
        <v>9</v>
      </c>
      <c r="Q19" s="67" t="str">
        <f>IFERROR(VLOOKUP(P19,#REF!,8,FALSE),"")</f>
        <v/>
      </c>
      <c r="R19" s="12"/>
      <c r="S19" s="12"/>
    </row>
    <row r="20" spans="3:19" s="13" customFormat="1" x14ac:dyDescent="0.2">
      <c r="C20" s="13" t="str">
        <f t="shared" si="0"/>
        <v>citogenetski laboratorij</v>
      </c>
      <c r="D20" s="13">
        <v>16</v>
      </c>
      <c r="E20" s="137"/>
      <c r="F20" s="123"/>
      <c r="G20" s="120">
        <v>213</v>
      </c>
      <c r="H20" s="122">
        <v>222</v>
      </c>
      <c r="I20" s="121"/>
      <c r="J20" s="124" t="str">
        <f>IF(F20="","",VLOOKUP(P20,#REF!,7,FALSE))</f>
        <v/>
      </c>
      <c r="K20" s="53"/>
      <c r="L20" s="53"/>
      <c r="M20" s="53"/>
      <c r="N20" s="54"/>
      <c r="O20" s="35"/>
      <c r="P20" s="67"/>
      <c r="Q20" s="67" t="str">
        <f>IFERROR(VLOOKUP(P20,#REF!,8,FALSE),"")</f>
        <v/>
      </c>
      <c r="R20" s="12"/>
      <c r="S20" s="12"/>
    </row>
    <row r="21" spans="3:19" s="13" customFormat="1" x14ac:dyDescent="0.2">
      <c r="C21" s="13" t="str">
        <f t="shared" si="0"/>
        <v>kardiotokografija</v>
      </c>
      <c r="D21" s="13">
        <v>17</v>
      </c>
      <c r="E21" s="140"/>
      <c r="F21" s="126" t="s">
        <v>281</v>
      </c>
      <c r="G21" s="120">
        <v>206</v>
      </c>
      <c r="H21" s="122">
        <v>209</v>
      </c>
      <c r="I21" s="121"/>
      <c r="J21" s="124" t="e">
        <f>IF(F21="","",VLOOKUP(P21,#REF!,7,FALSE))</f>
        <v>#REF!</v>
      </c>
      <c r="K21" s="53" t="e">
        <f>VLOOKUP(P21,#REF!,3,FALSE)</f>
        <v>#REF!</v>
      </c>
      <c r="L21" s="53" t="e">
        <f>VLOOKUP(P21,#REF!,4,FALSE)</f>
        <v>#REF!</v>
      </c>
      <c r="M21" s="53" t="e">
        <f>VLOOKUP(P21,#REF!,5,FALSE)</f>
        <v>#REF!</v>
      </c>
      <c r="N21" s="54" t="e">
        <f>VLOOKUP(P21,#REF!,6,FALSE)</f>
        <v>#REF!</v>
      </c>
      <c r="O21" s="35">
        <v>10</v>
      </c>
      <c r="P21" s="67">
        <v>10</v>
      </c>
      <c r="Q21" s="67" t="str">
        <f>IFERROR(VLOOKUP(P21,#REF!,8,FALSE),"")</f>
        <v/>
      </c>
      <c r="R21" s="12"/>
      <c r="S21" s="12"/>
    </row>
    <row r="22" spans="3:19" s="13" customFormat="1" x14ac:dyDescent="0.2">
      <c r="C22" s="13" t="str">
        <f t="shared" si="0"/>
        <v>molekularna gen. diagnostika</v>
      </c>
      <c r="D22" s="13">
        <v>18</v>
      </c>
      <c r="E22" s="138"/>
      <c r="F22" s="139" t="s">
        <v>282</v>
      </c>
      <c r="G22" s="120">
        <v>206</v>
      </c>
      <c r="H22" s="122">
        <v>209</v>
      </c>
      <c r="I22" s="121"/>
      <c r="J22" s="124" t="e">
        <f>IF(F22="","",VLOOKUP(P22,#REF!,7,FALSE))</f>
        <v>#REF!</v>
      </c>
      <c r="K22" s="53" t="e">
        <f>VLOOKUP(P22,#REF!,3,FALSE)</f>
        <v>#REF!</v>
      </c>
      <c r="L22" s="53" t="e">
        <f>VLOOKUP(P22,#REF!,4,FALSE)</f>
        <v>#REF!</v>
      </c>
      <c r="M22" s="53" t="e">
        <f>VLOOKUP(P22,#REF!,5,FALSE)</f>
        <v>#REF!</v>
      </c>
      <c r="N22" s="54" t="e">
        <f>VLOOKUP(P22,#REF!,6,FALSE)</f>
        <v>#REF!</v>
      </c>
      <c r="O22" s="35">
        <v>11</v>
      </c>
      <c r="P22" s="67">
        <v>11</v>
      </c>
      <c r="Q22" s="67" t="str">
        <f>IFERROR(VLOOKUP(P22,#REF!,8,FALSE),"")</f>
        <v/>
      </c>
      <c r="R22" s="12"/>
      <c r="S22" s="12"/>
    </row>
    <row r="23" spans="3:19" s="13" customFormat="1" x14ac:dyDescent="0.2">
      <c r="C23" s="13" t="str">
        <f t="shared" si="0"/>
        <v>molekularna gen. diagnostika</v>
      </c>
      <c r="D23" s="13">
        <v>19</v>
      </c>
      <c r="E23" s="57"/>
      <c r="F23" s="136"/>
      <c r="G23" s="120">
        <v>213</v>
      </c>
      <c r="H23" s="122">
        <v>222</v>
      </c>
      <c r="I23" s="121"/>
      <c r="J23" s="124" t="str">
        <f>IF(F23="","",VLOOKUP(P23,#REF!,7,FALSE))</f>
        <v/>
      </c>
      <c r="K23" s="53"/>
      <c r="L23" s="53"/>
      <c r="M23" s="53"/>
      <c r="N23" s="54"/>
      <c r="O23" s="35"/>
      <c r="P23" s="67"/>
      <c r="Q23" s="67" t="str">
        <f>IFERROR(VLOOKUP(P23,#REF!,8,FALSE),"")</f>
        <v/>
      </c>
      <c r="R23" s="12"/>
      <c r="S23" s="12"/>
    </row>
    <row r="24" spans="3:19" s="13" customFormat="1" x14ac:dyDescent="0.2">
      <c r="C24" s="13" t="str">
        <f t="shared" si="0"/>
        <v>molekularna gen. diagnostika</v>
      </c>
      <c r="D24" s="13">
        <v>20</v>
      </c>
      <c r="E24" s="137"/>
      <c r="F24" s="123"/>
      <c r="G24" s="120">
        <v>227</v>
      </c>
      <c r="H24" s="122">
        <v>237</v>
      </c>
      <c r="I24" s="121"/>
      <c r="J24" s="124" t="str">
        <f>IF(F24="","",VLOOKUP(P24,#REF!,7,FALSE))</f>
        <v/>
      </c>
      <c r="K24" s="53"/>
      <c r="L24" s="53"/>
      <c r="M24" s="53"/>
      <c r="N24" s="54"/>
      <c r="O24" s="35"/>
      <c r="P24" s="67"/>
      <c r="Q24" s="67" t="str">
        <f>IFERROR(VLOOKUP(P24,#REF!,8,FALSE),"")</f>
        <v/>
      </c>
      <c r="R24" s="12"/>
      <c r="S24" s="12"/>
    </row>
    <row r="25" spans="3:19" s="13" customFormat="1" ht="22.5" x14ac:dyDescent="0.2">
      <c r="C25" s="13" t="str">
        <f t="shared" si="0"/>
        <v>predimplantacijska gen. diagnostika</v>
      </c>
      <c r="D25" s="13">
        <v>21</v>
      </c>
      <c r="E25" s="138"/>
      <c r="F25" s="139" t="s">
        <v>283</v>
      </c>
      <c r="G25" s="120">
        <v>206</v>
      </c>
      <c r="H25" s="122">
        <v>209</v>
      </c>
      <c r="I25" s="121"/>
      <c r="J25" s="124" t="e">
        <f>IF(F25="","",VLOOKUP(P25,#REF!,7,FALSE))</f>
        <v>#REF!</v>
      </c>
      <c r="K25" s="53" t="e">
        <f>VLOOKUP(P25,#REF!,3,FALSE)</f>
        <v>#REF!</v>
      </c>
      <c r="L25" s="53" t="e">
        <f>VLOOKUP(P25,#REF!,4,FALSE)</f>
        <v>#REF!</v>
      </c>
      <c r="M25" s="53" t="e">
        <f>VLOOKUP(P25,#REF!,5,FALSE)</f>
        <v>#REF!</v>
      </c>
      <c r="N25" s="54" t="e">
        <f>VLOOKUP(P25,#REF!,6,FALSE)</f>
        <v>#REF!</v>
      </c>
      <c r="O25" s="35">
        <v>12</v>
      </c>
      <c r="P25" s="67">
        <v>12</v>
      </c>
      <c r="Q25" s="67" t="str">
        <f>IFERROR(VLOOKUP(P25,#REF!,8,FALSE),"")</f>
        <v/>
      </c>
      <c r="R25" s="12"/>
      <c r="S25" s="12"/>
    </row>
    <row r="26" spans="3:19" s="13" customFormat="1" x14ac:dyDescent="0.2">
      <c r="C26" s="13" t="str">
        <f t="shared" si="0"/>
        <v>predimplantacijska gen. diagnostika</v>
      </c>
      <c r="D26" s="13">
        <v>22</v>
      </c>
      <c r="E26" s="137"/>
      <c r="F26" s="123"/>
      <c r="G26" s="120">
        <v>213</v>
      </c>
      <c r="H26" s="122">
        <v>222</v>
      </c>
      <c r="I26" s="121"/>
      <c r="J26" s="124" t="str">
        <f>IF(F26="","",VLOOKUP(P26,#REF!,7,FALSE))</f>
        <v/>
      </c>
      <c r="K26" s="53"/>
      <c r="L26" s="53"/>
      <c r="M26" s="53"/>
      <c r="N26" s="54"/>
      <c r="O26" s="35"/>
      <c r="P26" s="67"/>
      <c r="Q26" s="67" t="str">
        <f>IFERROR(VLOOKUP(P26,#REF!,8,FALSE),"")</f>
        <v/>
      </c>
      <c r="R26" s="12"/>
      <c r="S26" s="12"/>
    </row>
    <row r="27" spans="3:19" s="13" customFormat="1" x14ac:dyDescent="0.2">
      <c r="C27" s="13" t="str">
        <f t="shared" si="0"/>
        <v>mavčarna</v>
      </c>
      <c r="D27" s="13">
        <v>23</v>
      </c>
      <c r="E27" s="138"/>
      <c r="F27" s="139" t="s">
        <v>284</v>
      </c>
      <c r="G27" s="120">
        <v>234</v>
      </c>
      <c r="H27" s="122">
        <v>251</v>
      </c>
      <c r="I27" s="121"/>
      <c r="J27" s="124" t="e">
        <f>IF(F27="","",VLOOKUP(P27,#REF!,7,FALSE))</f>
        <v>#REF!</v>
      </c>
      <c r="K27" s="53" t="e">
        <f>VLOOKUP(P27,#REF!,3,FALSE)</f>
        <v>#REF!</v>
      </c>
      <c r="L27" s="53" t="e">
        <f>VLOOKUP(P27,#REF!,4,FALSE)</f>
        <v>#REF!</v>
      </c>
      <c r="M27" s="53" t="e">
        <f>VLOOKUP(P27,#REF!,5,FALSE)</f>
        <v>#REF!</v>
      </c>
      <c r="N27" s="54" t="e">
        <f>VLOOKUP(P27,#REF!,6,FALSE)</f>
        <v>#REF!</v>
      </c>
      <c r="O27" s="35">
        <v>13</v>
      </c>
      <c r="P27" s="67">
        <v>13</v>
      </c>
      <c r="Q27" s="67" t="str">
        <f>IFERROR(VLOOKUP(P27,#REF!,8,FALSE),"")</f>
        <v/>
      </c>
      <c r="R27" s="12"/>
      <c r="S27" s="12"/>
    </row>
    <row r="28" spans="3:19" s="13" customFormat="1" x14ac:dyDescent="0.2">
      <c r="C28" s="13" t="str">
        <f t="shared" si="0"/>
        <v>mavčarna</v>
      </c>
      <c r="D28" s="13">
        <v>24</v>
      </c>
      <c r="E28" s="57"/>
      <c r="F28" s="136"/>
      <c r="G28" s="120">
        <v>222</v>
      </c>
      <c r="H28" s="122">
        <v>231</v>
      </c>
      <c r="I28" s="121"/>
      <c r="J28" s="124" t="str">
        <f>IF(F28="","",VLOOKUP(P28,#REF!,7,FALSE))</f>
        <v/>
      </c>
      <c r="K28" s="53"/>
      <c r="L28" s="53"/>
      <c r="M28" s="53"/>
      <c r="N28" s="54"/>
      <c r="O28" s="35"/>
      <c r="P28" s="67"/>
      <c r="Q28" s="67" t="str">
        <f>IFERROR(VLOOKUP(P28,#REF!,8,FALSE),"")</f>
        <v/>
      </c>
      <c r="R28" s="12"/>
      <c r="S28" s="12"/>
    </row>
    <row r="29" spans="3:19" s="13" customFormat="1" x14ac:dyDescent="0.2">
      <c r="C29" s="13" t="str">
        <f t="shared" si="0"/>
        <v>mavčarna</v>
      </c>
      <c r="D29" s="13">
        <v>25</v>
      </c>
      <c r="E29" s="137"/>
      <c r="F29" s="123"/>
      <c r="G29" s="120">
        <v>238</v>
      </c>
      <c r="H29" s="122">
        <v>256</v>
      </c>
      <c r="I29" s="121"/>
      <c r="J29" s="124" t="str">
        <f>IF(F29="","",VLOOKUP(P29,#REF!,7,FALSE))</f>
        <v/>
      </c>
      <c r="K29" s="53"/>
      <c r="L29" s="53"/>
      <c r="M29" s="53"/>
      <c r="N29" s="54"/>
      <c r="O29" s="35"/>
      <c r="P29" s="67"/>
      <c r="Q29" s="67" t="str">
        <f>IFERROR(VLOOKUP(P29,#REF!,8,FALSE),"")</f>
        <v/>
      </c>
      <c r="R29" s="12"/>
      <c r="S29" s="12"/>
    </row>
    <row r="30" spans="3:19" s="13" customFormat="1" x14ac:dyDescent="0.2">
      <c r="C30" s="13" t="str">
        <f t="shared" si="0"/>
        <v>audiometrija</v>
      </c>
      <c r="D30" s="13">
        <v>26</v>
      </c>
      <c r="E30" s="140"/>
      <c r="F30" s="126" t="s">
        <v>285</v>
      </c>
      <c r="G30" s="120">
        <v>223</v>
      </c>
      <c r="H30" s="122">
        <v>232</v>
      </c>
      <c r="I30" s="121"/>
      <c r="J30" s="124" t="e">
        <f>IF(F30="","",VLOOKUP(P30,#REF!,7,FALSE))</f>
        <v>#REF!</v>
      </c>
      <c r="K30" s="53" t="e">
        <f>VLOOKUP(P30,#REF!,3,FALSE)</f>
        <v>#REF!</v>
      </c>
      <c r="L30" s="53" t="e">
        <f>VLOOKUP(P30,#REF!,4,FALSE)</f>
        <v>#REF!</v>
      </c>
      <c r="M30" s="53" t="e">
        <f>VLOOKUP(P30,#REF!,5,FALSE)</f>
        <v>#REF!</v>
      </c>
      <c r="N30" s="54" t="e">
        <f>VLOOKUP(P30,#REF!,6,FALSE)</f>
        <v>#REF!</v>
      </c>
      <c r="O30" s="35">
        <v>14</v>
      </c>
      <c r="P30" s="67">
        <v>14</v>
      </c>
      <c r="Q30" s="67" t="str">
        <f>IFERROR(VLOOKUP(P30,#REF!,8,FALSE),"")</f>
        <v/>
      </c>
      <c r="R30" s="12"/>
      <c r="S30" s="12"/>
    </row>
    <row r="31" spans="3:19" s="13" customFormat="1" x14ac:dyDescent="0.2">
      <c r="C31" s="13" t="str">
        <f t="shared" si="0"/>
        <v>foniatrija</v>
      </c>
      <c r="D31" s="13">
        <v>27</v>
      </c>
      <c r="E31" s="140"/>
      <c r="F31" s="126" t="s">
        <v>286</v>
      </c>
      <c r="G31" s="120">
        <v>223</v>
      </c>
      <c r="H31" s="122">
        <v>232</v>
      </c>
      <c r="I31" s="121"/>
      <c r="J31" s="124" t="e">
        <f>IF(F31="","",VLOOKUP(P31,#REF!,7,FALSE))</f>
        <v>#REF!</v>
      </c>
      <c r="K31" s="53" t="e">
        <f>VLOOKUP(P31,#REF!,3,FALSE)</f>
        <v>#REF!</v>
      </c>
      <c r="L31" s="53" t="e">
        <f>VLOOKUP(P31,#REF!,4,FALSE)</f>
        <v>#REF!</v>
      </c>
      <c r="M31" s="53" t="e">
        <f>VLOOKUP(P31,#REF!,5,FALSE)</f>
        <v>#REF!</v>
      </c>
      <c r="N31" s="54" t="e">
        <f>VLOOKUP(P31,#REF!,6,FALSE)</f>
        <v>#REF!</v>
      </c>
      <c r="O31" s="35">
        <v>15</v>
      </c>
      <c r="P31" s="67">
        <v>15</v>
      </c>
      <c r="Q31" s="67" t="str">
        <f>IFERROR(VLOOKUP(P31,#REF!,8,FALSE),"")</f>
        <v/>
      </c>
      <c r="R31" s="12"/>
      <c r="S31" s="12"/>
    </row>
    <row r="32" spans="3:19" s="13" customFormat="1" x14ac:dyDescent="0.2">
      <c r="C32" s="13" t="str">
        <f t="shared" si="0"/>
        <v>očesna diagnostika</v>
      </c>
      <c r="D32" s="13">
        <v>28</v>
      </c>
      <c r="E32" s="140"/>
      <c r="F32" s="126" t="s">
        <v>287</v>
      </c>
      <c r="G32" s="120">
        <v>220</v>
      </c>
      <c r="H32" s="122">
        <v>229</v>
      </c>
      <c r="I32" s="121"/>
      <c r="J32" s="124" t="e">
        <f>IF(F32="","",VLOOKUP(P32,#REF!,7,FALSE))</f>
        <v>#REF!</v>
      </c>
      <c r="K32" s="53" t="e">
        <f>VLOOKUP(P32,#REF!,3,FALSE)</f>
        <v>#REF!</v>
      </c>
      <c r="L32" s="53" t="e">
        <f>VLOOKUP(P32,#REF!,4,FALSE)</f>
        <v>#REF!</v>
      </c>
      <c r="M32" s="53" t="e">
        <f>VLOOKUP(P32,#REF!,5,FALSE)</f>
        <v>#REF!</v>
      </c>
      <c r="N32" s="54" t="e">
        <f>VLOOKUP(P32,#REF!,6,FALSE)</f>
        <v>#REF!</v>
      </c>
      <c r="O32" s="35">
        <v>16</v>
      </c>
      <c r="P32" s="67">
        <v>16</v>
      </c>
      <c r="Q32" s="67" t="str">
        <f>IFERROR(VLOOKUP(P32,#REF!,8,FALSE),"")</f>
        <v/>
      </c>
      <c r="R32" s="12"/>
      <c r="S32" s="12"/>
    </row>
    <row r="33" spans="1:19" s="13" customFormat="1" x14ac:dyDescent="0.2">
      <c r="C33" s="13" t="str">
        <f t="shared" si="0"/>
        <v>fundus kamera</v>
      </c>
      <c r="D33" s="13">
        <v>29</v>
      </c>
      <c r="E33" s="140"/>
      <c r="F33" s="126" t="s">
        <v>288</v>
      </c>
      <c r="G33" s="120">
        <v>220</v>
      </c>
      <c r="H33" s="122">
        <v>229</v>
      </c>
      <c r="I33" s="121"/>
      <c r="J33" s="124" t="e">
        <f>IF(F33="","",VLOOKUP(P33,#REF!,7,FALSE))</f>
        <v>#REF!</v>
      </c>
      <c r="K33" s="53" t="e">
        <f>VLOOKUP(P33,#REF!,3,FALSE)</f>
        <v>#REF!</v>
      </c>
      <c r="L33" s="53" t="e">
        <f>VLOOKUP(P33,#REF!,4,FALSE)</f>
        <v>#REF!</v>
      </c>
      <c r="M33" s="53" t="e">
        <f>VLOOKUP(P33,#REF!,5,FALSE)</f>
        <v>#REF!</v>
      </c>
      <c r="N33" s="54" t="e">
        <f>VLOOKUP(P33,#REF!,6,FALSE)</f>
        <v>#REF!</v>
      </c>
      <c r="O33" s="35">
        <v>17</v>
      </c>
      <c r="P33" s="67">
        <v>17</v>
      </c>
      <c r="Q33" s="67" t="str">
        <f>IFERROR(VLOOKUP(P33,#REF!,8,FALSE),"")</f>
        <v/>
      </c>
      <c r="R33" s="12"/>
      <c r="S33" s="12"/>
    </row>
    <row r="34" spans="1:19" s="13" customFormat="1" x14ac:dyDescent="0.2">
      <c r="C34" s="13" t="str">
        <f t="shared" si="0"/>
        <v>očesni laser</v>
      </c>
      <c r="D34" s="13">
        <v>30</v>
      </c>
      <c r="E34" s="140"/>
      <c r="F34" s="126" t="s">
        <v>289</v>
      </c>
      <c r="G34" s="120">
        <v>220</v>
      </c>
      <c r="H34" s="122">
        <v>229</v>
      </c>
      <c r="I34" s="121"/>
      <c r="J34" s="124" t="e">
        <f>IF(F34="","",VLOOKUP(P34,#REF!,7,FALSE))</f>
        <v>#REF!</v>
      </c>
      <c r="K34" s="53" t="e">
        <f>VLOOKUP(P34,#REF!,3,FALSE)</f>
        <v>#REF!</v>
      </c>
      <c r="L34" s="53" t="e">
        <f>VLOOKUP(P34,#REF!,4,FALSE)</f>
        <v>#REF!</v>
      </c>
      <c r="M34" s="53" t="e">
        <f>VLOOKUP(P34,#REF!,5,FALSE)</f>
        <v>#REF!</v>
      </c>
      <c r="N34" s="54" t="e">
        <f>VLOOKUP(P34,#REF!,6,FALSE)</f>
        <v>#REF!</v>
      </c>
      <c r="O34" s="35">
        <v>18</v>
      </c>
      <c r="P34" s="67">
        <v>18</v>
      </c>
      <c r="Q34" s="67" t="str">
        <f>IFERROR(VLOOKUP(P34,#REF!,8,FALSE),"")</f>
        <v/>
      </c>
      <c r="R34" s="12"/>
      <c r="S34" s="12"/>
    </row>
    <row r="35" spans="1:19" s="13" customFormat="1" x14ac:dyDescent="0.2">
      <c r="C35" s="13" t="str">
        <f t="shared" si="0"/>
        <v>klinični psihologi</v>
      </c>
      <c r="D35" s="13">
        <v>31</v>
      </c>
      <c r="E35" s="138"/>
      <c r="F35" s="139" t="s">
        <v>290</v>
      </c>
      <c r="G35" s="120">
        <v>206</v>
      </c>
      <c r="H35" s="122">
        <v>209</v>
      </c>
      <c r="I35" s="121"/>
      <c r="J35" s="124" t="e">
        <f>IF(F35="","",VLOOKUP(P35,#REF!,7,FALSE))</f>
        <v>#REF!</v>
      </c>
      <c r="K35" s="53" t="e">
        <f>VLOOKUP(P35,#REF!,3,FALSE)</f>
        <v>#REF!</v>
      </c>
      <c r="L35" s="53" t="e">
        <f>VLOOKUP(P35,#REF!,4,FALSE)</f>
        <v>#REF!</v>
      </c>
      <c r="M35" s="53" t="e">
        <f>VLOOKUP(P35,#REF!,5,FALSE)</f>
        <v>#REF!</v>
      </c>
      <c r="N35" s="54" t="e">
        <f>VLOOKUP(P35,#REF!,6,FALSE)</f>
        <v>#REF!</v>
      </c>
      <c r="O35" s="35">
        <v>19</v>
      </c>
      <c r="P35" s="67">
        <v>19</v>
      </c>
      <c r="Q35" s="67" t="str">
        <f>IFERROR(VLOOKUP(P35,#REF!,8,FALSE),"")</f>
        <v/>
      </c>
      <c r="R35" s="12"/>
      <c r="S35" s="12"/>
    </row>
    <row r="36" spans="1:19" s="13" customFormat="1" x14ac:dyDescent="0.2">
      <c r="C36" s="13" t="str">
        <f t="shared" si="0"/>
        <v>klinični psihologi</v>
      </c>
      <c r="D36" s="13">
        <v>32</v>
      </c>
      <c r="E36" s="57"/>
      <c r="F36" s="136"/>
      <c r="G36" s="120">
        <v>218</v>
      </c>
      <c r="H36" s="122">
        <v>227</v>
      </c>
      <c r="I36" s="121"/>
      <c r="J36" s="124" t="str">
        <f>IF(F36="","",VLOOKUP(P36,#REF!,7,FALSE))</f>
        <v/>
      </c>
      <c r="K36" s="53"/>
      <c r="L36" s="53"/>
      <c r="M36" s="53"/>
      <c r="N36" s="54"/>
      <c r="O36" s="35"/>
      <c r="P36" s="67"/>
      <c r="Q36" s="67" t="str">
        <f>IFERROR(VLOOKUP(P36,#REF!,8,FALSE),"")</f>
        <v/>
      </c>
      <c r="R36" s="12"/>
      <c r="S36" s="12"/>
    </row>
    <row r="37" spans="1:19" s="13" customFormat="1" x14ac:dyDescent="0.2">
      <c r="C37" s="13" t="str">
        <f t="shared" si="0"/>
        <v>klinični psihologi</v>
      </c>
      <c r="D37" s="13">
        <v>33</v>
      </c>
      <c r="E37" s="57"/>
      <c r="F37" s="136"/>
      <c r="G37" s="120">
        <v>223</v>
      </c>
      <c r="H37" s="122">
        <v>232</v>
      </c>
      <c r="I37" s="121"/>
      <c r="J37" s="124" t="str">
        <f>IF(F37="","",VLOOKUP(P37,#REF!,7,FALSE))</f>
        <v/>
      </c>
      <c r="K37" s="53"/>
      <c r="L37" s="53"/>
      <c r="M37" s="53"/>
      <c r="N37" s="54"/>
      <c r="O37" s="35"/>
      <c r="P37" s="67"/>
      <c r="Q37" s="67" t="str">
        <f>IFERROR(VLOOKUP(P37,#REF!,8,FALSE),"")</f>
        <v/>
      </c>
      <c r="R37" s="12"/>
      <c r="S37" s="12"/>
    </row>
    <row r="38" spans="1:19" s="13" customFormat="1" x14ac:dyDescent="0.2">
      <c r="C38" s="13" t="str">
        <f t="shared" si="0"/>
        <v>klinični psihologi</v>
      </c>
      <c r="D38" s="13">
        <v>34</v>
      </c>
      <c r="E38" s="57"/>
      <c r="F38" s="136"/>
      <c r="G38" s="120">
        <v>301</v>
      </c>
      <c r="H38" s="122">
        <v>258</v>
      </c>
      <c r="I38" s="121"/>
      <c r="J38" s="124" t="str">
        <f>IF(F38="","",VLOOKUP(P38,#REF!,7,FALSE))</f>
        <v/>
      </c>
      <c r="K38" s="53"/>
      <c r="L38" s="53"/>
      <c r="M38" s="53"/>
      <c r="N38" s="54"/>
      <c r="O38" s="35"/>
      <c r="P38" s="67"/>
      <c r="Q38" s="67" t="str">
        <f>IFERROR(VLOOKUP(P38,#REF!,8,FALSE),"")</f>
        <v/>
      </c>
      <c r="R38" s="12"/>
      <c r="S38" s="12"/>
    </row>
    <row r="39" spans="1:19" s="13" customFormat="1" x14ac:dyDescent="0.2">
      <c r="C39" s="13" t="str">
        <f t="shared" si="0"/>
        <v>klinični psihologi</v>
      </c>
      <c r="D39" s="13">
        <v>35</v>
      </c>
      <c r="E39" s="137"/>
      <c r="F39" s="123"/>
      <c r="G39" s="120">
        <v>230</v>
      </c>
      <c r="H39" s="122">
        <v>241</v>
      </c>
      <c r="I39" s="121"/>
      <c r="J39" s="124" t="str">
        <f>IF(F39="","",VLOOKUP(P39,#REF!,7,FALSE))</f>
        <v/>
      </c>
      <c r="K39" s="53"/>
      <c r="L39" s="53"/>
      <c r="M39" s="53"/>
      <c r="N39" s="54"/>
      <c r="O39" s="35"/>
      <c r="P39" s="67"/>
      <c r="Q39" s="67" t="str">
        <f>IFERROR(VLOOKUP(P39,#REF!,8,FALSE),"")</f>
        <v/>
      </c>
      <c r="R39" s="12"/>
      <c r="S39" s="12"/>
    </row>
    <row r="40" spans="1:19" x14ac:dyDescent="0.2">
      <c r="C40" s="13" t="str">
        <f t="shared" si="0"/>
        <v>klinični logopedi</v>
      </c>
      <c r="D40" s="13">
        <v>36</v>
      </c>
      <c r="E40" s="138"/>
      <c r="F40" s="139" t="s">
        <v>292</v>
      </c>
      <c r="G40" s="120">
        <v>218</v>
      </c>
      <c r="H40" s="122">
        <v>227</v>
      </c>
      <c r="I40" s="121"/>
      <c r="J40" s="124" t="e">
        <f>IF(F40="","",VLOOKUP(P40,#REF!,7,FALSE))</f>
        <v>#REF!</v>
      </c>
      <c r="K40" s="53" t="e">
        <f>VLOOKUP(P40,#REF!,3,FALSE)</f>
        <v>#REF!</v>
      </c>
      <c r="L40" s="53" t="e">
        <f>VLOOKUP(P40,#REF!,4,FALSE)</f>
        <v>#REF!</v>
      </c>
      <c r="M40" s="53" t="e">
        <f>VLOOKUP(P40,#REF!,5,FALSE)</f>
        <v>#REF!</v>
      </c>
      <c r="N40" s="54" t="e">
        <f>VLOOKUP(P40,#REF!,6,FALSE)</f>
        <v>#REF!</v>
      </c>
      <c r="O40" s="35">
        <v>20</v>
      </c>
      <c r="P40" s="67">
        <v>20</v>
      </c>
      <c r="Q40" s="67" t="str">
        <f>IFERROR(VLOOKUP(P40,#REF!,8,FALSE),"")</f>
        <v/>
      </c>
    </row>
    <row r="41" spans="1:19" x14ac:dyDescent="0.2">
      <c r="C41" s="13" t="str">
        <f t="shared" si="0"/>
        <v>klinični logopedi</v>
      </c>
      <c r="D41" s="13">
        <v>37</v>
      </c>
      <c r="E41" s="57"/>
      <c r="F41" s="136"/>
      <c r="G41" s="120">
        <v>223</v>
      </c>
      <c r="H41" s="122">
        <v>232</v>
      </c>
      <c r="I41" s="121"/>
      <c r="J41" s="124" t="str">
        <f>IF(F41="","",VLOOKUP(P41,#REF!,7,FALSE))</f>
        <v/>
      </c>
      <c r="K41" s="53"/>
      <c r="L41" s="53"/>
      <c r="M41" s="53"/>
      <c r="N41" s="54"/>
      <c r="O41" s="36"/>
      <c r="P41" s="67"/>
      <c r="Q41" s="67" t="str">
        <f>IFERROR(VLOOKUP(P41,#REF!,8,FALSE),"")</f>
        <v/>
      </c>
    </row>
    <row r="42" spans="1:19" x14ac:dyDescent="0.2">
      <c r="C42" s="13" t="str">
        <f t="shared" si="0"/>
        <v>klinični logopedi</v>
      </c>
      <c r="D42" s="13">
        <v>38</v>
      </c>
      <c r="E42" s="57"/>
      <c r="F42" s="136"/>
      <c r="G42" s="120">
        <v>227</v>
      </c>
      <c r="H42" s="122">
        <v>237</v>
      </c>
      <c r="I42" s="121"/>
      <c r="J42" s="124" t="str">
        <f>IF(F42="","",VLOOKUP(P42,#REF!,7,FALSE))</f>
        <v/>
      </c>
      <c r="K42" s="53"/>
      <c r="L42" s="53"/>
      <c r="M42" s="53"/>
      <c r="N42" s="54"/>
      <c r="O42" s="36"/>
      <c r="P42" s="67"/>
      <c r="Q42" s="67" t="str">
        <f>IFERROR(VLOOKUP(P42,#REF!,8,FALSE),"")</f>
        <v/>
      </c>
    </row>
    <row r="43" spans="1:19" x14ac:dyDescent="0.2">
      <c r="C43" s="13" t="str">
        <f t="shared" si="0"/>
        <v>klinični logopedi</v>
      </c>
      <c r="D43" s="13">
        <v>39</v>
      </c>
      <c r="E43" s="137"/>
      <c r="F43" s="123"/>
      <c r="G43" s="120">
        <v>230</v>
      </c>
      <c r="H43" s="122">
        <v>241</v>
      </c>
      <c r="I43" s="121"/>
      <c r="J43" s="124" t="str">
        <f>IF(F43="","",VLOOKUP(P43,#REF!,7,FALSE))</f>
        <v/>
      </c>
      <c r="K43" s="53"/>
      <c r="L43" s="53"/>
      <c r="M43" s="53"/>
      <c r="N43" s="54"/>
      <c r="O43" s="36"/>
      <c r="P43" s="67"/>
      <c r="Q43" s="67" t="str">
        <f>IFERROR(VLOOKUP(P43,#REF!,8,FALSE),"")</f>
        <v/>
      </c>
    </row>
    <row r="44" spans="1:19" ht="22.5" x14ac:dyDescent="0.2">
      <c r="C44" s="13" t="str">
        <f t="shared" si="0"/>
        <v>psihologi / logopedi / defektologi / socialni delavci</v>
      </c>
      <c r="D44" s="13">
        <v>40</v>
      </c>
      <c r="E44" s="138"/>
      <c r="F44" s="139" t="s">
        <v>291</v>
      </c>
      <c r="G44" s="120">
        <v>218</v>
      </c>
      <c r="H44" s="122">
        <v>227</v>
      </c>
      <c r="I44" s="121"/>
      <c r="J44" s="124" t="e">
        <f>IF(F44="","",VLOOKUP(P44,#REF!,7,FALSE))</f>
        <v>#REF!</v>
      </c>
      <c r="K44" s="53" t="e">
        <f>VLOOKUP(P44,#REF!,3,FALSE)</f>
        <v>#REF!</v>
      </c>
      <c r="L44" s="53" t="e">
        <f>VLOOKUP(P44,#REF!,4,FALSE)</f>
        <v>#REF!</v>
      </c>
      <c r="M44" s="53" t="e">
        <f>VLOOKUP(P44,#REF!,5,FALSE)</f>
        <v>#REF!</v>
      </c>
      <c r="N44" s="54" t="e">
        <f>VLOOKUP(P44,#REF!,6,FALSE)</f>
        <v>#REF!</v>
      </c>
      <c r="O44" s="35">
        <v>21</v>
      </c>
      <c r="P44" s="67">
        <v>21</v>
      </c>
      <c r="Q44" s="67" t="str">
        <f>IFERROR(VLOOKUP(P44,#REF!,8,FALSE),"")</f>
        <v/>
      </c>
    </row>
    <row r="45" spans="1:19" s="5" customFormat="1" x14ac:dyDescent="0.2">
      <c r="A45"/>
      <c r="B45"/>
      <c r="C45" s="13" t="str">
        <f t="shared" si="0"/>
        <v>psihologi / logopedi / defektologi / socialni delavci</v>
      </c>
      <c r="D45" s="13">
        <v>41</v>
      </c>
      <c r="E45" s="57"/>
      <c r="F45" s="136"/>
      <c r="G45" s="120">
        <v>223</v>
      </c>
      <c r="H45" s="122">
        <v>232</v>
      </c>
      <c r="I45" s="121"/>
      <c r="J45" s="124"/>
      <c r="K45" s="53"/>
      <c r="L45" s="53"/>
      <c r="M45" s="53"/>
      <c r="N45" s="54"/>
      <c r="O45" s="35"/>
      <c r="P45" s="67"/>
      <c r="Q45" s="67" t="str">
        <f>IFERROR(VLOOKUP(P45,#REF!,8,FALSE),"")</f>
        <v/>
      </c>
    </row>
    <row r="46" spans="1:19" s="5" customFormat="1" x14ac:dyDescent="0.2">
      <c r="A46"/>
      <c r="B46"/>
      <c r="C46" s="13" t="str">
        <f t="shared" si="0"/>
        <v>psihologi / logopedi / defektologi / socialni delavci</v>
      </c>
      <c r="D46" s="13">
        <v>42</v>
      </c>
      <c r="E46" s="57"/>
      <c r="F46" s="136"/>
      <c r="G46" s="120">
        <v>227</v>
      </c>
      <c r="H46" s="122" t="s">
        <v>319</v>
      </c>
      <c r="I46" s="121"/>
      <c r="J46" s="124"/>
      <c r="K46" s="53"/>
      <c r="L46" s="53"/>
      <c r="M46" s="53"/>
      <c r="N46" s="54"/>
      <c r="O46" s="36"/>
      <c r="P46" s="67"/>
      <c r="Q46" s="67" t="str">
        <f>IFERROR(VLOOKUP(P46,#REF!,8,FALSE),"")</f>
        <v/>
      </c>
    </row>
    <row r="47" spans="1:19" s="5" customFormat="1" x14ac:dyDescent="0.2">
      <c r="A47"/>
      <c r="B47"/>
      <c r="C47" s="13" t="str">
        <f t="shared" si="0"/>
        <v>psihologi / logopedi / defektologi / socialni delavci</v>
      </c>
      <c r="D47" s="13">
        <v>43</v>
      </c>
      <c r="E47" s="57"/>
      <c r="F47" s="136"/>
      <c r="G47" s="120">
        <v>230</v>
      </c>
      <c r="H47" s="122">
        <v>241</v>
      </c>
      <c r="I47" s="121"/>
      <c r="J47" s="124"/>
      <c r="K47" s="53"/>
      <c r="L47" s="53"/>
      <c r="M47" s="53"/>
      <c r="N47" s="54"/>
      <c r="O47" s="36"/>
      <c r="P47" s="67"/>
      <c r="Q47" s="67" t="str">
        <f>IFERROR(VLOOKUP(P47,#REF!,8,FALSE),"")</f>
        <v/>
      </c>
    </row>
    <row r="48" spans="1:19" s="5" customFormat="1" x14ac:dyDescent="0.2">
      <c r="A48"/>
      <c r="B48"/>
      <c r="C48" s="13" t="str">
        <f t="shared" si="0"/>
        <v>psihologi / logopedi / defektologi / socialni delavci</v>
      </c>
      <c r="D48" s="13">
        <v>44</v>
      </c>
      <c r="E48" s="137"/>
      <c r="F48" s="123"/>
      <c r="G48" s="120">
        <v>301</v>
      </c>
      <c r="H48" s="122">
        <v>258</v>
      </c>
      <c r="I48" s="121"/>
      <c r="J48" s="124"/>
      <c r="K48" s="55"/>
      <c r="L48" s="55"/>
      <c r="M48" s="55"/>
      <c r="N48" s="56"/>
      <c r="O48" s="37"/>
      <c r="P48" s="68"/>
      <c r="Q48" s="68" t="str">
        <f>IFERROR(VLOOKUP(P48,#REF!,8,FALSE),"")</f>
        <v/>
      </c>
    </row>
    <row r="49" spans="1:19" s="5" customFormat="1" x14ac:dyDescent="0.2">
      <c r="A49"/>
      <c r="B49"/>
      <c r="C49"/>
      <c r="D49"/>
      <c r="E49" s="43"/>
      <c r="F49" s="44"/>
      <c r="G49" s="45"/>
      <c r="H49" s="45"/>
      <c r="I49" s="45"/>
      <c r="J49" s="100"/>
      <c r="K49" s="46"/>
      <c r="L49" s="46"/>
      <c r="M49" s="46"/>
      <c r="N49" s="46"/>
      <c r="O49" s="47"/>
      <c r="P49" s="46"/>
      <c r="Q49" s="46"/>
    </row>
    <row r="50" spans="1:19" s="5" customFormat="1" hidden="1" x14ac:dyDescent="0.2">
      <c r="A50"/>
      <c r="B50"/>
      <c r="C50"/>
      <c r="D50"/>
      <c r="E50" s="41" t="s">
        <v>317</v>
      </c>
      <c r="F50" s="44"/>
      <c r="G50" s="45"/>
      <c r="H50" s="45"/>
      <c r="I50" s="45"/>
      <c r="J50" s="80"/>
      <c r="K50" s="46"/>
      <c r="L50" s="46"/>
      <c r="M50" s="46"/>
      <c r="N50" s="46"/>
      <c r="O50" s="47"/>
      <c r="P50" s="46"/>
      <c r="Q50" s="46"/>
    </row>
    <row r="51" spans="1:19" s="5" customFormat="1" x14ac:dyDescent="0.2">
      <c r="A51"/>
      <c r="B51"/>
      <c r="C51"/>
      <c r="D51"/>
      <c r="E51" s="15"/>
      <c r="F51" s="16"/>
      <c r="G51" s="19"/>
      <c r="H51" s="19"/>
      <c r="I51" s="19"/>
      <c r="J51" s="81"/>
      <c r="O51" s="26"/>
      <c r="P51" s="25"/>
      <c r="Q51" s="25"/>
    </row>
    <row r="52" spans="1:19" s="5" customFormat="1" x14ac:dyDescent="0.2">
      <c r="A52"/>
      <c r="B52"/>
      <c r="C52"/>
      <c r="D52"/>
      <c r="E52" s="15"/>
      <c r="F52" s="16"/>
      <c r="G52" s="19"/>
      <c r="H52" s="19"/>
      <c r="I52" s="19"/>
      <c r="J52" s="81"/>
      <c r="O52" s="26"/>
      <c r="P52" s="25"/>
      <c r="Q52" s="25"/>
    </row>
    <row r="53" spans="1:19" s="5" customFormat="1" x14ac:dyDescent="0.2">
      <c r="A53"/>
      <c r="B53"/>
      <c r="C53"/>
      <c r="D53"/>
      <c r="E53" s="15"/>
      <c r="F53" s="16"/>
      <c r="G53" s="19"/>
      <c r="H53" s="19"/>
      <c r="I53" s="19"/>
      <c r="J53" s="81"/>
      <c r="O53" s="26"/>
      <c r="P53" s="25"/>
      <c r="Q53" s="25"/>
    </row>
    <row r="54" spans="1:19" s="5" customFormat="1" x14ac:dyDescent="0.2">
      <c r="A54"/>
      <c r="B54"/>
      <c r="C54"/>
      <c r="D54"/>
      <c r="E54" s="15"/>
      <c r="F54" s="16"/>
      <c r="G54" s="19"/>
      <c r="H54" s="19"/>
      <c r="I54" s="19"/>
      <c r="J54" s="81"/>
      <c r="O54" s="26"/>
      <c r="P54" s="25"/>
      <c r="Q54" s="25"/>
    </row>
    <row r="55" spans="1:19" s="5" customFormat="1" x14ac:dyDescent="0.2">
      <c r="A55"/>
      <c r="B55"/>
      <c r="C55"/>
      <c r="D55"/>
      <c r="E55" s="15"/>
      <c r="F55" s="16"/>
      <c r="G55" s="19"/>
      <c r="H55" s="19"/>
      <c r="I55" s="19"/>
      <c r="J55" s="81"/>
      <c r="O55" s="26"/>
      <c r="P55" s="25"/>
      <c r="Q55" s="25"/>
    </row>
    <row r="56" spans="1:19" s="5" customFormat="1" x14ac:dyDescent="0.2">
      <c r="A56"/>
      <c r="B56"/>
      <c r="C56"/>
      <c r="D56"/>
      <c r="E56" s="15"/>
      <c r="F56" s="16"/>
      <c r="G56" s="19"/>
      <c r="H56" s="19"/>
      <c r="I56" s="19"/>
      <c r="J56" s="81"/>
      <c r="O56" s="26"/>
      <c r="P56" s="25"/>
      <c r="Q56" s="25"/>
    </row>
    <row r="57" spans="1:19" s="5" customFormat="1" x14ac:dyDescent="0.2">
      <c r="A57"/>
      <c r="B57"/>
      <c r="C57"/>
      <c r="D57"/>
      <c r="E57" s="15"/>
      <c r="F57" s="16"/>
      <c r="G57" s="19"/>
      <c r="H57" s="19"/>
      <c r="I57" s="19"/>
      <c r="J57" s="81"/>
      <c r="O57" s="26"/>
      <c r="P57" s="25"/>
      <c r="Q57" s="25"/>
    </row>
    <row r="58" spans="1:19" s="5" customFormat="1" x14ac:dyDescent="0.2">
      <c r="A58"/>
      <c r="B58"/>
      <c r="C58"/>
      <c r="D58"/>
      <c r="E58" s="4"/>
      <c r="F58" s="1"/>
      <c r="G58" s="19"/>
      <c r="H58" s="19"/>
      <c r="I58" s="19"/>
      <c r="J58" s="81"/>
      <c r="O58" s="26"/>
      <c r="P58" s="25"/>
      <c r="Q58" s="25"/>
    </row>
    <row r="59" spans="1:19" s="5" customFormat="1" x14ac:dyDescent="0.2">
      <c r="A59"/>
      <c r="B59"/>
      <c r="C59"/>
      <c r="D59"/>
      <c r="E59" s="4"/>
      <c r="F59" s="1"/>
      <c r="G59" s="19"/>
      <c r="H59" s="19"/>
      <c r="I59" s="19"/>
      <c r="J59" s="81"/>
      <c r="O59" s="26"/>
      <c r="P59" s="25"/>
      <c r="Q59" s="25"/>
    </row>
    <row r="60" spans="1:19" s="5" customFormat="1" x14ac:dyDescent="0.2">
      <c r="A60"/>
      <c r="B60"/>
      <c r="C60"/>
      <c r="D60"/>
      <c r="E60" s="4"/>
      <c r="F60" s="1"/>
      <c r="G60" s="19"/>
      <c r="H60" s="19"/>
      <c r="I60" s="19"/>
      <c r="J60" s="81"/>
      <c r="O60" s="26"/>
      <c r="P60" s="25"/>
      <c r="Q60" s="25"/>
    </row>
    <row r="61" spans="1:19" s="25" customFormat="1" x14ac:dyDescent="0.2">
      <c r="A61"/>
      <c r="B61"/>
      <c r="C61"/>
      <c r="D61"/>
      <c r="E61" s="4"/>
      <c r="F61" s="1"/>
      <c r="G61" s="19"/>
      <c r="H61" s="19"/>
      <c r="I61" s="19"/>
      <c r="J61" s="81"/>
      <c r="K61" s="5"/>
      <c r="L61" s="5"/>
      <c r="M61" s="5"/>
      <c r="N61" s="5"/>
      <c r="O61" s="26"/>
      <c r="R61" s="5"/>
      <c r="S61" s="5"/>
    </row>
    <row r="62" spans="1:19" s="25" customFormat="1" x14ac:dyDescent="0.2">
      <c r="A62"/>
      <c r="B62"/>
      <c r="C62"/>
      <c r="D62"/>
      <c r="E62" s="4"/>
      <c r="F62" s="1"/>
      <c r="G62" s="19"/>
      <c r="H62" s="19"/>
      <c r="I62" s="19"/>
      <c r="J62" s="81"/>
      <c r="K62" s="5"/>
      <c r="L62" s="5"/>
      <c r="M62" s="5"/>
      <c r="N62" s="5"/>
      <c r="O62" s="26"/>
      <c r="R62" s="5"/>
      <c r="S62" s="5"/>
    </row>
    <row r="63" spans="1:19" s="25" customFormat="1" x14ac:dyDescent="0.2">
      <c r="A63"/>
      <c r="B63"/>
      <c r="C63"/>
      <c r="D63"/>
      <c r="E63" s="4"/>
      <c r="F63" s="1"/>
      <c r="G63" s="19"/>
      <c r="H63" s="19"/>
      <c r="I63" s="19"/>
      <c r="J63" s="81"/>
      <c r="K63" s="5"/>
      <c r="L63" s="5"/>
      <c r="M63" s="5"/>
      <c r="N63" s="5"/>
      <c r="O63" s="26"/>
      <c r="R63" s="5"/>
      <c r="S63" s="5"/>
    </row>
    <row r="64" spans="1:19" s="25" customFormat="1" x14ac:dyDescent="0.2">
      <c r="A64"/>
      <c r="B64"/>
      <c r="C64"/>
      <c r="D64"/>
      <c r="E64" s="4"/>
      <c r="F64" s="1"/>
      <c r="G64" s="19"/>
      <c r="H64" s="19"/>
      <c r="I64" s="19"/>
      <c r="J64" s="81"/>
      <c r="K64" s="5"/>
      <c r="L64" s="5"/>
      <c r="M64" s="5"/>
      <c r="N64" s="5"/>
      <c r="O64" s="26"/>
      <c r="R64" s="5"/>
      <c r="S64" s="5"/>
    </row>
    <row r="65" spans="1:19" s="25" customFormat="1" x14ac:dyDescent="0.2">
      <c r="A65"/>
      <c r="B65"/>
      <c r="C65"/>
      <c r="D65"/>
      <c r="E65" s="4"/>
      <c r="F65" s="1"/>
      <c r="G65" s="19"/>
      <c r="H65" s="19"/>
      <c r="I65" s="19"/>
      <c r="J65" s="81"/>
      <c r="K65" s="5"/>
      <c r="L65" s="5"/>
      <c r="M65" s="5"/>
      <c r="N65" s="5"/>
      <c r="O65" s="26"/>
      <c r="R65" s="5"/>
      <c r="S65" s="5"/>
    </row>
    <row r="66" spans="1:19" s="25" customFormat="1" x14ac:dyDescent="0.2">
      <c r="A66"/>
      <c r="B66"/>
      <c r="C66"/>
      <c r="D66"/>
      <c r="E66" s="4"/>
      <c r="F66" s="1"/>
      <c r="G66" s="19"/>
      <c r="H66" s="19"/>
      <c r="I66" s="19"/>
      <c r="J66" s="81"/>
      <c r="K66" s="5"/>
      <c r="L66" s="5"/>
      <c r="M66" s="5"/>
      <c r="N66" s="5"/>
      <c r="O66" s="26"/>
      <c r="R66" s="5"/>
      <c r="S66" s="5"/>
    </row>
    <row r="67" spans="1:19" s="25" customFormat="1" x14ac:dyDescent="0.2">
      <c r="A67"/>
      <c r="B67"/>
      <c r="C67"/>
      <c r="D67"/>
      <c r="E67" s="4"/>
      <c r="F67" s="1"/>
      <c r="G67" s="19"/>
      <c r="H67" s="19"/>
      <c r="I67" s="19"/>
      <c r="J67" s="81"/>
      <c r="K67" s="5"/>
      <c r="L67" s="5"/>
      <c r="M67" s="5"/>
      <c r="N67" s="5"/>
      <c r="O67" s="26"/>
      <c r="R67" s="5"/>
      <c r="S67" s="5"/>
    </row>
    <row r="68" spans="1:19" s="25" customFormat="1" x14ac:dyDescent="0.2">
      <c r="A68"/>
      <c r="B68"/>
      <c r="C68"/>
      <c r="D68"/>
      <c r="E68" s="4"/>
      <c r="F68" s="1"/>
      <c r="G68" s="19"/>
      <c r="H68" s="19"/>
      <c r="I68" s="19"/>
      <c r="J68" s="81"/>
      <c r="K68" s="5"/>
      <c r="L68" s="5"/>
      <c r="M68" s="5"/>
      <c r="N68" s="5"/>
      <c r="O68" s="26"/>
      <c r="R68" s="5"/>
      <c r="S68" s="5"/>
    </row>
    <row r="69" spans="1:19" s="25" customFormat="1" x14ac:dyDescent="0.2">
      <c r="A69"/>
      <c r="B69"/>
      <c r="C69"/>
      <c r="D69"/>
      <c r="E69" s="4"/>
      <c r="F69" s="1"/>
      <c r="G69" s="19"/>
      <c r="H69" s="19"/>
      <c r="I69" s="19"/>
      <c r="J69" s="81"/>
      <c r="K69" s="5"/>
      <c r="L69" s="5"/>
      <c r="M69" s="5"/>
      <c r="N69" s="5"/>
      <c r="O69" s="26"/>
      <c r="R69" s="5"/>
      <c r="S69" s="5"/>
    </row>
    <row r="70" spans="1:19" s="25" customFormat="1" x14ac:dyDescent="0.2">
      <c r="A70"/>
      <c r="B70"/>
      <c r="C70"/>
      <c r="D70"/>
      <c r="E70" s="4"/>
      <c r="F70" s="1"/>
      <c r="G70" s="19"/>
      <c r="H70" s="19"/>
      <c r="I70" s="19"/>
      <c r="J70" s="81"/>
      <c r="K70" s="5"/>
      <c r="L70" s="5"/>
      <c r="M70" s="5"/>
      <c r="N70" s="5"/>
      <c r="O70" s="26"/>
      <c r="R70" s="5"/>
      <c r="S70" s="5"/>
    </row>
    <row r="71" spans="1:19" s="25" customFormat="1" x14ac:dyDescent="0.2">
      <c r="A71"/>
      <c r="B71"/>
      <c r="C71"/>
      <c r="D71"/>
      <c r="E71" s="4"/>
      <c r="F71" s="1"/>
      <c r="G71" s="19"/>
      <c r="H71" s="19"/>
      <c r="I71" s="19"/>
      <c r="J71" s="81"/>
      <c r="K71" s="5"/>
      <c r="L71" s="5"/>
      <c r="M71" s="5"/>
      <c r="N71" s="5"/>
      <c r="O71" s="26"/>
      <c r="R71" s="5"/>
      <c r="S71" s="5"/>
    </row>
    <row r="72" spans="1:19" s="25" customFormat="1" x14ac:dyDescent="0.2">
      <c r="A72"/>
      <c r="B72"/>
      <c r="C72"/>
      <c r="D72"/>
      <c r="E72" s="4"/>
      <c r="F72" s="1"/>
      <c r="G72" s="19"/>
      <c r="H72" s="19"/>
      <c r="I72" s="19"/>
      <c r="J72" s="81"/>
      <c r="K72" s="5"/>
      <c r="L72" s="5"/>
      <c r="M72" s="5"/>
      <c r="N72" s="5"/>
      <c r="O72" s="26"/>
      <c r="R72" s="5"/>
      <c r="S72" s="5"/>
    </row>
    <row r="73" spans="1:19" s="25" customFormat="1" x14ac:dyDescent="0.2">
      <c r="A73"/>
      <c r="B73"/>
      <c r="C73"/>
      <c r="D73"/>
      <c r="E73" s="4"/>
      <c r="F73" s="1"/>
      <c r="G73" s="19"/>
      <c r="H73" s="19"/>
      <c r="I73" s="19"/>
      <c r="J73" s="81"/>
      <c r="K73" s="5"/>
      <c r="L73" s="5"/>
      <c r="M73" s="5"/>
      <c r="N73" s="5"/>
      <c r="O73" s="26"/>
      <c r="R73" s="5"/>
      <c r="S73" s="5"/>
    </row>
    <row r="74" spans="1:19" s="25" customFormat="1" x14ac:dyDescent="0.2">
      <c r="A74"/>
      <c r="B74"/>
      <c r="C74"/>
      <c r="D74"/>
      <c r="E74" s="4"/>
      <c r="F74" s="1"/>
      <c r="G74" s="19"/>
      <c r="H74" s="19"/>
      <c r="I74" s="19"/>
      <c r="J74" s="81"/>
      <c r="K74" s="5"/>
      <c r="L74" s="5"/>
      <c r="M74" s="5"/>
      <c r="N74" s="5"/>
      <c r="O74" s="26"/>
      <c r="R74" s="5"/>
      <c r="S74" s="5"/>
    </row>
    <row r="75" spans="1:19" s="25" customFormat="1" x14ac:dyDescent="0.2">
      <c r="A75"/>
      <c r="B75"/>
      <c r="C75"/>
      <c r="D75"/>
      <c r="E75" s="4"/>
      <c r="F75" s="1"/>
      <c r="G75" s="19"/>
      <c r="H75" s="19"/>
      <c r="I75" s="19"/>
      <c r="J75" s="81"/>
      <c r="K75" s="5"/>
      <c r="L75" s="5"/>
      <c r="M75" s="5"/>
      <c r="N75" s="5"/>
      <c r="O75" s="26"/>
      <c r="R75" s="5"/>
      <c r="S75" s="5"/>
    </row>
    <row r="76" spans="1:19" s="25" customFormat="1" x14ac:dyDescent="0.2">
      <c r="A76"/>
      <c r="B76"/>
      <c r="C76"/>
      <c r="D76"/>
      <c r="E76" s="4"/>
      <c r="F76" s="1"/>
      <c r="G76" s="19"/>
      <c r="H76" s="19"/>
      <c r="I76" s="19"/>
      <c r="J76" s="81"/>
      <c r="K76" s="5"/>
      <c r="L76" s="5"/>
      <c r="M76" s="5"/>
      <c r="N76" s="5"/>
      <c r="O76" s="26"/>
      <c r="R76" s="5"/>
      <c r="S76" s="5"/>
    </row>
    <row r="77" spans="1:19" s="25" customFormat="1" x14ac:dyDescent="0.2">
      <c r="A77"/>
      <c r="B77"/>
      <c r="C77"/>
      <c r="D77"/>
      <c r="E77" s="4"/>
      <c r="F77" s="1"/>
      <c r="G77" s="19"/>
      <c r="H77" s="19"/>
      <c r="I77" s="19"/>
      <c r="J77" s="81"/>
      <c r="K77" s="5"/>
      <c r="L77" s="5"/>
      <c r="M77" s="5"/>
      <c r="N77" s="5"/>
      <c r="O77" s="26"/>
      <c r="R77" s="5"/>
      <c r="S77" s="5"/>
    </row>
    <row r="78" spans="1:19" s="25" customFormat="1" x14ac:dyDescent="0.2">
      <c r="A78"/>
      <c r="B78"/>
      <c r="C78"/>
      <c r="D78"/>
      <c r="E78" s="4"/>
      <c r="F78" s="1"/>
      <c r="G78" s="19"/>
      <c r="H78" s="19"/>
      <c r="I78" s="19"/>
      <c r="J78" s="82"/>
      <c r="K78" s="5"/>
      <c r="L78" s="5"/>
      <c r="M78" s="5"/>
      <c r="N78" s="5"/>
      <c r="O78" s="26"/>
      <c r="R78" s="5"/>
      <c r="S78" s="5"/>
    </row>
    <row r="79" spans="1:19" s="25" customFormat="1" x14ac:dyDescent="0.2">
      <c r="A79"/>
      <c r="B79"/>
      <c r="C79"/>
      <c r="D79"/>
      <c r="E79" s="4"/>
      <c r="F79" s="1"/>
      <c r="G79" s="19"/>
      <c r="H79" s="19"/>
      <c r="I79" s="19"/>
      <c r="J79" s="82"/>
      <c r="K79" s="5"/>
      <c r="L79" s="5"/>
      <c r="M79" s="5"/>
      <c r="N79" s="5"/>
      <c r="O79" s="26"/>
      <c r="R79" s="5"/>
      <c r="S79" s="5"/>
    </row>
    <row r="80" spans="1:19" s="25" customFormat="1" x14ac:dyDescent="0.2">
      <c r="A80"/>
      <c r="B80"/>
      <c r="C80"/>
      <c r="D80"/>
      <c r="E80" s="4"/>
      <c r="F80" s="1"/>
      <c r="G80" s="19"/>
      <c r="H80" s="19"/>
      <c r="I80" s="19"/>
      <c r="J80" s="82"/>
      <c r="K80" s="5"/>
      <c r="L80" s="5"/>
      <c r="M80" s="5"/>
      <c r="N80" s="5"/>
      <c r="O80" s="26"/>
      <c r="R80" s="5"/>
      <c r="S80" s="5"/>
    </row>
    <row r="81" spans="1:19" s="25" customFormat="1" x14ac:dyDescent="0.2">
      <c r="A81"/>
      <c r="B81"/>
      <c r="C81"/>
      <c r="D81"/>
      <c r="E81" s="4"/>
      <c r="F81" s="1"/>
      <c r="G81" s="18"/>
      <c r="H81" s="18"/>
      <c r="I81" s="18"/>
      <c r="J81" s="82"/>
      <c r="K81" s="5"/>
      <c r="L81" s="5"/>
      <c r="M81" s="5"/>
      <c r="N81" s="5"/>
      <c r="O81" s="26"/>
      <c r="R81" s="5"/>
      <c r="S81" s="5"/>
    </row>
    <row r="82" spans="1:19" s="25" customFormat="1" x14ac:dyDescent="0.2">
      <c r="A82"/>
      <c r="B82"/>
      <c r="C82"/>
      <c r="D82"/>
      <c r="E82" s="4"/>
      <c r="F82" s="1"/>
      <c r="G82" s="18"/>
      <c r="H82" s="18"/>
      <c r="I82" s="18"/>
      <c r="J82" s="82"/>
      <c r="K82" s="5"/>
      <c r="L82" s="5"/>
      <c r="M82" s="5"/>
      <c r="N82" s="5"/>
      <c r="O82" s="26"/>
      <c r="R82" s="5"/>
      <c r="S82" s="5"/>
    </row>
    <row r="83" spans="1:19" s="25" customFormat="1" x14ac:dyDescent="0.2">
      <c r="A83"/>
      <c r="B83"/>
      <c r="C83"/>
      <c r="D83"/>
      <c r="E83" s="4"/>
      <c r="F83" s="1"/>
      <c r="G83" s="18"/>
      <c r="H83" s="18"/>
      <c r="I83" s="18"/>
      <c r="J83" s="82"/>
      <c r="K83" s="5"/>
      <c r="L83" s="5"/>
      <c r="M83" s="5"/>
      <c r="N83" s="5"/>
      <c r="O83" s="26"/>
      <c r="R83" s="5"/>
      <c r="S83" s="5"/>
    </row>
    <row r="84" spans="1:19" s="25" customFormat="1" x14ac:dyDescent="0.2">
      <c r="A84"/>
      <c r="B84"/>
      <c r="C84"/>
      <c r="D84"/>
      <c r="E84" s="4"/>
      <c r="F84" s="1"/>
      <c r="G84" s="18"/>
      <c r="H84" s="18"/>
      <c r="I84" s="18"/>
      <c r="J84" s="82"/>
      <c r="K84" s="5"/>
      <c r="L84" s="5"/>
      <c r="M84" s="5"/>
      <c r="N84" s="5"/>
      <c r="O84" s="26"/>
      <c r="R84" s="5"/>
      <c r="S84" s="5"/>
    </row>
    <row r="85" spans="1:19" s="25" customFormat="1" x14ac:dyDescent="0.2">
      <c r="A85"/>
      <c r="B85"/>
      <c r="C85"/>
      <c r="D85"/>
      <c r="E85" s="4"/>
      <c r="F85" s="1"/>
      <c r="G85" s="18"/>
      <c r="H85" s="18"/>
      <c r="I85" s="18"/>
      <c r="J85" s="82"/>
      <c r="K85" s="5"/>
      <c r="L85" s="5"/>
      <c r="M85" s="5"/>
      <c r="N85" s="5"/>
      <c r="O85" s="26"/>
      <c r="R85" s="5"/>
      <c r="S85" s="5"/>
    </row>
    <row r="86" spans="1:19" s="25" customFormat="1" x14ac:dyDescent="0.2">
      <c r="A86"/>
      <c r="B86"/>
      <c r="C86"/>
      <c r="D86"/>
      <c r="E86" s="4"/>
      <c r="F86" s="1"/>
      <c r="G86" s="18"/>
      <c r="H86" s="18"/>
      <c r="I86" s="18"/>
      <c r="J86" s="82"/>
      <c r="K86" s="5"/>
      <c r="L86" s="5"/>
      <c r="M86" s="5"/>
      <c r="N86" s="5"/>
      <c r="O86" s="26"/>
      <c r="R86" s="5"/>
      <c r="S86" s="5"/>
    </row>
    <row r="87" spans="1:19" s="25" customFormat="1" x14ac:dyDescent="0.2">
      <c r="A87"/>
      <c r="B87"/>
      <c r="C87"/>
      <c r="D87"/>
      <c r="E87" s="4"/>
      <c r="F87" s="1"/>
      <c r="G87" s="18"/>
      <c r="H87" s="18"/>
      <c r="I87" s="18"/>
      <c r="J87" s="82"/>
      <c r="K87" s="5"/>
      <c r="L87" s="5"/>
      <c r="M87" s="5"/>
      <c r="N87" s="5"/>
      <c r="O87" s="26"/>
      <c r="R87" s="5"/>
      <c r="S87" s="5"/>
    </row>
    <row r="88" spans="1:19" s="25" customFormat="1" x14ac:dyDescent="0.2">
      <c r="A88"/>
      <c r="B88"/>
      <c r="C88"/>
      <c r="D88"/>
      <c r="E88" s="4"/>
      <c r="F88" s="1"/>
      <c r="G88" s="18"/>
      <c r="H88" s="18"/>
      <c r="I88" s="18"/>
      <c r="J88" s="82"/>
      <c r="K88" s="5"/>
      <c r="L88" s="5"/>
      <c r="M88" s="5"/>
      <c r="N88" s="5"/>
      <c r="O88" s="26"/>
      <c r="R88" s="5"/>
      <c r="S88" s="5"/>
    </row>
    <row r="89" spans="1:19" s="25" customFormat="1" x14ac:dyDescent="0.2">
      <c r="A89"/>
      <c r="B89"/>
      <c r="C89"/>
      <c r="D89"/>
      <c r="E89" s="4"/>
      <c r="F89" s="1"/>
      <c r="G89" s="18"/>
      <c r="H89" s="18"/>
      <c r="I89" s="18"/>
      <c r="J89" s="82"/>
      <c r="K89" s="5"/>
      <c r="L89" s="5"/>
      <c r="M89" s="5"/>
      <c r="N89" s="5"/>
      <c r="O89" s="26"/>
      <c r="R89" s="5"/>
      <c r="S89" s="5"/>
    </row>
    <row r="90" spans="1:19" s="25" customFormat="1" x14ac:dyDescent="0.2">
      <c r="A90"/>
      <c r="B90"/>
      <c r="C90"/>
      <c r="D90"/>
      <c r="E90" s="4"/>
      <c r="F90" s="1"/>
      <c r="G90" s="18"/>
      <c r="H90" s="18"/>
      <c r="I90" s="18"/>
      <c r="J90" s="82"/>
      <c r="K90" s="5"/>
      <c r="L90" s="5"/>
      <c r="M90" s="5"/>
      <c r="N90" s="5"/>
      <c r="O90" s="26"/>
      <c r="R90" s="5"/>
      <c r="S90" s="5"/>
    </row>
    <row r="91" spans="1:19" s="25" customFormat="1" x14ac:dyDescent="0.2">
      <c r="A91"/>
      <c r="B91"/>
      <c r="C91"/>
      <c r="D91"/>
      <c r="E91" s="4"/>
      <c r="F91" s="1"/>
      <c r="G91" s="18"/>
      <c r="H91" s="18"/>
      <c r="I91" s="18"/>
      <c r="J91" s="82"/>
      <c r="K91" s="5"/>
      <c r="L91" s="5"/>
      <c r="M91" s="5"/>
      <c r="N91" s="5"/>
      <c r="O91" s="26"/>
      <c r="R91" s="5"/>
      <c r="S91" s="5"/>
    </row>
    <row r="92" spans="1:19" s="25" customFormat="1" x14ac:dyDescent="0.2">
      <c r="A92"/>
      <c r="B92"/>
      <c r="C92"/>
      <c r="D92"/>
      <c r="E92" s="4"/>
      <c r="F92" s="1"/>
      <c r="G92" s="18"/>
      <c r="H92" s="18"/>
      <c r="I92" s="18"/>
      <c r="J92" s="82"/>
      <c r="K92" s="5"/>
      <c r="L92" s="5"/>
      <c r="M92" s="5"/>
      <c r="N92" s="5"/>
      <c r="O92" s="26"/>
      <c r="R92" s="5"/>
      <c r="S92" s="5"/>
    </row>
    <row r="93" spans="1:19" s="23" customFormat="1" x14ac:dyDescent="0.2">
      <c r="A93"/>
      <c r="B93"/>
      <c r="C93"/>
      <c r="D93"/>
      <c r="E93" s="4"/>
      <c r="F93" s="1"/>
      <c r="G93" s="18"/>
      <c r="H93" s="18"/>
      <c r="I93" s="18"/>
      <c r="J93" s="82"/>
      <c r="K93" s="5"/>
      <c r="L93" s="5"/>
      <c r="M93" s="5"/>
      <c r="N93" s="5"/>
      <c r="O93" s="26"/>
      <c r="P93" s="25"/>
      <c r="Q93" s="25"/>
      <c r="R93" s="5"/>
      <c r="S93" s="5"/>
    </row>
    <row r="94" spans="1:19" s="23" customFormat="1" x14ac:dyDescent="0.2">
      <c r="A94"/>
      <c r="B94"/>
      <c r="C94"/>
      <c r="D94"/>
      <c r="E94" s="4"/>
      <c r="F94" s="1"/>
      <c r="G94" s="18"/>
      <c r="H94" s="18"/>
      <c r="I94" s="18"/>
      <c r="J94" s="82"/>
      <c r="K94" s="5"/>
      <c r="L94" s="5"/>
      <c r="M94" s="5"/>
      <c r="N94" s="5"/>
      <c r="O94" s="26"/>
      <c r="P94" s="25"/>
      <c r="Q94" s="25"/>
      <c r="R94" s="5"/>
      <c r="S94" s="5"/>
    </row>
    <row r="95" spans="1:19" s="23" customFormat="1" x14ac:dyDescent="0.2">
      <c r="A95"/>
      <c r="B95"/>
      <c r="C95"/>
      <c r="D95"/>
      <c r="E95" s="4"/>
      <c r="F95" s="1"/>
      <c r="G95" s="18"/>
      <c r="H95" s="18"/>
      <c r="I95" s="18"/>
      <c r="J95" s="82"/>
      <c r="K95" s="5"/>
      <c r="L95" s="5"/>
      <c r="M95" s="5"/>
      <c r="N95" s="5"/>
      <c r="O95" s="26"/>
      <c r="P95" s="25"/>
      <c r="Q95" s="25"/>
      <c r="R95" s="5"/>
      <c r="S95" s="5"/>
    </row>
    <row r="96" spans="1:19" s="23" customFormat="1" x14ac:dyDescent="0.2">
      <c r="A96"/>
      <c r="B96"/>
      <c r="C96"/>
      <c r="D96"/>
      <c r="E96" s="4"/>
      <c r="F96" s="1"/>
      <c r="G96" s="18"/>
      <c r="H96" s="18"/>
      <c r="I96" s="18"/>
      <c r="J96" s="82"/>
      <c r="K96" s="5"/>
      <c r="L96" s="5"/>
      <c r="M96" s="5"/>
      <c r="N96" s="5"/>
      <c r="O96" s="26"/>
      <c r="P96" s="25"/>
      <c r="Q96" s="25"/>
      <c r="R96" s="5"/>
      <c r="S96" s="5"/>
    </row>
    <row r="97" spans="1:19" s="23" customFormat="1" x14ac:dyDescent="0.2">
      <c r="A97"/>
      <c r="B97"/>
      <c r="C97"/>
      <c r="D97"/>
      <c r="E97" s="4"/>
      <c r="F97" s="1"/>
      <c r="G97" s="18"/>
      <c r="H97" s="18"/>
      <c r="I97" s="18"/>
      <c r="J97" s="82"/>
      <c r="K97" s="5"/>
      <c r="L97" s="5"/>
      <c r="M97" s="5"/>
      <c r="N97" s="5"/>
      <c r="O97" s="26"/>
      <c r="P97" s="25"/>
      <c r="Q97" s="25"/>
      <c r="R97" s="5"/>
      <c r="S97" s="5"/>
    </row>
    <row r="98" spans="1:19" s="23" customFormat="1" x14ac:dyDescent="0.2">
      <c r="A98"/>
      <c r="B98"/>
      <c r="C98"/>
      <c r="D98"/>
      <c r="E98" s="4"/>
      <c r="F98" s="1"/>
      <c r="G98" s="18"/>
      <c r="H98" s="18"/>
      <c r="I98" s="18"/>
      <c r="J98" s="82"/>
      <c r="K98" s="5"/>
      <c r="L98" s="5"/>
      <c r="M98" s="5"/>
      <c r="N98" s="5"/>
      <c r="O98" s="26"/>
      <c r="P98" s="25"/>
      <c r="Q98" s="25"/>
      <c r="R98" s="5"/>
      <c r="S98" s="5"/>
    </row>
    <row r="99" spans="1:19" s="23" customFormat="1" x14ac:dyDescent="0.2">
      <c r="A99"/>
      <c r="B99"/>
      <c r="C99"/>
      <c r="D99"/>
      <c r="E99" s="4"/>
      <c r="F99" s="1"/>
      <c r="G99" s="18"/>
      <c r="H99" s="18"/>
      <c r="I99" s="18"/>
      <c r="J99" s="82"/>
      <c r="K99" s="5"/>
      <c r="L99" s="5"/>
      <c r="M99" s="5"/>
      <c r="N99" s="5"/>
      <c r="O99" s="26"/>
      <c r="P99" s="25"/>
      <c r="Q99" s="25"/>
      <c r="R99" s="5"/>
      <c r="S99" s="5"/>
    </row>
    <row r="100" spans="1:19" s="23" customFormat="1" x14ac:dyDescent="0.2">
      <c r="A100"/>
      <c r="B100"/>
      <c r="C100"/>
      <c r="D100"/>
      <c r="E100" s="4"/>
      <c r="F100" s="1"/>
      <c r="G100" s="18"/>
      <c r="H100" s="18"/>
      <c r="I100" s="18"/>
      <c r="J100" s="82"/>
      <c r="K100" s="5"/>
      <c r="L100" s="5"/>
      <c r="M100" s="5"/>
      <c r="N100" s="5"/>
      <c r="O100" s="26"/>
      <c r="P100" s="25"/>
      <c r="Q100" s="25"/>
      <c r="R100" s="5"/>
      <c r="S100" s="5"/>
    </row>
    <row r="101" spans="1:19" s="23" customFormat="1" x14ac:dyDescent="0.2">
      <c r="A101"/>
      <c r="B101"/>
      <c r="C101"/>
      <c r="D101"/>
      <c r="E101" s="4"/>
      <c r="F101" s="1"/>
      <c r="G101" s="18"/>
      <c r="H101" s="18"/>
      <c r="I101" s="18"/>
      <c r="J101" s="82"/>
      <c r="K101" s="5"/>
      <c r="L101" s="5"/>
      <c r="M101" s="5"/>
      <c r="N101" s="5"/>
      <c r="O101" s="26"/>
      <c r="P101" s="25"/>
      <c r="Q101" s="25"/>
      <c r="R101" s="5"/>
      <c r="S101" s="5"/>
    </row>
    <row r="102" spans="1:19" s="23" customFormat="1" x14ac:dyDescent="0.2">
      <c r="A102"/>
      <c r="B102"/>
      <c r="C102"/>
      <c r="D102"/>
      <c r="E102" s="4"/>
      <c r="F102" s="1"/>
      <c r="G102" s="18"/>
      <c r="H102" s="18"/>
      <c r="I102" s="18"/>
      <c r="J102" s="82"/>
      <c r="K102" s="5"/>
      <c r="L102" s="5"/>
      <c r="M102" s="5"/>
      <c r="N102" s="5"/>
      <c r="O102" s="26"/>
      <c r="P102" s="25"/>
      <c r="Q102" s="25"/>
      <c r="R102" s="5"/>
      <c r="S102" s="5"/>
    </row>
    <row r="103" spans="1:19" s="23" customFormat="1" x14ac:dyDescent="0.2">
      <c r="A103"/>
      <c r="B103"/>
      <c r="C103"/>
      <c r="D103"/>
      <c r="E103" s="4"/>
      <c r="F103" s="1"/>
      <c r="G103" s="18"/>
      <c r="H103" s="18"/>
      <c r="I103" s="18"/>
      <c r="J103" s="82"/>
      <c r="K103" s="5"/>
      <c r="L103" s="5"/>
      <c r="M103" s="5"/>
      <c r="N103" s="5"/>
      <c r="O103" s="26"/>
      <c r="P103" s="25"/>
      <c r="Q103" s="25"/>
      <c r="R103" s="5"/>
      <c r="S103" s="5"/>
    </row>
    <row r="104" spans="1:19" s="23" customFormat="1" x14ac:dyDescent="0.2">
      <c r="A104"/>
      <c r="B104"/>
      <c r="C104"/>
      <c r="D104"/>
      <c r="E104" s="4"/>
      <c r="F104" s="1"/>
      <c r="G104" s="18"/>
      <c r="H104" s="18"/>
      <c r="I104" s="18"/>
      <c r="J104" s="82"/>
      <c r="K104" s="5"/>
      <c r="L104" s="5"/>
      <c r="M104" s="5"/>
      <c r="N104" s="5"/>
      <c r="O104" s="26"/>
      <c r="P104" s="25"/>
      <c r="Q104" s="25"/>
      <c r="R104" s="5"/>
      <c r="S104" s="5"/>
    </row>
    <row r="105" spans="1:19" s="23" customFormat="1" x14ac:dyDescent="0.2">
      <c r="A105"/>
      <c r="B105"/>
      <c r="C105"/>
      <c r="D105"/>
      <c r="E105" s="4"/>
      <c r="F105" s="1"/>
      <c r="G105" s="18"/>
      <c r="H105" s="18"/>
      <c r="I105" s="18"/>
      <c r="J105" s="82"/>
      <c r="K105" s="5"/>
      <c r="L105" s="5"/>
      <c r="M105" s="5"/>
      <c r="N105" s="5"/>
      <c r="O105" s="26"/>
      <c r="P105" s="25"/>
      <c r="Q105" s="25"/>
      <c r="R105" s="5"/>
      <c r="S105" s="5"/>
    </row>
    <row r="106" spans="1:19" s="23" customFormat="1" x14ac:dyDescent="0.2">
      <c r="A106"/>
      <c r="B106"/>
      <c r="C106"/>
      <c r="D106"/>
      <c r="E106" s="4"/>
      <c r="F106" s="1"/>
      <c r="G106" s="18"/>
      <c r="H106" s="18"/>
      <c r="I106" s="18"/>
      <c r="J106" s="82"/>
      <c r="K106" s="5"/>
      <c r="L106" s="5"/>
      <c r="M106" s="5"/>
      <c r="N106" s="5"/>
      <c r="O106" s="26"/>
      <c r="P106" s="25"/>
      <c r="Q106" s="25"/>
      <c r="R106" s="5"/>
      <c r="S106" s="5"/>
    </row>
    <row r="107" spans="1:19" s="23" customFormat="1" x14ac:dyDescent="0.2">
      <c r="A107"/>
      <c r="B107"/>
      <c r="C107"/>
      <c r="D107"/>
      <c r="E107" s="4"/>
      <c r="F107" s="1"/>
      <c r="G107" s="18"/>
      <c r="H107" s="18"/>
      <c r="I107" s="18"/>
      <c r="J107" s="82"/>
      <c r="K107" s="5"/>
      <c r="L107" s="5"/>
      <c r="M107" s="5"/>
      <c r="N107" s="5"/>
      <c r="O107" s="26"/>
      <c r="P107" s="25"/>
      <c r="Q107" s="25"/>
      <c r="R107" s="5"/>
      <c r="S107" s="5"/>
    </row>
    <row r="108" spans="1:19" s="23" customFormat="1" x14ac:dyDescent="0.2">
      <c r="A108"/>
      <c r="B108"/>
      <c r="C108"/>
      <c r="D108"/>
      <c r="E108" s="4"/>
      <c r="F108" s="1"/>
      <c r="G108" s="18"/>
      <c r="H108" s="18"/>
      <c r="I108" s="18"/>
      <c r="J108" s="82"/>
      <c r="K108" s="5"/>
      <c r="L108" s="5"/>
      <c r="M108" s="5"/>
      <c r="N108" s="5"/>
      <c r="O108" s="26"/>
      <c r="P108" s="25"/>
      <c r="Q108" s="25"/>
      <c r="R108" s="5"/>
      <c r="S108" s="5"/>
    </row>
    <row r="109" spans="1:19" s="23" customFormat="1" x14ac:dyDescent="0.2">
      <c r="A109"/>
      <c r="B109"/>
      <c r="C109"/>
      <c r="D109"/>
      <c r="E109" s="4"/>
      <c r="F109" s="1"/>
      <c r="G109" s="18"/>
      <c r="H109" s="18"/>
      <c r="I109" s="18"/>
      <c r="J109" s="82"/>
      <c r="K109" s="5"/>
      <c r="L109" s="5"/>
      <c r="M109" s="5"/>
      <c r="N109" s="5"/>
      <c r="O109" s="26"/>
      <c r="P109" s="25"/>
      <c r="Q109" s="25"/>
      <c r="R109" s="5"/>
      <c r="S109" s="5"/>
    </row>
    <row r="110" spans="1:19" s="23" customFormat="1" x14ac:dyDescent="0.2">
      <c r="A110"/>
      <c r="B110"/>
      <c r="C110"/>
      <c r="D110"/>
      <c r="E110" s="4"/>
      <c r="F110" s="1"/>
      <c r="G110" s="18"/>
      <c r="H110" s="18"/>
      <c r="I110" s="18"/>
      <c r="J110" s="82"/>
      <c r="K110" s="5"/>
      <c r="L110" s="5"/>
      <c r="M110" s="5"/>
      <c r="N110" s="5"/>
      <c r="O110" s="26"/>
      <c r="P110" s="25"/>
      <c r="Q110" s="25"/>
      <c r="R110" s="5"/>
      <c r="S110" s="5"/>
    </row>
    <row r="111" spans="1:19" s="23" customFormat="1" x14ac:dyDescent="0.2">
      <c r="A111"/>
      <c r="B111"/>
      <c r="C111"/>
      <c r="D111"/>
      <c r="E111" s="4"/>
      <c r="F111" s="1"/>
      <c r="G111" s="18"/>
      <c r="H111" s="18"/>
      <c r="I111" s="18"/>
      <c r="J111" s="82"/>
      <c r="K111" s="5"/>
      <c r="L111" s="5"/>
      <c r="M111" s="5"/>
      <c r="N111" s="5"/>
      <c r="O111" s="26"/>
      <c r="P111" s="25"/>
      <c r="Q111" s="25"/>
      <c r="R111" s="5"/>
      <c r="S111" s="5"/>
    </row>
    <row r="112" spans="1:19" s="23" customFormat="1" x14ac:dyDescent="0.2">
      <c r="A112"/>
      <c r="B112"/>
      <c r="C112"/>
      <c r="D112"/>
      <c r="E112" s="4"/>
      <c r="F112" s="1"/>
      <c r="G112" s="18"/>
      <c r="H112" s="18"/>
      <c r="I112" s="18"/>
      <c r="J112" s="82"/>
      <c r="K112" s="5"/>
      <c r="L112" s="5"/>
      <c r="M112" s="5"/>
      <c r="N112" s="5"/>
      <c r="O112" s="26"/>
      <c r="P112" s="25"/>
      <c r="Q112" s="25"/>
      <c r="R112" s="5"/>
      <c r="S112" s="5"/>
    </row>
    <row r="113" spans="1:19" s="23" customFormat="1" x14ac:dyDescent="0.2">
      <c r="A113"/>
      <c r="B113"/>
      <c r="C113"/>
      <c r="D113"/>
      <c r="E113" s="4"/>
      <c r="F113" s="1"/>
      <c r="G113" s="18"/>
      <c r="H113" s="18"/>
      <c r="I113" s="18"/>
      <c r="J113" s="82"/>
      <c r="K113" s="5"/>
      <c r="L113" s="5"/>
      <c r="M113" s="5"/>
      <c r="N113" s="5"/>
      <c r="O113" s="26"/>
      <c r="P113" s="25"/>
      <c r="Q113" s="25"/>
      <c r="R113" s="5"/>
      <c r="S113" s="5"/>
    </row>
    <row r="114" spans="1:19" s="23" customFormat="1" x14ac:dyDescent="0.2">
      <c r="A114"/>
      <c r="B114"/>
      <c r="C114"/>
      <c r="D114"/>
      <c r="E114" s="4"/>
      <c r="F114" s="1"/>
      <c r="G114" s="18"/>
      <c r="H114" s="18"/>
      <c r="I114" s="18"/>
      <c r="J114" s="82"/>
      <c r="K114" s="5"/>
      <c r="L114" s="5"/>
      <c r="M114" s="5"/>
      <c r="N114" s="5"/>
      <c r="O114" s="26"/>
      <c r="P114" s="25"/>
      <c r="Q114" s="25"/>
      <c r="R114" s="5"/>
      <c r="S114" s="5"/>
    </row>
    <row r="115" spans="1:19" s="23" customFormat="1" x14ac:dyDescent="0.2">
      <c r="A115"/>
      <c r="B115"/>
      <c r="C115"/>
      <c r="D115"/>
      <c r="E115" s="4"/>
      <c r="F115" s="1"/>
      <c r="G115" s="18"/>
      <c r="H115" s="18"/>
      <c r="I115" s="18"/>
      <c r="J115" s="82"/>
      <c r="K115" s="5"/>
      <c r="L115" s="5"/>
      <c r="M115" s="5"/>
      <c r="N115" s="5"/>
      <c r="O115" s="26"/>
      <c r="P115" s="25"/>
      <c r="Q115" s="25"/>
      <c r="R115" s="5"/>
      <c r="S115" s="5"/>
    </row>
    <row r="116" spans="1:19" s="23" customFormat="1" x14ac:dyDescent="0.2">
      <c r="A116"/>
      <c r="B116"/>
      <c r="C116"/>
      <c r="D116"/>
      <c r="E116" s="4"/>
      <c r="F116" s="1"/>
      <c r="G116" s="18"/>
      <c r="H116" s="18"/>
      <c r="I116" s="18"/>
      <c r="J116" s="82"/>
      <c r="K116" s="5"/>
      <c r="L116" s="5"/>
      <c r="M116" s="5"/>
      <c r="N116" s="5"/>
      <c r="O116" s="26"/>
      <c r="P116" s="25"/>
      <c r="Q116" s="25"/>
      <c r="R116" s="5"/>
      <c r="S116" s="5"/>
    </row>
    <row r="117" spans="1:19" s="23" customFormat="1" x14ac:dyDescent="0.2">
      <c r="A117"/>
      <c r="B117"/>
      <c r="C117"/>
      <c r="D117"/>
      <c r="E117" s="4"/>
      <c r="F117" s="1"/>
      <c r="G117" s="18"/>
      <c r="H117" s="18"/>
      <c r="I117" s="18"/>
      <c r="J117" s="82"/>
      <c r="K117" s="5"/>
      <c r="L117" s="5"/>
      <c r="M117" s="5"/>
      <c r="N117" s="5"/>
      <c r="O117" s="26"/>
      <c r="P117" s="25"/>
      <c r="Q117" s="25"/>
      <c r="R117" s="5"/>
      <c r="S117" s="5"/>
    </row>
    <row r="118" spans="1:19" s="23" customFormat="1" x14ac:dyDescent="0.2">
      <c r="A118"/>
      <c r="B118"/>
      <c r="C118"/>
      <c r="D118"/>
      <c r="E118" s="4"/>
      <c r="F118" s="1"/>
      <c r="G118" s="18"/>
      <c r="H118" s="18"/>
      <c r="I118" s="18"/>
      <c r="J118" s="82"/>
      <c r="K118" s="5"/>
      <c r="L118" s="5"/>
      <c r="M118" s="5"/>
      <c r="N118" s="5"/>
      <c r="O118" s="26"/>
      <c r="P118" s="25"/>
      <c r="Q118" s="25"/>
      <c r="R118" s="5"/>
      <c r="S118" s="5"/>
    </row>
    <row r="119" spans="1:19" s="23" customFormat="1" x14ac:dyDescent="0.2">
      <c r="A119"/>
      <c r="B119"/>
      <c r="C119"/>
      <c r="D119"/>
      <c r="E119" s="4"/>
      <c r="F119" s="1"/>
      <c r="G119" s="18"/>
      <c r="H119" s="18"/>
      <c r="I119" s="18"/>
      <c r="J119" s="82"/>
      <c r="K119" s="5"/>
      <c r="L119" s="5"/>
      <c r="M119" s="5"/>
      <c r="N119" s="5"/>
      <c r="O119" s="26"/>
      <c r="P119" s="25"/>
      <c r="Q119" s="25"/>
      <c r="R119" s="5"/>
      <c r="S119" s="5"/>
    </row>
    <row r="120" spans="1:19" s="23" customFormat="1" x14ac:dyDescent="0.2">
      <c r="A120"/>
      <c r="B120"/>
      <c r="C120"/>
      <c r="D120"/>
      <c r="E120" s="4"/>
      <c r="F120" s="1"/>
      <c r="G120" s="18"/>
      <c r="H120" s="18"/>
      <c r="I120" s="18"/>
      <c r="J120" s="82"/>
      <c r="K120" s="5"/>
      <c r="L120" s="5"/>
      <c r="M120" s="5"/>
      <c r="N120" s="5"/>
      <c r="O120" s="26"/>
      <c r="P120" s="25"/>
      <c r="Q120" s="25"/>
      <c r="R120" s="5"/>
      <c r="S120" s="5"/>
    </row>
    <row r="121" spans="1:19" s="23" customFormat="1" x14ac:dyDescent="0.2">
      <c r="A121"/>
      <c r="B121"/>
      <c r="C121"/>
      <c r="D121"/>
      <c r="E121" s="4"/>
      <c r="F121" s="1"/>
      <c r="G121" s="18"/>
      <c r="H121" s="18"/>
      <c r="I121" s="18"/>
      <c r="J121" s="82"/>
      <c r="K121" s="5"/>
      <c r="L121" s="5"/>
      <c r="M121" s="5"/>
      <c r="N121" s="5"/>
      <c r="O121" s="26"/>
      <c r="P121" s="25"/>
      <c r="Q121" s="25"/>
      <c r="R121" s="5"/>
      <c r="S121" s="5"/>
    </row>
    <row r="122" spans="1:19" s="23" customFormat="1" x14ac:dyDescent="0.2">
      <c r="A122"/>
      <c r="B122"/>
      <c r="C122"/>
      <c r="D122"/>
      <c r="E122" s="4"/>
      <c r="F122" s="1"/>
      <c r="G122" s="18"/>
      <c r="H122" s="18"/>
      <c r="I122" s="18"/>
      <c r="J122" s="82"/>
      <c r="K122" s="5"/>
      <c r="L122" s="5"/>
      <c r="M122" s="5"/>
      <c r="N122" s="5"/>
      <c r="O122" s="26"/>
      <c r="P122" s="25"/>
      <c r="Q122" s="25"/>
      <c r="R122" s="5"/>
      <c r="S122" s="5"/>
    </row>
    <row r="123" spans="1:19" s="23" customFormat="1" x14ac:dyDescent="0.2">
      <c r="A123"/>
      <c r="B123"/>
      <c r="C123"/>
      <c r="D123"/>
      <c r="E123" s="4"/>
      <c r="F123" s="1"/>
      <c r="G123" s="18"/>
      <c r="H123" s="18"/>
      <c r="I123" s="18"/>
      <c r="J123" s="82"/>
      <c r="K123" s="5"/>
      <c r="L123" s="5"/>
      <c r="M123" s="5"/>
      <c r="N123" s="5"/>
      <c r="O123" s="26"/>
      <c r="P123" s="25"/>
      <c r="Q123" s="25"/>
      <c r="R123" s="5"/>
      <c r="S123" s="5"/>
    </row>
    <row r="124" spans="1:19" s="23" customFormat="1" x14ac:dyDescent="0.2">
      <c r="A124"/>
      <c r="B124"/>
      <c r="C124"/>
      <c r="D124"/>
      <c r="E124" s="4"/>
      <c r="F124" s="1"/>
      <c r="G124" s="18"/>
      <c r="H124" s="18"/>
      <c r="I124" s="18"/>
      <c r="J124" s="82"/>
      <c r="K124" s="5"/>
      <c r="L124" s="5"/>
      <c r="M124" s="5"/>
      <c r="N124" s="5"/>
      <c r="O124" s="26"/>
      <c r="P124" s="25"/>
      <c r="Q124" s="25"/>
      <c r="R124" s="5"/>
      <c r="S124" s="5"/>
    </row>
    <row r="125" spans="1:19" s="23" customFormat="1" x14ac:dyDescent="0.2">
      <c r="A125"/>
      <c r="B125"/>
      <c r="C125"/>
      <c r="D125"/>
      <c r="E125" s="4"/>
      <c r="F125" s="1"/>
      <c r="G125" s="18"/>
      <c r="H125" s="18"/>
      <c r="I125" s="18"/>
      <c r="J125" s="82"/>
      <c r="K125" s="5"/>
      <c r="L125" s="5"/>
      <c r="M125" s="5"/>
      <c r="N125" s="5"/>
      <c r="O125" s="26"/>
      <c r="P125" s="25"/>
      <c r="Q125" s="25"/>
      <c r="R125" s="5"/>
      <c r="S125" s="5"/>
    </row>
    <row r="126" spans="1:19" s="23" customFormat="1" x14ac:dyDescent="0.2">
      <c r="A126"/>
      <c r="B126"/>
      <c r="C126"/>
      <c r="D126"/>
      <c r="E126" s="4"/>
      <c r="F126" s="1"/>
      <c r="G126" s="18"/>
      <c r="H126" s="18"/>
      <c r="I126" s="18"/>
      <c r="J126" s="82"/>
      <c r="K126" s="5"/>
      <c r="L126" s="5"/>
      <c r="M126" s="5"/>
      <c r="N126" s="5"/>
      <c r="O126" s="26"/>
      <c r="P126" s="25"/>
      <c r="Q126" s="25"/>
      <c r="R126" s="5"/>
      <c r="S126" s="5"/>
    </row>
    <row r="127" spans="1:19" s="23" customFormat="1" x14ac:dyDescent="0.2">
      <c r="A127"/>
      <c r="B127"/>
      <c r="C127"/>
      <c r="D127"/>
      <c r="E127" s="4"/>
      <c r="F127" s="1"/>
      <c r="G127" s="18"/>
      <c r="H127" s="18"/>
      <c r="I127" s="18"/>
      <c r="J127" s="82"/>
      <c r="K127" s="5"/>
      <c r="L127" s="5"/>
      <c r="M127" s="5"/>
      <c r="N127" s="5"/>
      <c r="O127" s="26"/>
      <c r="P127" s="25"/>
      <c r="Q127" s="25"/>
      <c r="R127" s="5"/>
      <c r="S127" s="5"/>
    </row>
    <row r="128" spans="1:19" s="23" customFormat="1" x14ac:dyDescent="0.2">
      <c r="A128"/>
      <c r="B128"/>
      <c r="C128"/>
      <c r="D128"/>
      <c r="E128" s="4"/>
      <c r="F128" s="1"/>
      <c r="G128" s="18"/>
      <c r="H128" s="18"/>
      <c r="I128" s="18"/>
      <c r="J128" s="82"/>
      <c r="K128" s="5"/>
      <c r="L128" s="5"/>
      <c r="M128" s="5"/>
      <c r="N128" s="5"/>
      <c r="O128" s="26"/>
      <c r="P128" s="25"/>
      <c r="Q128" s="25"/>
      <c r="R128" s="5"/>
      <c r="S128" s="5"/>
    </row>
    <row r="129" spans="1:19" s="23" customFormat="1" x14ac:dyDescent="0.2">
      <c r="A129"/>
      <c r="B129"/>
      <c r="C129"/>
      <c r="D129"/>
      <c r="E129" s="4"/>
      <c r="F129" s="1"/>
      <c r="G129" s="18"/>
      <c r="H129" s="18"/>
      <c r="I129" s="18"/>
      <c r="J129" s="82"/>
      <c r="K129" s="5"/>
      <c r="L129" s="5"/>
      <c r="M129" s="5"/>
      <c r="N129" s="5"/>
      <c r="O129" s="26"/>
      <c r="P129" s="25"/>
      <c r="Q129" s="25"/>
      <c r="R129" s="5"/>
      <c r="S129" s="5"/>
    </row>
    <row r="130" spans="1:19" s="23" customFormat="1" x14ac:dyDescent="0.2">
      <c r="A130"/>
      <c r="B130"/>
      <c r="C130"/>
      <c r="D130"/>
      <c r="E130" s="4"/>
      <c r="F130" s="1"/>
      <c r="G130" s="18"/>
      <c r="H130" s="18"/>
      <c r="I130" s="18"/>
      <c r="J130" s="82"/>
      <c r="K130" s="5"/>
      <c r="L130" s="5"/>
      <c r="M130" s="5"/>
      <c r="N130" s="5"/>
      <c r="O130" s="26"/>
      <c r="P130" s="25"/>
      <c r="Q130" s="25"/>
      <c r="R130" s="5"/>
      <c r="S130" s="5"/>
    </row>
    <row r="131" spans="1:19" s="23" customFormat="1" x14ac:dyDescent="0.2">
      <c r="A131"/>
      <c r="B131"/>
      <c r="C131"/>
      <c r="D131"/>
      <c r="E131" s="4"/>
      <c r="F131" s="1"/>
      <c r="G131" s="18"/>
      <c r="H131" s="18"/>
      <c r="I131" s="18"/>
      <c r="J131" s="82"/>
      <c r="K131" s="5"/>
      <c r="L131" s="5"/>
      <c r="M131" s="5"/>
      <c r="N131" s="5"/>
      <c r="O131" s="26"/>
      <c r="P131" s="25"/>
      <c r="Q131" s="25"/>
      <c r="R131" s="5"/>
      <c r="S131" s="5"/>
    </row>
    <row r="132" spans="1:19" s="23" customFormat="1" x14ac:dyDescent="0.2">
      <c r="A132"/>
      <c r="B132"/>
      <c r="C132"/>
      <c r="D132"/>
      <c r="E132" s="4"/>
      <c r="F132" s="1"/>
      <c r="G132" s="18"/>
      <c r="H132" s="18"/>
      <c r="I132" s="18"/>
      <c r="J132" s="82"/>
      <c r="K132" s="5"/>
      <c r="L132" s="5"/>
      <c r="M132" s="5"/>
      <c r="N132" s="5"/>
      <c r="O132" s="26"/>
      <c r="P132" s="25"/>
      <c r="Q132" s="25"/>
      <c r="R132" s="5"/>
      <c r="S132" s="5"/>
    </row>
    <row r="133" spans="1:19" s="23" customFormat="1" x14ac:dyDescent="0.2">
      <c r="A133"/>
      <c r="B133"/>
      <c r="C133"/>
      <c r="D133"/>
      <c r="E133" s="4"/>
      <c r="F133" s="1"/>
      <c r="G133" s="18"/>
      <c r="H133" s="18"/>
      <c r="I133" s="18"/>
      <c r="J133" s="82"/>
      <c r="K133" s="5"/>
      <c r="L133" s="5"/>
      <c r="M133" s="5"/>
      <c r="N133" s="5"/>
      <c r="O133" s="26"/>
      <c r="P133" s="25"/>
      <c r="Q133" s="25"/>
      <c r="R133" s="5"/>
      <c r="S133" s="5"/>
    </row>
    <row r="134" spans="1:19" s="23" customFormat="1" x14ac:dyDescent="0.2">
      <c r="A134"/>
      <c r="B134"/>
      <c r="C134"/>
      <c r="D134"/>
      <c r="E134" s="4"/>
      <c r="F134" s="1"/>
      <c r="G134" s="18"/>
      <c r="H134" s="18"/>
      <c r="I134" s="18"/>
      <c r="J134" s="82"/>
      <c r="K134" s="5"/>
      <c r="L134" s="5"/>
      <c r="M134" s="5"/>
      <c r="N134" s="5"/>
      <c r="O134" s="26"/>
      <c r="P134" s="25"/>
      <c r="Q134" s="25"/>
      <c r="R134" s="5"/>
      <c r="S134" s="5"/>
    </row>
    <row r="135" spans="1:19" s="23" customFormat="1" x14ac:dyDescent="0.2">
      <c r="A135"/>
      <c r="B135"/>
      <c r="C135"/>
      <c r="D135"/>
      <c r="E135" s="4"/>
      <c r="F135" s="1"/>
      <c r="G135" s="18"/>
      <c r="H135" s="18"/>
      <c r="I135" s="18"/>
      <c r="J135" s="82"/>
      <c r="K135" s="5"/>
      <c r="L135" s="5"/>
      <c r="M135" s="5"/>
      <c r="N135" s="5"/>
      <c r="O135" s="26"/>
      <c r="P135" s="25"/>
      <c r="Q135" s="25"/>
      <c r="R135" s="5"/>
      <c r="S135" s="5"/>
    </row>
    <row r="136" spans="1:19" s="23" customFormat="1" x14ac:dyDescent="0.2">
      <c r="A136"/>
      <c r="B136"/>
      <c r="C136"/>
      <c r="D136"/>
      <c r="E136" s="4"/>
      <c r="F136" s="1"/>
      <c r="G136" s="18"/>
      <c r="H136" s="18"/>
      <c r="I136" s="18"/>
      <c r="J136" s="82"/>
      <c r="K136" s="5"/>
      <c r="L136" s="5"/>
      <c r="M136" s="5"/>
      <c r="N136" s="5"/>
      <c r="O136" s="26"/>
      <c r="P136" s="25"/>
      <c r="Q136" s="25"/>
      <c r="R136" s="5"/>
      <c r="S136" s="5"/>
    </row>
    <row r="137" spans="1:19" s="23" customFormat="1" x14ac:dyDescent="0.2">
      <c r="A137"/>
      <c r="B137"/>
      <c r="C137"/>
      <c r="D137"/>
      <c r="E137" s="4"/>
      <c r="F137" s="1"/>
      <c r="G137" s="18"/>
      <c r="H137" s="18"/>
      <c r="I137" s="18"/>
      <c r="J137" s="82"/>
      <c r="K137" s="5"/>
      <c r="L137" s="5"/>
      <c r="M137" s="5"/>
      <c r="N137" s="5"/>
      <c r="O137" s="26"/>
      <c r="P137" s="25"/>
      <c r="Q137" s="25"/>
      <c r="R137" s="5"/>
      <c r="S137" s="5"/>
    </row>
    <row r="138" spans="1:19" s="23" customFormat="1" x14ac:dyDescent="0.2">
      <c r="A138"/>
      <c r="B138"/>
      <c r="C138"/>
      <c r="D138"/>
      <c r="E138" s="4"/>
      <c r="F138" s="1"/>
      <c r="G138" s="18"/>
      <c r="H138" s="18"/>
      <c r="I138" s="18"/>
      <c r="J138" s="82"/>
      <c r="K138" s="5"/>
      <c r="L138" s="5"/>
      <c r="M138" s="5"/>
      <c r="N138" s="5"/>
      <c r="O138" s="26"/>
      <c r="P138" s="25"/>
      <c r="Q138" s="25"/>
      <c r="R138" s="5"/>
      <c r="S138" s="5"/>
    </row>
    <row r="139" spans="1:19" s="23" customFormat="1" x14ac:dyDescent="0.2">
      <c r="A139"/>
      <c r="B139"/>
      <c r="C139"/>
      <c r="D139"/>
      <c r="E139" s="4"/>
      <c r="F139" s="1"/>
      <c r="G139" s="18"/>
      <c r="H139" s="18"/>
      <c r="I139" s="18"/>
      <c r="J139" s="82"/>
      <c r="K139" s="5"/>
      <c r="L139" s="5"/>
      <c r="M139" s="5"/>
      <c r="N139" s="5"/>
      <c r="O139" s="26"/>
      <c r="P139" s="25"/>
      <c r="Q139" s="25"/>
      <c r="R139" s="5"/>
      <c r="S139" s="5"/>
    </row>
    <row r="140" spans="1:19" s="23" customFormat="1" x14ac:dyDescent="0.2">
      <c r="A140"/>
      <c r="B140"/>
      <c r="C140"/>
      <c r="D140"/>
      <c r="E140" s="4"/>
      <c r="F140" s="1"/>
      <c r="G140" s="18"/>
      <c r="H140" s="18"/>
      <c r="I140" s="18"/>
      <c r="J140" s="82"/>
      <c r="K140" s="5"/>
      <c r="L140" s="5"/>
      <c r="M140" s="5"/>
      <c r="N140" s="5"/>
      <c r="O140" s="26"/>
      <c r="P140" s="25"/>
      <c r="Q140" s="25"/>
      <c r="R140" s="5"/>
      <c r="S140" s="5"/>
    </row>
    <row r="141" spans="1:19" s="23" customFormat="1" x14ac:dyDescent="0.2">
      <c r="A141"/>
      <c r="B141"/>
      <c r="C141"/>
      <c r="D141"/>
      <c r="E141" s="4"/>
      <c r="F141" s="1"/>
      <c r="G141" s="18"/>
      <c r="H141" s="18"/>
      <c r="I141" s="18"/>
      <c r="J141" s="82"/>
      <c r="K141" s="5"/>
      <c r="L141" s="5"/>
      <c r="M141" s="5"/>
      <c r="N141" s="5"/>
      <c r="O141" s="26"/>
      <c r="P141" s="25"/>
      <c r="Q141" s="25"/>
      <c r="R141" s="5"/>
      <c r="S141" s="5"/>
    </row>
    <row r="142" spans="1:19" s="23" customFormat="1" x14ac:dyDescent="0.2">
      <c r="A142"/>
      <c r="B142"/>
      <c r="C142"/>
      <c r="D142"/>
      <c r="E142" s="4"/>
      <c r="F142" s="1"/>
      <c r="G142" s="18"/>
      <c r="H142" s="18"/>
      <c r="I142" s="18"/>
      <c r="J142" s="82"/>
      <c r="K142" s="5"/>
      <c r="L142" s="5"/>
      <c r="M142" s="5"/>
      <c r="N142" s="5"/>
      <c r="O142" s="26"/>
      <c r="P142" s="25"/>
      <c r="Q142" s="25"/>
      <c r="R142" s="5"/>
      <c r="S142" s="5"/>
    </row>
    <row r="143" spans="1:19" s="23" customFormat="1" x14ac:dyDescent="0.2">
      <c r="A143"/>
      <c r="B143"/>
      <c r="C143"/>
      <c r="D143"/>
      <c r="E143" s="4"/>
      <c r="F143" s="1"/>
      <c r="G143" s="18"/>
      <c r="H143" s="18"/>
      <c r="I143" s="18"/>
      <c r="J143" s="82"/>
      <c r="K143" s="5"/>
      <c r="L143" s="5"/>
      <c r="M143" s="5"/>
      <c r="N143" s="5"/>
      <c r="O143" s="26"/>
      <c r="P143" s="25"/>
      <c r="Q143" s="25"/>
      <c r="R143" s="5"/>
      <c r="S143" s="5"/>
    </row>
    <row r="144" spans="1:19" s="23" customFormat="1" x14ac:dyDescent="0.2">
      <c r="A144"/>
      <c r="B144"/>
      <c r="C144"/>
      <c r="D144"/>
      <c r="E144" s="4"/>
      <c r="F144" s="1"/>
      <c r="G144" s="18"/>
      <c r="H144" s="18"/>
      <c r="I144" s="18"/>
      <c r="J144" s="82"/>
      <c r="K144" s="5"/>
      <c r="L144" s="5"/>
      <c r="M144" s="5"/>
      <c r="N144" s="5"/>
      <c r="O144" s="26"/>
      <c r="P144" s="25"/>
      <c r="Q144" s="25"/>
      <c r="R144" s="5"/>
      <c r="S144" s="5"/>
    </row>
    <row r="145" spans="1:19" s="23" customFormat="1" x14ac:dyDescent="0.2">
      <c r="A145"/>
      <c r="B145"/>
      <c r="C145"/>
      <c r="D145"/>
      <c r="E145" s="4"/>
      <c r="F145" s="1"/>
      <c r="G145" s="18"/>
      <c r="H145" s="18"/>
      <c r="I145" s="18"/>
      <c r="J145" s="82"/>
      <c r="K145" s="5"/>
      <c r="L145" s="5"/>
      <c r="M145" s="5"/>
      <c r="N145" s="5"/>
      <c r="O145" s="26"/>
      <c r="P145" s="25"/>
      <c r="Q145" s="25"/>
      <c r="R145" s="5"/>
      <c r="S145" s="5"/>
    </row>
    <row r="146" spans="1:19" s="23" customFormat="1" x14ac:dyDescent="0.2">
      <c r="A146"/>
      <c r="B146"/>
      <c r="C146"/>
      <c r="D146"/>
      <c r="E146" s="4"/>
      <c r="F146" s="1"/>
      <c r="G146" s="18"/>
      <c r="H146" s="18"/>
      <c r="I146" s="18"/>
      <c r="J146" s="82"/>
      <c r="K146" s="5"/>
      <c r="L146" s="5"/>
      <c r="M146" s="5"/>
      <c r="N146" s="5"/>
      <c r="O146" s="26"/>
      <c r="P146" s="25"/>
      <c r="Q146" s="25"/>
      <c r="R146" s="5"/>
      <c r="S146" s="5"/>
    </row>
    <row r="147" spans="1:19" s="23" customFormat="1" x14ac:dyDescent="0.2">
      <c r="A147"/>
      <c r="B147"/>
      <c r="C147"/>
      <c r="D147"/>
      <c r="E147" s="4"/>
      <c r="F147" s="1"/>
      <c r="G147" s="18"/>
      <c r="H147" s="18"/>
      <c r="I147" s="18"/>
      <c r="J147" s="82"/>
      <c r="K147" s="5"/>
      <c r="L147" s="5"/>
      <c r="M147" s="5"/>
      <c r="N147" s="5"/>
      <c r="O147" s="26"/>
      <c r="P147" s="25"/>
      <c r="Q147" s="25"/>
      <c r="R147" s="5"/>
      <c r="S147" s="5"/>
    </row>
    <row r="148" spans="1:19" s="23" customFormat="1" x14ac:dyDescent="0.2">
      <c r="A148"/>
      <c r="B148"/>
      <c r="C148"/>
      <c r="D148"/>
      <c r="E148" s="4"/>
      <c r="F148" s="1"/>
      <c r="G148" s="18"/>
      <c r="H148" s="18"/>
      <c r="I148" s="18"/>
      <c r="J148" s="82"/>
      <c r="K148" s="5"/>
      <c r="L148" s="5"/>
      <c r="M148" s="5"/>
      <c r="N148" s="5"/>
      <c r="O148" s="26"/>
      <c r="P148" s="25"/>
      <c r="Q148" s="25"/>
      <c r="R148" s="5"/>
      <c r="S148" s="5"/>
    </row>
    <row r="149" spans="1:19" s="23" customFormat="1" x14ac:dyDescent="0.2">
      <c r="A149"/>
      <c r="B149"/>
      <c r="C149"/>
      <c r="D149"/>
      <c r="E149" s="4"/>
      <c r="F149" s="1"/>
      <c r="G149" s="18"/>
      <c r="H149" s="18"/>
      <c r="I149" s="18"/>
      <c r="J149" s="82"/>
      <c r="K149" s="5"/>
      <c r="L149" s="5"/>
      <c r="M149" s="5"/>
      <c r="N149" s="5"/>
      <c r="O149" s="26"/>
      <c r="P149" s="25"/>
      <c r="Q149" s="25"/>
      <c r="R149" s="5"/>
      <c r="S149" s="5"/>
    </row>
    <row r="150" spans="1:19" s="23" customFormat="1" x14ac:dyDescent="0.2">
      <c r="A150"/>
      <c r="B150"/>
      <c r="C150"/>
      <c r="D150"/>
      <c r="E150" s="4"/>
      <c r="F150" s="1"/>
      <c r="G150" s="18"/>
      <c r="H150" s="18"/>
      <c r="I150" s="18"/>
      <c r="J150" s="82"/>
      <c r="K150" s="5"/>
      <c r="L150" s="5"/>
      <c r="M150" s="5"/>
      <c r="N150" s="5"/>
      <c r="O150" s="26"/>
      <c r="P150" s="25"/>
      <c r="Q150" s="25"/>
      <c r="R150" s="5"/>
      <c r="S150" s="5"/>
    </row>
    <row r="151" spans="1:19" s="23" customFormat="1" x14ac:dyDescent="0.2">
      <c r="A151"/>
      <c r="B151"/>
      <c r="C151"/>
      <c r="D151"/>
      <c r="E151" s="4"/>
      <c r="F151" s="1"/>
      <c r="G151" s="18"/>
      <c r="H151" s="18"/>
      <c r="I151" s="18"/>
      <c r="J151" s="82"/>
      <c r="K151" s="5"/>
      <c r="L151" s="5"/>
      <c r="M151" s="5"/>
      <c r="N151" s="5"/>
      <c r="O151" s="26"/>
      <c r="P151" s="25"/>
      <c r="Q151" s="25"/>
      <c r="R151" s="5"/>
      <c r="S151" s="5"/>
    </row>
    <row r="152" spans="1:19" s="23" customFormat="1" x14ac:dyDescent="0.2">
      <c r="A152"/>
      <c r="B152"/>
      <c r="C152"/>
      <c r="D152"/>
      <c r="E152" s="4"/>
      <c r="F152" s="1"/>
      <c r="G152" s="18"/>
      <c r="H152" s="18"/>
      <c r="I152" s="18"/>
      <c r="J152" s="82"/>
      <c r="K152" s="5"/>
      <c r="L152" s="5"/>
      <c r="M152" s="5"/>
      <c r="N152" s="5"/>
      <c r="O152" s="26"/>
      <c r="P152" s="25"/>
      <c r="Q152" s="25"/>
      <c r="R152" s="5"/>
      <c r="S152" s="5"/>
    </row>
    <row r="153" spans="1:19" s="23" customFormat="1" x14ac:dyDescent="0.2">
      <c r="A153"/>
      <c r="B153"/>
      <c r="C153"/>
      <c r="D153"/>
      <c r="E153" s="4"/>
      <c r="F153" s="1"/>
      <c r="G153" s="18"/>
      <c r="H153" s="18"/>
      <c r="I153" s="18"/>
      <c r="J153" s="82"/>
      <c r="K153" s="5"/>
      <c r="L153" s="5"/>
      <c r="M153" s="5"/>
      <c r="N153" s="5"/>
      <c r="O153" s="26"/>
      <c r="P153" s="25"/>
      <c r="Q153" s="25"/>
      <c r="R153" s="5"/>
      <c r="S153" s="5"/>
    </row>
    <row r="154" spans="1:19" s="23" customFormat="1" x14ac:dyDescent="0.2">
      <c r="A154"/>
      <c r="B154"/>
      <c r="C154"/>
      <c r="D154"/>
      <c r="E154" s="4"/>
      <c r="F154" s="1"/>
      <c r="G154" s="18"/>
      <c r="H154" s="18"/>
      <c r="I154" s="18"/>
      <c r="J154" s="82"/>
      <c r="K154" s="5"/>
      <c r="L154" s="5"/>
      <c r="M154" s="5"/>
      <c r="N154" s="5"/>
      <c r="O154" s="26"/>
      <c r="P154" s="25"/>
      <c r="Q154" s="25"/>
      <c r="R154" s="5"/>
      <c r="S154" s="5"/>
    </row>
    <row r="155" spans="1:19" s="23" customFormat="1" x14ac:dyDescent="0.2">
      <c r="A155"/>
      <c r="B155"/>
      <c r="C155"/>
      <c r="D155"/>
      <c r="E155" s="4"/>
      <c r="F155" s="1"/>
      <c r="G155" s="18"/>
      <c r="H155" s="18"/>
      <c r="I155" s="18"/>
      <c r="J155" s="82"/>
      <c r="K155" s="5"/>
      <c r="L155" s="5"/>
      <c r="M155" s="5"/>
      <c r="N155" s="5"/>
      <c r="O155" s="26"/>
      <c r="P155" s="25"/>
      <c r="Q155" s="25"/>
      <c r="R155" s="5"/>
      <c r="S155" s="5"/>
    </row>
    <row r="156" spans="1:19" s="23" customFormat="1" x14ac:dyDescent="0.2">
      <c r="A156"/>
      <c r="B156"/>
      <c r="C156"/>
      <c r="D156"/>
      <c r="E156" s="4"/>
      <c r="F156" s="1"/>
      <c r="G156" s="18"/>
      <c r="H156" s="18"/>
      <c r="I156" s="18"/>
      <c r="J156" s="82"/>
      <c r="K156" s="5"/>
      <c r="L156" s="5"/>
      <c r="M156" s="5"/>
      <c r="N156" s="5"/>
      <c r="O156" s="26"/>
      <c r="P156" s="25"/>
      <c r="Q156" s="25"/>
      <c r="R156" s="5"/>
      <c r="S156" s="5"/>
    </row>
    <row r="157" spans="1:19" s="23" customFormat="1" x14ac:dyDescent="0.2">
      <c r="A157"/>
      <c r="B157"/>
      <c r="C157"/>
      <c r="D157"/>
      <c r="E157" s="4"/>
      <c r="F157" s="1"/>
      <c r="G157" s="18"/>
      <c r="H157" s="18"/>
      <c r="I157" s="18"/>
      <c r="J157" s="82"/>
      <c r="K157" s="5"/>
      <c r="L157" s="5"/>
      <c r="M157" s="5"/>
      <c r="N157" s="5"/>
      <c r="O157" s="26"/>
      <c r="P157" s="25"/>
      <c r="Q157" s="25"/>
      <c r="R157" s="5"/>
      <c r="S157" s="5"/>
    </row>
    <row r="158" spans="1:19" s="23" customFormat="1" x14ac:dyDescent="0.2">
      <c r="A158"/>
      <c r="B158"/>
      <c r="C158"/>
      <c r="D158"/>
      <c r="E158" s="4"/>
      <c r="F158" s="1"/>
      <c r="G158" s="18"/>
      <c r="H158" s="18"/>
      <c r="I158" s="18"/>
      <c r="J158" s="82"/>
      <c r="K158" s="5"/>
      <c r="L158" s="5"/>
      <c r="M158" s="5"/>
      <c r="N158" s="5"/>
      <c r="O158" s="26"/>
      <c r="P158" s="25"/>
      <c r="Q158" s="25"/>
      <c r="R158" s="5"/>
      <c r="S158" s="5"/>
    </row>
    <row r="159" spans="1:19" s="23" customFormat="1" x14ac:dyDescent="0.2">
      <c r="A159"/>
      <c r="B159"/>
      <c r="C159"/>
      <c r="D159"/>
      <c r="E159" s="4"/>
      <c r="F159" s="1"/>
      <c r="G159" s="18"/>
      <c r="H159" s="18"/>
      <c r="I159" s="18"/>
      <c r="J159" s="82"/>
      <c r="K159" s="5"/>
      <c r="L159" s="5"/>
      <c r="M159" s="5"/>
      <c r="N159" s="5"/>
      <c r="O159" s="26"/>
      <c r="P159" s="25"/>
      <c r="Q159" s="25"/>
      <c r="R159" s="5"/>
      <c r="S159" s="5"/>
    </row>
    <row r="160" spans="1:19" s="23" customFormat="1" x14ac:dyDescent="0.2">
      <c r="A160"/>
      <c r="B160"/>
      <c r="C160"/>
      <c r="D160"/>
      <c r="E160" s="4"/>
      <c r="F160" s="1"/>
      <c r="G160" s="18"/>
      <c r="H160" s="18"/>
      <c r="I160" s="18"/>
      <c r="J160" s="82"/>
      <c r="K160" s="5"/>
      <c r="L160" s="5"/>
      <c r="M160" s="5"/>
      <c r="N160" s="5"/>
      <c r="O160" s="26"/>
      <c r="P160" s="25"/>
      <c r="Q160" s="25"/>
      <c r="R160" s="5"/>
      <c r="S160" s="5"/>
    </row>
    <row r="161" spans="1:19" s="23" customFormat="1" x14ac:dyDescent="0.2">
      <c r="A161"/>
      <c r="B161"/>
      <c r="C161"/>
      <c r="D161"/>
      <c r="E161" s="4"/>
      <c r="F161" s="1"/>
      <c r="G161" s="18"/>
      <c r="H161" s="18"/>
      <c r="I161" s="18"/>
      <c r="J161" s="82"/>
      <c r="K161" s="5"/>
      <c r="L161" s="5"/>
      <c r="M161" s="5"/>
      <c r="N161" s="5"/>
      <c r="O161" s="26"/>
      <c r="P161" s="25"/>
      <c r="Q161" s="25"/>
      <c r="R161" s="5"/>
      <c r="S161" s="5"/>
    </row>
    <row r="162" spans="1:19" s="23" customFormat="1" x14ac:dyDescent="0.2">
      <c r="A162"/>
      <c r="B162"/>
      <c r="C162"/>
      <c r="D162"/>
      <c r="E162" s="4"/>
      <c r="F162" s="1"/>
      <c r="G162" s="18"/>
      <c r="H162" s="18"/>
      <c r="I162" s="18"/>
      <c r="J162" s="82"/>
      <c r="K162" s="5"/>
      <c r="L162" s="5"/>
      <c r="M162" s="5"/>
      <c r="N162" s="5"/>
      <c r="O162" s="26"/>
      <c r="P162" s="25"/>
      <c r="Q162" s="25"/>
      <c r="R162" s="5"/>
      <c r="S162" s="5"/>
    </row>
    <row r="163" spans="1:19" s="23" customFormat="1" x14ac:dyDescent="0.2">
      <c r="A163"/>
      <c r="B163"/>
      <c r="C163"/>
      <c r="D163"/>
      <c r="E163" s="4"/>
      <c r="F163" s="1"/>
      <c r="G163" s="18"/>
      <c r="H163" s="18"/>
      <c r="I163" s="18"/>
      <c r="J163" s="82"/>
      <c r="K163" s="5"/>
      <c r="L163" s="5"/>
      <c r="M163" s="5"/>
      <c r="N163" s="5"/>
      <c r="O163" s="26"/>
      <c r="P163" s="25"/>
      <c r="Q163" s="25"/>
      <c r="R163" s="5"/>
      <c r="S163" s="5"/>
    </row>
    <row r="164" spans="1:19" s="23" customFormat="1" x14ac:dyDescent="0.2">
      <c r="A164"/>
      <c r="B164"/>
      <c r="C164"/>
      <c r="D164"/>
      <c r="E164" s="4"/>
      <c r="F164" s="1"/>
      <c r="G164" s="18"/>
      <c r="H164" s="18"/>
      <c r="I164" s="18"/>
      <c r="J164" s="82"/>
      <c r="K164" s="5"/>
      <c r="L164" s="5"/>
      <c r="M164" s="5"/>
      <c r="N164" s="5"/>
      <c r="O164" s="26"/>
      <c r="P164" s="25"/>
      <c r="Q164" s="25"/>
      <c r="R164" s="5"/>
      <c r="S164" s="5"/>
    </row>
    <row r="165" spans="1:19" s="23" customFormat="1" x14ac:dyDescent="0.2">
      <c r="A165"/>
      <c r="B165"/>
      <c r="C165"/>
      <c r="D165"/>
      <c r="E165" s="4"/>
      <c r="F165" s="1"/>
      <c r="G165" s="18"/>
      <c r="H165" s="18"/>
      <c r="I165" s="18"/>
      <c r="J165" s="82"/>
      <c r="K165" s="5"/>
      <c r="L165" s="5"/>
      <c r="M165" s="5"/>
      <c r="N165" s="5"/>
      <c r="O165" s="26"/>
      <c r="P165" s="25"/>
      <c r="Q165" s="25"/>
      <c r="R165" s="5"/>
      <c r="S165" s="5"/>
    </row>
    <row r="166" spans="1:19" s="23" customFormat="1" x14ac:dyDescent="0.2">
      <c r="A166"/>
      <c r="B166"/>
      <c r="C166"/>
      <c r="D166"/>
      <c r="E166" s="4"/>
      <c r="F166" s="1"/>
      <c r="G166" s="18"/>
      <c r="H166" s="18"/>
      <c r="I166" s="18"/>
      <c r="J166" s="82"/>
      <c r="K166" s="5"/>
      <c r="L166" s="5"/>
      <c r="M166" s="5"/>
      <c r="N166" s="5"/>
      <c r="O166" s="26"/>
      <c r="P166" s="25"/>
      <c r="Q166" s="25"/>
      <c r="R166" s="5"/>
      <c r="S166" s="5"/>
    </row>
    <row r="167" spans="1:19" s="23" customFormat="1" x14ac:dyDescent="0.2">
      <c r="A167"/>
      <c r="B167"/>
      <c r="C167"/>
      <c r="D167"/>
      <c r="E167" s="4"/>
      <c r="F167" s="1"/>
      <c r="G167" s="18"/>
      <c r="H167" s="18"/>
      <c r="I167" s="18"/>
      <c r="J167" s="82"/>
      <c r="K167" s="5"/>
      <c r="L167" s="5"/>
      <c r="M167" s="5"/>
      <c r="N167" s="5"/>
      <c r="O167" s="26"/>
      <c r="P167" s="25"/>
      <c r="Q167" s="25"/>
      <c r="R167" s="5"/>
      <c r="S167" s="5"/>
    </row>
    <row r="168" spans="1:19" s="23" customFormat="1" x14ac:dyDescent="0.2">
      <c r="A168"/>
      <c r="B168"/>
      <c r="C168"/>
      <c r="D168"/>
      <c r="E168" s="4"/>
      <c r="F168" s="1"/>
      <c r="G168" s="18"/>
      <c r="H168" s="18"/>
      <c r="I168" s="18"/>
      <c r="J168" s="82"/>
      <c r="K168" s="5"/>
      <c r="L168" s="5"/>
      <c r="M168" s="5"/>
      <c r="N168" s="5"/>
      <c r="O168" s="26"/>
      <c r="P168" s="25"/>
      <c r="Q168" s="25"/>
      <c r="R168" s="5"/>
      <c r="S168" s="5"/>
    </row>
    <row r="169" spans="1:19" s="23" customFormat="1" x14ac:dyDescent="0.2">
      <c r="A169"/>
      <c r="B169"/>
      <c r="C169"/>
      <c r="D169"/>
      <c r="E169" s="4"/>
      <c r="F169" s="1"/>
      <c r="G169" s="18"/>
      <c r="H169" s="18"/>
      <c r="I169" s="18"/>
      <c r="J169" s="82"/>
      <c r="K169" s="5"/>
      <c r="L169" s="5"/>
      <c r="M169" s="5"/>
      <c r="N169" s="5"/>
      <c r="O169" s="26"/>
      <c r="P169" s="25"/>
      <c r="Q169" s="25"/>
      <c r="R169" s="5"/>
      <c r="S169" s="5"/>
    </row>
    <row r="170" spans="1:19" s="23" customFormat="1" x14ac:dyDescent="0.2">
      <c r="A170"/>
      <c r="B170"/>
      <c r="C170"/>
      <c r="D170"/>
      <c r="E170" s="4"/>
      <c r="F170" s="1"/>
      <c r="G170" s="18"/>
      <c r="H170" s="18"/>
      <c r="I170" s="18"/>
      <c r="J170" s="82"/>
      <c r="K170" s="5"/>
      <c r="L170" s="5"/>
      <c r="M170" s="5"/>
      <c r="N170" s="5"/>
      <c r="O170" s="26"/>
      <c r="P170" s="25"/>
      <c r="Q170" s="25"/>
      <c r="R170" s="5"/>
      <c r="S170" s="5"/>
    </row>
    <row r="171" spans="1:19" s="23" customFormat="1" x14ac:dyDescent="0.2">
      <c r="A171"/>
      <c r="B171"/>
      <c r="C171"/>
      <c r="D171"/>
      <c r="E171" s="4"/>
      <c r="F171" s="1"/>
      <c r="G171" s="18"/>
      <c r="H171" s="18"/>
      <c r="I171" s="18"/>
      <c r="J171" s="82"/>
      <c r="K171" s="5"/>
      <c r="L171" s="5"/>
      <c r="M171" s="5"/>
      <c r="N171" s="5"/>
      <c r="O171" s="26"/>
      <c r="P171" s="25"/>
      <c r="Q171" s="25"/>
      <c r="R171" s="5"/>
      <c r="S171" s="5"/>
    </row>
    <row r="172" spans="1:19" s="23" customFormat="1" x14ac:dyDescent="0.2">
      <c r="A172"/>
      <c r="B172"/>
      <c r="C172"/>
      <c r="D172"/>
      <c r="E172" s="4"/>
      <c r="F172" s="1"/>
      <c r="G172" s="18"/>
      <c r="H172" s="18"/>
      <c r="I172" s="18"/>
      <c r="J172" s="82"/>
      <c r="K172" s="5"/>
      <c r="L172" s="5"/>
      <c r="M172" s="5"/>
      <c r="N172" s="5"/>
      <c r="O172" s="26"/>
      <c r="P172" s="25"/>
      <c r="Q172" s="25"/>
      <c r="R172" s="5"/>
      <c r="S172" s="5"/>
    </row>
    <row r="173" spans="1:19" s="23" customFormat="1" x14ac:dyDescent="0.2">
      <c r="A173"/>
      <c r="B173"/>
      <c r="C173"/>
      <c r="D173"/>
      <c r="E173" s="4"/>
      <c r="F173" s="1"/>
      <c r="G173" s="18"/>
      <c r="H173" s="18"/>
      <c r="I173" s="18"/>
      <c r="J173" s="82"/>
      <c r="K173" s="5"/>
      <c r="L173" s="5"/>
      <c r="M173" s="5"/>
      <c r="N173" s="5"/>
      <c r="O173" s="26"/>
      <c r="P173" s="25"/>
      <c r="Q173" s="25"/>
      <c r="R173" s="5"/>
      <c r="S173" s="5"/>
    </row>
    <row r="174" spans="1:19" s="23" customFormat="1" x14ac:dyDescent="0.2">
      <c r="A174"/>
      <c r="B174"/>
      <c r="C174"/>
      <c r="D174"/>
      <c r="E174" s="4"/>
      <c r="F174" s="1"/>
      <c r="G174" s="18"/>
      <c r="H174" s="18"/>
      <c r="I174" s="18"/>
      <c r="J174" s="82"/>
      <c r="K174" s="5"/>
      <c r="L174" s="5"/>
      <c r="M174" s="5"/>
      <c r="N174" s="5"/>
      <c r="O174" s="26"/>
      <c r="P174" s="25"/>
      <c r="Q174" s="25"/>
      <c r="R174" s="5"/>
      <c r="S174" s="5"/>
    </row>
    <row r="175" spans="1:19" s="23" customFormat="1" x14ac:dyDescent="0.2">
      <c r="A175"/>
      <c r="B175"/>
      <c r="C175"/>
      <c r="D175"/>
      <c r="E175" s="4"/>
      <c r="F175" s="1"/>
      <c r="G175" s="18"/>
      <c r="H175" s="18"/>
      <c r="I175" s="18"/>
      <c r="J175" s="82"/>
      <c r="K175" s="5"/>
      <c r="L175" s="5"/>
      <c r="M175" s="5"/>
      <c r="N175" s="5"/>
      <c r="O175" s="26"/>
      <c r="P175" s="25"/>
      <c r="Q175" s="25"/>
      <c r="R175" s="5"/>
      <c r="S175" s="5"/>
    </row>
    <row r="176" spans="1:19" s="23" customFormat="1" x14ac:dyDescent="0.2">
      <c r="A176"/>
      <c r="B176"/>
      <c r="C176"/>
      <c r="D176"/>
      <c r="E176" s="4"/>
      <c r="F176" s="1"/>
      <c r="G176" s="18"/>
      <c r="H176" s="18"/>
      <c r="I176" s="18"/>
      <c r="J176" s="82"/>
      <c r="K176" s="5"/>
      <c r="L176" s="5"/>
      <c r="M176" s="5"/>
      <c r="N176" s="5"/>
      <c r="O176" s="26"/>
      <c r="P176" s="25"/>
      <c r="Q176" s="25"/>
      <c r="R176" s="5"/>
      <c r="S176" s="5"/>
    </row>
    <row r="177" spans="1:19" s="23" customFormat="1" x14ac:dyDescent="0.2">
      <c r="A177"/>
      <c r="B177"/>
      <c r="C177"/>
      <c r="D177"/>
      <c r="E177" s="4"/>
      <c r="F177" s="1"/>
      <c r="G177" s="18"/>
      <c r="H177" s="18"/>
      <c r="I177" s="18"/>
      <c r="J177" s="82"/>
      <c r="K177" s="5"/>
      <c r="L177" s="5"/>
      <c r="M177" s="5"/>
      <c r="N177" s="5"/>
      <c r="O177" s="26"/>
      <c r="P177" s="25"/>
      <c r="Q177" s="25"/>
      <c r="R177" s="5"/>
      <c r="S177" s="5"/>
    </row>
    <row r="178" spans="1:19" s="23" customFormat="1" x14ac:dyDescent="0.2">
      <c r="A178"/>
      <c r="B178"/>
      <c r="C178"/>
      <c r="D178"/>
      <c r="E178" s="4"/>
      <c r="F178" s="1"/>
      <c r="G178" s="18"/>
      <c r="H178" s="18"/>
      <c r="I178" s="18"/>
      <c r="J178" s="82"/>
      <c r="K178" s="5"/>
      <c r="L178" s="5"/>
      <c r="M178" s="5"/>
      <c r="N178" s="5"/>
      <c r="O178" s="26"/>
      <c r="P178" s="25"/>
      <c r="Q178" s="25"/>
      <c r="R178" s="5"/>
      <c r="S178" s="5"/>
    </row>
    <row r="179" spans="1:19" s="23" customFormat="1" x14ac:dyDescent="0.2">
      <c r="A179"/>
      <c r="B179"/>
      <c r="C179"/>
      <c r="D179"/>
      <c r="E179" s="4"/>
      <c r="F179" s="1"/>
      <c r="G179" s="18"/>
      <c r="H179" s="18"/>
      <c r="I179" s="18"/>
      <c r="J179" s="82"/>
      <c r="K179" s="5"/>
      <c r="L179" s="5"/>
      <c r="M179" s="5"/>
      <c r="N179" s="5"/>
      <c r="O179" s="26"/>
      <c r="P179" s="25"/>
      <c r="Q179" s="25"/>
      <c r="R179" s="5"/>
      <c r="S179" s="5"/>
    </row>
    <row r="180" spans="1:19" s="23" customFormat="1" x14ac:dyDescent="0.2">
      <c r="A180"/>
      <c r="B180"/>
      <c r="C180"/>
      <c r="D180"/>
      <c r="E180" s="4"/>
      <c r="F180" s="1"/>
      <c r="G180" s="18"/>
      <c r="H180" s="18"/>
      <c r="I180" s="18"/>
      <c r="J180" s="82"/>
      <c r="K180" s="5"/>
      <c r="L180" s="5"/>
      <c r="M180" s="5"/>
      <c r="N180" s="5"/>
      <c r="O180" s="26"/>
      <c r="P180" s="25"/>
      <c r="Q180" s="25"/>
      <c r="R180" s="5"/>
      <c r="S180" s="5"/>
    </row>
    <row r="181" spans="1:19" s="23" customFormat="1" x14ac:dyDescent="0.2">
      <c r="A181"/>
      <c r="B181"/>
      <c r="C181"/>
      <c r="D181"/>
      <c r="E181" s="4"/>
      <c r="F181" s="1"/>
      <c r="G181" s="18"/>
      <c r="H181" s="18"/>
      <c r="I181" s="18"/>
      <c r="J181" s="82"/>
      <c r="K181" s="5"/>
      <c r="L181" s="5"/>
      <c r="M181" s="5"/>
      <c r="N181" s="5"/>
      <c r="O181" s="26"/>
      <c r="P181" s="25"/>
      <c r="Q181" s="25"/>
      <c r="R181" s="5"/>
      <c r="S181" s="5"/>
    </row>
    <row r="182" spans="1:19" s="23" customFormat="1" x14ac:dyDescent="0.2">
      <c r="A182"/>
      <c r="B182"/>
      <c r="C182"/>
      <c r="D182"/>
      <c r="E182" s="4"/>
      <c r="F182" s="1"/>
      <c r="G182" s="18"/>
      <c r="H182" s="18"/>
      <c r="I182" s="18"/>
      <c r="J182" s="82"/>
      <c r="K182" s="5"/>
      <c r="L182" s="5"/>
      <c r="M182" s="5"/>
      <c r="N182" s="5"/>
      <c r="O182" s="26"/>
      <c r="P182" s="25"/>
      <c r="Q182" s="25"/>
      <c r="R182" s="5"/>
      <c r="S182" s="5"/>
    </row>
    <row r="183" spans="1:19" s="23" customFormat="1" x14ac:dyDescent="0.2">
      <c r="A183"/>
      <c r="B183"/>
      <c r="C183"/>
      <c r="D183"/>
      <c r="E183" s="4"/>
      <c r="F183" s="1"/>
      <c r="G183" s="18"/>
      <c r="H183" s="18"/>
      <c r="I183" s="18"/>
      <c r="J183" s="82"/>
      <c r="K183" s="5"/>
      <c r="L183" s="5"/>
      <c r="M183" s="5"/>
      <c r="N183" s="5"/>
      <c r="O183" s="26"/>
      <c r="P183" s="25"/>
      <c r="Q183" s="25"/>
      <c r="R183" s="5"/>
      <c r="S183" s="5"/>
    </row>
    <row r="184" spans="1:19" s="23" customFormat="1" x14ac:dyDescent="0.2">
      <c r="A184"/>
      <c r="B184"/>
      <c r="C184"/>
      <c r="D184"/>
      <c r="E184" s="4"/>
      <c r="F184" s="1"/>
      <c r="G184" s="18"/>
      <c r="H184" s="18"/>
      <c r="I184" s="18"/>
      <c r="J184" s="82"/>
      <c r="K184" s="5"/>
      <c r="L184" s="5"/>
      <c r="M184" s="5"/>
      <c r="N184" s="5"/>
      <c r="O184" s="26"/>
      <c r="P184" s="25"/>
      <c r="Q184" s="25"/>
      <c r="R184" s="5"/>
      <c r="S184" s="5"/>
    </row>
    <row r="185" spans="1:19" s="23" customFormat="1" x14ac:dyDescent="0.2">
      <c r="A185"/>
      <c r="B185"/>
      <c r="C185"/>
      <c r="D185"/>
      <c r="E185" s="4"/>
      <c r="F185" s="1"/>
      <c r="G185" s="18"/>
      <c r="H185" s="18"/>
      <c r="I185" s="18"/>
      <c r="J185" s="82"/>
      <c r="K185" s="5"/>
      <c r="L185" s="5"/>
      <c r="M185" s="5"/>
      <c r="N185" s="5"/>
      <c r="O185" s="26"/>
      <c r="P185" s="25"/>
      <c r="Q185" s="25"/>
      <c r="R185" s="5"/>
      <c r="S185" s="5"/>
    </row>
    <row r="186" spans="1:19" s="23" customFormat="1" x14ac:dyDescent="0.2">
      <c r="A186"/>
      <c r="B186"/>
      <c r="C186"/>
      <c r="D186"/>
      <c r="E186" s="4"/>
      <c r="F186" s="1"/>
      <c r="G186" s="18"/>
      <c r="H186" s="18"/>
      <c r="I186" s="18"/>
      <c r="J186" s="82"/>
      <c r="K186" s="5"/>
      <c r="L186" s="5"/>
      <c r="M186" s="5"/>
      <c r="N186" s="5"/>
      <c r="O186" s="26"/>
      <c r="P186" s="25"/>
      <c r="Q186" s="25"/>
      <c r="R186" s="5"/>
      <c r="S186" s="5"/>
    </row>
    <row r="187" spans="1:19" s="23" customFormat="1" x14ac:dyDescent="0.2">
      <c r="A187"/>
      <c r="B187"/>
      <c r="C187"/>
      <c r="D187"/>
      <c r="E187" s="4"/>
      <c r="F187" s="1"/>
      <c r="G187" s="18"/>
      <c r="H187" s="18"/>
      <c r="I187" s="18"/>
      <c r="J187" s="82"/>
      <c r="K187" s="5"/>
      <c r="L187" s="5"/>
      <c r="M187" s="5"/>
      <c r="N187" s="5"/>
      <c r="O187" s="26"/>
      <c r="P187" s="25"/>
      <c r="Q187" s="25"/>
      <c r="R187" s="5"/>
      <c r="S187" s="5"/>
    </row>
    <row r="188" spans="1:19" s="23" customFormat="1" x14ac:dyDescent="0.2">
      <c r="A188"/>
      <c r="B188"/>
      <c r="C188"/>
      <c r="D188"/>
      <c r="E188" s="4"/>
      <c r="F188" s="1"/>
      <c r="G188" s="18"/>
      <c r="H188" s="18"/>
      <c r="I188" s="18"/>
      <c r="J188" s="82"/>
      <c r="K188" s="5"/>
      <c r="L188" s="5"/>
      <c r="M188" s="5"/>
      <c r="N188" s="5"/>
      <c r="O188" s="26"/>
      <c r="P188" s="25"/>
      <c r="Q188" s="25"/>
      <c r="R188" s="5"/>
      <c r="S188" s="5"/>
    </row>
    <row r="189" spans="1:19" s="23" customFormat="1" x14ac:dyDescent="0.2">
      <c r="A189"/>
      <c r="B189"/>
      <c r="C189"/>
      <c r="D189"/>
      <c r="E189" s="4"/>
      <c r="F189" s="1"/>
      <c r="G189" s="18"/>
      <c r="H189" s="18"/>
      <c r="I189" s="18"/>
      <c r="J189" s="82"/>
      <c r="K189" s="5"/>
      <c r="L189" s="5"/>
      <c r="M189" s="5"/>
      <c r="N189" s="5"/>
      <c r="O189" s="26"/>
      <c r="P189" s="25"/>
      <c r="Q189" s="25"/>
      <c r="R189" s="5"/>
      <c r="S189" s="5"/>
    </row>
    <row r="190" spans="1:19" s="23" customFormat="1" x14ac:dyDescent="0.2">
      <c r="A190"/>
      <c r="B190"/>
      <c r="C190"/>
      <c r="D190"/>
      <c r="E190" s="4"/>
      <c r="F190" s="1"/>
      <c r="G190" s="18"/>
      <c r="H190" s="18"/>
      <c r="I190" s="18"/>
      <c r="J190" s="82"/>
      <c r="K190" s="5"/>
      <c r="L190" s="5"/>
      <c r="M190" s="5"/>
      <c r="N190" s="5"/>
      <c r="O190" s="26"/>
      <c r="P190" s="25"/>
      <c r="Q190" s="25"/>
      <c r="R190" s="5"/>
      <c r="S190" s="5"/>
    </row>
    <row r="191" spans="1:19" s="23" customFormat="1" x14ac:dyDescent="0.2">
      <c r="A191"/>
      <c r="B191"/>
      <c r="C191"/>
      <c r="D191"/>
      <c r="E191" s="4"/>
      <c r="F191" s="1"/>
      <c r="G191" s="18"/>
      <c r="H191" s="18"/>
      <c r="I191" s="18"/>
      <c r="J191" s="82"/>
      <c r="K191" s="5"/>
      <c r="L191" s="5"/>
      <c r="M191" s="5"/>
      <c r="N191" s="5"/>
      <c r="O191" s="26"/>
      <c r="P191" s="25"/>
      <c r="Q191" s="25"/>
      <c r="R191" s="5"/>
      <c r="S191" s="5"/>
    </row>
    <row r="192" spans="1:19" s="23" customFormat="1" x14ac:dyDescent="0.2">
      <c r="A192"/>
      <c r="B192"/>
      <c r="C192"/>
      <c r="D192"/>
      <c r="E192" s="4"/>
      <c r="F192" s="1"/>
      <c r="G192" s="18"/>
      <c r="H192" s="18"/>
      <c r="I192" s="18"/>
      <c r="J192" s="82"/>
      <c r="K192" s="5"/>
      <c r="L192" s="5"/>
      <c r="M192" s="5"/>
      <c r="N192" s="5"/>
      <c r="O192" s="26"/>
      <c r="P192" s="25"/>
      <c r="Q192" s="25"/>
      <c r="R192" s="5"/>
      <c r="S192" s="5"/>
    </row>
    <row r="193" spans="1:19" s="23" customFormat="1" x14ac:dyDescent="0.2">
      <c r="A193"/>
      <c r="B193"/>
      <c r="C193"/>
      <c r="D193"/>
      <c r="E193" s="4"/>
      <c r="F193" s="1"/>
      <c r="G193" s="18"/>
      <c r="H193" s="18"/>
      <c r="I193" s="18"/>
      <c r="J193" s="82"/>
      <c r="K193" s="5"/>
      <c r="L193" s="5"/>
      <c r="M193" s="5"/>
      <c r="N193" s="5"/>
      <c r="O193" s="26"/>
      <c r="P193" s="25"/>
      <c r="Q193" s="25"/>
      <c r="R193" s="5"/>
      <c r="S193" s="5"/>
    </row>
    <row r="194" spans="1:19" s="23" customFormat="1" x14ac:dyDescent="0.2">
      <c r="A194"/>
      <c r="B194"/>
      <c r="C194"/>
      <c r="D194"/>
      <c r="E194" s="4"/>
      <c r="F194" s="1"/>
      <c r="G194" s="18"/>
      <c r="H194" s="18"/>
      <c r="I194" s="18"/>
      <c r="J194" s="82"/>
      <c r="K194" s="5"/>
      <c r="L194" s="5"/>
      <c r="M194" s="5"/>
      <c r="N194" s="5"/>
      <c r="O194" s="26"/>
      <c r="P194" s="25"/>
      <c r="Q194" s="25"/>
      <c r="R194" s="5"/>
      <c r="S194" s="5"/>
    </row>
    <row r="195" spans="1:19" s="23" customFormat="1" x14ac:dyDescent="0.2">
      <c r="A195"/>
      <c r="B195"/>
      <c r="C195"/>
      <c r="D195"/>
      <c r="E195" s="4"/>
      <c r="F195" s="1"/>
      <c r="G195" s="18"/>
      <c r="H195" s="18"/>
      <c r="I195" s="18"/>
      <c r="J195" s="82"/>
      <c r="K195" s="5"/>
      <c r="L195" s="5"/>
      <c r="M195" s="5"/>
      <c r="N195" s="5"/>
      <c r="O195" s="26"/>
      <c r="P195" s="25"/>
      <c r="Q195" s="25"/>
      <c r="R195" s="5"/>
      <c r="S195" s="5"/>
    </row>
    <row r="196" spans="1:19" s="23" customFormat="1" x14ac:dyDescent="0.2">
      <c r="A196"/>
      <c r="B196"/>
      <c r="C196"/>
      <c r="D196"/>
      <c r="E196" s="4"/>
      <c r="F196" s="1"/>
      <c r="G196" s="18"/>
      <c r="H196" s="18"/>
      <c r="I196" s="18"/>
      <c r="J196" s="82"/>
      <c r="K196" s="5"/>
      <c r="L196" s="5"/>
      <c r="M196" s="5"/>
      <c r="N196" s="5"/>
      <c r="O196" s="26"/>
      <c r="P196" s="25"/>
      <c r="Q196" s="25"/>
      <c r="R196" s="5"/>
      <c r="S196" s="5"/>
    </row>
    <row r="197" spans="1:19" s="23" customFormat="1" x14ac:dyDescent="0.2">
      <c r="A197"/>
      <c r="B197"/>
      <c r="C197"/>
      <c r="D197"/>
      <c r="E197" s="4"/>
      <c r="F197" s="1"/>
      <c r="G197" s="18"/>
      <c r="H197" s="18"/>
      <c r="I197" s="18"/>
      <c r="J197" s="82"/>
      <c r="K197" s="5"/>
      <c r="L197" s="5"/>
      <c r="M197" s="5"/>
      <c r="N197" s="5"/>
      <c r="O197" s="26"/>
      <c r="P197" s="25"/>
      <c r="Q197" s="25"/>
      <c r="R197" s="5"/>
      <c r="S197" s="5"/>
    </row>
    <row r="198" spans="1:19" s="23" customFormat="1" x14ac:dyDescent="0.2">
      <c r="A198"/>
      <c r="B198"/>
      <c r="C198"/>
      <c r="D198"/>
      <c r="E198" s="4"/>
      <c r="F198" s="1"/>
      <c r="G198" s="18"/>
      <c r="H198" s="18"/>
      <c r="I198" s="18"/>
      <c r="J198" s="82"/>
      <c r="K198" s="5"/>
      <c r="L198" s="5"/>
      <c r="M198" s="5"/>
      <c r="N198" s="5"/>
      <c r="O198" s="26"/>
      <c r="P198" s="25"/>
      <c r="Q198" s="25"/>
      <c r="R198" s="5"/>
      <c r="S198" s="5"/>
    </row>
    <row r="199" spans="1:19" s="23" customFormat="1" x14ac:dyDescent="0.2">
      <c r="A199"/>
      <c r="B199"/>
      <c r="C199"/>
      <c r="D199"/>
      <c r="E199" s="4"/>
      <c r="F199" s="1"/>
      <c r="G199" s="18"/>
      <c r="H199" s="18"/>
      <c r="I199" s="18"/>
      <c r="J199" s="82"/>
      <c r="K199" s="5"/>
      <c r="L199" s="5"/>
      <c r="M199" s="5"/>
      <c r="N199" s="5"/>
      <c r="O199" s="26"/>
      <c r="P199" s="25"/>
      <c r="Q199" s="25"/>
      <c r="R199" s="5"/>
      <c r="S199" s="5"/>
    </row>
    <row r="200" spans="1:19" s="23" customFormat="1" x14ac:dyDescent="0.2">
      <c r="A200"/>
      <c r="B200"/>
      <c r="C200"/>
      <c r="D200"/>
      <c r="E200" s="4"/>
      <c r="F200" s="1"/>
      <c r="G200" s="18"/>
      <c r="H200" s="18"/>
      <c r="I200" s="18"/>
      <c r="J200" s="82"/>
      <c r="K200" s="5"/>
      <c r="L200" s="5"/>
      <c r="M200" s="5"/>
      <c r="N200" s="5"/>
      <c r="O200" s="26"/>
      <c r="P200" s="25"/>
      <c r="Q200" s="25"/>
      <c r="R200" s="5"/>
      <c r="S200" s="5"/>
    </row>
    <row r="201" spans="1:19" s="23" customFormat="1" x14ac:dyDescent="0.2">
      <c r="A201"/>
      <c r="B201"/>
      <c r="C201"/>
      <c r="D201"/>
      <c r="E201" s="4"/>
      <c r="F201" s="1"/>
      <c r="G201" s="18"/>
      <c r="H201" s="18"/>
      <c r="I201" s="18"/>
      <c r="J201" s="82"/>
      <c r="K201" s="5"/>
      <c r="L201" s="5"/>
      <c r="M201" s="5"/>
      <c r="N201" s="5"/>
      <c r="O201" s="26"/>
      <c r="P201" s="25"/>
      <c r="Q201" s="25"/>
      <c r="R201" s="5"/>
      <c r="S201" s="5"/>
    </row>
    <row r="202" spans="1:19" s="23" customFormat="1" x14ac:dyDescent="0.2">
      <c r="A202"/>
      <c r="B202"/>
      <c r="C202"/>
      <c r="D202"/>
      <c r="E202" s="4"/>
      <c r="F202" s="1"/>
      <c r="G202" s="18"/>
      <c r="H202" s="18"/>
      <c r="I202" s="18"/>
      <c r="J202" s="82"/>
      <c r="K202" s="5"/>
      <c r="L202" s="5"/>
      <c r="M202" s="5"/>
      <c r="N202" s="5"/>
      <c r="O202" s="26"/>
      <c r="P202" s="25"/>
      <c r="Q202" s="25"/>
      <c r="R202" s="5"/>
      <c r="S202" s="5"/>
    </row>
    <row r="203" spans="1:19" s="23" customFormat="1" x14ac:dyDescent="0.2">
      <c r="A203"/>
      <c r="B203"/>
      <c r="C203"/>
      <c r="D203"/>
      <c r="E203" s="4"/>
      <c r="F203" s="1"/>
      <c r="G203" s="18"/>
      <c r="H203" s="18"/>
      <c r="I203" s="18"/>
      <c r="J203" s="82"/>
      <c r="K203" s="5"/>
      <c r="L203" s="5"/>
      <c r="M203" s="5"/>
      <c r="N203" s="5"/>
      <c r="O203" s="26"/>
      <c r="P203" s="25"/>
      <c r="Q203" s="25"/>
      <c r="R203" s="5"/>
      <c r="S203" s="5"/>
    </row>
    <row r="204" spans="1:19" s="23" customFormat="1" x14ac:dyDescent="0.2">
      <c r="A204"/>
      <c r="B204"/>
      <c r="C204"/>
      <c r="D204"/>
      <c r="E204" s="4"/>
      <c r="F204" s="1"/>
      <c r="G204" s="18"/>
      <c r="H204" s="18"/>
      <c r="I204" s="18"/>
      <c r="J204" s="82"/>
      <c r="K204" s="5"/>
      <c r="L204" s="5"/>
      <c r="M204" s="5"/>
      <c r="N204" s="5"/>
      <c r="O204" s="26"/>
      <c r="P204" s="25"/>
      <c r="Q204" s="25"/>
      <c r="R204" s="5"/>
      <c r="S204" s="5"/>
    </row>
    <row r="205" spans="1:19" s="23" customFormat="1" x14ac:dyDescent="0.2">
      <c r="A205"/>
      <c r="B205"/>
      <c r="C205"/>
      <c r="D205"/>
      <c r="E205" s="4"/>
      <c r="F205" s="1"/>
      <c r="G205" s="18"/>
      <c r="H205" s="18"/>
      <c r="I205" s="18"/>
      <c r="J205" s="82"/>
      <c r="K205" s="5"/>
      <c r="L205" s="5"/>
      <c r="M205" s="5"/>
      <c r="N205" s="5"/>
      <c r="O205" s="26"/>
      <c r="P205" s="25"/>
      <c r="Q205" s="25"/>
      <c r="R205" s="5"/>
      <c r="S205" s="5"/>
    </row>
    <row r="206" spans="1:19" s="23" customFormat="1" x14ac:dyDescent="0.2">
      <c r="A206"/>
      <c r="B206"/>
      <c r="C206"/>
      <c r="D206"/>
      <c r="E206" s="4"/>
      <c r="F206" s="1"/>
      <c r="G206" s="18"/>
      <c r="H206" s="18"/>
      <c r="I206" s="18"/>
      <c r="J206" s="82"/>
      <c r="K206" s="5"/>
      <c r="L206" s="5"/>
      <c r="M206" s="5"/>
      <c r="N206" s="5"/>
      <c r="O206" s="26"/>
      <c r="P206" s="25"/>
      <c r="Q206" s="25"/>
      <c r="R206" s="5"/>
      <c r="S206" s="5"/>
    </row>
    <row r="207" spans="1:19" s="23" customFormat="1" x14ac:dyDescent="0.2">
      <c r="A207"/>
      <c r="B207"/>
      <c r="C207"/>
      <c r="D207"/>
      <c r="E207" s="4"/>
      <c r="F207" s="1"/>
      <c r="G207" s="18"/>
      <c r="H207" s="18"/>
      <c r="I207" s="18"/>
      <c r="J207" s="82"/>
      <c r="K207" s="5"/>
      <c r="L207" s="5"/>
      <c r="M207" s="5"/>
      <c r="N207" s="5"/>
      <c r="O207" s="26"/>
      <c r="P207" s="25"/>
      <c r="Q207" s="25"/>
      <c r="R207" s="5"/>
      <c r="S207" s="5"/>
    </row>
    <row r="208" spans="1:19" s="23" customFormat="1" x14ac:dyDescent="0.2">
      <c r="A208"/>
      <c r="B208"/>
      <c r="C208"/>
      <c r="D208"/>
      <c r="E208" s="4"/>
      <c r="F208" s="1"/>
      <c r="G208" s="18"/>
      <c r="H208" s="18"/>
      <c r="I208" s="18"/>
      <c r="J208" s="82"/>
      <c r="K208" s="5"/>
      <c r="L208" s="5"/>
      <c r="M208" s="5"/>
      <c r="N208" s="5"/>
      <c r="O208" s="26"/>
      <c r="P208" s="25"/>
      <c r="Q208" s="25"/>
      <c r="R208" s="5"/>
      <c r="S208" s="5"/>
    </row>
    <row r="209" spans="1:19" s="23" customFormat="1" x14ac:dyDescent="0.2">
      <c r="A209"/>
      <c r="B209"/>
      <c r="C209"/>
      <c r="D209"/>
      <c r="E209" s="4"/>
      <c r="F209" s="1"/>
      <c r="G209" s="18"/>
      <c r="H209" s="18"/>
      <c r="I209" s="18"/>
      <c r="J209" s="82"/>
      <c r="K209" s="5"/>
      <c r="L209" s="5"/>
      <c r="M209" s="5"/>
      <c r="N209" s="5"/>
      <c r="O209" s="26"/>
      <c r="P209" s="25"/>
      <c r="Q209" s="25"/>
      <c r="R209" s="5"/>
      <c r="S209" s="5"/>
    </row>
    <row r="210" spans="1:19" s="23" customFormat="1" x14ac:dyDescent="0.2">
      <c r="A210"/>
      <c r="B210"/>
      <c r="C210"/>
      <c r="D210"/>
      <c r="E210" s="4"/>
      <c r="F210" s="1"/>
      <c r="G210" s="18"/>
      <c r="H210" s="18"/>
      <c r="I210" s="18"/>
      <c r="J210" s="82"/>
      <c r="K210" s="5"/>
      <c r="L210" s="5"/>
      <c r="M210" s="5"/>
      <c r="N210" s="5"/>
      <c r="O210" s="26"/>
      <c r="P210" s="25"/>
      <c r="Q210" s="25"/>
      <c r="R210" s="5"/>
      <c r="S210" s="5"/>
    </row>
    <row r="211" spans="1:19" s="23" customFormat="1" x14ac:dyDescent="0.2">
      <c r="A211"/>
      <c r="B211"/>
      <c r="C211"/>
      <c r="D211"/>
      <c r="E211" s="4"/>
      <c r="F211" s="1"/>
      <c r="G211" s="18"/>
      <c r="H211" s="18"/>
      <c r="I211" s="18"/>
      <c r="J211" s="82"/>
      <c r="K211" s="5"/>
      <c r="L211" s="5"/>
      <c r="M211" s="5"/>
      <c r="N211" s="5"/>
      <c r="O211" s="26"/>
      <c r="P211" s="25"/>
      <c r="Q211" s="25"/>
      <c r="R211" s="5"/>
      <c r="S211" s="5"/>
    </row>
    <row r="212" spans="1:19" s="23" customFormat="1" x14ac:dyDescent="0.2">
      <c r="A212"/>
      <c r="B212"/>
      <c r="C212"/>
      <c r="D212"/>
      <c r="E212" s="4"/>
      <c r="F212" s="1"/>
      <c r="G212" s="18"/>
      <c r="H212" s="18"/>
      <c r="I212" s="18"/>
      <c r="J212" s="82"/>
      <c r="K212" s="5"/>
      <c r="L212" s="5"/>
      <c r="M212" s="5"/>
      <c r="N212" s="5"/>
      <c r="O212" s="26"/>
      <c r="P212" s="25"/>
      <c r="Q212" s="25"/>
      <c r="R212" s="5"/>
      <c r="S212" s="5"/>
    </row>
    <row r="213" spans="1:19" s="23" customFormat="1" x14ac:dyDescent="0.2">
      <c r="A213"/>
      <c r="B213"/>
      <c r="C213"/>
      <c r="D213"/>
      <c r="E213" s="4"/>
      <c r="F213" s="1"/>
      <c r="G213" s="18"/>
      <c r="H213" s="18"/>
      <c r="I213" s="18"/>
      <c r="J213" s="82"/>
      <c r="K213" s="5"/>
      <c r="L213" s="5"/>
      <c r="M213" s="5"/>
      <c r="N213" s="5"/>
      <c r="O213" s="26"/>
      <c r="P213" s="25"/>
      <c r="Q213" s="25"/>
      <c r="R213" s="5"/>
      <c r="S213" s="5"/>
    </row>
    <row r="214" spans="1:19" s="23" customFormat="1" x14ac:dyDescent="0.2">
      <c r="A214"/>
      <c r="B214"/>
      <c r="C214"/>
      <c r="D214"/>
      <c r="E214" s="4"/>
      <c r="F214" s="1"/>
      <c r="G214" s="18"/>
      <c r="H214" s="18"/>
      <c r="I214" s="18"/>
      <c r="J214" s="82"/>
      <c r="K214" s="5"/>
      <c r="L214" s="5"/>
      <c r="M214" s="5"/>
      <c r="N214" s="5"/>
      <c r="O214" s="26"/>
      <c r="P214" s="25"/>
      <c r="Q214" s="25"/>
      <c r="R214" s="5"/>
      <c r="S214" s="5"/>
    </row>
    <row r="215" spans="1:19" s="23" customFormat="1" x14ac:dyDescent="0.2">
      <c r="A215"/>
      <c r="B215"/>
      <c r="C215"/>
      <c r="D215"/>
      <c r="E215" s="4"/>
      <c r="F215" s="1"/>
      <c r="G215" s="18"/>
      <c r="H215" s="18"/>
      <c r="I215" s="18"/>
      <c r="J215" s="82"/>
      <c r="K215" s="5"/>
      <c r="L215" s="5"/>
      <c r="M215" s="5"/>
      <c r="N215" s="5"/>
      <c r="O215" s="26"/>
      <c r="P215" s="25"/>
      <c r="Q215" s="25"/>
      <c r="R215" s="5"/>
      <c r="S215" s="5"/>
    </row>
    <row r="216" spans="1:19" s="23" customFormat="1" x14ac:dyDescent="0.2">
      <c r="A216"/>
      <c r="B216"/>
      <c r="C216"/>
      <c r="D216"/>
      <c r="E216" s="4"/>
      <c r="F216" s="1"/>
      <c r="G216" s="18"/>
      <c r="H216" s="18"/>
      <c r="I216" s="18"/>
      <c r="J216" s="82"/>
      <c r="K216" s="5"/>
      <c r="L216" s="5"/>
      <c r="M216" s="5"/>
      <c r="N216" s="5"/>
      <c r="O216" s="26"/>
      <c r="P216" s="25"/>
      <c r="Q216" s="25"/>
      <c r="R216" s="5"/>
      <c r="S216" s="5"/>
    </row>
    <row r="217" spans="1:19" s="23" customFormat="1" x14ac:dyDescent="0.2">
      <c r="A217"/>
      <c r="B217"/>
      <c r="C217"/>
      <c r="D217"/>
      <c r="E217" s="4"/>
      <c r="F217" s="1"/>
      <c r="G217" s="18"/>
      <c r="H217" s="18"/>
      <c r="I217" s="18"/>
      <c r="J217" s="82"/>
      <c r="K217" s="5"/>
      <c r="L217" s="5"/>
      <c r="M217" s="5"/>
      <c r="N217" s="5"/>
      <c r="O217" s="26"/>
      <c r="P217" s="25"/>
      <c r="Q217" s="25"/>
      <c r="R217" s="5"/>
      <c r="S217" s="5"/>
    </row>
    <row r="218" spans="1:19" s="23" customFormat="1" x14ac:dyDescent="0.2">
      <c r="A218"/>
      <c r="B218"/>
      <c r="C218"/>
      <c r="D218"/>
      <c r="E218" s="4"/>
      <c r="F218" s="1"/>
      <c r="G218" s="18"/>
      <c r="H218" s="18"/>
      <c r="I218" s="18"/>
      <c r="J218" s="82"/>
      <c r="K218" s="5"/>
      <c r="L218" s="5"/>
      <c r="M218" s="5"/>
      <c r="N218" s="5"/>
      <c r="O218" s="26"/>
      <c r="P218" s="25"/>
      <c r="Q218" s="25"/>
      <c r="R218" s="5"/>
      <c r="S218" s="5"/>
    </row>
    <row r="219" spans="1:19" s="23" customFormat="1" x14ac:dyDescent="0.2">
      <c r="A219"/>
      <c r="B219"/>
      <c r="C219"/>
      <c r="D219"/>
      <c r="E219" s="4"/>
      <c r="F219" s="1"/>
      <c r="G219" s="18"/>
      <c r="H219" s="18"/>
      <c r="I219" s="18"/>
      <c r="J219" s="82"/>
      <c r="K219" s="5"/>
      <c r="L219" s="5"/>
      <c r="M219" s="5"/>
      <c r="N219" s="5"/>
      <c r="O219" s="26"/>
      <c r="P219" s="25"/>
      <c r="Q219" s="25"/>
      <c r="R219" s="5"/>
      <c r="S219" s="5"/>
    </row>
    <row r="220" spans="1:19" s="23" customFormat="1" x14ac:dyDescent="0.2">
      <c r="A220"/>
      <c r="B220"/>
      <c r="C220"/>
      <c r="D220"/>
      <c r="E220" s="4"/>
      <c r="F220" s="1"/>
      <c r="G220" s="18"/>
      <c r="H220" s="18"/>
      <c r="I220" s="18"/>
      <c r="J220" s="82"/>
      <c r="K220" s="5"/>
      <c r="L220" s="5"/>
      <c r="M220" s="5"/>
      <c r="N220" s="5"/>
      <c r="O220" s="26"/>
      <c r="P220" s="25"/>
      <c r="Q220" s="25"/>
      <c r="R220" s="5"/>
      <c r="S220" s="5"/>
    </row>
    <row r="221" spans="1:19" s="23" customFormat="1" x14ac:dyDescent="0.2">
      <c r="A221"/>
      <c r="B221"/>
      <c r="C221"/>
      <c r="D221"/>
      <c r="E221" s="4"/>
      <c r="F221" s="1"/>
      <c r="G221" s="18"/>
      <c r="H221" s="18"/>
      <c r="I221" s="18"/>
      <c r="J221" s="82"/>
      <c r="K221" s="5"/>
      <c r="L221" s="5"/>
      <c r="M221" s="5"/>
      <c r="N221" s="5"/>
      <c r="O221" s="26"/>
      <c r="P221" s="25"/>
      <c r="Q221" s="25"/>
      <c r="R221" s="5"/>
      <c r="S221" s="5"/>
    </row>
    <row r="222" spans="1:19" s="23" customFormat="1" x14ac:dyDescent="0.2">
      <c r="A222"/>
      <c r="B222"/>
      <c r="C222"/>
      <c r="D222"/>
      <c r="E222" s="4"/>
      <c r="F222" s="1"/>
      <c r="G222" s="18"/>
      <c r="H222" s="18"/>
      <c r="I222" s="18"/>
      <c r="J222" s="82"/>
      <c r="K222" s="5"/>
      <c r="L222" s="5"/>
      <c r="M222" s="5"/>
      <c r="N222" s="5"/>
      <c r="O222" s="26"/>
      <c r="P222" s="25"/>
      <c r="Q222" s="25"/>
      <c r="R222" s="5"/>
      <c r="S222" s="5"/>
    </row>
    <row r="223" spans="1:19" s="23" customFormat="1" x14ac:dyDescent="0.2">
      <c r="A223"/>
      <c r="B223"/>
      <c r="C223"/>
      <c r="D223"/>
      <c r="E223" s="4"/>
      <c r="F223" s="1"/>
      <c r="G223" s="18"/>
      <c r="H223" s="18"/>
      <c r="I223" s="18"/>
      <c r="J223" s="82"/>
      <c r="K223" s="5"/>
      <c r="L223" s="5"/>
      <c r="M223" s="5"/>
      <c r="N223" s="5"/>
      <c r="O223" s="26"/>
      <c r="P223" s="25"/>
      <c r="Q223" s="25"/>
      <c r="R223" s="5"/>
      <c r="S223" s="5"/>
    </row>
    <row r="224" spans="1:19" s="23" customFormat="1" x14ac:dyDescent="0.2">
      <c r="A224"/>
      <c r="B224"/>
      <c r="C224"/>
      <c r="D224"/>
      <c r="E224" s="4"/>
      <c r="F224" s="1"/>
      <c r="G224" s="18"/>
      <c r="H224" s="18"/>
      <c r="I224" s="18"/>
      <c r="J224" s="82"/>
      <c r="K224" s="5"/>
      <c r="L224" s="5"/>
      <c r="M224" s="5"/>
      <c r="N224" s="5"/>
      <c r="O224" s="26"/>
      <c r="P224" s="25"/>
      <c r="Q224" s="25"/>
      <c r="R224" s="5"/>
      <c r="S224" s="5"/>
    </row>
    <row r="225" spans="1:19" s="23" customFormat="1" x14ac:dyDescent="0.2">
      <c r="A225"/>
      <c r="B225"/>
      <c r="C225"/>
      <c r="D225"/>
      <c r="E225" s="4"/>
      <c r="F225" s="1"/>
      <c r="G225" s="18"/>
      <c r="H225" s="18"/>
      <c r="I225" s="18"/>
      <c r="J225" s="82"/>
      <c r="K225" s="5"/>
      <c r="L225" s="5"/>
      <c r="M225" s="5"/>
      <c r="N225" s="5"/>
      <c r="O225" s="26"/>
      <c r="P225" s="25"/>
      <c r="Q225" s="25"/>
      <c r="R225" s="5"/>
      <c r="S225" s="5"/>
    </row>
    <row r="226" spans="1:19" s="23" customFormat="1" x14ac:dyDescent="0.2">
      <c r="A226"/>
      <c r="B226"/>
      <c r="C226"/>
      <c r="D226"/>
      <c r="E226" s="4"/>
      <c r="F226" s="1"/>
      <c r="G226" s="18"/>
      <c r="H226" s="18"/>
      <c r="I226" s="18"/>
      <c r="J226" s="82"/>
      <c r="K226" s="5"/>
      <c r="L226" s="5"/>
      <c r="M226" s="5"/>
      <c r="N226" s="5"/>
      <c r="O226" s="26"/>
      <c r="P226" s="25"/>
      <c r="Q226" s="25"/>
      <c r="R226" s="5"/>
      <c r="S226" s="5"/>
    </row>
    <row r="227" spans="1:19" s="23" customFormat="1" x14ac:dyDescent="0.2">
      <c r="A227"/>
      <c r="B227"/>
      <c r="C227"/>
      <c r="D227"/>
      <c r="E227" s="4"/>
      <c r="F227" s="1"/>
      <c r="G227" s="18"/>
      <c r="H227" s="18"/>
      <c r="I227" s="18"/>
      <c r="J227" s="82"/>
      <c r="K227" s="5"/>
      <c r="L227" s="5"/>
      <c r="M227" s="5"/>
      <c r="N227" s="5"/>
      <c r="O227" s="26"/>
      <c r="P227" s="25"/>
      <c r="Q227" s="25"/>
      <c r="R227" s="5"/>
      <c r="S227" s="5"/>
    </row>
    <row r="228" spans="1:19" s="23" customFormat="1" x14ac:dyDescent="0.2">
      <c r="A228"/>
      <c r="B228"/>
      <c r="C228"/>
      <c r="D228"/>
      <c r="E228" s="4"/>
      <c r="F228" s="1"/>
      <c r="G228" s="18"/>
      <c r="H228" s="18"/>
      <c r="I228" s="18"/>
      <c r="J228" s="82"/>
      <c r="K228" s="5"/>
      <c r="L228" s="5"/>
      <c r="M228" s="5"/>
      <c r="N228" s="5"/>
      <c r="O228" s="26"/>
      <c r="P228" s="25"/>
      <c r="Q228" s="25"/>
      <c r="R228" s="5"/>
      <c r="S228" s="5"/>
    </row>
    <row r="229" spans="1:19" s="23" customFormat="1" x14ac:dyDescent="0.2">
      <c r="A229"/>
      <c r="B229"/>
      <c r="C229"/>
      <c r="D229"/>
      <c r="E229" s="4"/>
      <c r="F229" s="1"/>
      <c r="G229" s="18"/>
      <c r="H229" s="18"/>
      <c r="I229" s="18"/>
      <c r="J229" s="82"/>
      <c r="K229" s="5"/>
      <c r="L229" s="5"/>
      <c r="M229" s="5"/>
      <c r="N229" s="5"/>
      <c r="O229" s="26"/>
      <c r="P229" s="25"/>
      <c r="Q229" s="25"/>
      <c r="R229" s="5"/>
      <c r="S229" s="5"/>
    </row>
    <row r="230" spans="1:19" s="23" customFormat="1" x14ac:dyDescent="0.2">
      <c r="A230"/>
      <c r="B230"/>
      <c r="C230"/>
      <c r="D230"/>
      <c r="E230" s="4"/>
      <c r="F230" s="1"/>
      <c r="G230" s="18"/>
      <c r="H230" s="18"/>
      <c r="I230" s="18"/>
      <c r="J230" s="82"/>
      <c r="K230" s="5"/>
      <c r="L230" s="5"/>
      <c r="M230" s="5"/>
      <c r="N230" s="5"/>
      <c r="O230" s="26"/>
      <c r="P230" s="25"/>
      <c r="Q230" s="25"/>
      <c r="R230" s="5"/>
      <c r="S230" s="5"/>
    </row>
    <row r="231" spans="1:19" s="23" customFormat="1" x14ac:dyDescent="0.2">
      <c r="A231"/>
      <c r="B231"/>
      <c r="C231"/>
      <c r="D231"/>
      <c r="E231" s="4"/>
      <c r="F231" s="1"/>
      <c r="G231" s="18"/>
      <c r="H231" s="18"/>
      <c r="I231" s="18"/>
      <c r="J231" s="82"/>
      <c r="K231" s="5"/>
      <c r="L231" s="5"/>
      <c r="M231" s="5"/>
      <c r="N231" s="5"/>
      <c r="O231" s="26"/>
      <c r="P231" s="25"/>
      <c r="Q231" s="25"/>
      <c r="R231" s="5"/>
      <c r="S231" s="5"/>
    </row>
    <row r="232" spans="1:19" s="23" customFormat="1" x14ac:dyDescent="0.2">
      <c r="A232"/>
      <c r="B232"/>
      <c r="C232"/>
      <c r="D232"/>
      <c r="E232" s="4"/>
      <c r="F232" s="1"/>
      <c r="G232" s="18"/>
      <c r="H232" s="18"/>
      <c r="I232" s="18"/>
      <c r="J232" s="82"/>
      <c r="K232" s="5"/>
      <c r="L232" s="5"/>
      <c r="M232" s="5"/>
      <c r="N232" s="5"/>
      <c r="O232" s="26"/>
      <c r="P232" s="25"/>
      <c r="Q232" s="25"/>
      <c r="R232" s="5"/>
      <c r="S232" s="5"/>
    </row>
    <row r="233" spans="1:19" s="23" customFormat="1" x14ac:dyDescent="0.2">
      <c r="A233"/>
      <c r="B233"/>
      <c r="C233"/>
      <c r="D233"/>
      <c r="E233" s="4"/>
      <c r="F233" s="1"/>
      <c r="G233" s="18"/>
      <c r="H233" s="18"/>
      <c r="I233" s="18"/>
      <c r="J233" s="82"/>
      <c r="K233" s="5"/>
      <c r="L233" s="5"/>
      <c r="M233" s="5"/>
      <c r="N233" s="5"/>
      <c r="O233" s="26"/>
      <c r="P233" s="25"/>
      <c r="Q233" s="25"/>
      <c r="R233" s="5"/>
      <c r="S233" s="5"/>
    </row>
    <row r="234" spans="1:19" s="23" customFormat="1" x14ac:dyDescent="0.2">
      <c r="A234"/>
      <c r="B234"/>
      <c r="C234"/>
      <c r="D234"/>
      <c r="E234" s="4"/>
      <c r="F234" s="1"/>
      <c r="G234" s="18"/>
      <c r="H234" s="18"/>
      <c r="I234" s="18"/>
      <c r="J234" s="82"/>
      <c r="K234" s="5"/>
      <c r="L234" s="5"/>
      <c r="M234" s="5"/>
      <c r="N234" s="5"/>
      <c r="O234" s="26"/>
      <c r="P234" s="25"/>
      <c r="Q234" s="25"/>
      <c r="R234" s="5"/>
      <c r="S234" s="5"/>
    </row>
    <row r="235" spans="1:19" s="23" customFormat="1" x14ac:dyDescent="0.2">
      <c r="A235"/>
      <c r="B235"/>
      <c r="C235"/>
      <c r="D235"/>
      <c r="E235" s="4"/>
      <c r="F235" s="1"/>
      <c r="G235" s="18"/>
      <c r="H235" s="18"/>
      <c r="I235" s="18"/>
      <c r="J235" s="82"/>
      <c r="K235" s="5"/>
      <c r="L235" s="5"/>
      <c r="M235" s="5"/>
      <c r="N235" s="5"/>
      <c r="O235" s="26"/>
      <c r="P235" s="25"/>
      <c r="Q235" s="25"/>
      <c r="R235" s="5"/>
      <c r="S235" s="5"/>
    </row>
    <row r="236" spans="1:19" s="23" customFormat="1" x14ac:dyDescent="0.2">
      <c r="A236"/>
      <c r="B236"/>
      <c r="C236"/>
      <c r="D236"/>
      <c r="E236" s="4"/>
      <c r="F236" s="1"/>
      <c r="G236" s="18"/>
      <c r="H236" s="18"/>
      <c r="I236" s="18"/>
      <c r="J236" s="82"/>
      <c r="K236" s="5"/>
      <c r="L236" s="5"/>
      <c r="M236" s="5"/>
      <c r="N236" s="5"/>
      <c r="O236" s="26"/>
      <c r="P236" s="25"/>
      <c r="Q236" s="25"/>
      <c r="R236" s="5"/>
      <c r="S236" s="5"/>
    </row>
    <row r="237" spans="1:19" s="23" customFormat="1" x14ac:dyDescent="0.2">
      <c r="A237"/>
      <c r="B237"/>
      <c r="C237"/>
      <c r="D237"/>
      <c r="E237" s="4"/>
      <c r="F237" s="1"/>
      <c r="G237" s="18"/>
      <c r="H237" s="18"/>
      <c r="I237" s="18"/>
      <c r="J237" s="82"/>
      <c r="K237" s="5"/>
      <c r="L237" s="5"/>
      <c r="M237" s="5"/>
      <c r="N237" s="5"/>
      <c r="O237" s="26"/>
      <c r="P237" s="25"/>
      <c r="Q237" s="25"/>
      <c r="R237" s="5"/>
      <c r="S237" s="5"/>
    </row>
    <row r="238" spans="1:19" s="23" customFormat="1" x14ac:dyDescent="0.2">
      <c r="A238"/>
      <c r="B238"/>
      <c r="C238"/>
      <c r="D238"/>
      <c r="E238" s="4"/>
      <c r="F238" s="1"/>
      <c r="G238" s="18"/>
      <c r="H238" s="18"/>
      <c r="I238" s="18"/>
      <c r="J238" s="82"/>
      <c r="K238" s="5"/>
      <c r="L238" s="5"/>
      <c r="M238" s="5"/>
      <c r="N238" s="5"/>
      <c r="O238" s="26"/>
      <c r="P238" s="25"/>
      <c r="Q238" s="25"/>
      <c r="R238" s="5"/>
      <c r="S238" s="5"/>
    </row>
    <row r="239" spans="1:19" s="23" customFormat="1" x14ac:dyDescent="0.2">
      <c r="A239"/>
      <c r="B239"/>
      <c r="C239"/>
      <c r="D239"/>
      <c r="E239" s="4"/>
      <c r="F239" s="1"/>
      <c r="G239" s="18"/>
      <c r="H239" s="18"/>
      <c r="I239" s="18"/>
      <c r="J239" s="82"/>
      <c r="K239" s="5"/>
      <c r="L239" s="5"/>
      <c r="M239" s="5"/>
      <c r="N239" s="5"/>
      <c r="O239" s="26"/>
      <c r="P239" s="25"/>
      <c r="Q239" s="25"/>
      <c r="R239" s="5"/>
      <c r="S239" s="5"/>
    </row>
    <row r="240" spans="1:19" s="23" customFormat="1" x14ac:dyDescent="0.2">
      <c r="A240"/>
      <c r="B240"/>
      <c r="C240"/>
      <c r="D240"/>
      <c r="E240" s="4"/>
      <c r="F240" s="1"/>
      <c r="G240" s="18"/>
      <c r="H240" s="18"/>
      <c r="I240" s="18"/>
      <c r="J240" s="82"/>
      <c r="K240" s="5"/>
      <c r="L240" s="5"/>
      <c r="M240" s="5"/>
      <c r="N240" s="5"/>
      <c r="O240" s="26"/>
      <c r="P240" s="25"/>
      <c r="Q240" s="25"/>
      <c r="R240" s="5"/>
      <c r="S240" s="5"/>
    </row>
    <row r="241" spans="1:19" s="23" customFormat="1" x14ac:dyDescent="0.2">
      <c r="A241"/>
      <c r="B241"/>
      <c r="C241"/>
      <c r="D241"/>
      <c r="E241" s="4"/>
      <c r="F241" s="1"/>
      <c r="G241" s="18"/>
      <c r="H241" s="18"/>
      <c r="I241" s="18"/>
      <c r="J241" s="82"/>
      <c r="K241" s="5"/>
      <c r="L241" s="5"/>
      <c r="M241" s="5"/>
      <c r="N241" s="5"/>
      <c r="O241" s="26"/>
      <c r="P241" s="25"/>
      <c r="Q241" s="25"/>
      <c r="R241" s="5"/>
      <c r="S241" s="5"/>
    </row>
    <row r="242" spans="1:19" s="23" customFormat="1" x14ac:dyDescent="0.2">
      <c r="A242"/>
      <c r="B242"/>
      <c r="C242"/>
      <c r="D242"/>
      <c r="E242" s="4"/>
      <c r="F242" s="1"/>
      <c r="G242" s="18"/>
      <c r="H242" s="18"/>
      <c r="I242" s="18"/>
      <c r="J242" s="82"/>
      <c r="K242" s="5"/>
      <c r="L242" s="5"/>
      <c r="M242" s="5"/>
      <c r="N242" s="5"/>
      <c r="O242" s="26"/>
      <c r="P242" s="25"/>
      <c r="Q242" s="25"/>
      <c r="R242" s="5"/>
      <c r="S242" s="5"/>
    </row>
    <row r="243" spans="1:19" s="23" customFormat="1" x14ac:dyDescent="0.2">
      <c r="A243"/>
      <c r="B243"/>
      <c r="C243"/>
      <c r="D243"/>
      <c r="E243" s="4"/>
      <c r="F243" s="1"/>
      <c r="G243" s="18"/>
      <c r="H243" s="18"/>
      <c r="I243" s="18"/>
      <c r="J243" s="82"/>
      <c r="K243" s="5"/>
      <c r="L243" s="5"/>
      <c r="M243" s="5"/>
      <c r="N243" s="5"/>
      <c r="O243" s="26"/>
      <c r="P243" s="25"/>
      <c r="Q243" s="25"/>
      <c r="R243" s="5"/>
      <c r="S243" s="5"/>
    </row>
    <row r="244" spans="1:19" s="23" customFormat="1" x14ac:dyDescent="0.2">
      <c r="A244"/>
      <c r="B244"/>
      <c r="C244"/>
      <c r="D244"/>
      <c r="E244" s="4"/>
      <c r="F244" s="1"/>
      <c r="G244" s="18"/>
      <c r="H244" s="18"/>
      <c r="I244" s="18"/>
      <c r="J244" s="82"/>
      <c r="K244" s="5"/>
      <c r="L244" s="5"/>
      <c r="M244" s="5"/>
      <c r="N244" s="5"/>
      <c r="O244" s="26"/>
      <c r="P244" s="25"/>
      <c r="Q244" s="25"/>
      <c r="R244" s="5"/>
      <c r="S244" s="5"/>
    </row>
    <row r="245" spans="1:19" s="23" customFormat="1" x14ac:dyDescent="0.2">
      <c r="A245"/>
      <c r="B245"/>
      <c r="C245"/>
      <c r="D245"/>
      <c r="E245" s="4"/>
      <c r="F245" s="1"/>
      <c r="G245" s="18"/>
      <c r="H245" s="18"/>
      <c r="I245" s="18"/>
      <c r="J245" s="82"/>
      <c r="K245" s="5"/>
      <c r="L245" s="5"/>
      <c r="M245" s="5"/>
      <c r="N245" s="5"/>
      <c r="O245" s="26"/>
      <c r="P245" s="25"/>
      <c r="Q245" s="25"/>
      <c r="R245" s="5"/>
      <c r="S245" s="5"/>
    </row>
    <row r="246" spans="1:19" s="23" customFormat="1" x14ac:dyDescent="0.2">
      <c r="A246"/>
      <c r="B246"/>
      <c r="C246"/>
      <c r="D246"/>
      <c r="E246" s="4"/>
      <c r="F246" s="1"/>
      <c r="G246" s="18"/>
      <c r="H246" s="18"/>
      <c r="I246" s="18"/>
      <c r="J246" s="82"/>
      <c r="K246" s="5"/>
      <c r="L246" s="5"/>
      <c r="M246" s="5"/>
      <c r="N246" s="5"/>
      <c r="O246" s="26"/>
      <c r="P246" s="25"/>
      <c r="Q246" s="25"/>
      <c r="R246" s="5"/>
      <c r="S246" s="5"/>
    </row>
    <row r="247" spans="1:19" s="23" customFormat="1" x14ac:dyDescent="0.2">
      <c r="A247"/>
      <c r="B247"/>
      <c r="C247"/>
      <c r="D247"/>
      <c r="E247" s="4"/>
      <c r="F247" s="1"/>
      <c r="G247" s="18"/>
      <c r="H247" s="18"/>
      <c r="I247" s="18"/>
      <c r="J247" s="82"/>
      <c r="K247" s="5"/>
      <c r="L247" s="5"/>
      <c r="M247" s="5"/>
      <c r="N247" s="5"/>
      <c r="O247" s="26"/>
      <c r="P247" s="25"/>
      <c r="Q247" s="25"/>
      <c r="R247" s="5"/>
      <c r="S247" s="5"/>
    </row>
    <row r="248" spans="1:19" s="23" customFormat="1" x14ac:dyDescent="0.2">
      <c r="A248"/>
      <c r="B248"/>
      <c r="C248"/>
      <c r="D248"/>
      <c r="E248" s="4"/>
      <c r="F248" s="1"/>
      <c r="G248" s="18"/>
      <c r="H248" s="18"/>
      <c r="I248" s="18"/>
      <c r="J248" s="82"/>
      <c r="K248" s="5"/>
      <c r="L248" s="5"/>
      <c r="M248" s="5"/>
      <c r="N248" s="5"/>
      <c r="O248" s="26"/>
      <c r="P248" s="25"/>
      <c r="Q248" s="25"/>
      <c r="R248" s="5"/>
      <c r="S248" s="5"/>
    </row>
    <row r="249" spans="1:19" s="23" customFormat="1" x14ac:dyDescent="0.2">
      <c r="A249"/>
      <c r="B249"/>
      <c r="C249"/>
      <c r="D249"/>
      <c r="E249" s="4"/>
      <c r="F249" s="1"/>
      <c r="G249" s="18"/>
      <c r="H249" s="18"/>
      <c r="I249" s="18"/>
      <c r="J249" s="82"/>
      <c r="K249" s="5"/>
      <c r="L249" s="5"/>
      <c r="M249" s="5"/>
      <c r="N249" s="5"/>
      <c r="O249" s="26"/>
      <c r="P249" s="25"/>
      <c r="Q249" s="25"/>
      <c r="R249" s="5"/>
      <c r="S249" s="5"/>
    </row>
    <row r="250" spans="1:19" s="23" customFormat="1" x14ac:dyDescent="0.2">
      <c r="A250"/>
      <c r="B250"/>
      <c r="C250"/>
      <c r="D250"/>
      <c r="E250" s="4"/>
      <c r="F250" s="1"/>
      <c r="G250" s="18"/>
      <c r="H250" s="18"/>
      <c r="I250" s="18"/>
      <c r="J250" s="82"/>
      <c r="K250" s="5"/>
      <c r="L250" s="5"/>
      <c r="M250" s="5"/>
      <c r="N250" s="5"/>
      <c r="O250" s="26"/>
      <c r="P250" s="25"/>
      <c r="Q250" s="25"/>
      <c r="R250" s="5"/>
      <c r="S250" s="5"/>
    </row>
    <row r="251" spans="1:19" s="23" customFormat="1" x14ac:dyDescent="0.2">
      <c r="A251"/>
      <c r="B251"/>
      <c r="C251"/>
      <c r="D251"/>
      <c r="E251" s="4"/>
      <c r="F251" s="1"/>
      <c r="G251" s="18"/>
      <c r="H251" s="18"/>
      <c r="I251" s="18"/>
      <c r="J251" s="82"/>
      <c r="K251" s="5"/>
      <c r="L251" s="5"/>
      <c r="M251" s="5"/>
      <c r="N251" s="5"/>
      <c r="O251" s="26"/>
      <c r="P251" s="25"/>
      <c r="Q251" s="25"/>
      <c r="R251" s="5"/>
      <c r="S251" s="5"/>
    </row>
    <row r="252" spans="1:19" s="23" customFormat="1" x14ac:dyDescent="0.2">
      <c r="A252"/>
      <c r="B252"/>
      <c r="C252"/>
      <c r="D252"/>
      <c r="E252" s="4"/>
      <c r="F252" s="1"/>
      <c r="G252" s="18"/>
      <c r="H252" s="18"/>
      <c r="I252" s="18"/>
      <c r="J252" s="82"/>
      <c r="K252" s="5"/>
      <c r="L252" s="5"/>
      <c r="M252" s="5"/>
      <c r="N252" s="5"/>
      <c r="O252" s="26"/>
      <c r="P252" s="25"/>
      <c r="Q252" s="25"/>
      <c r="R252" s="5"/>
      <c r="S252" s="5"/>
    </row>
    <row r="253" spans="1:19" s="23" customFormat="1" x14ac:dyDescent="0.2">
      <c r="A253"/>
      <c r="B253"/>
      <c r="C253"/>
      <c r="D253"/>
      <c r="E253" s="4"/>
      <c r="F253" s="1"/>
      <c r="G253" s="18"/>
      <c r="H253" s="18"/>
      <c r="I253" s="18"/>
      <c r="J253" s="82"/>
      <c r="K253" s="5"/>
      <c r="L253" s="5"/>
      <c r="M253" s="5"/>
      <c r="N253" s="5"/>
      <c r="O253" s="26"/>
      <c r="P253" s="25"/>
      <c r="Q253" s="25"/>
      <c r="R253" s="5"/>
      <c r="S253" s="5"/>
    </row>
    <row r="254" spans="1:19" s="23" customFormat="1" x14ac:dyDescent="0.2">
      <c r="A254"/>
      <c r="B254"/>
      <c r="C254"/>
      <c r="D254"/>
      <c r="E254" s="4"/>
      <c r="F254" s="1"/>
      <c r="G254" s="18"/>
      <c r="H254" s="18"/>
      <c r="I254" s="18"/>
      <c r="J254" s="82"/>
      <c r="K254" s="5"/>
      <c r="L254" s="5"/>
      <c r="M254" s="5"/>
      <c r="N254" s="5"/>
      <c r="O254" s="26"/>
      <c r="P254" s="25"/>
      <c r="Q254" s="25"/>
      <c r="R254" s="5"/>
      <c r="S254" s="5"/>
    </row>
    <row r="255" spans="1:19" s="23" customFormat="1" x14ac:dyDescent="0.2">
      <c r="A255"/>
      <c r="B255"/>
      <c r="C255"/>
      <c r="D255"/>
      <c r="E255" s="4"/>
      <c r="F255" s="1"/>
      <c r="G255" s="18"/>
      <c r="H255" s="18"/>
      <c r="I255" s="18"/>
      <c r="J255" s="82"/>
      <c r="K255" s="5"/>
      <c r="L255" s="5"/>
      <c r="M255" s="5"/>
      <c r="N255" s="5"/>
      <c r="O255" s="26"/>
      <c r="P255" s="25"/>
      <c r="Q255" s="25"/>
      <c r="R255" s="5"/>
      <c r="S255" s="5"/>
    </row>
    <row r="256" spans="1:19" s="23" customFormat="1" x14ac:dyDescent="0.2">
      <c r="A256"/>
      <c r="B256"/>
      <c r="C256"/>
      <c r="D256"/>
      <c r="E256" s="4"/>
      <c r="F256" s="1"/>
      <c r="G256" s="18"/>
      <c r="H256" s="18"/>
      <c r="I256" s="18"/>
      <c r="J256" s="82"/>
      <c r="K256" s="5"/>
      <c r="L256" s="5"/>
      <c r="M256" s="5"/>
      <c r="N256" s="5"/>
      <c r="O256" s="26"/>
      <c r="P256" s="25"/>
      <c r="Q256" s="25"/>
      <c r="R256" s="5"/>
      <c r="S256" s="5"/>
    </row>
    <row r="257" spans="1:19" s="23" customFormat="1" x14ac:dyDescent="0.2">
      <c r="A257"/>
      <c r="B257"/>
      <c r="C257"/>
      <c r="D257"/>
      <c r="E257" s="4"/>
      <c r="F257" s="1"/>
      <c r="G257" s="18"/>
      <c r="H257" s="18"/>
      <c r="I257" s="18"/>
      <c r="J257" s="82"/>
      <c r="K257" s="5"/>
      <c r="L257" s="5"/>
      <c r="M257" s="5"/>
      <c r="N257" s="5"/>
      <c r="O257" s="26"/>
      <c r="P257" s="25"/>
      <c r="Q257" s="25"/>
      <c r="R257" s="5"/>
      <c r="S257" s="5"/>
    </row>
    <row r="258" spans="1:19" s="23" customFormat="1" x14ac:dyDescent="0.2">
      <c r="A258"/>
      <c r="B258"/>
      <c r="C258"/>
      <c r="D258"/>
      <c r="E258" s="4"/>
      <c r="F258" s="1"/>
      <c r="G258" s="18"/>
      <c r="H258" s="18"/>
      <c r="I258" s="18"/>
      <c r="J258" s="82"/>
      <c r="K258" s="5"/>
      <c r="L258" s="5"/>
      <c r="M258" s="5"/>
      <c r="N258" s="5"/>
      <c r="O258" s="26"/>
      <c r="P258" s="25"/>
      <c r="Q258" s="25"/>
      <c r="R258" s="5"/>
      <c r="S258" s="5"/>
    </row>
    <row r="259" spans="1:19" s="23" customFormat="1" x14ac:dyDescent="0.2">
      <c r="A259"/>
      <c r="B259"/>
      <c r="C259"/>
      <c r="D259"/>
      <c r="E259" s="4"/>
      <c r="F259" s="1"/>
      <c r="G259" s="18"/>
      <c r="H259" s="18"/>
      <c r="I259" s="18"/>
      <c r="J259" s="82"/>
      <c r="K259" s="5"/>
      <c r="L259" s="5"/>
      <c r="M259" s="5"/>
      <c r="N259" s="5"/>
      <c r="O259" s="26"/>
      <c r="P259" s="25"/>
      <c r="Q259" s="25"/>
      <c r="R259" s="5"/>
      <c r="S259" s="5"/>
    </row>
    <row r="260" spans="1:19" s="23" customFormat="1" x14ac:dyDescent="0.2">
      <c r="A260"/>
      <c r="B260"/>
      <c r="C260"/>
      <c r="D260"/>
      <c r="E260" s="4"/>
      <c r="F260" s="1"/>
      <c r="G260" s="18"/>
      <c r="H260" s="18"/>
      <c r="I260" s="18"/>
      <c r="J260" s="82"/>
      <c r="K260" s="5"/>
      <c r="L260" s="5"/>
      <c r="M260" s="5"/>
      <c r="N260" s="5"/>
      <c r="O260" s="26"/>
      <c r="P260" s="25"/>
      <c r="Q260" s="25"/>
      <c r="R260" s="5"/>
      <c r="S260" s="5"/>
    </row>
    <row r="261" spans="1:19" s="23" customFormat="1" x14ac:dyDescent="0.2">
      <c r="A261"/>
      <c r="B261"/>
      <c r="C261"/>
      <c r="D261"/>
      <c r="E261" s="4"/>
      <c r="F261" s="1"/>
      <c r="G261" s="18"/>
      <c r="H261" s="18"/>
      <c r="I261" s="18"/>
      <c r="J261" s="82"/>
      <c r="K261" s="5"/>
      <c r="L261" s="5"/>
      <c r="M261" s="5"/>
      <c r="N261" s="5"/>
      <c r="O261" s="26"/>
      <c r="P261" s="25"/>
      <c r="Q261" s="25"/>
      <c r="R261" s="5"/>
      <c r="S261" s="5"/>
    </row>
    <row r="262" spans="1:19" s="23" customFormat="1" x14ac:dyDescent="0.2">
      <c r="A262"/>
      <c r="B262"/>
      <c r="C262"/>
      <c r="D262"/>
      <c r="E262" s="4"/>
      <c r="F262" s="1"/>
      <c r="G262" s="18"/>
      <c r="H262" s="18"/>
      <c r="I262" s="18"/>
      <c r="J262" s="82"/>
      <c r="K262" s="5"/>
      <c r="L262" s="5"/>
      <c r="M262" s="5"/>
      <c r="N262" s="5"/>
      <c r="O262" s="26"/>
      <c r="P262" s="25"/>
      <c r="Q262" s="25"/>
      <c r="R262" s="5"/>
      <c r="S262" s="5"/>
    </row>
    <row r="263" spans="1:19" s="23" customFormat="1" x14ac:dyDescent="0.2">
      <c r="A263"/>
      <c r="B263"/>
      <c r="C263"/>
      <c r="D263"/>
      <c r="E263" s="4"/>
      <c r="F263" s="1"/>
      <c r="G263" s="18"/>
      <c r="H263" s="18"/>
      <c r="I263" s="18"/>
      <c r="J263" s="82"/>
      <c r="K263" s="5"/>
      <c r="L263" s="5"/>
      <c r="M263" s="5"/>
      <c r="N263" s="5"/>
      <c r="O263" s="26"/>
      <c r="P263" s="25"/>
      <c r="Q263" s="25"/>
      <c r="R263" s="5"/>
      <c r="S263" s="5"/>
    </row>
    <row r="264" spans="1:19" s="23" customFormat="1" x14ac:dyDescent="0.2">
      <c r="A264"/>
      <c r="B264"/>
      <c r="C264"/>
      <c r="D264"/>
      <c r="E264" s="4"/>
      <c r="F264" s="1"/>
      <c r="G264" s="18"/>
      <c r="H264" s="18"/>
      <c r="I264" s="18"/>
      <c r="J264" s="82"/>
      <c r="K264" s="5"/>
      <c r="L264" s="5"/>
      <c r="M264" s="5"/>
      <c r="N264" s="5"/>
      <c r="O264" s="26"/>
      <c r="P264" s="25"/>
      <c r="Q264" s="25"/>
      <c r="R264" s="5"/>
      <c r="S264" s="5"/>
    </row>
    <row r="265" spans="1:19" s="23" customFormat="1" x14ac:dyDescent="0.2">
      <c r="A265"/>
      <c r="B265"/>
      <c r="C265"/>
      <c r="D265"/>
      <c r="E265" s="4"/>
      <c r="F265" s="1"/>
      <c r="G265" s="18"/>
      <c r="H265" s="18"/>
      <c r="I265" s="18"/>
      <c r="J265" s="82"/>
      <c r="K265" s="5"/>
      <c r="L265" s="5"/>
      <c r="M265" s="5"/>
      <c r="N265" s="5"/>
      <c r="O265" s="26"/>
      <c r="P265" s="25"/>
      <c r="Q265" s="25"/>
      <c r="R265" s="5"/>
      <c r="S265" s="5"/>
    </row>
    <row r="266" spans="1:19" s="23" customFormat="1" x14ac:dyDescent="0.2">
      <c r="A266"/>
      <c r="B266"/>
      <c r="C266"/>
      <c r="D266"/>
      <c r="E266" s="4"/>
      <c r="F266" s="1"/>
      <c r="G266" s="18"/>
      <c r="H266" s="18"/>
      <c r="I266" s="18"/>
      <c r="J266" s="82"/>
      <c r="K266" s="5"/>
      <c r="L266" s="5"/>
      <c r="M266" s="5"/>
      <c r="N266" s="5"/>
      <c r="O266" s="26"/>
      <c r="P266" s="25"/>
      <c r="Q266" s="25"/>
      <c r="R266" s="5"/>
      <c r="S266" s="5"/>
    </row>
    <row r="267" spans="1:19" s="23" customFormat="1" x14ac:dyDescent="0.2">
      <c r="A267"/>
      <c r="B267"/>
      <c r="C267"/>
      <c r="D267"/>
      <c r="E267" s="4"/>
      <c r="F267" s="1"/>
      <c r="G267" s="18"/>
      <c r="H267" s="18"/>
      <c r="I267" s="18"/>
      <c r="J267" s="82"/>
      <c r="K267" s="5"/>
      <c r="L267" s="5"/>
      <c r="M267" s="5"/>
      <c r="N267" s="5"/>
      <c r="O267" s="26"/>
      <c r="P267" s="25"/>
      <c r="Q267" s="25"/>
      <c r="R267" s="5"/>
      <c r="S267" s="5"/>
    </row>
    <row r="268" spans="1:19" s="23" customFormat="1" x14ac:dyDescent="0.2">
      <c r="A268"/>
      <c r="B268"/>
      <c r="C268"/>
      <c r="D268"/>
      <c r="E268" s="4"/>
      <c r="F268" s="1"/>
      <c r="G268" s="18"/>
      <c r="H268" s="18"/>
      <c r="I268" s="18"/>
      <c r="J268" s="82"/>
      <c r="K268" s="5"/>
      <c r="L268" s="5"/>
      <c r="M268" s="5"/>
      <c r="N268" s="5"/>
      <c r="O268" s="26"/>
      <c r="P268" s="25"/>
      <c r="Q268" s="25"/>
      <c r="R268" s="5"/>
      <c r="S268" s="5"/>
    </row>
    <row r="269" spans="1:19" s="23" customFormat="1" x14ac:dyDescent="0.2">
      <c r="A269"/>
      <c r="B269"/>
      <c r="C269"/>
      <c r="D269"/>
      <c r="E269" s="4"/>
      <c r="F269" s="1"/>
      <c r="G269" s="18"/>
      <c r="H269" s="18"/>
      <c r="I269" s="18"/>
      <c r="J269" s="82"/>
      <c r="K269" s="5"/>
      <c r="L269" s="5"/>
      <c r="M269" s="5"/>
      <c r="N269" s="5"/>
      <c r="O269" s="26"/>
      <c r="P269" s="25"/>
      <c r="Q269" s="25"/>
      <c r="R269" s="5"/>
      <c r="S269" s="5"/>
    </row>
    <row r="270" spans="1:19" s="23" customFormat="1" x14ac:dyDescent="0.2">
      <c r="A270"/>
      <c r="B270"/>
      <c r="C270"/>
      <c r="D270"/>
      <c r="E270" s="4"/>
      <c r="F270" s="1"/>
      <c r="G270" s="18"/>
      <c r="H270" s="18"/>
      <c r="I270" s="18"/>
      <c r="J270" s="82"/>
      <c r="K270" s="5"/>
      <c r="L270" s="5"/>
      <c r="M270" s="5"/>
      <c r="N270" s="5"/>
      <c r="O270" s="26"/>
      <c r="P270" s="25"/>
      <c r="Q270" s="25"/>
      <c r="R270" s="5"/>
      <c r="S270" s="5"/>
    </row>
    <row r="271" spans="1:19" s="23" customFormat="1" x14ac:dyDescent="0.2">
      <c r="A271"/>
      <c r="B271"/>
      <c r="C271"/>
      <c r="D271"/>
      <c r="E271" s="4"/>
      <c r="F271" s="1"/>
      <c r="G271" s="18"/>
      <c r="H271" s="18"/>
      <c r="I271" s="18"/>
      <c r="J271" s="82"/>
      <c r="K271" s="5"/>
      <c r="L271" s="5"/>
      <c r="M271" s="5"/>
      <c r="N271" s="5"/>
      <c r="O271" s="26"/>
      <c r="P271" s="25"/>
      <c r="Q271" s="25"/>
      <c r="R271" s="5"/>
      <c r="S271" s="5"/>
    </row>
    <row r="272" spans="1:19" s="23" customFormat="1" x14ac:dyDescent="0.2">
      <c r="A272"/>
      <c r="B272"/>
      <c r="C272"/>
      <c r="D272"/>
      <c r="E272" s="4"/>
      <c r="F272" s="1"/>
      <c r="G272" s="18"/>
      <c r="H272" s="18"/>
      <c r="I272" s="18"/>
      <c r="J272" s="82"/>
      <c r="K272" s="5"/>
      <c r="L272" s="5"/>
      <c r="M272" s="5"/>
      <c r="N272" s="5"/>
      <c r="O272" s="26"/>
      <c r="P272" s="25"/>
      <c r="Q272" s="25"/>
      <c r="R272" s="5"/>
      <c r="S272" s="5"/>
    </row>
    <row r="273" spans="1:19" s="23" customFormat="1" x14ac:dyDescent="0.2">
      <c r="A273"/>
      <c r="B273"/>
      <c r="C273"/>
      <c r="D273"/>
      <c r="E273" s="4"/>
      <c r="F273" s="1"/>
      <c r="G273" s="18"/>
      <c r="H273" s="18"/>
      <c r="I273" s="18"/>
      <c r="J273" s="82"/>
      <c r="K273" s="5"/>
      <c r="L273" s="5"/>
      <c r="M273" s="5"/>
      <c r="N273" s="5"/>
      <c r="O273" s="26"/>
      <c r="P273" s="25"/>
      <c r="Q273" s="25"/>
      <c r="R273" s="5"/>
      <c r="S273" s="5"/>
    </row>
    <row r="274" spans="1:19" s="23" customFormat="1" x14ac:dyDescent="0.2">
      <c r="A274"/>
      <c r="B274"/>
      <c r="C274"/>
      <c r="D274"/>
      <c r="E274" s="4"/>
      <c r="F274" s="1"/>
      <c r="G274" s="18"/>
      <c r="H274" s="18"/>
      <c r="I274" s="18"/>
      <c r="J274" s="82"/>
      <c r="K274" s="5"/>
      <c r="L274" s="5"/>
      <c r="M274" s="5"/>
      <c r="N274" s="5"/>
      <c r="O274" s="26"/>
      <c r="P274" s="25"/>
      <c r="Q274" s="25"/>
      <c r="R274" s="5"/>
      <c r="S274" s="5"/>
    </row>
    <row r="275" spans="1:19" s="23" customFormat="1" x14ac:dyDescent="0.2">
      <c r="A275"/>
      <c r="B275"/>
      <c r="C275"/>
      <c r="D275"/>
      <c r="E275" s="4"/>
      <c r="F275" s="1"/>
      <c r="G275" s="18"/>
      <c r="H275" s="18"/>
      <c r="I275" s="18"/>
      <c r="J275" s="82"/>
      <c r="K275" s="5"/>
      <c r="L275" s="5"/>
      <c r="M275" s="5"/>
      <c r="N275" s="5"/>
      <c r="O275" s="26"/>
      <c r="P275" s="25"/>
      <c r="Q275" s="25"/>
      <c r="R275" s="5"/>
      <c r="S275" s="5"/>
    </row>
    <row r="276" spans="1:19" s="23" customFormat="1" x14ac:dyDescent="0.2">
      <c r="A276"/>
      <c r="B276"/>
      <c r="C276"/>
      <c r="D276"/>
      <c r="E276" s="4"/>
      <c r="F276" s="1"/>
      <c r="G276" s="18"/>
      <c r="H276" s="18"/>
      <c r="I276" s="18"/>
      <c r="J276" s="82"/>
      <c r="K276" s="5"/>
      <c r="L276" s="5"/>
      <c r="M276" s="5"/>
      <c r="N276" s="5"/>
      <c r="O276" s="26"/>
      <c r="P276" s="25"/>
      <c r="Q276" s="25"/>
      <c r="R276" s="5"/>
      <c r="S276" s="5"/>
    </row>
    <row r="277" spans="1:19" s="23" customFormat="1" x14ac:dyDescent="0.2">
      <c r="A277"/>
      <c r="B277"/>
      <c r="C277"/>
      <c r="D277"/>
      <c r="E277" s="4"/>
      <c r="F277" s="1"/>
      <c r="G277" s="18"/>
      <c r="H277" s="18"/>
      <c r="I277" s="18"/>
      <c r="J277" s="82"/>
      <c r="K277" s="5"/>
      <c r="L277" s="5"/>
      <c r="M277" s="5"/>
      <c r="N277" s="5"/>
      <c r="O277" s="26"/>
      <c r="P277" s="25"/>
      <c r="Q277" s="25"/>
      <c r="R277" s="5"/>
      <c r="S277" s="5"/>
    </row>
    <row r="278" spans="1:19" s="23" customFormat="1" x14ac:dyDescent="0.2">
      <c r="A278"/>
      <c r="B278"/>
      <c r="C278"/>
      <c r="D278"/>
      <c r="E278" s="4"/>
      <c r="F278" s="1"/>
      <c r="G278" s="18"/>
      <c r="H278" s="18"/>
      <c r="I278" s="18"/>
      <c r="J278" s="82"/>
      <c r="K278" s="5"/>
      <c r="L278" s="5"/>
      <c r="M278" s="5"/>
      <c r="N278" s="5"/>
      <c r="O278" s="26"/>
      <c r="P278" s="25"/>
      <c r="Q278" s="25"/>
      <c r="R278" s="5"/>
      <c r="S278" s="5"/>
    </row>
    <row r="279" spans="1:19" s="23" customFormat="1" x14ac:dyDescent="0.2">
      <c r="A279"/>
      <c r="B279"/>
      <c r="C279"/>
      <c r="D279"/>
      <c r="E279" s="4"/>
      <c r="F279" s="1"/>
      <c r="G279" s="18"/>
      <c r="H279" s="18"/>
      <c r="I279" s="18"/>
      <c r="J279" s="82"/>
      <c r="K279" s="5"/>
      <c r="L279" s="5"/>
      <c r="M279" s="5"/>
      <c r="N279" s="5"/>
      <c r="O279" s="26"/>
      <c r="P279" s="25"/>
      <c r="Q279" s="25"/>
      <c r="R279" s="5"/>
      <c r="S279" s="5"/>
    </row>
    <row r="280" spans="1:19" s="23" customFormat="1" x14ac:dyDescent="0.2">
      <c r="A280"/>
      <c r="B280"/>
      <c r="C280"/>
      <c r="D280"/>
      <c r="E280" s="4"/>
      <c r="F280" s="1"/>
      <c r="G280" s="18"/>
      <c r="H280" s="18"/>
      <c r="I280" s="18"/>
      <c r="J280" s="82"/>
      <c r="K280" s="5"/>
      <c r="L280" s="5"/>
      <c r="M280" s="5"/>
      <c r="N280" s="5"/>
      <c r="O280" s="26"/>
      <c r="P280" s="25"/>
      <c r="Q280" s="25"/>
      <c r="R280" s="5"/>
      <c r="S280" s="5"/>
    </row>
    <row r="281" spans="1:19" s="23" customFormat="1" x14ac:dyDescent="0.2">
      <c r="A281"/>
      <c r="B281"/>
      <c r="C281"/>
      <c r="D281"/>
      <c r="E281" s="4"/>
      <c r="F281" s="1"/>
      <c r="G281" s="18"/>
      <c r="H281" s="18"/>
      <c r="I281" s="18"/>
      <c r="J281" s="82"/>
      <c r="K281" s="5"/>
      <c r="L281" s="5"/>
      <c r="M281" s="5"/>
      <c r="N281" s="5"/>
      <c r="O281" s="26"/>
      <c r="P281" s="25"/>
      <c r="Q281" s="25"/>
      <c r="R281" s="5"/>
      <c r="S281" s="5"/>
    </row>
    <row r="282" spans="1:19" s="23" customFormat="1" x14ac:dyDescent="0.2">
      <c r="A282"/>
      <c r="B282"/>
      <c r="C282"/>
      <c r="D282"/>
      <c r="E282" s="4"/>
      <c r="F282" s="1"/>
      <c r="G282" s="18"/>
      <c r="H282" s="18"/>
      <c r="I282" s="18"/>
      <c r="J282" s="82"/>
      <c r="K282" s="5"/>
      <c r="L282" s="5"/>
      <c r="M282" s="5"/>
      <c r="N282" s="5"/>
      <c r="O282" s="26"/>
      <c r="P282" s="25"/>
      <c r="Q282" s="25"/>
      <c r="R282" s="5"/>
      <c r="S282" s="5"/>
    </row>
    <row r="283" spans="1:19" s="23" customFormat="1" x14ac:dyDescent="0.2">
      <c r="A283"/>
      <c r="B283"/>
      <c r="C283"/>
      <c r="D283"/>
      <c r="E283" s="4"/>
      <c r="F283" s="1"/>
      <c r="G283" s="18"/>
      <c r="H283" s="18"/>
      <c r="I283" s="18"/>
      <c r="J283" s="82"/>
      <c r="K283" s="5"/>
      <c r="L283" s="5"/>
      <c r="M283" s="5"/>
      <c r="N283" s="5"/>
      <c r="O283" s="26"/>
      <c r="P283" s="25"/>
      <c r="Q283" s="25"/>
      <c r="R283" s="5"/>
      <c r="S283" s="5"/>
    </row>
    <row r="284" spans="1:19" s="23" customFormat="1" x14ac:dyDescent="0.2">
      <c r="A284"/>
      <c r="B284"/>
      <c r="C284"/>
      <c r="D284"/>
      <c r="E284" s="4"/>
      <c r="F284" s="1"/>
      <c r="G284" s="18"/>
      <c r="H284" s="18"/>
      <c r="I284" s="18"/>
      <c r="J284" s="82"/>
      <c r="K284" s="5"/>
      <c r="L284" s="5"/>
      <c r="M284" s="5"/>
      <c r="N284" s="5"/>
      <c r="O284" s="26"/>
      <c r="P284" s="25"/>
      <c r="Q284" s="25"/>
      <c r="R284" s="5"/>
      <c r="S284" s="5"/>
    </row>
    <row r="285" spans="1:19" s="23" customFormat="1" x14ac:dyDescent="0.2">
      <c r="A285"/>
      <c r="B285"/>
      <c r="C285"/>
      <c r="D285"/>
      <c r="E285" s="4"/>
      <c r="F285" s="1"/>
      <c r="G285" s="18"/>
      <c r="H285" s="18"/>
      <c r="I285" s="18"/>
      <c r="J285" s="82"/>
      <c r="K285" s="5"/>
      <c r="L285" s="5"/>
      <c r="M285" s="5"/>
      <c r="N285" s="5"/>
      <c r="O285" s="26"/>
      <c r="P285" s="25"/>
      <c r="Q285" s="25"/>
      <c r="R285" s="5"/>
      <c r="S285" s="5"/>
    </row>
    <row r="286" spans="1:19" s="23" customFormat="1" x14ac:dyDescent="0.2">
      <c r="A286"/>
      <c r="B286"/>
      <c r="C286"/>
      <c r="D286"/>
      <c r="E286" s="4"/>
      <c r="F286" s="1"/>
      <c r="G286" s="18"/>
      <c r="H286" s="18"/>
      <c r="I286" s="18"/>
      <c r="J286" s="82"/>
      <c r="K286" s="5"/>
      <c r="L286" s="5"/>
      <c r="M286" s="5"/>
      <c r="N286" s="5"/>
      <c r="O286" s="26"/>
      <c r="P286" s="25"/>
      <c r="Q286" s="25"/>
      <c r="R286" s="5"/>
      <c r="S286" s="5"/>
    </row>
    <row r="287" spans="1:19" s="23" customFormat="1" x14ac:dyDescent="0.2">
      <c r="A287"/>
      <c r="B287"/>
      <c r="C287"/>
      <c r="D287"/>
      <c r="E287" s="4"/>
      <c r="F287" s="1"/>
      <c r="G287" s="18"/>
      <c r="H287" s="18"/>
      <c r="I287" s="18"/>
      <c r="J287" s="82"/>
      <c r="K287" s="5"/>
      <c r="L287" s="5"/>
      <c r="M287" s="5"/>
      <c r="N287" s="5"/>
      <c r="O287" s="26"/>
      <c r="P287" s="25"/>
      <c r="Q287" s="25"/>
      <c r="R287" s="5"/>
      <c r="S287" s="5"/>
    </row>
    <row r="288" spans="1:19" s="23" customFormat="1" x14ac:dyDescent="0.2">
      <c r="A288"/>
      <c r="B288"/>
      <c r="C288"/>
      <c r="D288"/>
      <c r="E288" s="4"/>
      <c r="F288" s="1"/>
      <c r="G288" s="18"/>
      <c r="H288" s="18"/>
      <c r="I288" s="18"/>
      <c r="J288" s="82"/>
      <c r="K288" s="5"/>
      <c r="L288" s="5"/>
      <c r="M288" s="5"/>
      <c r="N288" s="5"/>
      <c r="O288" s="26"/>
      <c r="P288" s="25"/>
      <c r="Q288" s="25"/>
      <c r="R288" s="5"/>
      <c r="S288" s="5"/>
    </row>
    <row r="289" spans="1:19" s="23" customFormat="1" x14ac:dyDescent="0.2">
      <c r="A289"/>
      <c r="B289"/>
      <c r="C289"/>
      <c r="D289"/>
      <c r="E289" s="4"/>
      <c r="F289" s="1"/>
      <c r="G289" s="18"/>
      <c r="H289" s="18"/>
      <c r="I289" s="18"/>
      <c r="J289" s="82"/>
      <c r="K289" s="5"/>
      <c r="L289" s="5"/>
      <c r="M289" s="5"/>
      <c r="N289" s="5"/>
      <c r="O289" s="26"/>
      <c r="P289" s="25"/>
      <c r="Q289" s="25"/>
      <c r="R289" s="5"/>
      <c r="S289" s="5"/>
    </row>
    <row r="290" spans="1:19" s="23" customFormat="1" x14ac:dyDescent="0.2">
      <c r="A290"/>
      <c r="B290"/>
      <c r="C290"/>
      <c r="D290"/>
      <c r="E290" s="4"/>
      <c r="F290" s="1"/>
      <c r="G290" s="18"/>
      <c r="H290" s="18"/>
      <c r="I290" s="18"/>
      <c r="J290" s="82"/>
      <c r="K290" s="5"/>
      <c r="L290" s="5"/>
      <c r="M290" s="5"/>
      <c r="N290" s="5"/>
      <c r="O290" s="26"/>
      <c r="P290" s="25"/>
      <c r="Q290" s="25"/>
      <c r="R290" s="5"/>
      <c r="S290" s="5"/>
    </row>
    <row r="291" spans="1:19" s="23" customFormat="1" x14ac:dyDescent="0.2">
      <c r="A291"/>
      <c r="B291"/>
      <c r="C291"/>
      <c r="D291"/>
      <c r="E291" s="4"/>
      <c r="F291" s="1"/>
      <c r="G291" s="18"/>
      <c r="H291" s="18"/>
      <c r="I291" s="18"/>
      <c r="J291" s="82"/>
      <c r="K291" s="5"/>
      <c r="L291" s="5"/>
      <c r="M291" s="5"/>
      <c r="N291" s="5"/>
      <c r="O291" s="26"/>
      <c r="P291" s="25"/>
      <c r="Q291" s="25"/>
      <c r="R291" s="5"/>
      <c r="S291" s="5"/>
    </row>
    <row r="292" spans="1:19" s="23" customFormat="1" x14ac:dyDescent="0.2">
      <c r="A292"/>
      <c r="B292"/>
      <c r="C292"/>
      <c r="D292"/>
      <c r="E292" s="4"/>
      <c r="F292" s="1"/>
      <c r="G292" s="18"/>
      <c r="H292" s="18"/>
      <c r="I292" s="18"/>
      <c r="J292" s="82"/>
      <c r="K292" s="5"/>
      <c r="L292" s="5"/>
      <c r="M292" s="5"/>
      <c r="N292" s="5"/>
      <c r="O292" s="26"/>
      <c r="P292" s="25"/>
      <c r="Q292" s="25"/>
      <c r="R292" s="5"/>
      <c r="S292" s="5"/>
    </row>
    <row r="293" spans="1:19" s="23" customFormat="1" x14ac:dyDescent="0.2">
      <c r="A293"/>
      <c r="B293"/>
      <c r="C293"/>
      <c r="D293"/>
      <c r="E293" s="4"/>
      <c r="F293" s="1"/>
      <c r="G293" s="18"/>
      <c r="H293" s="18"/>
      <c r="I293" s="18"/>
      <c r="J293" s="82"/>
      <c r="K293" s="5"/>
      <c r="L293" s="5"/>
      <c r="M293" s="5"/>
      <c r="N293" s="5"/>
      <c r="O293" s="26"/>
      <c r="P293" s="25"/>
      <c r="Q293" s="25"/>
      <c r="R293" s="5"/>
      <c r="S293" s="5"/>
    </row>
    <row r="294" spans="1:19" s="23" customFormat="1" x14ac:dyDescent="0.2">
      <c r="A294"/>
      <c r="B294"/>
      <c r="C294"/>
      <c r="D294"/>
      <c r="E294" s="4"/>
      <c r="F294" s="1"/>
      <c r="G294" s="18"/>
      <c r="H294" s="18"/>
      <c r="I294" s="18"/>
      <c r="J294" s="82"/>
      <c r="K294" s="5"/>
      <c r="L294" s="5"/>
      <c r="M294" s="5"/>
      <c r="N294" s="5"/>
      <c r="O294" s="26"/>
      <c r="P294" s="25"/>
      <c r="Q294" s="25"/>
      <c r="R294" s="5"/>
      <c r="S294" s="5"/>
    </row>
    <row r="295" spans="1:19" s="23" customFormat="1" x14ac:dyDescent="0.2">
      <c r="A295"/>
      <c r="B295"/>
      <c r="C295"/>
      <c r="D295"/>
      <c r="E295" s="4"/>
      <c r="F295" s="1"/>
      <c r="G295" s="18"/>
      <c r="H295" s="18"/>
      <c r="I295" s="18"/>
      <c r="J295" s="82"/>
      <c r="K295" s="5"/>
      <c r="L295" s="5"/>
      <c r="M295" s="5"/>
      <c r="N295" s="5"/>
      <c r="O295" s="26"/>
      <c r="P295" s="25"/>
      <c r="Q295" s="25"/>
      <c r="R295" s="5"/>
      <c r="S295" s="5"/>
    </row>
    <row r="296" spans="1:19" s="23" customFormat="1" x14ac:dyDescent="0.2">
      <c r="A296"/>
      <c r="B296"/>
      <c r="C296"/>
      <c r="D296"/>
      <c r="E296" s="4"/>
      <c r="F296" s="1"/>
      <c r="G296" s="18"/>
      <c r="H296" s="18"/>
      <c r="I296" s="18"/>
      <c r="J296" s="82"/>
      <c r="K296" s="5"/>
      <c r="L296" s="5"/>
      <c r="M296" s="5"/>
      <c r="N296" s="5"/>
      <c r="O296" s="26"/>
      <c r="P296" s="25"/>
      <c r="Q296" s="25"/>
      <c r="R296" s="5"/>
      <c r="S296" s="5"/>
    </row>
    <row r="297" spans="1:19" s="23" customFormat="1" x14ac:dyDescent="0.2">
      <c r="A297"/>
      <c r="B297"/>
      <c r="C297"/>
      <c r="D297"/>
      <c r="E297" s="4"/>
      <c r="F297" s="1"/>
      <c r="G297" s="18"/>
      <c r="H297" s="18"/>
      <c r="I297" s="18"/>
      <c r="J297" s="82"/>
      <c r="K297" s="5"/>
      <c r="L297" s="5"/>
      <c r="M297" s="5"/>
      <c r="N297" s="5"/>
      <c r="O297" s="26"/>
      <c r="P297" s="25"/>
      <c r="Q297" s="25"/>
      <c r="R297" s="5"/>
      <c r="S297" s="5"/>
    </row>
    <row r="298" spans="1:19" s="23" customFormat="1" x14ac:dyDescent="0.2">
      <c r="A298"/>
      <c r="B298"/>
      <c r="C298"/>
      <c r="D298"/>
      <c r="E298" s="4"/>
      <c r="F298" s="1"/>
      <c r="G298" s="18"/>
      <c r="H298" s="18"/>
      <c r="I298" s="18"/>
      <c r="J298" s="82"/>
      <c r="K298" s="5"/>
      <c r="L298" s="5"/>
      <c r="M298" s="5"/>
      <c r="N298" s="5"/>
      <c r="O298" s="26"/>
      <c r="P298" s="25"/>
      <c r="Q298" s="25"/>
      <c r="R298" s="5"/>
      <c r="S298" s="5"/>
    </row>
    <row r="299" spans="1:19" s="23" customFormat="1" x14ac:dyDescent="0.2">
      <c r="A299"/>
      <c r="B299"/>
      <c r="C299"/>
      <c r="D299"/>
      <c r="E299" s="4"/>
      <c r="F299" s="1"/>
      <c r="G299" s="18"/>
      <c r="H299" s="18"/>
      <c r="I299" s="18"/>
      <c r="J299" s="82"/>
      <c r="K299" s="5"/>
      <c r="L299" s="5"/>
      <c r="M299" s="5"/>
      <c r="N299" s="5"/>
      <c r="O299" s="26"/>
      <c r="P299" s="25"/>
      <c r="Q299" s="25"/>
      <c r="R299" s="5"/>
      <c r="S299" s="5"/>
    </row>
    <row r="300" spans="1:19" s="23" customFormat="1" x14ac:dyDescent="0.2">
      <c r="A300"/>
      <c r="B300"/>
      <c r="C300"/>
      <c r="D300"/>
      <c r="E300" s="4"/>
      <c r="F300" s="1"/>
      <c r="G300" s="18"/>
      <c r="H300" s="18"/>
      <c r="I300" s="18"/>
      <c r="J300" s="82"/>
      <c r="K300" s="5"/>
      <c r="L300" s="5"/>
      <c r="M300" s="5"/>
      <c r="N300" s="5"/>
      <c r="O300" s="26"/>
      <c r="P300" s="25"/>
      <c r="Q300" s="25"/>
      <c r="R300" s="5"/>
      <c r="S300" s="5"/>
    </row>
    <row r="301" spans="1:19" s="23" customFormat="1" x14ac:dyDescent="0.2">
      <c r="A301"/>
      <c r="B301"/>
      <c r="C301"/>
      <c r="D301"/>
      <c r="E301" s="4"/>
      <c r="F301" s="1"/>
      <c r="G301" s="18"/>
      <c r="H301" s="18"/>
      <c r="I301" s="18"/>
      <c r="J301" s="82"/>
      <c r="K301" s="5"/>
      <c r="L301" s="5"/>
      <c r="M301" s="5"/>
      <c r="N301" s="5"/>
      <c r="O301" s="26"/>
      <c r="P301" s="25"/>
      <c r="Q301" s="25"/>
      <c r="R301" s="5"/>
      <c r="S301" s="5"/>
    </row>
    <row r="302" spans="1:19" s="23" customFormat="1" x14ac:dyDescent="0.2">
      <c r="A302"/>
      <c r="B302"/>
      <c r="C302"/>
      <c r="D302"/>
      <c r="E302" s="4"/>
      <c r="F302" s="1"/>
      <c r="G302" s="18"/>
      <c r="H302" s="18"/>
      <c r="I302" s="18"/>
      <c r="J302" s="82"/>
      <c r="K302" s="5"/>
      <c r="L302" s="5"/>
      <c r="M302" s="5"/>
      <c r="N302" s="5"/>
      <c r="O302" s="26"/>
      <c r="P302" s="25"/>
      <c r="Q302" s="25"/>
      <c r="R302" s="5"/>
      <c r="S302" s="5"/>
    </row>
    <row r="303" spans="1:19" s="23" customFormat="1" x14ac:dyDescent="0.2">
      <c r="A303"/>
      <c r="B303"/>
      <c r="C303"/>
      <c r="D303"/>
      <c r="E303" s="4"/>
      <c r="F303" s="1"/>
      <c r="G303" s="18"/>
      <c r="H303" s="18"/>
      <c r="I303" s="18"/>
      <c r="J303" s="82"/>
      <c r="K303" s="5"/>
      <c r="L303" s="5"/>
      <c r="M303" s="5"/>
      <c r="N303" s="5"/>
      <c r="O303" s="26"/>
      <c r="P303" s="25"/>
      <c r="Q303" s="25"/>
      <c r="R303" s="5"/>
      <c r="S303" s="5"/>
    </row>
    <row r="304" spans="1:19" s="23" customFormat="1" x14ac:dyDescent="0.2">
      <c r="A304"/>
      <c r="B304"/>
      <c r="C304"/>
      <c r="D304"/>
      <c r="E304" s="4"/>
      <c r="F304" s="1"/>
      <c r="G304" s="18"/>
      <c r="H304" s="18"/>
      <c r="I304" s="18"/>
      <c r="J304" s="82"/>
      <c r="K304" s="5"/>
      <c r="L304" s="5"/>
      <c r="M304" s="5"/>
      <c r="N304" s="5"/>
      <c r="O304" s="26"/>
      <c r="P304" s="25"/>
      <c r="Q304" s="25"/>
      <c r="R304" s="5"/>
      <c r="S304" s="5"/>
    </row>
    <row r="305" spans="1:19" s="23" customFormat="1" x14ac:dyDescent="0.2">
      <c r="A305"/>
      <c r="B305"/>
      <c r="C305"/>
      <c r="D305"/>
      <c r="E305" s="4"/>
      <c r="F305" s="1"/>
      <c r="G305" s="18"/>
      <c r="H305" s="18"/>
      <c r="I305" s="18"/>
      <c r="J305" s="82"/>
      <c r="K305" s="5"/>
      <c r="L305" s="5"/>
      <c r="M305" s="5"/>
      <c r="N305" s="5"/>
      <c r="O305" s="26"/>
      <c r="P305" s="25"/>
      <c r="Q305" s="25"/>
      <c r="R305" s="5"/>
      <c r="S305" s="5"/>
    </row>
    <row r="306" spans="1:19" s="23" customFormat="1" x14ac:dyDescent="0.2">
      <c r="A306"/>
      <c r="B306"/>
      <c r="C306"/>
      <c r="D306"/>
      <c r="E306" s="4"/>
      <c r="F306" s="1"/>
      <c r="G306" s="18"/>
      <c r="H306" s="18"/>
      <c r="I306" s="18"/>
      <c r="J306" s="82"/>
      <c r="K306" s="5"/>
      <c r="L306" s="5"/>
      <c r="M306" s="5"/>
      <c r="N306" s="5"/>
      <c r="O306" s="26"/>
      <c r="P306" s="25"/>
      <c r="Q306" s="25"/>
      <c r="R306" s="5"/>
      <c r="S306" s="5"/>
    </row>
    <row r="307" spans="1:19" s="23" customFormat="1" x14ac:dyDescent="0.2">
      <c r="A307"/>
      <c r="B307"/>
      <c r="C307"/>
      <c r="D307"/>
      <c r="E307" s="4"/>
      <c r="F307" s="1"/>
      <c r="G307" s="18"/>
      <c r="H307" s="18"/>
      <c r="I307" s="18"/>
      <c r="J307" s="82"/>
      <c r="K307" s="5"/>
      <c r="L307" s="5"/>
      <c r="M307" s="5"/>
      <c r="N307" s="5"/>
      <c r="O307" s="26"/>
      <c r="P307" s="25"/>
      <c r="Q307" s="25"/>
      <c r="R307" s="5"/>
      <c r="S307" s="5"/>
    </row>
    <row r="308" spans="1:19" s="23" customFormat="1" x14ac:dyDescent="0.2">
      <c r="A308"/>
      <c r="B308"/>
      <c r="C308"/>
      <c r="D308"/>
      <c r="E308" s="4"/>
      <c r="F308" s="1"/>
      <c r="G308" s="18"/>
      <c r="H308" s="18"/>
      <c r="I308" s="18"/>
      <c r="J308" s="82"/>
      <c r="K308" s="5"/>
      <c r="L308" s="5"/>
      <c r="M308" s="5"/>
      <c r="N308" s="5"/>
      <c r="O308" s="26"/>
      <c r="P308" s="25"/>
      <c r="Q308" s="25"/>
      <c r="R308" s="5"/>
      <c r="S308" s="5"/>
    </row>
    <row r="309" spans="1:19" s="23" customFormat="1" x14ac:dyDescent="0.2">
      <c r="A309"/>
      <c r="B309"/>
      <c r="C309"/>
      <c r="D309"/>
      <c r="E309" s="4"/>
      <c r="F309" s="1"/>
      <c r="G309" s="18"/>
      <c r="H309" s="18"/>
      <c r="I309" s="18"/>
      <c r="J309" s="82"/>
      <c r="K309" s="5"/>
      <c r="L309" s="5"/>
      <c r="M309" s="5"/>
      <c r="N309" s="5"/>
      <c r="O309" s="26"/>
      <c r="P309" s="25"/>
      <c r="Q309" s="25"/>
      <c r="R309" s="5"/>
      <c r="S309" s="5"/>
    </row>
    <row r="310" spans="1:19" s="23" customFormat="1" x14ac:dyDescent="0.2">
      <c r="A310"/>
      <c r="B310"/>
      <c r="C310"/>
      <c r="D310"/>
      <c r="E310" s="4"/>
      <c r="F310" s="1"/>
      <c r="G310" s="18"/>
      <c r="H310" s="18"/>
      <c r="I310" s="18"/>
      <c r="J310" s="82"/>
      <c r="K310" s="5"/>
      <c r="L310" s="5"/>
      <c r="M310" s="5"/>
      <c r="N310" s="5"/>
      <c r="O310" s="26"/>
      <c r="P310" s="25"/>
      <c r="Q310" s="25"/>
      <c r="R310" s="5"/>
      <c r="S310" s="5"/>
    </row>
    <row r="311" spans="1:19" s="23" customFormat="1" x14ac:dyDescent="0.2">
      <c r="A311"/>
      <c r="B311"/>
      <c r="C311"/>
      <c r="D311"/>
      <c r="E311" s="4"/>
      <c r="F311" s="1"/>
      <c r="G311" s="18"/>
      <c r="H311" s="18"/>
      <c r="I311" s="18"/>
      <c r="J311" s="82"/>
      <c r="K311" s="5"/>
      <c r="L311" s="5"/>
      <c r="M311" s="5"/>
      <c r="N311" s="5"/>
      <c r="O311" s="26"/>
      <c r="P311" s="25"/>
      <c r="Q311" s="25"/>
      <c r="R311" s="5"/>
      <c r="S311" s="5"/>
    </row>
    <row r="312" spans="1:19" s="23" customFormat="1" x14ac:dyDescent="0.2">
      <c r="A312"/>
      <c r="B312"/>
      <c r="C312"/>
      <c r="D312"/>
      <c r="E312" s="4"/>
      <c r="F312" s="1"/>
      <c r="G312" s="18"/>
      <c r="H312" s="18"/>
      <c r="I312" s="18"/>
      <c r="J312" s="82"/>
      <c r="K312" s="5"/>
      <c r="L312" s="5"/>
      <c r="M312" s="5"/>
      <c r="N312" s="5"/>
      <c r="O312" s="26"/>
      <c r="P312" s="25"/>
      <c r="Q312" s="25"/>
      <c r="R312" s="5"/>
      <c r="S312" s="5"/>
    </row>
    <row r="313" spans="1:19" s="23" customFormat="1" x14ac:dyDescent="0.2">
      <c r="A313"/>
      <c r="B313"/>
      <c r="C313"/>
      <c r="D313"/>
      <c r="E313" s="4"/>
      <c r="F313" s="1"/>
      <c r="G313" s="18"/>
      <c r="H313" s="18"/>
      <c r="I313" s="18"/>
      <c r="J313" s="82"/>
      <c r="K313" s="5"/>
      <c r="L313" s="5"/>
      <c r="M313" s="5"/>
      <c r="N313" s="5"/>
      <c r="O313" s="26"/>
      <c r="P313" s="25"/>
      <c r="Q313" s="25"/>
      <c r="R313" s="5"/>
      <c r="S313" s="5"/>
    </row>
    <row r="314" spans="1:19" s="23" customFormat="1" x14ac:dyDescent="0.2">
      <c r="A314"/>
      <c r="B314"/>
      <c r="C314"/>
      <c r="D314"/>
      <c r="E314" s="4"/>
      <c r="F314" s="1"/>
      <c r="G314" s="18"/>
      <c r="H314" s="18"/>
      <c r="I314" s="18"/>
      <c r="J314" s="82"/>
      <c r="K314" s="5"/>
      <c r="L314" s="5"/>
      <c r="M314" s="5"/>
      <c r="N314" s="5"/>
      <c r="O314" s="26"/>
      <c r="P314" s="25"/>
      <c r="Q314" s="25"/>
      <c r="R314" s="5"/>
      <c r="S314" s="5"/>
    </row>
    <row r="315" spans="1:19" s="23" customFormat="1" x14ac:dyDescent="0.2">
      <c r="A315"/>
      <c r="B315"/>
      <c r="C315"/>
      <c r="D315"/>
      <c r="E315" s="4"/>
      <c r="F315" s="1"/>
      <c r="G315" s="18"/>
      <c r="H315" s="18"/>
      <c r="I315" s="18"/>
      <c r="J315" s="82"/>
      <c r="K315" s="5"/>
      <c r="L315" s="5"/>
      <c r="M315" s="5"/>
      <c r="N315" s="5"/>
      <c r="O315" s="26"/>
      <c r="P315" s="25"/>
      <c r="Q315" s="25"/>
      <c r="R315" s="5"/>
      <c r="S315" s="5"/>
    </row>
    <row r="316" spans="1:19" s="23" customFormat="1" x14ac:dyDescent="0.2">
      <c r="A316"/>
      <c r="B316"/>
      <c r="C316"/>
      <c r="D316"/>
      <c r="E316" s="4"/>
      <c r="F316" s="1"/>
      <c r="G316" s="18"/>
      <c r="H316" s="18"/>
      <c r="I316" s="18"/>
      <c r="J316" s="82"/>
      <c r="K316" s="5"/>
      <c r="L316" s="5"/>
      <c r="M316" s="5"/>
      <c r="N316" s="5"/>
      <c r="O316" s="26"/>
      <c r="P316" s="25"/>
      <c r="Q316" s="25"/>
      <c r="R316" s="5"/>
      <c r="S316" s="5"/>
    </row>
    <row r="317" spans="1:19" s="23" customFormat="1" x14ac:dyDescent="0.2">
      <c r="A317"/>
      <c r="B317"/>
      <c r="C317"/>
      <c r="D317"/>
      <c r="E317" s="4"/>
      <c r="F317" s="1"/>
      <c r="G317" s="18"/>
      <c r="H317" s="18"/>
      <c r="I317" s="18"/>
      <c r="J317" s="82"/>
      <c r="K317" s="5"/>
      <c r="L317" s="5"/>
      <c r="M317" s="5"/>
      <c r="N317" s="5"/>
      <c r="O317" s="26"/>
      <c r="P317" s="25"/>
      <c r="Q317" s="25"/>
      <c r="R317" s="5"/>
      <c r="S317" s="5"/>
    </row>
    <row r="318" spans="1:19" s="23" customFormat="1" x14ac:dyDescent="0.2">
      <c r="A318"/>
      <c r="B318"/>
      <c r="C318"/>
      <c r="D318"/>
      <c r="E318" s="4"/>
      <c r="F318" s="1"/>
      <c r="G318" s="18"/>
      <c r="H318" s="18"/>
      <c r="I318" s="18"/>
      <c r="J318" s="82"/>
      <c r="K318" s="5"/>
      <c r="L318" s="5"/>
      <c r="M318" s="5"/>
      <c r="N318" s="5"/>
      <c r="O318" s="26"/>
      <c r="P318" s="25"/>
      <c r="Q318" s="25"/>
      <c r="R318" s="5"/>
      <c r="S318" s="5"/>
    </row>
    <row r="319" spans="1:19" s="23" customFormat="1" x14ac:dyDescent="0.2">
      <c r="A319"/>
      <c r="B319"/>
      <c r="C319"/>
      <c r="D319"/>
      <c r="E319" s="4"/>
      <c r="F319" s="1"/>
      <c r="G319" s="18"/>
      <c r="H319" s="18"/>
      <c r="I319" s="18"/>
      <c r="J319" s="82"/>
      <c r="K319" s="5"/>
      <c r="L319" s="5"/>
      <c r="M319" s="5"/>
      <c r="N319" s="5"/>
      <c r="O319" s="26"/>
      <c r="P319" s="25"/>
      <c r="Q319" s="25"/>
      <c r="R319" s="5"/>
      <c r="S319" s="5"/>
    </row>
    <row r="320" spans="1:19" s="23" customFormat="1" x14ac:dyDescent="0.2">
      <c r="A320"/>
      <c r="B320"/>
      <c r="C320"/>
      <c r="D320"/>
      <c r="E320" s="4"/>
      <c r="F320" s="1"/>
      <c r="G320" s="18"/>
      <c r="H320" s="18"/>
      <c r="I320" s="18"/>
      <c r="J320" s="82"/>
      <c r="K320" s="5"/>
      <c r="L320" s="5"/>
      <c r="M320" s="5"/>
      <c r="N320" s="5"/>
      <c r="O320" s="26"/>
      <c r="P320" s="25"/>
      <c r="Q320" s="25"/>
      <c r="R320" s="5"/>
      <c r="S320" s="5"/>
    </row>
    <row r="321" spans="1:19" s="23" customFormat="1" x14ac:dyDescent="0.2">
      <c r="A321"/>
      <c r="B321"/>
      <c r="C321"/>
      <c r="D321"/>
      <c r="E321" s="4"/>
      <c r="F321" s="1"/>
      <c r="G321" s="18"/>
      <c r="H321" s="18"/>
      <c r="I321" s="18"/>
      <c r="J321" s="82"/>
      <c r="K321" s="5"/>
      <c r="L321" s="5"/>
      <c r="M321" s="5"/>
      <c r="N321" s="5"/>
      <c r="O321" s="26"/>
      <c r="P321" s="25"/>
      <c r="Q321" s="25"/>
      <c r="R321" s="5"/>
      <c r="S321" s="5"/>
    </row>
    <row r="322" spans="1:19" s="23" customFormat="1" x14ac:dyDescent="0.2">
      <c r="A322"/>
      <c r="B322"/>
      <c r="C322"/>
      <c r="D322"/>
      <c r="E322" s="4"/>
      <c r="F322" s="1"/>
      <c r="G322" s="18"/>
      <c r="H322" s="18"/>
      <c r="I322" s="18"/>
      <c r="J322" s="82"/>
      <c r="K322" s="5"/>
      <c r="L322" s="5"/>
      <c r="M322" s="5"/>
      <c r="N322" s="5"/>
      <c r="O322" s="26"/>
      <c r="P322" s="25"/>
      <c r="Q322" s="25"/>
      <c r="R322" s="5"/>
      <c r="S322" s="5"/>
    </row>
    <row r="323" spans="1:19" s="23" customFormat="1" x14ac:dyDescent="0.2">
      <c r="A323"/>
      <c r="B323"/>
      <c r="C323"/>
      <c r="D323"/>
      <c r="E323" s="4"/>
      <c r="F323" s="1"/>
      <c r="G323" s="18"/>
      <c r="H323" s="18"/>
      <c r="I323" s="18"/>
      <c r="J323" s="82"/>
      <c r="K323" s="5"/>
      <c r="L323" s="5"/>
      <c r="M323" s="5"/>
      <c r="N323" s="5"/>
      <c r="O323" s="26"/>
      <c r="P323" s="25"/>
      <c r="Q323" s="25"/>
      <c r="R323" s="5"/>
      <c r="S323" s="5"/>
    </row>
    <row r="324" spans="1:19" s="23" customFormat="1" x14ac:dyDescent="0.2">
      <c r="A324"/>
      <c r="B324"/>
      <c r="C324"/>
      <c r="D324"/>
      <c r="E324" s="4"/>
      <c r="F324" s="1"/>
      <c r="G324" s="18"/>
      <c r="H324" s="18"/>
      <c r="I324" s="18"/>
      <c r="J324" s="82"/>
      <c r="K324" s="5"/>
      <c r="L324" s="5"/>
      <c r="M324" s="5"/>
      <c r="N324" s="5"/>
      <c r="O324" s="26"/>
      <c r="P324" s="25"/>
      <c r="Q324" s="25"/>
      <c r="R324" s="5"/>
      <c r="S324" s="5"/>
    </row>
    <row r="325" spans="1:19" s="23" customFormat="1" x14ac:dyDescent="0.2">
      <c r="A325"/>
      <c r="B325"/>
      <c r="C325"/>
      <c r="D325"/>
      <c r="E325" s="4"/>
      <c r="F325" s="1"/>
      <c r="G325" s="18"/>
      <c r="H325" s="18"/>
      <c r="I325" s="18"/>
      <c r="J325" s="82"/>
      <c r="K325" s="5"/>
      <c r="L325" s="5"/>
      <c r="M325" s="5"/>
      <c r="N325" s="5"/>
      <c r="O325" s="26"/>
      <c r="P325" s="25"/>
      <c r="Q325" s="25"/>
      <c r="R325" s="5"/>
      <c r="S325" s="5"/>
    </row>
    <row r="326" spans="1:19" s="23" customFormat="1" x14ac:dyDescent="0.2">
      <c r="A326"/>
      <c r="B326"/>
      <c r="C326"/>
      <c r="D326"/>
      <c r="E326" s="4"/>
      <c r="F326" s="1"/>
      <c r="G326" s="18"/>
      <c r="H326" s="18"/>
      <c r="I326" s="18"/>
      <c r="J326" s="82"/>
      <c r="K326" s="5"/>
      <c r="L326" s="5"/>
      <c r="M326" s="5"/>
      <c r="N326" s="5"/>
      <c r="O326" s="26"/>
      <c r="P326" s="25"/>
      <c r="Q326" s="25"/>
      <c r="R326" s="5"/>
      <c r="S326" s="5"/>
    </row>
    <row r="327" spans="1:19" s="23" customFormat="1" x14ac:dyDescent="0.2">
      <c r="A327"/>
      <c r="B327"/>
      <c r="C327"/>
      <c r="D327"/>
      <c r="E327" s="4"/>
      <c r="F327" s="1"/>
      <c r="G327" s="18"/>
      <c r="H327" s="18"/>
      <c r="I327" s="18"/>
      <c r="J327" s="82"/>
      <c r="K327" s="5"/>
      <c r="L327" s="5"/>
      <c r="M327" s="5"/>
      <c r="N327" s="5"/>
      <c r="O327" s="26"/>
      <c r="P327" s="25"/>
      <c r="Q327" s="25"/>
      <c r="R327" s="5"/>
      <c r="S327" s="5"/>
    </row>
    <row r="328" spans="1:19" s="23" customFormat="1" x14ac:dyDescent="0.2">
      <c r="A328"/>
      <c r="B328"/>
      <c r="C328"/>
      <c r="D328"/>
      <c r="E328" s="4"/>
      <c r="F328" s="1"/>
      <c r="G328" s="18"/>
      <c r="H328" s="18"/>
      <c r="I328" s="18"/>
      <c r="J328" s="82"/>
      <c r="K328" s="5"/>
      <c r="L328" s="5"/>
      <c r="M328" s="5"/>
      <c r="N328" s="5"/>
      <c r="O328" s="26"/>
      <c r="P328" s="25"/>
      <c r="Q328" s="25"/>
      <c r="R328" s="5"/>
      <c r="S328" s="5"/>
    </row>
    <row r="329" spans="1:19" s="23" customFormat="1" x14ac:dyDescent="0.2">
      <c r="A329"/>
      <c r="B329"/>
      <c r="C329"/>
      <c r="D329"/>
      <c r="E329" s="4"/>
      <c r="F329" s="1"/>
      <c r="G329" s="18"/>
      <c r="H329" s="18"/>
      <c r="I329" s="18"/>
      <c r="J329" s="82"/>
      <c r="K329" s="5"/>
      <c r="L329" s="5"/>
      <c r="M329" s="5"/>
      <c r="N329" s="5"/>
      <c r="O329" s="26"/>
      <c r="P329" s="25"/>
      <c r="Q329" s="25"/>
      <c r="R329" s="5"/>
      <c r="S329" s="5"/>
    </row>
    <row r="330" spans="1:19" s="23" customFormat="1" x14ac:dyDescent="0.2">
      <c r="A330"/>
      <c r="B330"/>
      <c r="C330"/>
      <c r="D330"/>
      <c r="E330" s="4"/>
      <c r="F330" s="1"/>
      <c r="G330" s="18"/>
      <c r="H330" s="18"/>
      <c r="I330" s="18"/>
      <c r="J330" s="82"/>
      <c r="K330" s="5"/>
      <c r="L330" s="5"/>
      <c r="M330" s="5"/>
      <c r="N330" s="5"/>
      <c r="O330" s="26"/>
      <c r="P330" s="25"/>
      <c r="Q330" s="25"/>
      <c r="R330" s="5"/>
      <c r="S330" s="5"/>
    </row>
    <row r="331" spans="1:19" s="23" customFormat="1" x14ac:dyDescent="0.2">
      <c r="A331"/>
      <c r="B331"/>
      <c r="C331"/>
      <c r="D331"/>
      <c r="E331" s="4"/>
      <c r="F331" s="1"/>
      <c r="G331" s="18"/>
      <c r="H331" s="18"/>
      <c r="I331" s="18"/>
      <c r="J331" s="82"/>
      <c r="K331" s="5"/>
      <c r="L331" s="5"/>
      <c r="M331" s="5"/>
      <c r="N331" s="5"/>
      <c r="O331" s="26"/>
      <c r="P331" s="25"/>
      <c r="Q331" s="25"/>
      <c r="R331" s="5"/>
      <c r="S331" s="5"/>
    </row>
    <row r="332" spans="1:19" s="23" customFormat="1" x14ac:dyDescent="0.2">
      <c r="A332"/>
      <c r="B332"/>
      <c r="C332"/>
      <c r="D332"/>
      <c r="E332" s="4"/>
      <c r="F332" s="1"/>
      <c r="G332" s="18"/>
      <c r="H332" s="18"/>
      <c r="I332" s="18"/>
      <c r="J332" s="82"/>
      <c r="K332" s="5"/>
      <c r="L332" s="5"/>
      <c r="M332" s="5"/>
      <c r="N332" s="5"/>
      <c r="O332" s="26"/>
      <c r="P332" s="25"/>
      <c r="Q332" s="25"/>
      <c r="R332" s="5"/>
      <c r="S332" s="5"/>
    </row>
    <row r="333" spans="1:19" s="23" customFormat="1" x14ac:dyDescent="0.2">
      <c r="A333"/>
      <c r="B333"/>
      <c r="C333"/>
      <c r="D333"/>
      <c r="E333" s="4"/>
      <c r="F333" s="1"/>
      <c r="G333" s="18"/>
      <c r="H333" s="18"/>
      <c r="I333" s="18"/>
      <c r="J333" s="82"/>
      <c r="K333" s="5"/>
      <c r="L333" s="5"/>
      <c r="M333" s="5"/>
      <c r="N333" s="5"/>
      <c r="O333" s="26"/>
      <c r="P333" s="25"/>
      <c r="Q333" s="25"/>
      <c r="R333" s="5"/>
      <c r="S333" s="5"/>
    </row>
    <row r="334" spans="1:19" s="23" customFormat="1" x14ac:dyDescent="0.2">
      <c r="A334"/>
      <c r="B334"/>
      <c r="C334"/>
      <c r="D334"/>
      <c r="E334" s="4"/>
      <c r="F334" s="1"/>
      <c r="G334" s="18"/>
      <c r="H334" s="18"/>
      <c r="I334" s="18"/>
      <c r="J334" s="82"/>
      <c r="K334" s="5"/>
      <c r="L334" s="5"/>
      <c r="M334" s="5"/>
      <c r="N334" s="5"/>
      <c r="O334" s="26"/>
      <c r="P334" s="25"/>
      <c r="Q334" s="25"/>
      <c r="R334" s="5"/>
      <c r="S334" s="5"/>
    </row>
    <row r="335" spans="1:19" s="23" customFormat="1" x14ac:dyDescent="0.2">
      <c r="A335"/>
      <c r="B335"/>
      <c r="C335"/>
      <c r="D335"/>
      <c r="E335" s="4"/>
      <c r="F335" s="1"/>
      <c r="G335" s="18"/>
      <c r="H335" s="18"/>
      <c r="I335" s="18"/>
      <c r="J335" s="82"/>
      <c r="K335" s="5"/>
      <c r="L335" s="5"/>
      <c r="M335" s="5"/>
      <c r="N335" s="5"/>
      <c r="O335" s="26"/>
      <c r="P335" s="25"/>
      <c r="Q335" s="25"/>
      <c r="R335" s="5"/>
      <c r="S335" s="5"/>
    </row>
    <row r="336" spans="1:19" s="23" customFormat="1" x14ac:dyDescent="0.2">
      <c r="A336"/>
      <c r="B336"/>
      <c r="C336"/>
      <c r="D336"/>
      <c r="E336" s="4"/>
      <c r="F336" s="1"/>
      <c r="G336" s="18"/>
      <c r="H336" s="18"/>
      <c r="I336" s="18"/>
      <c r="J336" s="82"/>
      <c r="K336" s="5"/>
      <c r="L336" s="5"/>
      <c r="M336" s="5"/>
      <c r="N336" s="5"/>
      <c r="O336" s="26"/>
      <c r="P336" s="25"/>
      <c r="Q336" s="25"/>
      <c r="R336" s="5"/>
      <c r="S336" s="5"/>
    </row>
    <row r="337" spans="1:19" s="23" customFormat="1" x14ac:dyDescent="0.2">
      <c r="A337"/>
      <c r="B337"/>
      <c r="C337"/>
      <c r="D337"/>
      <c r="E337" s="4"/>
      <c r="F337" s="1"/>
      <c r="G337" s="18"/>
      <c r="H337" s="18"/>
      <c r="I337" s="18"/>
      <c r="J337" s="82"/>
      <c r="K337" s="5"/>
      <c r="L337" s="5"/>
      <c r="M337" s="5"/>
      <c r="N337" s="5"/>
      <c r="O337" s="26"/>
      <c r="P337" s="25"/>
      <c r="Q337" s="25"/>
      <c r="R337" s="5"/>
      <c r="S337" s="5"/>
    </row>
    <row r="338" spans="1:19" s="23" customFormat="1" x14ac:dyDescent="0.2">
      <c r="A338"/>
      <c r="B338"/>
      <c r="C338"/>
      <c r="D338"/>
      <c r="E338" s="4"/>
      <c r="F338" s="1"/>
      <c r="G338" s="18"/>
      <c r="H338" s="18"/>
      <c r="I338" s="18"/>
      <c r="J338" s="82"/>
      <c r="K338" s="5"/>
      <c r="L338" s="5"/>
      <c r="M338" s="5"/>
      <c r="N338" s="5"/>
      <c r="O338" s="26"/>
      <c r="P338" s="25"/>
      <c r="Q338" s="25"/>
      <c r="R338" s="5"/>
      <c r="S338" s="5"/>
    </row>
    <row r="339" spans="1:19" s="23" customFormat="1" x14ac:dyDescent="0.2">
      <c r="A339"/>
      <c r="B339"/>
      <c r="C339"/>
      <c r="D339"/>
      <c r="E339" s="4"/>
      <c r="F339" s="1"/>
      <c r="G339" s="18"/>
      <c r="H339" s="18"/>
      <c r="I339" s="18"/>
      <c r="J339" s="82"/>
      <c r="K339" s="5"/>
      <c r="L339" s="5"/>
      <c r="M339" s="5"/>
      <c r="N339" s="5"/>
      <c r="O339" s="26"/>
      <c r="P339" s="25"/>
      <c r="Q339" s="25"/>
      <c r="R339" s="5"/>
      <c r="S339" s="5"/>
    </row>
    <row r="340" spans="1:19" s="23" customFormat="1" x14ac:dyDescent="0.2">
      <c r="A340"/>
      <c r="B340"/>
      <c r="C340"/>
      <c r="D340"/>
      <c r="E340" s="4"/>
      <c r="F340" s="1"/>
      <c r="G340" s="18"/>
      <c r="H340" s="18"/>
      <c r="I340" s="18"/>
      <c r="J340" s="82"/>
      <c r="K340" s="5"/>
      <c r="L340" s="5"/>
      <c r="M340" s="5"/>
      <c r="N340" s="5"/>
      <c r="O340" s="26"/>
      <c r="P340" s="25"/>
      <c r="Q340" s="25"/>
      <c r="R340" s="5"/>
      <c r="S340" s="5"/>
    </row>
    <row r="341" spans="1:19" s="23" customFormat="1" x14ac:dyDescent="0.2">
      <c r="A341"/>
      <c r="B341"/>
      <c r="C341"/>
      <c r="D341"/>
      <c r="E341" s="4"/>
      <c r="F341" s="1"/>
      <c r="G341" s="18"/>
      <c r="H341" s="18"/>
      <c r="I341" s="18"/>
      <c r="J341" s="82"/>
      <c r="K341" s="5"/>
      <c r="L341" s="5"/>
      <c r="M341" s="5"/>
      <c r="N341" s="5"/>
      <c r="O341" s="26"/>
      <c r="P341" s="25"/>
      <c r="Q341" s="25"/>
      <c r="R341" s="5"/>
      <c r="S341" s="5"/>
    </row>
    <row r="342" spans="1:19" s="23" customFormat="1" x14ac:dyDescent="0.2">
      <c r="A342"/>
      <c r="B342"/>
      <c r="C342"/>
      <c r="D342"/>
      <c r="E342" s="4"/>
      <c r="F342" s="1"/>
      <c r="G342" s="18"/>
      <c r="H342" s="18"/>
      <c r="I342" s="18"/>
      <c r="J342" s="82"/>
      <c r="K342" s="5"/>
      <c r="L342" s="5"/>
      <c r="M342" s="5"/>
      <c r="N342" s="5"/>
      <c r="O342" s="26"/>
      <c r="P342" s="25"/>
      <c r="Q342" s="25"/>
      <c r="R342" s="5"/>
      <c r="S342" s="5"/>
    </row>
    <row r="343" spans="1:19" s="23" customFormat="1" x14ac:dyDescent="0.2">
      <c r="A343"/>
      <c r="B343"/>
      <c r="C343"/>
      <c r="D343"/>
      <c r="E343" s="4"/>
      <c r="F343" s="1"/>
      <c r="G343" s="18"/>
      <c r="H343" s="18"/>
      <c r="I343" s="18"/>
      <c r="J343" s="82"/>
      <c r="K343" s="5"/>
      <c r="L343" s="5"/>
      <c r="M343" s="5"/>
      <c r="N343" s="5"/>
      <c r="O343" s="26"/>
      <c r="P343" s="25"/>
      <c r="Q343" s="25"/>
      <c r="R343" s="5"/>
      <c r="S343" s="5"/>
    </row>
    <row r="344" spans="1:19" s="23" customFormat="1" x14ac:dyDescent="0.2">
      <c r="A344"/>
      <c r="B344"/>
      <c r="C344"/>
      <c r="D344"/>
      <c r="E344" s="4"/>
      <c r="F344" s="1"/>
      <c r="G344" s="18"/>
      <c r="H344" s="18"/>
      <c r="I344" s="18"/>
      <c r="J344" s="82"/>
      <c r="K344" s="5"/>
      <c r="L344" s="5"/>
      <c r="M344" s="5"/>
      <c r="N344" s="5"/>
      <c r="O344" s="26"/>
      <c r="P344" s="25"/>
      <c r="Q344" s="25"/>
      <c r="R344" s="5"/>
      <c r="S344" s="5"/>
    </row>
    <row r="345" spans="1:19" s="23" customFormat="1" x14ac:dyDescent="0.2">
      <c r="A345"/>
      <c r="B345"/>
      <c r="C345"/>
      <c r="D345"/>
      <c r="E345" s="4"/>
      <c r="F345" s="1"/>
      <c r="G345" s="18"/>
      <c r="H345" s="18"/>
      <c r="I345" s="18"/>
      <c r="J345" s="82"/>
      <c r="K345" s="5"/>
      <c r="L345" s="5"/>
      <c r="M345" s="5"/>
      <c r="N345" s="5"/>
      <c r="O345" s="26"/>
      <c r="P345" s="25"/>
      <c r="Q345" s="25"/>
      <c r="R345" s="5"/>
      <c r="S345" s="5"/>
    </row>
    <row r="346" spans="1:19" s="23" customFormat="1" x14ac:dyDescent="0.2">
      <c r="A346"/>
      <c r="B346"/>
      <c r="C346"/>
      <c r="D346"/>
      <c r="E346" s="4"/>
      <c r="F346" s="1"/>
      <c r="G346" s="18"/>
      <c r="H346" s="18"/>
      <c r="I346" s="18"/>
      <c r="J346" s="82"/>
      <c r="K346" s="5"/>
      <c r="L346" s="5"/>
      <c r="M346" s="5"/>
      <c r="N346" s="5"/>
      <c r="O346" s="26"/>
      <c r="P346" s="25"/>
      <c r="Q346" s="25"/>
      <c r="R346" s="5"/>
      <c r="S346" s="5"/>
    </row>
    <row r="347" spans="1:19" s="23" customFormat="1" x14ac:dyDescent="0.2">
      <c r="A347"/>
      <c r="B347"/>
      <c r="C347"/>
      <c r="D347"/>
      <c r="E347" s="4"/>
      <c r="F347" s="1"/>
      <c r="G347" s="18"/>
      <c r="H347" s="18"/>
      <c r="I347" s="18"/>
      <c r="J347" s="82"/>
      <c r="K347" s="5"/>
      <c r="L347" s="5"/>
      <c r="M347" s="5"/>
      <c r="N347" s="5"/>
      <c r="O347" s="26"/>
      <c r="P347" s="25"/>
      <c r="Q347" s="25"/>
      <c r="R347" s="5"/>
      <c r="S347" s="5"/>
    </row>
    <row r="348" spans="1:19" s="23" customFormat="1" x14ac:dyDescent="0.2">
      <c r="A348"/>
      <c r="B348"/>
      <c r="C348"/>
      <c r="D348"/>
      <c r="E348" s="4"/>
      <c r="F348" s="1"/>
      <c r="G348" s="18"/>
      <c r="H348" s="18"/>
      <c r="I348" s="18"/>
      <c r="J348" s="82"/>
      <c r="K348" s="5"/>
      <c r="L348" s="5"/>
      <c r="M348" s="5"/>
      <c r="N348" s="5"/>
      <c r="O348" s="26"/>
      <c r="P348" s="25"/>
      <c r="Q348" s="25"/>
      <c r="R348" s="5"/>
      <c r="S348" s="5"/>
    </row>
    <row r="349" spans="1:19" s="23" customFormat="1" x14ac:dyDescent="0.2">
      <c r="A349"/>
      <c r="B349"/>
      <c r="C349"/>
      <c r="D349"/>
      <c r="E349" s="4"/>
      <c r="F349" s="1"/>
      <c r="G349" s="18"/>
      <c r="H349" s="18"/>
      <c r="I349" s="18"/>
      <c r="J349" s="82"/>
      <c r="K349" s="5"/>
      <c r="L349" s="5"/>
      <c r="M349" s="5"/>
      <c r="N349" s="5"/>
      <c r="O349" s="26"/>
      <c r="P349" s="25"/>
      <c r="Q349" s="25"/>
      <c r="R349" s="5"/>
      <c r="S349" s="5"/>
    </row>
    <row r="350" spans="1:19" s="23" customFormat="1" x14ac:dyDescent="0.2">
      <c r="A350"/>
      <c r="B350"/>
      <c r="C350"/>
      <c r="D350"/>
      <c r="E350" s="4"/>
      <c r="F350" s="1"/>
      <c r="G350" s="18"/>
      <c r="H350" s="18"/>
      <c r="I350" s="18"/>
      <c r="J350" s="82"/>
      <c r="K350" s="5"/>
      <c r="L350" s="5"/>
      <c r="M350" s="5"/>
      <c r="N350" s="5"/>
      <c r="O350" s="26"/>
      <c r="P350" s="25"/>
      <c r="Q350" s="25"/>
      <c r="R350" s="5"/>
      <c r="S350" s="5"/>
    </row>
    <row r="351" spans="1:19" s="23" customFormat="1" x14ac:dyDescent="0.2">
      <c r="A351"/>
      <c r="B351"/>
      <c r="C351"/>
      <c r="D351"/>
      <c r="E351" s="4"/>
      <c r="F351" s="1"/>
      <c r="G351" s="18"/>
      <c r="H351" s="18"/>
      <c r="I351" s="18"/>
      <c r="J351" s="82"/>
      <c r="K351" s="5"/>
      <c r="L351" s="5"/>
      <c r="M351" s="5"/>
      <c r="N351" s="5"/>
      <c r="O351" s="26"/>
      <c r="P351" s="25"/>
      <c r="Q351" s="25"/>
      <c r="R351" s="5"/>
      <c r="S351" s="5"/>
    </row>
    <row r="352" spans="1:19" s="23" customFormat="1" x14ac:dyDescent="0.2">
      <c r="A352"/>
      <c r="B352"/>
      <c r="C352"/>
      <c r="D352"/>
      <c r="E352" s="4"/>
      <c r="F352" s="1"/>
      <c r="G352" s="18"/>
      <c r="H352" s="18"/>
      <c r="I352" s="18"/>
      <c r="J352" s="82"/>
      <c r="K352" s="5"/>
      <c r="L352" s="5"/>
      <c r="M352" s="5"/>
      <c r="N352" s="5"/>
      <c r="O352" s="26"/>
      <c r="P352" s="25"/>
      <c r="Q352" s="25"/>
      <c r="R352" s="5"/>
      <c r="S352" s="5"/>
    </row>
    <row r="353" spans="1:19" s="23" customFormat="1" x14ac:dyDescent="0.2">
      <c r="A353"/>
      <c r="B353"/>
      <c r="C353"/>
      <c r="D353"/>
      <c r="E353" s="4"/>
      <c r="F353" s="1"/>
      <c r="G353" s="18"/>
      <c r="H353" s="18"/>
      <c r="I353" s="18"/>
      <c r="J353" s="82"/>
      <c r="K353" s="5"/>
      <c r="L353" s="5"/>
      <c r="M353" s="5"/>
      <c r="N353" s="5"/>
      <c r="O353" s="26"/>
      <c r="P353" s="25"/>
      <c r="Q353" s="25"/>
      <c r="R353" s="5"/>
      <c r="S353" s="5"/>
    </row>
    <row r="354" spans="1:19" s="23" customFormat="1" x14ac:dyDescent="0.2">
      <c r="A354"/>
      <c r="B354"/>
      <c r="C354"/>
      <c r="D354"/>
      <c r="E354" s="4"/>
      <c r="F354" s="1"/>
      <c r="G354" s="18"/>
      <c r="H354" s="18"/>
      <c r="I354" s="18"/>
      <c r="J354" s="82"/>
      <c r="K354" s="5"/>
      <c r="L354" s="5"/>
      <c r="M354" s="5"/>
      <c r="N354" s="5"/>
      <c r="O354" s="26"/>
      <c r="P354" s="25"/>
      <c r="Q354" s="25"/>
      <c r="R354" s="5"/>
      <c r="S354" s="5"/>
    </row>
    <row r="355" spans="1:19" s="23" customFormat="1" x14ac:dyDescent="0.2">
      <c r="A355"/>
      <c r="B355"/>
      <c r="C355"/>
      <c r="D355"/>
      <c r="E355" s="4"/>
      <c r="F355" s="1"/>
      <c r="G355" s="18"/>
      <c r="H355" s="18"/>
      <c r="I355" s="18"/>
      <c r="J355" s="82"/>
      <c r="K355" s="5"/>
      <c r="L355" s="5"/>
      <c r="M355" s="5"/>
      <c r="N355" s="5"/>
      <c r="O355" s="26"/>
      <c r="P355" s="25"/>
      <c r="Q355" s="25"/>
      <c r="R355" s="5"/>
      <c r="S355" s="5"/>
    </row>
    <row r="356" spans="1:19" s="23" customFormat="1" x14ac:dyDescent="0.2">
      <c r="A356"/>
      <c r="B356"/>
      <c r="C356"/>
      <c r="D356"/>
      <c r="E356" s="4"/>
      <c r="F356" s="1"/>
      <c r="G356" s="18"/>
      <c r="H356" s="18"/>
      <c r="I356" s="18"/>
      <c r="J356" s="82"/>
      <c r="K356" s="5"/>
      <c r="L356" s="5"/>
      <c r="M356" s="5"/>
      <c r="N356" s="5"/>
      <c r="O356" s="26"/>
      <c r="P356" s="25"/>
      <c r="Q356" s="25"/>
      <c r="R356" s="5"/>
      <c r="S356" s="5"/>
    </row>
    <row r="357" spans="1:19" s="23" customFormat="1" x14ac:dyDescent="0.2">
      <c r="A357"/>
      <c r="B357"/>
      <c r="C357"/>
      <c r="D357"/>
      <c r="E357" s="4"/>
      <c r="F357" s="1"/>
      <c r="G357" s="18"/>
      <c r="H357" s="18"/>
      <c r="I357" s="18"/>
      <c r="J357" s="82"/>
      <c r="K357" s="5"/>
      <c r="L357" s="5"/>
      <c r="M357" s="5"/>
      <c r="N357" s="5"/>
      <c r="O357" s="26"/>
      <c r="P357" s="25"/>
      <c r="Q357" s="25"/>
      <c r="R357" s="5"/>
      <c r="S357" s="5"/>
    </row>
    <row r="358" spans="1:19" s="23" customFormat="1" x14ac:dyDescent="0.2">
      <c r="A358"/>
      <c r="B358"/>
      <c r="C358"/>
      <c r="D358"/>
      <c r="E358" s="4"/>
      <c r="F358" s="1"/>
      <c r="G358" s="18"/>
      <c r="H358" s="18"/>
      <c r="I358" s="18"/>
      <c r="J358" s="82"/>
      <c r="K358" s="5"/>
      <c r="L358" s="5"/>
      <c r="M358" s="5"/>
      <c r="N358" s="5"/>
      <c r="O358" s="26"/>
      <c r="P358" s="25"/>
      <c r="Q358" s="25"/>
      <c r="R358" s="5"/>
      <c r="S358" s="5"/>
    </row>
    <row r="359" spans="1:19" s="23" customFormat="1" x14ac:dyDescent="0.2">
      <c r="A359"/>
      <c r="B359"/>
      <c r="C359"/>
      <c r="D359"/>
      <c r="E359" s="4"/>
      <c r="F359" s="1"/>
      <c r="G359" s="18"/>
      <c r="H359" s="18"/>
      <c r="I359" s="18"/>
      <c r="J359" s="82"/>
      <c r="K359" s="5"/>
      <c r="L359" s="5"/>
      <c r="M359" s="5"/>
      <c r="N359" s="5"/>
      <c r="O359" s="26"/>
      <c r="P359" s="25"/>
      <c r="Q359" s="25"/>
      <c r="R359" s="5"/>
      <c r="S359" s="5"/>
    </row>
    <row r="360" spans="1:19" s="23" customFormat="1" x14ac:dyDescent="0.2">
      <c r="A360"/>
      <c r="B360"/>
      <c r="C360"/>
      <c r="D360"/>
      <c r="E360" s="4"/>
      <c r="F360" s="1"/>
      <c r="G360" s="18"/>
      <c r="H360" s="18"/>
      <c r="I360" s="18"/>
      <c r="J360" s="82"/>
      <c r="K360" s="5"/>
      <c r="L360" s="5"/>
      <c r="M360" s="5"/>
      <c r="N360" s="5"/>
      <c r="O360" s="26"/>
      <c r="P360" s="25"/>
      <c r="Q360" s="25"/>
      <c r="R360" s="5"/>
      <c r="S360" s="5"/>
    </row>
    <row r="361" spans="1:19" s="23" customFormat="1" x14ac:dyDescent="0.2">
      <c r="A361"/>
      <c r="B361"/>
      <c r="C361"/>
      <c r="D361"/>
      <c r="E361" s="4"/>
      <c r="F361" s="1"/>
      <c r="G361" s="18"/>
      <c r="H361" s="18"/>
      <c r="I361" s="18"/>
      <c r="J361" s="82"/>
      <c r="K361" s="5"/>
      <c r="L361" s="5"/>
      <c r="M361" s="5"/>
      <c r="N361" s="5"/>
      <c r="O361" s="26"/>
      <c r="P361" s="25"/>
      <c r="Q361" s="25"/>
      <c r="R361" s="5"/>
      <c r="S361" s="5"/>
    </row>
    <row r="362" spans="1:19" s="23" customFormat="1" x14ac:dyDescent="0.2">
      <c r="A362"/>
      <c r="B362"/>
      <c r="C362"/>
      <c r="D362"/>
      <c r="E362" s="4"/>
      <c r="F362" s="1"/>
      <c r="G362" s="18"/>
      <c r="H362" s="18"/>
      <c r="I362" s="18"/>
      <c r="J362" s="82"/>
      <c r="K362" s="5"/>
      <c r="L362" s="5"/>
      <c r="M362" s="5"/>
      <c r="N362" s="5"/>
      <c r="O362" s="26"/>
      <c r="P362" s="25"/>
      <c r="Q362" s="25"/>
      <c r="R362" s="5"/>
      <c r="S362" s="5"/>
    </row>
    <row r="363" spans="1:19" s="23" customFormat="1" x14ac:dyDescent="0.2">
      <c r="A363"/>
      <c r="B363"/>
      <c r="C363"/>
      <c r="D363"/>
      <c r="E363" s="4"/>
      <c r="F363" s="1"/>
      <c r="G363" s="18"/>
      <c r="H363" s="18"/>
      <c r="I363" s="18"/>
      <c r="J363" s="82"/>
      <c r="K363" s="5"/>
      <c r="L363" s="5"/>
      <c r="M363" s="5"/>
      <c r="N363" s="5"/>
      <c r="O363" s="26"/>
      <c r="P363" s="25"/>
      <c r="Q363" s="25"/>
      <c r="R363" s="5"/>
      <c r="S363" s="5"/>
    </row>
    <row r="364" spans="1:19" s="23" customFormat="1" x14ac:dyDescent="0.2">
      <c r="A364"/>
      <c r="B364"/>
      <c r="C364"/>
      <c r="D364"/>
      <c r="E364" s="4"/>
      <c r="F364" s="1"/>
      <c r="G364" s="18"/>
      <c r="H364" s="18"/>
      <c r="I364" s="18"/>
      <c r="J364" s="82"/>
      <c r="K364" s="5"/>
      <c r="L364" s="5"/>
      <c r="M364" s="5"/>
      <c r="N364" s="5"/>
      <c r="O364" s="26"/>
      <c r="P364" s="25"/>
      <c r="Q364" s="25"/>
      <c r="R364" s="5"/>
      <c r="S364" s="5"/>
    </row>
    <row r="365" spans="1:19" s="23" customFormat="1" x14ac:dyDescent="0.2">
      <c r="A365"/>
      <c r="B365"/>
      <c r="C365"/>
      <c r="D365"/>
      <c r="E365" s="4"/>
      <c r="F365" s="1"/>
      <c r="G365" s="18"/>
      <c r="H365" s="18"/>
      <c r="I365" s="18"/>
      <c r="J365" s="82"/>
      <c r="K365" s="5"/>
      <c r="L365" s="5"/>
      <c r="M365" s="5"/>
      <c r="N365" s="5"/>
      <c r="O365" s="26"/>
      <c r="P365" s="25"/>
      <c r="Q365" s="25"/>
      <c r="R365" s="5"/>
      <c r="S365" s="5"/>
    </row>
    <row r="366" spans="1:19" s="23" customFormat="1" x14ac:dyDescent="0.2">
      <c r="A366"/>
      <c r="B366"/>
      <c r="C366"/>
      <c r="D366"/>
      <c r="E366" s="4"/>
      <c r="F366" s="1"/>
      <c r="G366" s="18"/>
      <c r="H366" s="18"/>
      <c r="I366" s="18"/>
      <c r="J366" s="82"/>
      <c r="K366" s="5"/>
      <c r="L366" s="5"/>
      <c r="M366" s="5"/>
      <c r="N366" s="5"/>
      <c r="O366" s="26"/>
      <c r="P366" s="25"/>
      <c r="Q366" s="25"/>
      <c r="R366" s="5"/>
      <c r="S366" s="5"/>
    </row>
    <row r="367" spans="1:19" s="23" customFormat="1" x14ac:dyDescent="0.2">
      <c r="A367"/>
      <c r="B367"/>
      <c r="C367"/>
      <c r="D367"/>
      <c r="E367" s="4"/>
      <c r="F367" s="1"/>
      <c r="G367" s="18"/>
      <c r="H367" s="18"/>
      <c r="I367" s="18"/>
      <c r="J367" s="82"/>
      <c r="K367" s="5"/>
      <c r="L367" s="5"/>
      <c r="M367" s="5"/>
      <c r="N367" s="5"/>
      <c r="O367" s="26"/>
      <c r="P367" s="25"/>
      <c r="Q367" s="25"/>
      <c r="R367" s="5"/>
      <c r="S367" s="5"/>
    </row>
    <row r="368" spans="1:19" s="23" customFormat="1" x14ac:dyDescent="0.2">
      <c r="A368"/>
      <c r="B368"/>
      <c r="C368"/>
      <c r="D368"/>
      <c r="E368" s="4"/>
      <c r="F368" s="1"/>
      <c r="G368" s="18"/>
      <c r="H368" s="18"/>
      <c r="I368" s="18"/>
      <c r="J368" s="82"/>
      <c r="K368" s="5"/>
      <c r="L368" s="5"/>
      <c r="M368" s="5"/>
      <c r="N368" s="5"/>
      <c r="O368" s="26"/>
      <c r="P368" s="25"/>
      <c r="Q368" s="25"/>
      <c r="R368" s="5"/>
      <c r="S368" s="5"/>
    </row>
    <row r="369" spans="1:19" s="23" customFormat="1" x14ac:dyDescent="0.2">
      <c r="A369"/>
      <c r="B369"/>
      <c r="C369"/>
      <c r="D369"/>
      <c r="E369" s="4"/>
      <c r="F369" s="1"/>
      <c r="G369" s="18"/>
      <c r="H369" s="18"/>
      <c r="I369" s="18"/>
      <c r="J369" s="82"/>
      <c r="K369" s="5"/>
      <c r="L369" s="5"/>
      <c r="M369" s="5"/>
      <c r="N369" s="5"/>
      <c r="O369" s="26"/>
      <c r="P369" s="25"/>
      <c r="Q369" s="25"/>
      <c r="R369" s="5"/>
      <c r="S369" s="5"/>
    </row>
    <row r="370" spans="1:19" s="23" customFormat="1" x14ac:dyDescent="0.2">
      <c r="A370"/>
      <c r="B370"/>
      <c r="C370"/>
      <c r="D370"/>
      <c r="E370" s="4"/>
      <c r="F370" s="1"/>
      <c r="G370" s="18"/>
      <c r="H370" s="18"/>
      <c r="I370" s="18"/>
      <c r="J370" s="82"/>
      <c r="K370" s="5"/>
      <c r="L370" s="5"/>
      <c r="M370" s="5"/>
      <c r="N370" s="5"/>
      <c r="O370" s="26"/>
      <c r="P370" s="25"/>
      <c r="Q370" s="25"/>
      <c r="R370" s="5"/>
      <c r="S370" s="5"/>
    </row>
    <row r="371" spans="1:19" s="23" customFormat="1" x14ac:dyDescent="0.2">
      <c r="A371"/>
      <c r="B371"/>
      <c r="C371"/>
      <c r="D371"/>
      <c r="E371" s="4"/>
      <c r="F371" s="1"/>
      <c r="G371" s="18"/>
      <c r="H371" s="18"/>
      <c r="I371" s="18"/>
      <c r="J371" s="82"/>
      <c r="K371" s="5"/>
      <c r="L371" s="5"/>
      <c r="M371" s="5"/>
      <c r="N371" s="5"/>
      <c r="O371" s="26"/>
      <c r="P371" s="25"/>
      <c r="Q371" s="25"/>
      <c r="R371" s="5"/>
      <c r="S371" s="5"/>
    </row>
    <row r="372" spans="1:19" s="23" customFormat="1" x14ac:dyDescent="0.2">
      <c r="A372"/>
      <c r="B372"/>
      <c r="C372"/>
      <c r="D372"/>
      <c r="E372" s="4"/>
      <c r="F372" s="1"/>
      <c r="G372" s="18"/>
      <c r="H372" s="18"/>
      <c r="I372" s="18"/>
      <c r="J372" s="82"/>
      <c r="K372" s="5"/>
      <c r="L372" s="5"/>
      <c r="M372" s="5"/>
      <c r="N372" s="5"/>
      <c r="O372" s="26"/>
      <c r="P372" s="25"/>
      <c r="Q372" s="25"/>
      <c r="R372" s="5"/>
      <c r="S372" s="5"/>
    </row>
    <row r="373" spans="1:19" s="23" customFormat="1" x14ac:dyDescent="0.2">
      <c r="A373"/>
      <c r="B373"/>
      <c r="C373"/>
      <c r="D373"/>
      <c r="E373" s="4"/>
      <c r="F373" s="1"/>
      <c r="G373" s="18"/>
      <c r="H373" s="18"/>
      <c r="I373" s="18"/>
      <c r="J373" s="82"/>
      <c r="K373" s="5"/>
      <c r="L373" s="5"/>
      <c r="M373" s="5"/>
      <c r="N373" s="5"/>
      <c r="O373" s="26"/>
      <c r="P373" s="25"/>
      <c r="Q373" s="25"/>
      <c r="R373" s="5"/>
      <c r="S373" s="5"/>
    </row>
    <row r="374" spans="1:19" s="23" customFormat="1" x14ac:dyDescent="0.2">
      <c r="A374"/>
      <c r="B374"/>
      <c r="C374"/>
      <c r="D374"/>
      <c r="E374" s="4"/>
      <c r="F374" s="1"/>
      <c r="G374" s="18"/>
      <c r="H374" s="18"/>
      <c r="I374" s="18"/>
      <c r="J374" s="82"/>
      <c r="K374" s="5"/>
      <c r="L374" s="5"/>
      <c r="M374" s="5"/>
      <c r="N374" s="5"/>
      <c r="O374" s="26"/>
      <c r="P374" s="25"/>
      <c r="Q374" s="25"/>
      <c r="R374" s="5"/>
      <c r="S374" s="5"/>
    </row>
    <row r="375" spans="1:19" s="23" customFormat="1" x14ac:dyDescent="0.2">
      <c r="A375"/>
      <c r="B375"/>
      <c r="C375"/>
      <c r="D375"/>
      <c r="E375" s="4"/>
      <c r="F375" s="1"/>
      <c r="G375" s="18"/>
      <c r="H375" s="18"/>
      <c r="I375" s="18"/>
      <c r="J375" s="82"/>
      <c r="K375" s="5"/>
      <c r="L375" s="5"/>
      <c r="M375" s="5"/>
      <c r="N375" s="5"/>
      <c r="O375" s="26"/>
      <c r="P375" s="25"/>
      <c r="Q375" s="25"/>
      <c r="R375" s="5"/>
      <c r="S375" s="5"/>
    </row>
    <row r="376" spans="1:19" s="23" customFormat="1" x14ac:dyDescent="0.2">
      <c r="A376"/>
      <c r="B376"/>
      <c r="C376"/>
      <c r="D376"/>
      <c r="E376" s="4"/>
      <c r="F376" s="1"/>
      <c r="G376" s="18"/>
      <c r="H376" s="18"/>
      <c r="I376" s="18"/>
      <c r="J376" s="82"/>
      <c r="K376" s="5"/>
      <c r="L376" s="5"/>
      <c r="M376" s="5"/>
      <c r="N376" s="5"/>
      <c r="O376" s="26"/>
      <c r="P376" s="25"/>
      <c r="Q376" s="25"/>
      <c r="R376" s="5"/>
      <c r="S376" s="5"/>
    </row>
    <row r="377" spans="1:19" s="23" customFormat="1" x14ac:dyDescent="0.2">
      <c r="A377"/>
      <c r="B377"/>
      <c r="C377"/>
      <c r="D377"/>
      <c r="E377" s="4"/>
      <c r="F377" s="1"/>
      <c r="G377" s="18"/>
      <c r="H377" s="18"/>
      <c r="I377" s="18"/>
      <c r="J377" s="82"/>
      <c r="K377" s="5"/>
      <c r="L377" s="5"/>
      <c r="M377" s="5"/>
      <c r="N377" s="5"/>
      <c r="O377" s="26"/>
      <c r="P377" s="25"/>
      <c r="Q377" s="25"/>
      <c r="R377" s="5"/>
      <c r="S377" s="5"/>
    </row>
    <row r="378" spans="1:19" s="23" customFormat="1" x14ac:dyDescent="0.2">
      <c r="A378"/>
      <c r="B378"/>
      <c r="C378"/>
      <c r="D378"/>
      <c r="E378" s="4"/>
      <c r="F378" s="1"/>
      <c r="G378" s="18"/>
      <c r="H378" s="18"/>
      <c r="I378" s="18"/>
      <c r="J378" s="82"/>
      <c r="K378" s="5"/>
      <c r="L378" s="5"/>
      <c r="M378" s="5"/>
      <c r="N378" s="5"/>
      <c r="O378" s="26"/>
      <c r="P378" s="25"/>
      <c r="Q378" s="25"/>
      <c r="R378" s="5"/>
      <c r="S378" s="5"/>
    </row>
    <row r="379" spans="1:19" s="23" customFormat="1" x14ac:dyDescent="0.2">
      <c r="A379"/>
      <c r="B379"/>
      <c r="C379"/>
      <c r="D379"/>
      <c r="E379" s="4"/>
      <c r="F379" s="1"/>
      <c r="G379" s="18"/>
      <c r="H379" s="18"/>
      <c r="I379" s="18"/>
      <c r="J379" s="82"/>
      <c r="K379" s="5"/>
      <c r="L379" s="5"/>
      <c r="M379" s="5"/>
      <c r="N379" s="5"/>
      <c r="O379" s="26"/>
      <c r="P379" s="25"/>
      <c r="Q379" s="25"/>
      <c r="R379" s="5"/>
      <c r="S379" s="5"/>
    </row>
    <row r="380" spans="1:19" s="23" customFormat="1" x14ac:dyDescent="0.2">
      <c r="A380"/>
      <c r="B380"/>
      <c r="C380"/>
      <c r="D380"/>
      <c r="E380" s="4"/>
      <c r="F380" s="1"/>
      <c r="G380" s="18"/>
      <c r="H380" s="18"/>
      <c r="I380" s="18"/>
      <c r="J380" s="82"/>
      <c r="K380" s="5"/>
      <c r="L380" s="5"/>
      <c r="M380" s="5"/>
      <c r="N380" s="5"/>
      <c r="O380" s="26"/>
      <c r="P380" s="25"/>
      <c r="Q380" s="25"/>
      <c r="R380" s="5"/>
      <c r="S380" s="5"/>
    </row>
    <row r="381" spans="1:19" s="23" customFormat="1" x14ac:dyDescent="0.2">
      <c r="A381"/>
      <c r="B381"/>
      <c r="C381"/>
      <c r="D381"/>
      <c r="E381" s="4"/>
      <c r="F381" s="1"/>
      <c r="G381" s="18"/>
      <c r="H381" s="18"/>
      <c r="I381" s="18"/>
      <c r="J381" s="82"/>
      <c r="K381" s="5"/>
      <c r="L381" s="5"/>
      <c r="M381" s="5"/>
      <c r="N381" s="5"/>
      <c r="O381" s="26"/>
      <c r="P381" s="25"/>
      <c r="Q381" s="25"/>
      <c r="R381" s="5"/>
      <c r="S381" s="5"/>
    </row>
    <row r="382" spans="1:19" s="23" customFormat="1" x14ac:dyDescent="0.2">
      <c r="A382"/>
      <c r="B382"/>
      <c r="C382"/>
      <c r="D382"/>
      <c r="E382" s="4"/>
      <c r="F382" s="1"/>
      <c r="G382" s="18"/>
      <c r="H382" s="18"/>
      <c r="I382" s="18"/>
      <c r="J382" s="82"/>
      <c r="K382" s="5"/>
      <c r="L382" s="5"/>
      <c r="M382" s="5"/>
      <c r="N382" s="5"/>
      <c r="O382" s="26"/>
      <c r="P382" s="25"/>
      <c r="Q382" s="25"/>
      <c r="R382" s="5"/>
      <c r="S382" s="5"/>
    </row>
    <row r="383" spans="1:19" s="23" customFormat="1" x14ac:dyDescent="0.2">
      <c r="A383"/>
      <c r="B383"/>
      <c r="C383"/>
      <c r="D383"/>
      <c r="E383" s="4"/>
      <c r="F383" s="1"/>
      <c r="G383" s="18"/>
      <c r="H383" s="18"/>
      <c r="I383" s="18"/>
      <c r="J383" s="82"/>
      <c r="K383" s="5"/>
      <c r="L383" s="5"/>
      <c r="M383" s="5"/>
      <c r="N383" s="5"/>
      <c r="O383" s="26"/>
      <c r="P383" s="25"/>
      <c r="Q383" s="25"/>
      <c r="R383" s="5"/>
      <c r="S383" s="5"/>
    </row>
    <row r="384" spans="1:19" s="23" customFormat="1" x14ac:dyDescent="0.2">
      <c r="A384"/>
      <c r="B384"/>
      <c r="C384"/>
      <c r="D384"/>
      <c r="E384" s="4"/>
      <c r="F384" s="1"/>
      <c r="G384" s="18"/>
      <c r="H384" s="18"/>
      <c r="I384" s="18"/>
      <c r="J384" s="82"/>
      <c r="K384" s="5"/>
      <c r="L384" s="5"/>
      <c r="M384" s="5"/>
      <c r="N384" s="5"/>
      <c r="O384" s="26"/>
      <c r="P384" s="25"/>
      <c r="Q384" s="25"/>
      <c r="R384" s="5"/>
      <c r="S384" s="5"/>
    </row>
    <row r="385" spans="1:19" s="23" customFormat="1" x14ac:dyDescent="0.2">
      <c r="A385"/>
      <c r="B385"/>
      <c r="C385"/>
      <c r="D385"/>
      <c r="E385" s="4"/>
      <c r="F385" s="1"/>
      <c r="G385" s="18"/>
      <c r="H385" s="18"/>
      <c r="I385" s="18"/>
      <c r="J385" s="82"/>
      <c r="K385" s="5"/>
      <c r="L385" s="5"/>
      <c r="M385" s="5"/>
      <c r="N385" s="5"/>
      <c r="O385" s="26"/>
      <c r="P385" s="25"/>
      <c r="Q385" s="25"/>
      <c r="R385" s="5"/>
      <c r="S385" s="5"/>
    </row>
    <row r="386" spans="1:19" s="23" customFormat="1" x14ac:dyDescent="0.2">
      <c r="A386"/>
      <c r="B386"/>
      <c r="C386"/>
      <c r="D386"/>
      <c r="E386" s="4"/>
      <c r="F386" s="1"/>
      <c r="G386" s="18"/>
      <c r="H386" s="18"/>
      <c r="I386" s="18"/>
      <c r="J386" s="82"/>
      <c r="K386" s="5"/>
      <c r="L386" s="5"/>
      <c r="M386" s="5"/>
      <c r="N386" s="5"/>
      <c r="O386" s="26"/>
      <c r="P386" s="25"/>
      <c r="Q386" s="25"/>
      <c r="R386" s="5"/>
      <c r="S386" s="5"/>
    </row>
    <row r="387" spans="1:19" s="23" customFormat="1" x14ac:dyDescent="0.2">
      <c r="A387"/>
      <c r="B387"/>
      <c r="C387"/>
      <c r="D387"/>
      <c r="E387" s="4"/>
      <c r="F387" s="1"/>
      <c r="G387" s="18"/>
      <c r="H387" s="18"/>
      <c r="I387" s="18"/>
      <c r="J387" s="82"/>
      <c r="K387" s="5"/>
      <c r="L387" s="5"/>
      <c r="M387" s="5"/>
      <c r="N387" s="5"/>
      <c r="O387" s="26"/>
      <c r="P387" s="25"/>
      <c r="Q387" s="25"/>
      <c r="R387" s="5"/>
      <c r="S387" s="5"/>
    </row>
    <row r="388" spans="1:19" s="23" customFormat="1" x14ac:dyDescent="0.2">
      <c r="A388"/>
      <c r="B388"/>
      <c r="C388"/>
      <c r="D388"/>
      <c r="E388" s="4"/>
      <c r="F388" s="1"/>
      <c r="G388" s="18"/>
      <c r="H388" s="18"/>
      <c r="I388" s="18"/>
      <c r="J388" s="82"/>
      <c r="K388" s="5"/>
      <c r="L388" s="5"/>
      <c r="M388" s="5"/>
      <c r="N388" s="5"/>
      <c r="O388" s="26"/>
      <c r="P388" s="25"/>
      <c r="Q388" s="25"/>
      <c r="R388" s="5"/>
      <c r="S388" s="5"/>
    </row>
    <row r="389" spans="1:19" s="23" customFormat="1" x14ac:dyDescent="0.2">
      <c r="A389"/>
      <c r="B389"/>
      <c r="C389"/>
      <c r="D389"/>
      <c r="E389" s="4"/>
      <c r="F389" s="1"/>
      <c r="G389" s="18"/>
      <c r="H389" s="18"/>
      <c r="I389" s="18"/>
      <c r="J389" s="82"/>
      <c r="K389" s="5"/>
      <c r="L389" s="5"/>
      <c r="M389" s="5"/>
      <c r="N389" s="5"/>
      <c r="O389" s="26"/>
      <c r="P389" s="25"/>
      <c r="Q389" s="25"/>
      <c r="R389" s="5"/>
      <c r="S389" s="5"/>
    </row>
    <row r="390" spans="1:19" s="23" customFormat="1" x14ac:dyDescent="0.2">
      <c r="A390"/>
      <c r="B390"/>
      <c r="C390"/>
      <c r="D390"/>
      <c r="E390" s="4"/>
      <c r="F390" s="1"/>
      <c r="G390" s="18"/>
      <c r="H390" s="18"/>
      <c r="I390" s="18"/>
      <c r="J390" s="82"/>
      <c r="K390" s="5"/>
      <c r="L390" s="5"/>
      <c r="M390" s="5"/>
      <c r="N390" s="5"/>
      <c r="O390" s="26"/>
      <c r="P390" s="25"/>
      <c r="Q390" s="25"/>
      <c r="R390" s="5"/>
      <c r="S390" s="5"/>
    </row>
    <row r="391" spans="1:19" s="23" customFormat="1" x14ac:dyDescent="0.2">
      <c r="A391"/>
      <c r="B391"/>
      <c r="C391"/>
      <c r="D391"/>
      <c r="E391" s="4"/>
      <c r="F391" s="1"/>
      <c r="G391" s="18"/>
      <c r="H391" s="18"/>
      <c r="I391" s="18"/>
      <c r="J391" s="82"/>
      <c r="K391" s="5"/>
      <c r="L391" s="5"/>
      <c r="M391" s="5"/>
      <c r="N391" s="5"/>
      <c r="O391" s="26"/>
      <c r="P391" s="25"/>
      <c r="Q391" s="25"/>
      <c r="R391" s="5"/>
      <c r="S391" s="5"/>
    </row>
    <row r="392" spans="1:19" s="23" customFormat="1" x14ac:dyDescent="0.2">
      <c r="A392"/>
      <c r="B392"/>
      <c r="C392"/>
      <c r="D392"/>
      <c r="E392" s="4"/>
      <c r="F392" s="1"/>
      <c r="G392" s="18"/>
      <c r="H392" s="18"/>
      <c r="I392" s="18"/>
      <c r="J392" s="82"/>
      <c r="K392" s="5"/>
      <c r="L392" s="5"/>
      <c r="M392" s="5"/>
      <c r="N392" s="5"/>
      <c r="O392" s="26"/>
      <c r="P392" s="25"/>
      <c r="Q392" s="25"/>
      <c r="R392" s="5"/>
      <c r="S392" s="5"/>
    </row>
    <row r="393" spans="1:19" s="23" customFormat="1" x14ac:dyDescent="0.2">
      <c r="A393"/>
      <c r="B393"/>
      <c r="C393"/>
      <c r="D393"/>
      <c r="E393" s="4"/>
      <c r="F393" s="1"/>
      <c r="G393" s="18"/>
      <c r="H393" s="18"/>
      <c r="I393" s="18"/>
      <c r="J393" s="82"/>
      <c r="K393" s="5"/>
      <c r="L393" s="5"/>
      <c r="M393" s="5"/>
      <c r="N393" s="5"/>
      <c r="O393" s="26"/>
      <c r="P393" s="25"/>
      <c r="Q393" s="25"/>
      <c r="R393" s="5"/>
      <c r="S393" s="5"/>
    </row>
    <row r="394" spans="1:19" s="23" customFormat="1" x14ac:dyDescent="0.2">
      <c r="A394"/>
      <c r="B394"/>
      <c r="C394"/>
      <c r="D394"/>
      <c r="E394" s="4"/>
      <c r="F394" s="1"/>
      <c r="G394" s="18"/>
      <c r="H394" s="18"/>
      <c r="I394" s="18"/>
      <c r="J394" s="82"/>
      <c r="K394" s="5"/>
      <c r="L394" s="5"/>
      <c r="M394" s="5"/>
      <c r="N394" s="5"/>
      <c r="O394" s="26"/>
      <c r="P394" s="25"/>
      <c r="Q394" s="25"/>
      <c r="R394" s="5"/>
      <c r="S394" s="5"/>
    </row>
    <row r="395" spans="1:19" s="23" customFormat="1" x14ac:dyDescent="0.2">
      <c r="A395"/>
      <c r="B395"/>
      <c r="C395"/>
      <c r="D395"/>
      <c r="E395" s="4"/>
      <c r="F395" s="1"/>
      <c r="G395" s="18"/>
      <c r="H395" s="18"/>
      <c r="I395" s="18"/>
      <c r="J395" s="82"/>
      <c r="K395" s="5"/>
      <c r="L395" s="5"/>
      <c r="M395" s="5"/>
      <c r="N395" s="5"/>
      <c r="O395" s="26"/>
      <c r="P395" s="25"/>
      <c r="Q395" s="25"/>
      <c r="R395" s="5"/>
      <c r="S395" s="5"/>
    </row>
    <row r="396" spans="1:19" s="23" customFormat="1" x14ac:dyDescent="0.2">
      <c r="A396"/>
      <c r="B396"/>
      <c r="C396"/>
      <c r="D396"/>
      <c r="E396" s="4"/>
      <c r="F396" s="1"/>
      <c r="G396" s="18"/>
      <c r="H396" s="18"/>
      <c r="I396" s="18"/>
      <c r="J396" s="82"/>
      <c r="K396" s="5"/>
      <c r="L396" s="5"/>
      <c r="M396" s="5"/>
      <c r="N396" s="5"/>
      <c r="O396" s="26"/>
      <c r="P396" s="25"/>
      <c r="Q396" s="25"/>
      <c r="R396" s="5"/>
      <c r="S396" s="5"/>
    </row>
    <row r="397" spans="1:19" s="23" customFormat="1" x14ac:dyDescent="0.2">
      <c r="A397"/>
      <c r="B397"/>
      <c r="C397"/>
      <c r="D397"/>
      <c r="E397" s="4"/>
      <c r="F397" s="1"/>
      <c r="G397" s="18"/>
      <c r="H397" s="18"/>
      <c r="I397" s="18"/>
      <c r="J397" s="82"/>
      <c r="K397" s="5"/>
      <c r="L397" s="5"/>
      <c r="M397" s="5"/>
      <c r="N397" s="5"/>
      <c r="O397" s="26"/>
      <c r="P397" s="25"/>
      <c r="Q397" s="25"/>
      <c r="R397" s="5"/>
      <c r="S397" s="5"/>
    </row>
    <row r="398" spans="1:19" s="23" customFormat="1" x14ac:dyDescent="0.2">
      <c r="A398"/>
      <c r="B398"/>
      <c r="C398"/>
      <c r="D398"/>
      <c r="E398" s="4"/>
      <c r="F398" s="1"/>
      <c r="G398" s="18"/>
      <c r="H398" s="18"/>
      <c r="I398" s="18"/>
      <c r="J398" s="82"/>
      <c r="K398" s="5"/>
      <c r="L398" s="5"/>
      <c r="M398" s="5"/>
      <c r="N398" s="5"/>
      <c r="O398" s="26"/>
      <c r="P398" s="25"/>
      <c r="Q398" s="25"/>
      <c r="R398" s="5"/>
      <c r="S398" s="5"/>
    </row>
    <row r="399" spans="1:19" s="23" customFormat="1" x14ac:dyDescent="0.2">
      <c r="A399"/>
      <c r="B399"/>
      <c r="C399"/>
      <c r="D399"/>
      <c r="E399" s="4"/>
      <c r="F399" s="1"/>
      <c r="G399" s="18"/>
      <c r="H399" s="18"/>
      <c r="I399" s="18"/>
      <c r="J399" s="82"/>
      <c r="K399" s="5"/>
      <c r="L399" s="5"/>
      <c r="M399" s="5"/>
      <c r="N399" s="5"/>
      <c r="O399" s="26"/>
      <c r="P399" s="25"/>
      <c r="Q399" s="25"/>
      <c r="R399" s="5"/>
      <c r="S399" s="5"/>
    </row>
    <row r="400" spans="1:19" s="23" customFormat="1" x14ac:dyDescent="0.2">
      <c r="A400"/>
      <c r="B400"/>
      <c r="C400"/>
      <c r="D400"/>
      <c r="E400" s="4"/>
      <c r="F400" s="1"/>
      <c r="G400" s="18"/>
      <c r="H400" s="18"/>
      <c r="I400" s="18"/>
      <c r="J400" s="82"/>
      <c r="K400" s="5"/>
      <c r="L400" s="5"/>
      <c r="M400" s="5"/>
      <c r="N400" s="5"/>
      <c r="O400" s="26"/>
      <c r="P400" s="25"/>
      <c r="Q400" s="25"/>
      <c r="R400" s="5"/>
      <c r="S400" s="5"/>
    </row>
    <row r="401" spans="1:19" s="23" customFormat="1" x14ac:dyDescent="0.2">
      <c r="A401"/>
      <c r="B401"/>
      <c r="C401"/>
      <c r="D401"/>
      <c r="E401" s="4"/>
      <c r="F401" s="1"/>
      <c r="G401" s="18"/>
      <c r="H401" s="18"/>
      <c r="I401" s="18"/>
      <c r="J401" s="82"/>
      <c r="K401" s="5"/>
      <c r="L401" s="5"/>
      <c r="M401" s="5"/>
      <c r="N401" s="5"/>
      <c r="O401" s="26"/>
      <c r="P401" s="25"/>
      <c r="Q401" s="25"/>
      <c r="R401" s="5"/>
      <c r="S401" s="5"/>
    </row>
    <row r="402" spans="1:19" s="23" customFormat="1" x14ac:dyDescent="0.2">
      <c r="A402"/>
      <c r="B402"/>
      <c r="C402"/>
      <c r="D402"/>
      <c r="E402" s="4"/>
      <c r="F402" s="1"/>
      <c r="G402" s="18"/>
      <c r="H402" s="18"/>
      <c r="I402" s="18"/>
      <c r="J402" s="82"/>
      <c r="K402" s="5"/>
      <c r="L402" s="5"/>
      <c r="M402" s="5"/>
      <c r="N402" s="5"/>
      <c r="O402" s="26"/>
      <c r="P402" s="25"/>
      <c r="Q402" s="25"/>
      <c r="R402" s="5"/>
      <c r="S402" s="5"/>
    </row>
    <row r="403" spans="1:19" s="23" customFormat="1" x14ac:dyDescent="0.2">
      <c r="A403"/>
      <c r="B403"/>
      <c r="C403"/>
      <c r="D403"/>
      <c r="E403" s="4"/>
      <c r="F403" s="1"/>
      <c r="G403" s="18"/>
      <c r="H403" s="18"/>
      <c r="I403" s="18"/>
      <c r="J403" s="82"/>
      <c r="K403" s="5"/>
      <c r="L403" s="5"/>
      <c r="M403" s="5"/>
      <c r="N403" s="5"/>
      <c r="O403" s="26"/>
      <c r="P403" s="25"/>
      <c r="Q403" s="25"/>
      <c r="R403" s="5"/>
      <c r="S403" s="5"/>
    </row>
    <row r="404" spans="1:19" s="23" customFormat="1" x14ac:dyDescent="0.2">
      <c r="A404"/>
      <c r="B404"/>
      <c r="C404"/>
      <c r="D404"/>
      <c r="E404" s="4"/>
      <c r="F404" s="1"/>
      <c r="G404" s="18"/>
      <c r="H404" s="18"/>
      <c r="I404" s="18"/>
      <c r="J404" s="82"/>
      <c r="K404" s="5"/>
      <c r="L404" s="5"/>
      <c r="M404" s="5"/>
      <c r="N404" s="5"/>
      <c r="O404" s="26"/>
      <c r="P404" s="25"/>
      <c r="Q404" s="25"/>
      <c r="R404" s="5"/>
      <c r="S404" s="5"/>
    </row>
    <row r="405" spans="1:19" s="23" customFormat="1" x14ac:dyDescent="0.2">
      <c r="A405"/>
      <c r="B405"/>
      <c r="C405"/>
      <c r="D405"/>
      <c r="E405" s="4"/>
      <c r="F405" s="1"/>
      <c r="G405" s="18"/>
      <c r="H405" s="18"/>
      <c r="I405" s="18"/>
      <c r="J405" s="82"/>
      <c r="K405" s="5"/>
      <c r="L405" s="5"/>
      <c r="M405" s="5"/>
      <c r="N405" s="5"/>
      <c r="O405" s="26"/>
      <c r="P405" s="25"/>
      <c r="Q405" s="25"/>
      <c r="R405" s="5"/>
      <c r="S405" s="5"/>
    </row>
    <row r="406" spans="1:19" s="23" customFormat="1" x14ac:dyDescent="0.2">
      <c r="A406"/>
      <c r="B406"/>
      <c r="C406"/>
      <c r="D406"/>
      <c r="E406" s="4"/>
      <c r="F406" s="1"/>
      <c r="G406" s="18"/>
      <c r="H406" s="18"/>
      <c r="I406" s="18"/>
      <c r="J406" s="82"/>
      <c r="K406" s="5"/>
      <c r="L406" s="5"/>
      <c r="M406" s="5"/>
      <c r="N406" s="5"/>
      <c r="O406" s="26"/>
      <c r="P406" s="25"/>
      <c r="Q406" s="25"/>
      <c r="R406" s="5"/>
      <c r="S406" s="5"/>
    </row>
    <row r="407" spans="1:19" s="23" customFormat="1" x14ac:dyDescent="0.2">
      <c r="A407"/>
      <c r="B407"/>
      <c r="C407"/>
      <c r="D407"/>
      <c r="E407" s="4"/>
      <c r="F407" s="1"/>
      <c r="G407" s="18"/>
      <c r="H407" s="18"/>
      <c r="I407" s="18"/>
      <c r="J407" s="82"/>
      <c r="K407" s="5"/>
      <c r="L407" s="5"/>
      <c r="M407" s="5"/>
      <c r="N407" s="5"/>
      <c r="O407" s="26"/>
      <c r="P407" s="25"/>
      <c r="Q407" s="25"/>
      <c r="R407" s="5"/>
      <c r="S407" s="5"/>
    </row>
    <row r="408" spans="1:19" s="23" customFormat="1" x14ac:dyDescent="0.2">
      <c r="A408"/>
      <c r="B408"/>
      <c r="C408"/>
      <c r="D408"/>
      <c r="E408" s="4"/>
      <c r="F408" s="1"/>
      <c r="G408" s="18"/>
      <c r="H408" s="18"/>
      <c r="I408" s="18"/>
      <c r="J408" s="82"/>
      <c r="K408" s="5"/>
      <c r="L408" s="5"/>
      <c r="M408" s="5"/>
      <c r="N408" s="5"/>
      <c r="O408" s="26"/>
      <c r="P408" s="25"/>
      <c r="Q408" s="25"/>
      <c r="R408" s="5"/>
      <c r="S408" s="5"/>
    </row>
    <row r="409" spans="1:19" s="23" customFormat="1" x14ac:dyDescent="0.2">
      <c r="A409"/>
      <c r="B409"/>
      <c r="C409"/>
      <c r="D409"/>
      <c r="E409" s="4"/>
      <c r="F409" s="1"/>
      <c r="G409" s="18"/>
      <c r="H409" s="18"/>
      <c r="I409" s="18"/>
      <c r="J409" s="82"/>
      <c r="K409" s="5"/>
      <c r="L409" s="5"/>
      <c r="M409" s="5"/>
      <c r="N409" s="5"/>
      <c r="O409" s="26"/>
      <c r="P409" s="25"/>
      <c r="Q409" s="25"/>
      <c r="R409" s="5"/>
      <c r="S409" s="5"/>
    </row>
    <row r="410" spans="1:19" s="23" customFormat="1" x14ac:dyDescent="0.2">
      <c r="A410"/>
      <c r="B410"/>
      <c r="C410"/>
      <c r="D410"/>
      <c r="E410" s="4"/>
      <c r="F410" s="1"/>
      <c r="G410" s="18"/>
      <c r="H410" s="18"/>
      <c r="I410" s="18"/>
      <c r="J410" s="82"/>
      <c r="K410" s="5"/>
      <c r="L410" s="5"/>
      <c r="M410" s="5"/>
      <c r="N410" s="5"/>
      <c r="O410" s="26"/>
      <c r="P410" s="25"/>
      <c r="Q410" s="25"/>
      <c r="R410" s="5"/>
      <c r="S410" s="5"/>
    </row>
    <row r="411" spans="1:19" s="23" customFormat="1" x14ac:dyDescent="0.2">
      <c r="A411"/>
      <c r="B411"/>
      <c r="C411"/>
      <c r="D411"/>
      <c r="E411" s="4"/>
      <c r="F411" s="1"/>
      <c r="G411" s="18"/>
      <c r="H411" s="18"/>
      <c r="I411" s="18"/>
      <c r="J411" s="82"/>
      <c r="K411" s="5"/>
      <c r="L411" s="5"/>
      <c r="M411" s="5"/>
      <c r="N411" s="5"/>
      <c r="O411" s="26"/>
      <c r="P411" s="25"/>
      <c r="Q411" s="25"/>
      <c r="R411" s="5"/>
      <c r="S411" s="5"/>
    </row>
    <row r="412" spans="1:19" s="23" customFormat="1" x14ac:dyDescent="0.2">
      <c r="A412"/>
      <c r="B412"/>
      <c r="C412"/>
      <c r="D412"/>
      <c r="E412" s="4"/>
      <c r="F412" s="1"/>
      <c r="G412" s="18"/>
      <c r="H412" s="18"/>
      <c r="I412" s="18"/>
      <c r="J412" s="82"/>
      <c r="K412" s="5"/>
      <c r="L412" s="5"/>
      <c r="M412" s="5"/>
      <c r="N412" s="5"/>
      <c r="O412" s="26"/>
      <c r="P412" s="25"/>
      <c r="Q412" s="25"/>
      <c r="R412" s="5"/>
      <c r="S412" s="5"/>
    </row>
    <row r="413" spans="1:19" s="23" customFormat="1" x14ac:dyDescent="0.2">
      <c r="A413"/>
      <c r="B413"/>
      <c r="C413"/>
      <c r="D413"/>
      <c r="E413" s="4"/>
      <c r="F413" s="1"/>
      <c r="G413" s="18"/>
      <c r="H413" s="18"/>
      <c r="I413" s="18"/>
      <c r="J413" s="82"/>
      <c r="K413" s="5"/>
      <c r="L413" s="5"/>
      <c r="M413" s="5"/>
      <c r="N413" s="5"/>
      <c r="O413" s="26"/>
      <c r="P413" s="25"/>
      <c r="Q413" s="25"/>
      <c r="R413" s="5"/>
      <c r="S413" s="5"/>
    </row>
    <row r="414" spans="1:19" s="23" customFormat="1" x14ac:dyDescent="0.2">
      <c r="A414"/>
      <c r="B414"/>
      <c r="C414"/>
      <c r="D414"/>
      <c r="E414" s="4"/>
      <c r="F414" s="1"/>
      <c r="G414" s="18"/>
      <c r="H414" s="18"/>
      <c r="I414" s="18"/>
      <c r="J414" s="82"/>
      <c r="K414" s="5"/>
      <c r="L414" s="5"/>
      <c r="M414" s="5"/>
      <c r="N414" s="5"/>
      <c r="O414" s="26"/>
      <c r="P414" s="25"/>
      <c r="Q414" s="25"/>
      <c r="R414" s="5"/>
      <c r="S414" s="5"/>
    </row>
    <row r="415" spans="1:19" s="23" customFormat="1" x14ac:dyDescent="0.2">
      <c r="A415"/>
      <c r="B415"/>
      <c r="C415"/>
      <c r="D415"/>
      <c r="E415" s="4"/>
      <c r="F415" s="1"/>
      <c r="G415" s="18"/>
      <c r="H415" s="18"/>
      <c r="I415" s="18"/>
      <c r="J415" s="82"/>
      <c r="K415" s="5"/>
      <c r="L415" s="5"/>
      <c r="M415" s="5"/>
      <c r="N415" s="5"/>
      <c r="O415" s="26"/>
      <c r="P415" s="25"/>
      <c r="Q415" s="25"/>
      <c r="R415" s="5"/>
      <c r="S415" s="5"/>
    </row>
    <row r="416" spans="1:19" s="23" customFormat="1" x14ac:dyDescent="0.2">
      <c r="A416"/>
      <c r="B416"/>
      <c r="C416"/>
      <c r="D416"/>
      <c r="E416" s="4"/>
      <c r="F416" s="1"/>
      <c r="G416" s="18"/>
      <c r="H416" s="18"/>
      <c r="I416" s="18"/>
      <c r="J416" s="82"/>
      <c r="K416" s="5"/>
      <c r="L416" s="5"/>
      <c r="M416" s="5"/>
      <c r="N416" s="5"/>
      <c r="O416" s="26"/>
      <c r="P416" s="25"/>
      <c r="Q416" s="25"/>
      <c r="R416" s="5"/>
      <c r="S416" s="5"/>
    </row>
    <row r="417" spans="1:19" s="23" customFormat="1" x14ac:dyDescent="0.2">
      <c r="A417"/>
      <c r="B417"/>
      <c r="C417"/>
      <c r="D417"/>
      <c r="E417" s="4"/>
      <c r="F417" s="1"/>
      <c r="G417" s="18"/>
      <c r="H417" s="18"/>
      <c r="I417" s="18"/>
      <c r="J417" s="82"/>
      <c r="K417" s="5"/>
      <c r="L417" s="5"/>
      <c r="M417" s="5"/>
      <c r="N417" s="5"/>
      <c r="O417" s="26"/>
      <c r="P417" s="25"/>
      <c r="Q417" s="25"/>
      <c r="R417" s="5"/>
      <c r="S417" s="5"/>
    </row>
    <row r="418" spans="1:19" s="23" customFormat="1" x14ac:dyDescent="0.2">
      <c r="A418"/>
      <c r="B418"/>
      <c r="C418"/>
      <c r="D418"/>
      <c r="E418" s="4"/>
      <c r="F418" s="1"/>
      <c r="G418" s="18"/>
      <c r="H418" s="18"/>
      <c r="I418" s="18"/>
      <c r="J418" s="82"/>
      <c r="K418" s="5"/>
      <c r="L418" s="5"/>
      <c r="M418" s="5"/>
      <c r="N418" s="5"/>
      <c r="O418" s="26"/>
      <c r="P418" s="25"/>
      <c r="Q418" s="25"/>
      <c r="R418" s="5"/>
      <c r="S418" s="5"/>
    </row>
    <row r="419" spans="1:19" s="23" customFormat="1" x14ac:dyDescent="0.2">
      <c r="A419"/>
      <c r="B419"/>
      <c r="C419"/>
      <c r="D419"/>
      <c r="E419" s="4"/>
      <c r="F419" s="1"/>
      <c r="G419" s="18"/>
      <c r="H419" s="18"/>
      <c r="I419" s="18"/>
      <c r="J419" s="82"/>
      <c r="K419" s="5"/>
      <c r="L419" s="5"/>
      <c r="M419" s="5"/>
      <c r="N419" s="5"/>
      <c r="O419" s="26"/>
      <c r="P419" s="25"/>
      <c r="Q419" s="25"/>
      <c r="R419" s="5"/>
      <c r="S419" s="5"/>
    </row>
    <row r="420" spans="1:19" s="23" customFormat="1" x14ac:dyDescent="0.2">
      <c r="A420"/>
      <c r="B420"/>
      <c r="C420"/>
      <c r="D420"/>
      <c r="E420" s="4"/>
      <c r="F420" s="1"/>
      <c r="G420" s="18"/>
      <c r="H420" s="18"/>
      <c r="I420" s="18"/>
      <c r="J420" s="82"/>
      <c r="K420" s="5"/>
      <c r="L420" s="5"/>
      <c r="M420" s="5"/>
      <c r="N420" s="5"/>
      <c r="O420" s="26"/>
      <c r="P420" s="25"/>
      <c r="Q420" s="25"/>
      <c r="R420" s="5"/>
      <c r="S420" s="5"/>
    </row>
    <row r="421" spans="1:19" s="23" customFormat="1" x14ac:dyDescent="0.2">
      <c r="A421"/>
      <c r="B421"/>
      <c r="C421"/>
      <c r="D421"/>
      <c r="E421" s="4"/>
      <c r="F421" s="1"/>
      <c r="G421" s="18"/>
      <c r="H421" s="18"/>
      <c r="I421" s="18"/>
      <c r="J421" s="82"/>
      <c r="K421" s="5"/>
      <c r="L421" s="5"/>
      <c r="M421" s="5"/>
      <c r="N421" s="5"/>
      <c r="O421" s="26"/>
      <c r="P421" s="25"/>
      <c r="Q421" s="25"/>
      <c r="R421" s="5"/>
      <c r="S421" s="5"/>
    </row>
    <row r="422" spans="1:19" s="23" customFormat="1" x14ac:dyDescent="0.2">
      <c r="A422"/>
      <c r="B422"/>
      <c r="C422"/>
      <c r="D422"/>
      <c r="E422" s="4"/>
      <c r="F422" s="1"/>
      <c r="G422" s="18"/>
      <c r="H422" s="18"/>
      <c r="I422" s="18"/>
      <c r="J422" s="82"/>
      <c r="K422" s="5"/>
      <c r="L422" s="5"/>
      <c r="M422" s="5"/>
      <c r="N422" s="5"/>
      <c r="O422" s="26"/>
      <c r="P422" s="25"/>
      <c r="Q422" s="25"/>
      <c r="R422" s="5"/>
      <c r="S422" s="5"/>
    </row>
    <row r="423" spans="1:19" s="23" customFormat="1" x14ac:dyDescent="0.2">
      <c r="A423"/>
      <c r="B423"/>
      <c r="C423"/>
      <c r="D423"/>
      <c r="E423" s="4"/>
      <c r="F423" s="1"/>
      <c r="G423" s="18"/>
      <c r="H423" s="18"/>
      <c r="I423" s="18"/>
      <c r="J423" s="82"/>
      <c r="K423" s="5"/>
      <c r="L423" s="5"/>
      <c r="M423" s="5"/>
      <c r="N423" s="5"/>
      <c r="O423" s="26"/>
      <c r="P423" s="25"/>
      <c r="Q423" s="25"/>
      <c r="R423" s="5"/>
      <c r="S423" s="5"/>
    </row>
    <row r="424" spans="1:19" s="23" customFormat="1" x14ac:dyDescent="0.2">
      <c r="A424"/>
      <c r="B424"/>
      <c r="C424"/>
      <c r="D424"/>
      <c r="E424" s="4"/>
      <c r="F424" s="1"/>
      <c r="G424" s="18"/>
      <c r="H424" s="18"/>
      <c r="I424" s="18"/>
      <c r="J424" s="82"/>
      <c r="K424" s="5"/>
      <c r="L424" s="5"/>
      <c r="M424" s="5"/>
      <c r="N424" s="5"/>
      <c r="O424" s="26"/>
      <c r="P424" s="25"/>
      <c r="Q424" s="25"/>
      <c r="R424" s="5"/>
      <c r="S424" s="5"/>
    </row>
    <row r="425" spans="1:19" s="23" customFormat="1" x14ac:dyDescent="0.2">
      <c r="A425"/>
      <c r="B425"/>
      <c r="C425"/>
      <c r="D425"/>
      <c r="E425" s="4"/>
      <c r="F425" s="1"/>
      <c r="G425" s="18"/>
      <c r="H425" s="18"/>
      <c r="I425" s="18"/>
      <c r="J425" s="82"/>
      <c r="K425" s="5"/>
      <c r="L425" s="5"/>
      <c r="M425" s="5"/>
      <c r="N425" s="5"/>
      <c r="O425" s="26"/>
      <c r="P425" s="25"/>
      <c r="Q425" s="25"/>
      <c r="R425" s="5"/>
      <c r="S425" s="5"/>
    </row>
    <row r="426" spans="1:19" s="23" customFormat="1" x14ac:dyDescent="0.2">
      <c r="A426"/>
      <c r="B426"/>
      <c r="C426"/>
      <c r="D426"/>
      <c r="E426" s="4"/>
      <c r="F426" s="1"/>
      <c r="G426" s="18"/>
      <c r="H426" s="18"/>
      <c r="I426" s="18"/>
      <c r="J426" s="82"/>
      <c r="K426" s="5"/>
      <c r="L426" s="5"/>
      <c r="M426" s="5"/>
      <c r="N426" s="5"/>
      <c r="O426" s="26"/>
      <c r="P426" s="25"/>
      <c r="Q426" s="25"/>
      <c r="R426" s="5"/>
      <c r="S426" s="5"/>
    </row>
    <row r="427" spans="1:19" s="23" customFormat="1" x14ac:dyDescent="0.2">
      <c r="A427"/>
      <c r="B427"/>
      <c r="C427"/>
      <c r="D427"/>
      <c r="E427" s="4"/>
      <c r="F427" s="1"/>
      <c r="G427" s="18"/>
      <c r="H427" s="18"/>
      <c r="I427" s="18"/>
      <c r="J427" s="82"/>
      <c r="K427" s="5"/>
      <c r="L427" s="5"/>
      <c r="M427" s="5"/>
      <c r="N427" s="5"/>
      <c r="O427" s="26"/>
      <c r="P427" s="25"/>
      <c r="Q427" s="25"/>
      <c r="R427" s="5"/>
      <c r="S427" s="5"/>
    </row>
    <row r="428" spans="1:19" s="23" customFormat="1" x14ac:dyDescent="0.2">
      <c r="A428"/>
      <c r="B428"/>
      <c r="C428"/>
      <c r="D428"/>
      <c r="E428" s="4"/>
      <c r="F428" s="1"/>
      <c r="G428" s="18"/>
      <c r="H428" s="18"/>
      <c r="I428" s="18"/>
      <c r="J428" s="82"/>
      <c r="K428" s="5"/>
      <c r="L428" s="5"/>
      <c r="M428" s="5"/>
      <c r="N428" s="5"/>
      <c r="O428" s="26"/>
      <c r="P428" s="25"/>
      <c r="Q428" s="25"/>
      <c r="R428" s="5"/>
      <c r="S428" s="5"/>
    </row>
    <row r="429" spans="1:19" s="23" customFormat="1" x14ac:dyDescent="0.2">
      <c r="A429"/>
      <c r="B429"/>
      <c r="C429"/>
      <c r="D429"/>
      <c r="E429" s="4"/>
      <c r="F429" s="1"/>
      <c r="G429" s="18"/>
      <c r="H429" s="18"/>
      <c r="I429" s="18"/>
      <c r="J429" s="82"/>
      <c r="K429" s="5"/>
      <c r="L429" s="5"/>
      <c r="M429" s="5"/>
      <c r="N429" s="5"/>
      <c r="O429" s="26"/>
      <c r="P429" s="25"/>
      <c r="Q429" s="25"/>
      <c r="R429" s="5"/>
      <c r="S429" s="5"/>
    </row>
    <row r="430" spans="1:19" s="23" customFormat="1" x14ac:dyDescent="0.2">
      <c r="A430"/>
      <c r="B430"/>
      <c r="C430"/>
      <c r="D430"/>
      <c r="E430" s="4"/>
      <c r="F430" s="1"/>
      <c r="G430" s="18"/>
      <c r="H430" s="18"/>
      <c r="I430" s="18"/>
      <c r="J430" s="82"/>
      <c r="K430" s="5"/>
      <c r="L430" s="5"/>
      <c r="M430" s="5"/>
      <c r="N430" s="5"/>
      <c r="O430" s="26"/>
      <c r="P430" s="25"/>
      <c r="Q430" s="25"/>
      <c r="R430" s="5"/>
      <c r="S430" s="5"/>
    </row>
    <row r="431" spans="1:19" s="23" customFormat="1" x14ac:dyDescent="0.2">
      <c r="A431"/>
      <c r="B431"/>
      <c r="C431"/>
      <c r="D431"/>
      <c r="E431" s="4"/>
      <c r="F431" s="1"/>
      <c r="G431" s="18"/>
      <c r="H431" s="18"/>
      <c r="I431" s="18"/>
      <c r="J431" s="82"/>
      <c r="K431" s="5"/>
      <c r="L431" s="5"/>
      <c r="M431" s="5"/>
      <c r="N431" s="5"/>
      <c r="O431" s="26"/>
      <c r="P431" s="25"/>
      <c r="Q431" s="25"/>
      <c r="R431" s="5"/>
      <c r="S431" s="5"/>
    </row>
    <row r="432" spans="1:19" s="23" customFormat="1" x14ac:dyDescent="0.2">
      <c r="A432"/>
      <c r="B432"/>
      <c r="C432"/>
      <c r="D432"/>
      <c r="E432" s="4"/>
      <c r="F432" s="1"/>
      <c r="G432" s="18"/>
      <c r="H432" s="18"/>
      <c r="I432" s="18"/>
      <c r="J432" s="82"/>
      <c r="K432" s="5"/>
      <c r="L432" s="5"/>
      <c r="M432" s="5"/>
      <c r="N432" s="5"/>
      <c r="O432" s="26"/>
      <c r="P432" s="25"/>
      <c r="Q432" s="25"/>
      <c r="R432" s="5"/>
      <c r="S432" s="5"/>
    </row>
    <row r="433" spans="1:19" s="23" customFormat="1" x14ac:dyDescent="0.2">
      <c r="A433"/>
      <c r="B433"/>
      <c r="C433"/>
      <c r="D433"/>
      <c r="E433" s="4"/>
      <c r="F433" s="1"/>
      <c r="G433" s="18"/>
      <c r="H433" s="18"/>
      <c r="I433" s="18"/>
      <c r="J433" s="82"/>
      <c r="K433" s="5"/>
      <c r="L433" s="5"/>
      <c r="M433" s="5"/>
      <c r="N433" s="5"/>
      <c r="O433" s="26"/>
      <c r="P433" s="25"/>
      <c r="Q433" s="25"/>
      <c r="R433" s="5"/>
      <c r="S433" s="5"/>
    </row>
    <row r="434" spans="1:19" s="23" customFormat="1" x14ac:dyDescent="0.2">
      <c r="A434"/>
      <c r="B434"/>
      <c r="C434"/>
      <c r="D434"/>
      <c r="E434" s="4"/>
      <c r="F434" s="1"/>
      <c r="G434" s="18"/>
      <c r="H434" s="18"/>
      <c r="I434" s="18"/>
      <c r="J434" s="82"/>
      <c r="K434" s="5"/>
      <c r="L434" s="5"/>
      <c r="M434" s="5"/>
      <c r="N434" s="5"/>
      <c r="O434" s="26"/>
      <c r="P434" s="25"/>
      <c r="Q434" s="25"/>
      <c r="R434" s="5"/>
      <c r="S434" s="5"/>
    </row>
    <row r="435" spans="1:19" s="23" customFormat="1" x14ac:dyDescent="0.2">
      <c r="A435"/>
      <c r="B435"/>
      <c r="C435"/>
      <c r="D435"/>
      <c r="E435" s="4"/>
      <c r="F435" s="1"/>
      <c r="G435" s="18"/>
      <c r="H435" s="18"/>
      <c r="I435" s="18"/>
      <c r="J435" s="82"/>
      <c r="K435" s="5"/>
      <c r="L435" s="5"/>
      <c r="M435" s="5"/>
      <c r="N435" s="5"/>
      <c r="O435" s="26"/>
      <c r="P435" s="25"/>
      <c r="Q435" s="25"/>
      <c r="R435" s="5"/>
      <c r="S435" s="5"/>
    </row>
    <row r="436" spans="1:19" s="23" customFormat="1" x14ac:dyDescent="0.2">
      <c r="A436"/>
      <c r="B436"/>
      <c r="C436"/>
      <c r="D436"/>
      <c r="E436" s="4"/>
      <c r="F436" s="1"/>
      <c r="G436" s="18"/>
      <c r="H436" s="18"/>
      <c r="I436" s="18"/>
      <c r="J436" s="82"/>
      <c r="K436" s="5"/>
      <c r="L436" s="5"/>
      <c r="M436" s="5"/>
      <c r="N436" s="5"/>
      <c r="O436" s="26"/>
      <c r="P436" s="25"/>
      <c r="Q436" s="25"/>
      <c r="R436" s="5"/>
      <c r="S436" s="5"/>
    </row>
    <row r="437" spans="1:19" s="23" customFormat="1" x14ac:dyDescent="0.2">
      <c r="A437"/>
      <c r="B437"/>
      <c r="C437"/>
      <c r="D437"/>
      <c r="E437" s="4"/>
      <c r="F437" s="1"/>
      <c r="G437" s="18"/>
      <c r="H437" s="18"/>
      <c r="I437" s="18"/>
      <c r="J437" s="82"/>
      <c r="K437" s="5"/>
      <c r="L437" s="5"/>
      <c r="M437" s="5"/>
      <c r="N437" s="5"/>
      <c r="O437" s="26"/>
      <c r="P437" s="25"/>
      <c r="Q437" s="25"/>
      <c r="R437" s="5"/>
      <c r="S437" s="5"/>
    </row>
    <row r="438" spans="1:19" s="23" customFormat="1" x14ac:dyDescent="0.2">
      <c r="A438"/>
      <c r="B438"/>
      <c r="C438"/>
      <c r="D438"/>
      <c r="E438" s="4"/>
      <c r="F438" s="1"/>
      <c r="G438" s="18"/>
      <c r="H438" s="18"/>
      <c r="I438" s="18"/>
      <c r="J438" s="82"/>
      <c r="K438" s="5"/>
      <c r="L438" s="5"/>
      <c r="M438" s="5"/>
      <c r="N438" s="5"/>
      <c r="O438" s="26"/>
      <c r="P438" s="25"/>
      <c r="Q438" s="25"/>
      <c r="R438" s="5"/>
      <c r="S438" s="5"/>
    </row>
    <row r="439" spans="1:19" s="23" customFormat="1" x14ac:dyDescent="0.2">
      <c r="A439"/>
      <c r="B439"/>
      <c r="C439"/>
      <c r="D439"/>
      <c r="E439" s="4"/>
      <c r="F439" s="1"/>
      <c r="G439" s="18"/>
      <c r="H439" s="18"/>
      <c r="I439" s="18"/>
      <c r="J439" s="82"/>
      <c r="K439" s="5"/>
      <c r="L439" s="5"/>
      <c r="M439" s="5"/>
      <c r="N439" s="5"/>
      <c r="O439" s="26"/>
      <c r="P439" s="25"/>
      <c r="Q439" s="25"/>
      <c r="R439" s="5"/>
      <c r="S439" s="5"/>
    </row>
    <row r="440" spans="1:19" s="23" customFormat="1" x14ac:dyDescent="0.2">
      <c r="A440"/>
      <c r="B440"/>
      <c r="C440"/>
      <c r="D440"/>
      <c r="E440" s="4"/>
      <c r="F440" s="1"/>
      <c r="G440" s="18"/>
      <c r="H440" s="18"/>
      <c r="I440" s="18"/>
      <c r="J440" s="82"/>
      <c r="K440" s="5"/>
      <c r="L440" s="5"/>
      <c r="M440" s="5"/>
      <c r="N440" s="5"/>
      <c r="O440" s="26"/>
      <c r="P440" s="25"/>
      <c r="Q440" s="25"/>
      <c r="R440" s="5"/>
      <c r="S440" s="5"/>
    </row>
    <row r="441" spans="1:19" s="23" customFormat="1" x14ac:dyDescent="0.2">
      <c r="A441"/>
      <c r="B441"/>
      <c r="C441"/>
      <c r="D441"/>
      <c r="E441" s="4"/>
      <c r="F441" s="1"/>
      <c r="G441" s="18"/>
      <c r="H441" s="18"/>
      <c r="I441" s="18"/>
      <c r="J441" s="82"/>
      <c r="K441" s="5"/>
      <c r="L441" s="5"/>
      <c r="M441" s="5"/>
      <c r="N441" s="5"/>
      <c r="O441" s="26"/>
      <c r="P441" s="25"/>
      <c r="Q441" s="25"/>
      <c r="R441" s="5"/>
      <c r="S441" s="5"/>
    </row>
    <row r="442" spans="1:19" s="23" customFormat="1" x14ac:dyDescent="0.2">
      <c r="A442"/>
      <c r="B442"/>
      <c r="C442"/>
      <c r="D442"/>
      <c r="E442" s="4"/>
      <c r="F442" s="1"/>
      <c r="G442" s="18"/>
      <c r="H442" s="18"/>
      <c r="I442" s="18"/>
      <c r="J442" s="82"/>
      <c r="K442" s="5"/>
      <c r="L442" s="5"/>
      <c r="M442" s="5"/>
      <c r="N442" s="5"/>
      <c r="O442" s="26"/>
      <c r="P442" s="25"/>
      <c r="Q442" s="25"/>
      <c r="R442" s="5"/>
      <c r="S442" s="5"/>
    </row>
    <row r="443" spans="1:19" s="23" customFormat="1" x14ac:dyDescent="0.2">
      <c r="A443"/>
      <c r="B443"/>
      <c r="C443"/>
      <c r="D443"/>
      <c r="E443" s="4"/>
      <c r="F443" s="1"/>
      <c r="G443" s="18"/>
      <c r="H443" s="18"/>
      <c r="I443" s="18"/>
      <c r="J443" s="82"/>
      <c r="K443" s="5"/>
      <c r="L443" s="5"/>
      <c r="M443" s="5"/>
      <c r="N443" s="5"/>
      <c r="O443" s="26"/>
      <c r="P443" s="25"/>
      <c r="Q443" s="25"/>
      <c r="R443" s="5"/>
      <c r="S443" s="5"/>
    </row>
    <row r="444" spans="1:19" s="23" customFormat="1" x14ac:dyDescent="0.2">
      <c r="A444"/>
      <c r="B444"/>
      <c r="C444"/>
      <c r="D444"/>
      <c r="E444" s="4"/>
      <c r="F444" s="1"/>
      <c r="G444" s="18"/>
      <c r="H444" s="18"/>
      <c r="I444" s="18"/>
      <c r="J444" s="82"/>
      <c r="K444" s="5"/>
      <c r="L444" s="5"/>
      <c r="M444" s="5"/>
      <c r="N444" s="5"/>
      <c r="O444" s="26"/>
      <c r="P444" s="25"/>
      <c r="Q444" s="25"/>
      <c r="R444" s="5"/>
      <c r="S444" s="5"/>
    </row>
    <row r="445" spans="1:19" s="23" customFormat="1" x14ac:dyDescent="0.2">
      <c r="A445"/>
      <c r="B445"/>
      <c r="C445"/>
      <c r="D445"/>
      <c r="E445" s="4"/>
      <c r="F445" s="1"/>
      <c r="G445" s="18"/>
      <c r="H445" s="18"/>
      <c r="I445" s="18"/>
      <c r="J445" s="82"/>
      <c r="K445" s="5"/>
      <c r="L445" s="5"/>
      <c r="M445" s="5"/>
      <c r="N445" s="5"/>
      <c r="O445" s="26"/>
      <c r="P445" s="25"/>
      <c r="Q445" s="25"/>
      <c r="R445" s="5"/>
      <c r="S445" s="5"/>
    </row>
    <row r="446" spans="1:19" s="23" customFormat="1" x14ac:dyDescent="0.2">
      <c r="A446"/>
      <c r="B446"/>
      <c r="C446"/>
      <c r="D446"/>
      <c r="E446" s="4"/>
      <c r="F446" s="1"/>
      <c r="G446" s="18"/>
      <c r="H446" s="18"/>
      <c r="I446" s="18"/>
      <c r="J446" s="82"/>
      <c r="K446" s="5"/>
      <c r="L446" s="5"/>
      <c r="M446" s="5"/>
      <c r="N446" s="5"/>
      <c r="O446" s="26"/>
      <c r="P446" s="25"/>
      <c r="Q446" s="25"/>
      <c r="R446" s="5"/>
      <c r="S446" s="5"/>
    </row>
    <row r="447" spans="1:19" s="23" customFormat="1" x14ac:dyDescent="0.2">
      <c r="A447"/>
      <c r="B447"/>
      <c r="C447"/>
      <c r="D447"/>
      <c r="E447" s="4"/>
      <c r="F447" s="1"/>
      <c r="G447" s="18"/>
      <c r="H447" s="18"/>
      <c r="I447" s="18"/>
      <c r="J447" s="82"/>
      <c r="K447" s="5"/>
      <c r="L447" s="5"/>
      <c r="M447" s="5"/>
      <c r="N447" s="5"/>
      <c r="O447" s="26"/>
      <c r="P447" s="25"/>
      <c r="Q447" s="25"/>
      <c r="R447" s="5"/>
      <c r="S447" s="5"/>
    </row>
    <row r="448" spans="1:19" s="23" customFormat="1" x14ac:dyDescent="0.2">
      <c r="A448"/>
      <c r="B448"/>
      <c r="C448"/>
      <c r="D448"/>
      <c r="E448" s="4"/>
      <c r="F448" s="1"/>
      <c r="G448" s="18"/>
      <c r="H448" s="18"/>
      <c r="I448" s="18"/>
      <c r="J448" s="82"/>
      <c r="K448" s="5"/>
      <c r="L448" s="5"/>
      <c r="M448" s="5"/>
      <c r="N448" s="5"/>
      <c r="O448" s="26"/>
      <c r="P448" s="25"/>
      <c r="Q448" s="25"/>
      <c r="R448" s="5"/>
      <c r="S448" s="5"/>
    </row>
    <row r="449" spans="1:19" s="23" customFormat="1" x14ac:dyDescent="0.2">
      <c r="A449"/>
      <c r="B449"/>
      <c r="C449"/>
      <c r="D449"/>
      <c r="E449" s="4"/>
      <c r="F449" s="1"/>
      <c r="G449" s="18"/>
      <c r="H449" s="18"/>
      <c r="I449" s="18"/>
      <c r="J449" s="82"/>
      <c r="K449" s="5"/>
      <c r="L449" s="5"/>
      <c r="M449" s="5"/>
      <c r="N449" s="5"/>
      <c r="O449" s="26"/>
      <c r="P449" s="25"/>
      <c r="Q449" s="25"/>
      <c r="R449" s="5"/>
      <c r="S449" s="5"/>
    </row>
    <row r="450" spans="1:19" s="23" customFormat="1" x14ac:dyDescent="0.2">
      <c r="A450"/>
      <c r="B450"/>
      <c r="C450"/>
      <c r="D450"/>
      <c r="E450" s="4"/>
      <c r="F450" s="1"/>
      <c r="G450" s="18"/>
      <c r="H450" s="18"/>
      <c r="I450" s="18"/>
      <c r="J450" s="82"/>
      <c r="K450" s="5"/>
      <c r="L450" s="5"/>
      <c r="M450" s="5"/>
      <c r="N450" s="5"/>
      <c r="O450" s="26"/>
      <c r="P450" s="25"/>
      <c r="Q450" s="25"/>
      <c r="R450" s="5"/>
      <c r="S450" s="5"/>
    </row>
    <row r="451" spans="1:19" s="23" customFormat="1" x14ac:dyDescent="0.2">
      <c r="A451"/>
      <c r="B451"/>
      <c r="C451"/>
      <c r="D451"/>
      <c r="E451" s="4"/>
      <c r="F451" s="1"/>
      <c r="G451" s="18"/>
      <c r="H451" s="18"/>
      <c r="I451" s="18"/>
      <c r="J451" s="82"/>
      <c r="K451" s="5"/>
      <c r="L451" s="5"/>
      <c r="M451" s="5"/>
      <c r="N451" s="5"/>
      <c r="O451" s="26"/>
      <c r="P451" s="25"/>
      <c r="Q451" s="25"/>
      <c r="R451" s="5"/>
      <c r="S451" s="5"/>
    </row>
    <row r="452" spans="1:19" s="23" customFormat="1" x14ac:dyDescent="0.2">
      <c r="A452"/>
      <c r="B452"/>
      <c r="C452"/>
      <c r="D452"/>
      <c r="E452" s="4"/>
      <c r="F452" s="1"/>
      <c r="G452" s="18"/>
      <c r="H452" s="18"/>
      <c r="I452" s="18"/>
      <c r="J452" s="82"/>
      <c r="K452" s="5"/>
      <c r="L452" s="5"/>
      <c r="M452" s="5"/>
      <c r="N452" s="5"/>
      <c r="O452" s="26"/>
      <c r="P452" s="25"/>
      <c r="Q452" s="25"/>
      <c r="R452" s="5"/>
      <c r="S452" s="5"/>
    </row>
    <row r="453" spans="1:19" s="23" customFormat="1" x14ac:dyDescent="0.2">
      <c r="A453"/>
      <c r="B453"/>
      <c r="C453"/>
      <c r="D453"/>
      <c r="E453" s="4"/>
      <c r="F453" s="1"/>
      <c r="G453" s="18"/>
      <c r="H453" s="18"/>
      <c r="I453" s="18"/>
      <c r="J453" s="82"/>
      <c r="K453" s="5"/>
      <c r="L453" s="5"/>
      <c r="M453" s="5"/>
      <c r="N453" s="5"/>
      <c r="O453" s="26"/>
      <c r="P453" s="25"/>
      <c r="Q453" s="25"/>
      <c r="R453" s="5"/>
      <c r="S453" s="5"/>
    </row>
    <row r="454" spans="1:19" s="23" customFormat="1" x14ac:dyDescent="0.2">
      <c r="A454"/>
      <c r="B454"/>
      <c r="C454"/>
      <c r="D454"/>
      <c r="E454" s="4"/>
      <c r="F454" s="1"/>
      <c r="G454" s="18"/>
      <c r="H454" s="18"/>
      <c r="I454" s="18"/>
      <c r="J454" s="82"/>
      <c r="K454" s="5"/>
      <c r="L454" s="5"/>
      <c r="M454" s="5"/>
      <c r="N454" s="5"/>
      <c r="O454" s="26"/>
      <c r="P454" s="25"/>
      <c r="Q454" s="25"/>
      <c r="R454" s="5"/>
      <c r="S454" s="5"/>
    </row>
    <row r="455" spans="1:19" s="23" customFormat="1" x14ac:dyDescent="0.2">
      <c r="A455"/>
      <c r="B455"/>
      <c r="C455"/>
      <c r="D455"/>
      <c r="E455" s="4"/>
      <c r="F455" s="1"/>
      <c r="G455" s="18"/>
      <c r="H455" s="18"/>
      <c r="I455" s="18"/>
      <c r="J455" s="82"/>
      <c r="K455" s="5"/>
      <c r="L455" s="5"/>
      <c r="M455" s="5"/>
      <c r="N455" s="5"/>
      <c r="O455" s="26"/>
      <c r="P455" s="25"/>
      <c r="Q455" s="25"/>
      <c r="R455" s="5"/>
      <c r="S455" s="5"/>
    </row>
    <row r="456" spans="1:19" s="23" customFormat="1" x14ac:dyDescent="0.2">
      <c r="A456"/>
      <c r="B456"/>
      <c r="C456"/>
      <c r="D456"/>
      <c r="E456" s="4"/>
      <c r="F456" s="1"/>
      <c r="G456" s="18"/>
      <c r="H456" s="18"/>
      <c r="I456" s="18"/>
      <c r="J456" s="82"/>
      <c r="K456" s="5"/>
      <c r="L456" s="5"/>
      <c r="M456" s="5"/>
      <c r="N456" s="5"/>
      <c r="O456" s="26"/>
      <c r="P456" s="25"/>
      <c r="Q456" s="25"/>
      <c r="R456" s="5"/>
      <c r="S456" s="5"/>
    </row>
    <row r="457" spans="1:19" s="23" customFormat="1" x14ac:dyDescent="0.2">
      <c r="A457"/>
      <c r="B457"/>
      <c r="C457"/>
      <c r="D457"/>
      <c r="E457" s="4"/>
      <c r="F457" s="1"/>
      <c r="G457" s="18"/>
      <c r="H457" s="18"/>
      <c r="I457" s="18"/>
      <c r="J457" s="82"/>
      <c r="K457" s="5"/>
      <c r="L457" s="5"/>
      <c r="M457" s="5"/>
      <c r="N457" s="5"/>
      <c r="O457" s="26"/>
      <c r="P457" s="25"/>
      <c r="Q457" s="25"/>
      <c r="R457" s="5"/>
      <c r="S457" s="5"/>
    </row>
    <row r="458" spans="1:19" s="23" customFormat="1" x14ac:dyDescent="0.2">
      <c r="A458"/>
      <c r="B458"/>
      <c r="C458"/>
      <c r="D458"/>
      <c r="E458" s="4"/>
      <c r="F458" s="1"/>
      <c r="G458" s="18"/>
      <c r="H458" s="18"/>
      <c r="I458" s="18"/>
      <c r="J458" s="82"/>
      <c r="K458" s="5"/>
      <c r="L458" s="5"/>
      <c r="M458" s="5"/>
      <c r="N458" s="5"/>
      <c r="O458" s="26"/>
      <c r="P458" s="25"/>
      <c r="Q458" s="25"/>
      <c r="R458" s="5"/>
      <c r="S458" s="5"/>
    </row>
    <row r="459" spans="1:19" s="23" customFormat="1" x14ac:dyDescent="0.2">
      <c r="A459"/>
      <c r="B459"/>
      <c r="C459"/>
      <c r="D459"/>
      <c r="E459" s="4"/>
      <c r="F459" s="1"/>
      <c r="G459" s="18"/>
      <c r="H459" s="18"/>
      <c r="I459" s="18"/>
      <c r="J459" s="82"/>
      <c r="K459" s="5"/>
      <c r="L459" s="5"/>
      <c r="M459" s="5"/>
      <c r="N459" s="5"/>
      <c r="O459" s="26"/>
      <c r="P459" s="25"/>
      <c r="Q459" s="25"/>
      <c r="R459" s="5"/>
      <c r="S459" s="5"/>
    </row>
    <row r="460" spans="1:19" s="23" customFormat="1" x14ac:dyDescent="0.2">
      <c r="A460"/>
      <c r="B460"/>
      <c r="C460"/>
      <c r="D460"/>
      <c r="E460" s="4"/>
      <c r="F460" s="1"/>
      <c r="G460" s="18"/>
      <c r="H460" s="18"/>
      <c r="I460" s="18"/>
      <c r="J460" s="82"/>
      <c r="K460" s="5"/>
      <c r="L460" s="5"/>
      <c r="M460" s="5"/>
      <c r="N460" s="5"/>
      <c r="O460" s="26"/>
      <c r="P460" s="25"/>
      <c r="Q460" s="25"/>
      <c r="R460" s="5"/>
      <c r="S460" s="5"/>
    </row>
    <row r="461" spans="1:19" s="23" customFormat="1" x14ac:dyDescent="0.2">
      <c r="A461"/>
      <c r="B461"/>
      <c r="C461"/>
      <c r="D461"/>
      <c r="E461" s="4"/>
      <c r="F461" s="1"/>
      <c r="G461" s="18"/>
      <c r="H461" s="18"/>
      <c r="I461" s="18"/>
      <c r="J461" s="82"/>
      <c r="K461" s="5"/>
      <c r="L461" s="5"/>
      <c r="M461" s="5"/>
      <c r="N461" s="5"/>
      <c r="O461" s="26"/>
      <c r="P461" s="25"/>
      <c r="Q461" s="25"/>
      <c r="R461" s="5"/>
      <c r="S461" s="5"/>
    </row>
    <row r="462" spans="1:19" s="23" customFormat="1" x14ac:dyDescent="0.2">
      <c r="A462"/>
      <c r="B462"/>
      <c r="C462"/>
      <c r="D462"/>
      <c r="E462" s="4"/>
      <c r="F462" s="1"/>
      <c r="G462" s="18"/>
      <c r="H462" s="18"/>
      <c r="I462" s="18"/>
      <c r="J462" s="82"/>
      <c r="K462" s="5"/>
      <c r="L462" s="5"/>
      <c r="M462" s="5"/>
      <c r="N462" s="5"/>
      <c r="O462" s="26"/>
      <c r="P462" s="25"/>
      <c r="Q462" s="25"/>
      <c r="R462" s="5"/>
      <c r="S462" s="5"/>
    </row>
    <row r="463" spans="1:19" s="23" customFormat="1" x14ac:dyDescent="0.2">
      <c r="A463"/>
      <c r="B463"/>
      <c r="C463"/>
      <c r="D463"/>
      <c r="E463" s="4"/>
      <c r="F463" s="1"/>
      <c r="G463" s="18"/>
      <c r="H463" s="18"/>
      <c r="I463" s="18"/>
      <c r="J463" s="82"/>
      <c r="K463" s="5"/>
      <c r="L463" s="5"/>
      <c r="M463" s="5"/>
      <c r="N463" s="5"/>
      <c r="O463" s="26"/>
      <c r="P463" s="25"/>
      <c r="Q463" s="25"/>
      <c r="R463" s="5"/>
      <c r="S463" s="5"/>
    </row>
    <row r="464" spans="1:19" s="23" customFormat="1" x14ac:dyDescent="0.2">
      <c r="A464"/>
      <c r="B464"/>
      <c r="C464"/>
      <c r="D464"/>
      <c r="E464" s="4"/>
      <c r="F464" s="1"/>
      <c r="G464" s="18"/>
      <c r="H464" s="18"/>
      <c r="I464" s="18"/>
      <c r="J464" s="82"/>
      <c r="K464" s="5"/>
      <c r="L464" s="5"/>
      <c r="M464" s="5"/>
      <c r="N464" s="5"/>
      <c r="O464" s="26"/>
      <c r="P464" s="25"/>
      <c r="Q464" s="25"/>
      <c r="R464" s="5"/>
      <c r="S464" s="5"/>
    </row>
    <row r="465" spans="1:19" s="23" customFormat="1" x14ac:dyDescent="0.2">
      <c r="A465"/>
      <c r="B465"/>
      <c r="C465"/>
      <c r="D465"/>
      <c r="E465" s="4"/>
      <c r="F465" s="1"/>
      <c r="G465" s="18"/>
      <c r="H465" s="18"/>
      <c r="I465" s="18"/>
      <c r="J465" s="82"/>
      <c r="K465" s="5"/>
      <c r="L465" s="5"/>
      <c r="M465" s="5"/>
      <c r="N465" s="5"/>
      <c r="O465" s="26"/>
      <c r="P465" s="25"/>
      <c r="Q465" s="25"/>
      <c r="R465" s="5"/>
      <c r="S465" s="5"/>
    </row>
    <row r="466" spans="1:19" s="23" customFormat="1" x14ac:dyDescent="0.2">
      <c r="A466"/>
      <c r="B466"/>
      <c r="C466"/>
      <c r="D466"/>
      <c r="E466" s="4"/>
      <c r="F466" s="1"/>
      <c r="G466" s="18"/>
      <c r="H466" s="18"/>
      <c r="I466" s="18"/>
      <c r="J466" s="82"/>
      <c r="K466" s="5"/>
      <c r="L466" s="5"/>
      <c r="M466" s="5"/>
      <c r="N466" s="5"/>
      <c r="O466" s="26"/>
      <c r="P466" s="25"/>
      <c r="Q466" s="25"/>
      <c r="R466" s="5"/>
      <c r="S466" s="5"/>
    </row>
    <row r="467" spans="1:19" s="23" customFormat="1" x14ac:dyDescent="0.2">
      <c r="A467"/>
      <c r="B467"/>
      <c r="C467"/>
      <c r="D467"/>
      <c r="E467" s="4"/>
      <c r="F467" s="1"/>
      <c r="G467" s="18"/>
      <c r="H467" s="18"/>
      <c r="I467" s="18"/>
      <c r="J467" s="82"/>
      <c r="K467" s="5"/>
      <c r="L467" s="5"/>
      <c r="M467" s="5"/>
      <c r="N467" s="5"/>
      <c r="O467" s="26"/>
      <c r="P467" s="25"/>
      <c r="Q467" s="25"/>
      <c r="R467" s="5"/>
      <c r="S467" s="5"/>
    </row>
    <row r="468" spans="1:19" s="23" customFormat="1" x14ac:dyDescent="0.2">
      <c r="A468"/>
      <c r="B468"/>
      <c r="C468"/>
      <c r="D468"/>
      <c r="E468" s="4"/>
      <c r="F468" s="1"/>
      <c r="G468" s="18"/>
      <c r="H468" s="18"/>
      <c r="I468" s="18"/>
      <c r="J468" s="82"/>
      <c r="K468" s="5"/>
      <c r="L468" s="5"/>
      <c r="M468" s="5"/>
      <c r="N468" s="5"/>
      <c r="O468" s="26"/>
      <c r="P468" s="25"/>
      <c r="Q468" s="25"/>
      <c r="R468" s="5"/>
      <c r="S468" s="5"/>
    </row>
    <row r="469" spans="1:19" s="23" customFormat="1" x14ac:dyDescent="0.2">
      <c r="A469"/>
      <c r="B469"/>
      <c r="C469"/>
      <c r="D469"/>
      <c r="E469" s="4"/>
      <c r="F469" s="1"/>
      <c r="G469" s="18"/>
      <c r="H469" s="18"/>
      <c r="I469" s="18"/>
      <c r="J469" s="82"/>
      <c r="K469" s="5"/>
      <c r="L469" s="5"/>
      <c r="M469" s="5"/>
      <c r="N469" s="5"/>
      <c r="O469" s="26"/>
      <c r="P469" s="25"/>
      <c r="Q469" s="25"/>
      <c r="R469" s="5"/>
      <c r="S469" s="5"/>
    </row>
    <row r="470" spans="1:19" s="23" customFormat="1" x14ac:dyDescent="0.2">
      <c r="A470"/>
      <c r="B470"/>
      <c r="C470"/>
      <c r="D470"/>
      <c r="E470" s="4"/>
      <c r="F470" s="1"/>
      <c r="G470" s="18"/>
      <c r="H470" s="18"/>
      <c r="I470" s="18"/>
      <c r="J470" s="82"/>
      <c r="K470" s="5"/>
      <c r="L470" s="5"/>
      <c r="M470" s="5"/>
      <c r="N470" s="5"/>
      <c r="O470" s="26"/>
      <c r="P470" s="25"/>
      <c r="Q470" s="25"/>
      <c r="R470" s="5"/>
      <c r="S470" s="5"/>
    </row>
    <row r="471" spans="1:19" s="23" customFormat="1" x14ac:dyDescent="0.2">
      <c r="A471"/>
      <c r="B471"/>
      <c r="C471"/>
      <c r="D471"/>
      <c r="E471" s="4"/>
      <c r="F471" s="1"/>
      <c r="G471" s="18"/>
      <c r="H471" s="18"/>
      <c r="I471" s="18"/>
      <c r="J471" s="82"/>
      <c r="K471" s="5"/>
      <c r="L471" s="5"/>
      <c r="M471" s="5"/>
      <c r="N471" s="5"/>
      <c r="O471" s="26"/>
      <c r="P471" s="25"/>
      <c r="Q471" s="25"/>
      <c r="R471" s="5"/>
      <c r="S471" s="5"/>
    </row>
    <row r="472" spans="1:19" s="23" customFormat="1" x14ac:dyDescent="0.2">
      <c r="A472"/>
      <c r="B472"/>
      <c r="C472"/>
      <c r="D472"/>
      <c r="E472" s="4"/>
      <c r="F472" s="1"/>
      <c r="G472" s="18"/>
      <c r="H472" s="18"/>
      <c r="I472" s="18"/>
      <c r="J472" s="82"/>
      <c r="K472" s="5"/>
      <c r="L472" s="5"/>
      <c r="M472" s="5"/>
      <c r="N472" s="5"/>
      <c r="O472" s="26"/>
      <c r="P472" s="25"/>
      <c r="Q472" s="25"/>
      <c r="R472" s="5"/>
      <c r="S472" s="5"/>
    </row>
    <row r="473" spans="1:19" s="23" customFormat="1" x14ac:dyDescent="0.2">
      <c r="A473"/>
      <c r="B473"/>
      <c r="C473"/>
      <c r="D473"/>
      <c r="E473" s="4"/>
      <c r="F473" s="1"/>
      <c r="G473" s="18"/>
      <c r="H473" s="18"/>
      <c r="I473" s="18"/>
      <c r="J473" s="82"/>
      <c r="K473" s="5"/>
      <c r="L473" s="5"/>
      <c r="M473" s="5"/>
      <c r="N473" s="5"/>
      <c r="O473" s="26"/>
      <c r="P473" s="25"/>
      <c r="Q473" s="25"/>
      <c r="R473" s="5"/>
      <c r="S473" s="5"/>
    </row>
    <row r="474" spans="1:19" s="23" customFormat="1" x14ac:dyDescent="0.2">
      <c r="A474"/>
      <c r="B474"/>
      <c r="C474"/>
      <c r="D474"/>
      <c r="E474" s="4"/>
      <c r="F474" s="1"/>
      <c r="G474" s="18"/>
      <c r="H474" s="18"/>
      <c r="I474" s="18"/>
      <c r="J474" s="82"/>
      <c r="K474" s="5"/>
      <c r="L474" s="5"/>
      <c r="M474" s="5"/>
      <c r="N474" s="5"/>
      <c r="O474" s="26"/>
      <c r="P474" s="25"/>
      <c r="Q474" s="25"/>
      <c r="R474" s="5"/>
      <c r="S474" s="5"/>
    </row>
    <row r="475" spans="1:19" s="23" customFormat="1" x14ac:dyDescent="0.2">
      <c r="A475"/>
      <c r="B475"/>
      <c r="C475"/>
      <c r="D475"/>
      <c r="E475" s="4"/>
      <c r="F475" s="1"/>
      <c r="G475" s="18"/>
      <c r="H475" s="18"/>
      <c r="I475" s="18"/>
      <c r="J475" s="82"/>
      <c r="K475" s="5"/>
      <c r="L475" s="5"/>
      <c r="M475" s="5"/>
      <c r="N475" s="5"/>
      <c r="O475" s="26"/>
      <c r="P475" s="25"/>
      <c r="Q475" s="25"/>
      <c r="R475" s="5"/>
      <c r="S475" s="5"/>
    </row>
    <row r="476" spans="1:19" s="23" customFormat="1" x14ac:dyDescent="0.2">
      <c r="A476"/>
      <c r="B476"/>
      <c r="C476"/>
      <c r="D476"/>
      <c r="E476" s="4"/>
      <c r="F476" s="1"/>
      <c r="G476" s="18"/>
      <c r="H476" s="18"/>
      <c r="I476" s="18"/>
      <c r="J476" s="82"/>
      <c r="K476" s="5"/>
      <c r="L476" s="5"/>
      <c r="M476" s="5"/>
      <c r="N476" s="5"/>
      <c r="O476" s="26"/>
      <c r="P476" s="25"/>
      <c r="Q476" s="25"/>
      <c r="R476" s="5"/>
      <c r="S476" s="5"/>
    </row>
    <row r="477" spans="1:19" s="23" customFormat="1" x14ac:dyDescent="0.2">
      <c r="A477"/>
      <c r="B477"/>
      <c r="C477"/>
      <c r="D477"/>
      <c r="E477" s="4"/>
      <c r="F477" s="1"/>
      <c r="G477" s="18"/>
      <c r="H477" s="18"/>
      <c r="I477" s="18"/>
      <c r="J477" s="82"/>
      <c r="K477" s="5"/>
      <c r="L477" s="5"/>
      <c r="M477" s="5"/>
      <c r="N477" s="5"/>
      <c r="O477" s="26"/>
      <c r="P477" s="25"/>
      <c r="Q477" s="25"/>
      <c r="R477" s="5"/>
      <c r="S477" s="5"/>
    </row>
    <row r="478" spans="1:19" s="23" customFormat="1" x14ac:dyDescent="0.2">
      <c r="A478"/>
      <c r="B478"/>
      <c r="C478"/>
      <c r="D478"/>
      <c r="E478" s="4"/>
      <c r="F478" s="1"/>
      <c r="G478" s="18"/>
      <c r="H478" s="18"/>
      <c r="I478" s="18"/>
      <c r="J478" s="82"/>
      <c r="K478" s="5"/>
      <c r="L478" s="5"/>
      <c r="M478" s="5"/>
      <c r="N478" s="5"/>
      <c r="O478" s="26"/>
      <c r="P478" s="25"/>
      <c r="Q478" s="25"/>
      <c r="R478" s="5"/>
      <c r="S478" s="5"/>
    </row>
    <row r="479" spans="1:19" s="23" customFormat="1" x14ac:dyDescent="0.2">
      <c r="A479"/>
      <c r="B479"/>
      <c r="C479"/>
      <c r="D479"/>
      <c r="E479" s="4"/>
      <c r="F479" s="1"/>
      <c r="G479" s="18"/>
      <c r="H479" s="18"/>
      <c r="I479" s="18"/>
      <c r="J479" s="82"/>
      <c r="K479" s="5"/>
      <c r="L479" s="5"/>
      <c r="M479" s="5"/>
      <c r="N479" s="5"/>
      <c r="O479" s="26"/>
      <c r="P479" s="25"/>
      <c r="Q479" s="25"/>
      <c r="R479" s="5"/>
      <c r="S479" s="5"/>
    </row>
    <row r="480" spans="1:19" s="23" customFormat="1" x14ac:dyDescent="0.2">
      <c r="A480"/>
      <c r="B480"/>
      <c r="C480"/>
      <c r="D480"/>
      <c r="E480" s="4"/>
      <c r="F480" s="1"/>
      <c r="G480" s="18"/>
      <c r="H480" s="18"/>
      <c r="I480" s="18"/>
      <c r="J480" s="82"/>
      <c r="K480" s="5"/>
      <c r="L480" s="5"/>
      <c r="M480" s="5"/>
      <c r="N480" s="5"/>
      <c r="O480" s="26"/>
      <c r="P480" s="25"/>
      <c r="Q480" s="25"/>
      <c r="R480" s="5"/>
      <c r="S480" s="5"/>
    </row>
    <row r="481" spans="1:19" s="23" customFormat="1" x14ac:dyDescent="0.2">
      <c r="A481"/>
      <c r="B481"/>
      <c r="C481"/>
      <c r="D481"/>
      <c r="E481" s="4"/>
      <c r="F481" s="1"/>
      <c r="G481" s="18"/>
      <c r="H481" s="18"/>
      <c r="I481" s="18"/>
      <c r="J481" s="82"/>
      <c r="K481" s="5"/>
      <c r="L481" s="5"/>
      <c r="M481" s="5"/>
      <c r="N481" s="5"/>
      <c r="O481" s="26"/>
      <c r="P481" s="25"/>
      <c r="Q481" s="25"/>
      <c r="R481" s="5"/>
      <c r="S481" s="5"/>
    </row>
    <row r="482" spans="1:19" s="23" customFormat="1" x14ac:dyDescent="0.2">
      <c r="A482"/>
      <c r="B482"/>
      <c r="C482"/>
      <c r="D482"/>
      <c r="E482" s="4"/>
      <c r="F482" s="1"/>
      <c r="G482" s="18"/>
      <c r="H482" s="18"/>
      <c r="I482" s="18"/>
      <c r="J482" s="82"/>
      <c r="K482" s="5"/>
      <c r="L482" s="5"/>
      <c r="M482" s="5"/>
      <c r="N482" s="5"/>
      <c r="O482" s="26"/>
      <c r="P482" s="25"/>
      <c r="Q482" s="25"/>
      <c r="R482" s="5"/>
      <c r="S482" s="5"/>
    </row>
    <row r="483" spans="1:19" s="23" customFormat="1" x14ac:dyDescent="0.2">
      <c r="A483"/>
      <c r="B483"/>
      <c r="C483"/>
      <c r="D483"/>
      <c r="E483" s="4"/>
      <c r="F483" s="1"/>
      <c r="G483" s="18"/>
      <c r="H483" s="18"/>
      <c r="I483" s="18"/>
      <c r="J483" s="82"/>
      <c r="K483" s="5"/>
      <c r="L483" s="5"/>
      <c r="M483" s="5"/>
      <c r="N483" s="5"/>
      <c r="O483" s="26"/>
      <c r="P483" s="25"/>
      <c r="Q483" s="25"/>
      <c r="R483" s="5"/>
      <c r="S483" s="5"/>
    </row>
    <row r="484" spans="1:19" s="23" customFormat="1" x14ac:dyDescent="0.2">
      <c r="A484"/>
      <c r="B484"/>
      <c r="C484"/>
      <c r="D484"/>
      <c r="E484" s="4"/>
      <c r="F484" s="1"/>
      <c r="G484" s="18"/>
      <c r="H484" s="18"/>
      <c r="I484" s="18"/>
      <c r="J484" s="82"/>
      <c r="K484" s="5"/>
      <c r="L484" s="5"/>
      <c r="M484" s="5"/>
      <c r="N484" s="5"/>
      <c r="O484" s="26"/>
      <c r="P484" s="25"/>
      <c r="Q484" s="25"/>
      <c r="R484" s="5"/>
      <c r="S484" s="5"/>
    </row>
    <row r="485" spans="1:19" s="23" customFormat="1" x14ac:dyDescent="0.2">
      <c r="A485"/>
      <c r="B485"/>
      <c r="C485"/>
      <c r="D485"/>
      <c r="E485" s="4"/>
      <c r="F485" s="1"/>
      <c r="G485" s="18"/>
      <c r="H485" s="18"/>
      <c r="I485" s="18"/>
      <c r="J485" s="82"/>
      <c r="K485" s="5"/>
      <c r="L485" s="5"/>
      <c r="M485" s="5"/>
      <c r="N485" s="5"/>
      <c r="O485" s="26"/>
      <c r="P485" s="25"/>
      <c r="Q485" s="25"/>
      <c r="R485" s="5"/>
      <c r="S485" s="5"/>
    </row>
    <row r="486" spans="1:19" s="23" customFormat="1" x14ac:dyDescent="0.2">
      <c r="A486"/>
      <c r="B486"/>
      <c r="C486"/>
      <c r="D486"/>
      <c r="E486" s="4"/>
      <c r="F486" s="1"/>
      <c r="G486" s="18"/>
      <c r="H486" s="18"/>
      <c r="I486" s="18"/>
      <c r="J486" s="82"/>
      <c r="K486" s="5"/>
      <c r="L486" s="5"/>
      <c r="M486" s="5"/>
      <c r="N486" s="5"/>
      <c r="O486" s="26"/>
      <c r="P486" s="25"/>
      <c r="Q486" s="25"/>
      <c r="R486" s="5"/>
      <c r="S486" s="5"/>
    </row>
    <row r="487" spans="1:19" s="23" customFormat="1" x14ac:dyDescent="0.2">
      <c r="A487"/>
      <c r="B487"/>
      <c r="C487"/>
      <c r="D487"/>
      <c r="E487" s="4"/>
      <c r="F487" s="1"/>
      <c r="G487" s="18"/>
      <c r="H487" s="18"/>
      <c r="I487" s="18"/>
      <c r="J487" s="82"/>
      <c r="K487" s="5"/>
      <c r="L487" s="5"/>
      <c r="M487" s="5"/>
      <c r="N487" s="5"/>
      <c r="O487" s="26"/>
      <c r="P487" s="25"/>
      <c r="Q487" s="25"/>
      <c r="R487" s="5"/>
      <c r="S487" s="5"/>
    </row>
    <row r="488" spans="1:19" s="23" customFormat="1" x14ac:dyDescent="0.2">
      <c r="A488"/>
      <c r="B488"/>
      <c r="C488"/>
      <c r="D488"/>
      <c r="E488" s="4"/>
      <c r="F488" s="1"/>
      <c r="G488" s="18"/>
      <c r="H488" s="18"/>
      <c r="I488" s="18"/>
      <c r="J488" s="82"/>
      <c r="K488" s="5"/>
      <c r="L488" s="5"/>
      <c r="M488" s="5"/>
      <c r="N488" s="5"/>
      <c r="O488" s="26"/>
      <c r="P488" s="25"/>
      <c r="Q488" s="25"/>
      <c r="R488" s="5"/>
      <c r="S488" s="5"/>
    </row>
    <row r="489" spans="1:19" s="23" customFormat="1" x14ac:dyDescent="0.2">
      <c r="A489"/>
      <c r="B489"/>
      <c r="C489"/>
      <c r="D489"/>
      <c r="E489" s="4"/>
      <c r="F489" s="1"/>
      <c r="G489" s="18"/>
      <c r="H489" s="18"/>
      <c r="I489" s="18"/>
      <c r="J489" s="82"/>
      <c r="K489" s="5"/>
      <c r="L489" s="5"/>
      <c r="M489" s="5"/>
      <c r="N489" s="5"/>
      <c r="O489" s="26"/>
      <c r="P489" s="25"/>
      <c r="Q489" s="25"/>
      <c r="R489" s="5"/>
      <c r="S489" s="5"/>
    </row>
    <row r="490" spans="1:19" s="23" customFormat="1" x14ac:dyDescent="0.2">
      <c r="A490"/>
      <c r="B490"/>
      <c r="C490"/>
      <c r="D490"/>
      <c r="E490" s="4"/>
      <c r="F490" s="1"/>
      <c r="G490" s="18"/>
      <c r="H490" s="18"/>
      <c r="I490" s="18"/>
      <c r="J490" s="82"/>
      <c r="K490" s="5"/>
      <c r="L490" s="5"/>
      <c r="M490" s="5"/>
      <c r="N490" s="5"/>
      <c r="O490" s="26"/>
      <c r="P490" s="25"/>
      <c r="Q490" s="25"/>
      <c r="R490" s="5"/>
      <c r="S490" s="5"/>
    </row>
    <row r="491" spans="1:19" s="23" customFormat="1" x14ac:dyDescent="0.2">
      <c r="A491"/>
      <c r="B491"/>
      <c r="C491"/>
      <c r="D491"/>
      <c r="E491" s="4"/>
      <c r="F491" s="1"/>
      <c r="G491" s="18"/>
      <c r="H491" s="18"/>
      <c r="I491" s="18"/>
      <c r="J491" s="82"/>
      <c r="K491" s="5"/>
      <c r="L491" s="5"/>
      <c r="M491" s="5"/>
      <c r="N491" s="5"/>
      <c r="O491" s="26"/>
      <c r="P491" s="25"/>
      <c r="Q491" s="25"/>
      <c r="R491" s="5"/>
      <c r="S491" s="5"/>
    </row>
    <row r="492" spans="1:19" s="23" customFormat="1" x14ac:dyDescent="0.2">
      <c r="A492"/>
      <c r="B492"/>
      <c r="C492"/>
      <c r="D492"/>
      <c r="E492" s="4"/>
      <c r="F492" s="1"/>
      <c r="G492" s="18"/>
      <c r="H492" s="18"/>
      <c r="I492" s="18"/>
      <c r="J492" s="82"/>
      <c r="K492" s="5"/>
      <c r="L492" s="5"/>
      <c r="M492" s="5"/>
      <c r="N492" s="5"/>
      <c r="O492" s="26"/>
      <c r="P492" s="25"/>
      <c r="Q492" s="25"/>
      <c r="R492" s="5"/>
      <c r="S492" s="5"/>
    </row>
    <row r="493" spans="1:19" s="23" customFormat="1" x14ac:dyDescent="0.2">
      <c r="A493"/>
      <c r="B493"/>
      <c r="C493"/>
      <c r="D493"/>
      <c r="E493" s="4"/>
      <c r="F493" s="1"/>
      <c r="G493" s="18"/>
      <c r="H493" s="18"/>
      <c r="I493" s="18"/>
      <c r="J493" s="82"/>
      <c r="K493" s="5"/>
      <c r="L493" s="5"/>
      <c r="M493" s="5"/>
      <c r="N493" s="5"/>
      <c r="O493" s="26"/>
      <c r="P493" s="25"/>
      <c r="Q493" s="25"/>
      <c r="R493" s="5"/>
      <c r="S493" s="5"/>
    </row>
    <row r="494" spans="1:19" s="23" customFormat="1" x14ac:dyDescent="0.2">
      <c r="A494"/>
      <c r="B494"/>
      <c r="C494"/>
      <c r="D494"/>
      <c r="E494" s="4"/>
      <c r="F494" s="1"/>
      <c r="G494" s="18"/>
      <c r="H494" s="18"/>
      <c r="I494" s="18"/>
      <c r="J494" s="82"/>
      <c r="K494" s="5"/>
      <c r="L494" s="5"/>
      <c r="M494" s="5"/>
      <c r="N494" s="5"/>
      <c r="O494" s="26"/>
      <c r="P494" s="25"/>
      <c r="Q494" s="25"/>
      <c r="R494" s="5"/>
      <c r="S494" s="5"/>
    </row>
    <row r="495" spans="1:19" s="23" customFormat="1" x14ac:dyDescent="0.2">
      <c r="A495"/>
      <c r="B495"/>
      <c r="C495"/>
      <c r="D495"/>
      <c r="E495" s="4"/>
      <c r="F495" s="1"/>
      <c r="G495" s="18"/>
      <c r="H495" s="18"/>
      <c r="I495" s="18"/>
      <c r="J495" s="82"/>
      <c r="K495" s="5"/>
      <c r="L495" s="5"/>
      <c r="M495" s="5"/>
      <c r="N495" s="5"/>
      <c r="O495" s="26"/>
      <c r="P495" s="25"/>
      <c r="Q495" s="25"/>
      <c r="R495" s="5"/>
      <c r="S495" s="5"/>
    </row>
    <row r="496" spans="1:19" s="23" customFormat="1" x14ac:dyDescent="0.2">
      <c r="A496"/>
      <c r="B496"/>
      <c r="C496"/>
      <c r="D496"/>
      <c r="E496" s="4"/>
      <c r="F496" s="1"/>
      <c r="G496" s="18"/>
      <c r="H496" s="18"/>
      <c r="I496" s="18"/>
      <c r="J496" s="82"/>
      <c r="K496" s="5"/>
      <c r="L496" s="5"/>
      <c r="M496" s="5"/>
      <c r="N496" s="5"/>
      <c r="O496" s="26"/>
      <c r="P496" s="25"/>
      <c r="Q496" s="25"/>
      <c r="R496" s="5"/>
      <c r="S496" s="5"/>
    </row>
    <row r="497" spans="1:19" s="23" customFormat="1" x14ac:dyDescent="0.2">
      <c r="A497"/>
      <c r="B497"/>
      <c r="C497"/>
      <c r="D497"/>
      <c r="E497" s="4"/>
      <c r="F497" s="1"/>
      <c r="G497" s="18"/>
      <c r="H497" s="18"/>
      <c r="I497" s="18"/>
      <c r="J497" s="82"/>
      <c r="K497" s="5"/>
      <c r="L497" s="5"/>
      <c r="M497" s="5"/>
      <c r="N497" s="5"/>
      <c r="O497" s="26"/>
      <c r="P497" s="25"/>
      <c r="Q497" s="25"/>
      <c r="R497" s="5"/>
      <c r="S497" s="5"/>
    </row>
    <row r="498" spans="1:19" s="23" customFormat="1" x14ac:dyDescent="0.2">
      <c r="A498"/>
      <c r="B498"/>
      <c r="C498"/>
      <c r="D498"/>
      <c r="E498" s="4"/>
      <c r="F498" s="1"/>
      <c r="G498" s="18"/>
      <c r="H498" s="18"/>
      <c r="I498" s="18"/>
      <c r="J498" s="82"/>
      <c r="K498" s="5"/>
      <c r="L498" s="5"/>
      <c r="M498" s="5"/>
      <c r="N498" s="5"/>
      <c r="O498" s="26"/>
      <c r="P498" s="25"/>
      <c r="Q498" s="25"/>
      <c r="R498" s="5"/>
      <c r="S498" s="5"/>
    </row>
    <row r="499" spans="1:19" s="23" customFormat="1" x14ac:dyDescent="0.2">
      <c r="A499"/>
      <c r="B499"/>
      <c r="C499"/>
      <c r="D499"/>
      <c r="E499" s="4"/>
      <c r="F499" s="1"/>
      <c r="G499" s="18"/>
      <c r="H499" s="18"/>
      <c r="I499" s="18"/>
      <c r="J499" s="82"/>
      <c r="K499" s="5"/>
      <c r="L499" s="5"/>
      <c r="M499" s="5"/>
      <c r="N499" s="5"/>
      <c r="O499" s="26"/>
      <c r="P499" s="25"/>
      <c r="Q499" s="25"/>
      <c r="R499" s="5"/>
      <c r="S499" s="5"/>
    </row>
    <row r="500" spans="1:19" s="23" customFormat="1" x14ac:dyDescent="0.2">
      <c r="A500"/>
      <c r="B500"/>
      <c r="C500"/>
      <c r="D500"/>
      <c r="E500" s="4"/>
      <c r="F500" s="1"/>
      <c r="G500" s="18"/>
      <c r="H500" s="18"/>
      <c r="I500" s="18"/>
      <c r="J500" s="82"/>
      <c r="K500" s="5"/>
      <c r="L500" s="5"/>
      <c r="M500" s="5"/>
      <c r="N500" s="5"/>
      <c r="O500" s="26"/>
      <c r="P500" s="25"/>
      <c r="Q500" s="25"/>
      <c r="R500" s="5"/>
      <c r="S500" s="5"/>
    </row>
    <row r="501" spans="1:19" s="23" customFormat="1" x14ac:dyDescent="0.2">
      <c r="A501"/>
      <c r="B501"/>
      <c r="C501"/>
      <c r="D501"/>
      <c r="E501" s="4"/>
      <c r="F501" s="1"/>
      <c r="G501" s="18"/>
      <c r="H501" s="18"/>
      <c r="I501" s="18"/>
      <c r="J501" s="82"/>
      <c r="K501" s="5"/>
      <c r="L501" s="5"/>
      <c r="M501" s="5"/>
      <c r="N501" s="5"/>
      <c r="O501" s="26"/>
      <c r="P501" s="25"/>
      <c r="Q501" s="25"/>
      <c r="R501" s="5"/>
      <c r="S501" s="5"/>
    </row>
    <row r="502" spans="1:19" s="23" customFormat="1" x14ac:dyDescent="0.2">
      <c r="A502"/>
      <c r="B502"/>
      <c r="C502"/>
      <c r="D502"/>
      <c r="E502" s="4"/>
      <c r="F502" s="1"/>
      <c r="G502" s="18"/>
      <c r="H502" s="18"/>
      <c r="I502" s="18"/>
      <c r="J502" s="82"/>
      <c r="K502" s="5"/>
      <c r="L502" s="5"/>
      <c r="M502" s="5"/>
      <c r="N502" s="5"/>
      <c r="O502" s="26"/>
      <c r="P502" s="25"/>
      <c r="Q502" s="25"/>
      <c r="R502" s="5"/>
      <c r="S502" s="5"/>
    </row>
    <row r="503" spans="1:19" s="23" customFormat="1" x14ac:dyDescent="0.2">
      <c r="A503"/>
      <c r="B503"/>
      <c r="C503"/>
      <c r="D503"/>
      <c r="E503" s="4"/>
      <c r="F503" s="1"/>
      <c r="G503" s="18"/>
      <c r="H503" s="18"/>
      <c r="I503" s="18"/>
      <c r="J503" s="82"/>
      <c r="K503" s="5"/>
      <c r="L503" s="5"/>
      <c r="M503" s="5"/>
      <c r="N503" s="5"/>
      <c r="O503" s="26"/>
      <c r="P503" s="25"/>
      <c r="Q503" s="25"/>
      <c r="R503" s="5"/>
      <c r="S503" s="5"/>
    </row>
    <row r="504" spans="1:19" s="23" customFormat="1" x14ac:dyDescent="0.2">
      <c r="A504"/>
      <c r="B504"/>
      <c r="C504"/>
      <c r="D504"/>
      <c r="E504" s="4"/>
      <c r="F504" s="1"/>
      <c r="G504" s="18"/>
      <c r="H504" s="18"/>
      <c r="I504" s="18"/>
      <c r="J504" s="82"/>
      <c r="K504" s="5"/>
      <c r="L504" s="5"/>
      <c r="M504" s="5"/>
      <c r="N504" s="5"/>
      <c r="O504" s="26"/>
      <c r="P504" s="25"/>
      <c r="Q504" s="25"/>
      <c r="R504" s="5"/>
      <c r="S504" s="5"/>
    </row>
    <row r="505" spans="1:19" s="23" customFormat="1" x14ac:dyDescent="0.2">
      <c r="A505"/>
      <c r="B505"/>
      <c r="C505"/>
      <c r="D505"/>
      <c r="E505" s="4"/>
      <c r="F505" s="1"/>
      <c r="G505" s="18"/>
      <c r="H505" s="18"/>
      <c r="I505" s="18"/>
      <c r="J505" s="82"/>
      <c r="K505" s="5"/>
      <c r="L505" s="5"/>
      <c r="M505" s="5"/>
      <c r="N505" s="5"/>
      <c r="O505" s="26"/>
      <c r="P505" s="25"/>
      <c r="Q505" s="25"/>
      <c r="R505" s="5"/>
      <c r="S505" s="5"/>
    </row>
    <row r="506" spans="1:19" s="23" customFormat="1" x14ac:dyDescent="0.2">
      <c r="A506"/>
      <c r="B506"/>
      <c r="C506"/>
      <c r="D506"/>
      <c r="E506" s="4"/>
      <c r="F506" s="1"/>
      <c r="G506" s="18"/>
      <c r="H506" s="18"/>
      <c r="I506" s="18"/>
      <c r="J506" s="82"/>
      <c r="K506" s="5"/>
      <c r="L506" s="5"/>
      <c r="M506" s="5"/>
      <c r="N506" s="5"/>
      <c r="O506" s="26"/>
      <c r="P506" s="25"/>
      <c r="Q506" s="25"/>
      <c r="R506" s="5"/>
      <c r="S506" s="5"/>
    </row>
    <row r="507" spans="1:19" s="23" customFormat="1" x14ac:dyDescent="0.2">
      <c r="A507"/>
      <c r="B507"/>
      <c r="C507"/>
      <c r="D507"/>
      <c r="E507" s="4"/>
      <c r="F507" s="1"/>
      <c r="G507" s="18"/>
      <c r="H507" s="18"/>
      <c r="I507" s="18"/>
      <c r="J507" s="82"/>
      <c r="K507" s="5"/>
      <c r="L507" s="5"/>
      <c r="M507" s="5"/>
      <c r="N507" s="5"/>
      <c r="O507" s="26"/>
      <c r="P507" s="25"/>
      <c r="Q507" s="25"/>
      <c r="R507" s="5"/>
      <c r="S507" s="5"/>
    </row>
    <row r="508" spans="1:19" s="23" customFormat="1" x14ac:dyDescent="0.2">
      <c r="A508"/>
      <c r="B508"/>
      <c r="C508"/>
      <c r="D508"/>
      <c r="E508" s="4"/>
      <c r="F508" s="1"/>
      <c r="G508" s="18"/>
      <c r="H508" s="18"/>
      <c r="I508" s="18"/>
      <c r="J508" s="82"/>
      <c r="K508" s="5"/>
      <c r="L508" s="5"/>
      <c r="M508" s="5"/>
      <c r="N508" s="5"/>
      <c r="O508" s="26"/>
      <c r="P508" s="25"/>
      <c r="Q508" s="25"/>
      <c r="R508" s="5"/>
      <c r="S508" s="5"/>
    </row>
    <row r="509" spans="1:19" s="23" customFormat="1" x14ac:dyDescent="0.2">
      <c r="A509"/>
      <c r="B509"/>
      <c r="C509"/>
      <c r="D509"/>
      <c r="E509" s="4"/>
      <c r="F509" s="1"/>
      <c r="G509" s="18"/>
      <c r="H509" s="18"/>
      <c r="I509" s="18"/>
      <c r="J509" s="82"/>
      <c r="K509" s="5"/>
      <c r="L509" s="5"/>
      <c r="M509" s="5"/>
      <c r="N509" s="5"/>
      <c r="O509" s="26"/>
      <c r="P509" s="25"/>
      <c r="Q509" s="25"/>
      <c r="R509" s="5"/>
      <c r="S509" s="5"/>
    </row>
    <row r="510" spans="1:19" s="23" customFormat="1" x14ac:dyDescent="0.2">
      <c r="A510"/>
      <c r="B510"/>
      <c r="C510"/>
      <c r="D510"/>
      <c r="E510" s="4"/>
      <c r="F510" s="1"/>
      <c r="G510" s="18"/>
      <c r="H510" s="18"/>
      <c r="I510" s="18"/>
      <c r="J510" s="82"/>
      <c r="K510" s="5"/>
      <c r="L510" s="5"/>
      <c r="M510" s="5"/>
      <c r="N510" s="5"/>
      <c r="O510" s="26"/>
      <c r="P510" s="25"/>
      <c r="Q510" s="25"/>
      <c r="R510" s="5"/>
      <c r="S510" s="5"/>
    </row>
    <row r="511" spans="1:19" s="23" customFormat="1" x14ac:dyDescent="0.2">
      <c r="A511"/>
      <c r="B511"/>
      <c r="C511"/>
      <c r="D511"/>
      <c r="E511" s="4"/>
      <c r="F511" s="1"/>
      <c r="G511" s="18"/>
      <c r="H511" s="18"/>
      <c r="I511" s="18"/>
      <c r="J511" s="82"/>
      <c r="K511" s="5"/>
      <c r="L511" s="5"/>
      <c r="M511" s="5"/>
      <c r="N511" s="5"/>
      <c r="O511" s="26"/>
      <c r="P511" s="25"/>
      <c r="Q511" s="25"/>
      <c r="R511" s="5"/>
      <c r="S511" s="5"/>
    </row>
    <row r="512" spans="1:19" s="23" customFormat="1" x14ac:dyDescent="0.2">
      <c r="A512"/>
      <c r="B512"/>
      <c r="C512"/>
      <c r="D512"/>
      <c r="E512" s="4"/>
      <c r="F512" s="1"/>
      <c r="G512" s="18"/>
      <c r="H512" s="18"/>
      <c r="I512" s="18"/>
      <c r="J512" s="82"/>
      <c r="K512" s="5"/>
      <c r="L512" s="5"/>
      <c r="M512" s="5"/>
      <c r="N512" s="5"/>
      <c r="O512" s="26"/>
      <c r="P512" s="25"/>
      <c r="Q512" s="25"/>
      <c r="R512" s="5"/>
      <c r="S512" s="5"/>
    </row>
    <row r="513" spans="1:19" s="23" customFormat="1" x14ac:dyDescent="0.2">
      <c r="A513"/>
      <c r="B513"/>
      <c r="C513"/>
      <c r="D513"/>
      <c r="E513" s="4"/>
      <c r="F513" s="1"/>
      <c r="G513" s="18"/>
      <c r="H513" s="18"/>
      <c r="I513" s="18"/>
      <c r="J513" s="82"/>
      <c r="K513" s="5"/>
      <c r="L513" s="5"/>
      <c r="M513" s="5"/>
      <c r="N513" s="5"/>
      <c r="O513" s="26"/>
      <c r="P513" s="25"/>
      <c r="Q513" s="25"/>
      <c r="R513" s="5"/>
      <c r="S513" s="5"/>
    </row>
    <row r="514" spans="1:19" s="23" customFormat="1" x14ac:dyDescent="0.2">
      <c r="A514"/>
      <c r="B514"/>
      <c r="C514"/>
      <c r="D514"/>
      <c r="E514" s="4"/>
      <c r="F514" s="1"/>
      <c r="G514" s="18"/>
      <c r="H514" s="18"/>
      <c r="I514" s="18"/>
      <c r="J514" s="82"/>
      <c r="K514" s="5"/>
      <c r="L514" s="5"/>
      <c r="M514" s="5"/>
      <c r="N514" s="5"/>
      <c r="O514" s="26"/>
      <c r="P514" s="25"/>
      <c r="Q514" s="25"/>
      <c r="R514" s="5"/>
      <c r="S514" s="5"/>
    </row>
    <row r="515" spans="1:19" s="23" customFormat="1" x14ac:dyDescent="0.2">
      <c r="A515"/>
      <c r="B515"/>
      <c r="C515"/>
      <c r="D515"/>
      <c r="E515" s="4"/>
      <c r="F515" s="1"/>
      <c r="G515" s="18"/>
      <c r="H515" s="18"/>
      <c r="I515" s="18"/>
      <c r="J515" s="82"/>
      <c r="K515" s="5"/>
      <c r="L515" s="5"/>
      <c r="M515" s="5"/>
      <c r="N515" s="5"/>
      <c r="O515" s="26"/>
      <c r="P515" s="25"/>
      <c r="Q515" s="25"/>
      <c r="R515" s="5"/>
      <c r="S515" s="5"/>
    </row>
    <row r="516" spans="1:19" s="23" customFormat="1" x14ac:dyDescent="0.2">
      <c r="A516"/>
      <c r="B516"/>
      <c r="C516"/>
      <c r="D516"/>
      <c r="E516" s="4"/>
      <c r="F516" s="1"/>
      <c r="G516" s="18"/>
      <c r="H516" s="18"/>
      <c r="I516" s="18"/>
      <c r="J516" s="82"/>
      <c r="K516" s="5"/>
      <c r="L516" s="5"/>
      <c r="M516" s="5"/>
      <c r="N516" s="5"/>
      <c r="O516" s="26"/>
      <c r="P516" s="25"/>
      <c r="Q516" s="25"/>
      <c r="R516" s="5"/>
      <c r="S516" s="5"/>
    </row>
    <row r="517" spans="1:19" s="23" customFormat="1" x14ac:dyDescent="0.2">
      <c r="A517"/>
      <c r="B517"/>
      <c r="C517"/>
      <c r="D517"/>
      <c r="E517" s="4"/>
      <c r="F517" s="1"/>
      <c r="G517" s="18"/>
      <c r="H517" s="18"/>
      <c r="I517" s="18"/>
      <c r="J517" s="82"/>
      <c r="K517" s="5"/>
      <c r="L517" s="5"/>
      <c r="M517" s="5"/>
      <c r="N517" s="5"/>
      <c r="O517" s="26"/>
      <c r="P517" s="25"/>
      <c r="Q517" s="25"/>
      <c r="R517" s="5"/>
      <c r="S517" s="5"/>
    </row>
    <row r="518" spans="1:19" s="23" customFormat="1" x14ac:dyDescent="0.2">
      <c r="A518"/>
      <c r="B518"/>
      <c r="C518"/>
      <c r="D518"/>
      <c r="E518" s="4"/>
      <c r="F518" s="1"/>
      <c r="G518" s="18"/>
      <c r="H518" s="18"/>
      <c r="I518" s="18"/>
      <c r="J518" s="82"/>
      <c r="K518" s="5"/>
      <c r="L518" s="5"/>
      <c r="M518" s="5"/>
      <c r="N518" s="5"/>
      <c r="O518" s="26"/>
      <c r="P518" s="25"/>
      <c r="Q518" s="25"/>
      <c r="R518" s="5"/>
      <c r="S518" s="5"/>
    </row>
    <row r="519" spans="1:19" s="23" customFormat="1" x14ac:dyDescent="0.2">
      <c r="A519"/>
      <c r="B519"/>
      <c r="C519"/>
      <c r="D519"/>
      <c r="E519" s="4"/>
      <c r="F519" s="1"/>
      <c r="G519" s="18"/>
      <c r="H519" s="18"/>
      <c r="I519" s="18"/>
      <c r="J519" s="82"/>
      <c r="K519" s="5"/>
      <c r="L519" s="5"/>
      <c r="M519" s="5"/>
      <c r="N519" s="5"/>
      <c r="O519" s="26"/>
      <c r="P519" s="25"/>
      <c r="Q519" s="25"/>
      <c r="R519" s="5"/>
      <c r="S519" s="5"/>
    </row>
    <row r="520" spans="1:19" s="23" customFormat="1" x14ac:dyDescent="0.2">
      <c r="A520"/>
      <c r="B520"/>
      <c r="C520"/>
      <c r="D520"/>
      <c r="E520" s="4"/>
      <c r="F520" s="1"/>
      <c r="G520" s="18"/>
      <c r="H520" s="18"/>
      <c r="I520" s="18"/>
      <c r="J520" s="82"/>
      <c r="K520" s="5"/>
      <c r="L520" s="5"/>
      <c r="M520" s="5"/>
      <c r="N520" s="5"/>
      <c r="O520" s="26"/>
      <c r="P520" s="25"/>
      <c r="Q520" s="25"/>
      <c r="R520" s="5"/>
      <c r="S520" s="5"/>
    </row>
    <row r="521" spans="1:19" s="23" customFormat="1" x14ac:dyDescent="0.2">
      <c r="A521"/>
      <c r="B521"/>
      <c r="C521"/>
      <c r="D521"/>
      <c r="E521" s="4"/>
      <c r="F521" s="1"/>
      <c r="G521" s="18"/>
      <c r="H521" s="18"/>
      <c r="I521" s="18"/>
      <c r="J521" s="82"/>
      <c r="K521" s="5"/>
      <c r="L521" s="5"/>
      <c r="M521" s="5"/>
      <c r="N521" s="5"/>
      <c r="O521" s="26"/>
      <c r="P521" s="25"/>
      <c r="Q521" s="25"/>
      <c r="R521" s="5"/>
      <c r="S521" s="5"/>
    </row>
    <row r="522" spans="1:19" s="23" customFormat="1" x14ac:dyDescent="0.2">
      <c r="A522"/>
      <c r="B522"/>
      <c r="C522"/>
      <c r="D522"/>
      <c r="E522" s="4"/>
      <c r="F522" s="1"/>
      <c r="G522" s="18"/>
      <c r="H522" s="18"/>
      <c r="I522" s="18"/>
      <c r="J522" s="82"/>
      <c r="K522" s="5"/>
      <c r="L522" s="5"/>
      <c r="M522" s="5"/>
      <c r="N522" s="5"/>
      <c r="O522" s="26"/>
      <c r="P522" s="25"/>
      <c r="Q522" s="25"/>
      <c r="R522" s="5"/>
      <c r="S522" s="5"/>
    </row>
    <row r="523" spans="1:19" s="23" customFormat="1" x14ac:dyDescent="0.2">
      <c r="A523"/>
      <c r="B523"/>
      <c r="C523"/>
      <c r="D523"/>
      <c r="E523" s="4"/>
      <c r="F523" s="1"/>
      <c r="G523" s="18"/>
      <c r="H523" s="18"/>
      <c r="I523" s="18"/>
      <c r="J523" s="82"/>
      <c r="K523" s="5"/>
      <c r="L523" s="5"/>
      <c r="M523" s="5"/>
      <c r="N523" s="5"/>
      <c r="O523" s="26"/>
      <c r="P523" s="25"/>
      <c r="Q523" s="25"/>
      <c r="R523" s="5"/>
      <c r="S523" s="5"/>
    </row>
    <row r="524" spans="1:19" s="23" customFormat="1" x14ac:dyDescent="0.2">
      <c r="A524"/>
      <c r="B524"/>
      <c r="C524"/>
      <c r="D524"/>
      <c r="E524" s="4"/>
      <c r="F524" s="1"/>
      <c r="G524" s="18"/>
      <c r="H524" s="18"/>
      <c r="I524" s="18"/>
      <c r="J524" s="82"/>
      <c r="K524" s="5"/>
      <c r="L524" s="5"/>
      <c r="M524" s="5"/>
      <c r="N524" s="5"/>
      <c r="O524" s="26"/>
      <c r="P524" s="25"/>
      <c r="Q524" s="25"/>
      <c r="R524" s="5"/>
      <c r="S524" s="5"/>
    </row>
    <row r="525" spans="1:19" s="23" customFormat="1" x14ac:dyDescent="0.2">
      <c r="A525"/>
      <c r="B525"/>
      <c r="C525"/>
      <c r="D525"/>
      <c r="E525" s="4"/>
      <c r="F525" s="1"/>
      <c r="G525" s="18"/>
      <c r="H525" s="18"/>
      <c r="I525" s="18"/>
      <c r="J525" s="82"/>
      <c r="K525" s="5"/>
      <c r="L525" s="5"/>
      <c r="M525" s="5"/>
      <c r="N525" s="5"/>
      <c r="O525" s="26"/>
      <c r="P525" s="25"/>
      <c r="Q525" s="25"/>
      <c r="R525" s="5"/>
      <c r="S525" s="5"/>
    </row>
    <row r="526" spans="1:19" s="23" customFormat="1" x14ac:dyDescent="0.2">
      <c r="A526"/>
      <c r="B526"/>
      <c r="C526"/>
      <c r="D526"/>
      <c r="E526" s="4"/>
      <c r="F526" s="1"/>
      <c r="G526" s="18"/>
      <c r="H526" s="18"/>
      <c r="I526" s="18"/>
      <c r="J526" s="82"/>
      <c r="K526" s="5"/>
      <c r="L526" s="5"/>
      <c r="M526" s="5"/>
      <c r="N526" s="5"/>
      <c r="O526" s="26"/>
      <c r="P526" s="25"/>
      <c r="Q526" s="25"/>
      <c r="R526" s="5"/>
      <c r="S526" s="5"/>
    </row>
    <row r="527" spans="1:19" s="23" customFormat="1" x14ac:dyDescent="0.2">
      <c r="A527"/>
      <c r="B527"/>
      <c r="C527"/>
      <c r="D527"/>
      <c r="E527" s="4"/>
      <c r="F527" s="1"/>
      <c r="G527" s="18"/>
      <c r="H527" s="18"/>
      <c r="I527" s="18"/>
      <c r="J527" s="82"/>
      <c r="K527" s="5"/>
      <c r="L527" s="5"/>
      <c r="M527" s="5"/>
      <c r="N527" s="5"/>
      <c r="O527" s="26"/>
      <c r="P527" s="25"/>
      <c r="Q527" s="25"/>
      <c r="R527" s="5"/>
      <c r="S527" s="5"/>
    </row>
    <row r="528" spans="1:19" s="23" customFormat="1" x14ac:dyDescent="0.2">
      <c r="A528"/>
      <c r="B528"/>
      <c r="C528"/>
      <c r="D528"/>
      <c r="E528" s="4"/>
      <c r="F528" s="1"/>
      <c r="G528" s="18"/>
      <c r="H528" s="18"/>
      <c r="I528" s="18"/>
      <c r="J528" s="82"/>
      <c r="K528" s="5"/>
      <c r="L528" s="5"/>
      <c r="M528" s="5"/>
      <c r="N528" s="5"/>
      <c r="O528" s="26"/>
      <c r="P528" s="25"/>
      <c r="Q528" s="25"/>
      <c r="R528" s="5"/>
      <c r="S528" s="5"/>
    </row>
    <row r="529" spans="1:19" s="23" customFormat="1" x14ac:dyDescent="0.2">
      <c r="A529"/>
      <c r="B529"/>
      <c r="C529"/>
      <c r="D529"/>
      <c r="E529" s="4"/>
      <c r="F529" s="1"/>
      <c r="G529" s="18"/>
      <c r="H529" s="18"/>
      <c r="I529" s="18"/>
      <c r="J529" s="82"/>
      <c r="K529" s="5"/>
      <c r="L529" s="5"/>
      <c r="M529" s="5"/>
      <c r="N529" s="5"/>
      <c r="O529" s="26"/>
      <c r="P529" s="25"/>
      <c r="Q529" s="25"/>
      <c r="R529" s="5"/>
      <c r="S529" s="5"/>
    </row>
    <row r="530" spans="1:19" s="23" customFormat="1" x14ac:dyDescent="0.2">
      <c r="A530"/>
      <c r="B530"/>
      <c r="C530"/>
      <c r="D530"/>
      <c r="E530" s="4"/>
      <c r="F530" s="1"/>
      <c r="G530" s="18"/>
      <c r="H530" s="18"/>
      <c r="I530" s="18"/>
      <c r="J530" s="82"/>
      <c r="K530" s="5"/>
      <c r="L530" s="5"/>
      <c r="M530" s="5"/>
      <c r="N530" s="5"/>
      <c r="O530" s="26"/>
      <c r="P530" s="25"/>
      <c r="Q530" s="25"/>
      <c r="R530" s="5"/>
      <c r="S530" s="5"/>
    </row>
    <row r="531" spans="1:19" s="23" customFormat="1" x14ac:dyDescent="0.2">
      <c r="A531"/>
      <c r="B531"/>
      <c r="C531"/>
      <c r="D531"/>
      <c r="E531" s="4"/>
      <c r="F531" s="1"/>
      <c r="G531" s="18"/>
      <c r="H531" s="18"/>
      <c r="I531" s="18"/>
      <c r="J531" s="82"/>
      <c r="K531" s="5"/>
      <c r="L531" s="5"/>
      <c r="M531" s="5"/>
      <c r="N531" s="5"/>
      <c r="O531" s="26"/>
      <c r="P531" s="25"/>
      <c r="Q531" s="25"/>
      <c r="R531" s="5"/>
      <c r="S531" s="5"/>
    </row>
    <row r="532" spans="1:19" s="23" customFormat="1" x14ac:dyDescent="0.2">
      <c r="A532"/>
      <c r="B532"/>
      <c r="C532"/>
      <c r="D532"/>
      <c r="E532" s="4"/>
      <c r="F532" s="1"/>
      <c r="G532" s="18"/>
      <c r="H532" s="18"/>
      <c r="I532" s="18"/>
      <c r="J532" s="82"/>
      <c r="K532" s="5"/>
      <c r="L532" s="5"/>
      <c r="M532" s="5"/>
      <c r="N532" s="5"/>
      <c r="O532" s="26"/>
      <c r="P532" s="25"/>
      <c r="Q532" s="25"/>
      <c r="R532" s="5"/>
      <c r="S532" s="5"/>
    </row>
    <row r="533" spans="1:19" s="23" customFormat="1" x14ac:dyDescent="0.2">
      <c r="A533"/>
      <c r="B533"/>
      <c r="C533"/>
      <c r="D533"/>
      <c r="E533" s="4"/>
      <c r="F533" s="1"/>
      <c r="G533" s="18"/>
      <c r="H533" s="18"/>
      <c r="I533" s="18"/>
      <c r="J533" s="82"/>
      <c r="K533" s="5"/>
      <c r="L533" s="5"/>
      <c r="M533" s="5"/>
      <c r="N533" s="5"/>
      <c r="O533" s="26"/>
      <c r="P533" s="25"/>
      <c r="Q533" s="25"/>
      <c r="R533" s="5"/>
      <c r="S533" s="5"/>
    </row>
    <row r="534" spans="1:19" s="23" customFormat="1" x14ac:dyDescent="0.2">
      <c r="A534"/>
      <c r="B534"/>
      <c r="C534"/>
      <c r="D534"/>
      <c r="E534" s="4"/>
      <c r="F534" s="1"/>
      <c r="G534" s="18"/>
      <c r="H534" s="18"/>
      <c r="I534" s="18"/>
      <c r="J534" s="82"/>
      <c r="K534" s="5"/>
      <c r="L534" s="5"/>
      <c r="M534" s="5"/>
      <c r="N534" s="5"/>
      <c r="O534" s="26"/>
      <c r="P534" s="25"/>
      <c r="Q534" s="25"/>
      <c r="R534" s="5"/>
      <c r="S534" s="5"/>
    </row>
  </sheetData>
  <mergeCells count="1">
    <mergeCell ref="G3:I3"/>
  </mergeCells>
  <pageMargins left="0.59055118110236227" right="0.59055118110236227" top="0.27559055118110237" bottom="0.35433070866141736" header="0.15748031496062992" footer="0.15748031496062992"/>
  <pageSetup paperSize="9" scale="85" orientation="portrait" r:id="rId1"/>
  <headerFooter>
    <oddFooter>&amp;LP I, Ia - kazalo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59999389629810485"/>
    <outlinePr summaryBelow="0"/>
    <pageSetUpPr fitToPage="1"/>
  </sheetPr>
  <dimension ref="A1:AT49"/>
  <sheetViews>
    <sheetView topLeftCell="A4" workbookViewId="0">
      <pane xSplit="11" ySplit="7" topLeftCell="L11" activePane="bottomRight" state="frozen"/>
      <selection activeCell="A4" sqref="A4"/>
      <selection pane="topRight" activeCell="J4" sqref="J4"/>
      <selection pane="bottomLeft" activeCell="A11" sqref="A11"/>
      <selection pane="bottomRight" activeCell="AB23" sqref="AB23"/>
    </sheetView>
  </sheetViews>
  <sheetFormatPr defaultRowHeight="12.75" outlineLevelRow="1" x14ac:dyDescent="0.2"/>
  <cols>
    <col min="1" max="1" width="18.85546875" customWidth="1"/>
    <col min="2" max="3" width="5.5703125" customWidth="1"/>
    <col min="4" max="4" width="5.140625" customWidth="1"/>
    <col min="5" max="5" width="7.5703125" customWidth="1"/>
    <col min="6" max="6" width="5.140625" customWidth="1"/>
    <col min="7" max="7" width="4.42578125" customWidth="1"/>
    <col min="8" max="8" width="7" customWidth="1"/>
    <col min="9" max="10" width="6" customWidth="1"/>
    <col min="11" max="11" width="31.42578125" customWidth="1"/>
    <col min="12" max="12" width="8" customWidth="1"/>
    <col min="13" max="13" width="6.42578125" customWidth="1"/>
    <col min="14" max="14" width="9.140625" customWidth="1"/>
    <col min="15" max="15" width="4" customWidth="1"/>
    <col min="16" max="16" width="12" customWidth="1"/>
    <col min="17" max="17" width="6" customWidth="1"/>
    <col min="18" max="18" width="12.140625" customWidth="1"/>
    <col min="19" max="19" width="11.42578125" customWidth="1"/>
    <col min="20" max="20" width="6.140625" customWidth="1"/>
    <col min="21" max="21" width="13.42578125" customWidth="1"/>
    <col min="22" max="22" width="11.42578125" customWidth="1"/>
    <col min="23" max="23" width="12.5703125" customWidth="1"/>
    <col min="24" max="24" width="10.42578125" customWidth="1"/>
    <col min="25" max="25" width="9.140625" customWidth="1"/>
    <col min="26" max="26" width="10.5703125" customWidth="1"/>
    <col min="27" max="27" width="10.42578125" customWidth="1"/>
    <col min="28" max="28" width="13.42578125" customWidth="1"/>
    <col min="29" max="29" width="12.42578125" customWidth="1"/>
    <col min="30" max="30" width="9.85546875" customWidth="1"/>
    <col min="31" max="31" width="9.42578125" customWidth="1"/>
    <col min="32" max="32" width="12.5703125" customWidth="1"/>
    <col min="33" max="33" width="10.42578125" customWidth="1"/>
    <col min="34" max="34" width="9.85546875" customWidth="1"/>
    <col min="35" max="35" width="13" customWidth="1"/>
    <col min="36" max="37" width="10.5703125" customWidth="1"/>
    <col min="38" max="38" width="14" customWidth="1"/>
    <col min="39" max="39" width="11.42578125" customWidth="1"/>
    <col min="40" max="40" width="8.85546875" customWidth="1"/>
    <col min="41" max="41" width="8.5703125" customWidth="1"/>
    <col min="42" max="43" width="11.5703125" customWidth="1"/>
  </cols>
  <sheetData>
    <row r="1" spans="1:45" x14ac:dyDescent="0.2">
      <c r="S1" t="s">
        <v>793</v>
      </c>
    </row>
    <row r="2" spans="1:45" ht="15.75" x14ac:dyDescent="0.25">
      <c r="A2" s="405" t="s">
        <v>782</v>
      </c>
      <c r="B2" s="405"/>
      <c r="C2" s="405"/>
      <c r="D2" s="405"/>
      <c r="E2" s="405"/>
      <c r="O2" s="406" t="s">
        <v>791</v>
      </c>
      <c r="S2" t="s">
        <v>794</v>
      </c>
      <c r="AH2" s="406" t="s">
        <v>795</v>
      </c>
    </row>
    <row r="3" spans="1:45" x14ac:dyDescent="0.2">
      <c r="AH3" s="406" t="s">
        <v>796</v>
      </c>
    </row>
    <row r="4" spans="1:45" x14ac:dyDescent="0.2">
      <c r="M4" s="414" t="s">
        <v>786</v>
      </c>
      <c r="Q4" s="414" t="s">
        <v>786</v>
      </c>
    </row>
    <row r="5" spans="1:45" x14ac:dyDescent="0.2">
      <c r="A5" s="407" t="s">
        <v>783</v>
      </c>
      <c r="B5" s="407"/>
      <c r="C5" s="407"/>
      <c r="D5" s="407"/>
      <c r="E5" s="407"/>
      <c r="F5" s="410" t="s">
        <v>784</v>
      </c>
      <c r="G5" s="411"/>
      <c r="H5" s="412"/>
      <c r="I5" s="227"/>
      <c r="J5" s="227"/>
      <c r="K5" s="413" t="s">
        <v>785</v>
      </c>
      <c r="L5" s="227"/>
      <c r="M5" s="415" t="s">
        <v>787</v>
      </c>
      <c r="N5" s="408"/>
      <c r="O5" s="227"/>
      <c r="Q5" s="415" t="s">
        <v>787</v>
      </c>
      <c r="AC5" s="410"/>
      <c r="AD5" s="416"/>
      <c r="AE5" s="409"/>
      <c r="AL5" s="417" t="s">
        <v>788</v>
      </c>
      <c r="AM5" s="409"/>
    </row>
    <row r="6" spans="1:45" ht="51" x14ac:dyDescent="0.2">
      <c r="A6" s="640" t="s">
        <v>2050</v>
      </c>
      <c r="B6" s="641" t="s">
        <v>2052</v>
      </c>
      <c r="C6" s="230" t="s">
        <v>2051</v>
      </c>
      <c r="D6" s="230" t="s">
        <v>2051</v>
      </c>
      <c r="E6" s="535" t="s">
        <v>2296</v>
      </c>
      <c r="F6" s="638" t="s">
        <v>2047</v>
      </c>
      <c r="G6" s="639" t="s">
        <v>2048</v>
      </c>
      <c r="H6" s="639" t="s">
        <v>306</v>
      </c>
      <c r="I6" s="639" t="s">
        <v>2049</v>
      </c>
      <c r="J6" s="229"/>
      <c r="K6" s="211"/>
      <c r="L6" s="230" t="s">
        <v>647</v>
      </c>
      <c r="M6" s="230"/>
      <c r="N6" s="230" t="s">
        <v>474</v>
      </c>
      <c r="O6" s="231" t="s">
        <v>475</v>
      </c>
      <c r="P6" s="230" t="s">
        <v>476</v>
      </c>
      <c r="Q6" s="231" t="s">
        <v>492</v>
      </c>
      <c r="R6" s="231"/>
      <c r="S6" s="230" t="s">
        <v>477</v>
      </c>
      <c r="T6" s="231" t="s">
        <v>478</v>
      </c>
      <c r="U6" s="230" t="s">
        <v>2056</v>
      </c>
      <c r="V6" s="231" t="s">
        <v>479</v>
      </c>
      <c r="W6" s="230" t="s">
        <v>2057</v>
      </c>
      <c r="X6" s="231" t="s">
        <v>481</v>
      </c>
      <c r="Y6" s="231" t="s">
        <v>480</v>
      </c>
      <c r="Z6" s="231" t="s">
        <v>482</v>
      </c>
      <c r="AA6" s="230" t="s">
        <v>491</v>
      </c>
      <c r="AB6" s="230" t="s">
        <v>2058</v>
      </c>
      <c r="AC6" s="231" t="s">
        <v>483</v>
      </c>
      <c r="AD6" s="231" t="s">
        <v>484</v>
      </c>
      <c r="AE6" s="231" t="s">
        <v>485</v>
      </c>
      <c r="AF6" s="231" t="s">
        <v>337</v>
      </c>
      <c r="AG6" s="231" t="s">
        <v>338</v>
      </c>
      <c r="AH6" s="231" t="s">
        <v>486</v>
      </c>
      <c r="AI6" s="230" t="s">
        <v>487</v>
      </c>
      <c r="AJ6" s="663" t="s">
        <v>2</v>
      </c>
      <c r="AK6" s="724" t="s">
        <v>2059</v>
      </c>
      <c r="AL6" s="357" t="s">
        <v>494</v>
      </c>
      <c r="AM6" s="359" t="s">
        <v>495</v>
      </c>
      <c r="AN6" s="359" t="s">
        <v>496</v>
      </c>
      <c r="AO6" s="359" t="s">
        <v>497</v>
      </c>
      <c r="AP6" s="359" t="s">
        <v>778</v>
      </c>
      <c r="AQ6" s="390" t="s">
        <v>777</v>
      </c>
      <c r="AR6" s="394" t="s">
        <v>779</v>
      </c>
      <c r="AS6" s="463" t="s">
        <v>551</v>
      </c>
    </row>
    <row r="7" spans="1:45" x14ac:dyDescent="0.2">
      <c r="A7" s="209"/>
      <c r="B7" s="209"/>
      <c r="C7" s="209"/>
      <c r="D7" s="209"/>
      <c r="E7" s="209"/>
      <c r="F7" s="397"/>
      <c r="G7" s="397"/>
      <c r="H7" s="397"/>
      <c r="I7" s="397"/>
      <c r="J7" s="397"/>
      <c r="K7" s="396"/>
      <c r="L7" s="396"/>
      <c r="M7" s="396"/>
      <c r="N7" s="398"/>
      <c r="O7" s="396"/>
      <c r="P7" s="396"/>
      <c r="Q7" s="396"/>
      <c r="R7" s="396"/>
      <c r="S7" s="399" t="e">
        <f>+#REF!</f>
        <v>#REF!</v>
      </c>
      <c r="T7" s="400" t="e">
        <f>+#REF!</f>
        <v>#REF!</v>
      </c>
      <c r="U7" s="399"/>
      <c r="V7" s="399" t="e">
        <f>+#REF!*100</f>
        <v>#REF!</v>
      </c>
      <c r="W7" s="399"/>
      <c r="X7" s="400"/>
      <c r="Y7" s="400"/>
      <c r="Z7" s="401"/>
      <c r="AA7" s="401"/>
      <c r="AB7" s="399"/>
      <c r="AC7" s="401"/>
      <c r="AD7" s="401"/>
      <c r="AE7" s="401"/>
      <c r="AF7" s="694" t="e">
        <f>+#REF!</f>
        <v>#REF!</v>
      </c>
      <c r="AG7" s="694" t="e">
        <f>+#REF!</f>
        <v>#REF!</v>
      </c>
      <c r="AH7" s="694" t="e">
        <f>+#REF!</f>
        <v>#REF!</v>
      </c>
      <c r="AI7" s="396"/>
      <c r="AJ7" s="725"/>
      <c r="AK7" s="722"/>
      <c r="AL7" s="421" t="s">
        <v>792</v>
      </c>
      <c r="AM7" s="419"/>
      <c r="AN7" s="419"/>
      <c r="AO7" s="419"/>
      <c r="AP7" s="419"/>
      <c r="AQ7" s="420"/>
      <c r="AR7" s="418">
        <v>0.1</v>
      </c>
      <c r="AS7" s="464"/>
    </row>
    <row r="8" spans="1:45" x14ac:dyDescent="0.2">
      <c r="A8" s="5"/>
      <c r="B8" s="5"/>
      <c r="C8" s="5"/>
      <c r="D8" s="5"/>
      <c r="E8" s="5"/>
      <c r="F8" s="427"/>
      <c r="G8" s="427"/>
      <c r="H8" s="427"/>
      <c r="I8" s="427"/>
      <c r="J8" s="427"/>
      <c r="K8" s="92"/>
      <c r="L8" s="92"/>
      <c r="M8" s="92"/>
      <c r="N8" s="428"/>
      <c r="O8" s="92"/>
      <c r="P8" s="92"/>
      <c r="Q8" s="92"/>
      <c r="R8" s="92"/>
      <c r="S8" s="346"/>
      <c r="T8" s="347"/>
      <c r="U8" s="346"/>
      <c r="V8" s="346"/>
      <c r="W8" s="346"/>
      <c r="X8" s="347"/>
      <c r="Y8" s="347"/>
      <c r="Z8" s="348"/>
      <c r="AA8" s="348"/>
      <c r="AB8" s="346"/>
      <c r="AC8" s="348"/>
      <c r="AD8" s="348"/>
      <c r="AE8" s="348"/>
      <c r="AF8" s="429"/>
      <c r="AG8" s="429"/>
      <c r="AH8" s="429"/>
      <c r="AI8" s="92"/>
      <c r="AJ8" s="92"/>
      <c r="AK8" s="92"/>
      <c r="AL8" s="431"/>
      <c r="AM8" s="432"/>
      <c r="AN8" s="432"/>
      <c r="AO8" s="432"/>
      <c r="AP8" s="432"/>
      <c r="AQ8" s="433"/>
      <c r="AR8" s="432"/>
      <c r="AS8" s="434"/>
    </row>
    <row r="9" spans="1:45" x14ac:dyDescent="0.2">
      <c r="A9" s="218" t="s">
        <v>789</v>
      </c>
      <c r="B9" s="218"/>
      <c r="C9" s="218"/>
      <c r="D9" s="218"/>
      <c r="E9" s="218"/>
      <c r="F9" s="427"/>
      <c r="G9" s="427"/>
      <c r="H9" s="427"/>
      <c r="I9" s="427"/>
      <c r="J9" s="427"/>
      <c r="K9" s="92"/>
      <c r="L9" s="92"/>
      <c r="M9" s="92"/>
      <c r="N9" s="428"/>
      <c r="O9" s="92"/>
      <c r="P9" s="92"/>
      <c r="Q9" s="92"/>
      <c r="R9" s="92"/>
      <c r="S9" s="346"/>
      <c r="T9" s="347"/>
      <c r="U9" s="346"/>
      <c r="V9" s="346"/>
      <c r="W9" s="346"/>
      <c r="X9" s="347"/>
      <c r="Y9" s="347"/>
      <c r="Z9" s="348"/>
      <c r="AA9" s="348"/>
      <c r="AB9" s="346"/>
      <c r="AC9" s="348"/>
      <c r="AD9" s="348"/>
      <c r="AE9" s="348"/>
      <c r="AF9" s="429"/>
      <c r="AG9" s="429"/>
      <c r="AH9" s="429"/>
      <c r="AI9" s="92"/>
      <c r="AJ9" s="92"/>
      <c r="AK9" s="92"/>
      <c r="AL9" s="431"/>
      <c r="AM9" s="432"/>
      <c r="AN9" s="432"/>
      <c r="AO9" s="432"/>
      <c r="AP9" s="432"/>
      <c r="AQ9" s="433"/>
      <c r="AR9" s="432"/>
      <c r="AS9" s="434"/>
    </row>
    <row r="10" spans="1:45" x14ac:dyDescent="0.2">
      <c r="A10" s="5"/>
      <c r="B10" s="5"/>
      <c r="C10" s="5"/>
      <c r="D10" s="5"/>
      <c r="E10" s="5"/>
      <c r="F10" s="427"/>
      <c r="G10" s="427"/>
      <c r="H10" s="427"/>
      <c r="I10" s="427"/>
      <c r="J10" s="427"/>
      <c r="K10" s="92"/>
      <c r="L10" s="92"/>
      <c r="M10" s="92"/>
      <c r="N10" s="428"/>
      <c r="O10" s="92"/>
      <c r="P10" s="92"/>
      <c r="Q10" s="92"/>
      <c r="R10" s="92"/>
      <c r="S10" s="346"/>
      <c r="T10" s="347"/>
      <c r="U10" s="346"/>
      <c r="V10" s="346"/>
      <c r="W10" s="346"/>
      <c r="X10" s="347"/>
      <c r="Y10" s="347"/>
      <c r="Z10" s="348"/>
      <c r="AA10" s="348"/>
      <c r="AB10" s="346"/>
      <c r="AC10" s="348"/>
      <c r="AD10" s="348"/>
      <c r="AE10" s="348"/>
      <c r="AF10" s="429"/>
      <c r="AG10" s="429"/>
      <c r="AH10" s="429"/>
      <c r="AI10" s="92"/>
      <c r="AJ10" s="92"/>
      <c r="AK10" s="92"/>
      <c r="AL10" s="431"/>
      <c r="AM10" s="432"/>
      <c r="AN10" s="432"/>
      <c r="AO10" s="432"/>
      <c r="AP10" s="432"/>
      <c r="AQ10" s="433"/>
      <c r="AR10" s="432"/>
      <c r="AS10" s="434"/>
    </row>
    <row r="11" spans="1:45" ht="24" customHeight="1" x14ac:dyDescent="0.2">
      <c r="A11" s="637" t="str">
        <f>F11&amp;" "&amp;G11&amp;" "&amp;H11&amp;" "&amp;I11</f>
        <v xml:space="preserve">   </v>
      </c>
      <c r="B11" s="637"/>
      <c r="C11" s="637"/>
      <c r="D11" s="637"/>
      <c r="E11" s="637"/>
      <c r="F11" s="625"/>
      <c r="G11" s="254"/>
      <c r="H11" s="254"/>
      <c r="I11" s="254"/>
      <c r="J11" s="283"/>
      <c r="K11" s="284"/>
      <c r="L11" s="257"/>
      <c r="M11" s="257"/>
      <c r="N11" s="258" t="e">
        <f>SUM(N12:N20)</f>
        <v>#REF!</v>
      </c>
      <c r="O11" s="255"/>
      <c r="P11" s="259" t="e">
        <f>SUM(P12:P20)</f>
        <v>#REF!</v>
      </c>
      <c r="Q11" s="255"/>
      <c r="R11" s="258" t="e">
        <f>SUM(R12:R20)</f>
        <v>#REF!</v>
      </c>
      <c r="S11" s="258" t="e">
        <f>SUM(S12:S20)</f>
        <v>#REF!</v>
      </c>
      <c r="T11" s="258" t="e">
        <f>SUM(T12:T20)</f>
        <v>#REF!</v>
      </c>
      <c r="U11" s="260" t="e">
        <f>SUM(U12:U20)</f>
        <v>#REF!</v>
      </c>
      <c r="V11" s="258" t="e">
        <f>SUM(V12:V20)</f>
        <v>#REF!</v>
      </c>
      <c r="W11" s="258" t="e">
        <f t="shared" ref="W11:AB11" si="0">SUM(W12:W20)</f>
        <v>#REF!</v>
      </c>
      <c r="X11" s="261" t="e">
        <f t="shared" si="0"/>
        <v>#REF!</v>
      </c>
      <c r="Y11" s="261" t="e">
        <f t="shared" si="0"/>
        <v>#REF!</v>
      </c>
      <c r="Z11" s="261" t="e">
        <f t="shared" si="0"/>
        <v>#REF!</v>
      </c>
      <c r="AA11" s="258" t="e">
        <f t="shared" si="0"/>
        <v>#REF!</v>
      </c>
      <c r="AB11" s="260" t="e">
        <f t="shared" si="0"/>
        <v>#REF!</v>
      </c>
      <c r="AC11" s="308"/>
      <c r="AD11" s="309"/>
      <c r="AE11" s="309"/>
      <c r="AF11" s="310">
        <f>IF(AC11&gt;0,ROUND(+AC11*$AF$7,2),0)</f>
        <v>0</v>
      </c>
      <c r="AG11" s="310">
        <f>IF(AD11&gt;0,ROUND(+AD11*$AG$7,2),0)</f>
        <v>0</v>
      </c>
      <c r="AH11" s="310" t="e">
        <f>ROUND(#REF!*'P I'!#REF!,2)</f>
        <v>#REF!</v>
      </c>
      <c r="AI11" s="310" t="e">
        <f>+AB11+AF11+AG11+AH11</f>
        <v>#REF!</v>
      </c>
      <c r="AJ11" s="655">
        <f>IF(L11&gt;0,ROUND(AI11/L11,2),0)</f>
        <v>0</v>
      </c>
      <c r="AK11" s="721"/>
      <c r="AL11" s="352"/>
      <c r="AM11" s="353"/>
      <c r="AN11" s="351" t="e">
        <f>+AI11-AL11</f>
        <v>#REF!</v>
      </c>
      <c r="AO11" s="351">
        <f>+AJ11-AM11</f>
        <v>0</v>
      </c>
      <c r="AP11" s="389">
        <f>IF(AL11&gt;0,+AN11/AL11*100,0)</f>
        <v>0</v>
      </c>
      <c r="AQ11" s="391">
        <f>IF(AM11&gt;0,+AO11/AM11*100,0)</f>
        <v>0</v>
      </c>
      <c r="AR11" s="389">
        <f>IF(AP11&gt;$AR$7,1,IF(AP11&lt;-$AR$7,1,0))+IF(AQ11&gt;$AR$7,1,IF(AQ11&lt;-$AR$7,1,0))</f>
        <v>0</v>
      </c>
      <c r="AS11" s="460">
        <f>+AS1+1</f>
        <v>1</v>
      </c>
    </row>
    <row r="12" spans="1:45" outlineLevel="1" x14ac:dyDescent="0.2">
      <c r="A12" s="237"/>
      <c r="B12" s="226"/>
      <c r="C12" s="226"/>
      <c r="D12" s="226"/>
      <c r="E12" s="226"/>
      <c r="F12" s="623">
        <f>F11</f>
        <v>0</v>
      </c>
      <c r="G12" s="262">
        <f>G11</f>
        <v>0</v>
      </c>
      <c r="H12" s="262">
        <f>H11</f>
        <v>0</v>
      </c>
      <c r="I12" s="263"/>
      <c r="J12" s="264">
        <v>1</v>
      </c>
      <c r="K12" s="265" t="str">
        <f>IFERROR(VLOOKUP(J12,#REF!,2,FALSE),"")</f>
        <v/>
      </c>
      <c r="L12" s="604"/>
      <c r="M12" s="296"/>
      <c r="N12" s="267"/>
      <c r="O12" s="268" t="e">
        <f>+#REF!</f>
        <v>#REF!</v>
      </c>
      <c r="P12" s="269" t="str">
        <f>IF(N12&gt;0,ROUND(VLOOKUP(O12,#REF!,3,FALSE)*N12,2),"")</f>
        <v/>
      </c>
      <c r="Q12" s="270"/>
      <c r="R12" s="272" t="str">
        <f t="shared" ref="R12:R20" si="1">IF(N12&gt;0,ROUND(+P12*Q12/100,2),"")</f>
        <v/>
      </c>
      <c r="S12" s="272" t="str">
        <f t="shared" ref="S12:S20" si="2">IF(N12&gt;0,ROUND(+P12*$S$7/100,2),"")</f>
        <v/>
      </c>
      <c r="T12" s="272" t="str">
        <f t="shared" ref="T12:T20" si="3">IF(N12&gt;0,ROUND(P12*$T$7/100,2),"")</f>
        <v/>
      </c>
      <c r="U12" s="271" t="str">
        <f>IF(N12&gt;0,+P12+R12+S12+T12,"")</f>
        <v/>
      </c>
      <c r="V12" s="272" t="str">
        <f t="shared" ref="V12:V20" si="4">IF(N12&gt;0,ROUND(U12*$V$7/100,2),"")</f>
        <v/>
      </c>
      <c r="W12" s="272" t="str">
        <f t="shared" ref="W12:W20" si="5">IF(N12&gt;0,+U12+V12,"")</f>
        <v/>
      </c>
      <c r="X12" s="273" t="str">
        <f>IF(N12&gt;0,ROUND(VLOOKUP(O12,#REF!,4,FALSE)*N12,2),"")</f>
        <v/>
      </c>
      <c r="Y12" s="273" t="str">
        <f>IF(N12&gt;0,ROUND(VLOOKUP(O12,#REF!,5,FALSE)*N12,2),"")</f>
        <v/>
      </c>
      <c r="Z12" s="273" t="str">
        <f>IF(N12&gt;0,ROUND(VLOOKUP(O12,#REF!,6,FALSE)*N12,2),"")</f>
        <v/>
      </c>
      <c r="AA12" s="272" t="str">
        <f t="shared" ref="AA12:AA20" si="6">IF(N12&gt;0,X12+Y12+Z12,"")</f>
        <v/>
      </c>
      <c r="AB12" s="271" t="str">
        <f>IF(N12&gt;0,W12+AA12,"")</f>
        <v/>
      </c>
      <c r="AC12" s="315"/>
      <c r="AD12" s="316"/>
      <c r="AE12" s="316"/>
      <c r="AF12" s="316"/>
      <c r="AG12" s="316"/>
      <c r="AH12" s="316"/>
      <c r="AI12" s="316"/>
      <c r="AJ12" s="656"/>
      <c r="AK12" s="222"/>
      <c r="AL12" s="354"/>
      <c r="AM12" s="356"/>
      <c r="AN12" s="356"/>
      <c r="AO12" s="356"/>
      <c r="AP12" s="356"/>
      <c r="AQ12" s="392"/>
      <c r="AR12" s="356"/>
      <c r="AS12" s="461"/>
    </row>
    <row r="13" spans="1:45" outlineLevel="1" x14ac:dyDescent="0.2">
      <c r="A13" s="237"/>
      <c r="B13" s="226"/>
      <c r="C13" s="226"/>
      <c r="D13" s="226"/>
      <c r="E13" s="226"/>
      <c r="F13" s="623">
        <f>F11</f>
        <v>0</v>
      </c>
      <c r="G13" s="262">
        <f>G11</f>
        <v>0</v>
      </c>
      <c r="H13" s="262">
        <f>H11</f>
        <v>0</v>
      </c>
      <c r="I13" s="263"/>
      <c r="J13" s="264"/>
      <c r="K13" s="265" t="str">
        <f>IFERROR(VLOOKUP(J13,#REF!,2,FALSE),"")</f>
        <v/>
      </c>
      <c r="L13" s="604"/>
      <c r="M13" s="263"/>
      <c r="N13" s="267"/>
      <c r="O13" s="268"/>
      <c r="P13" s="269" t="str">
        <f>IF(N13&gt;0,ROUND(VLOOKUP(O13,#REF!,3,FALSE)*N13,2),"")</f>
        <v/>
      </c>
      <c r="Q13" s="270">
        <f>+Q12</f>
        <v>0</v>
      </c>
      <c r="R13" s="272" t="str">
        <f t="shared" si="1"/>
        <v/>
      </c>
      <c r="S13" s="272" t="str">
        <f t="shared" si="2"/>
        <v/>
      </c>
      <c r="T13" s="272" t="str">
        <f t="shared" si="3"/>
        <v/>
      </c>
      <c r="U13" s="271" t="str">
        <f t="shared" ref="U13:U20" si="7">IF(N13&gt;0,+P13+R13+S13+T13,"")</f>
        <v/>
      </c>
      <c r="V13" s="272" t="str">
        <f t="shared" si="4"/>
        <v/>
      </c>
      <c r="W13" s="272" t="str">
        <f t="shared" si="5"/>
        <v/>
      </c>
      <c r="X13" s="273" t="str">
        <f>IF(N13&gt;0,ROUND(VLOOKUP(O13,#REF!,4,FALSE)*N13,2),"")</f>
        <v/>
      </c>
      <c r="Y13" s="273" t="str">
        <f>IF(N13&gt;0,ROUND(VLOOKUP(O13,#REF!,5,FALSE)*N13,2),"")</f>
        <v/>
      </c>
      <c r="Z13" s="273" t="str">
        <f>IF(N13&gt;0,ROUND(VLOOKUP(O13,#REF!,6,FALSE)*N13,2),"")</f>
        <v/>
      </c>
      <c r="AA13" s="272" t="str">
        <f t="shared" si="6"/>
        <v/>
      </c>
      <c r="AB13" s="271" t="str">
        <f t="shared" ref="AB13:AB20" si="8">IF(N13&gt;0,W13+AA13,"")</f>
        <v/>
      </c>
      <c r="AC13" s="317"/>
      <c r="AD13" s="242"/>
      <c r="AE13" s="242"/>
      <c r="AF13" s="242"/>
      <c r="AG13" s="242"/>
      <c r="AH13" s="242"/>
      <c r="AI13" s="242"/>
      <c r="AJ13" s="222"/>
      <c r="AK13" s="222"/>
      <c r="AL13" s="354"/>
      <c r="AM13" s="356"/>
      <c r="AN13" s="356"/>
      <c r="AO13" s="356"/>
      <c r="AP13" s="356"/>
      <c r="AQ13" s="392"/>
      <c r="AR13" s="356"/>
      <c r="AS13" s="461"/>
    </row>
    <row r="14" spans="1:45" outlineLevel="1" x14ac:dyDescent="0.2">
      <c r="A14" s="237"/>
      <c r="B14" s="226"/>
      <c r="C14" s="226"/>
      <c r="D14" s="226"/>
      <c r="E14" s="226"/>
      <c r="F14" s="623">
        <f>F11</f>
        <v>0</v>
      </c>
      <c r="G14" s="262">
        <f>G11</f>
        <v>0</v>
      </c>
      <c r="H14" s="262">
        <f>H11</f>
        <v>0</v>
      </c>
      <c r="I14" s="263"/>
      <c r="J14" s="264"/>
      <c r="K14" s="265" t="str">
        <f>IFERROR(VLOOKUP(J14,#REF!,2,FALSE),"")</f>
        <v/>
      </c>
      <c r="L14" s="604"/>
      <c r="M14" s="263"/>
      <c r="N14" s="267"/>
      <c r="O14" s="268"/>
      <c r="P14" s="269" t="str">
        <f>IF(N14&gt;0,ROUND(VLOOKUP(O14,#REF!,3,FALSE)*N14,2),"")</f>
        <v/>
      </c>
      <c r="Q14" s="270">
        <f>+Q12</f>
        <v>0</v>
      </c>
      <c r="R14" s="272" t="str">
        <f t="shared" si="1"/>
        <v/>
      </c>
      <c r="S14" s="272" t="str">
        <f t="shared" si="2"/>
        <v/>
      </c>
      <c r="T14" s="272" t="str">
        <f t="shared" si="3"/>
        <v/>
      </c>
      <c r="U14" s="271" t="str">
        <f t="shared" si="7"/>
        <v/>
      </c>
      <c r="V14" s="272" t="str">
        <f t="shared" si="4"/>
        <v/>
      </c>
      <c r="W14" s="272" t="str">
        <f t="shared" si="5"/>
        <v/>
      </c>
      <c r="X14" s="273" t="str">
        <f>IF(N14&gt;0,ROUND(VLOOKUP(O14,#REF!,4,FALSE)*N14,2),"")</f>
        <v/>
      </c>
      <c r="Y14" s="273" t="str">
        <f>IF(N14&gt;0,ROUND(VLOOKUP(O14,#REF!,5,FALSE)*N14,2),"")</f>
        <v/>
      </c>
      <c r="Z14" s="273" t="str">
        <f>IF(N14&gt;0,ROUND(VLOOKUP(O14,#REF!,6,FALSE)*N14,2),"")</f>
        <v/>
      </c>
      <c r="AA14" s="272" t="str">
        <f t="shared" si="6"/>
        <v/>
      </c>
      <c r="AB14" s="271" t="str">
        <f t="shared" si="8"/>
        <v/>
      </c>
      <c r="AC14" s="317"/>
      <c r="AD14" s="242"/>
      <c r="AE14" s="242"/>
      <c r="AF14" s="242"/>
      <c r="AG14" s="242"/>
      <c r="AH14" s="242"/>
      <c r="AI14" s="242"/>
      <c r="AJ14" s="222"/>
      <c r="AK14" s="222"/>
      <c r="AL14" s="354"/>
      <c r="AM14" s="356"/>
      <c r="AN14" s="356"/>
      <c r="AO14" s="356"/>
      <c r="AP14" s="356"/>
      <c r="AQ14" s="392"/>
      <c r="AR14" s="356"/>
      <c r="AS14" s="461"/>
    </row>
    <row r="15" spans="1:45" outlineLevel="1" x14ac:dyDescent="0.2">
      <c r="A15" s="237"/>
      <c r="B15" s="226"/>
      <c r="C15" s="226"/>
      <c r="D15" s="226"/>
      <c r="E15" s="226"/>
      <c r="F15" s="623">
        <f>F11</f>
        <v>0</v>
      </c>
      <c r="G15" s="262">
        <f>G11</f>
        <v>0</v>
      </c>
      <c r="H15" s="262">
        <f>H11</f>
        <v>0</v>
      </c>
      <c r="I15" s="263"/>
      <c r="J15" s="264"/>
      <c r="K15" s="265" t="str">
        <f>IFERROR(VLOOKUP(J15,#REF!,2,FALSE),"")</f>
        <v/>
      </c>
      <c r="L15" s="604"/>
      <c r="M15" s="263"/>
      <c r="N15" s="267"/>
      <c r="O15" s="268"/>
      <c r="P15" s="269" t="str">
        <f>IF(N15&gt;0,ROUND(VLOOKUP(O15,#REF!,3,FALSE)*N15,2),"")</f>
        <v/>
      </c>
      <c r="Q15" s="270">
        <f>+Q12</f>
        <v>0</v>
      </c>
      <c r="R15" s="272" t="str">
        <f t="shared" si="1"/>
        <v/>
      </c>
      <c r="S15" s="272" t="str">
        <f t="shared" si="2"/>
        <v/>
      </c>
      <c r="T15" s="272" t="str">
        <f t="shared" si="3"/>
        <v/>
      </c>
      <c r="U15" s="271" t="str">
        <f t="shared" si="7"/>
        <v/>
      </c>
      <c r="V15" s="272" t="str">
        <f t="shared" si="4"/>
        <v/>
      </c>
      <c r="W15" s="272" t="str">
        <f t="shared" si="5"/>
        <v/>
      </c>
      <c r="X15" s="273" t="str">
        <f>IF(N15&gt;0,ROUND(VLOOKUP(O15,#REF!,4,FALSE)*N15,2),"")</f>
        <v/>
      </c>
      <c r="Y15" s="273" t="str">
        <f>IF(N15&gt;0,ROUND(VLOOKUP(O15,#REF!,5,FALSE)*N15,2),"")</f>
        <v/>
      </c>
      <c r="Z15" s="273" t="str">
        <f>IF(N15&gt;0,ROUND(VLOOKUP(O15,#REF!,6,FALSE)*N15,2),"")</f>
        <v/>
      </c>
      <c r="AA15" s="272" t="str">
        <f t="shared" si="6"/>
        <v/>
      </c>
      <c r="AB15" s="271" t="str">
        <f t="shared" si="8"/>
        <v/>
      </c>
      <c r="AC15" s="317"/>
      <c r="AD15" s="242"/>
      <c r="AE15" s="242"/>
      <c r="AF15" s="242"/>
      <c r="AG15" s="242"/>
      <c r="AH15" s="242"/>
      <c r="AI15" s="242"/>
      <c r="AJ15" s="222"/>
      <c r="AK15" s="222"/>
      <c r="AL15" s="354"/>
      <c r="AM15" s="356"/>
      <c r="AN15" s="356"/>
      <c r="AO15" s="356"/>
      <c r="AP15" s="356"/>
      <c r="AQ15" s="392"/>
      <c r="AR15" s="356"/>
      <c r="AS15" s="461"/>
    </row>
    <row r="16" spans="1:45" outlineLevel="1" x14ac:dyDescent="0.2">
      <c r="A16" s="237"/>
      <c r="B16" s="226"/>
      <c r="C16" s="226"/>
      <c r="D16" s="226"/>
      <c r="E16" s="226"/>
      <c r="F16" s="623">
        <f>F11</f>
        <v>0</v>
      </c>
      <c r="G16" s="262">
        <f>G11</f>
        <v>0</v>
      </c>
      <c r="H16" s="262">
        <f>H11</f>
        <v>0</v>
      </c>
      <c r="I16" s="263"/>
      <c r="J16" s="264"/>
      <c r="K16" s="265" t="str">
        <f>IFERROR(VLOOKUP(J16,#REF!,2,FALSE),"")</f>
        <v/>
      </c>
      <c r="L16" s="604"/>
      <c r="M16" s="263"/>
      <c r="N16" s="267"/>
      <c r="O16" s="268"/>
      <c r="P16" s="269" t="str">
        <f>IF(N16&gt;0,ROUND(VLOOKUP(O16,#REF!,3,FALSE)*N16,2),"")</f>
        <v/>
      </c>
      <c r="Q16" s="270">
        <f>+Q13</f>
        <v>0</v>
      </c>
      <c r="R16" s="272" t="str">
        <f>IF(N16&gt;0,ROUND(+P16*Q16/100,2),"")</f>
        <v/>
      </c>
      <c r="S16" s="272" t="str">
        <f>IF(N16&gt;0,ROUND(+P16*$S$7/100,2),"")</f>
        <v/>
      </c>
      <c r="T16" s="272" t="str">
        <f>IF(N16&gt;0,ROUND(P16*$T$7/100,2),"")</f>
        <v/>
      </c>
      <c r="U16" s="271" t="str">
        <f>IF(N16&gt;0,+P16+R16+S16+T16,"")</f>
        <v/>
      </c>
      <c r="V16" s="272" t="str">
        <f>IF(N16&gt;0,ROUND(U16*$V$7/100,2),"")</f>
        <v/>
      </c>
      <c r="W16" s="272" t="str">
        <f>IF(N16&gt;0,+U16+V16,"")</f>
        <v/>
      </c>
      <c r="X16" s="273" t="str">
        <f>IF(N16&gt;0,ROUND(VLOOKUP(O16,#REF!,4,FALSE)*N16,2),"")</f>
        <v/>
      </c>
      <c r="Y16" s="273" t="str">
        <f>IF(N16&gt;0,ROUND(VLOOKUP(O16,#REF!,5,FALSE)*N16,2),"")</f>
        <v/>
      </c>
      <c r="Z16" s="273" t="str">
        <f>IF(N16&gt;0,ROUND(VLOOKUP(O16,#REF!,6,FALSE)*N16,2),"")</f>
        <v/>
      </c>
      <c r="AA16" s="272" t="str">
        <f>IF(N16&gt;0,X16+Y16+Z16,"")</f>
        <v/>
      </c>
      <c r="AB16" s="271" t="str">
        <f t="shared" si="8"/>
        <v/>
      </c>
      <c r="AC16" s="317"/>
      <c r="AD16" s="242"/>
      <c r="AE16" s="242"/>
      <c r="AF16" s="242"/>
      <c r="AG16" s="242"/>
      <c r="AH16" s="242"/>
      <c r="AI16" s="242"/>
      <c r="AJ16" s="222"/>
      <c r="AK16" s="222"/>
      <c r="AL16" s="354"/>
      <c r="AM16" s="356"/>
      <c r="AN16" s="356"/>
      <c r="AO16" s="356"/>
      <c r="AP16" s="356"/>
      <c r="AQ16" s="392"/>
      <c r="AR16" s="356"/>
      <c r="AS16" s="461"/>
    </row>
    <row r="17" spans="1:46" outlineLevel="1" x14ac:dyDescent="0.2">
      <c r="A17" s="237"/>
      <c r="B17" s="226"/>
      <c r="C17" s="226"/>
      <c r="D17" s="226"/>
      <c r="E17" s="226"/>
      <c r="F17" s="623">
        <f>F11</f>
        <v>0</v>
      </c>
      <c r="G17" s="262">
        <f>G11</f>
        <v>0</v>
      </c>
      <c r="H17" s="262">
        <f>H11</f>
        <v>0</v>
      </c>
      <c r="I17" s="263"/>
      <c r="J17" s="264"/>
      <c r="K17" s="265" t="str">
        <f>IFERROR(VLOOKUP(J17,#REF!,2,FALSE),"")</f>
        <v/>
      </c>
      <c r="L17" s="604"/>
      <c r="M17" s="263"/>
      <c r="N17" s="267"/>
      <c r="O17" s="268"/>
      <c r="P17" s="269" t="str">
        <f>IF(N17&gt;0,ROUND(VLOOKUP(O17,#REF!,3,FALSE)*N17,2),"")</f>
        <v/>
      </c>
      <c r="Q17" s="270">
        <f>+Q14</f>
        <v>0</v>
      </c>
      <c r="R17" s="272" t="str">
        <f>IF(N17&gt;0,ROUND(+P17*Q17/100,2),"")</f>
        <v/>
      </c>
      <c r="S17" s="272" t="str">
        <f>IF(N17&gt;0,ROUND(+P17*$S$7/100,2),"")</f>
        <v/>
      </c>
      <c r="T17" s="272" t="str">
        <f>IF(N17&gt;0,ROUND(P17*$T$7/100,2),"")</f>
        <v/>
      </c>
      <c r="U17" s="271" t="str">
        <f>IF(N17&gt;0,+P17+R17+S17+T17,"")</f>
        <v/>
      </c>
      <c r="V17" s="272" t="str">
        <f>IF(N17&gt;0,ROUND(U17*$V$7/100,2),"")</f>
        <v/>
      </c>
      <c r="W17" s="272" t="str">
        <f>IF(N17&gt;0,+U17+V17,"")</f>
        <v/>
      </c>
      <c r="X17" s="273" t="str">
        <f>IF(N17&gt;0,ROUND(VLOOKUP(O17,#REF!,4,FALSE)*N17,2),"")</f>
        <v/>
      </c>
      <c r="Y17" s="273" t="str">
        <f>IF(N17&gt;0,ROUND(VLOOKUP(O17,#REF!,5,FALSE)*N17,2),"")</f>
        <v/>
      </c>
      <c r="Z17" s="273" t="str">
        <f>IF(N17&gt;0,ROUND(VLOOKUP(O17,#REF!,6,FALSE)*N17,2),"")</f>
        <v/>
      </c>
      <c r="AA17" s="272" t="str">
        <f>IF(N17&gt;0,X17+Y17+Z17,"")</f>
        <v/>
      </c>
      <c r="AB17" s="271" t="str">
        <f t="shared" si="8"/>
        <v/>
      </c>
      <c r="AC17" s="317"/>
      <c r="AD17" s="242"/>
      <c r="AE17" s="242"/>
      <c r="AF17" s="242"/>
      <c r="AG17" s="242"/>
      <c r="AH17" s="242"/>
      <c r="AI17" s="242"/>
      <c r="AJ17" s="222"/>
      <c r="AK17" s="222"/>
      <c r="AL17" s="354"/>
      <c r="AM17" s="356"/>
      <c r="AN17" s="356"/>
      <c r="AO17" s="356"/>
      <c r="AP17" s="356"/>
      <c r="AQ17" s="392"/>
      <c r="AR17" s="356"/>
      <c r="AS17" s="461"/>
    </row>
    <row r="18" spans="1:46" outlineLevel="1" x14ac:dyDescent="0.2">
      <c r="A18" s="237"/>
      <c r="B18" s="226"/>
      <c r="C18" s="226"/>
      <c r="D18" s="226"/>
      <c r="E18" s="226"/>
      <c r="F18" s="623">
        <f>F11</f>
        <v>0</v>
      </c>
      <c r="G18" s="262">
        <f>G11</f>
        <v>0</v>
      </c>
      <c r="H18" s="262">
        <f>H11</f>
        <v>0</v>
      </c>
      <c r="I18" s="263"/>
      <c r="J18" s="264"/>
      <c r="K18" s="265" t="str">
        <f>IFERROR(VLOOKUP(J18,#REF!,2,FALSE),"")</f>
        <v/>
      </c>
      <c r="L18" s="604"/>
      <c r="M18" s="263"/>
      <c r="N18" s="267"/>
      <c r="O18" s="268"/>
      <c r="P18" s="269" t="str">
        <f>IF(N18&gt;0,ROUND(VLOOKUP(O18,#REF!,3,FALSE)*N18,2),"")</f>
        <v/>
      </c>
      <c r="Q18" s="270">
        <f>+Q12</f>
        <v>0</v>
      </c>
      <c r="R18" s="272" t="str">
        <f t="shared" si="1"/>
        <v/>
      </c>
      <c r="S18" s="272" t="str">
        <f t="shared" si="2"/>
        <v/>
      </c>
      <c r="T18" s="272" t="str">
        <f t="shared" si="3"/>
        <v/>
      </c>
      <c r="U18" s="271" t="str">
        <f t="shared" si="7"/>
        <v/>
      </c>
      <c r="V18" s="272" t="str">
        <f t="shared" si="4"/>
        <v/>
      </c>
      <c r="W18" s="272" t="str">
        <f t="shared" si="5"/>
        <v/>
      </c>
      <c r="X18" s="273" t="str">
        <f>IF(N18&gt;0,ROUND(VLOOKUP(O18,#REF!,4,FALSE)*N18,2),"")</f>
        <v/>
      </c>
      <c r="Y18" s="273" t="str">
        <f>IF(N18&gt;0,ROUND(VLOOKUP(O18,#REF!,5,FALSE)*N18,2),"")</f>
        <v/>
      </c>
      <c r="Z18" s="273" t="str">
        <f>IF(N18&gt;0,ROUND(VLOOKUP(O18,#REF!,6,FALSE)*N18,2),"")</f>
        <v/>
      </c>
      <c r="AA18" s="272" t="str">
        <f t="shared" si="6"/>
        <v/>
      </c>
      <c r="AB18" s="271" t="str">
        <f t="shared" si="8"/>
        <v/>
      </c>
      <c r="AC18" s="317"/>
      <c r="AD18" s="242"/>
      <c r="AE18" s="242"/>
      <c r="AF18" s="242"/>
      <c r="AG18" s="242"/>
      <c r="AH18" s="242"/>
      <c r="AI18" s="242"/>
      <c r="AJ18" s="222"/>
      <c r="AK18" s="222"/>
      <c r="AL18" s="354"/>
      <c r="AM18" s="356"/>
      <c r="AN18" s="356"/>
      <c r="AO18" s="356"/>
      <c r="AP18" s="356"/>
      <c r="AQ18" s="392"/>
      <c r="AR18" s="356"/>
      <c r="AS18" s="461"/>
    </row>
    <row r="19" spans="1:46" outlineLevel="1" x14ac:dyDescent="0.2">
      <c r="A19" s="237"/>
      <c r="B19" s="226"/>
      <c r="C19" s="226"/>
      <c r="D19" s="226"/>
      <c r="E19" s="226"/>
      <c r="F19" s="623">
        <f>F11</f>
        <v>0</v>
      </c>
      <c r="G19" s="262">
        <f>G11</f>
        <v>0</v>
      </c>
      <c r="H19" s="262">
        <f>H11</f>
        <v>0</v>
      </c>
      <c r="I19" s="263"/>
      <c r="J19" s="264"/>
      <c r="K19" s="265" t="str">
        <f>IFERROR(VLOOKUP(J19,#REF!,2,FALSE),"")</f>
        <v/>
      </c>
      <c r="L19" s="604"/>
      <c r="M19" s="263"/>
      <c r="N19" s="267"/>
      <c r="O19" s="268"/>
      <c r="P19" s="269" t="str">
        <f>IF(N19&gt;0,ROUND(VLOOKUP(O19,#REF!,3,FALSE)*N19,2),"")</f>
        <v/>
      </c>
      <c r="Q19" s="270">
        <f>+Q12</f>
        <v>0</v>
      </c>
      <c r="R19" s="272" t="str">
        <f t="shared" si="1"/>
        <v/>
      </c>
      <c r="S19" s="272" t="str">
        <f t="shared" si="2"/>
        <v/>
      </c>
      <c r="T19" s="272" t="str">
        <f t="shared" si="3"/>
        <v/>
      </c>
      <c r="U19" s="271" t="str">
        <f t="shared" si="7"/>
        <v/>
      </c>
      <c r="V19" s="272" t="str">
        <f t="shared" si="4"/>
        <v/>
      </c>
      <c r="W19" s="272" t="str">
        <f t="shared" si="5"/>
        <v/>
      </c>
      <c r="X19" s="273" t="str">
        <f>IF(N19&gt;0,ROUND(VLOOKUP(O19,#REF!,4,FALSE)*N19,2),"")</f>
        <v/>
      </c>
      <c r="Y19" s="273" t="str">
        <f>IF(N19&gt;0,ROUND(VLOOKUP(O19,#REF!,5,FALSE)*N19,2),"")</f>
        <v/>
      </c>
      <c r="Z19" s="273" t="str">
        <f>IF(N19&gt;0,ROUND(VLOOKUP(O19,#REF!,6,FALSE)*N19,2),"")</f>
        <v/>
      </c>
      <c r="AA19" s="272" t="str">
        <f t="shared" si="6"/>
        <v/>
      </c>
      <c r="AB19" s="271" t="str">
        <f t="shared" si="8"/>
        <v/>
      </c>
      <c r="AC19" s="317"/>
      <c r="AD19" s="242"/>
      <c r="AE19" s="242"/>
      <c r="AF19" s="242"/>
      <c r="AG19" s="242"/>
      <c r="AH19" s="242"/>
      <c r="AI19" s="242"/>
      <c r="AJ19" s="222"/>
      <c r="AK19" s="222"/>
      <c r="AL19" s="354"/>
      <c r="AM19" s="356"/>
      <c r="AN19" s="356"/>
      <c r="AO19" s="356"/>
      <c r="AP19" s="356"/>
      <c r="AQ19" s="392"/>
      <c r="AR19" s="356"/>
      <c r="AS19" s="461"/>
    </row>
    <row r="20" spans="1:46" outlineLevel="1" x14ac:dyDescent="0.2">
      <c r="A20" s="237"/>
      <c r="B20" s="226"/>
      <c r="C20" s="226"/>
      <c r="D20" s="226"/>
      <c r="E20" s="226"/>
      <c r="F20" s="623">
        <f>F11</f>
        <v>0</v>
      </c>
      <c r="G20" s="262">
        <f>G11</f>
        <v>0</v>
      </c>
      <c r="H20" s="262">
        <f>H11</f>
        <v>0</v>
      </c>
      <c r="I20" s="263"/>
      <c r="J20" s="264">
        <v>200</v>
      </c>
      <c r="K20" s="265" t="str">
        <f>IFERROR(VLOOKUP(J20,#REF!,2,FALSE),"")</f>
        <v/>
      </c>
      <c r="L20" s="263"/>
      <c r="M20" s="263"/>
      <c r="N20" s="267" t="e">
        <f>ROUND(SUM(N12:N19)*#REF!,2)</f>
        <v>#REF!</v>
      </c>
      <c r="O20" s="268" t="e">
        <f>+#REF!</f>
        <v>#REF!</v>
      </c>
      <c r="P20" s="269" t="e">
        <f>IF(N20&gt;0,ROUND(VLOOKUP(O20,#REF!,3,FALSE)*N20,2),"")</f>
        <v>#REF!</v>
      </c>
      <c r="Q20" s="270">
        <f>+Q12</f>
        <v>0</v>
      </c>
      <c r="R20" s="272" t="e">
        <f t="shared" si="1"/>
        <v>#REF!</v>
      </c>
      <c r="S20" s="272" t="e">
        <f t="shared" si="2"/>
        <v>#REF!</v>
      </c>
      <c r="T20" s="272" t="e">
        <f t="shared" si="3"/>
        <v>#REF!</v>
      </c>
      <c r="U20" s="271" t="e">
        <f t="shared" si="7"/>
        <v>#REF!</v>
      </c>
      <c r="V20" s="272" t="e">
        <f t="shared" si="4"/>
        <v>#REF!</v>
      </c>
      <c r="W20" s="272" t="e">
        <f t="shared" si="5"/>
        <v>#REF!</v>
      </c>
      <c r="X20" s="273" t="e">
        <f>IF(N20&gt;0,ROUND(VLOOKUP(O20,#REF!,4,FALSE)*N20,2),"")</f>
        <v>#REF!</v>
      </c>
      <c r="Y20" s="273" t="e">
        <f>IF(N20&gt;0,ROUND(VLOOKUP(O20,#REF!,5,FALSE)*N20,2),"")</f>
        <v>#REF!</v>
      </c>
      <c r="Z20" s="273" t="e">
        <f>IF(N20&gt;0,ROUND(VLOOKUP(O20,#REF!,6,FALSE)*N20,2),"")</f>
        <v>#REF!</v>
      </c>
      <c r="AA20" s="272" t="e">
        <f t="shared" si="6"/>
        <v>#REF!</v>
      </c>
      <c r="AB20" s="271" t="e">
        <f t="shared" si="8"/>
        <v>#REF!</v>
      </c>
      <c r="AC20" s="317"/>
      <c r="AD20" s="242"/>
      <c r="AE20" s="242"/>
      <c r="AF20" s="242"/>
      <c r="AG20" s="242"/>
      <c r="AH20" s="242"/>
      <c r="AI20" s="242"/>
      <c r="AJ20" s="222"/>
      <c r="AK20" s="222"/>
      <c r="AL20" s="354"/>
      <c r="AM20" s="356"/>
      <c r="AN20" s="356"/>
      <c r="AO20" s="356"/>
      <c r="AP20" s="356"/>
      <c r="AQ20" s="392"/>
      <c r="AR20" s="356"/>
      <c r="AS20" s="461"/>
    </row>
    <row r="21" spans="1:46" ht="15" customHeight="1" outlineLevel="1" x14ac:dyDescent="0.2">
      <c r="A21" s="237"/>
      <c r="B21" s="226"/>
      <c r="C21" s="226"/>
      <c r="D21" s="226"/>
      <c r="E21" s="226"/>
      <c r="F21" s="629">
        <f>F11</f>
        <v>0</v>
      </c>
      <c r="G21" s="402">
        <f>G11</f>
        <v>0</v>
      </c>
      <c r="H21" s="402">
        <f>H11</f>
        <v>0</v>
      </c>
      <c r="I21" s="403"/>
      <c r="J21" s="404" t="s">
        <v>555</v>
      </c>
      <c r="K21" s="378" t="s">
        <v>780</v>
      </c>
      <c r="L21" s="238"/>
      <c r="M21" s="238"/>
      <c r="N21" s="239"/>
      <c r="O21" s="240"/>
      <c r="P21" s="239"/>
      <c r="Q21" s="241"/>
      <c r="R21" s="239"/>
      <c r="S21" s="239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22"/>
      <c r="AK21" s="222"/>
      <c r="AL21" s="354"/>
      <c r="AM21" s="356"/>
      <c r="AN21" s="356"/>
      <c r="AO21" s="356"/>
      <c r="AP21" s="356"/>
      <c r="AQ21" s="392"/>
      <c r="AR21" s="356"/>
      <c r="AS21" s="461"/>
      <c r="AT21" t="s">
        <v>642</v>
      </c>
    </row>
    <row r="22" spans="1:46" outlineLevel="1" x14ac:dyDescent="0.2">
      <c r="A22" s="249"/>
      <c r="B22" s="636"/>
      <c r="C22" s="636"/>
      <c r="D22" s="636"/>
      <c r="E22" s="636"/>
      <c r="F22" s="624">
        <f>F11</f>
        <v>0</v>
      </c>
      <c r="G22" s="275">
        <f>G11</f>
        <v>0</v>
      </c>
      <c r="H22" s="275">
        <f>H11</f>
        <v>0</v>
      </c>
      <c r="I22" s="276"/>
      <c r="J22" s="277" t="s">
        <v>556</v>
      </c>
      <c r="K22" s="364" t="s">
        <v>781</v>
      </c>
      <c r="L22" s="250"/>
      <c r="M22" s="250"/>
      <c r="N22" s="251"/>
      <c r="O22" s="252"/>
      <c r="P22" s="251"/>
      <c r="Q22" s="253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2"/>
      <c r="AK22" s="252"/>
      <c r="AL22" s="355"/>
      <c r="AM22" s="358"/>
      <c r="AN22" s="358"/>
      <c r="AO22" s="358"/>
      <c r="AP22" s="358"/>
      <c r="AQ22" s="393"/>
      <c r="AR22" s="358"/>
      <c r="AS22" s="462"/>
      <c r="AT22" t="s">
        <v>642</v>
      </c>
    </row>
    <row r="23" spans="1:46" x14ac:dyDescent="0.2">
      <c r="AJ23" s="1"/>
      <c r="AK23" s="1"/>
    </row>
    <row r="24" spans="1:46" x14ac:dyDescent="0.2">
      <c r="AJ24" s="1"/>
      <c r="AK24" s="1"/>
    </row>
    <row r="25" spans="1:46" x14ac:dyDescent="0.2">
      <c r="A25" s="218" t="s">
        <v>790</v>
      </c>
      <c r="B25" s="218"/>
      <c r="C25" s="218"/>
      <c r="D25" s="218"/>
      <c r="E25" s="218"/>
      <c r="AJ25" s="1"/>
      <c r="AK25" s="1"/>
    </row>
    <row r="26" spans="1:46" x14ac:dyDescent="0.2">
      <c r="AJ26" s="1"/>
      <c r="AK26" s="1"/>
    </row>
    <row r="27" spans="1:46" ht="24" customHeight="1" x14ac:dyDescent="0.2">
      <c r="A27" s="637" t="str">
        <f>F27&amp;" "&amp;G27&amp;" "&amp;H27&amp;" "&amp;I27</f>
        <v xml:space="preserve">   </v>
      </c>
      <c r="B27" s="637"/>
      <c r="C27" s="637"/>
      <c r="D27" s="637"/>
      <c r="E27" s="637"/>
      <c r="F27" s="288"/>
      <c r="G27" s="254"/>
      <c r="H27" s="254"/>
      <c r="I27" s="254"/>
      <c r="J27" s="283"/>
      <c r="K27" s="284"/>
      <c r="L27" s="257">
        <f>SUM(L28:L33)</f>
        <v>0</v>
      </c>
      <c r="M27" s="301"/>
      <c r="N27" s="258" t="e">
        <f>SUM(N28:N36)</f>
        <v>#REF!</v>
      </c>
      <c r="O27" s="255"/>
      <c r="P27" s="259" t="e">
        <f>SUM(P28:P36)</f>
        <v>#REF!</v>
      </c>
      <c r="Q27" s="255"/>
      <c r="R27" s="258" t="e">
        <f t="shared" ref="R27:AB27" si="9">SUM(R28:R36)</f>
        <v>#REF!</v>
      </c>
      <c r="S27" s="258" t="e">
        <f t="shared" si="9"/>
        <v>#REF!</v>
      </c>
      <c r="T27" s="258" t="e">
        <f t="shared" si="9"/>
        <v>#REF!</v>
      </c>
      <c r="U27" s="260" t="e">
        <f t="shared" si="9"/>
        <v>#REF!</v>
      </c>
      <c r="V27" s="258" t="e">
        <f t="shared" si="9"/>
        <v>#REF!</v>
      </c>
      <c r="W27" s="258" t="e">
        <f t="shared" si="9"/>
        <v>#REF!</v>
      </c>
      <c r="X27" s="261" t="e">
        <f t="shared" si="9"/>
        <v>#REF!</v>
      </c>
      <c r="Y27" s="261" t="e">
        <f t="shared" si="9"/>
        <v>#REF!</v>
      </c>
      <c r="Z27" s="261" t="e">
        <f t="shared" si="9"/>
        <v>#REF!</v>
      </c>
      <c r="AA27" s="258" t="e">
        <f t="shared" si="9"/>
        <v>#REF!</v>
      </c>
      <c r="AB27" s="260" t="e">
        <f t="shared" si="9"/>
        <v>#REF!</v>
      </c>
      <c r="AC27" s="308">
        <f>+AC34+AC36</f>
        <v>0</v>
      </c>
      <c r="AD27" s="309">
        <f>+AD34+AD36</f>
        <v>0</v>
      </c>
      <c r="AE27" s="309"/>
      <c r="AF27" s="310" t="e">
        <f>+AF34+AF36</f>
        <v>#REF!</v>
      </c>
      <c r="AG27" s="310" t="e">
        <f>+AG34+AG36</f>
        <v>#REF!</v>
      </c>
      <c r="AH27" s="310" t="e">
        <f>ROUND(#REF!*'P I'!#REF!,2)</f>
        <v>#REF!</v>
      </c>
      <c r="AI27" s="310" t="e">
        <f>+AB27+AF27+AG27+AH27</f>
        <v>#REF!</v>
      </c>
      <c r="AJ27" s="655">
        <f>IF(L27&gt;0,ROUND(AI27/L27,2),0)</f>
        <v>0</v>
      </c>
      <c r="AK27" s="721"/>
      <c r="AL27" s="352"/>
      <c r="AM27" s="353"/>
      <c r="AN27" s="351" t="e">
        <f>+AI27-AL27</f>
        <v>#REF!</v>
      </c>
      <c r="AO27" s="351">
        <f>+AJ27-AM27</f>
        <v>0</v>
      </c>
      <c r="AP27" s="389">
        <f>IF(AL27&gt;0,+AN27/AL27*100,0)</f>
        <v>0</v>
      </c>
      <c r="AQ27" s="391">
        <f>IF(AM27&gt;0,+AO27/AM27*100,0)</f>
        <v>0</v>
      </c>
      <c r="AR27" s="389">
        <f>IF(AP27&gt;$AR$7,1,IF(AP27&lt;-$AR$7,1,0))+IF(AQ27&gt;$AR$7,1,IF(AQ27&lt;-$AR$7,1,0))</f>
        <v>0</v>
      </c>
      <c r="AS27" s="460">
        <f>+AS20+1</f>
        <v>1</v>
      </c>
    </row>
    <row r="28" spans="1:46" outlineLevel="1" x14ac:dyDescent="0.2">
      <c r="A28" s="642"/>
      <c r="B28" s="226"/>
      <c r="C28" s="226"/>
      <c r="D28" s="226"/>
      <c r="E28" s="226"/>
      <c r="F28" s="623">
        <f>F27</f>
        <v>0</v>
      </c>
      <c r="G28" s="262">
        <f>G27</f>
        <v>0</v>
      </c>
      <c r="H28" s="262">
        <f>H27</f>
        <v>0</v>
      </c>
      <c r="I28" s="263"/>
      <c r="J28" s="264">
        <v>1</v>
      </c>
      <c r="K28" s="265" t="str">
        <f>IFERROR(VLOOKUP(J28,#REF!,2,FALSE),"")</f>
        <v/>
      </c>
      <c r="L28" s="294"/>
      <c r="M28" s="266"/>
      <c r="N28" s="267"/>
      <c r="O28" s="268" t="e">
        <f>+#REF!</f>
        <v>#REF!</v>
      </c>
      <c r="P28" s="269" t="str">
        <f>IF(N28&gt;0,ROUND(VLOOKUP(O28,#REF!,3,FALSE)*N28,2),"")</f>
        <v/>
      </c>
      <c r="Q28" s="270"/>
      <c r="R28" s="272" t="str">
        <f t="shared" ref="R28:R36" si="10">IF(N28&gt;0,ROUND(+P28*Q28/100,2),"")</f>
        <v/>
      </c>
      <c r="S28" s="272" t="str">
        <f t="shared" ref="S28:S36" si="11">IF(N28&gt;0,ROUND(+P28*$S$7/100,2),"")</f>
        <v/>
      </c>
      <c r="T28" s="272" t="str">
        <f t="shared" ref="T28:T36" si="12">IF(N28&gt;0,ROUND(P28*$T$7/100,2),"")</f>
        <v/>
      </c>
      <c r="U28" s="271" t="str">
        <f t="shared" ref="U28:U36" si="13">IF(N28&gt;0,+P28+R28+S28+T28,"")</f>
        <v/>
      </c>
      <c r="V28" s="272" t="str">
        <f t="shared" ref="V28:V36" si="14">IF(N28&gt;0,ROUND(U28*$V$7/100,2),"")</f>
        <v/>
      </c>
      <c r="W28" s="272" t="str">
        <f t="shared" ref="W28:W36" si="15">IF(N28&gt;0,+U28+V28,"")</f>
        <v/>
      </c>
      <c r="X28" s="273" t="str">
        <f>IF(N28&gt;0,ROUND(VLOOKUP(O28,#REF!,4,FALSE)*N28,2),"")</f>
        <v/>
      </c>
      <c r="Y28" s="273" t="str">
        <f>IF(N28&gt;0,ROUND(VLOOKUP(O28,#REF!,5,FALSE)*N28,2),"")</f>
        <v/>
      </c>
      <c r="Z28" s="273" t="str">
        <f>IF(N28&gt;0,ROUND(VLOOKUP(O28,#REF!,6,FALSE)*N28,2),"")</f>
        <v/>
      </c>
      <c r="AA28" s="272" t="str">
        <f t="shared" ref="AA28:AA36" si="16">IF(N28&gt;0,X28+Y28+Z28,"")</f>
        <v/>
      </c>
      <c r="AB28" s="271" t="str">
        <f>IF(N28&gt;0,W28+AA28,"")</f>
        <v/>
      </c>
      <c r="AC28" s="435"/>
      <c r="AD28" s="436"/>
      <c r="AE28" s="436"/>
      <c r="AF28" s="316"/>
      <c r="AG28" s="316"/>
      <c r="AH28" s="316"/>
      <c r="AI28" s="316"/>
      <c r="AJ28" s="656"/>
      <c r="AK28" s="222"/>
      <c r="AL28" s="354"/>
      <c r="AM28" s="356"/>
      <c r="AN28" s="356"/>
      <c r="AO28" s="356"/>
      <c r="AP28" s="356"/>
      <c r="AQ28" s="392"/>
      <c r="AR28" s="356"/>
      <c r="AS28" s="461"/>
    </row>
    <row r="29" spans="1:46" outlineLevel="1" x14ac:dyDescent="0.2">
      <c r="A29" s="642"/>
      <c r="B29" s="226"/>
      <c r="C29" s="226"/>
      <c r="D29" s="226"/>
      <c r="E29" s="226"/>
      <c r="F29" s="623">
        <f>F27</f>
        <v>0</v>
      </c>
      <c r="G29" s="262">
        <f>G27</f>
        <v>0</v>
      </c>
      <c r="H29" s="262">
        <f>H27</f>
        <v>0</v>
      </c>
      <c r="I29" s="263"/>
      <c r="J29" s="264"/>
      <c r="K29" s="265" t="str">
        <f>IFERROR(VLOOKUP(J29,#REF!,2,FALSE),"")</f>
        <v/>
      </c>
      <c r="L29" s="294"/>
      <c r="M29" s="263"/>
      <c r="N29" s="267"/>
      <c r="O29" s="268"/>
      <c r="P29" s="269" t="str">
        <f>IF(N29&gt;0,ROUND(VLOOKUP(O29,#REF!,3,FALSE)*N29,2),"")</f>
        <v/>
      </c>
      <c r="Q29" s="270">
        <f>+Q28</f>
        <v>0</v>
      </c>
      <c r="R29" s="272" t="str">
        <f t="shared" si="10"/>
        <v/>
      </c>
      <c r="S29" s="272" t="str">
        <f t="shared" si="11"/>
        <v/>
      </c>
      <c r="T29" s="272" t="str">
        <f t="shared" si="12"/>
        <v/>
      </c>
      <c r="U29" s="271" t="str">
        <f t="shared" si="13"/>
        <v/>
      </c>
      <c r="V29" s="272" t="str">
        <f t="shared" si="14"/>
        <v/>
      </c>
      <c r="W29" s="272" t="str">
        <f t="shared" si="15"/>
        <v/>
      </c>
      <c r="X29" s="273" t="str">
        <f>IF(N29&gt;0,ROUND(VLOOKUP(O29,#REF!,4,FALSE)*N29,2),"")</f>
        <v/>
      </c>
      <c r="Y29" s="273" t="str">
        <f>IF(N29&gt;0,ROUND(VLOOKUP(O29,#REF!,5,FALSE)*N29,2),"")</f>
        <v/>
      </c>
      <c r="Z29" s="273" t="str">
        <f>IF(N29&gt;0,ROUND(VLOOKUP(O29,#REF!,6,FALSE)*N29,2),"")</f>
        <v/>
      </c>
      <c r="AA29" s="272" t="str">
        <f t="shared" si="16"/>
        <v/>
      </c>
      <c r="AB29" s="271" t="str">
        <f t="shared" ref="AB29:AB36" si="17">IF(N29&gt;0,W29+AA29,"")</f>
        <v/>
      </c>
      <c r="AC29" s="423"/>
      <c r="AD29" s="424"/>
      <c r="AE29" s="424"/>
      <c r="AF29" s="242"/>
      <c r="AG29" s="242"/>
      <c r="AH29" s="242"/>
      <c r="AI29" s="242"/>
      <c r="AJ29" s="222"/>
      <c r="AK29" s="222"/>
      <c r="AL29" s="354"/>
      <c r="AM29" s="356"/>
      <c r="AN29" s="356"/>
      <c r="AO29" s="356"/>
      <c r="AP29" s="356"/>
      <c r="AQ29" s="392"/>
      <c r="AR29" s="356"/>
      <c r="AS29" s="461"/>
    </row>
    <row r="30" spans="1:46" outlineLevel="1" x14ac:dyDescent="0.2">
      <c r="A30" s="642"/>
      <c r="B30" s="226"/>
      <c r="C30" s="226"/>
      <c r="D30" s="226"/>
      <c r="E30" s="226"/>
      <c r="F30" s="623">
        <f>F27</f>
        <v>0</v>
      </c>
      <c r="G30" s="262">
        <f>G27</f>
        <v>0</v>
      </c>
      <c r="H30" s="262">
        <f>H27</f>
        <v>0</v>
      </c>
      <c r="I30" s="263"/>
      <c r="J30" s="264"/>
      <c r="K30" s="265" t="str">
        <f>IFERROR(VLOOKUP(J30,#REF!,2,FALSE),"")</f>
        <v/>
      </c>
      <c r="L30" s="294"/>
      <c r="M30" s="263"/>
      <c r="N30" s="267"/>
      <c r="O30" s="268"/>
      <c r="P30" s="269" t="str">
        <f>IF(N30&gt;0,ROUND(VLOOKUP(O30,#REF!,3,FALSE)*N30,2),"")</f>
        <v/>
      </c>
      <c r="Q30" s="270">
        <f>+Q28</f>
        <v>0</v>
      </c>
      <c r="R30" s="272" t="str">
        <f t="shared" si="10"/>
        <v/>
      </c>
      <c r="S30" s="272" t="str">
        <f t="shared" si="11"/>
        <v/>
      </c>
      <c r="T30" s="272" t="str">
        <f t="shared" si="12"/>
        <v/>
      </c>
      <c r="U30" s="271" t="str">
        <f t="shared" si="13"/>
        <v/>
      </c>
      <c r="V30" s="272" t="str">
        <f t="shared" si="14"/>
        <v/>
      </c>
      <c r="W30" s="272" t="str">
        <f t="shared" si="15"/>
        <v/>
      </c>
      <c r="X30" s="273" t="str">
        <f>IF(N30&gt;0,ROUND(VLOOKUP(O30,#REF!,4,FALSE)*N30,2),"")</f>
        <v/>
      </c>
      <c r="Y30" s="273" t="str">
        <f>IF(N30&gt;0,ROUND(VLOOKUP(O30,#REF!,5,FALSE)*N30,2),"")</f>
        <v/>
      </c>
      <c r="Z30" s="273" t="str">
        <f>IF(N30&gt;0,ROUND(VLOOKUP(O30,#REF!,6,FALSE)*N30,2),"")</f>
        <v/>
      </c>
      <c r="AA30" s="272" t="str">
        <f t="shared" si="16"/>
        <v/>
      </c>
      <c r="AB30" s="271" t="str">
        <f t="shared" si="17"/>
        <v/>
      </c>
      <c r="AC30" s="423"/>
      <c r="AD30" s="424"/>
      <c r="AE30" s="424"/>
      <c r="AF30" s="242"/>
      <c r="AG30" s="242"/>
      <c r="AH30" s="242"/>
      <c r="AI30" s="242"/>
      <c r="AJ30" s="222"/>
      <c r="AK30" s="222"/>
      <c r="AL30" s="354"/>
      <c r="AM30" s="356"/>
      <c r="AN30" s="356"/>
      <c r="AO30" s="356"/>
      <c r="AP30" s="356"/>
      <c r="AQ30" s="392"/>
      <c r="AR30" s="356"/>
      <c r="AS30" s="461"/>
    </row>
    <row r="31" spans="1:46" outlineLevel="1" x14ac:dyDescent="0.2">
      <c r="A31" s="219"/>
      <c r="B31" s="226"/>
      <c r="C31" s="226"/>
      <c r="D31" s="226"/>
      <c r="E31" s="226"/>
      <c r="F31" s="623">
        <f>F27</f>
        <v>0</v>
      </c>
      <c r="G31" s="262">
        <f>G27</f>
        <v>0</v>
      </c>
      <c r="H31" s="262">
        <f>H27</f>
        <v>0</v>
      </c>
      <c r="I31" s="263"/>
      <c r="J31" s="264"/>
      <c r="K31" s="265" t="str">
        <f>IFERROR(VLOOKUP(J31,#REF!,2,FALSE),"")</f>
        <v/>
      </c>
      <c r="L31" s="294"/>
      <c r="M31" s="263"/>
      <c r="N31" s="267"/>
      <c r="O31" s="268"/>
      <c r="P31" s="269" t="str">
        <f>IF(N31&gt;0,ROUND(VLOOKUP(O31,#REF!,3,FALSE)*N31,2),"")</f>
        <v/>
      </c>
      <c r="Q31" s="270">
        <f>+Q29</f>
        <v>0</v>
      </c>
      <c r="R31" s="272" t="str">
        <f t="shared" si="10"/>
        <v/>
      </c>
      <c r="S31" s="272" t="str">
        <f t="shared" si="11"/>
        <v/>
      </c>
      <c r="T31" s="272" t="str">
        <f t="shared" si="12"/>
        <v/>
      </c>
      <c r="U31" s="271" t="str">
        <f t="shared" si="13"/>
        <v/>
      </c>
      <c r="V31" s="272" t="str">
        <f t="shared" si="14"/>
        <v/>
      </c>
      <c r="W31" s="272" t="str">
        <f t="shared" si="15"/>
        <v/>
      </c>
      <c r="X31" s="273" t="str">
        <f>IF(N31&gt;0,ROUND(VLOOKUP(O31,#REF!,4,FALSE)*N31,2),"")</f>
        <v/>
      </c>
      <c r="Y31" s="273" t="str">
        <f>IF(N31&gt;0,ROUND(VLOOKUP(O31,#REF!,5,FALSE)*N31,2),"")</f>
        <v/>
      </c>
      <c r="Z31" s="273" t="str">
        <f>IF(N31&gt;0,ROUND(VLOOKUP(O31,#REF!,6,FALSE)*N31,2),"")</f>
        <v/>
      </c>
      <c r="AA31" s="272" t="str">
        <f t="shared" si="16"/>
        <v/>
      </c>
      <c r="AB31" s="271" t="str">
        <f t="shared" si="17"/>
        <v/>
      </c>
      <c r="AC31" s="423"/>
      <c r="AD31" s="424"/>
      <c r="AE31" s="424"/>
      <c r="AF31" s="242"/>
      <c r="AG31" s="242"/>
      <c r="AH31" s="242"/>
      <c r="AI31" s="242"/>
      <c r="AJ31" s="222"/>
      <c r="AK31" s="222"/>
      <c r="AL31" s="354"/>
      <c r="AM31" s="356"/>
      <c r="AN31" s="356"/>
      <c r="AO31" s="356"/>
      <c r="AP31" s="356"/>
      <c r="AQ31" s="392"/>
      <c r="AR31" s="356"/>
      <c r="AS31" s="461"/>
    </row>
    <row r="32" spans="1:46" outlineLevel="1" x14ac:dyDescent="0.2">
      <c r="A32" s="219"/>
      <c r="B32" s="226"/>
      <c r="C32" s="226"/>
      <c r="D32" s="226"/>
      <c r="E32" s="226"/>
      <c r="F32" s="623">
        <f>F27</f>
        <v>0</v>
      </c>
      <c r="G32" s="262">
        <f>G27</f>
        <v>0</v>
      </c>
      <c r="H32" s="262">
        <f>H27</f>
        <v>0</v>
      </c>
      <c r="I32" s="263"/>
      <c r="J32" s="264"/>
      <c r="K32" s="265" t="str">
        <f>IFERROR(VLOOKUP(J32,#REF!,2,FALSE),"")</f>
        <v/>
      </c>
      <c r="L32" s="294"/>
      <c r="M32" s="263"/>
      <c r="N32" s="267"/>
      <c r="O32" s="268"/>
      <c r="P32" s="269" t="str">
        <f>IF(N32&gt;0,ROUND(VLOOKUP(O32,#REF!,3,FALSE)*N32,2),"")</f>
        <v/>
      </c>
      <c r="Q32" s="270">
        <f>+Q30</f>
        <v>0</v>
      </c>
      <c r="R32" s="272" t="str">
        <f t="shared" si="10"/>
        <v/>
      </c>
      <c r="S32" s="272" t="str">
        <f t="shared" si="11"/>
        <v/>
      </c>
      <c r="T32" s="272" t="str">
        <f t="shared" si="12"/>
        <v/>
      </c>
      <c r="U32" s="271" t="str">
        <f t="shared" si="13"/>
        <v/>
      </c>
      <c r="V32" s="272" t="str">
        <f t="shared" si="14"/>
        <v/>
      </c>
      <c r="W32" s="272" t="str">
        <f t="shared" si="15"/>
        <v/>
      </c>
      <c r="X32" s="273" t="str">
        <f>IF(N32&gt;0,ROUND(VLOOKUP(O32,#REF!,4,FALSE)*N32,2),"")</f>
        <v/>
      </c>
      <c r="Y32" s="273" t="str">
        <f>IF(N32&gt;0,ROUND(VLOOKUP(O32,#REF!,5,FALSE)*N32,2),"")</f>
        <v/>
      </c>
      <c r="Z32" s="273" t="str">
        <f>IF(N32&gt;0,ROUND(VLOOKUP(O32,#REF!,6,FALSE)*N32,2),"")</f>
        <v/>
      </c>
      <c r="AA32" s="272" t="str">
        <f t="shared" si="16"/>
        <v/>
      </c>
      <c r="AB32" s="271" t="str">
        <f t="shared" si="17"/>
        <v/>
      </c>
      <c r="AC32" s="423"/>
      <c r="AD32" s="424"/>
      <c r="AE32" s="424"/>
      <c r="AF32" s="242"/>
      <c r="AG32" s="242"/>
      <c r="AH32" s="242"/>
      <c r="AI32" s="242"/>
      <c r="AJ32" s="222"/>
      <c r="AK32" s="222"/>
      <c r="AL32" s="354"/>
      <c r="AM32" s="356"/>
      <c r="AN32" s="356"/>
      <c r="AO32" s="356"/>
      <c r="AP32" s="356"/>
      <c r="AQ32" s="392"/>
      <c r="AR32" s="356"/>
      <c r="AS32" s="461"/>
    </row>
    <row r="33" spans="1:46" outlineLevel="1" x14ac:dyDescent="0.2">
      <c r="A33" s="219"/>
      <c r="B33" s="226"/>
      <c r="C33" s="226"/>
      <c r="D33" s="226"/>
      <c r="E33" s="226"/>
      <c r="F33" s="623">
        <f>F27</f>
        <v>0</v>
      </c>
      <c r="G33" s="262">
        <f>G27</f>
        <v>0</v>
      </c>
      <c r="H33" s="262">
        <f>H27</f>
        <v>0</v>
      </c>
      <c r="I33" s="263"/>
      <c r="J33" s="264"/>
      <c r="K33" s="265" t="str">
        <f>IFERROR(VLOOKUP(J33,#REF!,2,FALSE),"")</f>
        <v/>
      </c>
      <c r="L33" s="294"/>
      <c r="M33" s="263"/>
      <c r="N33" s="267"/>
      <c r="O33" s="268"/>
      <c r="P33" s="269" t="str">
        <f>IF(N33&gt;0,ROUND(VLOOKUP(O33,#REF!,3,FALSE)*N33,2),"")</f>
        <v/>
      </c>
      <c r="Q33" s="270">
        <f>+Q31</f>
        <v>0</v>
      </c>
      <c r="R33" s="272" t="str">
        <f t="shared" si="10"/>
        <v/>
      </c>
      <c r="S33" s="272" t="str">
        <f t="shared" si="11"/>
        <v/>
      </c>
      <c r="T33" s="272" t="str">
        <f t="shared" si="12"/>
        <v/>
      </c>
      <c r="U33" s="271" t="str">
        <f t="shared" si="13"/>
        <v/>
      </c>
      <c r="V33" s="272" t="str">
        <f t="shared" si="14"/>
        <v/>
      </c>
      <c r="W33" s="272" t="str">
        <f t="shared" si="15"/>
        <v/>
      </c>
      <c r="X33" s="273" t="str">
        <f>IF(N33&gt;0,ROUND(VLOOKUP(O33,#REF!,4,FALSE)*N33,2),"")</f>
        <v/>
      </c>
      <c r="Y33" s="273" t="str">
        <f>IF(N33&gt;0,ROUND(VLOOKUP(O33,#REF!,5,FALSE)*N33,2),"")</f>
        <v/>
      </c>
      <c r="Z33" s="273" t="str">
        <f>IF(N33&gt;0,ROUND(VLOOKUP(O33,#REF!,6,FALSE)*N33,2),"")</f>
        <v/>
      </c>
      <c r="AA33" s="272" t="str">
        <f t="shared" si="16"/>
        <v/>
      </c>
      <c r="AB33" s="271" t="str">
        <f t="shared" si="17"/>
        <v/>
      </c>
      <c r="AC33" s="423"/>
      <c r="AD33" s="424"/>
      <c r="AE33" s="424"/>
      <c r="AF33" s="242"/>
      <c r="AG33" s="242"/>
      <c r="AH33" s="242"/>
      <c r="AI33" s="242"/>
      <c r="AJ33" s="222"/>
      <c r="AK33" s="222"/>
      <c r="AL33" s="354"/>
      <c r="AM33" s="356"/>
      <c r="AN33" s="356"/>
      <c r="AO33" s="356"/>
      <c r="AP33" s="356"/>
      <c r="AQ33" s="392"/>
      <c r="AR33" s="356"/>
      <c r="AS33" s="461"/>
    </row>
    <row r="34" spans="1:46" outlineLevel="1" x14ac:dyDescent="0.2">
      <c r="A34" s="219"/>
      <c r="B34" s="226"/>
      <c r="C34" s="226"/>
      <c r="D34" s="226"/>
      <c r="E34" s="226"/>
      <c r="F34" s="623">
        <f>F27</f>
        <v>0</v>
      </c>
      <c r="G34" s="262">
        <f>G27</f>
        <v>0</v>
      </c>
      <c r="H34" s="262">
        <f>H27</f>
        <v>0</v>
      </c>
      <c r="I34" s="263"/>
      <c r="J34" s="264">
        <v>200</v>
      </c>
      <c r="K34" s="265" t="str">
        <f>IFERROR(VLOOKUP(J34,#REF!,2,FALSE),"")</f>
        <v/>
      </c>
      <c r="L34" s="263"/>
      <c r="M34" s="263"/>
      <c r="N34" s="267" t="e">
        <f>ROUND(SUM(N28:N33)*#REF!,2)</f>
        <v>#REF!</v>
      </c>
      <c r="O34" s="268" t="e">
        <f>+#REF!</f>
        <v>#REF!</v>
      </c>
      <c r="P34" s="269" t="e">
        <f>IF(N34&gt;0,ROUND(VLOOKUP(O34,#REF!,3,FALSE)*N34,2),"")</f>
        <v>#REF!</v>
      </c>
      <c r="Q34" s="270">
        <f>+Q28</f>
        <v>0</v>
      </c>
      <c r="R34" s="272" t="e">
        <f t="shared" si="10"/>
        <v>#REF!</v>
      </c>
      <c r="S34" s="272" t="e">
        <f t="shared" si="11"/>
        <v>#REF!</v>
      </c>
      <c r="T34" s="272" t="e">
        <f t="shared" si="12"/>
        <v>#REF!</v>
      </c>
      <c r="U34" s="271" t="e">
        <f t="shared" si="13"/>
        <v>#REF!</v>
      </c>
      <c r="V34" s="272" t="e">
        <f t="shared" si="14"/>
        <v>#REF!</v>
      </c>
      <c r="W34" s="272" t="e">
        <f t="shared" si="15"/>
        <v>#REF!</v>
      </c>
      <c r="X34" s="273" t="e">
        <f>IF(N34&gt;0,ROUND(VLOOKUP(O34,#REF!,4,FALSE)*N34,2),"")</f>
        <v>#REF!</v>
      </c>
      <c r="Y34" s="273" t="e">
        <f>IF(N34&gt;0,ROUND(VLOOKUP(O34,#REF!,5,FALSE)*N34,2),"")</f>
        <v>#REF!</v>
      </c>
      <c r="Z34" s="273" t="e">
        <f>IF(N34&gt;0,ROUND(VLOOKUP(O34,#REF!,6,FALSE)*N34,2),"")</f>
        <v>#REF!</v>
      </c>
      <c r="AA34" s="312" t="e">
        <f t="shared" si="16"/>
        <v>#REF!</v>
      </c>
      <c r="AB34" s="271" t="e">
        <f t="shared" si="17"/>
        <v>#REF!</v>
      </c>
      <c r="AC34" s="422"/>
      <c r="AD34" s="422"/>
      <c r="AE34" s="437"/>
      <c r="AF34" s="425" t="e">
        <f>ROUND(+AC34*$AF$7,2)</f>
        <v>#REF!</v>
      </c>
      <c r="AG34" s="425" t="e">
        <f>ROUND(+AD34*$AG$7,2)</f>
        <v>#REF!</v>
      </c>
      <c r="AH34" s="426"/>
      <c r="AI34" s="242"/>
      <c r="AJ34" s="222"/>
      <c r="AK34" s="222"/>
      <c r="AL34" s="354"/>
      <c r="AM34" s="356"/>
      <c r="AN34" s="356"/>
      <c r="AO34" s="356"/>
      <c r="AP34" s="356"/>
      <c r="AQ34" s="392"/>
      <c r="AR34" s="356"/>
      <c r="AS34" s="461"/>
    </row>
    <row r="35" spans="1:46" outlineLevel="1" x14ac:dyDescent="0.2">
      <c r="A35" s="219"/>
      <c r="B35" s="226"/>
      <c r="C35" s="226"/>
      <c r="D35" s="226"/>
      <c r="E35" s="226"/>
      <c r="F35" s="623">
        <f>F27</f>
        <v>0</v>
      </c>
      <c r="G35" s="262">
        <f>G27</f>
        <v>0</v>
      </c>
      <c r="H35" s="262">
        <f>H27</f>
        <v>0</v>
      </c>
      <c r="I35" s="263"/>
      <c r="J35" s="264">
        <v>170</v>
      </c>
      <c r="K35" s="265" t="str">
        <f>IFERROR(VLOOKUP(J35,#REF!,2,FALSE),"")</f>
        <v/>
      </c>
      <c r="L35" s="263"/>
      <c r="M35" s="263"/>
      <c r="N35" s="267"/>
      <c r="O35" s="268" t="e">
        <f>+#REF!</f>
        <v>#REF!</v>
      </c>
      <c r="P35" s="269" t="str">
        <f>IF(N35&gt;0,ROUND(VLOOKUP(O35,#REF!,3,FALSE)*N35,2),"")</f>
        <v/>
      </c>
      <c r="Q35" s="270">
        <f>+Q28</f>
        <v>0</v>
      </c>
      <c r="R35" s="272" t="str">
        <f t="shared" si="10"/>
        <v/>
      </c>
      <c r="S35" s="272" t="str">
        <f t="shared" si="11"/>
        <v/>
      </c>
      <c r="T35" s="272" t="str">
        <f t="shared" si="12"/>
        <v/>
      </c>
      <c r="U35" s="271" t="str">
        <f t="shared" si="13"/>
        <v/>
      </c>
      <c r="V35" s="272" t="str">
        <f t="shared" si="14"/>
        <v/>
      </c>
      <c r="W35" s="272" t="str">
        <f t="shared" si="15"/>
        <v/>
      </c>
      <c r="X35" s="273" t="str">
        <f>IF(N35&gt;0,ROUND(VLOOKUP(O35,#REF!,4,FALSE)*N35,2),"")</f>
        <v/>
      </c>
      <c r="Y35" s="273" t="str">
        <f>IF(N35&gt;0,ROUND(VLOOKUP(O35,#REF!,5,FALSE)*N35,2),"")</f>
        <v/>
      </c>
      <c r="Z35" s="273" t="str">
        <f>IF(N35&gt;0,ROUND(VLOOKUP(O35,#REF!,6,FALSE)*N35,2),"")</f>
        <v/>
      </c>
      <c r="AA35" s="272" t="str">
        <f t="shared" si="16"/>
        <v/>
      </c>
      <c r="AB35" s="271" t="str">
        <f t="shared" si="17"/>
        <v/>
      </c>
      <c r="AC35" s="423"/>
      <c r="AD35" s="424"/>
      <c r="AE35" s="424"/>
      <c r="AF35" s="242"/>
      <c r="AG35" s="242"/>
      <c r="AH35" s="242"/>
      <c r="AI35" s="318" t="s">
        <v>561</v>
      </c>
      <c r="AJ35" s="228"/>
      <c r="AK35" s="228"/>
      <c r="AL35" s="354"/>
      <c r="AM35" s="356"/>
      <c r="AN35" s="356"/>
      <c r="AO35" s="356"/>
      <c r="AP35" s="356"/>
      <c r="AQ35" s="392"/>
      <c r="AR35" s="356"/>
      <c r="AS35" s="461"/>
    </row>
    <row r="36" spans="1:46" outlineLevel="1" x14ac:dyDescent="0.2">
      <c r="A36" s="219"/>
      <c r="B36" s="226"/>
      <c r="C36" s="226"/>
      <c r="D36" s="226"/>
      <c r="E36" s="226"/>
      <c r="F36" s="623">
        <f>F27</f>
        <v>0</v>
      </c>
      <c r="G36" s="262">
        <f>G27</f>
        <v>0</v>
      </c>
      <c r="H36" s="262">
        <f>H27</f>
        <v>0</v>
      </c>
      <c r="I36" s="263"/>
      <c r="J36" s="264">
        <v>200</v>
      </c>
      <c r="K36" s="265" t="str">
        <f>IFERROR(VLOOKUP(J36,#REF!,2,FALSE),"")</f>
        <v/>
      </c>
      <c r="L36" s="263"/>
      <c r="M36" s="263"/>
      <c r="N36" s="267" t="e">
        <f>ROUND(N35*#REF!,2)</f>
        <v>#REF!</v>
      </c>
      <c r="O36" s="268" t="e">
        <f>+#REF!</f>
        <v>#REF!</v>
      </c>
      <c r="P36" s="269" t="e">
        <f>IF(N36&gt;0,ROUND(VLOOKUP(O36,#REF!,3,FALSE)*N36,2),"")</f>
        <v>#REF!</v>
      </c>
      <c r="Q36" s="270">
        <f>+Q28</f>
        <v>0</v>
      </c>
      <c r="R36" s="272" t="e">
        <f t="shared" si="10"/>
        <v>#REF!</v>
      </c>
      <c r="S36" s="272" t="e">
        <f t="shared" si="11"/>
        <v>#REF!</v>
      </c>
      <c r="T36" s="272" t="e">
        <f t="shared" si="12"/>
        <v>#REF!</v>
      </c>
      <c r="U36" s="271" t="e">
        <f t="shared" si="13"/>
        <v>#REF!</v>
      </c>
      <c r="V36" s="272" t="e">
        <f t="shared" si="14"/>
        <v>#REF!</v>
      </c>
      <c r="W36" s="272" t="e">
        <f t="shared" si="15"/>
        <v>#REF!</v>
      </c>
      <c r="X36" s="273" t="e">
        <f>IF(N36&gt;0,ROUND(VLOOKUP(O36,#REF!,4,FALSE)*N36,2),"")</f>
        <v>#REF!</v>
      </c>
      <c r="Y36" s="273" t="e">
        <f>IF(N36&gt;0,ROUND(VLOOKUP(O36,#REF!,5,FALSE)*N36,2),"")</f>
        <v>#REF!</v>
      </c>
      <c r="Z36" s="273" t="e">
        <f>IF(N36&gt;0,ROUND(VLOOKUP(O36,#REF!,6,FALSE)*N36,2),"")</f>
        <v>#REF!</v>
      </c>
      <c r="AA36" s="312" t="e">
        <f t="shared" si="16"/>
        <v>#REF!</v>
      </c>
      <c r="AB36" s="271" t="e">
        <f t="shared" si="17"/>
        <v>#REF!</v>
      </c>
      <c r="AC36" s="422"/>
      <c r="AD36" s="422"/>
      <c r="AE36" s="437"/>
      <c r="AF36" s="425" t="e">
        <f>ROUND(+AC36*$AF$7,2)</f>
        <v>#REF!</v>
      </c>
      <c r="AG36" s="425" t="e">
        <f>ROUND(+AD36*$AG$7,2)</f>
        <v>#REF!</v>
      </c>
      <c r="AH36" s="426"/>
      <c r="AI36" s="318" t="s">
        <v>562</v>
      </c>
      <c r="AJ36" s="318" t="e">
        <f>+#REF!</f>
        <v>#REF!</v>
      </c>
      <c r="AK36" s="318"/>
      <c r="AL36" s="354"/>
      <c r="AM36" s="356"/>
      <c r="AN36" s="356"/>
      <c r="AO36" s="356"/>
      <c r="AP36" s="356"/>
      <c r="AQ36" s="392"/>
      <c r="AR36" s="356"/>
      <c r="AS36" s="461"/>
    </row>
    <row r="37" spans="1:46" ht="15" customHeight="1" outlineLevel="1" x14ac:dyDescent="0.2">
      <c r="A37" s="219"/>
      <c r="B37" s="226"/>
      <c r="C37" s="226"/>
      <c r="D37" s="226"/>
      <c r="E37" s="226"/>
      <c r="F37" s="629">
        <f>F27</f>
        <v>0</v>
      </c>
      <c r="G37" s="402">
        <f>G27</f>
        <v>0</v>
      </c>
      <c r="H37" s="402">
        <f>H27</f>
        <v>0</v>
      </c>
      <c r="I37" s="403"/>
      <c r="J37" s="404" t="s">
        <v>555</v>
      </c>
      <c r="K37" s="378" t="s">
        <v>780</v>
      </c>
      <c r="L37" s="238"/>
      <c r="M37" s="238"/>
      <c r="N37" s="239"/>
      <c r="O37" s="240"/>
      <c r="P37" s="239"/>
      <c r="Q37" s="241"/>
      <c r="R37" s="239"/>
      <c r="S37" s="239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22"/>
      <c r="AK37" s="222"/>
      <c r="AL37" s="354"/>
      <c r="AM37" s="356"/>
      <c r="AN37" s="356"/>
      <c r="AO37" s="356"/>
      <c r="AP37" s="356"/>
      <c r="AQ37" s="392"/>
      <c r="AR37" s="356"/>
      <c r="AS37" s="461"/>
      <c r="AT37" t="s">
        <v>642</v>
      </c>
    </row>
    <row r="38" spans="1:46" outlineLevel="1" x14ac:dyDescent="0.2">
      <c r="A38" s="643"/>
      <c r="B38" s="636"/>
      <c r="C38" s="636"/>
      <c r="D38" s="636"/>
      <c r="E38" s="636"/>
      <c r="F38" s="624">
        <f>F27</f>
        <v>0</v>
      </c>
      <c r="G38" s="275">
        <f>G27</f>
        <v>0</v>
      </c>
      <c r="H38" s="275">
        <f>H27</f>
        <v>0</v>
      </c>
      <c r="I38" s="276"/>
      <c r="J38" s="277" t="s">
        <v>556</v>
      </c>
      <c r="K38" s="364" t="s">
        <v>781</v>
      </c>
      <c r="L38" s="250"/>
      <c r="M38" s="250"/>
      <c r="N38" s="251"/>
      <c r="O38" s="252"/>
      <c r="P38" s="251"/>
      <c r="Q38" s="253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2"/>
      <c r="AK38" s="252"/>
      <c r="AL38" s="355"/>
      <c r="AM38" s="358"/>
      <c r="AN38" s="358"/>
      <c r="AO38" s="358"/>
      <c r="AP38" s="358"/>
      <c r="AQ38" s="393"/>
      <c r="AR38" s="358"/>
      <c r="AS38" s="462"/>
      <c r="AT38" t="s">
        <v>642</v>
      </c>
    </row>
    <row r="39" spans="1:46" x14ac:dyDescent="0.2">
      <c r="AJ39" s="1"/>
      <c r="AK39" s="1"/>
    </row>
    <row r="40" spans="1:46" x14ac:dyDescent="0.2">
      <c r="A40" s="218" t="s">
        <v>798</v>
      </c>
      <c r="B40" s="218"/>
      <c r="C40" s="218"/>
      <c r="D40" s="218"/>
      <c r="E40" s="218"/>
      <c r="AJ40" s="1"/>
      <c r="AK40" s="1"/>
    </row>
    <row r="41" spans="1:46" x14ac:dyDescent="0.2">
      <c r="AJ41" s="1"/>
      <c r="AK41" s="1"/>
    </row>
    <row r="42" spans="1:46" x14ac:dyDescent="0.2">
      <c r="AJ42" s="1"/>
      <c r="AK42" s="1"/>
    </row>
    <row r="43" spans="1:46" ht="24" customHeight="1" x14ac:dyDescent="0.2">
      <c r="A43" s="637" t="str">
        <f>F43&amp;" "&amp;G43&amp;" "&amp;H43&amp;" "&amp;I43</f>
        <v xml:space="preserve">   </v>
      </c>
      <c r="B43" s="637"/>
      <c r="C43" s="637"/>
      <c r="D43" s="637"/>
      <c r="E43" s="637"/>
      <c r="F43" s="438"/>
      <c r="G43" s="439"/>
      <c r="H43" s="439"/>
      <c r="I43" s="439"/>
      <c r="J43" s="283"/>
      <c r="K43" s="440"/>
      <c r="L43" s="441">
        <f>SUM(L44:L47)</f>
        <v>0</v>
      </c>
      <c r="M43" s="441" t="s">
        <v>552</v>
      </c>
      <c r="N43" s="442" t="e">
        <f>SUM(N44:N48)</f>
        <v>#REF!</v>
      </c>
      <c r="O43" s="443"/>
      <c r="P43" s="444" t="e">
        <f>SUM(P44:P48)</f>
        <v>#REF!</v>
      </c>
      <c r="Q43" s="443"/>
      <c r="R43" s="442" t="e">
        <f t="shared" ref="R43:AA43" si="18">SUM(R44:R48)</f>
        <v>#REF!</v>
      </c>
      <c r="S43" s="442" t="e">
        <f t="shared" si="18"/>
        <v>#REF!</v>
      </c>
      <c r="T43" s="442" t="e">
        <f t="shared" si="18"/>
        <v>#REF!</v>
      </c>
      <c r="U43" s="445" t="e">
        <f t="shared" si="18"/>
        <v>#REF!</v>
      </c>
      <c r="V43" s="442" t="e">
        <f t="shared" si="18"/>
        <v>#REF!</v>
      </c>
      <c r="W43" s="442" t="e">
        <f t="shared" si="18"/>
        <v>#REF!</v>
      </c>
      <c r="X43" s="446" t="e">
        <f t="shared" si="18"/>
        <v>#REF!</v>
      </c>
      <c r="Y43" s="446" t="e">
        <f t="shared" si="18"/>
        <v>#REF!</v>
      </c>
      <c r="Z43" s="446" t="e">
        <f t="shared" si="18"/>
        <v>#REF!</v>
      </c>
      <c r="AA43" s="442" t="e">
        <f t="shared" si="18"/>
        <v>#REF!</v>
      </c>
      <c r="AB43" s="445" t="e">
        <f>SUM(AB44:AB48)</f>
        <v>#REF!</v>
      </c>
      <c r="AC43" s="447"/>
      <c r="AD43" s="448"/>
      <c r="AE43" s="448">
        <v>945.28</v>
      </c>
      <c r="AF43" s="449">
        <f>IF(AC43&gt;0,ROUND(+AC43*$AF$7,2),0)</f>
        <v>0</v>
      </c>
      <c r="AG43" s="449">
        <f>IF(AD43&gt;0,ROUND(+AD43*$AG$7,2),0)</f>
        <v>0</v>
      </c>
      <c r="AH43" s="449" t="e">
        <f>ROUND(#REF!*'P I'!#REF!,2)</f>
        <v>#REF!</v>
      </c>
      <c r="AI43" s="449" t="e">
        <f>AB43+AF43+AG43+AH43</f>
        <v>#REF!</v>
      </c>
      <c r="AJ43" s="662">
        <f>IF(L43&gt;0,ROUND(AI43/L43,2),0)</f>
        <v>0</v>
      </c>
      <c r="AK43" s="723"/>
      <c r="AL43" s="352"/>
      <c r="AM43" s="353"/>
      <c r="AN43" s="450" t="e">
        <f>+AI43-AL43</f>
        <v>#REF!</v>
      </c>
      <c r="AO43" s="450">
        <f>+AJ43-AM43</f>
        <v>0</v>
      </c>
      <c r="AP43" s="451">
        <f>IF(AL43&gt;0,+AN43/AL43*100,0)</f>
        <v>0</v>
      </c>
      <c r="AQ43" s="452">
        <f>IF(AM43&gt;0,+AO43/AM43*100,0)</f>
        <v>0</v>
      </c>
      <c r="AR43" s="451">
        <f>IF(AP43&gt;$AR$7,1,IF(AP43&lt;-$AR$7,1,0))+IF(AQ43&gt;$AR$7,1,IF(AQ43&lt;-$AR$7,1,0))</f>
        <v>0</v>
      </c>
      <c r="AS43" s="460"/>
    </row>
    <row r="44" spans="1:46" outlineLevel="1" x14ac:dyDescent="0.2">
      <c r="A44" s="642"/>
      <c r="B44" s="226"/>
      <c r="C44" s="226"/>
      <c r="D44" s="226"/>
      <c r="E44" s="226"/>
      <c r="F44" s="289">
        <f>F43</f>
        <v>0</v>
      </c>
      <c r="G44" s="262">
        <f>G43</f>
        <v>0</v>
      </c>
      <c r="H44" s="262">
        <f>H43</f>
        <v>0</v>
      </c>
      <c r="I44" s="263"/>
      <c r="J44" s="264">
        <v>1</v>
      </c>
      <c r="K44" s="265" t="str">
        <f>IFERROR(VLOOKUP(J44,#REF!,2,FALSE),"")</f>
        <v/>
      </c>
      <c r="L44" s="294"/>
      <c r="M44" s="266"/>
      <c r="N44" s="267"/>
      <c r="O44" s="268" t="e">
        <f>+#REF!</f>
        <v>#REF!</v>
      </c>
      <c r="P44" s="269" t="str">
        <f>IF(N44&gt;0,ROUND(VLOOKUP(O44,#REF!,3,FALSE)*N44,2),"")</f>
        <v/>
      </c>
      <c r="Q44" s="270" t="e">
        <f>+#REF!</f>
        <v>#REF!</v>
      </c>
      <c r="R44" s="272" t="str">
        <f>IF(N44&gt;0,ROUND(+P44*Q44/100,2),"")</f>
        <v/>
      </c>
      <c r="S44" s="272" t="str">
        <f>IF(N44&gt;0,ROUND(+P44*$S$7/100,2),"")</f>
        <v/>
      </c>
      <c r="T44" s="272" t="str">
        <f>IF(N44&gt;0,ROUND(P44*$T$7/100,2),"")</f>
        <v/>
      </c>
      <c r="U44" s="271" t="str">
        <f>IF(N44&gt;0,+P44+R44+S44+T44,"")</f>
        <v/>
      </c>
      <c r="V44" s="272" t="str">
        <f>IF(N44&gt;0,ROUND(U44*$V$7/100,2),"")</f>
        <v/>
      </c>
      <c r="W44" s="272" t="str">
        <f>IF(N44&gt;0,+U44+V44,"")</f>
        <v/>
      </c>
      <c r="X44" s="273" t="str">
        <f>IF(N44&gt;0,ROUND(VLOOKUP(O44,#REF!,4,FALSE)*N44,2),"")</f>
        <v/>
      </c>
      <c r="Y44" s="273" t="str">
        <f>IF(N44&gt;0,ROUND(VLOOKUP(O44,#REF!,5,FALSE)*N44,2),"")</f>
        <v/>
      </c>
      <c r="Z44" s="273" t="str">
        <f>IF(N44&gt;0,ROUND(VLOOKUP(O44,#REF!,6,FALSE)*N44,2),"")</f>
        <v/>
      </c>
      <c r="AA44" s="272" t="str">
        <f>IF(N44&gt;0,X44+Y44+Z44,"")</f>
        <v/>
      </c>
      <c r="AB44" s="271" t="str">
        <f>IF(N44&gt;0,W44+AA44,"")</f>
        <v/>
      </c>
      <c r="AC44" s="315"/>
      <c r="AD44" s="316"/>
      <c r="AE44" s="316"/>
      <c r="AF44" s="316"/>
      <c r="AG44" s="316"/>
      <c r="AH44" s="316"/>
      <c r="AI44" s="316"/>
      <c r="AJ44" s="656"/>
      <c r="AK44" s="222"/>
      <c r="AL44" s="354"/>
      <c r="AM44" s="356"/>
      <c r="AN44" s="356"/>
      <c r="AO44" s="356"/>
      <c r="AP44" s="356"/>
      <c r="AQ44" s="392"/>
      <c r="AR44" s="356"/>
      <c r="AS44" s="461"/>
    </row>
    <row r="45" spans="1:46" outlineLevel="1" x14ac:dyDescent="0.2">
      <c r="A45" s="642"/>
      <c r="B45" s="226"/>
      <c r="C45" s="226"/>
      <c r="D45" s="226"/>
      <c r="E45" s="226"/>
      <c r="F45" s="289">
        <f>F43</f>
        <v>0</v>
      </c>
      <c r="G45" s="262">
        <f>G43</f>
        <v>0</v>
      </c>
      <c r="H45" s="262">
        <f>H43</f>
        <v>0</v>
      </c>
      <c r="I45" s="263"/>
      <c r="J45" s="264">
        <v>80</v>
      </c>
      <c r="K45" s="265" t="str">
        <f>IFERROR(VLOOKUP(J45,#REF!,2,FALSE),"")</f>
        <v/>
      </c>
      <c r="L45" s="294"/>
      <c r="M45" s="263"/>
      <c r="N45" s="267"/>
      <c r="O45" s="268" t="e">
        <f>+#REF!</f>
        <v>#REF!</v>
      </c>
      <c r="P45" s="269" t="str">
        <f>IF(N45&gt;0,ROUND(VLOOKUP(O45,#REF!,3,FALSE)*N45,2),"")</f>
        <v/>
      </c>
      <c r="Q45" s="270" t="e">
        <f>+Q44</f>
        <v>#REF!</v>
      </c>
      <c r="R45" s="272" t="str">
        <f>IF(N45&gt;0,ROUND(+P45*Q45/100,2),"")</f>
        <v/>
      </c>
      <c r="S45" s="272" t="str">
        <f>IF(N45&gt;0,ROUND(+P45*$S$7/100,2),"")</f>
        <v/>
      </c>
      <c r="T45" s="272" t="str">
        <f>IF(N45&gt;0,ROUND(P45*$T$7/100,2),"")</f>
        <v/>
      </c>
      <c r="U45" s="271" t="str">
        <f>IF(N45&gt;0,+P45+R45+S45+T45,"")</f>
        <v/>
      </c>
      <c r="V45" s="272" t="str">
        <f>IF(N45&gt;0,ROUND(U45*$V$7/100,2),"")</f>
        <v/>
      </c>
      <c r="W45" s="272" t="str">
        <f>IF(N45&gt;0,+U45+V45,"")</f>
        <v/>
      </c>
      <c r="X45" s="273" t="str">
        <f>IF(N45&gt;0,ROUND(VLOOKUP(O45,#REF!,4,FALSE)*N45,2),"")</f>
        <v/>
      </c>
      <c r="Y45" s="273" t="str">
        <f>IF(N45&gt;0,ROUND(VLOOKUP(O45,#REF!,5,FALSE)*N45,2),"")</f>
        <v/>
      </c>
      <c r="Z45" s="273" t="str">
        <f>IF(N45&gt;0,ROUND(VLOOKUP(O45,#REF!,6,FALSE)*N45,2),"")</f>
        <v/>
      </c>
      <c r="AA45" s="272" t="str">
        <f>IF(N45&gt;0,X45+Y45+Z45,"")</f>
        <v/>
      </c>
      <c r="AB45" s="271" t="str">
        <f>IF(N45&gt;0,W45+AA45,"")</f>
        <v/>
      </c>
      <c r="AC45" s="317"/>
      <c r="AD45" s="242"/>
      <c r="AE45" s="242"/>
      <c r="AF45" s="242"/>
      <c r="AG45" s="242"/>
      <c r="AH45" s="242"/>
      <c r="AI45" s="242"/>
      <c r="AJ45" s="222"/>
      <c r="AK45" s="222"/>
      <c r="AL45" s="354"/>
      <c r="AM45" s="356"/>
      <c r="AN45" s="356"/>
      <c r="AO45" s="356"/>
      <c r="AP45" s="356"/>
      <c r="AQ45" s="392"/>
      <c r="AR45" s="356"/>
      <c r="AS45" s="461"/>
    </row>
    <row r="46" spans="1:46" outlineLevel="1" x14ac:dyDescent="0.2">
      <c r="A46" s="642"/>
      <c r="B46" s="226"/>
      <c r="C46" s="226"/>
      <c r="D46" s="226"/>
      <c r="E46" s="226"/>
      <c r="F46" s="289">
        <f>F43</f>
        <v>0</v>
      </c>
      <c r="G46" s="262">
        <f>G43</f>
        <v>0</v>
      </c>
      <c r="H46" s="262">
        <f>H43</f>
        <v>0</v>
      </c>
      <c r="I46" s="263"/>
      <c r="J46" s="264">
        <v>180</v>
      </c>
      <c r="K46" s="265" t="str">
        <f>IFERROR(VLOOKUP(J46,#REF!,2,FALSE),"")</f>
        <v/>
      </c>
      <c r="L46" s="294"/>
      <c r="M46" s="263"/>
      <c r="N46" s="267"/>
      <c r="O46" s="268" t="e">
        <f>+#REF!</f>
        <v>#REF!</v>
      </c>
      <c r="P46" s="269" t="str">
        <f>IF(N46&gt;0,ROUND(VLOOKUP(O46,#REF!,3,FALSE)*N46,2),"")</f>
        <v/>
      </c>
      <c r="Q46" s="270" t="e">
        <f>+Q44</f>
        <v>#REF!</v>
      </c>
      <c r="R46" s="272" t="str">
        <f>IF(N46&gt;0,ROUND(+P46*Q46/100,2),"")</f>
        <v/>
      </c>
      <c r="S46" s="272" t="str">
        <f>IF(N46&gt;0,ROUND(+P46*$S$7/100,2),"")</f>
        <v/>
      </c>
      <c r="T46" s="272" t="str">
        <f>IF(N46&gt;0,ROUND(P46*$T$7/100,2),"")</f>
        <v/>
      </c>
      <c r="U46" s="271" t="str">
        <f>IF(N46&gt;0,+P46+R46+S46+T46,"")</f>
        <v/>
      </c>
      <c r="V46" s="272" t="str">
        <f>IF(N46&gt;0,ROUND(U46*$V$7/100,2),"")</f>
        <v/>
      </c>
      <c r="W46" s="272" t="str">
        <f>IF(N46&gt;0,+U46+V46,"")</f>
        <v/>
      </c>
      <c r="X46" s="273" t="str">
        <f>IF(N46&gt;0,ROUND(VLOOKUP(O46,#REF!,4,FALSE)*N46,2),"")</f>
        <v/>
      </c>
      <c r="Y46" s="273" t="str">
        <f>IF(N46&gt;0,ROUND(VLOOKUP(O46,#REF!,5,FALSE)*N46,2),"")</f>
        <v/>
      </c>
      <c r="Z46" s="273" t="str">
        <f>IF(N46&gt;0,ROUND(VLOOKUP(O46,#REF!,6,FALSE)*N46,2),"")</f>
        <v/>
      </c>
      <c r="AA46" s="272" t="str">
        <f>IF(N46&gt;0,X46+Y46+Z46,"")</f>
        <v/>
      </c>
      <c r="AB46" s="271" t="str">
        <f>IF(N46&gt;0,W46+AA46,"")</f>
        <v/>
      </c>
      <c r="AC46" s="317"/>
      <c r="AD46" s="242"/>
      <c r="AE46" s="242"/>
      <c r="AF46" s="242"/>
      <c r="AG46" s="242"/>
      <c r="AH46" s="242"/>
      <c r="AI46" s="242"/>
      <c r="AJ46" s="222"/>
      <c r="AK46" s="222"/>
      <c r="AL46" s="354"/>
      <c r="AM46" s="356"/>
      <c r="AN46" s="356"/>
      <c r="AO46" s="356"/>
      <c r="AP46" s="356"/>
      <c r="AQ46" s="392"/>
      <c r="AR46" s="356"/>
      <c r="AS46" s="461"/>
    </row>
    <row r="47" spans="1:46" outlineLevel="1" x14ac:dyDescent="0.2">
      <c r="A47" s="219"/>
      <c r="B47" s="226"/>
      <c r="C47" s="226"/>
      <c r="D47" s="226"/>
      <c r="E47" s="226"/>
      <c r="F47" s="289">
        <f>F43</f>
        <v>0</v>
      </c>
      <c r="G47" s="262">
        <f>G43</f>
        <v>0</v>
      </c>
      <c r="H47" s="262">
        <f>H43</f>
        <v>0</v>
      </c>
      <c r="I47" s="263"/>
      <c r="J47" s="264"/>
      <c r="K47" s="265" t="str">
        <f>IFERROR(VLOOKUP(J47,#REF!,2,FALSE),"")</f>
        <v/>
      </c>
      <c r="L47" s="294"/>
      <c r="M47" s="263"/>
      <c r="N47" s="267"/>
      <c r="O47" s="268"/>
      <c r="P47" s="269" t="str">
        <f>IF(N47&gt;0,ROUND(VLOOKUP(O47,#REF!,3,FALSE)*N47,2),"")</f>
        <v/>
      </c>
      <c r="Q47" s="270" t="e">
        <f>+Q45</f>
        <v>#REF!</v>
      </c>
      <c r="R47" s="272" t="str">
        <f>IF(N47&gt;0,ROUND(+P47*Q47/100,2),"")</f>
        <v/>
      </c>
      <c r="S47" s="272" t="str">
        <f>IF(N47&gt;0,ROUND(+P47*$S$7/100,2),"")</f>
        <v/>
      </c>
      <c r="T47" s="272" t="str">
        <f>IF(N47&gt;0,ROUND(P47*$T$7/100,2),"")</f>
        <v/>
      </c>
      <c r="U47" s="271" t="str">
        <f>IF(N47&gt;0,+P47+R47+S47+T47,"")</f>
        <v/>
      </c>
      <c r="V47" s="272" t="str">
        <f>IF(N47&gt;0,ROUND(U47*$V$7/100,2),"")</f>
        <v/>
      </c>
      <c r="W47" s="272" t="str">
        <f>IF(N47&gt;0,+U47+V47,"")</f>
        <v/>
      </c>
      <c r="X47" s="273" t="str">
        <f>IF(N47&gt;0,ROUND(VLOOKUP(O47,#REF!,4,FALSE)*N47,2),"")</f>
        <v/>
      </c>
      <c r="Y47" s="273" t="str">
        <f>IF(N47&gt;0,ROUND(VLOOKUP(O47,#REF!,5,FALSE)*N47,2),"")</f>
        <v/>
      </c>
      <c r="Z47" s="273" t="str">
        <f>IF(N47&gt;0,ROUND(VLOOKUP(O47,#REF!,6,FALSE)*N47,2),"")</f>
        <v/>
      </c>
      <c r="AA47" s="272" t="str">
        <f>IF(N47&gt;0,X47+Y47+Z47,"")</f>
        <v/>
      </c>
      <c r="AB47" s="271" t="str">
        <f>IF(N47&gt;0,W47+AA47,"")</f>
        <v/>
      </c>
      <c r="AC47" s="317"/>
      <c r="AD47" s="242"/>
      <c r="AE47" s="242"/>
      <c r="AF47" s="242"/>
      <c r="AG47" s="242"/>
      <c r="AH47" s="242"/>
      <c r="AI47" s="242"/>
      <c r="AJ47" s="222"/>
      <c r="AK47" s="222"/>
      <c r="AL47" s="354"/>
      <c r="AM47" s="356"/>
      <c r="AN47" s="356"/>
      <c r="AO47" s="356"/>
      <c r="AP47" s="356"/>
      <c r="AQ47" s="392"/>
      <c r="AR47" s="356"/>
      <c r="AS47" s="461"/>
    </row>
    <row r="48" spans="1:46" outlineLevel="1" x14ac:dyDescent="0.2">
      <c r="A48" s="219"/>
      <c r="B48" s="226"/>
      <c r="C48" s="226"/>
      <c r="D48" s="226"/>
      <c r="E48" s="226"/>
      <c r="F48" s="289">
        <f>F43</f>
        <v>0</v>
      </c>
      <c r="G48" s="262">
        <f>G43</f>
        <v>0</v>
      </c>
      <c r="H48" s="262">
        <f>H43</f>
        <v>0</v>
      </c>
      <c r="I48" s="263"/>
      <c r="J48" s="264">
        <v>200</v>
      </c>
      <c r="K48" s="265" t="str">
        <f>IFERROR(VLOOKUP(J48,#REF!,2,FALSE),"")</f>
        <v/>
      </c>
      <c r="L48" s="294"/>
      <c r="M48" s="263"/>
      <c r="N48" s="267" t="e">
        <f>ROUND(SUM(N44:N47)*#REF!,2)</f>
        <v>#REF!</v>
      </c>
      <c r="O48" s="268" t="e">
        <f>+#REF!</f>
        <v>#REF!</v>
      </c>
      <c r="P48" s="269" t="e">
        <f>IF(N48&gt;0,ROUND(VLOOKUP(O48,#REF!,3,FALSE)*N48,2),"")</f>
        <v>#REF!</v>
      </c>
      <c r="Q48" s="270" t="e">
        <f>+Q44</f>
        <v>#REF!</v>
      </c>
      <c r="R48" s="272" t="e">
        <f>IF(N48&gt;0,ROUND(+P48*Q48/100,2),"")</f>
        <v>#REF!</v>
      </c>
      <c r="S48" s="272" t="e">
        <f>IF(N48&gt;0,ROUND(+P48*$S$7/100,2),"")</f>
        <v>#REF!</v>
      </c>
      <c r="T48" s="272" t="e">
        <f>IF(N48&gt;0,ROUND(P48*$T$7/100,2),"")</f>
        <v>#REF!</v>
      </c>
      <c r="U48" s="271" t="e">
        <f>IF(N48&gt;0,+P48+R48+S48+T48,"")</f>
        <v>#REF!</v>
      </c>
      <c r="V48" s="272" t="e">
        <f>IF(N48&gt;0,ROUND(U48*$V$7/100,2),"")</f>
        <v>#REF!</v>
      </c>
      <c r="W48" s="272" t="e">
        <f>IF(N48&gt;0,+U48+V48,"")</f>
        <v>#REF!</v>
      </c>
      <c r="X48" s="273" t="e">
        <f>IF(N48&gt;0,ROUND(VLOOKUP(O48,#REF!,4,FALSE)*N48,2),"")</f>
        <v>#REF!</v>
      </c>
      <c r="Y48" s="273" t="e">
        <f>IF(N48&gt;0,ROUND(VLOOKUP(O48,#REF!,5,FALSE)*N48,2),"")</f>
        <v>#REF!</v>
      </c>
      <c r="Z48" s="273" t="e">
        <f>IF(N48&gt;0,ROUND(VLOOKUP(O48,#REF!,6,FALSE)*N48,2),"")</f>
        <v>#REF!</v>
      </c>
      <c r="AA48" s="272" t="e">
        <f>IF(N48&gt;0,X48+Y48+Z48,"")</f>
        <v>#REF!</v>
      </c>
      <c r="AB48" s="271" t="e">
        <f>IF(N48&gt;0,W48+AA48,"")</f>
        <v>#REF!</v>
      </c>
      <c r="AC48" s="317"/>
      <c r="AD48" s="242"/>
      <c r="AE48" s="242"/>
      <c r="AF48" s="242"/>
      <c r="AG48" s="242"/>
      <c r="AH48" s="242"/>
      <c r="AI48" s="242"/>
      <c r="AJ48" s="222"/>
      <c r="AK48" s="222"/>
      <c r="AL48" s="354"/>
      <c r="AM48" s="356"/>
      <c r="AN48" s="356"/>
      <c r="AO48" s="356"/>
      <c r="AP48" s="356"/>
      <c r="AQ48" s="392"/>
      <c r="AR48" s="356"/>
      <c r="AS48" s="461"/>
    </row>
    <row r="49" spans="1:46" ht="15" customHeight="1" outlineLevel="1" x14ac:dyDescent="0.2">
      <c r="A49" s="249"/>
      <c r="B49" s="636"/>
      <c r="C49" s="636"/>
      <c r="D49" s="636"/>
      <c r="E49" s="636"/>
      <c r="F49" s="454">
        <f>F43</f>
        <v>0</v>
      </c>
      <c r="G49" s="455">
        <f>G43</f>
        <v>0</v>
      </c>
      <c r="H49" s="455">
        <f>H43</f>
        <v>0</v>
      </c>
      <c r="I49" s="456"/>
      <c r="J49" s="457" t="s">
        <v>797</v>
      </c>
      <c r="K49" s="466" t="s">
        <v>799</v>
      </c>
      <c r="L49" s="379"/>
      <c r="M49" s="379"/>
      <c r="N49" s="380"/>
      <c r="O49" s="381"/>
      <c r="P49" s="380"/>
      <c r="Q49" s="382"/>
      <c r="R49" s="380"/>
      <c r="S49" s="380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2"/>
      <c r="AK49" s="252"/>
      <c r="AL49" s="355"/>
      <c r="AM49" s="358"/>
      <c r="AN49" s="358"/>
      <c r="AO49" s="358"/>
      <c r="AP49" s="358"/>
      <c r="AQ49" s="393"/>
      <c r="AR49" s="358"/>
      <c r="AS49" s="462"/>
      <c r="AT49" t="s">
        <v>642</v>
      </c>
    </row>
  </sheetData>
  <conditionalFormatting sqref="AP11:AQ22">
    <cfRule type="cellIs" dxfId="8" priority="1" operator="notBetween">
      <formula>-0.1</formula>
      <formula>0.1</formula>
    </cfRule>
  </conditionalFormatting>
  <conditionalFormatting sqref="AP27:AQ38">
    <cfRule type="cellIs" dxfId="7" priority="20" operator="notBetween">
      <formula>-0.1</formula>
      <formula>0.1</formula>
    </cfRule>
  </conditionalFormatting>
  <conditionalFormatting sqref="AP43:AQ49">
    <cfRule type="cellIs" dxfId="6" priority="10" operator="notBetween">
      <formula>-0.1</formula>
      <formula>0.1</formula>
    </cfRule>
  </conditionalFormatting>
  <conditionalFormatting sqref="AR11">
    <cfRule type="cellIs" dxfId="5" priority="39" operator="greaterThan">
      <formula>0.99</formula>
    </cfRule>
  </conditionalFormatting>
  <conditionalFormatting sqref="AR21:AR22">
    <cfRule type="cellIs" dxfId="4" priority="44" operator="greaterThan">
      <formula>0.99</formula>
    </cfRule>
  </conditionalFormatting>
  <conditionalFormatting sqref="AR27">
    <cfRule type="cellIs" dxfId="3" priority="28" operator="greaterThan">
      <formula>0.99</formula>
    </cfRule>
  </conditionalFormatting>
  <conditionalFormatting sqref="AR37:AR38">
    <cfRule type="cellIs" dxfId="2" priority="31" operator="greaterThan">
      <formula>0.99</formula>
    </cfRule>
  </conditionalFormatting>
  <conditionalFormatting sqref="AR43">
    <cfRule type="cellIs" dxfId="1" priority="11" operator="greaterThan">
      <formula>0.99</formula>
    </cfRule>
  </conditionalFormatting>
  <conditionalFormatting sqref="AR49">
    <cfRule type="cellIs" dxfId="0" priority="9" operator="greaterThan">
      <formula>0.99</formula>
    </cfRule>
  </conditionalFormatting>
  <printOptions horizontalCentered="1"/>
  <pageMargins left="0.23622047244094491" right="0.19685039370078741" top="0.39370078740157483" bottom="0.39370078740157483" header="0.15748031496062992" footer="0.15748031496062992"/>
  <pageSetup paperSize="9" scale="46" fitToHeight="0" orientation="landscape" r:id="rId1"/>
  <headerFooter>
    <oddFooter>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3C785-C272-486B-A921-4841BC885D7B}">
  <sheetPr>
    <pageSetUpPr fitToPage="1"/>
  </sheetPr>
  <dimension ref="A1:H444"/>
  <sheetViews>
    <sheetView showGridLines="0" view="pageBreakPreview" topLeftCell="F1" zoomScaleNormal="100" zoomScaleSheetLayoutView="100" workbookViewId="0">
      <pane ySplit="6" topLeftCell="A405" activePane="bottomLeft" state="frozen"/>
      <selection pane="bottomLeft" activeCell="J411" sqref="J411"/>
    </sheetView>
  </sheetViews>
  <sheetFormatPr defaultRowHeight="12.75" x14ac:dyDescent="0.2"/>
  <cols>
    <col min="1" max="1" width="22.5703125" hidden="1" customWidth="1"/>
    <col min="2" max="2" width="85.5703125" hidden="1" customWidth="1"/>
    <col min="3" max="3" width="5.85546875" style="388" hidden="1" customWidth="1"/>
    <col min="4" max="4" width="6.42578125" hidden="1" customWidth="1"/>
    <col min="5" max="5" width="0" hidden="1" customWidth="1"/>
    <col min="6" max="6" width="18.42578125" customWidth="1"/>
    <col min="7" max="7" width="85.5703125" customWidth="1"/>
    <col min="8" max="8" width="5.85546875" style="388" customWidth="1"/>
  </cols>
  <sheetData>
    <row r="1" spans="1:8" ht="18.75" x14ac:dyDescent="0.3">
      <c r="C1" s="703" t="s">
        <v>2353</v>
      </c>
      <c r="H1" s="703" t="s">
        <v>2353</v>
      </c>
    </row>
    <row r="2" spans="1:8" ht="15" x14ac:dyDescent="0.25">
      <c r="A2" s="698"/>
      <c r="F2" s="698"/>
    </row>
    <row r="3" spans="1:8" s="20" customFormat="1" ht="19.5" customHeight="1" x14ac:dyDescent="0.2">
      <c r="A3" s="706" t="s">
        <v>2352</v>
      </c>
      <c r="B3" s="706"/>
      <c r="C3" s="707" t="s">
        <v>2342</v>
      </c>
      <c r="F3" s="706" t="s">
        <v>2352</v>
      </c>
      <c r="G3" s="706"/>
      <c r="H3" s="707" t="s">
        <v>2342</v>
      </c>
    </row>
    <row r="4" spans="1:8" hidden="1" x14ac:dyDescent="0.2">
      <c r="A4" s="700" t="s">
        <v>2351</v>
      </c>
      <c r="B4" s="704" t="s">
        <v>2350</v>
      </c>
      <c r="C4" s="705"/>
      <c r="F4" s="704" t="s">
        <v>2351</v>
      </c>
      <c r="G4" s="704" t="s">
        <v>2350</v>
      </c>
      <c r="H4" s="705"/>
    </row>
    <row r="5" spans="1:8" hidden="1" x14ac:dyDescent="0.2">
      <c r="A5" s="704"/>
      <c r="B5" s="704"/>
      <c r="C5" s="705"/>
      <c r="F5" s="704"/>
      <c r="G5" s="704"/>
      <c r="H5" s="705"/>
    </row>
    <row r="6" spans="1:8" hidden="1" x14ac:dyDescent="0.2">
      <c r="A6" s="700" t="s">
        <v>2317</v>
      </c>
      <c r="B6" s="700" t="s">
        <v>2316</v>
      </c>
      <c r="C6" s="708" t="s">
        <v>2343</v>
      </c>
      <c r="F6" s="704" t="s">
        <v>2317</v>
      </c>
      <c r="G6" s="704" t="s">
        <v>2316</v>
      </c>
      <c r="H6" s="708" t="s">
        <v>2343</v>
      </c>
    </row>
    <row r="7" spans="1:8" ht="23.25" customHeight="1" x14ac:dyDescent="0.2">
      <c r="A7" s="709" t="s">
        <v>2341</v>
      </c>
      <c r="B7" s="710"/>
      <c r="C7" s="711"/>
      <c r="F7" s="709" t="s">
        <v>2341</v>
      </c>
      <c r="G7" s="710"/>
      <c r="H7" s="711"/>
    </row>
    <row r="8" spans="1:8" ht="19.5" customHeight="1" x14ac:dyDescent="0.2">
      <c r="A8" s="712" t="s">
        <v>2288</v>
      </c>
      <c r="B8" s="713"/>
      <c r="C8" s="716"/>
      <c r="F8" s="712" t="s">
        <v>2288</v>
      </c>
      <c r="G8" s="713"/>
      <c r="H8" s="716"/>
    </row>
    <row r="9" spans="1:8" x14ac:dyDescent="0.2">
      <c r="A9" s="714" t="s">
        <v>2340</v>
      </c>
      <c r="B9" s="701"/>
      <c r="C9" s="717"/>
      <c r="F9" s="714" t="s">
        <v>2340</v>
      </c>
      <c r="G9" s="701"/>
      <c r="H9" s="717"/>
    </row>
    <row r="10" spans="1:8" x14ac:dyDescent="0.2">
      <c r="A10" s="715" t="s">
        <v>1822</v>
      </c>
      <c r="B10" s="702" t="s">
        <v>2312</v>
      </c>
      <c r="C10" s="718">
        <v>1</v>
      </c>
      <c r="F10" s="715" t="s">
        <v>1822</v>
      </c>
      <c r="G10" s="702" t="s">
        <v>2312</v>
      </c>
      <c r="H10" s="718">
        <v>1</v>
      </c>
    </row>
    <row r="11" spans="1:8" x14ac:dyDescent="0.2">
      <c r="A11" s="714" t="s">
        <v>2298</v>
      </c>
      <c r="B11" s="701"/>
      <c r="C11" s="717"/>
      <c r="F11" s="714" t="s">
        <v>2298</v>
      </c>
      <c r="G11" s="701"/>
      <c r="H11" s="717"/>
    </row>
    <row r="12" spans="1:8" x14ac:dyDescent="0.2">
      <c r="A12" s="715" t="s">
        <v>1849</v>
      </c>
      <c r="B12" s="702" t="s">
        <v>2319</v>
      </c>
      <c r="C12" s="718">
        <v>3</v>
      </c>
      <c r="F12" s="715" t="s">
        <v>1849</v>
      </c>
      <c r="G12" s="702" t="s">
        <v>2319</v>
      </c>
      <c r="H12" s="718">
        <v>3</v>
      </c>
    </row>
    <row r="13" spans="1:8" x14ac:dyDescent="0.2">
      <c r="A13" s="715" t="s">
        <v>1850</v>
      </c>
      <c r="B13" s="702" t="s">
        <v>2318</v>
      </c>
      <c r="C13" s="718">
        <v>3</v>
      </c>
      <c r="F13" s="715" t="s">
        <v>1850</v>
      </c>
      <c r="G13" s="702" t="s">
        <v>2318</v>
      </c>
      <c r="H13" s="718">
        <v>3</v>
      </c>
    </row>
    <row r="14" spans="1:8" x14ac:dyDescent="0.2">
      <c r="A14" s="714" t="s">
        <v>107</v>
      </c>
      <c r="B14" s="701"/>
      <c r="C14" s="717"/>
      <c r="F14" s="714" t="s">
        <v>107</v>
      </c>
      <c r="G14" s="701"/>
      <c r="H14" s="717"/>
    </row>
    <row r="15" spans="1:8" x14ac:dyDescent="0.2">
      <c r="A15" s="715" t="s">
        <v>1836</v>
      </c>
      <c r="B15" s="702" t="s">
        <v>725</v>
      </c>
      <c r="C15" s="718">
        <v>2</v>
      </c>
      <c r="F15" s="715" t="s">
        <v>1836</v>
      </c>
      <c r="G15" s="702" t="s">
        <v>725</v>
      </c>
      <c r="H15" s="718">
        <v>2</v>
      </c>
    </row>
    <row r="16" spans="1:8" x14ac:dyDescent="0.2">
      <c r="A16" s="715" t="s">
        <v>1835</v>
      </c>
      <c r="B16" s="702" t="s">
        <v>724</v>
      </c>
      <c r="C16" s="718">
        <v>2</v>
      </c>
      <c r="F16" s="715" t="s">
        <v>1835</v>
      </c>
      <c r="G16" s="702" t="s">
        <v>724</v>
      </c>
      <c r="H16" s="718">
        <v>2</v>
      </c>
    </row>
    <row r="17" spans="1:8" x14ac:dyDescent="0.2">
      <c r="A17" s="715" t="s">
        <v>1837</v>
      </c>
      <c r="B17" s="702" t="s">
        <v>1670</v>
      </c>
      <c r="C17" s="718">
        <v>2</v>
      </c>
      <c r="F17" s="715" t="s">
        <v>1837</v>
      </c>
      <c r="G17" s="702" t="s">
        <v>1670</v>
      </c>
      <c r="H17" s="718">
        <v>2</v>
      </c>
    </row>
    <row r="18" spans="1:8" x14ac:dyDescent="0.2">
      <c r="A18" s="714" t="s">
        <v>62</v>
      </c>
      <c r="B18" s="701"/>
      <c r="C18" s="717"/>
      <c r="F18" s="714" t="s">
        <v>62</v>
      </c>
      <c r="G18" s="701"/>
      <c r="H18" s="717"/>
    </row>
    <row r="19" spans="1:8" x14ac:dyDescent="0.2">
      <c r="A19" s="715" t="s">
        <v>1834</v>
      </c>
      <c r="B19" s="702" t="s">
        <v>1669</v>
      </c>
      <c r="C19" s="718">
        <v>2</v>
      </c>
      <c r="F19" s="715" t="s">
        <v>1834</v>
      </c>
      <c r="G19" s="702" t="s">
        <v>1669</v>
      </c>
      <c r="H19" s="718">
        <v>2</v>
      </c>
    </row>
    <row r="20" spans="1:8" x14ac:dyDescent="0.2">
      <c r="A20" s="715" t="s">
        <v>1839</v>
      </c>
      <c r="B20" s="702" t="s">
        <v>726</v>
      </c>
      <c r="C20" s="718">
        <v>2</v>
      </c>
      <c r="F20" s="715" t="s">
        <v>1839</v>
      </c>
      <c r="G20" s="702" t="s">
        <v>726</v>
      </c>
      <c r="H20" s="718">
        <v>2</v>
      </c>
    </row>
    <row r="21" spans="1:8" x14ac:dyDescent="0.2">
      <c r="A21" s="715" t="s">
        <v>1841</v>
      </c>
      <c r="B21" s="702" t="s">
        <v>1671</v>
      </c>
      <c r="C21" s="718">
        <v>2</v>
      </c>
      <c r="F21" s="715" t="s">
        <v>1841</v>
      </c>
      <c r="G21" s="702" t="s">
        <v>1671</v>
      </c>
      <c r="H21" s="718">
        <v>3</v>
      </c>
    </row>
    <row r="22" spans="1:8" x14ac:dyDescent="0.2">
      <c r="A22" s="715" t="s">
        <v>1840</v>
      </c>
      <c r="B22" s="702" t="s">
        <v>727</v>
      </c>
      <c r="C22" s="718">
        <v>2</v>
      </c>
      <c r="F22" s="715" t="s">
        <v>1840</v>
      </c>
      <c r="G22" s="702" t="s">
        <v>727</v>
      </c>
      <c r="H22" s="718">
        <v>2</v>
      </c>
    </row>
    <row r="23" spans="1:8" x14ac:dyDescent="0.2">
      <c r="A23" s="715" t="s">
        <v>1842</v>
      </c>
      <c r="B23" s="702" t="s">
        <v>766</v>
      </c>
      <c r="C23" s="718">
        <v>3</v>
      </c>
      <c r="F23" s="715" t="s">
        <v>1842</v>
      </c>
      <c r="G23" s="702" t="s">
        <v>766</v>
      </c>
      <c r="H23" s="718">
        <v>3</v>
      </c>
    </row>
    <row r="24" spans="1:8" x14ac:dyDescent="0.2">
      <c r="A24" s="715" t="s">
        <v>1845</v>
      </c>
      <c r="B24" s="702" t="s">
        <v>730</v>
      </c>
      <c r="C24" s="718">
        <v>3</v>
      </c>
      <c r="F24" s="715" t="s">
        <v>1845</v>
      </c>
      <c r="G24" s="702" t="s">
        <v>730</v>
      </c>
      <c r="H24" s="718">
        <v>3</v>
      </c>
    </row>
    <row r="25" spans="1:8" x14ac:dyDescent="0.2">
      <c r="A25" s="715" t="s">
        <v>1843</v>
      </c>
      <c r="B25" s="702" t="s">
        <v>728</v>
      </c>
      <c r="C25" s="718">
        <v>3</v>
      </c>
      <c r="F25" s="715" t="s">
        <v>1843</v>
      </c>
      <c r="G25" s="702" t="s">
        <v>728</v>
      </c>
      <c r="H25" s="718">
        <v>3</v>
      </c>
    </row>
    <row r="26" spans="1:8" x14ac:dyDescent="0.2">
      <c r="A26" s="715" t="s">
        <v>1844</v>
      </c>
      <c r="B26" s="702" t="s">
        <v>729</v>
      </c>
      <c r="C26" s="718">
        <v>3</v>
      </c>
      <c r="F26" s="715" t="s">
        <v>1844</v>
      </c>
      <c r="G26" s="702" t="s">
        <v>729</v>
      </c>
      <c r="H26" s="718">
        <v>3</v>
      </c>
    </row>
    <row r="27" spans="1:8" x14ac:dyDescent="0.2">
      <c r="A27" s="715" t="s">
        <v>1846</v>
      </c>
      <c r="B27" s="702" t="s">
        <v>1759</v>
      </c>
      <c r="C27" s="718">
        <v>3</v>
      </c>
      <c r="F27" s="715" t="s">
        <v>1846</v>
      </c>
      <c r="G27" s="702" t="s">
        <v>1759</v>
      </c>
      <c r="H27" s="718">
        <v>3</v>
      </c>
    </row>
    <row r="28" spans="1:8" x14ac:dyDescent="0.2">
      <c r="A28" s="714" t="s">
        <v>2297</v>
      </c>
      <c r="B28" s="701"/>
      <c r="C28" s="717"/>
      <c r="F28" s="714" t="s">
        <v>2297</v>
      </c>
      <c r="G28" s="701"/>
      <c r="H28" s="717"/>
    </row>
    <row r="29" spans="1:8" x14ac:dyDescent="0.2">
      <c r="A29" s="715" t="s">
        <v>2282</v>
      </c>
      <c r="B29" s="702" t="s">
        <v>1756</v>
      </c>
      <c r="C29" s="718">
        <v>1</v>
      </c>
      <c r="F29" s="715" t="s">
        <v>2282</v>
      </c>
      <c r="G29" s="702" t="s">
        <v>1756</v>
      </c>
      <c r="H29" s="718">
        <v>1</v>
      </c>
    </row>
    <row r="30" spans="1:8" x14ac:dyDescent="0.2">
      <c r="A30" s="715" t="s">
        <v>2283</v>
      </c>
      <c r="B30" s="702" t="s">
        <v>1758</v>
      </c>
      <c r="C30" s="718">
        <v>1</v>
      </c>
      <c r="F30" s="715" t="s">
        <v>2283</v>
      </c>
      <c r="G30" s="702" t="s">
        <v>1758</v>
      </c>
      <c r="H30" s="718">
        <v>1</v>
      </c>
    </row>
    <row r="31" spans="1:8" x14ac:dyDescent="0.2">
      <c r="A31" s="715" t="s">
        <v>2284</v>
      </c>
      <c r="B31" s="702" t="s">
        <v>1763</v>
      </c>
      <c r="C31" s="718">
        <v>1</v>
      </c>
      <c r="F31" s="715" t="s">
        <v>2284</v>
      </c>
      <c r="G31" s="702" t="s">
        <v>1763</v>
      </c>
      <c r="H31" s="718">
        <v>1</v>
      </c>
    </row>
    <row r="32" spans="1:8" x14ac:dyDescent="0.2">
      <c r="A32" s="715" t="s">
        <v>2285</v>
      </c>
      <c r="B32" s="702" t="s">
        <v>1761</v>
      </c>
      <c r="C32" s="718">
        <v>1</v>
      </c>
      <c r="F32" s="715" t="s">
        <v>2285</v>
      </c>
      <c r="G32" s="702" t="s">
        <v>1761</v>
      </c>
      <c r="H32" s="718">
        <v>1</v>
      </c>
    </row>
    <row r="33" spans="1:8" x14ac:dyDescent="0.2">
      <c r="A33" s="715" t="s">
        <v>2286</v>
      </c>
      <c r="B33" s="702" t="s">
        <v>1762</v>
      </c>
      <c r="C33" s="718">
        <v>1</v>
      </c>
      <c r="F33" s="715" t="s">
        <v>2286</v>
      </c>
      <c r="G33" s="702" t="s">
        <v>1762</v>
      </c>
      <c r="H33" s="718">
        <v>1</v>
      </c>
    </row>
    <row r="34" spans="1:8" x14ac:dyDescent="0.2">
      <c r="A34" s="714" t="s">
        <v>320</v>
      </c>
      <c r="B34" s="701"/>
      <c r="C34" s="717"/>
      <c r="F34" s="714" t="s">
        <v>320</v>
      </c>
      <c r="G34" s="701"/>
      <c r="H34" s="717"/>
    </row>
    <row r="35" spans="1:8" x14ac:dyDescent="0.2">
      <c r="A35" s="715" t="s">
        <v>1825</v>
      </c>
      <c r="B35" s="702" t="s">
        <v>723</v>
      </c>
      <c r="C35" s="718">
        <v>1</v>
      </c>
      <c r="F35" s="715" t="s">
        <v>1825</v>
      </c>
      <c r="G35" s="702" t="s">
        <v>723</v>
      </c>
      <c r="H35" s="718">
        <v>1</v>
      </c>
    </row>
    <row r="36" spans="1:8" x14ac:dyDescent="0.2">
      <c r="A36" s="715" t="s">
        <v>1826</v>
      </c>
      <c r="B36" s="702" t="s">
        <v>752</v>
      </c>
      <c r="C36" s="718">
        <v>1</v>
      </c>
      <c r="F36" s="715" t="s">
        <v>1826</v>
      </c>
      <c r="G36" s="702" t="s">
        <v>752</v>
      </c>
      <c r="H36" s="718">
        <v>1</v>
      </c>
    </row>
    <row r="37" spans="1:8" x14ac:dyDescent="0.2">
      <c r="A37" s="714" t="s">
        <v>63</v>
      </c>
      <c r="B37" s="701"/>
      <c r="C37" s="717"/>
      <c r="F37" s="714" t="s">
        <v>63</v>
      </c>
      <c r="G37" s="701"/>
      <c r="H37" s="717"/>
    </row>
    <row r="38" spans="1:8" x14ac:dyDescent="0.2">
      <c r="A38" s="715" t="s">
        <v>1823</v>
      </c>
      <c r="B38" s="702" t="s">
        <v>499</v>
      </c>
      <c r="C38" s="718">
        <v>1</v>
      </c>
      <c r="F38" s="715" t="s">
        <v>1823</v>
      </c>
      <c r="G38" s="702" t="s">
        <v>499</v>
      </c>
      <c r="H38" s="718">
        <v>1</v>
      </c>
    </row>
    <row r="39" spans="1:8" x14ac:dyDescent="0.2">
      <c r="A39" s="715" t="s">
        <v>1824</v>
      </c>
      <c r="B39" s="702" t="s">
        <v>542</v>
      </c>
      <c r="C39" s="718">
        <v>1</v>
      </c>
      <c r="F39" s="715" t="s">
        <v>1824</v>
      </c>
      <c r="G39" s="702" t="s">
        <v>542</v>
      </c>
      <c r="H39" s="718">
        <v>1</v>
      </c>
    </row>
    <row r="40" spans="1:8" x14ac:dyDescent="0.2">
      <c r="A40" s="715" t="s">
        <v>1829</v>
      </c>
      <c r="B40" s="702" t="s">
        <v>490</v>
      </c>
      <c r="C40" s="718">
        <v>2</v>
      </c>
      <c r="F40" s="715" t="s">
        <v>1829</v>
      </c>
      <c r="G40" s="702" t="s">
        <v>490</v>
      </c>
      <c r="H40" s="718">
        <v>2</v>
      </c>
    </row>
    <row r="41" spans="1:8" x14ac:dyDescent="0.2">
      <c r="A41" s="715" t="s">
        <v>1830</v>
      </c>
      <c r="B41" s="702" t="s">
        <v>753</v>
      </c>
      <c r="C41" s="718">
        <v>2</v>
      </c>
      <c r="F41" s="715" t="s">
        <v>1830</v>
      </c>
      <c r="G41" s="702" t="s">
        <v>753</v>
      </c>
      <c r="H41" s="718">
        <v>2</v>
      </c>
    </row>
    <row r="42" spans="1:8" x14ac:dyDescent="0.2">
      <c r="A42" s="715" t="s">
        <v>1831</v>
      </c>
      <c r="B42" s="702" t="s">
        <v>545</v>
      </c>
      <c r="C42" s="718">
        <v>2</v>
      </c>
      <c r="F42" s="715" t="s">
        <v>1831</v>
      </c>
      <c r="G42" s="702" t="s">
        <v>545</v>
      </c>
      <c r="H42" s="718">
        <v>2</v>
      </c>
    </row>
    <row r="43" spans="1:8" x14ac:dyDescent="0.2">
      <c r="A43" s="715" t="s">
        <v>1832</v>
      </c>
      <c r="B43" s="702" t="s">
        <v>546</v>
      </c>
      <c r="C43" s="718">
        <v>2</v>
      </c>
      <c r="F43" s="715" t="s">
        <v>1832</v>
      </c>
      <c r="G43" s="702" t="s">
        <v>546</v>
      </c>
      <c r="H43" s="718">
        <v>2</v>
      </c>
    </row>
    <row r="44" spans="1:8" x14ac:dyDescent="0.2">
      <c r="A44" s="715" t="s">
        <v>1833</v>
      </c>
      <c r="B44" s="702" t="s">
        <v>547</v>
      </c>
      <c r="C44" s="718">
        <v>2</v>
      </c>
      <c r="F44" s="715" t="s">
        <v>1833</v>
      </c>
      <c r="G44" s="702" t="s">
        <v>547</v>
      </c>
      <c r="H44" s="718">
        <v>2</v>
      </c>
    </row>
    <row r="45" spans="1:8" x14ac:dyDescent="0.2">
      <c r="A45" s="715" t="s">
        <v>1838</v>
      </c>
      <c r="B45" s="702" t="s">
        <v>549</v>
      </c>
      <c r="C45" s="718">
        <v>2</v>
      </c>
      <c r="F45" s="715" t="s">
        <v>1838</v>
      </c>
      <c r="G45" s="702" t="s">
        <v>549</v>
      </c>
      <c r="H45" s="718">
        <v>2</v>
      </c>
    </row>
    <row r="46" spans="1:8" x14ac:dyDescent="0.2">
      <c r="A46" s="715" t="s">
        <v>1847</v>
      </c>
      <c r="B46" s="702" t="s">
        <v>550</v>
      </c>
      <c r="C46" s="718">
        <v>3</v>
      </c>
      <c r="F46" s="715" t="s">
        <v>1847</v>
      </c>
      <c r="G46" s="702" t="s">
        <v>550</v>
      </c>
      <c r="H46" s="718">
        <v>3</v>
      </c>
    </row>
    <row r="47" spans="1:8" x14ac:dyDescent="0.2">
      <c r="A47" s="715" t="s">
        <v>1848</v>
      </c>
      <c r="B47" s="702" t="s">
        <v>557</v>
      </c>
      <c r="C47" s="718">
        <v>3</v>
      </c>
      <c r="F47" s="715" t="s">
        <v>1848</v>
      </c>
      <c r="G47" s="702" t="s">
        <v>557</v>
      </c>
      <c r="H47" s="718">
        <v>3</v>
      </c>
    </row>
    <row r="48" spans="1:8" x14ac:dyDescent="0.2">
      <c r="A48" s="714" t="s">
        <v>366</v>
      </c>
      <c r="B48" s="701"/>
      <c r="C48" s="717"/>
      <c r="F48" s="714" t="s">
        <v>366</v>
      </c>
      <c r="G48" s="701"/>
      <c r="H48" s="717"/>
    </row>
    <row r="49" spans="1:8" x14ac:dyDescent="0.2">
      <c r="A49" s="715" t="s">
        <v>1827</v>
      </c>
      <c r="B49" s="702" t="s">
        <v>2320</v>
      </c>
      <c r="C49" s="718">
        <v>1</v>
      </c>
      <c r="F49" s="715" t="s">
        <v>1827</v>
      </c>
      <c r="G49" s="702" t="s">
        <v>2320</v>
      </c>
      <c r="H49" s="718">
        <v>1</v>
      </c>
    </row>
    <row r="50" spans="1:8" x14ac:dyDescent="0.2">
      <c r="A50" s="715" t="s">
        <v>1828</v>
      </c>
      <c r="B50" s="702" t="s">
        <v>489</v>
      </c>
      <c r="C50" s="718">
        <v>1</v>
      </c>
      <c r="F50" s="715" t="s">
        <v>1828</v>
      </c>
      <c r="G50" s="702" t="s">
        <v>489</v>
      </c>
      <c r="H50" s="718">
        <v>2</v>
      </c>
    </row>
    <row r="51" spans="1:8" ht="19.5" customHeight="1" x14ac:dyDescent="0.2">
      <c r="A51" s="712" t="s">
        <v>2290</v>
      </c>
      <c r="B51" s="713"/>
      <c r="C51" s="716"/>
      <c r="F51" s="712" t="s">
        <v>2290</v>
      </c>
      <c r="G51" s="713"/>
      <c r="H51" s="716"/>
    </row>
    <row r="52" spans="1:8" x14ac:dyDescent="0.2">
      <c r="A52" s="714" t="s">
        <v>98</v>
      </c>
      <c r="B52" s="701"/>
      <c r="C52" s="717"/>
      <c r="F52" s="714" t="s">
        <v>98</v>
      </c>
      <c r="G52" s="701"/>
      <c r="H52" s="717"/>
    </row>
    <row r="53" spans="1:8" x14ac:dyDescent="0.2">
      <c r="A53" s="715" t="s">
        <v>1872</v>
      </c>
      <c r="B53" s="702" t="s">
        <v>580</v>
      </c>
      <c r="C53" s="718">
        <v>7</v>
      </c>
      <c r="F53" s="715" t="s">
        <v>1872</v>
      </c>
      <c r="G53" s="702" t="s">
        <v>580</v>
      </c>
      <c r="H53" s="718">
        <v>7</v>
      </c>
    </row>
    <row r="54" spans="1:8" x14ac:dyDescent="0.2">
      <c r="A54" s="714" t="s">
        <v>113</v>
      </c>
      <c r="B54" s="701"/>
      <c r="C54" s="717"/>
      <c r="F54" s="714" t="s">
        <v>113</v>
      </c>
      <c r="G54" s="701"/>
      <c r="H54" s="717"/>
    </row>
    <row r="55" spans="1:8" x14ac:dyDescent="0.2">
      <c r="A55" s="715" t="s">
        <v>1930</v>
      </c>
      <c r="B55" s="702" t="s">
        <v>635</v>
      </c>
      <c r="C55" s="718">
        <v>13</v>
      </c>
      <c r="F55" s="715" t="s">
        <v>1930</v>
      </c>
      <c r="G55" s="702" t="s">
        <v>635</v>
      </c>
      <c r="H55" s="718">
        <v>13</v>
      </c>
    </row>
    <row r="56" spans="1:8" x14ac:dyDescent="0.2">
      <c r="A56" s="715" t="s">
        <v>1932</v>
      </c>
      <c r="B56" s="702" t="s">
        <v>637</v>
      </c>
      <c r="C56" s="718">
        <v>13</v>
      </c>
      <c r="F56" s="715" t="s">
        <v>1932</v>
      </c>
      <c r="G56" s="702" t="s">
        <v>637</v>
      </c>
      <c r="H56" s="718">
        <v>13</v>
      </c>
    </row>
    <row r="57" spans="1:8" x14ac:dyDescent="0.2">
      <c r="A57" s="714" t="s">
        <v>101</v>
      </c>
      <c r="B57" s="701"/>
      <c r="C57" s="717"/>
      <c r="F57" s="714" t="s">
        <v>101</v>
      </c>
      <c r="G57" s="701"/>
      <c r="H57" s="717"/>
    </row>
    <row r="58" spans="1:8" x14ac:dyDescent="0.2">
      <c r="A58" s="715" t="s">
        <v>1878</v>
      </c>
      <c r="B58" s="702" t="s">
        <v>758</v>
      </c>
      <c r="C58" s="718">
        <v>7</v>
      </c>
      <c r="F58" s="715" t="s">
        <v>1878</v>
      </c>
      <c r="G58" s="702" t="s">
        <v>758</v>
      </c>
      <c r="H58" s="718">
        <v>8</v>
      </c>
    </row>
    <row r="59" spans="1:8" x14ac:dyDescent="0.2">
      <c r="A59" s="715" t="s">
        <v>1879</v>
      </c>
      <c r="B59" s="702" t="s">
        <v>759</v>
      </c>
      <c r="C59" s="718">
        <v>7</v>
      </c>
      <c r="F59" s="715" t="s">
        <v>1879</v>
      </c>
      <c r="G59" s="702" t="s">
        <v>759</v>
      </c>
      <c r="H59" s="718">
        <v>8</v>
      </c>
    </row>
    <row r="60" spans="1:8" x14ac:dyDescent="0.2">
      <c r="A60" s="715" t="s">
        <v>1880</v>
      </c>
      <c r="B60" s="702" t="s">
        <v>760</v>
      </c>
      <c r="C60" s="718">
        <v>7</v>
      </c>
      <c r="F60" s="715" t="s">
        <v>1880</v>
      </c>
      <c r="G60" s="702" t="s">
        <v>760</v>
      </c>
      <c r="H60" s="718">
        <v>8</v>
      </c>
    </row>
    <row r="61" spans="1:8" x14ac:dyDescent="0.2">
      <c r="A61" s="715" t="s">
        <v>1881</v>
      </c>
      <c r="B61" s="702" t="s">
        <v>761</v>
      </c>
      <c r="C61" s="718">
        <v>7</v>
      </c>
      <c r="F61" s="715" t="s">
        <v>1881</v>
      </c>
      <c r="G61" s="702" t="s">
        <v>761</v>
      </c>
      <c r="H61" s="718">
        <v>8</v>
      </c>
    </row>
    <row r="62" spans="1:8" x14ac:dyDescent="0.2">
      <c r="A62" s="715" t="s">
        <v>1882</v>
      </c>
      <c r="B62" s="702" t="s">
        <v>762</v>
      </c>
      <c r="C62" s="718">
        <v>8</v>
      </c>
      <c r="F62" s="715" t="s">
        <v>1882</v>
      </c>
      <c r="G62" s="702" t="s">
        <v>762</v>
      </c>
      <c r="H62" s="718">
        <v>8</v>
      </c>
    </row>
    <row r="63" spans="1:8" x14ac:dyDescent="0.2">
      <c r="A63" s="714" t="s">
        <v>80</v>
      </c>
      <c r="B63" s="701"/>
      <c r="C63" s="717"/>
      <c r="F63" s="714" t="s">
        <v>2354</v>
      </c>
      <c r="G63" s="701"/>
      <c r="H63" s="717"/>
    </row>
    <row r="64" spans="1:8" x14ac:dyDescent="0.2">
      <c r="A64" s="715" t="s">
        <v>1858</v>
      </c>
      <c r="B64" s="702" t="s">
        <v>564</v>
      </c>
      <c r="C64" s="718">
        <v>5</v>
      </c>
      <c r="F64" s="715" t="s">
        <v>1858</v>
      </c>
      <c r="G64" s="702" t="s">
        <v>564</v>
      </c>
      <c r="H64" s="718">
        <v>5</v>
      </c>
    </row>
    <row r="65" spans="1:8" x14ac:dyDescent="0.2">
      <c r="A65" s="714" t="s">
        <v>79</v>
      </c>
      <c r="B65" s="701"/>
      <c r="C65" s="717"/>
      <c r="F65" s="714" t="s">
        <v>79</v>
      </c>
      <c r="G65" s="701"/>
      <c r="H65" s="717"/>
    </row>
    <row r="66" spans="1:8" x14ac:dyDescent="0.2">
      <c r="A66" s="715" t="s">
        <v>1860</v>
      </c>
      <c r="B66" s="702" t="s">
        <v>566</v>
      </c>
      <c r="C66" s="718">
        <v>5</v>
      </c>
      <c r="F66" s="715" t="s">
        <v>1860</v>
      </c>
      <c r="G66" s="702" t="s">
        <v>566</v>
      </c>
      <c r="H66" s="718">
        <v>5</v>
      </c>
    </row>
    <row r="67" spans="1:8" x14ac:dyDescent="0.2">
      <c r="A67" s="715" t="s">
        <v>1861</v>
      </c>
      <c r="B67" s="702" t="s">
        <v>567</v>
      </c>
      <c r="C67" s="718">
        <v>5</v>
      </c>
      <c r="F67" s="715" t="s">
        <v>1861</v>
      </c>
      <c r="G67" s="702" t="s">
        <v>567</v>
      </c>
      <c r="H67" s="718">
        <v>5</v>
      </c>
    </row>
    <row r="68" spans="1:8" x14ac:dyDescent="0.2">
      <c r="A68" s="715" t="s">
        <v>1862</v>
      </c>
      <c r="B68" s="702" t="s">
        <v>573</v>
      </c>
      <c r="C68" s="718">
        <v>5</v>
      </c>
      <c r="F68" s="715" t="s">
        <v>1862</v>
      </c>
      <c r="G68" s="702" t="s">
        <v>573</v>
      </c>
      <c r="H68" s="718">
        <v>5</v>
      </c>
    </row>
    <row r="69" spans="1:8" x14ac:dyDescent="0.2">
      <c r="A69" s="715" t="s">
        <v>1852</v>
      </c>
      <c r="B69" s="702" t="s">
        <v>1673</v>
      </c>
      <c r="C69" s="718">
        <v>4</v>
      </c>
      <c r="F69" s="715" t="s">
        <v>1852</v>
      </c>
      <c r="G69" s="702" t="s">
        <v>1673</v>
      </c>
      <c r="H69" s="718">
        <v>4</v>
      </c>
    </row>
    <row r="70" spans="1:8" x14ac:dyDescent="0.2">
      <c r="A70" s="715" t="s">
        <v>1859</v>
      </c>
      <c r="B70" s="702" t="s">
        <v>565</v>
      </c>
      <c r="C70" s="718">
        <v>5</v>
      </c>
      <c r="F70" s="715" t="s">
        <v>1859</v>
      </c>
      <c r="G70" s="702" t="s">
        <v>565</v>
      </c>
      <c r="H70" s="718">
        <v>5</v>
      </c>
    </row>
    <row r="71" spans="1:8" x14ac:dyDescent="0.2">
      <c r="A71" s="715" t="s">
        <v>1863</v>
      </c>
      <c r="B71" s="702" t="s">
        <v>574</v>
      </c>
      <c r="C71" s="718">
        <v>5</v>
      </c>
      <c r="F71" s="715" t="s">
        <v>1863</v>
      </c>
      <c r="G71" s="702" t="s">
        <v>574</v>
      </c>
      <c r="H71" s="718">
        <v>5</v>
      </c>
    </row>
    <row r="72" spans="1:8" x14ac:dyDescent="0.2">
      <c r="A72" s="715" t="s">
        <v>1864</v>
      </c>
      <c r="B72" s="702" t="s">
        <v>1677</v>
      </c>
      <c r="C72" s="718">
        <v>5</v>
      </c>
      <c r="F72" s="715" t="s">
        <v>1864</v>
      </c>
      <c r="G72" s="702" t="s">
        <v>1677</v>
      </c>
      <c r="H72" s="718">
        <v>6</v>
      </c>
    </row>
    <row r="73" spans="1:8" x14ac:dyDescent="0.2">
      <c r="A73" s="715" t="s">
        <v>1865</v>
      </c>
      <c r="B73" s="702" t="s">
        <v>575</v>
      </c>
      <c r="C73" s="718">
        <v>5</v>
      </c>
      <c r="F73" s="715" t="s">
        <v>1865</v>
      </c>
      <c r="G73" s="702" t="s">
        <v>575</v>
      </c>
      <c r="H73" s="718">
        <v>6</v>
      </c>
    </row>
    <row r="74" spans="1:8" x14ac:dyDescent="0.2">
      <c r="A74" s="715" t="s">
        <v>1866</v>
      </c>
      <c r="B74" s="702" t="s">
        <v>576</v>
      </c>
      <c r="C74" s="718">
        <v>5</v>
      </c>
      <c r="F74" s="715" t="s">
        <v>1866</v>
      </c>
      <c r="G74" s="702" t="s">
        <v>576</v>
      </c>
      <c r="H74" s="718">
        <v>6</v>
      </c>
    </row>
    <row r="75" spans="1:8" x14ac:dyDescent="0.2">
      <c r="A75" s="714" t="s">
        <v>87</v>
      </c>
      <c r="B75" s="701"/>
      <c r="C75" s="717"/>
      <c r="F75" s="714" t="s">
        <v>87</v>
      </c>
      <c r="G75" s="701"/>
      <c r="H75" s="717"/>
    </row>
    <row r="76" spans="1:8" x14ac:dyDescent="0.2">
      <c r="A76" s="715" t="s">
        <v>1867</v>
      </c>
      <c r="B76" s="702" t="s">
        <v>577</v>
      </c>
      <c r="C76" s="718">
        <v>6</v>
      </c>
      <c r="F76" s="715" t="s">
        <v>1867</v>
      </c>
      <c r="G76" s="702" t="s">
        <v>577</v>
      </c>
      <c r="H76" s="718">
        <v>6</v>
      </c>
    </row>
    <row r="77" spans="1:8" x14ac:dyDescent="0.2">
      <c r="A77" s="714" t="s">
        <v>88</v>
      </c>
      <c r="B77" s="701"/>
      <c r="C77" s="717"/>
      <c r="F77" s="714" t="s">
        <v>88</v>
      </c>
      <c r="G77" s="701"/>
      <c r="H77" s="717"/>
    </row>
    <row r="78" spans="1:8" x14ac:dyDescent="0.2">
      <c r="A78" s="715" t="s">
        <v>1868</v>
      </c>
      <c r="B78" s="702" t="s">
        <v>578</v>
      </c>
      <c r="C78" s="718">
        <v>6</v>
      </c>
      <c r="F78" s="715" t="s">
        <v>1868</v>
      </c>
      <c r="G78" s="702" t="s">
        <v>578</v>
      </c>
      <c r="H78" s="718">
        <v>6</v>
      </c>
    </row>
    <row r="79" spans="1:8" x14ac:dyDescent="0.2">
      <c r="A79" s="715" t="s">
        <v>1869</v>
      </c>
      <c r="B79" s="702" t="s">
        <v>756</v>
      </c>
      <c r="C79" s="718">
        <v>6</v>
      </c>
      <c r="F79" s="715" t="s">
        <v>1869</v>
      </c>
      <c r="G79" s="702" t="s">
        <v>756</v>
      </c>
      <c r="H79" s="718">
        <v>6</v>
      </c>
    </row>
    <row r="80" spans="1:8" x14ac:dyDescent="0.2">
      <c r="A80" s="714" t="s">
        <v>100</v>
      </c>
      <c r="B80" s="701"/>
      <c r="C80" s="717"/>
      <c r="F80" s="714" t="s">
        <v>100</v>
      </c>
      <c r="G80" s="701"/>
      <c r="H80" s="717"/>
    </row>
    <row r="81" spans="1:8" x14ac:dyDescent="0.2">
      <c r="A81" s="715" t="s">
        <v>1874</v>
      </c>
      <c r="B81" s="702" t="s">
        <v>582</v>
      </c>
      <c r="C81" s="718">
        <v>7</v>
      </c>
      <c r="F81" s="715" t="s">
        <v>1874</v>
      </c>
      <c r="G81" s="702" t="s">
        <v>582</v>
      </c>
      <c r="H81" s="718">
        <v>7</v>
      </c>
    </row>
    <row r="82" spans="1:8" x14ac:dyDescent="0.2">
      <c r="A82" s="715" t="s">
        <v>1875</v>
      </c>
      <c r="B82" s="702" t="s">
        <v>583</v>
      </c>
      <c r="C82" s="718">
        <v>7</v>
      </c>
      <c r="F82" s="715" t="s">
        <v>1875</v>
      </c>
      <c r="G82" s="702" t="s">
        <v>583</v>
      </c>
      <c r="H82" s="718">
        <v>7</v>
      </c>
    </row>
    <row r="83" spans="1:8" x14ac:dyDescent="0.2">
      <c r="A83" s="714" t="s">
        <v>111</v>
      </c>
      <c r="B83" s="701"/>
      <c r="C83" s="717"/>
      <c r="F83" s="714" t="s">
        <v>111</v>
      </c>
      <c r="G83" s="701"/>
      <c r="H83" s="717"/>
    </row>
    <row r="84" spans="1:8" x14ac:dyDescent="0.2">
      <c r="A84" s="715" t="s">
        <v>1851</v>
      </c>
      <c r="B84" s="702" t="s">
        <v>558</v>
      </c>
      <c r="C84" s="718">
        <v>3</v>
      </c>
      <c r="F84" s="715" t="s">
        <v>1851</v>
      </c>
      <c r="G84" s="702" t="s">
        <v>558</v>
      </c>
      <c r="H84" s="718">
        <v>4</v>
      </c>
    </row>
    <row r="85" spans="1:8" x14ac:dyDescent="0.2">
      <c r="A85" s="715" t="s">
        <v>1910</v>
      </c>
      <c r="B85" s="702" t="s">
        <v>609</v>
      </c>
      <c r="C85" s="718">
        <v>11</v>
      </c>
      <c r="F85" s="715" t="s">
        <v>1910</v>
      </c>
      <c r="G85" s="702" t="s">
        <v>609</v>
      </c>
      <c r="H85" s="718">
        <v>11</v>
      </c>
    </row>
    <row r="86" spans="1:8" x14ac:dyDescent="0.2">
      <c r="A86" s="715" t="s">
        <v>1911</v>
      </c>
      <c r="B86" s="702" t="s">
        <v>611</v>
      </c>
      <c r="C86" s="718">
        <v>11</v>
      </c>
      <c r="F86" s="715" t="s">
        <v>1911</v>
      </c>
      <c r="G86" s="702" t="s">
        <v>611</v>
      </c>
      <c r="H86" s="718">
        <v>11</v>
      </c>
    </row>
    <row r="87" spans="1:8" x14ac:dyDescent="0.2">
      <c r="A87" s="715" t="s">
        <v>1912</v>
      </c>
      <c r="B87" s="702" t="s">
        <v>613</v>
      </c>
      <c r="C87" s="718">
        <v>11</v>
      </c>
      <c r="F87" s="715" t="s">
        <v>1912</v>
      </c>
      <c r="G87" s="702" t="s">
        <v>613</v>
      </c>
      <c r="H87" s="718">
        <v>11</v>
      </c>
    </row>
    <row r="88" spans="1:8" x14ac:dyDescent="0.2">
      <c r="A88" s="715" t="s">
        <v>1913</v>
      </c>
      <c r="B88" s="702" t="s">
        <v>1766</v>
      </c>
      <c r="C88" s="718">
        <v>11</v>
      </c>
      <c r="F88" s="715" t="s">
        <v>1913</v>
      </c>
      <c r="G88" s="702" t="s">
        <v>1766</v>
      </c>
      <c r="H88" s="718">
        <v>11</v>
      </c>
    </row>
    <row r="89" spans="1:8" x14ac:dyDescent="0.2">
      <c r="A89" s="715" t="s">
        <v>1914</v>
      </c>
      <c r="B89" s="702" t="s">
        <v>739</v>
      </c>
      <c r="C89" s="718">
        <v>11</v>
      </c>
      <c r="F89" s="715" t="s">
        <v>1914</v>
      </c>
      <c r="G89" s="702" t="s">
        <v>739</v>
      </c>
      <c r="H89" s="718">
        <v>11</v>
      </c>
    </row>
    <row r="90" spans="1:8" x14ac:dyDescent="0.2">
      <c r="A90" s="715" t="s">
        <v>1908</v>
      </c>
      <c r="B90" s="702" t="s">
        <v>607</v>
      </c>
      <c r="C90" s="718">
        <v>10</v>
      </c>
      <c r="F90" s="715" t="s">
        <v>1908</v>
      </c>
      <c r="G90" s="702" t="s">
        <v>607</v>
      </c>
      <c r="H90" s="718">
        <v>10</v>
      </c>
    </row>
    <row r="91" spans="1:8" x14ac:dyDescent="0.2">
      <c r="A91" s="715" t="s">
        <v>1907</v>
      </c>
      <c r="B91" s="702" t="s">
        <v>748</v>
      </c>
      <c r="C91" s="718">
        <v>10</v>
      </c>
      <c r="F91" s="715" t="s">
        <v>1907</v>
      </c>
      <c r="G91" s="702" t="s">
        <v>748</v>
      </c>
      <c r="H91" s="718">
        <v>10</v>
      </c>
    </row>
    <row r="92" spans="1:8" x14ac:dyDescent="0.2">
      <c r="A92" s="715" t="s">
        <v>1909</v>
      </c>
      <c r="B92" s="702" t="s">
        <v>608</v>
      </c>
      <c r="C92" s="718">
        <v>11</v>
      </c>
      <c r="F92" s="715" t="s">
        <v>1909</v>
      </c>
      <c r="G92" s="702" t="s">
        <v>608</v>
      </c>
      <c r="H92" s="718">
        <v>11</v>
      </c>
    </row>
    <row r="93" spans="1:8" x14ac:dyDescent="0.2">
      <c r="A93" s="714" t="s">
        <v>2301</v>
      </c>
      <c r="B93" s="701"/>
      <c r="C93" s="717"/>
      <c r="F93" s="714" t="s">
        <v>2301</v>
      </c>
      <c r="G93" s="701"/>
      <c r="H93" s="717"/>
    </row>
    <row r="94" spans="1:8" x14ac:dyDescent="0.2">
      <c r="A94" s="715" t="s">
        <v>1876</v>
      </c>
      <c r="B94" s="702" t="s">
        <v>584</v>
      </c>
      <c r="C94" s="718">
        <v>7</v>
      </c>
      <c r="F94" s="715" t="s">
        <v>1876</v>
      </c>
      <c r="G94" s="702" t="s">
        <v>584</v>
      </c>
      <c r="H94" s="718">
        <v>8</v>
      </c>
    </row>
    <row r="95" spans="1:8" x14ac:dyDescent="0.2">
      <c r="A95" s="714" t="s">
        <v>2300</v>
      </c>
      <c r="B95" s="701"/>
      <c r="C95" s="717"/>
      <c r="F95" s="714" t="s">
        <v>2300</v>
      </c>
      <c r="G95" s="701"/>
      <c r="H95" s="717"/>
    </row>
    <row r="96" spans="1:8" x14ac:dyDescent="0.2">
      <c r="A96" s="715" t="s">
        <v>1877</v>
      </c>
      <c r="B96" s="702" t="s">
        <v>732</v>
      </c>
      <c r="C96" s="718">
        <v>7</v>
      </c>
      <c r="F96" s="715" t="s">
        <v>1877</v>
      </c>
      <c r="G96" s="702" t="s">
        <v>732</v>
      </c>
      <c r="H96" s="718">
        <v>8</v>
      </c>
    </row>
    <row r="97" spans="1:8" x14ac:dyDescent="0.2">
      <c r="A97" s="714" t="s">
        <v>103</v>
      </c>
      <c r="B97" s="701"/>
      <c r="C97" s="717"/>
      <c r="F97" s="714" t="s">
        <v>103</v>
      </c>
      <c r="G97" s="701"/>
      <c r="H97" s="717"/>
    </row>
    <row r="98" spans="1:8" x14ac:dyDescent="0.2">
      <c r="A98" s="715" t="s">
        <v>1883</v>
      </c>
      <c r="B98" s="702" t="s">
        <v>587</v>
      </c>
      <c r="C98" s="718">
        <v>8</v>
      </c>
      <c r="F98" s="715" t="s">
        <v>1883</v>
      </c>
      <c r="G98" s="702" t="s">
        <v>587</v>
      </c>
      <c r="H98" s="718">
        <v>8</v>
      </c>
    </row>
    <row r="99" spans="1:8" x14ac:dyDescent="0.2">
      <c r="A99" s="715" t="s">
        <v>1884</v>
      </c>
      <c r="B99" s="702" t="s">
        <v>763</v>
      </c>
      <c r="C99" s="718">
        <v>8</v>
      </c>
      <c r="F99" s="715" t="s">
        <v>1884</v>
      </c>
      <c r="G99" s="702" t="s">
        <v>763</v>
      </c>
      <c r="H99" s="718">
        <v>8</v>
      </c>
    </row>
    <row r="100" spans="1:8" x14ac:dyDescent="0.2">
      <c r="A100" s="714" t="s">
        <v>293</v>
      </c>
      <c r="B100" s="701"/>
      <c r="C100" s="717"/>
      <c r="F100" s="714" t="s">
        <v>293</v>
      </c>
      <c r="G100" s="701"/>
      <c r="H100" s="717"/>
    </row>
    <row r="101" spans="1:8" x14ac:dyDescent="0.2">
      <c r="A101" s="715" t="s">
        <v>1929</v>
      </c>
      <c r="B101" s="702" t="s">
        <v>634</v>
      </c>
      <c r="C101" s="718">
        <v>13</v>
      </c>
      <c r="F101" s="715" t="s">
        <v>1929</v>
      </c>
      <c r="G101" s="702" t="s">
        <v>634</v>
      </c>
      <c r="H101" s="718">
        <v>13</v>
      </c>
    </row>
    <row r="102" spans="1:8" x14ac:dyDescent="0.2">
      <c r="A102" s="714" t="s">
        <v>104</v>
      </c>
      <c r="B102" s="701"/>
      <c r="C102" s="717"/>
      <c r="F102" s="714" t="s">
        <v>104</v>
      </c>
      <c r="G102" s="701"/>
      <c r="H102" s="717"/>
    </row>
    <row r="103" spans="1:8" x14ac:dyDescent="0.2">
      <c r="A103" s="715" t="s">
        <v>1886</v>
      </c>
      <c r="B103" s="702" t="s">
        <v>589</v>
      </c>
      <c r="C103" s="718">
        <v>8</v>
      </c>
      <c r="F103" s="715" t="s">
        <v>1886</v>
      </c>
      <c r="G103" s="702" t="s">
        <v>589</v>
      </c>
      <c r="H103" s="718">
        <v>9</v>
      </c>
    </row>
    <row r="104" spans="1:8" x14ac:dyDescent="0.2">
      <c r="A104" s="715" t="s">
        <v>1887</v>
      </c>
      <c r="B104" s="702" t="s">
        <v>1678</v>
      </c>
      <c r="C104" s="718">
        <v>8</v>
      </c>
      <c r="F104" s="715" t="s">
        <v>1887</v>
      </c>
      <c r="G104" s="702" t="s">
        <v>1678</v>
      </c>
      <c r="H104" s="718">
        <v>9</v>
      </c>
    </row>
    <row r="105" spans="1:8" x14ac:dyDescent="0.2">
      <c r="A105" s="715" t="s">
        <v>1888</v>
      </c>
      <c r="B105" s="702" t="s">
        <v>590</v>
      </c>
      <c r="C105" s="718">
        <v>8</v>
      </c>
      <c r="F105" s="715" t="s">
        <v>1888</v>
      </c>
      <c r="G105" s="702" t="s">
        <v>590</v>
      </c>
      <c r="H105" s="718">
        <v>9</v>
      </c>
    </row>
    <row r="106" spans="1:8" x14ac:dyDescent="0.2">
      <c r="A106" s="715" t="s">
        <v>1853</v>
      </c>
      <c r="B106" s="702" t="s">
        <v>1674</v>
      </c>
      <c r="C106" s="718">
        <v>4</v>
      </c>
      <c r="F106" s="715" t="s">
        <v>1853</v>
      </c>
      <c r="G106" s="702" t="s">
        <v>1674</v>
      </c>
      <c r="H106" s="718">
        <v>4</v>
      </c>
    </row>
    <row r="107" spans="1:8" x14ac:dyDescent="0.2">
      <c r="A107" s="715" t="s">
        <v>1885</v>
      </c>
      <c r="B107" s="702" t="s">
        <v>588</v>
      </c>
      <c r="C107" s="718">
        <v>8</v>
      </c>
      <c r="F107" s="715" t="s">
        <v>1885</v>
      </c>
      <c r="G107" s="702" t="s">
        <v>588</v>
      </c>
      <c r="H107" s="718">
        <v>8</v>
      </c>
    </row>
    <row r="108" spans="1:8" x14ac:dyDescent="0.2">
      <c r="A108" s="715" t="s">
        <v>2044</v>
      </c>
      <c r="B108" s="702" t="s">
        <v>1765</v>
      </c>
      <c r="C108" s="718">
        <v>8</v>
      </c>
      <c r="F108" s="715" t="s">
        <v>2044</v>
      </c>
      <c r="G108" s="702" t="s">
        <v>1765</v>
      </c>
      <c r="H108" s="718">
        <v>9</v>
      </c>
    </row>
    <row r="109" spans="1:8" x14ac:dyDescent="0.2">
      <c r="A109" s="714" t="s">
        <v>99</v>
      </c>
      <c r="B109" s="701"/>
      <c r="C109" s="717"/>
      <c r="F109" s="714" t="s">
        <v>99</v>
      </c>
      <c r="G109" s="701"/>
      <c r="H109" s="717"/>
    </row>
    <row r="110" spans="1:8" x14ac:dyDescent="0.2">
      <c r="A110" s="715" t="s">
        <v>1873</v>
      </c>
      <c r="B110" s="702" t="s">
        <v>581</v>
      </c>
      <c r="C110" s="718">
        <v>7</v>
      </c>
      <c r="F110" s="715" t="s">
        <v>1873</v>
      </c>
      <c r="G110" s="702" t="s">
        <v>581</v>
      </c>
      <c r="H110" s="718">
        <v>7</v>
      </c>
    </row>
    <row r="111" spans="1:8" x14ac:dyDescent="0.2">
      <c r="A111" s="714" t="s">
        <v>105</v>
      </c>
      <c r="B111" s="701"/>
      <c r="C111" s="717"/>
      <c r="F111" s="714" t="s">
        <v>105</v>
      </c>
      <c r="G111" s="701"/>
      <c r="H111" s="717"/>
    </row>
    <row r="112" spans="1:8" x14ac:dyDescent="0.2">
      <c r="A112" s="715" t="s">
        <v>1889</v>
      </c>
      <c r="B112" s="702" t="s">
        <v>591</v>
      </c>
      <c r="C112" s="718">
        <v>8</v>
      </c>
      <c r="F112" s="715" t="s">
        <v>1889</v>
      </c>
      <c r="G112" s="702" t="s">
        <v>591</v>
      </c>
      <c r="H112" s="718">
        <v>9</v>
      </c>
    </row>
    <row r="113" spans="1:8" x14ac:dyDescent="0.2">
      <c r="A113" s="714" t="s">
        <v>2299</v>
      </c>
      <c r="B113" s="701"/>
      <c r="C113" s="717"/>
      <c r="F113" s="714" t="s">
        <v>2299</v>
      </c>
      <c r="G113" s="701"/>
      <c r="H113" s="717"/>
    </row>
    <row r="114" spans="1:8" x14ac:dyDescent="0.2">
      <c r="A114" s="715" t="s">
        <v>1890</v>
      </c>
      <c r="B114" s="702" t="s">
        <v>592</v>
      </c>
      <c r="C114" s="718">
        <v>9</v>
      </c>
      <c r="F114" s="715" t="s">
        <v>1890</v>
      </c>
      <c r="G114" s="702" t="s">
        <v>592</v>
      </c>
      <c r="H114" s="718">
        <v>9</v>
      </c>
    </row>
    <row r="115" spans="1:8" x14ac:dyDescent="0.2">
      <c r="A115" s="714" t="s">
        <v>397</v>
      </c>
      <c r="B115" s="701"/>
      <c r="C115" s="717"/>
      <c r="F115" s="714" t="s">
        <v>397</v>
      </c>
      <c r="G115" s="701"/>
      <c r="H115" s="717"/>
    </row>
    <row r="116" spans="1:8" x14ac:dyDescent="0.2">
      <c r="A116" s="715" t="s">
        <v>1928</v>
      </c>
      <c r="B116" s="702" t="s">
        <v>633</v>
      </c>
      <c r="C116" s="718">
        <v>13</v>
      </c>
      <c r="F116" s="715" t="s">
        <v>1928</v>
      </c>
      <c r="G116" s="702" t="s">
        <v>633</v>
      </c>
      <c r="H116" s="718">
        <v>14</v>
      </c>
    </row>
    <row r="117" spans="1:8" x14ac:dyDescent="0.2">
      <c r="A117" s="714" t="s">
        <v>107</v>
      </c>
      <c r="B117" s="701"/>
      <c r="C117" s="717"/>
      <c r="F117" s="714" t="s">
        <v>107</v>
      </c>
      <c r="G117" s="701"/>
      <c r="H117" s="717"/>
    </row>
    <row r="118" spans="1:8" x14ac:dyDescent="0.2">
      <c r="A118" s="715" t="s">
        <v>1894</v>
      </c>
      <c r="B118" s="702" t="s">
        <v>600</v>
      </c>
      <c r="C118" s="718">
        <v>9</v>
      </c>
      <c r="F118" s="715" t="s">
        <v>1894</v>
      </c>
      <c r="G118" s="702" t="s">
        <v>600</v>
      </c>
      <c r="H118" s="718">
        <v>10</v>
      </c>
    </row>
    <row r="119" spans="1:8" x14ac:dyDescent="0.2">
      <c r="A119" s="715" t="s">
        <v>1895</v>
      </c>
      <c r="B119" s="702" t="s">
        <v>735</v>
      </c>
      <c r="C119" s="718">
        <v>9</v>
      </c>
      <c r="F119" s="715" t="s">
        <v>1895</v>
      </c>
      <c r="G119" s="702" t="s">
        <v>735</v>
      </c>
      <c r="H119" s="718">
        <v>10</v>
      </c>
    </row>
    <row r="120" spans="1:8" x14ac:dyDescent="0.2">
      <c r="A120" s="714" t="s">
        <v>93</v>
      </c>
      <c r="B120" s="701"/>
      <c r="C120" s="717"/>
      <c r="F120" s="714" t="s">
        <v>93</v>
      </c>
      <c r="G120" s="701"/>
      <c r="H120" s="717"/>
    </row>
    <row r="121" spans="1:8" x14ac:dyDescent="0.2">
      <c r="A121" s="715" t="s">
        <v>1870</v>
      </c>
      <c r="B121" s="720" t="s">
        <v>731</v>
      </c>
      <c r="C121" s="718">
        <v>6</v>
      </c>
      <c r="F121" s="715" t="s">
        <v>1870</v>
      </c>
      <c r="G121" s="720" t="s">
        <v>731</v>
      </c>
      <c r="H121" s="718">
        <v>7</v>
      </c>
    </row>
    <row r="122" spans="1:8" ht="14.25" customHeight="1" x14ac:dyDescent="0.2">
      <c r="A122" s="715" t="s">
        <v>1871</v>
      </c>
      <c r="B122" s="720" t="s">
        <v>757</v>
      </c>
      <c r="C122" s="718">
        <v>6</v>
      </c>
      <c r="F122" s="715" t="s">
        <v>1871</v>
      </c>
      <c r="G122" s="720" t="s">
        <v>757</v>
      </c>
      <c r="H122" s="718">
        <v>7</v>
      </c>
    </row>
    <row r="123" spans="1:8" x14ac:dyDescent="0.2">
      <c r="A123" s="714" t="s">
        <v>62</v>
      </c>
      <c r="B123" s="701"/>
      <c r="C123" s="717"/>
      <c r="F123" s="714" t="s">
        <v>62</v>
      </c>
      <c r="G123" s="701"/>
      <c r="H123" s="717"/>
    </row>
    <row r="124" spans="1:8" x14ac:dyDescent="0.2">
      <c r="A124" s="715" t="s">
        <v>1891</v>
      </c>
      <c r="B124" s="702" t="s">
        <v>593</v>
      </c>
      <c r="C124" s="718">
        <v>9</v>
      </c>
      <c r="F124" s="715" t="s">
        <v>1891</v>
      </c>
      <c r="G124" s="702" t="s">
        <v>593</v>
      </c>
      <c r="H124" s="718">
        <v>9</v>
      </c>
    </row>
    <row r="125" spans="1:8" x14ac:dyDescent="0.2">
      <c r="A125" s="715" t="s">
        <v>1892</v>
      </c>
      <c r="B125" s="702" t="s">
        <v>1679</v>
      </c>
      <c r="C125" s="718">
        <v>9</v>
      </c>
      <c r="F125" s="715" t="s">
        <v>1892</v>
      </c>
      <c r="G125" s="702" t="s">
        <v>1679</v>
      </c>
      <c r="H125" s="718">
        <v>9</v>
      </c>
    </row>
    <row r="126" spans="1:8" x14ac:dyDescent="0.2">
      <c r="A126" s="715" t="s">
        <v>1893</v>
      </c>
      <c r="B126" s="702" t="s">
        <v>1680</v>
      </c>
      <c r="C126" s="718">
        <v>9</v>
      </c>
      <c r="F126" s="715" t="s">
        <v>1893</v>
      </c>
      <c r="G126" s="702" t="s">
        <v>1680</v>
      </c>
      <c r="H126" s="718">
        <v>10</v>
      </c>
    </row>
    <row r="127" spans="1:8" x14ac:dyDescent="0.2">
      <c r="A127" s="715" t="s">
        <v>1899</v>
      </c>
      <c r="B127" s="702" t="s">
        <v>601</v>
      </c>
      <c r="C127" s="718">
        <v>10</v>
      </c>
      <c r="F127" s="715" t="s">
        <v>1899</v>
      </c>
      <c r="G127" s="702" t="s">
        <v>601</v>
      </c>
      <c r="H127" s="718">
        <v>10</v>
      </c>
    </row>
    <row r="128" spans="1:8" x14ac:dyDescent="0.2">
      <c r="A128" s="715" t="s">
        <v>1898</v>
      </c>
      <c r="B128" s="702" t="s">
        <v>768</v>
      </c>
      <c r="C128" s="718">
        <v>10</v>
      </c>
      <c r="F128" s="715" t="s">
        <v>1898</v>
      </c>
      <c r="G128" s="702" t="s">
        <v>768</v>
      </c>
      <c r="H128" s="718">
        <v>10</v>
      </c>
    </row>
    <row r="129" spans="1:8" x14ac:dyDescent="0.2">
      <c r="A129" s="715" t="s">
        <v>1900</v>
      </c>
      <c r="B129" s="702" t="s">
        <v>602</v>
      </c>
      <c r="C129" s="718">
        <v>10</v>
      </c>
      <c r="F129" s="715" t="s">
        <v>1900</v>
      </c>
      <c r="G129" s="702" t="s">
        <v>602</v>
      </c>
      <c r="H129" s="718">
        <v>10</v>
      </c>
    </row>
    <row r="130" spans="1:8" x14ac:dyDescent="0.2">
      <c r="A130" s="715" t="s">
        <v>1901</v>
      </c>
      <c r="B130" s="702" t="s">
        <v>765</v>
      </c>
      <c r="C130" s="718">
        <v>10</v>
      </c>
      <c r="F130" s="715" t="s">
        <v>1901</v>
      </c>
      <c r="G130" s="702" t="s">
        <v>765</v>
      </c>
      <c r="H130" s="718">
        <v>11</v>
      </c>
    </row>
    <row r="131" spans="1:8" x14ac:dyDescent="0.2">
      <c r="A131" s="714" t="s">
        <v>108</v>
      </c>
      <c r="B131" s="701"/>
      <c r="C131" s="717"/>
      <c r="F131" s="714" t="s">
        <v>108</v>
      </c>
      <c r="G131" s="701"/>
      <c r="H131" s="717"/>
    </row>
    <row r="132" spans="1:8" x14ac:dyDescent="0.2">
      <c r="A132" s="715" t="s">
        <v>1896</v>
      </c>
      <c r="B132" s="702" t="s">
        <v>736</v>
      </c>
      <c r="C132" s="718">
        <v>9</v>
      </c>
      <c r="F132" s="715" t="s">
        <v>1896</v>
      </c>
      <c r="G132" s="702" t="s">
        <v>736</v>
      </c>
      <c r="H132" s="718">
        <v>10</v>
      </c>
    </row>
    <row r="133" spans="1:8" x14ac:dyDescent="0.2">
      <c r="A133" s="715" t="s">
        <v>1897</v>
      </c>
      <c r="B133" s="702" t="s">
        <v>764</v>
      </c>
      <c r="C133" s="718">
        <v>9</v>
      </c>
      <c r="F133" s="715" t="s">
        <v>1897</v>
      </c>
      <c r="G133" s="702" t="s">
        <v>764</v>
      </c>
      <c r="H133" s="718">
        <v>10</v>
      </c>
    </row>
    <row r="134" spans="1:8" x14ac:dyDescent="0.2">
      <c r="A134" s="714" t="s">
        <v>261</v>
      </c>
      <c r="B134" s="701"/>
      <c r="C134" s="717"/>
      <c r="F134" s="714" t="s">
        <v>261</v>
      </c>
      <c r="G134" s="701"/>
      <c r="H134" s="717"/>
    </row>
    <row r="135" spans="1:8" x14ac:dyDescent="0.2">
      <c r="A135" s="715" t="s">
        <v>1855</v>
      </c>
      <c r="B135" s="702" t="s">
        <v>1675</v>
      </c>
      <c r="C135" s="718">
        <v>4</v>
      </c>
      <c r="F135" s="715" t="s">
        <v>1855</v>
      </c>
      <c r="G135" s="702" t="s">
        <v>1675</v>
      </c>
      <c r="H135" s="718">
        <v>5</v>
      </c>
    </row>
    <row r="136" spans="1:8" x14ac:dyDescent="0.2">
      <c r="A136" s="715" t="s">
        <v>1854</v>
      </c>
      <c r="B136" s="702" t="s">
        <v>755</v>
      </c>
      <c r="C136" s="718">
        <v>4</v>
      </c>
      <c r="F136" s="715" t="s">
        <v>1854</v>
      </c>
      <c r="G136" s="702" t="s">
        <v>755</v>
      </c>
      <c r="H136" s="718">
        <v>4</v>
      </c>
    </row>
    <row r="137" spans="1:8" x14ac:dyDescent="0.2">
      <c r="A137" s="715" t="s">
        <v>1856</v>
      </c>
      <c r="B137" s="702" t="s">
        <v>563</v>
      </c>
      <c r="C137" s="718">
        <v>4</v>
      </c>
      <c r="F137" s="715" t="s">
        <v>1856</v>
      </c>
      <c r="G137" s="702" t="s">
        <v>563</v>
      </c>
      <c r="H137" s="718">
        <v>5</v>
      </c>
    </row>
    <row r="138" spans="1:8" x14ac:dyDescent="0.2">
      <c r="A138" s="715" t="s">
        <v>1857</v>
      </c>
      <c r="B138" s="702" t="s">
        <v>1676</v>
      </c>
      <c r="C138" s="718">
        <v>5</v>
      </c>
      <c r="F138" s="715" t="s">
        <v>1857</v>
      </c>
      <c r="G138" s="702" t="s">
        <v>1676</v>
      </c>
      <c r="H138" s="718">
        <v>5</v>
      </c>
    </row>
    <row r="139" spans="1:8" x14ac:dyDescent="0.2">
      <c r="A139" s="714" t="s">
        <v>2302</v>
      </c>
      <c r="B139" s="701"/>
      <c r="C139" s="717"/>
      <c r="F139" s="714" t="s">
        <v>2302</v>
      </c>
      <c r="G139" s="701"/>
      <c r="H139" s="717"/>
    </row>
    <row r="140" spans="1:8" x14ac:dyDescent="0.2">
      <c r="A140" s="715" t="s">
        <v>1902</v>
      </c>
      <c r="B140" s="702" t="s">
        <v>603</v>
      </c>
      <c r="C140" s="718">
        <v>10</v>
      </c>
      <c r="F140" s="715" t="s">
        <v>1902</v>
      </c>
      <c r="G140" s="702" t="s">
        <v>603</v>
      </c>
      <c r="H140" s="718">
        <v>11</v>
      </c>
    </row>
    <row r="141" spans="1:8" x14ac:dyDescent="0.2">
      <c r="A141" s="715" t="s">
        <v>1903</v>
      </c>
      <c r="B141" s="702" t="s">
        <v>2326</v>
      </c>
      <c r="C141" s="718">
        <v>10</v>
      </c>
      <c r="F141" s="715" t="s">
        <v>1903</v>
      </c>
      <c r="G141" s="702" t="s">
        <v>2326</v>
      </c>
      <c r="H141" s="718">
        <v>11</v>
      </c>
    </row>
    <row r="142" spans="1:8" x14ac:dyDescent="0.2">
      <c r="A142" s="715" t="s">
        <v>1904</v>
      </c>
      <c r="B142" s="702" t="s">
        <v>2325</v>
      </c>
      <c r="C142" s="718">
        <v>10</v>
      </c>
      <c r="F142" s="715" t="s">
        <v>1904</v>
      </c>
      <c r="G142" s="702" t="s">
        <v>2325</v>
      </c>
      <c r="H142" s="718">
        <v>11</v>
      </c>
    </row>
    <row r="143" spans="1:8" x14ac:dyDescent="0.2">
      <c r="A143" s="715" t="s">
        <v>1905</v>
      </c>
      <c r="B143" s="702" t="s">
        <v>738</v>
      </c>
      <c r="C143" s="718">
        <v>10</v>
      </c>
      <c r="F143" s="715" t="s">
        <v>1905</v>
      </c>
      <c r="G143" s="702" t="s">
        <v>738</v>
      </c>
      <c r="H143" s="718">
        <v>11</v>
      </c>
    </row>
    <row r="144" spans="1:8" x14ac:dyDescent="0.2">
      <c r="A144" s="715" t="s">
        <v>1906</v>
      </c>
      <c r="B144" s="702" t="s">
        <v>605</v>
      </c>
      <c r="C144" s="718">
        <v>10</v>
      </c>
      <c r="F144" s="715" t="s">
        <v>1906</v>
      </c>
      <c r="G144" s="702" t="s">
        <v>605</v>
      </c>
      <c r="H144" s="718">
        <v>11</v>
      </c>
    </row>
    <row r="145" spans="1:8" x14ac:dyDescent="0.2">
      <c r="A145" s="714" t="s">
        <v>114</v>
      </c>
      <c r="B145" s="701"/>
      <c r="C145" s="717"/>
      <c r="F145" s="714" t="s">
        <v>114</v>
      </c>
      <c r="G145" s="701"/>
      <c r="H145" s="717"/>
    </row>
    <row r="146" spans="1:8" x14ac:dyDescent="0.2">
      <c r="A146" s="715" t="s">
        <v>1931</v>
      </c>
      <c r="B146" s="702" t="s">
        <v>636</v>
      </c>
      <c r="C146" s="718">
        <v>13</v>
      </c>
      <c r="F146" s="715" t="s">
        <v>1931</v>
      </c>
      <c r="G146" s="702" t="s">
        <v>636</v>
      </c>
      <c r="H146" s="718">
        <v>14</v>
      </c>
    </row>
    <row r="147" spans="1:8" x14ac:dyDescent="0.2">
      <c r="A147" s="714" t="s">
        <v>362</v>
      </c>
      <c r="B147" s="701"/>
      <c r="C147" s="717"/>
      <c r="F147" s="714" t="s">
        <v>362</v>
      </c>
      <c r="G147" s="701"/>
      <c r="H147" s="717"/>
    </row>
    <row r="148" spans="1:8" x14ac:dyDescent="0.2">
      <c r="A148" s="715" t="s">
        <v>1915</v>
      </c>
      <c r="B148" s="702" t="s">
        <v>2328</v>
      </c>
      <c r="C148" s="718">
        <v>11</v>
      </c>
      <c r="F148" s="715" t="s">
        <v>1915</v>
      </c>
      <c r="G148" s="702" t="s">
        <v>2328</v>
      </c>
      <c r="H148" s="718">
        <v>12</v>
      </c>
    </row>
    <row r="149" spans="1:8" x14ac:dyDescent="0.2">
      <c r="A149" s="715" t="s">
        <v>1916</v>
      </c>
      <c r="B149" s="702" t="s">
        <v>740</v>
      </c>
      <c r="C149" s="718">
        <v>12</v>
      </c>
      <c r="F149" s="715" t="s">
        <v>1916</v>
      </c>
      <c r="G149" s="702" t="s">
        <v>740</v>
      </c>
      <c r="H149" s="718">
        <v>12</v>
      </c>
    </row>
    <row r="150" spans="1:8" x14ac:dyDescent="0.2">
      <c r="A150" s="715" t="s">
        <v>1917</v>
      </c>
      <c r="B150" s="702" t="s">
        <v>617</v>
      </c>
      <c r="C150" s="718">
        <v>12</v>
      </c>
      <c r="F150" s="715" t="s">
        <v>1917</v>
      </c>
      <c r="G150" s="702" t="s">
        <v>617</v>
      </c>
      <c r="H150" s="718">
        <v>12</v>
      </c>
    </row>
    <row r="151" spans="1:8" x14ac:dyDescent="0.2">
      <c r="A151" s="715" t="s">
        <v>1918</v>
      </c>
      <c r="B151" s="702" t="s">
        <v>619</v>
      </c>
      <c r="C151" s="718">
        <v>12</v>
      </c>
      <c r="F151" s="715" t="s">
        <v>1918</v>
      </c>
      <c r="G151" s="702" t="s">
        <v>619</v>
      </c>
      <c r="H151" s="718">
        <v>13</v>
      </c>
    </row>
    <row r="152" spans="1:8" x14ac:dyDescent="0.2">
      <c r="A152" s="715" t="s">
        <v>1919</v>
      </c>
      <c r="B152" s="702" t="s">
        <v>2329</v>
      </c>
      <c r="C152" s="718">
        <v>12</v>
      </c>
      <c r="F152" s="715" t="s">
        <v>1919</v>
      </c>
      <c r="G152" s="702" t="s">
        <v>2329</v>
      </c>
      <c r="H152" s="718">
        <v>13</v>
      </c>
    </row>
    <row r="153" spans="1:8" x14ac:dyDescent="0.2">
      <c r="A153" s="715" t="s">
        <v>1920</v>
      </c>
      <c r="B153" s="702" t="s">
        <v>2327</v>
      </c>
      <c r="C153" s="718">
        <v>12</v>
      </c>
      <c r="F153" s="715" t="s">
        <v>1920</v>
      </c>
      <c r="G153" s="702" t="s">
        <v>2327</v>
      </c>
      <c r="H153" s="718">
        <v>13</v>
      </c>
    </row>
    <row r="154" spans="1:8" x14ac:dyDescent="0.2">
      <c r="A154" s="715" t="s">
        <v>1921</v>
      </c>
      <c r="B154" s="702" t="s">
        <v>623</v>
      </c>
      <c r="C154" s="718">
        <v>12</v>
      </c>
      <c r="F154" s="715" t="s">
        <v>1921</v>
      </c>
      <c r="G154" s="702" t="s">
        <v>623</v>
      </c>
      <c r="H154" s="718">
        <v>13</v>
      </c>
    </row>
    <row r="155" spans="1:8" x14ac:dyDescent="0.2">
      <c r="A155" s="715" t="s">
        <v>1922</v>
      </c>
      <c r="B155" s="702" t="s">
        <v>624</v>
      </c>
      <c r="C155" s="718">
        <v>12</v>
      </c>
      <c r="F155" s="715" t="s">
        <v>1922</v>
      </c>
      <c r="G155" s="702" t="s">
        <v>624</v>
      </c>
      <c r="H155" s="718">
        <v>13</v>
      </c>
    </row>
    <row r="156" spans="1:8" x14ac:dyDescent="0.2">
      <c r="A156" s="715" t="s">
        <v>1923</v>
      </c>
      <c r="B156" s="702" t="s">
        <v>625</v>
      </c>
      <c r="C156" s="718">
        <v>12</v>
      </c>
      <c r="F156" s="715" t="s">
        <v>1923</v>
      </c>
      <c r="G156" s="702" t="s">
        <v>625</v>
      </c>
      <c r="H156" s="718">
        <v>13</v>
      </c>
    </row>
    <row r="157" spans="1:8" x14ac:dyDescent="0.2">
      <c r="A157" s="715" t="s">
        <v>1924</v>
      </c>
      <c r="B157" s="702" t="s">
        <v>1681</v>
      </c>
      <c r="C157" s="718">
        <v>12</v>
      </c>
      <c r="F157" s="715" t="s">
        <v>1924</v>
      </c>
      <c r="G157" s="702" t="s">
        <v>1681</v>
      </c>
      <c r="H157" s="718">
        <v>13</v>
      </c>
    </row>
    <row r="158" spans="1:8" x14ac:dyDescent="0.2">
      <c r="A158" s="715" t="s">
        <v>1925</v>
      </c>
      <c r="B158" s="702" t="s">
        <v>627</v>
      </c>
      <c r="C158" s="718">
        <v>12</v>
      </c>
      <c r="F158" s="715" t="s">
        <v>1925</v>
      </c>
      <c r="G158" s="702" t="s">
        <v>627</v>
      </c>
      <c r="H158" s="718">
        <v>13</v>
      </c>
    </row>
    <row r="159" spans="1:8" x14ac:dyDescent="0.2">
      <c r="A159" s="715" t="s">
        <v>1926</v>
      </c>
      <c r="B159" s="702" t="s">
        <v>631</v>
      </c>
      <c r="C159" s="718">
        <v>12</v>
      </c>
      <c r="F159" s="715" t="s">
        <v>1926</v>
      </c>
      <c r="G159" s="702" t="s">
        <v>631</v>
      </c>
      <c r="H159" s="718">
        <v>13</v>
      </c>
    </row>
    <row r="160" spans="1:8" x14ac:dyDescent="0.2">
      <c r="A160" s="714" t="s">
        <v>112</v>
      </c>
      <c r="B160" s="701"/>
      <c r="C160" s="717"/>
      <c r="F160" s="714" t="s">
        <v>112</v>
      </c>
      <c r="G160" s="701"/>
      <c r="H160" s="717"/>
    </row>
    <row r="161" spans="1:8" x14ac:dyDescent="0.2">
      <c r="A161" s="715" t="s">
        <v>1927</v>
      </c>
      <c r="B161" s="702" t="s">
        <v>632</v>
      </c>
      <c r="C161" s="718">
        <v>13</v>
      </c>
      <c r="F161" s="715" t="s">
        <v>1927</v>
      </c>
      <c r="G161" s="702" t="s">
        <v>632</v>
      </c>
      <c r="H161" s="718">
        <v>13</v>
      </c>
    </row>
    <row r="162" spans="1:8" ht="19.5" customHeight="1" x14ac:dyDescent="0.2">
      <c r="A162" s="712" t="s">
        <v>2303</v>
      </c>
      <c r="B162" s="713"/>
      <c r="C162" s="716"/>
      <c r="F162" s="712" t="s">
        <v>2303</v>
      </c>
      <c r="G162" s="713"/>
      <c r="H162" s="716"/>
    </row>
    <row r="163" spans="1:8" x14ac:dyDescent="0.2">
      <c r="A163" s="714" t="s">
        <v>270</v>
      </c>
      <c r="B163" s="701"/>
      <c r="C163" s="717"/>
      <c r="F163" s="714" t="s">
        <v>270</v>
      </c>
      <c r="G163" s="701"/>
      <c r="H163" s="717"/>
    </row>
    <row r="164" spans="1:8" x14ac:dyDescent="0.2">
      <c r="A164" s="715" t="s">
        <v>1940</v>
      </c>
      <c r="B164" s="702" t="s">
        <v>2330</v>
      </c>
      <c r="C164" s="718">
        <v>14</v>
      </c>
      <c r="F164" s="715" t="s">
        <v>1940</v>
      </c>
      <c r="G164" s="702" t="s">
        <v>2330</v>
      </c>
      <c r="H164" s="718">
        <v>15</v>
      </c>
    </row>
    <row r="165" spans="1:8" x14ac:dyDescent="0.2">
      <c r="A165" s="714" t="s">
        <v>204</v>
      </c>
      <c r="B165" s="701"/>
      <c r="C165" s="717"/>
      <c r="F165" s="714" t="s">
        <v>204</v>
      </c>
      <c r="G165" s="701"/>
      <c r="H165" s="717"/>
    </row>
    <row r="166" spans="1:8" x14ac:dyDescent="0.2">
      <c r="A166" s="715" t="s">
        <v>1941</v>
      </c>
      <c r="B166" s="702" t="s">
        <v>2331</v>
      </c>
      <c r="C166" s="718">
        <v>14</v>
      </c>
      <c r="F166" s="715" t="s">
        <v>1941</v>
      </c>
      <c r="G166" s="702" t="s">
        <v>2331</v>
      </c>
      <c r="H166" s="718">
        <v>15</v>
      </c>
    </row>
    <row r="167" spans="1:8" x14ac:dyDescent="0.2">
      <c r="A167" s="714" t="s">
        <v>177</v>
      </c>
      <c r="B167" s="701"/>
      <c r="C167" s="717"/>
      <c r="F167" s="714" t="s">
        <v>177</v>
      </c>
      <c r="G167" s="701"/>
      <c r="H167" s="717"/>
    </row>
    <row r="168" spans="1:8" x14ac:dyDescent="0.2">
      <c r="A168" s="715" t="s">
        <v>1933</v>
      </c>
      <c r="B168" s="702" t="s">
        <v>2162</v>
      </c>
      <c r="C168" s="718">
        <v>13</v>
      </c>
      <c r="F168" s="715" t="s">
        <v>1933</v>
      </c>
      <c r="G168" s="702" t="s">
        <v>2162</v>
      </c>
      <c r="H168" s="718">
        <v>14</v>
      </c>
    </row>
    <row r="169" spans="1:8" x14ac:dyDescent="0.2">
      <c r="A169" s="714" t="s">
        <v>2306</v>
      </c>
      <c r="B169" s="701"/>
      <c r="C169" s="717"/>
      <c r="F169" s="714" t="s">
        <v>2306</v>
      </c>
      <c r="G169" s="701"/>
      <c r="H169" s="717"/>
    </row>
    <row r="170" spans="1:8" x14ac:dyDescent="0.2">
      <c r="A170" s="715" t="s">
        <v>1946</v>
      </c>
      <c r="B170" s="702" t="s">
        <v>2163</v>
      </c>
      <c r="C170" s="718">
        <v>15</v>
      </c>
      <c r="F170" s="715" t="s">
        <v>1946</v>
      </c>
      <c r="G170" s="702" t="s">
        <v>2163</v>
      </c>
      <c r="H170" s="718">
        <v>16</v>
      </c>
    </row>
    <row r="171" spans="1:8" x14ac:dyDescent="0.2">
      <c r="A171" s="715" t="s">
        <v>1947</v>
      </c>
      <c r="B171" s="702" t="s">
        <v>652</v>
      </c>
      <c r="C171" s="718">
        <v>15</v>
      </c>
      <c r="F171" s="715" t="s">
        <v>1947</v>
      </c>
      <c r="G171" s="702" t="s">
        <v>652</v>
      </c>
      <c r="H171" s="718">
        <v>16</v>
      </c>
    </row>
    <row r="172" spans="1:8" x14ac:dyDescent="0.2">
      <c r="A172" s="715" t="s">
        <v>1948</v>
      </c>
      <c r="B172" s="702" t="s">
        <v>653</v>
      </c>
      <c r="C172" s="718">
        <v>15</v>
      </c>
      <c r="F172" s="715" t="s">
        <v>1948</v>
      </c>
      <c r="G172" s="702" t="s">
        <v>653</v>
      </c>
      <c r="H172" s="718">
        <v>16</v>
      </c>
    </row>
    <row r="173" spans="1:8" x14ac:dyDescent="0.2">
      <c r="A173" s="715" t="s">
        <v>1949</v>
      </c>
      <c r="B173" s="702" t="s">
        <v>654</v>
      </c>
      <c r="C173" s="718">
        <v>15</v>
      </c>
      <c r="F173" s="715" t="s">
        <v>1949</v>
      </c>
      <c r="G173" s="702" t="s">
        <v>654</v>
      </c>
      <c r="H173" s="718">
        <v>16</v>
      </c>
    </row>
    <row r="174" spans="1:8" x14ac:dyDescent="0.2">
      <c r="A174" s="715" t="s">
        <v>1950</v>
      </c>
      <c r="B174" s="702" t="s">
        <v>655</v>
      </c>
      <c r="C174" s="718">
        <v>15</v>
      </c>
      <c r="F174" s="715" t="s">
        <v>1950</v>
      </c>
      <c r="G174" s="702" t="s">
        <v>655</v>
      </c>
      <c r="H174" s="718">
        <v>16</v>
      </c>
    </row>
    <row r="175" spans="1:8" x14ac:dyDescent="0.2">
      <c r="A175" s="715" t="s">
        <v>1951</v>
      </c>
      <c r="B175" s="702" t="s">
        <v>656</v>
      </c>
      <c r="C175" s="718">
        <v>15</v>
      </c>
      <c r="F175" s="715" t="s">
        <v>1951</v>
      </c>
      <c r="G175" s="702" t="s">
        <v>656</v>
      </c>
      <c r="H175" s="718">
        <v>16</v>
      </c>
    </row>
    <row r="176" spans="1:8" x14ac:dyDescent="0.2">
      <c r="A176" s="715" t="s">
        <v>1952</v>
      </c>
      <c r="B176" s="702" t="s">
        <v>657</v>
      </c>
      <c r="C176" s="718">
        <v>15</v>
      </c>
      <c r="F176" s="715" t="s">
        <v>1952</v>
      </c>
      <c r="G176" s="702" t="s">
        <v>657</v>
      </c>
      <c r="H176" s="718">
        <v>16</v>
      </c>
    </row>
    <row r="177" spans="1:8" x14ac:dyDescent="0.2">
      <c r="A177" s="715" t="s">
        <v>1953</v>
      </c>
      <c r="B177" s="702" t="s">
        <v>658</v>
      </c>
      <c r="C177" s="718">
        <v>15</v>
      </c>
      <c r="F177" s="715" t="s">
        <v>1953</v>
      </c>
      <c r="G177" s="702" t="s">
        <v>658</v>
      </c>
      <c r="H177" s="718">
        <v>16</v>
      </c>
    </row>
    <row r="178" spans="1:8" x14ac:dyDescent="0.2">
      <c r="A178" s="715" t="s">
        <v>1954</v>
      </c>
      <c r="B178" s="702" t="s">
        <v>659</v>
      </c>
      <c r="C178" s="718">
        <v>15</v>
      </c>
      <c r="F178" s="715" t="s">
        <v>1954</v>
      </c>
      <c r="G178" s="702" t="s">
        <v>659</v>
      </c>
      <c r="H178" s="718">
        <v>16</v>
      </c>
    </row>
    <row r="179" spans="1:8" x14ac:dyDescent="0.2">
      <c r="A179" s="715" t="s">
        <v>1955</v>
      </c>
      <c r="B179" s="702" t="s">
        <v>2332</v>
      </c>
      <c r="C179" s="718">
        <v>15</v>
      </c>
      <c r="F179" s="715" t="s">
        <v>1955</v>
      </c>
      <c r="G179" s="702" t="s">
        <v>2332</v>
      </c>
      <c r="H179" s="718">
        <v>16</v>
      </c>
    </row>
    <row r="180" spans="1:8" x14ac:dyDescent="0.2">
      <c r="A180" s="715" t="s">
        <v>1956</v>
      </c>
      <c r="B180" s="702" t="s">
        <v>1683</v>
      </c>
      <c r="C180" s="718">
        <v>15</v>
      </c>
      <c r="F180" s="715" t="s">
        <v>1956</v>
      </c>
      <c r="G180" s="702" t="s">
        <v>1683</v>
      </c>
      <c r="H180" s="718">
        <v>16</v>
      </c>
    </row>
    <row r="181" spans="1:8" x14ac:dyDescent="0.2">
      <c r="A181" s="715" t="s">
        <v>1957</v>
      </c>
      <c r="B181" s="702" t="s">
        <v>660</v>
      </c>
      <c r="C181" s="718">
        <v>16</v>
      </c>
      <c r="F181" s="715" t="s">
        <v>1957</v>
      </c>
      <c r="G181" s="702" t="s">
        <v>660</v>
      </c>
      <c r="H181" s="718">
        <v>17</v>
      </c>
    </row>
    <row r="182" spans="1:8" x14ac:dyDescent="0.2">
      <c r="A182" s="715" t="s">
        <v>1958</v>
      </c>
      <c r="B182" s="702" t="s">
        <v>1684</v>
      </c>
      <c r="C182" s="718">
        <v>16</v>
      </c>
      <c r="F182" s="715" t="s">
        <v>1958</v>
      </c>
      <c r="G182" s="702" t="s">
        <v>1684</v>
      </c>
      <c r="H182" s="718">
        <v>17</v>
      </c>
    </row>
    <row r="183" spans="1:8" x14ac:dyDescent="0.2">
      <c r="A183" s="714" t="s">
        <v>2305</v>
      </c>
      <c r="B183" s="701"/>
      <c r="C183" s="717"/>
      <c r="F183" s="714" t="s">
        <v>2305</v>
      </c>
      <c r="G183" s="701"/>
      <c r="H183" s="717"/>
    </row>
    <row r="184" spans="1:8" x14ac:dyDescent="0.2">
      <c r="A184" s="715" t="s">
        <v>1942</v>
      </c>
      <c r="B184" s="702" t="s">
        <v>2333</v>
      </c>
      <c r="C184" s="718">
        <v>14</v>
      </c>
      <c r="F184" s="715" t="s">
        <v>1942</v>
      </c>
      <c r="G184" s="702" t="s">
        <v>2333</v>
      </c>
      <c r="H184" s="718">
        <v>15</v>
      </c>
    </row>
    <row r="185" spans="1:8" x14ac:dyDescent="0.2">
      <c r="A185" s="715" t="s">
        <v>1943</v>
      </c>
      <c r="B185" s="702" t="s">
        <v>650</v>
      </c>
      <c r="C185" s="718">
        <v>14</v>
      </c>
      <c r="F185" s="715" t="s">
        <v>1943</v>
      </c>
      <c r="G185" s="702" t="s">
        <v>650</v>
      </c>
      <c r="H185" s="718">
        <v>15</v>
      </c>
    </row>
    <row r="186" spans="1:8" x14ac:dyDescent="0.2">
      <c r="A186" s="714" t="s">
        <v>440</v>
      </c>
      <c r="B186" s="701"/>
      <c r="C186" s="717"/>
      <c r="F186" s="714" t="s">
        <v>440</v>
      </c>
      <c r="G186" s="701"/>
      <c r="H186" s="717"/>
    </row>
    <row r="187" spans="1:8" x14ac:dyDescent="0.2">
      <c r="A187" s="715" t="s">
        <v>1959</v>
      </c>
      <c r="B187" s="702" t="s">
        <v>662</v>
      </c>
      <c r="C187" s="718">
        <v>16</v>
      </c>
      <c r="F187" s="715" t="s">
        <v>1959</v>
      </c>
      <c r="G187" s="702" t="s">
        <v>662</v>
      </c>
      <c r="H187" s="718">
        <v>17</v>
      </c>
    </row>
    <row r="188" spans="1:8" x14ac:dyDescent="0.2">
      <c r="A188" s="715" t="s">
        <v>1971</v>
      </c>
      <c r="B188" s="702" t="s">
        <v>743</v>
      </c>
      <c r="C188" s="718">
        <v>17</v>
      </c>
      <c r="F188" s="715" t="s">
        <v>1971</v>
      </c>
      <c r="G188" s="702" t="s">
        <v>743</v>
      </c>
      <c r="H188" s="718">
        <v>18</v>
      </c>
    </row>
    <row r="189" spans="1:8" x14ac:dyDescent="0.2">
      <c r="A189" s="715" t="s">
        <v>1973</v>
      </c>
      <c r="B189" s="702" t="s">
        <v>676</v>
      </c>
      <c r="C189" s="718">
        <v>17</v>
      </c>
      <c r="F189" s="715" t="s">
        <v>1973</v>
      </c>
      <c r="G189" s="702" t="s">
        <v>676</v>
      </c>
      <c r="H189" s="718">
        <v>18</v>
      </c>
    </row>
    <row r="190" spans="1:8" x14ac:dyDescent="0.2">
      <c r="A190" s="715" t="s">
        <v>1974</v>
      </c>
      <c r="B190" s="702" t="s">
        <v>678</v>
      </c>
      <c r="C190" s="718">
        <v>17</v>
      </c>
      <c r="F190" s="715" t="s">
        <v>1974</v>
      </c>
      <c r="G190" s="702" t="s">
        <v>678</v>
      </c>
      <c r="H190" s="718">
        <v>18</v>
      </c>
    </row>
    <row r="191" spans="1:8" x14ac:dyDescent="0.2">
      <c r="A191" s="715" t="s">
        <v>1975</v>
      </c>
      <c r="B191" s="702" t="s">
        <v>679</v>
      </c>
      <c r="C191" s="718">
        <v>17</v>
      </c>
      <c r="F191" s="715" t="s">
        <v>1975</v>
      </c>
      <c r="G191" s="702" t="s">
        <v>679</v>
      </c>
      <c r="H191" s="718">
        <v>18</v>
      </c>
    </row>
    <row r="192" spans="1:8" x14ac:dyDescent="0.2">
      <c r="A192" s="715" t="s">
        <v>1976</v>
      </c>
      <c r="B192" s="702" t="s">
        <v>680</v>
      </c>
      <c r="C192" s="718">
        <v>17</v>
      </c>
      <c r="F192" s="715" t="s">
        <v>1976</v>
      </c>
      <c r="G192" s="702" t="s">
        <v>680</v>
      </c>
      <c r="H192" s="718">
        <v>18</v>
      </c>
    </row>
    <row r="193" spans="1:8" x14ac:dyDescent="0.2">
      <c r="A193" s="715" t="s">
        <v>1978</v>
      </c>
      <c r="B193" s="702" t="s">
        <v>744</v>
      </c>
      <c r="C193" s="718">
        <v>17</v>
      </c>
      <c r="F193" s="715" t="s">
        <v>1978</v>
      </c>
      <c r="G193" s="702" t="s">
        <v>744</v>
      </c>
      <c r="H193" s="718">
        <v>18</v>
      </c>
    </row>
    <row r="194" spans="1:8" x14ac:dyDescent="0.2">
      <c r="A194" s="715" t="s">
        <v>1979</v>
      </c>
      <c r="B194" s="702" t="s">
        <v>683</v>
      </c>
      <c r="C194" s="718">
        <v>17</v>
      </c>
      <c r="F194" s="715" t="s">
        <v>1979</v>
      </c>
      <c r="G194" s="702" t="s">
        <v>683</v>
      </c>
      <c r="H194" s="718">
        <v>18</v>
      </c>
    </row>
    <row r="195" spans="1:8" x14ac:dyDescent="0.2">
      <c r="A195" s="715" t="s">
        <v>1980</v>
      </c>
      <c r="B195" s="702" t="s">
        <v>1685</v>
      </c>
      <c r="C195" s="718">
        <v>17</v>
      </c>
      <c r="F195" s="715" t="s">
        <v>1980</v>
      </c>
      <c r="G195" s="702" t="s">
        <v>1685</v>
      </c>
      <c r="H195" s="718">
        <v>19</v>
      </c>
    </row>
    <row r="196" spans="1:8" x14ac:dyDescent="0.2">
      <c r="A196" s="715" t="s">
        <v>1981</v>
      </c>
      <c r="B196" s="702" t="s">
        <v>1686</v>
      </c>
      <c r="C196" s="718">
        <v>18</v>
      </c>
      <c r="F196" s="715" t="s">
        <v>1981</v>
      </c>
      <c r="G196" s="702" t="s">
        <v>1686</v>
      </c>
      <c r="H196" s="718">
        <v>19</v>
      </c>
    </row>
    <row r="197" spans="1:8" x14ac:dyDescent="0.2">
      <c r="A197" s="715" t="s">
        <v>1982</v>
      </c>
      <c r="B197" s="702" t="s">
        <v>685</v>
      </c>
      <c r="C197" s="718">
        <v>18</v>
      </c>
      <c r="F197" s="715" t="s">
        <v>1982</v>
      </c>
      <c r="G197" s="702" t="s">
        <v>685</v>
      </c>
      <c r="H197" s="718">
        <v>19</v>
      </c>
    </row>
    <row r="198" spans="1:8" x14ac:dyDescent="0.2">
      <c r="A198" s="715" t="s">
        <v>1983</v>
      </c>
      <c r="B198" s="702" t="s">
        <v>687</v>
      </c>
      <c r="C198" s="718">
        <v>18</v>
      </c>
      <c r="F198" s="715" t="s">
        <v>1983</v>
      </c>
      <c r="G198" s="702" t="s">
        <v>687</v>
      </c>
      <c r="H198" s="718">
        <v>19</v>
      </c>
    </row>
    <row r="199" spans="1:8" x14ac:dyDescent="0.2">
      <c r="A199" s="715" t="s">
        <v>1970</v>
      </c>
      <c r="B199" s="702" t="s">
        <v>749</v>
      </c>
      <c r="C199" s="718">
        <v>17</v>
      </c>
      <c r="F199" s="715" t="s">
        <v>1970</v>
      </c>
      <c r="G199" s="702" t="s">
        <v>749</v>
      </c>
      <c r="H199" s="718">
        <v>18</v>
      </c>
    </row>
    <row r="200" spans="1:8" x14ac:dyDescent="0.2">
      <c r="A200" s="715" t="s">
        <v>1977</v>
      </c>
      <c r="B200" s="702" t="s">
        <v>682</v>
      </c>
      <c r="C200" s="718">
        <v>17</v>
      </c>
      <c r="F200" s="715" t="s">
        <v>1977</v>
      </c>
      <c r="G200" s="702" t="s">
        <v>682</v>
      </c>
      <c r="H200" s="718">
        <v>18</v>
      </c>
    </row>
    <row r="201" spans="1:8" x14ac:dyDescent="0.2">
      <c r="A201" s="715" t="s">
        <v>1972</v>
      </c>
      <c r="B201" s="702" t="s">
        <v>675</v>
      </c>
      <c r="C201" s="718">
        <v>17</v>
      </c>
      <c r="F201" s="715" t="s">
        <v>1972</v>
      </c>
      <c r="G201" s="702" t="s">
        <v>675</v>
      </c>
      <c r="H201" s="718">
        <v>18</v>
      </c>
    </row>
    <row r="202" spans="1:8" x14ac:dyDescent="0.2">
      <c r="A202" s="715" t="s">
        <v>1960</v>
      </c>
      <c r="B202" s="702" t="s">
        <v>2334</v>
      </c>
      <c r="C202" s="718">
        <v>16</v>
      </c>
      <c r="F202" s="715" t="s">
        <v>1960</v>
      </c>
      <c r="G202" s="702" t="s">
        <v>2334</v>
      </c>
      <c r="H202" s="718">
        <v>17</v>
      </c>
    </row>
    <row r="203" spans="1:8" x14ac:dyDescent="0.2">
      <c r="A203" s="715" t="s">
        <v>1961</v>
      </c>
      <c r="B203" s="702" t="s">
        <v>444</v>
      </c>
      <c r="C203" s="718">
        <v>16</v>
      </c>
      <c r="F203" s="715" t="s">
        <v>1961</v>
      </c>
      <c r="G203" s="702" t="s">
        <v>444</v>
      </c>
      <c r="H203" s="718">
        <v>17</v>
      </c>
    </row>
    <row r="204" spans="1:8" x14ac:dyDescent="0.2">
      <c r="A204" s="715" t="s">
        <v>1962</v>
      </c>
      <c r="B204" s="702" t="s">
        <v>446</v>
      </c>
      <c r="C204" s="718">
        <v>16</v>
      </c>
      <c r="F204" s="715" t="s">
        <v>1962</v>
      </c>
      <c r="G204" s="702" t="s">
        <v>446</v>
      </c>
      <c r="H204" s="718">
        <v>17</v>
      </c>
    </row>
    <row r="205" spans="1:8" x14ac:dyDescent="0.2">
      <c r="A205" s="715" t="s">
        <v>1963</v>
      </c>
      <c r="B205" s="702" t="s">
        <v>663</v>
      </c>
      <c r="C205" s="718">
        <v>16</v>
      </c>
      <c r="F205" s="715" t="s">
        <v>1963</v>
      </c>
      <c r="G205" s="702" t="s">
        <v>663</v>
      </c>
      <c r="H205" s="718">
        <v>17</v>
      </c>
    </row>
    <row r="206" spans="1:8" x14ac:dyDescent="0.2">
      <c r="A206" s="715" t="s">
        <v>1964</v>
      </c>
      <c r="B206" s="702" t="s">
        <v>664</v>
      </c>
      <c r="C206" s="718">
        <v>16</v>
      </c>
      <c r="F206" s="715" t="s">
        <v>1964</v>
      </c>
      <c r="G206" s="702" t="s">
        <v>664</v>
      </c>
      <c r="H206" s="718">
        <v>17</v>
      </c>
    </row>
    <row r="207" spans="1:8" x14ac:dyDescent="0.2">
      <c r="A207" s="715" t="s">
        <v>1965</v>
      </c>
      <c r="B207" s="702" t="s">
        <v>2335</v>
      </c>
      <c r="C207" s="718">
        <v>16</v>
      </c>
      <c r="F207" s="715" t="s">
        <v>1965</v>
      </c>
      <c r="G207" s="702" t="s">
        <v>2335</v>
      </c>
      <c r="H207" s="718">
        <v>17</v>
      </c>
    </row>
    <row r="208" spans="1:8" x14ac:dyDescent="0.2">
      <c r="A208" s="715" t="s">
        <v>1966</v>
      </c>
      <c r="B208" s="702" t="s">
        <v>668</v>
      </c>
      <c r="C208" s="718">
        <v>16</v>
      </c>
      <c r="F208" s="715" t="s">
        <v>1966</v>
      </c>
      <c r="G208" s="702" t="s">
        <v>668</v>
      </c>
      <c r="H208" s="718">
        <v>17</v>
      </c>
    </row>
    <row r="209" spans="1:8" x14ac:dyDescent="0.2">
      <c r="A209" s="715" t="s">
        <v>1967</v>
      </c>
      <c r="B209" s="702" t="s">
        <v>669</v>
      </c>
      <c r="C209" s="718">
        <v>16</v>
      </c>
      <c r="F209" s="715" t="s">
        <v>1967</v>
      </c>
      <c r="G209" s="702" t="s">
        <v>669</v>
      </c>
      <c r="H209" s="718">
        <v>17</v>
      </c>
    </row>
    <row r="210" spans="1:8" x14ac:dyDescent="0.2">
      <c r="A210" s="715" t="s">
        <v>1968</v>
      </c>
      <c r="B210" s="702" t="s">
        <v>672</v>
      </c>
      <c r="C210" s="718">
        <v>17</v>
      </c>
      <c r="F210" s="715" t="s">
        <v>1968</v>
      </c>
      <c r="G210" s="702" t="s">
        <v>672</v>
      </c>
      <c r="H210" s="718">
        <v>18</v>
      </c>
    </row>
    <row r="211" spans="1:8" x14ac:dyDescent="0.2">
      <c r="A211" s="715" t="s">
        <v>1969</v>
      </c>
      <c r="B211" s="702" t="s">
        <v>674</v>
      </c>
      <c r="C211" s="718">
        <v>17</v>
      </c>
      <c r="F211" s="715" t="s">
        <v>1969</v>
      </c>
      <c r="G211" s="702" t="s">
        <v>674</v>
      </c>
      <c r="H211" s="718">
        <v>18</v>
      </c>
    </row>
    <row r="212" spans="1:8" x14ac:dyDescent="0.2">
      <c r="A212" s="715" t="s">
        <v>1984</v>
      </c>
      <c r="B212" s="702" t="s">
        <v>688</v>
      </c>
      <c r="C212" s="718">
        <v>18</v>
      </c>
      <c r="F212" s="715" t="s">
        <v>1984</v>
      </c>
      <c r="G212" s="702" t="s">
        <v>688</v>
      </c>
      <c r="H212" s="718">
        <v>19</v>
      </c>
    </row>
    <row r="213" spans="1:8" x14ac:dyDescent="0.2">
      <c r="A213" s="715" t="s">
        <v>1985</v>
      </c>
      <c r="B213" s="702" t="s">
        <v>689</v>
      </c>
      <c r="C213" s="718">
        <v>18</v>
      </c>
      <c r="F213" s="715" t="s">
        <v>1985</v>
      </c>
      <c r="G213" s="702" t="s">
        <v>689</v>
      </c>
      <c r="H213" s="718">
        <v>19</v>
      </c>
    </row>
    <row r="214" spans="1:8" x14ac:dyDescent="0.2">
      <c r="A214" s="714" t="s">
        <v>271</v>
      </c>
      <c r="B214" s="701"/>
      <c r="C214" s="717"/>
      <c r="F214" s="714" t="s">
        <v>271</v>
      </c>
      <c r="G214" s="701"/>
      <c r="H214" s="717"/>
    </row>
    <row r="215" spans="1:8" x14ac:dyDescent="0.2">
      <c r="A215" s="715" t="s">
        <v>1944</v>
      </c>
      <c r="B215" s="702" t="s">
        <v>651</v>
      </c>
      <c r="C215" s="718">
        <v>14</v>
      </c>
      <c r="F215" s="715" t="s">
        <v>1944</v>
      </c>
      <c r="G215" s="702" t="s">
        <v>651</v>
      </c>
      <c r="H215" s="718">
        <v>15</v>
      </c>
    </row>
    <row r="216" spans="1:8" x14ac:dyDescent="0.2">
      <c r="A216" s="715" t="s">
        <v>1945</v>
      </c>
      <c r="B216" s="702" t="s">
        <v>1750</v>
      </c>
      <c r="C216" s="718">
        <v>15</v>
      </c>
      <c r="F216" s="715" t="s">
        <v>1945</v>
      </c>
      <c r="G216" s="702" t="s">
        <v>1750</v>
      </c>
      <c r="H216" s="718">
        <v>16</v>
      </c>
    </row>
    <row r="217" spans="1:8" x14ac:dyDescent="0.2">
      <c r="A217" s="714" t="s">
        <v>2304</v>
      </c>
      <c r="B217" s="701"/>
      <c r="C217" s="717"/>
      <c r="F217" s="714" t="s">
        <v>2304</v>
      </c>
      <c r="G217" s="701"/>
      <c r="H217" s="717"/>
    </row>
    <row r="218" spans="1:8" x14ac:dyDescent="0.2">
      <c r="A218" s="715" t="s">
        <v>1935</v>
      </c>
      <c r="B218" s="702" t="s">
        <v>2336</v>
      </c>
      <c r="C218" s="718">
        <v>13</v>
      </c>
      <c r="F218" s="715" t="s">
        <v>1935</v>
      </c>
      <c r="G218" s="702" t="s">
        <v>2336</v>
      </c>
      <c r="H218" s="718">
        <v>14</v>
      </c>
    </row>
    <row r="219" spans="1:8" x14ac:dyDescent="0.2">
      <c r="A219" s="715" t="s">
        <v>1937</v>
      </c>
      <c r="B219" s="702" t="s">
        <v>644</v>
      </c>
      <c r="C219" s="718">
        <v>14</v>
      </c>
      <c r="F219" s="715" t="s">
        <v>1937</v>
      </c>
      <c r="G219" s="702" t="s">
        <v>644</v>
      </c>
      <c r="H219" s="718">
        <v>14</v>
      </c>
    </row>
    <row r="220" spans="1:8" x14ac:dyDescent="0.2">
      <c r="A220" s="715" t="s">
        <v>1934</v>
      </c>
      <c r="B220" s="702" t="s">
        <v>2338</v>
      </c>
      <c r="C220" s="718">
        <v>13</v>
      </c>
      <c r="F220" s="715" t="s">
        <v>1934</v>
      </c>
      <c r="G220" s="702" t="s">
        <v>2338</v>
      </c>
      <c r="H220" s="718">
        <v>14</v>
      </c>
    </row>
    <row r="221" spans="1:8" x14ac:dyDescent="0.2">
      <c r="A221" s="715" t="s">
        <v>1936</v>
      </c>
      <c r="B221" s="702" t="s">
        <v>2337</v>
      </c>
      <c r="C221" s="718">
        <v>13</v>
      </c>
      <c r="F221" s="715" t="s">
        <v>1936</v>
      </c>
      <c r="G221" s="702" t="s">
        <v>2337</v>
      </c>
      <c r="H221" s="718">
        <v>14</v>
      </c>
    </row>
    <row r="222" spans="1:8" x14ac:dyDescent="0.2">
      <c r="A222" s="715" t="s">
        <v>1938</v>
      </c>
      <c r="B222" s="702" t="s">
        <v>2339</v>
      </c>
      <c r="C222" s="718">
        <v>14</v>
      </c>
      <c r="F222" s="715" t="s">
        <v>1938</v>
      </c>
      <c r="G222" s="702" t="s">
        <v>2339</v>
      </c>
      <c r="H222" s="718">
        <v>15</v>
      </c>
    </row>
    <row r="223" spans="1:8" x14ac:dyDescent="0.2">
      <c r="A223" s="714" t="s">
        <v>375</v>
      </c>
      <c r="B223" s="701"/>
      <c r="C223" s="717"/>
      <c r="F223" s="714" t="s">
        <v>375</v>
      </c>
      <c r="G223" s="701"/>
      <c r="H223" s="717"/>
    </row>
    <row r="224" spans="1:8" x14ac:dyDescent="0.2">
      <c r="A224" s="715" t="s">
        <v>1939</v>
      </c>
      <c r="B224" s="702" t="s">
        <v>1682</v>
      </c>
      <c r="C224" s="718">
        <v>14</v>
      </c>
      <c r="F224" s="715" t="s">
        <v>1939</v>
      </c>
      <c r="G224" s="702" t="s">
        <v>1682</v>
      </c>
      <c r="H224" s="718">
        <v>15</v>
      </c>
    </row>
    <row r="225" spans="1:8" ht="19.5" customHeight="1" x14ac:dyDescent="0.2">
      <c r="A225" s="712" t="s">
        <v>1534</v>
      </c>
      <c r="B225" s="713"/>
      <c r="C225" s="716"/>
      <c r="F225" s="712" t="s">
        <v>1534</v>
      </c>
      <c r="G225" s="713"/>
      <c r="H225" s="716"/>
    </row>
    <row r="226" spans="1:8" x14ac:dyDescent="0.2">
      <c r="A226" s="714" t="s">
        <v>181</v>
      </c>
      <c r="B226" s="701"/>
      <c r="C226" s="717"/>
      <c r="F226" s="714" t="s">
        <v>181</v>
      </c>
      <c r="G226" s="701"/>
      <c r="H226" s="717"/>
    </row>
    <row r="227" spans="1:8" x14ac:dyDescent="0.2">
      <c r="A227" s="715" t="s">
        <v>1986</v>
      </c>
      <c r="B227" s="702" t="s">
        <v>690</v>
      </c>
      <c r="C227" s="718">
        <v>18</v>
      </c>
      <c r="F227" s="715" t="s">
        <v>1986</v>
      </c>
      <c r="G227" s="702" t="s">
        <v>690</v>
      </c>
      <c r="H227" s="718">
        <v>19</v>
      </c>
    </row>
    <row r="228" spans="1:8" x14ac:dyDescent="0.2">
      <c r="A228" s="715" t="s">
        <v>1987</v>
      </c>
      <c r="B228" s="702" t="s">
        <v>691</v>
      </c>
      <c r="C228" s="718">
        <v>18</v>
      </c>
      <c r="F228" s="715" t="s">
        <v>1987</v>
      </c>
      <c r="G228" s="702" t="s">
        <v>691</v>
      </c>
      <c r="H228" s="718">
        <v>19</v>
      </c>
    </row>
    <row r="229" spans="1:8" x14ac:dyDescent="0.2">
      <c r="A229" s="715" t="s">
        <v>1988</v>
      </c>
      <c r="B229" s="702" t="s">
        <v>692</v>
      </c>
      <c r="C229" s="718">
        <v>18</v>
      </c>
      <c r="F229" s="715" t="s">
        <v>1988</v>
      </c>
      <c r="G229" s="702" t="s">
        <v>692</v>
      </c>
      <c r="H229" s="718">
        <v>19</v>
      </c>
    </row>
    <row r="230" spans="1:8" x14ac:dyDescent="0.2">
      <c r="A230" s="715" t="s">
        <v>1989</v>
      </c>
      <c r="B230" s="702" t="s">
        <v>693</v>
      </c>
      <c r="C230" s="718">
        <v>18</v>
      </c>
      <c r="F230" s="715" t="s">
        <v>1989</v>
      </c>
      <c r="G230" s="702" t="s">
        <v>693</v>
      </c>
      <c r="H230" s="718">
        <v>19</v>
      </c>
    </row>
    <row r="231" spans="1:8" x14ac:dyDescent="0.2">
      <c r="A231" s="715" t="s">
        <v>1990</v>
      </c>
      <c r="B231" s="702" t="s">
        <v>694</v>
      </c>
      <c r="C231" s="718">
        <v>18</v>
      </c>
      <c r="F231" s="715" t="s">
        <v>1990</v>
      </c>
      <c r="G231" s="702" t="s">
        <v>694</v>
      </c>
      <c r="H231" s="718">
        <v>19</v>
      </c>
    </row>
    <row r="232" spans="1:8" x14ac:dyDescent="0.2">
      <c r="A232" s="715" t="s">
        <v>1991</v>
      </c>
      <c r="B232" s="702" t="s">
        <v>695</v>
      </c>
      <c r="C232" s="718">
        <v>18</v>
      </c>
      <c r="F232" s="715" t="s">
        <v>1991</v>
      </c>
      <c r="G232" s="702" t="s">
        <v>695</v>
      </c>
      <c r="H232" s="718">
        <v>20</v>
      </c>
    </row>
    <row r="233" spans="1:8" x14ac:dyDescent="0.2">
      <c r="A233" s="715" t="s">
        <v>1992</v>
      </c>
      <c r="B233" s="702" t="s">
        <v>698</v>
      </c>
      <c r="C233" s="718">
        <v>19</v>
      </c>
      <c r="F233" s="715" t="s">
        <v>1992</v>
      </c>
      <c r="G233" s="702" t="s">
        <v>698</v>
      </c>
      <c r="H233" s="718">
        <v>20</v>
      </c>
    </row>
    <row r="234" spans="1:8" x14ac:dyDescent="0.2">
      <c r="A234" s="715" t="s">
        <v>1993</v>
      </c>
      <c r="B234" s="702" t="s">
        <v>699</v>
      </c>
      <c r="C234" s="718">
        <v>19</v>
      </c>
      <c r="F234" s="715" t="s">
        <v>1993</v>
      </c>
      <c r="G234" s="702" t="s">
        <v>699</v>
      </c>
      <c r="H234" s="718">
        <v>20</v>
      </c>
    </row>
    <row r="235" spans="1:8" x14ac:dyDescent="0.2">
      <c r="A235" s="715" t="s">
        <v>1994</v>
      </c>
      <c r="B235" s="702" t="s">
        <v>700</v>
      </c>
      <c r="C235" s="718">
        <v>19</v>
      </c>
      <c r="F235" s="715" t="s">
        <v>1994</v>
      </c>
      <c r="G235" s="702" t="s">
        <v>700</v>
      </c>
      <c r="H235" s="718">
        <v>20</v>
      </c>
    </row>
    <row r="236" spans="1:8" x14ac:dyDescent="0.2">
      <c r="A236" s="715" t="s">
        <v>1995</v>
      </c>
      <c r="B236" s="702" t="s">
        <v>701</v>
      </c>
      <c r="C236" s="718">
        <v>19</v>
      </c>
      <c r="F236" s="715" t="s">
        <v>1995</v>
      </c>
      <c r="G236" s="702" t="s">
        <v>701</v>
      </c>
      <c r="H236" s="718">
        <v>20</v>
      </c>
    </row>
    <row r="237" spans="1:8" x14ac:dyDescent="0.2">
      <c r="A237" s="715" t="s">
        <v>1996</v>
      </c>
      <c r="B237" s="702" t="s">
        <v>702</v>
      </c>
      <c r="C237" s="718">
        <v>19</v>
      </c>
      <c r="F237" s="715" t="s">
        <v>1996</v>
      </c>
      <c r="G237" s="702" t="s">
        <v>702</v>
      </c>
      <c r="H237" s="718">
        <v>20</v>
      </c>
    </row>
    <row r="238" spans="1:8" ht="19.5" customHeight="1" x14ac:dyDescent="0.2">
      <c r="A238" s="712" t="s">
        <v>2307</v>
      </c>
      <c r="B238" s="713"/>
      <c r="C238" s="716"/>
      <c r="F238" s="712" t="s">
        <v>2307</v>
      </c>
      <c r="G238" s="713"/>
      <c r="H238" s="716"/>
    </row>
    <row r="239" spans="1:8" x14ac:dyDescent="0.2">
      <c r="A239" s="714" t="s">
        <v>2308</v>
      </c>
      <c r="B239" s="701"/>
      <c r="C239" s="717"/>
      <c r="F239" s="714" t="s">
        <v>2308</v>
      </c>
      <c r="G239" s="701"/>
      <c r="H239" s="717"/>
    </row>
    <row r="240" spans="1:8" x14ac:dyDescent="0.2">
      <c r="A240" s="715" t="s">
        <v>1997</v>
      </c>
      <c r="B240" s="702" t="s">
        <v>703</v>
      </c>
      <c r="C240" s="718">
        <v>19</v>
      </c>
      <c r="F240" s="715" t="s">
        <v>1997</v>
      </c>
      <c r="G240" s="702" t="s">
        <v>703</v>
      </c>
      <c r="H240" s="718">
        <v>20</v>
      </c>
    </row>
    <row r="241" spans="1:8" x14ac:dyDescent="0.2">
      <c r="A241" s="715" t="s">
        <v>1998</v>
      </c>
      <c r="B241" s="702" t="s">
        <v>2348</v>
      </c>
      <c r="C241" s="718">
        <v>19</v>
      </c>
      <c r="F241" s="715" t="s">
        <v>1998</v>
      </c>
      <c r="G241" s="702" t="s">
        <v>2348</v>
      </c>
      <c r="H241" s="718">
        <v>20</v>
      </c>
    </row>
    <row r="242" spans="1:8" x14ac:dyDescent="0.2">
      <c r="A242" s="715" t="s">
        <v>1999</v>
      </c>
      <c r="B242" s="702" t="s">
        <v>2321</v>
      </c>
      <c r="C242" s="718">
        <v>19</v>
      </c>
      <c r="F242" s="715" t="s">
        <v>1999</v>
      </c>
      <c r="G242" s="702" t="s">
        <v>2321</v>
      </c>
      <c r="H242" s="718">
        <v>20</v>
      </c>
    </row>
    <row r="243" spans="1:8" x14ac:dyDescent="0.2">
      <c r="A243" s="714" t="s">
        <v>2309</v>
      </c>
      <c r="B243" s="701"/>
      <c r="C243" s="717"/>
      <c r="F243" s="714" t="s">
        <v>2309</v>
      </c>
      <c r="G243" s="701"/>
      <c r="H243" s="717"/>
    </row>
    <row r="244" spans="1:8" x14ac:dyDescent="0.2">
      <c r="A244" s="715" t="s">
        <v>2000</v>
      </c>
      <c r="B244" s="702" t="s">
        <v>750</v>
      </c>
      <c r="C244" s="718">
        <v>19</v>
      </c>
      <c r="F244" s="715" t="s">
        <v>2000</v>
      </c>
      <c r="G244" s="702" t="s">
        <v>750</v>
      </c>
      <c r="H244" s="718">
        <v>20</v>
      </c>
    </row>
    <row r="245" spans="1:8" x14ac:dyDescent="0.2">
      <c r="A245" s="715" t="s">
        <v>2001</v>
      </c>
      <c r="B245" s="702" t="s">
        <v>704</v>
      </c>
      <c r="C245" s="718">
        <v>19</v>
      </c>
      <c r="F245" s="715" t="s">
        <v>2001</v>
      </c>
      <c r="G245" s="702" t="s">
        <v>704</v>
      </c>
      <c r="H245" s="718">
        <v>20</v>
      </c>
    </row>
    <row r="246" spans="1:8" x14ac:dyDescent="0.2">
      <c r="A246" s="715" t="s">
        <v>2002</v>
      </c>
      <c r="B246" s="702" t="s">
        <v>706</v>
      </c>
      <c r="C246" s="718">
        <v>19</v>
      </c>
      <c r="F246" s="715" t="s">
        <v>2002</v>
      </c>
      <c r="G246" s="702" t="s">
        <v>706</v>
      </c>
      <c r="H246" s="718">
        <v>20</v>
      </c>
    </row>
    <row r="247" spans="1:8" x14ac:dyDescent="0.2">
      <c r="A247" s="715" t="s">
        <v>2003</v>
      </c>
      <c r="B247" s="702" t="s">
        <v>707</v>
      </c>
      <c r="C247" s="718">
        <v>19</v>
      </c>
      <c r="F247" s="715" t="s">
        <v>2003</v>
      </c>
      <c r="G247" s="702" t="s">
        <v>707</v>
      </c>
      <c r="H247" s="718">
        <v>20</v>
      </c>
    </row>
    <row r="248" spans="1:8" x14ac:dyDescent="0.2">
      <c r="A248" s="714" t="s">
        <v>186</v>
      </c>
      <c r="B248" s="701"/>
      <c r="C248" s="717"/>
      <c r="F248" s="714" t="s">
        <v>186</v>
      </c>
      <c r="G248" s="701"/>
      <c r="H248" s="717"/>
    </row>
    <row r="249" spans="1:8" x14ac:dyDescent="0.2">
      <c r="A249" s="715" t="s">
        <v>2008</v>
      </c>
      <c r="B249" s="702" t="s">
        <v>751</v>
      </c>
      <c r="C249" s="718">
        <v>20</v>
      </c>
      <c r="F249" s="715" t="s">
        <v>2008</v>
      </c>
      <c r="G249" s="702" t="s">
        <v>751</v>
      </c>
      <c r="H249" s="718">
        <v>21</v>
      </c>
    </row>
    <row r="250" spans="1:8" x14ac:dyDescent="0.2">
      <c r="A250" s="715" t="s">
        <v>2009</v>
      </c>
      <c r="B250" s="702" t="s">
        <v>709</v>
      </c>
      <c r="C250" s="718">
        <v>20</v>
      </c>
      <c r="F250" s="715" t="s">
        <v>2009</v>
      </c>
      <c r="G250" s="702" t="s">
        <v>709</v>
      </c>
      <c r="H250" s="718">
        <v>21</v>
      </c>
    </row>
    <row r="251" spans="1:8" x14ac:dyDescent="0.2">
      <c r="A251" s="715" t="s">
        <v>2010</v>
      </c>
      <c r="B251" s="702" t="s">
        <v>710</v>
      </c>
      <c r="C251" s="718">
        <v>20</v>
      </c>
      <c r="F251" s="715" t="s">
        <v>2010</v>
      </c>
      <c r="G251" s="702" t="s">
        <v>710</v>
      </c>
      <c r="H251" s="718">
        <v>21</v>
      </c>
    </row>
    <row r="252" spans="1:8" x14ac:dyDescent="0.2">
      <c r="A252" s="714" t="s">
        <v>452</v>
      </c>
      <c r="B252" s="701"/>
      <c r="C252" s="717"/>
      <c r="F252" s="714" t="s">
        <v>452</v>
      </c>
      <c r="G252" s="701"/>
      <c r="H252" s="717"/>
    </row>
    <row r="253" spans="1:8" x14ac:dyDescent="0.2">
      <c r="A253" s="715" t="s">
        <v>2004</v>
      </c>
      <c r="B253" s="702" t="s">
        <v>2324</v>
      </c>
      <c r="C253" s="718">
        <v>19</v>
      </c>
      <c r="F253" s="715" t="s">
        <v>2004</v>
      </c>
      <c r="G253" s="702" t="s">
        <v>2324</v>
      </c>
      <c r="H253" s="718">
        <v>20</v>
      </c>
    </row>
    <row r="254" spans="1:8" x14ac:dyDescent="0.2">
      <c r="A254" s="715" t="s">
        <v>2005</v>
      </c>
      <c r="B254" s="702" t="s">
        <v>2323</v>
      </c>
      <c r="C254" s="718">
        <v>19</v>
      </c>
      <c r="F254" s="715" t="s">
        <v>2005</v>
      </c>
      <c r="G254" s="702" t="s">
        <v>2323</v>
      </c>
      <c r="H254" s="718">
        <v>21</v>
      </c>
    </row>
    <row r="255" spans="1:8" x14ac:dyDescent="0.2">
      <c r="A255" s="715" t="s">
        <v>2006</v>
      </c>
      <c r="B255" s="702" t="s">
        <v>2322</v>
      </c>
      <c r="C255" s="718">
        <v>20</v>
      </c>
      <c r="F255" s="715" t="s">
        <v>2006</v>
      </c>
      <c r="G255" s="702" t="s">
        <v>2322</v>
      </c>
      <c r="H255" s="718">
        <v>21</v>
      </c>
    </row>
    <row r="256" spans="1:8" x14ac:dyDescent="0.2">
      <c r="A256" s="715" t="s">
        <v>2007</v>
      </c>
      <c r="B256" s="702" t="s">
        <v>708</v>
      </c>
      <c r="C256" s="718">
        <v>20</v>
      </c>
      <c r="F256" s="715" t="s">
        <v>2007</v>
      </c>
      <c r="G256" s="702" t="s">
        <v>708</v>
      </c>
      <c r="H256" s="718">
        <v>21</v>
      </c>
    </row>
    <row r="257" spans="1:8" x14ac:dyDescent="0.2">
      <c r="A257" s="715" t="s">
        <v>2011</v>
      </c>
      <c r="B257" s="702" t="s">
        <v>711</v>
      </c>
      <c r="C257" s="718">
        <v>20</v>
      </c>
      <c r="F257" s="715" t="s">
        <v>2011</v>
      </c>
      <c r="G257" s="702" t="s">
        <v>711</v>
      </c>
      <c r="H257" s="718">
        <v>21</v>
      </c>
    </row>
    <row r="258" spans="1:8" ht="19.5" customHeight="1" x14ac:dyDescent="0.2">
      <c r="A258" s="712" t="s">
        <v>2310</v>
      </c>
      <c r="B258" s="713"/>
      <c r="C258" s="716"/>
      <c r="F258" s="712" t="s">
        <v>2310</v>
      </c>
      <c r="G258" s="713"/>
      <c r="H258" s="716"/>
    </row>
    <row r="259" spans="1:8" x14ac:dyDescent="0.2">
      <c r="A259" s="714" t="s">
        <v>2313</v>
      </c>
      <c r="B259" s="701"/>
      <c r="C259" s="717"/>
      <c r="F259" s="714" t="s">
        <v>2313</v>
      </c>
      <c r="G259" s="701"/>
      <c r="H259" s="717"/>
    </row>
    <row r="260" spans="1:8" x14ac:dyDescent="0.2">
      <c r="A260" s="715" t="s">
        <v>2015</v>
      </c>
      <c r="B260" s="702" t="s">
        <v>746</v>
      </c>
      <c r="C260" s="718">
        <v>21</v>
      </c>
      <c r="F260" s="715" t="s">
        <v>2015</v>
      </c>
      <c r="G260" s="702" t="s">
        <v>746</v>
      </c>
      <c r="H260" s="718">
        <v>22</v>
      </c>
    </row>
    <row r="261" spans="1:8" x14ac:dyDescent="0.2">
      <c r="A261" s="715" t="s">
        <v>2062</v>
      </c>
      <c r="B261" s="702" t="s">
        <v>715</v>
      </c>
      <c r="C261" s="718">
        <v>20</v>
      </c>
      <c r="F261" s="715" t="s">
        <v>2062</v>
      </c>
      <c r="G261" s="702" t="s">
        <v>715</v>
      </c>
      <c r="H261" s="718">
        <v>22</v>
      </c>
    </row>
    <row r="262" spans="1:8" x14ac:dyDescent="0.2">
      <c r="A262" s="715" t="s">
        <v>2063</v>
      </c>
      <c r="B262" s="702" t="s">
        <v>1692</v>
      </c>
      <c r="C262" s="718">
        <v>21</v>
      </c>
      <c r="F262" s="715" t="s">
        <v>2063</v>
      </c>
      <c r="G262" s="702" t="s">
        <v>1692</v>
      </c>
      <c r="H262" s="718">
        <v>22</v>
      </c>
    </row>
    <row r="263" spans="1:8" x14ac:dyDescent="0.2">
      <c r="A263" s="704"/>
      <c r="B263" s="702" t="s">
        <v>745</v>
      </c>
      <c r="C263" s="718">
        <v>21</v>
      </c>
      <c r="F263" s="704"/>
      <c r="G263" s="702" t="s">
        <v>745</v>
      </c>
      <c r="H263" s="718">
        <v>22</v>
      </c>
    </row>
    <row r="264" spans="1:8" x14ac:dyDescent="0.2">
      <c r="A264" s="714" t="s">
        <v>2314</v>
      </c>
      <c r="B264" s="701"/>
      <c r="C264" s="717"/>
      <c r="F264" s="714" t="s">
        <v>2314</v>
      </c>
      <c r="G264" s="701"/>
      <c r="H264" s="717"/>
    </row>
    <row r="265" spans="1:8" x14ac:dyDescent="0.2">
      <c r="A265" s="715" t="s">
        <v>2012</v>
      </c>
      <c r="B265" s="702" t="s">
        <v>1768</v>
      </c>
      <c r="C265" s="718">
        <v>20</v>
      </c>
      <c r="F265" s="715" t="s">
        <v>2012</v>
      </c>
      <c r="G265" s="702" t="s">
        <v>1768</v>
      </c>
      <c r="H265" s="718">
        <v>22</v>
      </c>
    </row>
    <row r="266" spans="1:8" x14ac:dyDescent="0.2">
      <c r="A266" s="715" t="s">
        <v>2013</v>
      </c>
      <c r="B266" s="702" t="s">
        <v>1767</v>
      </c>
      <c r="C266" s="718">
        <v>20</v>
      </c>
      <c r="F266" s="715" t="s">
        <v>2013</v>
      </c>
      <c r="G266" s="702" t="s">
        <v>1767</v>
      </c>
      <c r="H266" s="718">
        <v>22</v>
      </c>
    </row>
    <row r="267" spans="1:8" x14ac:dyDescent="0.2">
      <c r="A267" s="715" t="s">
        <v>2014</v>
      </c>
      <c r="B267" s="702" t="s">
        <v>1687</v>
      </c>
      <c r="C267" s="718">
        <v>20</v>
      </c>
      <c r="F267" s="715" t="s">
        <v>2014</v>
      </c>
      <c r="G267" s="702" t="s">
        <v>1687</v>
      </c>
      <c r="H267" s="718">
        <v>22</v>
      </c>
    </row>
    <row r="268" spans="1:8" ht="19.5" customHeight="1" x14ac:dyDescent="0.2">
      <c r="A268" s="712" t="s">
        <v>2292</v>
      </c>
      <c r="B268" s="713"/>
      <c r="C268" s="716"/>
      <c r="F268" s="712" t="s">
        <v>2292</v>
      </c>
      <c r="G268" s="713"/>
      <c r="H268" s="716"/>
    </row>
    <row r="269" spans="1:8" x14ac:dyDescent="0.2">
      <c r="A269" s="714" t="s">
        <v>318</v>
      </c>
      <c r="B269" s="701"/>
      <c r="C269" s="717"/>
      <c r="F269" s="714" t="s">
        <v>318</v>
      </c>
      <c r="G269" s="701"/>
      <c r="H269" s="717"/>
    </row>
    <row r="270" spans="1:8" x14ac:dyDescent="0.2">
      <c r="A270" s="715" t="s">
        <v>2021</v>
      </c>
      <c r="B270" s="702" t="s">
        <v>721</v>
      </c>
      <c r="C270" s="718">
        <v>21</v>
      </c>
      <c r="F270" s="715" t="s">
        <v>2021</v>
      </c>
      <c r="G270" s="702" t="s">
        <v>721</v>
      </c>
      <c r="H270" s="718">
        <v>23</v>
      </c>
    </row>
    <row r="271" spans="1:8" x14ac:dyDescent="0.2">
      <c r="A271" s="715" t="s">
        <v>2022</v>
      </c>
      <c r="B271" s="702" t="s">
        <v>722</v>
      </c>
      <c r="C271" s="718">
        <v>21</v>
      </c>
      <c r="F271" s="715" t="s">
        <v>2022</v>
      </c>
      <c r="G271" s="702" t="s">
        <v>722</v>
      </c>
      <c r="H271" s="718">
        <v>23</v>
      </c>
    </row>
    <row r="272" spans="1:8" x14ac:dyDescent="0.2">
      <c r="A272" s="714" t="s">
        <v>293</v>
      </c>
      <c r="B272" s="701"/>
      <c r="C272" s="717"/>
      <c r="F272" s="714" t="s">
        <v>293</v>
      </c>
      <c r="G272" s="701"/>
      <c r="H272" s="717"/>
    </row>
    <row r="273" spans="1:8" x14ac:dyDescent="0.2">
      <c r="A273" s="715" t="s">
        <v>2019</v>
      </c>
      <c r="B273" s="702" t="s">
        <v>719</v>
      </c>
      <c r="C273" s="718">
        <v>21</v>
      </c>
      <c r="F273" s="715" t="s">
        <v>2019</v>
      </c>
      <c r="G273" s="702" t="s">
        <v>719</v>
      </c>
      <c r="H273" s="718">
        <v>23</v>
      </c>
    </row>
    <row r="274" spans="1:8" x14ac:dyDescent="0.2">
      <c r="A274" s="715" t="s">
        <v>2020</v>
      </c>
      <c r="B274" s="702" t="s">
        <v>720</v>
      </c>
      <c r="C274" s="718">
        <v>21</v>
      </c>
      <c r="F274" s="715" t="s">
        <v>2020</v>
      </c>
      <c r="G274" s="702" t="s">
        <v>720</v>
      </c>
      <c r="H274" s="718">
        <v>23</v>
      </c>
    </row>
    <row r="275" spans="1:8" x14ac:dyDescent="0.2">
      <c r="A275" s="714" t="s">
        <v>2311</v>
      </c>
      <c r="B275" s="701"/>
      <c r="C275" s="717"/>
      <c r="F275" s="714" t="s">
        <v>2311</v>
      </c>
      <c r="G275" s="701"/>
      <c r="H275" s="717"/>
    </row>
    <row r="276" spans="1:8" x14ac:dyDescent="0.2">
      <c r="A276" s="715" t="s">
        <v>2016</v>
      </c>
      <c r="B276" s="702" t="s">
        <v>716</v>
      </c>
      <c r="C276" s="718">
        <v>21</v>
      </c>
      <c r="F276" s="715" t="s">
        <v>2016</v>
      </c>
      <c r="G276" s="702" t="s">
        <v>716</v>
      </c>
      <c r="H276" s="718">
        <v>22</v>
      </c>
    </row>
    <row r="277" spans="1:8" x14ac:dyDescent="0.2">
      <c r="A277" s="715" t="s">
        <v>2017</v>
      </c>
      <c r="B277" s="702" t="s">
        <v>718</v>
      </c>
      <c r="C277" s="718">
        <v>21</v>
      </c>
      <c r="F277" s="715" t="s">
        <v>2017</v>
      </c>
      <c r="G277" s="702" t="s">
        <v>718</v>
      </c>
      <c r="H277" s="718">
        <v>22</v>
      </c>
    </row>
    <row r="278" spans="1:8" x14ac:dyDescent="0.2">
      <c r="A278" s="715" t="s">
        <v>2018</v>
      </c>
      <c r="B278" s="702" t="s">
        <v>1695</v>
      </c>
      <c r="C278" s="718">
        <v>21</v>
      </c>
      <c r="F278" s="715" t="s">
        <v>2018</v>
      </c>
      <c r="G278" s="702" t="s">
        <v>1695</v>
      </c>
      <c r="H278" s="718">
        <v>23</v>
      </c>
    </row>
    <row r="279" spans="1:8" ht="21.75" customHeight="1" x14ac:dyDescent="0.2">
      <c r="A279" s="709" t="s">
        <v>2345</v>
      </c>
      <c r="B279" s="710"/>
      <c r="C279" s="719"/>
      <c r="F279" s="709" t="s">
        <v>2345</v>
      </c>
      <c r="G279" s="710"/>
      <c r="H279" s="719"/>
    </row>
    <row r="280" spans="1:8" ht="19.5" customHeight="1" x14ac:dyDescent="0.2">
      <c r="A280" s="712" t="s">
        <v>2290</v>
      </c>
      <c r="B280" s="713"/>
      <c r="C280" s="716"/>
      <c r="F280" s="712" t="s">
        <v>2290</v>
      </c>
      <c r="G280" s="713"/>
      <c r="H280" s="716"/>
    </row>
    <row r="281" spans="1:8" x14ac:dyDescent="0.2">
      <c r="A281" s="714" t="s">
        <v>826</v>
      </c>
      <c r="B281" s="701"/>
      <c r="C281" s="717"/>
      <c r="F281" s="714" t="s">
        <v>826</v>
      </c>
      <c r="G281" s="701"/>
      <c r="H281" s="717"/>
    </row>
    <row r="282" spans="1:8" x14ac:dyDescent="0.2">
      <c r="A282" s="715" t="s">
        <v>2042</v>
      </c>
      <c r="B282" s="702" t="s">
        <v>826</v>
      </c>
      <c r="C282" s="718">
        <v>23</v>
      </c>
      <c r="F282" s="715" t="s">
        <v>2042</v>
      </c>
      <c r="G282" s="702" t="s">
        <v>826</v>
      </c>
      <c r="H282" s="718">
        <v>25</v>
      </c>
    </row>
    <row r="283" spans="1:8" x14ac:dyDescent="0.2">
      <c r="A283" s="714" t="s">
        <v>816</v>
      </c>
      <c r="B283" s="701"/>
      <c r="C283" s="717"/>
      <c r="F283" s="714" t="s">
        <v>816</v>
      </c>
      <c r="G283" s="701"/>
      <c r="H283" s="717"/>
    </row>
    <row r="284" spans="1:8" x14ac:dyDescent="0.2">
      <c r="A284" s="715" t="s">
        <v>2034</v>
      </c>
      <c r="B284" s="702" t="s">
        <v>816</v>
      </c>
      <c r="C284" s="718">
        <v>23</v>
      </c>
      <c r="F284" s="715" t="s">
        <v>2034</v>
      </c>
      <c r="G284" s="702" t="s">
        <v>816</v>
      </c>
      <c r="H284" s="718">
        <v>24</v>
      </c>
    </row>
    <row r="285" spans="1:8" x14ac:dyDescent="0.2">
      <c r="A285" s="714" t="s">
        <v>827</v>
      </c>
      <c r="B285" s="701"/>
      <c r="C285" s="717"/>
      <c r="F285" s="714" t="s">
        <v>827</v>
      </c>
      <c r="G285" s="701"/>
      <c r="H285" s="717"/>
    </row>
    <row r="286" spans="1:8" x14ac:dyDescent="0.2">
      <c r="A286" s="715" t="s">
        <v>2043</v>
      </c>
      <c r="B286" s="702" t="s">
        <v>827</v>
      </c>
      <c r="C286" s="718">
        <v>24</v>
      </c>
      <c r="F286" s="715" t="s">
        <v>2043</v>
      </c>
      <c r="G286" s="702" t="s">
        <v>827</v>
      </c>
      <c r="H286" s="718">
        <v>25</v>
      </c>
    </row>
    <row r="287" spans="1:8" x14ac:dyDescent="0.2">
      <c r="A287" s="714" t="s">
        <v>807</v>
      </c>
      <c r="B287" s="701"/>
      <c r="C287" s="717"/>
      <c r="F287" s="714" t="s">
        <v>807</v>
      </c>
      <c r="G287" s="701"/>
      <c r="H287" s="717"/>
    </row>
    <row r="288" spans="1:8" x14ac:dyDescent="0.2">
      <c r="A288" s="715" t="s">
        <v>2027</v>
      </c>
      <c r="B288" s="702" t="s">
        <v>807</v>
      </c>
      <c r="C288" s="718">
        <v>22</v>
      </c>
      <c r="F288" s="715" t="s">
        <v>2027</v>
      </c>
      <c r="G288" s="702" t="s">
        <v>807</v>
      </c>
      <c r="H288" s="718">
        <v>23</v>
      </c>
    </row>
    <row r="289" spans="1:8" x14ac:dyDescent="0.2">
      <c r="A289" s="714" t="s">
        <v>819</v>
      </c>
      <c r="B289" s="701"/>
      <c r="C289" s="717"/>
      <c r="F289" s="714" t="s">
        <v>819</v>
      </c>
      <c r="G289" s="701"/>
      <c r="H289" s="717"/>
    </row>
    <row r="290" spans="1:8" x14ac:dyDescent="0.2">
      <c r="A290" s="715" t="s">
        <v>2036</v>
      </c>
      <c r="B290" s="702" t="s">
        <v>819</v>
      </c>
      <c r="C290" s="718">
        <v>23</v>
      </c>
      <c r="F290" s="715" t="s">
        <v>2036</v>
      </c>
      <c r="G290" s="702" t="s">
        <v>819</v>
      </c>
      <c r="H290" s="718">
        <v>24</v>
      </c>
    </row>
    <row r="291" spans="1:8" x14ac:dyDescent="0.2">
      <c r="A291" s="714" t="s">
        <v>800</v>
      </c>
      <c r="B291" s="701"/>
      <c r="C291" s="717"/>
      <c r="F291" s="714" t="s">
        <v>800</v>
      </c>
      <c r="G291" s="701"/>
      <c r="H291" s="717"/>
    </row>
    <row r="292" spans="1:8" x14ac:dyDescent="0.2">
      <c r="A292" s="715" t="s">
        <v>2023</v>
      </c>
      <c r="B292" s="702" t="s">
        <v>800</v>
      </c>
      <c r="C292" s="718">
        <v>22</v>
      </c>
      <c r="F292" s="715" t="s">
        <v>2023</v>
      </c>
      <c r="G292" s="702" t="s">
        <v>800</v>
      </c>
      <c r="H292" s="718">
        <v>23</v>
      </c>
    </row>
    <row r="293" spans="1:8" x14ac:dyDescent="0.2">
      <c r="A293" s="714" t="s">
        <v>812</v>
      </c>
      <c r="B293" s="701"/>
      <c r="C293" s="717"/>
      <c r="F293" s="714" t="s">
        <v>812</v>
      </c>
      <c r="G293" s="701"/>
      <c r="H293" s="717"/>
    </row>
    <row r="294" spans="1:8" x14ac:dyDescent="0.2">
      <c r="A294" s="715" t="s">
        <v>2031</v>
      </c>
      <c r="B294" s="702" t="s">
        <v>812</v>
      </c>
      <c r="C294" s="718">
        <v>22</v>
      </c>
      <c r="F294" s="715" t="s">
        <v>2031</v>
      </c>
      <c r="G294" s="702" t="s">
        <v>812</v>
      </c>
      <c r="H294" s="718">
        <v>24</v>
      </c>
    </row>
    <row r="295" spans="1:8" x14ac:dyDescent="0.2">
      <c r="A295" s="714" t="s">
        <v>802</v>
      </c>
      <c r="B295" s="701"/>
      <c r="C295" s="717"/>
      <c r="F295" s="714" t="s">
        <v>802</v>
      </c>
      <c r="G295" s="701"/>
      <c r="H295" s="717"/>
    </row>
    <row r="296" spans="1:8" x14ac:dyDescent="0.2">
      <c r="A296" s="715" t="s">
        <v>2025</v>
      </c>
      <c r="B296" s="702" t="s">
        <v>802</v>
      </c>
      <c r="C296" s="718">
        <v>22</v>
      </c>
      <c r="F296" s="715" t="s">
        <v>2025</v>
      </c>
      <c r="G296" s="702" t="s">
        <v>802</v>
      </c>
      <c r="H296" s="718">
        <v>23</v>
      </c>
    </row>
    <row r="297" spans="1:8" x14ac:dyDescent="0.2">
      <c r="A297" s="714" t="s">
        <v>808</v>
      </c>
      <c r="B297" s="701"/>
      <c r="C297" s="717"/>
      <c r="F297" s="714" t="s">
        <v>808</v>
      </c>
      <c r="G297" s="701"/>
      <c r="H297" s="717"/>
    </row>
    <row r="298" spans="1:8" x14ac:dyDescent="0.2">
      <c r="A298" s="715" t="s">
        <v>2028</v>
      </c>
      <c r="B298" s="702" t="s">
        <v>808</v>
      </c>
      <c r="C298" s="718">
        <v>22</v>
      </c>
      <c r="F298" s="715" t="s">
        <v>2028</v>
      </c>
      <c r="G298" s="702" t="s">
        <v>808</v>
      </c>
      <c r="H298" s="718">
        <v>23</v>
      </c>
    </row>
    <row r="299" spans="1:8" x14ac:dyDescent="0.2">
      <c r="A299" s="714" t="s">
        <v>809</v>
      </c>
      <c r="B299" s="701"/>
      <c r="C299" s="717"/>
      <c r="F299" s="714" t="s">
        <v>809</v>
      </c>
      <c r="G299" s="701"/>
      <c r="H299" s="717"/>
    </row>
    <row r="300" spans="1:8" x14ac:dyDescent="0.2">
      <c r="A300" s="715" t="s">
        <v>2029</v>
      </c>
      <c r="B300" s="702" t="s">
        <v>809</v>
      </c>
      <c r="C300" s="718">
        <v>22</v>
      </c>
      <c r="F300" s="715" t="s">
        <v>2029</v>
      </c>
      <c r="G300" s="702" t="s">
        <v>809</v>
      </c>
      <c r="H300" s="718">
        <v>24</v>
      </c>
    </row>
    <row r="301" spans="1:8" x14ac:dyDescent="0.2">
      <c r="A301" s="714" t="s">
        <v>820</v>
      </c>
      <c r="B301" s="701"/>
      <c r="C301" s="717"/>
      <c r="F301" s="714" t="s">
        <v>820</v>
      </c>
      <c r="G301" s="701"/>
      <c r="H301" s="717"/>
    </row>
    <row r="302" spans="1:8" x14ac:dyDescent="0.2">
      <c r="A302" s="715" t="s">
        <v>2037</v>
      </c>
      <c r="B302" s="702" t="s">
        <v>820</v>
      </c>
      <c r="C302" s="718">
        <v>23</v>
      </c>
      <c r="F302" s="715" t="s">
        <v>2037</v>
      </c>
      <c r="G302" s="702" t="s">
        <v>820</v>
      </c>
      <c r="H302" s="718">
        <v>24</v>
      </c>
    </row>
    <row r="303" spans="1:8" x14ac:dyDescent="0.2">
      <c r="A303" s="714" t="s">
        <v>801</v>
      </c>
      <c r="B303" s="701"/>
      <c r="C303" s="717"/>
      <c r="F303" s="714" t="s">
        <v>801</v>
      </c>
      <c r="G303" s="701"/>
      <c r="H303" s="717"/>
    </row>
    <row r="304" spans="1:8" x14ac:dyDescent="0.2">
      <c r="A304" s="715" t="s">
        <v>2024</v>
      </c>
      <c r="B304" s="702" t="s">
        <v>801</v>
      </c>
      <c r="C304" s="718">
        <v>22</v>
      </c>
      <c r="F304" s="715" t="s">
        <v>2024</v>
      </c>
      <c r="G304" s="702" t="s">
        <v>801</v>
      </c>
      <c r="H304" s="718">
        <v>23</v>
      </c>
    </row>
    <row r="305" spans="1:8" x14ac:dyDescent="0.2">
      <c r="A305" s="714" t="s">
        <v>823</v>
      </c>
      <c r="B305" s="701"/>
      <c r="C305" s="717"/>
      <c r="F305" s="714" t="s">
        <v>823</v>
      </c>
      <c r="G305" s="701"/>
      <c r="H305" s="717"/>
    </row>
    <row r="306" spans="1:8" x14ac:dyDescent="0.2">
      <c r="A306" s="715" t="s">
        <v>2039</v>
      </c>
      <c r="B306" s="702" t="s">
        <v>823</v>
      </c>
      <c r="C306" s="718">
        <v>23</v>
      </c>
      <c r="F306" s="715" t="s">
        <v>2039</v>
      </c>
      <c r="G306" s="702" t="s">
        <v>823</v>
      </c>
      <c r="H306" s="718">
        <v>24</v>
      </c>
    </row>
    <row r="307" spans="1:8" x14ac:dyDescent="0.2">
      <c r="A307" s="714" t="s">
        <v>813</v>
      </c>
      <c r="B307" s="701"/>
      <c r="C307" s="717"/>
      <c r="F307" s="714" t="s">
        <v>813</v>
      </c>
      <c r="G307" s="701"/>
      <c r="H307" s="717"/>
    </row>
    <row r="308" spans="1:8" x14ac:dyDescent="0.2">
      <c r="A308" s="715" t="s">
        <v>2032</v>
      </c>
      <c r="B308" s="702" t="s">
        <v>813</v>
      </c>
      <c r="C308" s="718">
        <v>22</v>
      </c>
      <c r="F308" s="715" t="s">
        <v>2032</v>
      </c>
      <c r="G308" s="702" t="s">
        <v>813</v>
      </c>
      <c r="H308" s="718">
        <v>24</v>
      </c>
    </row>
    <row r="309" spans="1:8" x14ac:dyDescent="0.2">
      <c r="A309" s="714" t="s">
        <v>825</v>
      </c>
      <c r="B309" s="701"/>
      <c r="C309" s="717"/>
      <c r="F309" s="714" t="s">
        <v>825</v>
      </c>
      <c r="G309" s="701"/>
      <c r="H309" s="717"/>
    </row>
    <row r="310" spans="1:8" x14ac:dyDescent="0.2">
      <c r="A310" s="715" t="s">
        <v>2041</v>
      </c>
      <c r="B310" s="702" t="s">
        <v>825</v>
      </c>
      <c r="C310" s="718">
        <v>23</v>
      </c>
      <c r="F310" s="715" t="s">
        <v>2041</v>
      </c>
      <c r="G310" s="702" t="s">
        <v>825</v>
      </c>
      <c r="H310" s="718">
        <v>25</v>
      </c>
    </row>
    <row r="311" spans="1:8" x14ac:dyDescent="0.2">
      <c r="A311" s="714" t="s">
        <v>817</v>
      </c>
      <c r="B311" s="701"/>
      <c r="C311" s="717"/>
      <c r="F311" s="714" t="s">
        <v>817</v>
      </c>
      <c r="G311" s="701"/>
      <c r="H311" s="717"/>
    </row>
    <row r="312" spans="1:8" x14ac:dyDescent="0.2">
      <c r="A312" s="715" t="s">
        <v>2035</v>
      </c>
      <c r="B312" s="702" t="s">
        <v>817</v>
      </c>
      <c r="C312" s="718">
        <v>23</v>
      </c>
      <c r="F312" s="715" t="s">
        <v>2035</v>
      </c>
      <c r="G312" s="702" t="s">
        <v>817</v>
      </c>
      <c r="H312" s="718">
        <v>24</v>
      </c>
    </row>
    <row r="313" spans="1:8" x14ac:dyDescent="0.2">
      <c r="A313" s="714" t="s">
        <v>815</v>
      </c>
      <c r="B313" s="701"/>
      <c r="C313" s="717"/>
      <c r="F313" s="714" t="s">
        <v>815</v>
      </c>
      <c r="G313" s="701"/>
      <c r="H313" s="717"/>
    </row>
    <row r="314" spans="1:8" x14ac:dyDescent="0.2">
      <c r="A314" s="715" t="s">
        <v>2033</v>
      </c>
      <c r="B314" s="702" t="s">
        <v>815</v>
      </c>
      <c r="C314" s="718">
        <v>23</v>
      </c>
      <c r="F314" s="715" t="s">
        <v>2033</v>
      </c>
      <c r="G314" s="702" t="s">
        <v>815</v>
      </c>
      <c r="H314" s="718">
        <v>24</v>
      </c>
    </row>
    <row r="315" spans="1:8" x14ac:dyDescent="0.2">
      <c r="A315" s="714" t="s">
        <v>805</v>
      </c>
      <c r="B315" s="701"/>
      <c r="C315" s="717"/>
      <c r="F315" s="714" t="s">
        <v>805</v>
      </c>
      <c r="G315" s="701"/>
      <c r="H315" s="717"/>
    </row>
    <row r="316" spans="1:8" x14ac:dyDescent="0.2">
      <c r="A316" s="715" t="s">
        <v>2026</v>
      </c>
      <c r="B316" s="702" t="s">
        <v>805</v>
      </c>
      <c r="C316" s="718">
        <v>22</v>
      </c>
      <c r="F316" s="715" t="s">
        <v>2026</v>
      </c>
      <c r="G316" s="702" t="s">
        <v>805</v>
      </c>
      <c r="H316" s="718">
        <v>23</v>
      </c>
    </row>
    <row r="317" spans="1:8" x14ac:dyDescent="0.2">
      <c r="A317" s="714" t="s">
        <v>810</v>
      </c>
      <c r="B317" s="701"/>
      <c r="C317" s="717"/>
      <c r="F317" s="714" t="s">
        <v>810</v>
      </c>
      <c r="G317" s="701"/>
      <c r="H317" s="717"/>
    </row>
    <row r="318" spans="1:8" x14ac:dyDescent="0.2">
      <c r="A318" s="715" t="s">
        <v>2030</v>
      </c>
      <c r="B318" s="702" t="s">
        <v>810</v>
      </c>
      <c r="C318" s="718">
        <v>22</v>
      </c>
      <c r="F318" s="715" t="s">
        <v>2030</v>
      </c>
      <c r="G318" s="702" t="s">
        <v>810</v>
      </c>
      <c r="H318" s="718">
        <v>24</v>
      </c>
    </row>
    <row r="319" spans="1:8" x14ac:dyDescent="0.2">
      <c r="A319" s="714" t="s">
        <v>821</v>
      </c>
      <c r="B319" s="701"/>
      <c r="C319" s="717"/>
      <c r="F319" s="714" t="s">
        <v>821</v>
      </c>
      <c r="G319" s="701"/>
      <c r="H319" s="717"/>
    </row>
    <row r="320" spans="1:8" x14ac:dyDescent="0.2">
      <c r="A320" s="715" t="s">
        <v>2038</v>
      </c>
      <c r="B320" s="702" t="s">
        <v>821</v>
      </c>
      <c r="C320" s="718">
        <v>23</v>
      </c>
      <c r="F320" s="715" t="s">
        <v>2038</v>
      </c>
      <c r="G320" s="702" t="s">
        <v>821</v>
      </c>
      <c r="H320" s="718">
        <v>24</v>
      </c>
    </row>
    <row r="321" spans="1:8" x14ac:dyDescent="0.2">
      <c r="A321" s="714" t="s">
        <v>824</v>
      </c>
      <c r="B321" s="701"/>
      <c r="C321" s="717"/>
      <c r="F321" s="714" t="s">
        <v>824</v>
      </c>
      <c r="G321" s="701"/>
      <c r="H321" s="717"/>
    </row>
    <row r="322" spans="1:8" x14ac:dyDescent="0.2">
      <c r="A322" s="715" t="s">
        <v>2040</v>
      </c>
      <c r="B322" s="702" t="s">
        <v>824</v>
      </c>
      <c r="C322" s="718">
        <v>23</v>
      </c>
      <c r="F322" s="715" t="s">
        <v>2040</v>
      </c>
      <c r="G322" s="702" t="s">
        <v>824</v>
      </c>
      <c r="H322" s="718">
        <v>25</v>
      </c>
    </row>
    <row r="323" spans="1:8" ht="15.75" x14ac:dyDescent="0.2">
      <c r="A323" s="709" t="s">
        <v>2346</v>
      </c>
      <c r="B323" s="710"/>
      <c r="C323" s="719"/>
      <c r="F323" s="709" t="s">
        <v>2346</v>
      </c>
      <c r="G323" s="710"/>
      <c r="H323" s="719"/>
    </row>
    <row r="324" spans="1:8" ht="19.5" customHeight="1" x14ac:dyDescent="0.2">
      <c r="A324" s="712" t="s">
        <v>2288</v>
      </c>
      <c r="B324" s="713"/>
      <c r="C324" s="716"/>
      <c r="F324" s="712" t="s">
        <v>2288</v>
      </c>
      <c r="G324" s="713"/>
      <c r="H324" s="716"/>
    </row>
    <row r="325" spans="1:8" x14ac:dyDescent="0.2">
      <c r="A325" s="714" t="s">
        <v>828</v>
      </c>
      <c r="B325" s="701"/>
      <c r="C325" s="717"/>
      <c r="F325" s="714" t="s">
        <v>828</v>
      </c>
      <c r="G325" s="701"/>
      <c r="H325" s="717"/>
    </row>
    <row r="326" spans="1:8" x14ac:dyDescent="0.2">
      <c r="A326" s="715" t="s">
        <v>2086</v>
      </c>
      <c r="B326" s="702" t="s">
        <v>1778</v>
      </c>
      <c r="C326" s="718">
        <v>24</v>
      </c>
      <c r="F326" s="715" t="s">
        <v>2086</v>
      </c>
      <c r="G326" s="702" t="s">
        <v>1778</v>
      </c>
      <c r="H326" s="718">
        <v>25</v>
      </c>
    </row>
    <row r="327" spans="1:8" x14ac:dyDescent="0.2">
      <c r="A327" s="715" t="s">
        <v>2087</v>
      </c>
      <c r="B327" s="702" t="s">
        <v>1778</v>
      </c>
      <c r="C327" s="718">
        <v>24</v>
      </c>
      <c r="F327" s="715" t="s">
        <v>2087</v>
      </c>
      <c r="G327" s="702" t="s">
        <v>1778</v>
      </c>
      <c r="H327" s="718">
        <v>25</v>
      </c>
    </row>
    <row r="328" spans="1:8" x14ac:dyDescent="0.2">
      <c r="A328" s="715" t="s">
        <v>2088</v>
      </c>
      <c r="B328" s="702" t="s">
        <v>1778</v>
      </c>
      <c r="C328" s="718">
        <v>24</v>
      </c>
      <c r="F328" s="715" t="s">
        <v>2088</v>
      </c>
      <c r="G328" s="702" t="s">
        <v>1778</v>
      </c>
      <c r="H328" s="718">
        <v>25</v>
      </c>
    </row>
    <row r="329" spans="1:8" x14ac:dyDescent="0.2">
      <c r="A329" s="715" t="s">
        <v>2090</v>
      </c>
      <c r="B329" s="702" t="s">
        <v>2344</v>
      </c>
      <c r="C329" s="718">
        <v>24</v>
      </c>
      <c r="F329" s="715" t="s">
        <v>2090</v>
      </c>
      <c r="G329" s="702" t="s">
        <v>2344</v>
      </c>
      <c r="H329" s="718">
        <v>25</v>
      </c>
    </row>
    <row r="330" spans="1:8" x14ac:dyDescent="0.2">
      <c r="A330" s="715" t="s">
        <v>2091</v>
      </c>
      <c r="B330" s="702" t="s">
        <v>832</v>
      </c>
      <c r="C330" s="718">
        <v>24</v>
      </c>
      <c r="F330" s="715" t="s">
        <v>2091</v>
      </c>
      <c r="G330" s="702" t="s">
        <v>832</v>
      </c>
      <c r="H330" s="718">
        <v>25</v>
      </c>
    </row>
    <row r="331" spans="1:8" x14ac:dyDescent="0.2">
      <c r="A331" s="715" t="s">
        <v>2092</v>
      </c>
      <c r="B331" s="702" t="s">
        <v>834</v>
      </c>
      <c r="C331" s="718">
        <v>24</v>
      </c>
      <c r="F331" s="715" t="s">
        <v>2092</v>
      </c>
      <c r="G331" s="702" t="s">
        <v>834</v>
      </c>
      <c r="H331" s="718">
        <v>25</v>
      </c>
    </row>
    <row r="332" spans="1:8" x14ac:dyDescent="0.2">
      <c r="A332" s="715" t="s">
        <v>2093</v>
      </c>
      <c r="B332" s="702" t="s">
        <v>836</v>
      </c>
      <c r="C332" s="718">
        <v>24</v>
      </c>
      <c r="F332" s="715" t="s">
        <v>2093</v>
      </c>
      <c r="G332" s="702" t="s">
        <v>836</v>
      </c>
      <c r="H332" s="718">
        <v>25</v>
      </c>
    </row>
    <row r="333" spans="1:8" x14ac:dyDescent="0.2">
      <c r="A333" s="715" t="s">
        <v>2089</v>
      </c>
      <c r="B333" s="702" t="s">
        <v>1778</v>
      </c>
      <c r="C333" s="718">
        <v>24</v>
      </c>
      <c r="F333" s="715" t="s">
        <v>2089</v>
      </c>
      <c r="G333" s="702" t="s">
        <v>1778</v>
      </c>
      <c r="H333" s="718">
        <v>25</v>
      </c>
    </row>
    <row r="334" spans="1:8" ht="19.5" customHeight="1" x14ac:dyDescent="0.2">
      <c r="A334" s="712" t="s">
        <v>2289</v>
      </c>
      <c r="B334" s="713"/>
      <c r="C334" s="716"/>
      <c r="F334" s="712" t="s">
        <v>2289</v>
      </c>
      <c r="G334" s="713"/>
      <c r="H334" s="716"/>
    </row>
    <row r="335" spans="1:8" x14ac:dyDescent="0.2">
      <c r="A335" s="714" t="s">
        <v>838</v>
      </c>
      <c r="B335" s="701"/>
      <c r="C335" s="717"/>
      <c r="F335" s="714" t="s">
        <v>838</v>
      </c>
      <c r="G335" s="701"/>
      <c r="H335" s="717"/>
    </row>
    <row r="336" spans="1:8" x14ac:dyDescent="0.2">
      <c r="A336" s="715" t="s">
        <v>2094</v>
      </c>
      <c r="B336" s="702" t="s">
        <v>839</v>
      </c>
      <c r="C336" s="718">
        <v>24</v>
      </c>
      <c r="F336" s="715" t="s">
        <v>2094</v>
      </c>
      <c r="G336" s="702" t="s">
        <v>839</v>
      </c>
      <c r="H336" s="718">
        <v>26</v>
      </c>
    </row>
    <row r="337" spans="1:8" x14ac:dyDescent="0.2">
      <c r="A337" s="715" t="s">
        <v>2095</v>
      </c>
      <c r="B337" s="702" t="s">
        <v>841</v>
      </c>
      <c r="C337" s="718">
        <v>24</v>
      </c>
      <c r="F337" s="715" t="s">
        <v>2095</v>
      </c>
      <c r="G337" s="702" t="s">
        <v>841</v>
      </c>
      <c r="H337" s="718">
        <v>26</v>
      </c>
    </row>
    <row r="338" spans="1:8" x14ac:dyDescent="0.2">
      <c r="A338" s="715" t="s">
        <v>2096</v>
      </c>
      <c r="B338" s="702" t="s">
        <v>843</v>
      </c>
      <c r="C338" s="718">
        <v>24</v>
      </c>
      <c r="F338" s="715" t="s">
        <v>2096</v>
      </c>
      <c r="G338" s="702" t="s">
        <v>843</v>
      </c>
      <c r="H338" s="718">
        <v>26</v>
      </c>
    </row>
    <row r="339" spans="1:8" x14ac:dyDescent="0.2">
      <c r="A339" s="715" t="s">
        <v>2097</v>
      </c>
      <c r="B339" s="702" t="s">
        <v>845</v>
      </c>
      <c r="C339" s="718">
        <v>24</v>
      </c>
      <c r="F339" s="715" t="s">
        <v>2097</v>
      </c>
      <c r="G339" s="702" t="s">
        <v>845</v>
      </c>
      <c r="H339" s="718">
        <v>26</v>
      </c>
    </row>
    <row r="340" spans="1:8" x14ac:dyDescent="0.2">
      <c r="A340" s="715" t="s">
        <v>2098</v>
      </c>
      <c r="B340" s="702" t="s">
        <v>847</v>
      </c>
      <c r="C340" s="718">
        <v>24</v>
      </c>
      <c r="F340" s="715" t="s">
        <v>2098</v>
      </c>
      <c r="G340" s="702" t="s">
        <v>847</v>
      </c>
      <c r="H340" s="718">
        <v>26</v>
      </c>
    </row>
    <row r="341" spans="1:8" x14ac:dyDescent="0.2">
      <c r="A341" s="715" t="s">
        <v>2099</v>
      </c>
      <c r="B341" s="702" t="s">
        <v>849</v>
      </c>
      <c r="C341" s="718">
        <v>24</v>
      </c>
      <c r="F341" s="715" t="s">
        <v>2099</v>
      </c>
      <c r="G341" s="702" t="s">
        <v>849</v>
      </c>
      <c r="H341" s="718">
        <v>26</v>
      </c>
    </row>
    <row r="342" spans="1:8" x14ac:dyDescent="0.2">
      <c r="A342" s="715" t="s">
        <v>2100</v>
      </c>
      <c r="B342" s="702" t="s">
        <v>851</v>
      </c>
      <c r="C342" s="718">
        <v>24</v>
      </c>
      <c r="F342" s="715" t="s">
        <v>2100</v>
      </c>
      <c r="G342" s="702" t="s">
        <v>851</v>
      </c>
      <c r="H342" s="718">
        <v>26</v>
      </c>
    </row>
    <row r="343" spans="1:8" x14ac:dyDescent="0.2">
      <c r="A343" s="715" t="s">
        <v>2101</v>
      </c>
      <c r="B343" s="702" t="s">
        <v>853</v>
      </c>
      <c r="C343" s="718">
        <v>24</v>
      </c>
      <c r="F343" s="715" t="s">
        <v>2101</v>
      </c>
      <c r="G343" s="702" t="s">
        <v>853</v>
      </c>
      <c r="H343" s="718">
        <v>26</v>
      </c>
    </row>
    <row r="344" spans="1:8" x14ac:dyDescent="0.2">
      <c r="A344" s="715" t="s">
        <v>2102</v>
      </c>
      <c r="B344" s="702" t="s">
        <v>855</v>
      </c>
      <c r="C344" s="718">
        <v>24</v>
      </c>
      <c r="F344" s="715" t="s">
        <v>2102</v>
      </c>
      <c r="G344" s="702" t="s">
        <v>855</v>
      </c>
      <c r="H344" s="718">
        <v>26</v>
      </c>
    </row>
    <row r="345" spans="1:8" x14ac:dyDescent="0.2">
      <c r="A345" s="715" t="s">
        <v>2103</v>
      </c>
      <c r="B345" s="702" t="s">
        <v>857</v>
      </c>
      <c r="C345" s="718">
        <v>24</v>
      </c>
      <c r="F345" s="715" t="s">
        <v>2103</v>
      </c>
      <c r="G345" s="702" t="s">
        <v>857</v>
      </c>
      <c r="H345" s="718">
        <v>26</v>
      </c>
    </row>
    <row r="346" spans="1:8" x14ac:dyDescent="0.2">
      <c r="A346" s="715" t="s">
        <v>2104</v>
      </c>
      <c r="B346" s="702" t="s">
        <v>1774</v>
      </c>
      <c r="C346" s="718">
        <v>24</v>
      </c>
      <c r="F346" s="715" t="s">
        <v>2104</v>
      </c>
      <c r="G346" s="702" t="s">
        <v>1774</v>
      </c>
      <c r="H346" s="718">
        <v>26</v>
      </c>
    </row>
    <row r="347" spans="1:8" x14ac:dyDescent="0.2">
      <c r="A347" s="715" t="s">
        <v>2105</v>
      </c>
      <c r="B347" s="702" t="s">
        <v>1776</v>
      </c>
      <c r="C347" s="718">
        <v>24</v>
      </c>
      <c r="F347" s="715" t="s">
        <v>2105</v>
      </c>
      <c r="G347" s="702" t="s">
        <v>1776</v>
      </c>
      <c r="H347" s="718">
        <v>26</v>
      </c>
    </row>
    <row r="348" spans="1:8" ht="19.5" customHeight="1" x14ac:dyDescent="0.2">
      <c r="A348" s="712" t="s">
        <v>2290</v>
      </c>
      <c r="B348" s="713"/>
      <c r="C348" s="716"/>
      <c r="F348" s="712" t="s">
        <v>2290</v>
      </c>
      <c r="G348" s="713"/>
      <c r="H348" s="716"/>
    </row>
    <row r="349" spans="1:8" x14ac:dyDescent="0.2">
      <c r="A349" s="714" t="s">
        <v>1278</v>
      </c>
      <c r="B349" s="701"/>
      <c r="C349" s="717"/>
      <c r="F349" s="714" t="s">
        <v>1278</v>
      </c>
      <c r="G349" s="701"/>
      <c r="H349" s="717"/>
    </row>
    <row r="350" spans="1:8" x14ac:dyDescent="0.2">
      <c r="A350" s="715" t="s">
        <v>2081</v>
      </c>
      <c r="B350" s="702" t="s">
        <v>1278</v>
      </c>
      <c r="C350" s="718">
        <v>28</v>
      </c>
      <c r="F350" s="715" t="s">
        <v>2081</v>
      </c>
      <c r="G350" s="702" t="s">
        <v>1278</v>
      </c>
      <c r="H350" s="718">
        <v>30</v>
      </c>
    </row>
    <row r="351" spans="1:8" x14ac:dyDescent="0.2">
      <c r="A351" s="714" t="s">
        <v>2315</v>
      </c>
      <c r="B351" s="701"/>
      <c r="C351" s="717"/>
      <c r="F351" s="714" t="s">
        <v>2315</v>
      </c>
      <c r="G351" s="701"/>
      <c r="H351" s="717"/>
    </row>
    <row r="352" spans="1:8" x14ac:dyDescent="0.2">
      <c r="A352" s="715" t="s">
        <v>2078</v>
      </c>
      <c r="B352" s="702" t="s">
        <v>1771</v>
      </c>
      <c r="C352" s="718">
        <v>25</v>
      </c>
      <c r="F352" s="715" t="s">
        <v>2078</v>
      </c>
      <c r="G352" s="702" t="s">
        <v>1771</v>
      </c>
      <c r="H352" s="718">
        <v>26</v>
      </c>
    </row>
    <row r="353" spans="1:8" x14ac:dyDescent="0.2">
      <c r="A353" s="714" t="s">
        <v>2281</v>
      </c>
      <c r="B353" s="701"/>
      <c r="C353" s="717"/>
      <c r="F353" s="714" t="s">
        <v>2281</v>
      </c>
      <c r="G353" s="701"/>
      <c r="H353" s="717"/>
    </row>
    <row r="354" spans="1:8" x14ac:dyDescent="0.2">
      <c r="A354" s="715" t="s">
        <v>2079</v>
      </c>
      <c r="B354" s="702" t="s">
        <v>2281</v>
      </c>
      <c r="C354" s="718">
        <v>25</v>
      </c>
      <c r="F354" s="715" t="s">
        <v>2079</v>
      </c>
      <c r="G354" s="702" t="s">
        <v>2281</v>
      </c>
      <c r="H354" s="718">
        <v>27</v>
      </c>
    </row>
    <row r="355" spans="1:8" x14ac:dyDescent="0.2">
      <c r="A355" s="714" t="s">
        <v>892</v>
      </c>
      <c r="B355" s="701"/>
      <c r="C355" s="717"/>
      <c r="F355" s="714" t="s">
        <v>892</v>
      </c>
      <c r="G355" s="701"/>
      <c r="H355" s="717"/>
    </row>
    <row r="356" spans="1:8" x14ac:dyDescent="0.2">
      <c r="A356" s="715" t="s">
        <v>2116</v>
      </c>
      <c r="B356" s="702" t="s">
        <v>893</v>
      </c>
      <c r="C356" s="718">
        <v>25</v>
      </c>
      <c r="F356" s="715" t="s">
        <v>2116</v>
      </c>
      <c r="G356" s="702" t="s">
        <v>893</v>
      </c>
      <c r="H356" s="718">
        <v>26</v>
      </c>
    </row>
    <row r="357" spans="1:8" x14ac:dyDescent="0.2">
      <c r="A357" s="715" t="s">
        <v>2117</v>
      </c>
      <c r="B357" s="702" t="s">
        <v>895</v>
      </c>
      <c r="C357" s="718">
        <v>25</v>
      </c>
      <c r="F357" s="715" t="s">
        <v>2117</v>
      </c>
      <c r="G357" s="702" t="s">
        <v>895</v>
      </c>
      <c r="H357" s="718">
        <v>26</v>
      </c>
    </row>
    <row r="358" spans="1:8" x14ac:dyDescent="0.2">
      <c r="A358" s="715" t="s">
        <v>2118</v>
      </c>
      <c r="B358" s="702" t="s">
        <v>897</v>
      </c>
      <c r="C358" s="718">
        <v>25</v>
      </c>
      <c r="F358" s="715" t="s">
        <v>2118</v>
      </c>
      <c r="G358" s="702" t="s">
        <v>897</v>
      </c>
      <c r="H358" s="718">
        <v>26</v>
      </c>
    </row>
    <row r="359" spans="1:8" x14ac:dyDescent="0.2">
      <c r="A359" s="715" t="s">
        <v>2119</v>
      </c>
      <c r="B359" s="702" t="s">
        <v>899</v>
      </c>
      <c r="C359" s="718">
        <v>25</v>
      </c>
      <c r="F359" s="715" t="s">
        <v>2119</v>
      </c>
      <c r="G359" s="702" t="s">
        <v>899</v>
      </c>
      <c r="H359" s="718">
        <v>26</v>
      </c>
    </row>
    <row r="360" spans="1:8" x14ac:dyDescent="0.2">
      <c r="A360" s="715" t="s">
        <v>2120</v>
      </c>
      <c r="B360" s="702" t="s">
        <v>901</v>
      </c>
      <c r="C360" s="718">
        <v>25</v>
      </c>
      <c r="F360" s="715" t="s">
        <v>2120</v>
      </c>
      <c r="G360" s="702" t="s">
        <v>901</v>
      </c>
      <c r="H360" s="718">
        <v>26</v>
      </c>
    </row>
    <row r="361" spans="1:8" x14ac:dyDescent="0.2">
      <c r="A361" s="714" t="s">
        <v>1034</v>
      </c>
      <c r="B361" s="701"/>
      <c r="C361" s="717"/>
      <c r="F361" s="714" t="s">
        <v>1034</v>
      </c>
      <c r="G361" s="701"/>
      <c r="H361" s="717"/>
    </row>
    <row r="362" spans="1:8" x14ac:dyDescent="0.2">
      <c r="A362" s="715" t="s">
        <v>2080</v>
      </c>
      <c r="B362" s="702" t="s">
        <v>1034</v>
      </c>
      <c r="C362" s="718">
        <v>27</v>
      </c>
      <c r="F362" s="715" t="s">
        <v>2080</v>
      </c>
      <c r="G362" s="702" t="s">
        <v>1034</v>
      </c>
      <c r="H362" s="718">
        <v>28</v>
      </c>
    </row>
    <row r="363" spans="1:8" x14ac:dyDescent="0.2">
      <c r="A363" s="714" t="s">
        <v>1742</v>
      </c>
      <c r="B363" s="701"/>
      <c r="C363" s="717"/>
      <c r="F363" s="714" t="s">
        <v>1742</v>
      </c>
      <c r="G363" s="701"/>
      <c r="H363" s="717"/>
    </row>
    <row r="364" spans="1:8" x14ac:dyDescent="0.2">
      <c r="A364" s="715" t="s">
        <v>2126</v>
      </c>
      <c r="B364" s="702" t="s">
        <v>914</v>
      </c>
      <c r="C364" s="718">
        <v>25</v>
      </c>
      <c r="F364" s="715" t="s">
        <v>2126</v>
      </c>
      <c r="G364" s="702" t="s">
        <v>914</v>
      </c>
      <c r="H364" s="718">
        <v>26</v>
      </c>
    </row>
    <row r="365" spans="1:8" x14ac:dyDescent="0.2">
      <c r="A365" s="715" t="s">
        <v>2127</v>
      </c>
      <c r="B365" s="702" t="s">
        <v>916</v>
      </c>
      <c r="C365" s="718">
        <v>25</v>
      </c>
      <c r="F365" s="715" t="s">
        <v>2127</v>
      </c>
      <c r="G365" s="702" t="s">
        <v>916</v>
      </c>
      <c r="H365" s="718">
        <v>26</v>
      </c>
    </row>
    <row r="366" spans="1:8" x14ac:dyDescent="0.2">
      <c r="A366" s="715" t="s">
        <v>2128</v>
      </c>
      <c r="B366" s="702" t="s">
        <v>918</v>
      </c>
      <c r="C366" s="718">
        <v>25</v>
      </c>
      <c r="F366" s="715" t="s">
        <v>2128</v>
      </c>
      <c r="G366" s="702" t="s">
        <v>918</v>
      </c>
      <c r="H366" s="718">
        <v>26</v>
      </c>
    </row>
    <row r="367" spans="1:8" x14ac:dyDescent="0.2">
      <c r="A367" s="715" t="s">
        <v>2129</v>
      </c>
      <c r="B367" s="702" t="s">
        <v>920</v>
      </c>
      <c r="C367" s="718">
        <v>25</v>
      </c>
      <c r="F367" s="715" t="s">
        <v>2129</v>
      </c>
      <c r="G367" s="702" t="s">
        <v>920</v>
      </c>
      <c r="H367" s="718">
        <v>27</v>
      </c>
    </row>
    <row r="368" spans="1:8" x14ac:dyDescent="0.2">
      <c r="A368" s="715" t="s">
        <v>2130</v>
      </c>
      <c r="B368" s="702" t="s">
        <v>922</v>
      </c>
      <c r="C368" s="718">
        <v>25</v>
      </c>
      <c r="F368" s="715" t="s">
        <v>2130</v>
      </c>
      <c r="G368" s="702" t="s">
        <v>922</v>
      </c>
      <c r="H368" s="718">
        <v>27</v>
      </c>
    </row>
    <row r="369" spans="1:8" x14ac:dyDescent="0.2">
      <c r="A369" s="715" t="s">
        <v>2131</v>
      </c>
      <c r="B369" s="702" t="s">
        <v>924</v>
      </c>
      <c r="C369" s="718">
        <v>25</v>
      </c>
      <c r="F369" s="715" t="s">
        <v>2131</v>
      </c>
      <c r="G369" s="702" t="s">
        <v>924</v>
      </c>
      <c r="H369" s="718">
        <v>27</v>
      </c>
    </row>
    <row r="370" spans="1:8" x14ac:dyDescent="0.2">
      <c r="A370" s="715" t="s">
        <v>2132</v>
      </c>
      <c r="B370" s="702" t="s">
        <v>926</v>
      </c>
      <c r="C370" s="718">
        <v>25</v>
      </c>
      <c r="F370" s="715" t="s">
        <v>2132</v>
      </c>
      <c r="G370" s="702" t="s">
        <v>926</v>
      </c>
      <c r="H370" s="718">
        <v>27</v>
      </c>
    </row>
    <row r="371" spans="1:8" x14ac:dyDescent="0.2">
      <c r="A371" s="715" t="s">
        <v>2133</v>
      </c>
      <c r="B371" s="702" t="s">
        <v>928</v>
      </c>
      <c r="C371" s="718">
        <v>25</v>
      </c>
      <c r="F371" s="715" t="s">
        <v>2133</v>
      </c>
      <c r="G371" s="702" t="s">
        <v>928</v>
      </c>
      <c r="H371" s="718">
        <v>27</v>
      </c>
    </row>
    <row r="372" spans="1:8" x14ac:dyDescent="0.2">
      <c r="A372" s="715" t="s">
        <v>2134</v>
      </c>
      <c r="B372" s="702" t="s">
        <v>930</v>
      </c>
      <c r="C372" s="718">
        <v>25</v>
      </c>
      <c r="F372" s="715" t="s">
        <v>2134</v>
      </c>
      <c r="G372" s="702" t="s">
        <v>930</v>
      </c>
      <c r="H372" s="718">
        <v>27</v>
      </c>
    </row>
    <row r="373" spans="1:8" x14ac:dyDescent="0.2">
      <c r="A373" s="715" t="s">
        <v>2135</v>
      </c>
      <c r="B373" s="702" t="s">
        <v>932</v>
      </c>
      <c r="C373" s="718">
        <v>25</v>
      </c>
      <c r="F373" s="715" t="s">
        <v>2135</v>
      </c>
      <c r="G373" s="702" t="s">
        <v>932</v>
      </c>
      <c r="H373" s="718">
        <v>27</v>
      </c>
    </row>
    <row r="374" spans="1:8" x14ac:dyDescent="0.2">
      <c r="A374" s="715" t="s">
        <v>2136</v>
      </c>
      <c r="B374" s="702" t="s">
        <v>934</v>
      </c>
      <c r="C374" s="718">
        <v>25</v>
      </c>
      <c r="F374" s="715" t="s">
        <v>2136</v>
      </c>
      <c r="G374" s="702" t="s">
        <v>934</v>
      </c>
      <c r="H374" s="718">
        <v>27</v>
      </c>
    </row>
    <row r="375" spans="1:8" x14ac:dyDescent="0.2">
      <c r="A375" s="714" t="s">
        <v>1741</v>
      </c>
      <c r="B375" s="701"/>
      <c r="C375" s="717"/>
      <c r="F375" s="714" t="s">
        <v>1741</v>
      </c>
      <c r="G375" s="701"/>
      <c r="H375" s="717"/>
    </row>
    <row r="376" spans="1:8" x14ac:dyDescent="0.2">
      <c r="A376" s="715" t="s">
        <v>2121</v>
      </c>
      <c r="B376" s="702" t="s">
        <v>904</v>
      </c>
      <c r="C376" s="718">
        <v>25</v>
      </c>
      <c r="F376" s="715" t="s">
        <v>2121</v>
      </c>
      <c r="G376" s="702" t="s">
        <v>904</v>
      </c>
      <c r="H376" s="718">
        <v>27</v>
      </c>
    </row>
    <row r="377" spans="1:8" x14ac:dyDescent="0.2">
      <c r="A377" s="715" t="s">
        <v>2122</v>
      </c>
      <c r="B377" s="702" t="s">
        <v>906</v>
      </c>
      <c r="C377" s="718">
        <v>25</v>
      </c>
      <c r="F377" s="715" t="s">
        <v>2122</v>
      </c>
      <c r="G377" s="702" t="s">
        <v>906</v>
      </c>
      <c r="H377" s="718">
        <v>27</v>
      </c>
    </row>
    <row r="378" spans="1:8" x14ac:dyDescent="0.2">
      <c r="A378" s="715" t="s">
        <v>2123</v>
      </c>
      <c r="B378" s="702" t="s">
        <v>908</v>
      </c>
      <c r="C378" s="718">
        <v>25</v>
      </c>
      <c r="F378" s="715" t="s">
        <v>2123</v>
      </c>
      <c r="G378" s="702" t="s">
        <v>908</v>
      </c>
      <c r="H378" s="718">
        <v>27</v>
      </c>
    </row>
    <row r="379" spans="1:8" x14ac:dyDescent="0.2">
      <c r="A379" s="715" t="s">
        <v>2124</v>
      </c>
      <c r="B379" s="702" t="s">
        <v>910</v>
      </c>
      <c r="C379" s="718">
        <v>25</v>
      </c>
      <c r="F379" s="715" t="s">
        <v>2124</v>
      </c>
      <c r="G379" s="702" t="s">
        <v>910</v>
      </c>
      <c r="H379" s="718">
        <v>27</v>
      </c>
    </row>
    <row r="380" spans="1:8" x14ac:dyDescent="0.2">
      <c r="A380" s="715" t="s">
        <v>2125</v>
      </c>
      <c r="B380" s="702" t="s">
        <v>912</v>
      </c>
      <c r="C380" s="718">
        <v>25</v>
      </c>
      <c r="F380" s="715" t="s">
        <v>2125</v>
      </c>
      <c r="G380" s="702" t="s">
        <v>912</v>
      </c>
      <c r="H380" s="718">
        <v>27</v>
      </c>
    </row>
    <row r="381" spans="1:8" x14ac:dyDescent="0.2">
      <c r="A381" s="714" t="s">
        <v>936</v>
      </c>
      <c r="B381" s="701"/>
      <c r="C381" s="717"/>
      <c r="F381" s="714" t="s">
        <v>936</v>
      </c>
      <c r="G381" s="701"/>
      <c r="H381" s="717"/>
    </row>
    <row r="382" spans="1:8" x14ac:dyDescent="0.2">
      <c r="A382" s="715" t="s">
        <v>2137</v>
      </c>
      <c r="B382" s="702" t="s">
        <v>936</v>
      </c>
      <c r="C382" s="718">
        <v>26</v>
      </c>
      <c r="F382" s="715" t="s">
        <v>2137</v>
      </c>
      <c r="G382" s="702" t="s">
        <v>936</v>
      </c>
      <c r="H382" s="718">
        <v>28</v>
      </c>
    </row>
    <row r="383" spans="1:8" x14ac:dyDescent="0.2">
      <c r="A383" s="714" t="s">
        <v>859</v>
      </c>
      <c r="B383" s="701"/>
      <c r="C383" s="717"/>
      <c r="F383" s="714" t="s">
        <v>859</v>
      </c>
      <c r="G383" s="701"/>
      <c r="H383" s="717"/>
    </row>
    <row r="384" spans="1:8" x14ac:dyDescent="0.2">
      <c r="A384" s="715" t="s">
        <v>2106</v>
      </c>
      <c r="B384" s="702" t="s">
        <v>1660</v>
      </c>
      <c r="C384" s="718">
        <v>24</v>
      </c>
      <c r="F384" s="715" t="s">
        <v>2106</v>
      </c>
      <c r="G384" s="702" t="s">
        <v>1660</v>
      </c>
      <c r="H384" s="718">
        <v>26</v>
      </c>
    </row>
    <row r="385" spans="1:8" x14ac:dyDescent="0.2">
      <c r="A385" s="715" t="s">
        <v>2107</v>
      </c>
      <c r="B385" s="702" t="s">
        <v>861</v>
      </c>
      <c r="C385" s="718">
        <v>24</v>
      </c>
      <c r="F385" s="715" t="s">
        <v>2107</v>
      </c>
      <c r="G385" s="702" t="s">
        <v>861</v>
      </c>
      <c r="H385" s="718">
        <v>26</v>
      </c>
    </row>
    <row r="386" spans="1:8" x14ac:dyDescent="0.2">
      <c r="A386" s="715" t="s">
        <v>2108</v>
      </c>
      <c r="B386" s="702" t="s">
        <v>864</v>
      </c>
      <c r="C386" s="718">
        <v>24</v>
      </c>
      <c r="F386" s="715" t="s">
        <v>2108</v>
      </c>
      <c r="G386" s="702" t="s">
        <v>864</v>
      </c>
      <c r="H386" s="718">
        <v>26</v>
      </c>
    </row>
    <row r="387" spans="1:8" x14ac:dyDescent="0.2">
      <c r="A387" s="715" t="s">
        <v>2109</v>
      </c>
      <c r="B387" s="702" t="s">
        <v>866</v>
      </c>
      <c r="C387" s="718">
        <v>24</v>
      </c>
      <c r="F387" s="715" t="s">
        <v>2109</v>
      </c>
      <c r="G387" s="702" t="s">
        <v>866</v>
      </c>
      <c r="H387" s="718">
        <v>26</v>
      </c>
    </row>
    <row r="388" spans="1:8" x14ac:dyDescent="0.2">
      <c r="A388" s="715" t="s">
        <v>2110</v>
      </c>
      <c r="B388" s="702" t="s">
        <v>868</v>
      </c>
      <c r="C388" s="718">
        <v>24</v>
      </c>
      <c r="F388" s="715" t="s">
        <v>2110</v>
      </c>
      <c r="G388" s="702" t="s">
        <v>868</v>
      </c>
      <c r="H388" s="718">
        <v>26</v>
      </c>
    </row>
    <row r="389" spans="1:8" x14ac:dyDescent="0.2">
      <c r="A389" s="715" t="s">
        <v>2111</v>
      </c>
      <c r="B389" s="702" t="s">
        <v>870</v>
      </c>
      <c r="C389" s="718">
        <v>24</v>
      </c>
      <c r="F389" s="715" t="s">
        <v>2111</v>
      </c>
      <c r="G389" s="702" t="s">
        <v>870</v>
      </c>
      <c r="H389" s="718">
        <v>26</v>
      </c>
    </row>
    <row r="390" spans="1:8" x14ac:dyDescent="0.2">
      <c r="A390" s="715" t="s">
        <v>2112</v>
      </c>
      <c r="B390" s="702" t="s">
        <v>871</v>
      </c>
      <c r="C390" s="718">
        <v>24</v>
      </c>
      <c r="F390" s="715" t="s">
        <v>2112</v>
      </c>
      <c r="G390" s="702" t="s">
        <v>871</v>
      </c>
      <c r="H390" s="718">
        <v>26</v>
      </c>
    </row>
    <row r="391" spans="1:8" x14ac:dyDescent="0.2">
      <c r="A391" s="715" t="s">
        <v>2113</v>
      </c>
      <c r="B391" s="702" t="s">
        <v>873</v>
      </c>
      <c r="C391" s="718">
        <v>24</v>
      </c>
      <c r="F391" s="715" t="s">
        <v>2113</v>
      </c>
      <c r="G391" s="702" t="s">
        <v>873</v>
      </c>
      <c r="H391" s="718">
        <v>26</v>
      </c>
    </row>
    <row r="392" spans="1:8" x14ac:dyDescent="0.2">
      <c r="A392" s="714" t="s">
        <v>1665</v>
      </c>
      <c r="B392" s="701"/>
      <c r="C392" s="717"/>
      <c r="F392" s="714" t="s">
        <v>1665</v>
      </c>
      <c r="G392" s="701"/>
      <c r="H392" s="717"/>
    </row>
    <row r="393" spans="1:8" x14ac:dyDescent="0.2">
      <c r="A393" s="715" t="s">
        <v>2082</v>
      </c>
      <c r="B393" s="702" t="s">
        <v>2066</v>
      </c>
      <c r="C393" s="718">
        <v>30</v>
      </c>
      <c r="F393" s="715" t="s">
        <v>2082</v>
      </c>
      <c r="G393" s="702" t="s">
        <v>2066</v>
      </c>
      <c r="H393" s="718">
        <v>31</v>
      </c>
    </row>
    <row r="394" spans="1:8" x14ac:dyDescent="0.2">
      <c r="A394" s="714" t="s">
        <v>875</v>
      </c>
      <c r="B394" s="701"/>
      <c r="C394" s="717"/>
      <c r="F394" s="714" t="s">
        <v>875</v>
      </c>
      <c r="G394" s="701"/>
      <c r="H394" s="717"/>
    </row>
    <row r="395" spans="1:8" x14ac:dyDescent="0.2">
      <c r="A395" s="715" t="s">
        <v>2115</v>
      </c>
      <c r="B395" s="702" t="s">
        <v>890</v>
      </c>
      <c r="C395" s="718">
        <v>25</v>
      </c>
      <c r="F395" s="715" t="s">
        <v>2115</v>
      </c>
      <c r="G395" s="702" t="s">
        <v>890</v>
      </c>
      <c r="H395" s="718">
        <v>26</v>
      </c>
    </row>
    <row r="396" spans="1:8" x14ac:dyDescent="0.2">
      <c r="A396" s="715" t="s">
        <v>2114</v>
      </c>
      <c r="B396" s="702" t="s">
        <v>2065</v>
      </c>
      <c r="C396" s="718">
        <v>24</v>
      </c>
      <c r="F396" s="715" t="s">
        <v>2114</v>
      </c>
      <c r="G396" s="702" t="s">
        <v>2065</v>
      </c>
      <c r="H396" s="718">
        <v>26</v>
      </c>
    </row>
    <row r="397" spans="1:8" x14ac:dyDescent="0.2">
      <c r="A397" s="714" t="s">
        <v>2165</v>
      </c>
      <c r="B397" s="701"/>
      <c r="C397" s="717"/>
      <c r="F397" s="714" t="s">
        <v>2165</v>
      </c>
      <c r="G397" s="701"/>
      <c r="H397" s="717"/>
    </row>
    <row r="398" spans="1:8" x14ac:dyDescent="0.2">
      <c r="A398" s="715" t="s">
        <v>2164</v>
      </c>
      <c r="B398" s="702" t="s">
        <v>2165</v>
      </c>
      <c r="C398" s="718">
        <v>25</v>
      </c>
      <c r="F398" s="715" t="s">
        <v>2164</v>
      </c>
      <c r="G398" s="702" t="s">
        <v>2165</v>
      </c>
      <c r="H398" s="718">
        <v>27</v>
      </c>
    </row>
    <row r="399" spans="1:8" ht="19.5" customHeight="1" x14ac:dyDescent="0.2">
      <c r="A399" s="712" t="s">
        <v>1534</v>
      </c>
      <c r="B399" s="713"/>
      <c r="C399" s="716"/>
      <c r="F399" s="712" t="s">
        <v>1534</v>
      </c>
      <c r="G399" s="713"/>
      <c r="H399" s="716"/>
    </row>
    <row r="400" spans="1:8" x14ac:dyDescent="0.2">
      <c r="A400" s="714" t="s">
        <v>181</v>
      </c>
      <c r="B400" s="701"/>
      <c r="C400" s="717"/>
      <c r="F400" s="714" t="s">
        <v>181</v>
      </c>
      <c r="G400" s="701"/>
      <c r="H400" s="717"/>
    </row>
    <row r="401" spans="1:8" x14ac:dyDescent="0.2">
      <c r="A401" s="715" t="s">
        <v>2141</v>
      </c>
      <c r="B401" s="702" t="s">
        <v>1535</v>
      </c>
      <c r="C401" s="718">
        <v>30</v>
      </c>
      <c r="F401" s="715" t="s">
        <v>2141</v>
      </c>
      <c r="G401" s="702" t="s">
        <v>1535</v>
      </c>
      <c r="H401" s="718">
        <v>32</v>
      </c>
    </row>
    <row r="402" spans="1:8" x14ac:dyDescent="0.2">
      <c r="A402" s="715" t="s">
        <v>2142</v>
      </c>
      <c r="B402" s="702" t="s">
        <v>1539</v>
      </c>
      <c r="C402" s="718">
        <v>30</v>
      </c>
      <c r="F402" s="715" t="s">
        <v>2142</v>
      </c>
      <c r="G402" s="702" t="s">
        <v>1539</v>
      </c>
      <c r="H402" s="718">
        <v>32</v>
      </c>
    </row>
    <row r="403" spans="1:8" x14ac:dyDescent="0.2">
      <c r="A403" s="715" t="s">
        <v>2143</v>
      </c>
      <c r="B403" s="702" t="s">
        <v>1539</v>
      </c>
      <c r="C403" s="718">
        <v>30</v>
      </c>
      <c r="F403" s="715" t="s">
        <v>2143</v>
      </c>
      <c r="G403" s="702" t="s">
        <v>1539</v>
      </c>
      <c r="H403" s="718">
        <v>32</v>
      </c>
    </row>
    <row r="404" spans="1:8" x14ac:dyDescent="0.2">
      <c r="A404" s="715" t="s">
        <v>2144</v>
      </c>
      <c r="B404" s="702" t="s">
        <v>1543</v>
      </c>
      <c r="C404" s="718">
        <v>30</v>
      </c>
      <c r="F404" s="715" t="s">
        <v>2144</v>
      </c>
      <c r="G404" s="702" t="s">
        <v>1543</v>
      </c>
      <c r="H404" s="718">
        <v>32</v>
      </c>
    </row>
    <row r="405" spans="1:8" x14ac:dyDescent="0.2">
      <c r="A405" s="715" t="s">
        <v>2145</v>
      </c>
      <c r="B405" s="702" t="s">
        <v>1543</v>
      </c>
      <c r="C405" s="718">
        <v>30</v>
      </c>
      <c r="F405" s="715" t="s">
        <v>2145</v>
      </c>
      <c r="G405" s="702" t="s">
        <v>1543</v>
      </c>
      <c r="H405" s="718">
        <v>32</v>
      </c>
    </row>
    <row r="406" spans="1:8" x14ac:dyDescent="0.2">
      <c r="A406" s="715" t="s">
        <v>2146</v>
      </c>
      <c r="B406" s="702" t="s">
        <v>1547</v>
      </c>
      <c r="C406" s="718">
        <v>30</v>
      </c>
      <c r="F406" s="715" t="s">
        <v>2146</v>
      </c>
      <c r="G406" s="702" t="s">
        <v>1547</v>
      </c>
      <c r="H406" s="718">
        <v>32</v>
      </c>
    </row>
    <row r="407" spans="1:8" x14ac:dyDescent="0.2">
      <c r="A407" s="715" t="s">
        <v>2147</v>
      </c>
      <c r="B407" s="702" t="s">
        <v>1547</v>
      </c>
      <c r="C407" s="718">
        <v>30</v>
      </c>
      <c r="F407" s="715" t="s">
        <v>2147</v>
      </c>
      <c r="G407" s="702" t="s">
        <v>1547</v>
      </c>
      <c r="H407" s="718">
        <v>32</v>
      </c>
    </row>
    <row r="408" spans="1:8" x14ac:dyDescent="0.2">
      <c r="A408" s="715" t="s">
        <v>2148</v>
      </c>
      <c r="B408" s="702" t="s">
        <v>1551</v>
      </c>
      <c r="C408" s="718">
        <v>30</v>
      </c>
      <c r="F408" s="715" t="s">
        <v>2148</v>
      </c>
      <c r="G408" s="702" t="s">
        <v>1551</v>
      </c>
      <c r="H408" s="718">
        <v>32</v>
      </c>
    </row>
    <row r="409" spans="1:8" ht="19.5" customHeight="1" x14ac:dyDescent="0.2">
      <c r="A409" s="712" t="s">
        <v>2291</v>
      </c>
      <c r="B409" s="713"/>
      <c r="C409" s="716"/>
      <c r="F409" s="712" t="s">
        <v>2291</v>
      </c>
      <c r="G409" s="713"/>
      <c r="H409" s="716"/>
    </row>
    <row r="410" spans="1:8" x14ac:dyDescent="0.2">
      <c r="A410" s="714" t="s">
        <v>1661</v>
      </c>
      <c r="B410" s="701"/>
      <c r="C410" s="717">
        <v>30</v>
      </c>
      <c r="F410" s="714" t="s">
        <v>1661</v>
      </c>
      <c r="G410" s="701"/>
      <c r="H410" s="717">
        <v>32</v>
      </c>
    </row>
    <row r="411" spans="1:8" ht="19.5" customHeight="1" x14ac:dyDescent="0.2">
      <c r="A411" s="712" t="s">
        <v>2292</v>
      </c>
      <c r="B411" s="713"/>
      <c r="C411" s="716"/>
      <c r="F411" s="712" t="s">
        <v>2292</v>
      </c>
      <c r="G411" s="713"/>
      <c r="H411" s="716"/>
    </row>
    <row r="412" spans="1:8" x14ac:dyDescent="0.2">
      <c r="A412" s="714" t="s">
        <v>2294</v>
      </c>
      <c r="B412" s="701"/>
      <c r="C412" s="717"/>
      <c r="F412" s="714" t="s">
        <v>2294</v>
      </c>
      <c r="G412" s="701"/>
      <c r="H412" s="717"/>
    </row>
    <row r="413" spans="1:8" x14ac:dyDescent="0.2">
      <c r="A413" s="715" t="s">
        <v>2084</v>
      </c>
      <c r="B413" s="702" t="s">
        <v>2294</v>
      </c>
      <c r="C413" s="718">
        <v>31</v>
      </c>
      <c r="F413" s="715" t="s">
        <v>2084</v>
      </c>
      <c r="G413" s="702" t="s">
        <v>2294</v>
      </c>
      <c r="H413" s="718">
        <v>33</v>
      </c>
    </row>
    <row r="414" spans="1:8" x14ac:dyDescent="0.2">
      <c r="A414" s="714" t="s">
        <v>2295</v>
      </c>
      <c r="B414" s="701"/>
      <c r="C414" s="717"/>
      <c r="F414" s="714" t="s">
        <v>2295</v>
      </c>
      <c r="G414" s="701"/>
      <c r="H414" s="717"/>
    </row>
    <row r="415" spans="1:8" x14ac:dyDescent="0.2">
      <c r="A415" s="715" t="s">
        <v>2085</v>
      </c>
      <c r="B415" s="702" t="s">
        <v>2072</v>
      </c>
      <c r="C415" s="718">
        <v>31</v>
      </c>
      <c r="F415" s="715" t="s">
        <v>2085</v>
      </c>
      <c r="G415" s="702" t="s">
        <v>2072</v>
      </c>
      <c r="H415" s="718">
        <v>33</v>
      </c>
    </row>
    <row r="416" spans="1:8" x14ac:dyDescent="0.2">
      <c r="A416" s="714" t="s">
        <v>293</v>
      </c>
      <c r="B416" s="701"/>
      <c r="C416" s="717"/>
      <c r="F416" s="714" t="s">
        <v>293</v>
      </c>
      <c r="G416" s="701"/>
      <c r="H416" s="717"/>
    </row>
    <row r="417" spans="1:8" x14ac:dyDescent="0.2">
      <c r="A417" s="715" t="s">
        <v>2150</v>
      </c>
      <c r="B417" s="702" t="s">
        <v>1555</v>
      </c>
      <c r="C417" s="718">
        <v>30</v>
      </c>
      <c r="F417" s="715" t="s">
        <v>2150</v>
      </c>
      <c r="G417" s="702" t="s">
        <v>1555</v>
      </c>
      <c r="H417" s="718">
        <v>32</v>
      </c>
    </row>
    <row r="418" spans="1:8" x14ac:dyDescent="0.2">
      <c r="A418" s="715" t="s">
        <v>2151</v>
      </c>
      <c r="B418" s="702" t="s">
        <v>1557</v>
      </c>
      <c r="C418" s="718">
        <v>30</v>
      </c>
      <c r="F418" s="715" t="s">
        <v>2151</v>
      </c>
      <c r="G418" s="702" t="s">
        <v>1557</v>
      </c>
      <c r="H418" s="718">
        <v>32</v>
      </c>
    </row>
    <row r="419" spans="1:8" x14ac:dyDescent="0.2">
      <c r="A419" s="715" t="s">
        <v>2152</v>
      </c>
      <c r="B419" s="702" t="s">
        <v>1559</v>
      </c>
      <c r="C419" s="718">
        <v>30</v>
      </c>
      <c r="F419" s="715" t="s">
        <v>2152</v>
      </c>
      <c r="G419" s="702" t="s">
        <v>1559</v>
      </c>
      <c r="H419" s="718">
        <v>32</v>
      </c>
    </row>
    <row r="420" spans="1:8" x14ac:dyDescent="0.2">
      <c r="A420" s="715" t="s">
        <v>2153</v>
      </c>
      <c r="B420" s="702" t="s">
        <v>1562</v>
      </c>
      <c r="C420" s="718">
        <v>30</v>
      </c>
      <c r="F420" s="715" t="s">
        <v>2153</v>
      </c>
      <c r="G420" s="702" t="s">
        <v>1562</v>
      </c>
      <c r="H420" s="718">
        <v>32</v>
      </c>
    </row>
    <row r="421" spans="1:8" x14ac:dyDescent="0.2">
      <c r="A421" s="715" t="s">
        <v>2154</v>
      </c>
      <c r="B421" s="702" t="s">
        <v>1564</v>
      </c>
      <c r="C421" s="718">
        <v>30</v>
      </c>
      <c r="F421" s="715" t="s">
        <v>2154</v>
      </c>
      <c r="G421" s="702" t="s">
        <v>1564</v>
      </c>
      <c r="H421" s="718">
        <v>32</v>
      </c>
    </row>
    <row r="422" spans="1:8" x14ac:dyDescent="0.2">
      <c r="A422" s="715" t="s">
        <v>2155</v>
      </c>
      <c r="B422" s="702" t="s">
        <v>1566</v>
      </c>
      <c r="C422" s="718">
        <v>30</v>
      </c>
      <c r="F422" s="715" t="s">
        <v>2155</v>
      </c>
      <c r="G422" s="702" t="s">
        <v>1566</v>
      </c>
      <c r="H422" s="718">
        <v>32</v>
      </c>
    </row>
    <row r="423" spans="1:8" x14ac:dyDescent="0.2">
      <c r="A423" s="715" t="s">
        <v>2156</v>
      </c>
      <c r="B423" s="702" t="s">
        <v>1568</v>
      </c>
      <c r="C423" s="718">
        <v>30</v>
      </c>
      <c r="F423" s="715" t="s">
        <v>2156</v>
      </c>
      <c r="G423" s="702" t="s">
        <v>1568</v>
      </c>
      <c r="H423" s="718">
        <v>32</v>
      </c>
    </row>
    <row r="424" spans="1:8" x14ac:dyDescent="0.2">
      <c r="A424" s="715" t="s">
        <v>2157</v>
      </c>
      <c r="B424" s="702" t="s">
        <v>1570</v>
      </c>
      <c r="C424" s="718">
        <v>30</v>
      </c>
      <c r="F424" s="715" t="s">
        <v>2157</v>
      </c>
      <c r="G424" s="702" t="s">
        <v>1570</v>
      </c>
      <c r="H424" s="718">
        <v>32</v>
      </c>
    </row>
    <row r="425" spans="1:8" x14ac:dyDescent="0.2">
      <c r="A425" s="715" t="s">
        <v>2158</v>
      </c>
      <c r="B425" s="702" t="s">
        <v>1572</v>
      </c>
      <c r="C425" s="718">
        <v>30</v>
      </c>
      <c r="F425" s="715" t="s">
        <v>2158</v>
      </c>
      <c r="G425" s="702" t="s">
        <v>1572</v>
      </c>
      <c r="H425" s="718">
        <v>32</v>
      </c>
    </row>
    <row r="426" spans="1:8" x14ac:dyDescent="0.2">
      <c r="A426" s="715" t="s">
        <v>2159</v>
      </c>
      <c r="B426" s="702" t="s">
        <v>1574</v>
      </c>
      <c r="C426" s="718">
        <v>30</v>
      </c>
      <c r="F426" s="715" t="s">
        <v>2159</v>
      </c>
      <c r="G426" s="702" t="s">
        <v>1574</v>
      </c>
      <c r="H426" s="718">
        <v>32</v>
      </c>
    </row>
    <row r="427" spans="1:8" x14ac:dyDescent="0.2">
      <c r="A427" s="715" t="s">
        <v>2160</v>
      </c>
      <c r="B427" s="702" t="s">
        <v>1576</v>
      </c>
      <c r="C427" s="718">
        <v>30</v>
      </c>
      <c r="F427" s="715" t="s">
        <v>2160</v>
      </c>
      <c r="G427" s="702" t="s">
        <v>1576</v>
      </c>
      <c r="H427" s="718">
        <v>32</v>
      </c>
    </row>
    <row r="428" spans="1:8" x14ac:dyDescent="0.2">
      <c r="A428" s="715" t="s">
        <v>2138</v>
      </c>
      <c r="B428" s="702" t="s">
        <v>1818</v>
      </c>
      <c r="C428" s="718">
        <v>30</v>
      </c>
      <c r="F428" s="715" t="s">
        <v>2138</v>
      </c>
      <c r="G428" s="702" t="s">
        <v>1818</v>
      </c>
      <c r="H428" s="718">
        <v>32</v>
      </c>
    </row>
    <row r="429" spans="1:8" x14ac:dyDescent="0.2">
      <c r="A429" s="715" t="s">
        <v>2139</v>
      </c>
      <c r="B429" s="702" t="s">
        <v>1819</v>
      </c>
      <c r="C429" s="718">
        <v>30</v>
      </c>
      <c r="F429" s="715" t="s">
        <v>2139</v>
      </c>
      <c r="G429" s="702" t="s">
        <v>1819</v>
      </c>
      <c r="H429" s="718">
        <v>32</v>
      </c>
    </row>
    <row r="430" spans="1:8" x14ac:dyDescent="0.2">
      <c r="A430" s="715" t="s">
        <v>2140</v>
      </c>
      <c r="B430" s="702" t="s">
        <v>1820</v>
      </c>
      <c r="C430" s="718">
        <v>30</v>
      </c>
      <c r="F430" s="715" t="s">
        <v>2140</v>
      </c>
      <c r="G430" s="702" t="s">
        <v>1820</v>
      </c>
      <c r="H430" s="718">
        <v>32</v>
      </c>
    </row>
    <row r="431" spans="1:8" x14ac:dyDescent="0.2">
      <c r="A431" s="714" t="s">
        <v>2293</v>
      </c>
      <c r="B431" s="701"/>
      <c r="C431" s="717"/>
      <c r="F431" s="714" t="s">
        <v>2293</v>
      </c>
      <c r="G431" s="701"/>
      <c r="H431" s="717"/>
    </row>
    <row r="432" spans="1:8" x14ac:dyDescent="0.2">
      <c r="A432" s="715" t="s">
        <v>2083</v>
      </c>
      <c r="B432" s="702" t="s">
        <v>1662</v>
      </c>
      <c r="C432" s="718">
        <v>31</v>
      </c>
      <c r="F432" s="715" t="s">
        <v>2083</v>
      </c>
      <c r="G432" s="702" t="s">
        <v>1662</v>
      </c>
      <c r="H432" s="718">
        <v>32</v>
      </c>
    </row>
    <row r="433" spans="1:8" x14ac:dyDescent="0.2">
      <c r="A433" s="714" t="s">
        <v>2287</v>
      </c>
      <c r="B433" s="701"/>
      <c r="C433" s="717"/>
      <c r="F433" s="714" t="s">
        <v>2287</v>
      </c>
      <c r="G433" s="701"/>
      <c r="H433" s="717"/>
    </row>
    <row r="434" spans="1:8" x14ac:dyDescent="0.2">
      <c r="A434" s="715" t="s">
        <v>2149</v>
      </c>
      <c r="B434" s="702" t="s">
        <v>2070</v>
      </c>
      <c r="C434" s="718">
        <v>30</v>
      </c>
      <c r="F434" s="715" t="s">
        <v>2149</v>
      </c>
      <c r="G434" s="702" t="s">
        <v>2070</v>
      </c>
      <c r="H434" s="718">
        <v>32</v>
      </c>
    </row>
    <row r="435" spans="1:8" x14ac:dyDescent="0.2">
      <c r="A435" s="714" t="s">
        <v>1657</v>
      </c>
      <c r="B435" s="701"/>
      <c r="C435" s="717"/>
      <c r="F435" s="714" t="s">
        <v>1657</v>
      </c>
      <c r="G435" s="701"/>
      <c r="H435" s="717"/>
    </row>
    <row r="436" spans="1:8" x14ac:dyDescent="0.2">
      <c r="A436" s="715" t="s">
        <v>2161</v>
      </c>
      <c r="B436" s="702" t="s">
        <v>1745</v>
      </c>
      <c r="C436" s="718">
        <v>31</v>
      </c>
      <c r="F436" s="715" t="s">
        <v>2161</v>
      </c>
      <c r="G436" s="702" t="s">
        <v>1745</v>
      </c>
      <c r="H436" s="718">
        <v>33</v>
      </c>
    </row>
    <row r="437" spans="1:8" x14ac:dyDescent="0.2">
      <c r="C437"/>
      <c r="H437"/>
    </row>
    <row r="438" spans="1:8" x14ac:dyDescent="0.2">
      <c r="C438"/>
      <c r="H438"/>
    </row>
    <row r="439" spans="1:8" x14ac:dyDescent="0.2">
      <c r="C439"/>
      <c r="H439"/>
    </row>
    <row r="440" spans="1:8" x14ac:dyDescent="0.2">
      <c r="C440"/>
      <c r="H440"/>
    </row>
    <row r="441" spans="1:8" x14ac:dyDescent="0.2">
      <c r="C441"/>
      <c r="H441"/>
    </row>
    <row r="442" spans="1:8" x14ac:dyDescent="0.2">
      <c r="C442"/>
      <c r="H442"/>
    </row>
    <row r="443" spans="1:8" x14ac:dyDescent="0.2">
      <c r="C443"/>
      <c r="H443"/>
    </row>
    <row r="444" spans="1:8" x14ac:dyDescent="0.2">
      <c r="C444"/>
      <c r="H444"/>
    </row>
  </sheetData>
  <pageMargins left="0.70866141732283472" right="0.70866141732283472" top="0.72" bottom="0.6" header="0.31496062992125984" footer="0.31496062992125984"/>
  <pageSetup paperSize="9" scale="81" fitToHeight="0" orientation="portrait" r:id="rId2"/>
  <rowBreaks count="5" manualBreakCount="5">
    <brk id="74" min="5" max="7" man="1"/>
    <brk id="146" min="5" max="7" man="1"/>
    <brk id="216" min="5" max="7" man="1"/>
    <brk id="278" min="5" max="7" man="1"/>
    <brk id="32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4">
    <tabColor rgb="FF0070C0"/>
    <outlinePr summaryBelow="0"/>
    <pageSetUpPr fitToPage="1"/>
  </sheetPr>
  <dimension ref="A1:XEF3163"/>
  <sheetViews>
    <sheetView showGridLines="0" tabSelected="1" view="pageBreakPreview" zoomScale="80" zoomScaleNormal="85" zoomScaleSheetLayoutView="80" workbookViewId="0">
      <pane xSplit="4" ySplit="8" topLeftCell="E9" activePane="bottomRight" state="frozen"/>
      <selection pane="topRight" activeCell="L1" sqref="L1"/>
      <selection pane="bottomLeft" activeCell="A9" sqref="A9"/>
      <selection pane="bottomRight" activeCell="B4" sqref="B4"/>
    </sheetView>
  </sheetViews>
  <sheetFormatPr defaultRowHeight="12.75" outlineLevelRow="1" outlineLevelCol="1" x14ac:dyDescent="0.2"/>
  <cols>
    <col min="1" max="1" width="4.42578125" customWidth="1"/>
    <col min="2" max="2" width="6.42578125" customWidth="1"/>
    <col min="3" max="3" width="9.85546875" customWidth="1"/>
    <col min="4" max="4" width="47" customWidth="1"/>
    <col min="5" max="5" width="9.85546875" customWidth="1" outlineLevel="1"/>
    <col min="6" max="6" width="6.42578125" style="143" customWidth="1"/>
    <col min="7" max="7" width="8.42578125" customWidth="1" outlineLevel="1"/>
    <col min="8" max="8" width="3.42578125" style="3" customWidth="1" outlineLevel="1"/>
    <col min="9" max="9" width="13.42578125" customWidth="1" outlineLevel="1"/>
    <col min="10" max="10" width="11.140625" customWidth="1" outlineLevel="1"/>
    <col min="11" max="11" width="12.140625" bestFit="1" customWidth="1" outlineLevel="1"/>
    <col min="12" max="13" width="11.42578125" customWidth="1" outlineLevel="1"/>
    <col min="14" max="14" width="13.5703125" customWidth="1"/>
    <col min="15" max="15" width="11.5703125" customWidth="1"/>
    <col min="16" max="16" width="13" customWidth="1"/>
  </cols>
  <sheetData>
    <row r="1" spans="1:16" s="395" customFormat="1" ht="9.9499999999999993" hidden="1" customHeight="1" x14ac:dyDescent="0.2">
      <c r="F1" s="534"/>
      <c r="H1" s="3"/>
    </row>
    <row r="2" spans="1:16" ht="9.9499999999999993" hidden="1" customHeight="1" x14ac:dyDescent="0.2">
      <c r="A2" s="220"/>
      <c r="B2" s="220"/>
      <c r="C2" s="220"/>
      <c r="D2" s="228"/>
      <c r="E2" s="223"/>
      <c r="F2" s="533"/>
      <c r="G2" s="224"/>
      <c r="H2" s="901"/>
      <c r="I2" s="225"/>
      <c r="J2" s="225"/>
      <c r="K2" s="225"/>
      <c r="L2" s="225"/>
      <c r="M2" s="225"/>
      <c r="N2" s="142"/>
      <c r="O2" s="222"/>
    </row>
    <row r="3" spans="1:16" s="5" customFormat="1" ht="9.9499999999999993" hidden="1" customHeight="1" x14ac:dyDescent="0.2">
      <c r="F3" s="25"/>
      <c r="H3" s="3"/>
    </row>
    <row r="4" spans="1:16" ht="18" x14ac:dyDescent="0.25">
      <c r="A4" s="384" t="s">
        <v>3178</v>
      </c>
    </row>
    <row r="5" spans="1:16" x14ac:dyDescent="0.2">
      <c r="D5" t="s">
        <v>642</v>
      </c>
      <c r="G5" s="21"/>
      <c r="H5" s="208"/>
      <c r="I5" s="21"/>
      <c r="J5" s="21"/>
      <c r="K5" s="21"/>
      <c r="L5" s="21"/>
      <c r="M5" s="21"/>
      <c r="N5" s="21"/>
      <c r="O5" s="21"/>
    </row>
    <row r="6" spans="1:16" ht="48" customHeight="1" x14ac:dyDescent="0.2">
      <c r="A6" s="699" t="s">
        <v>2047</v>
      </c>
      <c r="B6" s="699" t="s">
        <v>2347</v>
      </c>
      <c r="C6" s="639" t="s">
        <v>306</v>
      </c>
      <c r="D6" s="639" t="s">
        <v>2316</v>
      </c>
      <c r="E6" s="230" t="s">
        <v>2053</v>
      </c>
      <c r="F6" s="535" t="s">
        <v>309</v>
      </c>
      <c r="G6" s="899" t="s">
        <v>2054</v>
      </c>
      <c r="H6" s="899" t="s">
        <v>475</v>
      </c>
      <c r="I6" s="230" t="s">
        <v>2057</v>
      </c>
      <c r="J6" s="230" t="s">
        <v>2055</v>
      </c>
      <c r="K6" s="231" t="s">
        <v>337</v>
      </c>
      <c r="L6" s="231" t="s">
        <v>338</v>
      </c>
      <c r="M6" s="231" t="s">
        <v>486</v>
      </c>
      <c r="N6" s="230" t="s">
        <v>487</v>
      </c>
      <c r="O6" s="663" t="s">
        <v>2</v>
      </c>
      <c r="P6" s="1063"/>
    </row>
    <row r="7" spans="1:16" ht="13.5" thickBot="1" x14ac:dyDescent="0.25">
      <c r="A7" s="674" t="s">
        <v>3800</v>
      </c>
      <c r="B7" s="232"/>
      <c r="C7" s="232"/>
      <c r="D7" s="210"/>
      <c r="E7" s="210"/>
      <c r="F7" s="536"/>
      <c r="G7" s="233"/>
      <c r="H7" s="233"/>
      <c r="I7" s="234"/>
      <c r="J7" s="235"/>
      <c r="K7" s="678">
        <v>1</v>
      </c>
      <c r="L7" s="678">
        <v>1</v>
      </c>
      <c r="M7" s="678">
        <v>1</v>
      </c>
      <c r="N7" s="210"/>
      <c r="O7" s="664"/>
    </row>
    <row r="8" spans="1:16" ht="13.5" thickBot="1" x14ac:dyDescent="0.25">
      <c r="A8" s="620"/>
      <c r="B8" s="212"/>
      <c r="C8" s="212"/>
      <c r="D8" s="213"/>
      <c r="E8" s="213"/>
      <c r="F8" s="537"/>
      <c r="G8" s="214"/>
      <c r="H8" s="741"/>
      <c r="I8" s="215"/>
      <c r="J8" s="216"/>
      <c r="K8" s="217"/>
      <c r="L8" s="217"/>
      <c r="M8" s="217"/>
      <c r="N8" s="213"/>
      <c r="O8" s="665"/>
    </row>
    <row r="9" spans="1:16" ht="20.25" customHeight="1" thickBot="1" x14ac:dyDescent="0.25">
      <c r="A9" s="621" t="s">
        <v>60</v>
      </c>
      <c r="B9" s="336"/>
      <c r="C9" s="336"/>
      <c r="D9" s="245"/>
      <c r="E9" s="340"/>
      <c r="F9" s="538"/>
      <c r="G9" s="342"/>
      <c r="H9" s="742"/>
      <c r="I9" s="343"/>
      <c r="J9" s="344"/>
      <c r="K9" s="345"/>
      <c r="L9" s="345"/>
      <c r="M9" s="345"/>
      <c r="N9" s="341"/>
      <c r="O9" s="341"/>
    </row>
    <row r="10" spans="1:16" ht="24.75" customHeight="1" x14ac:dyDescent="0.2">
      <c r="A10" s="622">
        <v>101</v>
      </c>
      <c r="B10" s="324">
        <v>300</v>
      </c>
      <c r="C10" s="324" t="s">
        <v>493</v>
      </c>
      <c r="D10" s="1077" t="s">
        <v>2312</v>
      </c>
      <c r="E10" s="257">
        <v>1000</v>
      </c>
      <c r="F10" s="301" t="s">
        <v>553</v>
      </c>
      <c r="G10" s="258">
        <v>25.66</v>
      </c>
      <c r="H10" s="771"/>
      <c r="I10" s="258">
        <v>1079526.8437600001</v>
      </c>
      <c r="J10" s="258">
        <v>50094.221800000007</v>
      </c>
      <c r="K10" s="1064">
        <v>545443.88</v>
      </c>
      <c r="L10" s="645">
        <v>49999.040000000001</v>
      </c>
      <c r="M10" s="645">
        <v>23297.51</v>
      </c>
      <c r="N10" s="645">
        <v>1748361.5</v>
      </c>
      <c r="O10" s="655">
        <v>1748.36</v>
      </c>
      <c r="P10" s="89"/>
    </row>
    <row r="11" spans="1:16" outlineLevel="1" x14ac:dyDescent="0.2">
      <c r="A11" s="623">
        <v>101</v>
      </c>
      <c r="B11" s="262">
        <v>300</v>
      </c>
      <c r="C11" s="262" t="s">
        <v>493</v>
      </c>
      <c r="D11" s="265" t="s">
        <v>517</v>
      </c>
      <c r="E11" s="266"/>
      <c r="F11" s="296"/>
      <c r="G11" s="267">
        <v>21.09</v>
      </c>
      <c r="H11" s="907">
        <v>41</v>
      </c>
      <c r="I11" s="272">
        <v>950003.70761000004</v>
      </c>
      <c r="J11" s="272">
        <v>41172.530700000003</v>
      </c>
      <c r="K11" s="242"/>
      <c r="L11" s="242"/>
      <c r="M11" s="242"/>
      <c r="N11" s="322"/>
      <c r="O11" s="222"/>
      <c r="P11" s="89"/>
    </row>
    <row r="12" spans="1:16" outlineLevel="1" x14ac:dyDescent="0.2">
      <c r="A12" s="1017">
        <v>101</v>
      </c>
      <c r="B12" s="956">
        <v>300</v>
      </c>
      <c r="C12" s="956" t="s">
        <v>493</v>
      </c>
      <c r="D12" s="265" t="s">
        <v>2830</v>
      </c>
      <c r="E12" s="735"/>
      <c r="F12" s="958">
        <v>0</v>
      </c>
      <c r="G12" s="267">
        <v>0.84</v>
      </c>
      <c r="H12" s="907">
        <v>30</v>
      </c>
      <c r="I12" s="693">
        <v>24578.69327</v>
      </c>
      <c r="J12" s="693">
        <v>1639.8732</v>
      </c>
      <c r="K12" s="242"/>
      <c r="L12" s="242"/>
      <c r="M12" s="242"/>
      <c r="N12" s="322"/>
      <c r="O12" s="222"/>
      <c r="P12" s="89"/>
    </row>
    <row r="13" spans="1:16" outlineLevel="1" x14ac:dyDescent="0.2">
      <c r="A13" s="623">
        <v>101</v>
      </c>
      <c r="B13" s="262">
        <v>300</v>
      </c>
      <c r="C13" s="262" t="s">
        <v>493</v>
      </c>
      <c r="D13" s="265" t="s">
        <v>1769</v>
      </c>
      <c r="E13" s="263"/>
      <c r="F13" s="297"/>
      <c r="G13" s="267">
        <v>3.73</v>
      </c>
      <c r="H13" s="907">
        <v>29</v>
      </c>
      <c r="I13" s="272">
        <v>104944.44287999999</v>
      </c>
      <c r="J13" s="272">
        <v>7281.8179</v>
      </c>
      <c r="K13" s="242"/>
      <c r="L13" s="242"/>
      <c r="M13" s="242"/>
      <c r="N13" s="322"/>
      <c r="O13" s="222"/>
      <c r="P13" s="89"/>
    </row>
    <row r="14" spans="1:16" ht="15" customHeight="1" outlineLevel="1" x14ac:dyDescent="0.2">
      <c r="A14" s="627">
        <v>101</v>
      </c>
      <c r="B14" s="329">
        <v>300</v>
      </c>
      <c r="C14" s="329" t="s">
        <v>493</v>
      </c>
      <c r="D14" s="274" t="s">
        <v>3407</v>
      </c>
      <c r="E14" s="238"/>
      <c r="F14" s="533"/>
      <c r="G14" s="239"/>
      <c r="H14" s="902"/>
      <c r="I14" s="242"/>
      <c r="J14" s="242"/>
      <c r="K14" s="242"/>
      <c r="L14" s="242"/>
      <c r="M14" s="242"/>
      <c r="N14" s="322"/>
      <c r="O14" s="222"/>
      <c r="P14" s="89"/>
    </row>
    <row r="15" spans="1:16" outlineLevel="1" x14ac:dyDescent="0.2">
      <c r="A15" s="623">
        <v>101</v>
      </c>
      <c r="B15" s="623">
        <v>300</v>
      </c>
      <c r="C15" s="262" t="s">
        <v>493</v>
      </c>
      <c r="D15" s="274" t="s">
        <v>2459</v>
      </c>
      <c r="E15" s="740"/>
      <c r="F15" s="740"/>
      <c r="G15" s="740"/>
      <c r="H15" s="740"/>
      <c r="I15" s="242"/>
      <c r="J15" s="242"/>
      <c r="K15" s="242"/>
      <c r="L15" s="242"/>
      <c r="M15" s="242"/>
      <c r="N15" s="322"/>
      <c r="O15" s="222"/>
      <c r="P15" s="89"/>
    </row>
    <row r="16" spans="1:16" outlineLevel="1" x14ac:dyDescent="0.2">
      <c r="A16" s="630">
        <v>101</v>
      </c>
      <c r="B16" s="455">
        <v>300</v>
      </c>
      <c r="C16" s="455" t="s">
        <v>493</v>
      </c>
      <c r="D16" s="274" t="s">
        <v>2460</v>
      </c>
      <c r="E16" s="221"/>
      <c r="F16" s="533"/>
      <c r="G16" s="242"/>
      <c r="H16" s="908"/>
      <c r="I16" s="242"/>
      <c r="J16" s="242"/>
      <c r="K16" s="242"/>
      <c r="L16" s="242"/>
      <c r="M16" s="242"/>
      <c r="N16" s="1069"/>
      <c r="O16" s="222"/>
      <c r="P16" s="89"/>
    </row>
    <row r="17" spans="1:16" ht="20.25" customHeight="1" x14ac:dyDescent="0.2">
      <c r="A17" s="625">
        <v>101</v>
      </c>
      <c r="B17" s="254">
        <v>300</v>
      </c>
      <c r="C17" s="254" t="s">
        <v>1755</v>
      </c>
      <c r="D17" s="284" t="s">
        <v>1756</v>
      </c>
      <c r="E17" s="257">
        <v>12</v>
      </c>
      <c r="F17" s="301" t="s">
        <v>594</v>
      </c>
      <c r="G17" s="258">
        <v>8.1999999999999993</v>
      </c>
      <c r="H17" s="771"/>
      <c r="I17" s="258">
        <v>300834.99916000001</v>
      </c>
      <c r="J17" s="258">
        <v>16008.286</v>
      </c>
      <c r="K17" s="1064">
        <v>87569.84</v>
      </c>
      <c r="L17" s="310"/>
      <c r="M17" s="310"/>
      <c r="N17" s="645">
        <v>404413.13</v>
      </c>
      <c r="O17" s="655">
        <v>33701.089999999997</v>
      </c>
      <c r="P17" s="89"/>
    </row>
    <row r="18" spans="1:16" outlineLevel="1" x14ac:dyDescent="0.2">
      <c r="A18" s="623">
        <v>101</v>
      </c>
      <c r="B18" s="262">
        <v>300</v>
      </c>
      <c r="C18" s="262" t="s">
        <v>1755</v>
      </c>
      <c r="D18" s="265" t="s">
        <v>526</v>
      </c>
      <c r="E18" s="604"/>
      <c r="F18" s="266"/>
      <c r="G18" s="267">
        <v>1.2</v>
      </c>
      <c r="H18" s="907">
        <v>57</v>
      </c>
      <c r="I18" s="272">
        <v>84409.156999999992</v>
      </c>
      <c r="J18" s="272">
        <v>2342.6759999999999</v>
      </c>
      <c r="K18" s="316"/>
      <c r="L18" s="316"/>
      <c r="M18" s="316"/>
      <c r="N18" s="322" t="s">
        <v>364</v>
      </c>
      <c r="O18" s="656"/>
      <c r="P18" s="89"/>
    </row>
    <row r="19" spans="1:16" outlineLevel="1" x14ac:dyDescent="0.2">
      <c r="A19" s="623">
        <v>101</v>
      </c>
      <c r="B19" s="262">
        <v>300</v>
      </c>
      <c r="C19" s="262" t="s">
        <v>1755</v>
      </c>
      <c r="D19" s="265" t="s">
        <v>534</v>
      </c>
      <c r="E19" s="604"/>
      <c r="F19" s="263"/>
      <c r="G19" s="267">
        <v>1</v>
      </c>
      <c r="H19" s="907">
        <v>38</v>
      </c>
      <c r="I19" s="272">
        <v>33386.821299999996</v>
      </c>
      <c r="J19" s="272">
        <v>1952.23</v>
      </c>
      <c r="K19" s="242"/>
      <c r="L19" s="242"/>
      <c r="M19" s="242"/>
      <c r="N19" s="322" t="s">
        <v>364</v>
      </c>
      <c r="O19" s="222"/>
      <c r="P19" s="89"/>
    </row>
    <row r="20" spans="1:16" outlineLevel="1" x14ac:dyDescent="0.2">
      <c r="A20" s="623">
        <v>101</v>
      </c>
      <c r="B20" s="262">
        <v>300</v>
      </c>
      <c r="C20" s="262" t="s">
        <v>1755</v>
      </c>
      <c r="D20" s="265" t="s">
        <v>1757</v>
      </c>
      <c r="E20" s="604"/>
      <c r="F20" s="263"/>
      <c r="G20" s="267">
        <v>3</v>
      </c>
      <c r="H20" s="907">
        <v>41</v>
      </c>
      <c r="I20" s="272">
        <v>112667.13946999999</v>
      </c>
      <c r="J20" s="272">
        <v>5856.69</v>
      </c>
      <c r="K20" s="242"/>
      <c r="L20" s="242"/>
      <c r="M20" s="242"/>
      <c r="N20" s="322" t="s">
        <v>364</v>
      </c>
      <c r="O20" s="222"/>
      <c r="P20" s="89"/>
    </row>
    <row r="21" spans="1:16" outlineLevel="1" x14ac:dyDescent="0.2">
      <c r="A21" s="623">
        <v>101</v>
      </c>
      <c r="B21" s="262">
        <v>300</v>
      </c>
      <c r="C21" s="262" t="s">
        <v>1755</v>
      </c>
      <c r="D21" s="265" t="s">
        <v>524</v>
      </c>
      <c r="E21" s="604"/>
      <c r="F21" s="263"/>
      <c r="G21" s="267">
        <v>1</v>
      </c>
      <c r="H21" s="907">
        <v>29</v>
      </c>
      <c r="I21" s="272">
        <v>23457.293790000003</v>
      </c>
      <c r="J21" s="272">
        <v>1952.23</v>
      </c>
      <c r="K21" s="242"/>
      <c r="L21" s="242"/>
      <c r="M21" s="242"/>
      <c r="N21" s="322" t="s">
        <v>364</v>
      </c>
      <c r="O21" s="222"/>
      <c r="P21" s="89"/>
    </row>
    <row r="22" spans="1:16" outlineLevel="1" x14ac:dyDescent="0.2">
      <c r="A22" s="623">
        <v>101</v>
      </c>
      <c r="B22" s="262">
        <v>300</v>
      </c>
      <c r="C22" s="262" t="s">
        <v>1755</v>
      </c>
      <c r="D22" s="265" t="s">
        <v>1769</v>
      </c>
      <c r="E22" s="604"/>
      <c r="F22" s="263"/>
      <c r="G22" s="267">
        <v>2</v>
      </c>
      <c r="H22" s="907">
        <v>29</v>
      </c>
      <c r="I22" s="272">
        <v>46914.587600000006</v>
      </c>
      <c r="J22" s="272">
        <v>3904.46</v>
      </c>
      <c r="K22" s="242"/>
      <c r="L22" s="242"/>
      <c r="M22" s="242"/>
      <c r="N22" s="322"/>
      <c r="O22" s="222"/>
      <c r="P22" s="89"/>
    </row>
    <row r="23" spans="1:16" ht="42" customHeight="1" x14ac:dyDescent="0.2">
      <c r="A23" s="625">
        <v>101</v>
      </c>
      <c r="B23" s="254">
        <v>300</v>
      </c>
      <c r="C23" s="254" t="s">
        <v>1755</v>
      </c>
      <c r="D23" s="284" t="s">
        <v>2721</v>
      </c>
      <c r="E23" s="257">
        <v>12</v>
      </c>
      <c r="F23" s="301" t="s">
        <v>594</v>
      </c>
      <c r="G23" s="258">
        <v>11.9</v>
      </c>
      <c r="H23" s="771"/>
      <c r="I23" s="258">
        <v>452600.44043000002</v>
      </c>
      <c r="J23" s="258">
        <v>23231.537</v>
      </c>
      <c r="K23" s="1064">
        <v>45389.43</v>
      </c>
      <c r="L23" s="310"/>
      <c r="M23" s="310"/>
      <c r="N23" s="645">
        <v>521221.41</v>
      </c>
      <c r="O23" s="655">
        <v>43435.12</v>
      </c>
      <c r="P23" s="89"/>
    </row>
    <row r="24" spans="1:16" outlineLevel="1" x14ac:dyDescent="0.2">
      <c r="A24" s="623">
        <v>101</v>
      </c>
      <c r="B24" s="262">
        <v>300</v>
      </c>
      <c r="C24" s="262" t="s">
        <v>1755</v>
      </c>
      <c r="D24" s="265" t="s">
        <v>526</v>
      </c>
      <c r="E24" s="604"/>
      <c r="F24" s="266"/>
      <c r="G24" s="267">
        <v>1</v>
      </c>
      <c r="H24" s="907">
        <v>57</v>
      </c>
      <c r="I24" s="272">
        <v>70340.964169999992</v>
      </c>
      <c r="J24" s="272">
        <v>1952.23</v>
      </c>
      <c r="K24" s="242"/>
      <c r="L24" s="242"/>
      <c r="M24" s="242"/>
      <c r="N24" s="900"/>
      <c r="O24" s="656"/>
      <c r="P24" s="89"/>
    </row>
    <row r="25" spans="1:16" outlineLevel="1" x14ac:dyDescent="0.2">
      <c r="A25" s="623">
        <v>101</v>
      </c>
      <c r="B25" s="262">
        <v>300</v>
      </c>
      <c r="C25" s="262" t="s">
        <v>1755</v>
      </c>
      <c r="D25" s="265" t="s">
        <v>534</v>
      </c>
      <c r="E25" s="604"/>
      <c r="F25" s="263"/>
      <c r="G25" s="267">
        <v>6.5</v>
      </c>
      <c r="H25" s="907">
        <v>38</v>
      </c>
      <c r="I25" s="272">
        <v>217014.33838</v>
      </c>
      <c r="J25" s="272">
        <v>12689.495000000001</v>
      </c>
      <c r="K25" s="242"/>
      <c r="L25" s="242"/>
      <c r="M25" s="242"/>
      <c r="N25" s="900"/>
      <c r="O25" s="222"/>
      <c r="P25" s="89"/>
    </row>
    <row r="26" spans="1:16" outlineLevel="1" x14ac:dyDescent="0.2">
      <c r="A26" s="623">
        <v>101</v>
      </c>
      <c r="B26" s="262">
        <v>300</v>
      </c>
      <c r="C26" s="262" t="s">
        <v>1755</v>
      </c>
      <c r="D26" s="265" t="s">
        <v>1757</v>
      </c>
      <c r="E26" s="604"/>
      <c r="F26" s="263"/>
      <c r="G26" s="267">
        <v>4.4000000000000004</v>
      </c>
      <c r="H26" s="907">
        <v>41</v>
      </c>
      <c r="I26" s="272">
        <v>165245.13787999999</v>
      </c>
      <c r="J26" s="272">
        <v>8589.8119999999999</v>
      </c>
      <c r="K26" s="242"/>
      <c r="L26" s="242"/>
      <c r="M26" s="242"/>
      <c r="N26" s="900"/>
      <c r="O26" s="222"/>
      <c r="P26" s="89"/>
    </row>
    <row r="27" spans="1:16" outlineLevel="1" x14ac:dyDescent="0.2">
      <c r="A27" s="630"/>
      <c r="B27" s="455"/>
      <c r="C27" s="455"/>
      <c r="D27" s="1011" t="s">
        <v>1764</v>
      </c>
      <c r="E27" s="250"/>
      <c r="F27" s="542"/>
      <c r="G27" s="251"/>
      <c r="H27" s="910"/>
      <c r="I27" s="251"/>
      <c r="J27" s="251"/>
      <c r="K27" s="251"/>
      <c r="L27" s="251"/>
      <c r="M27" s="251"/>
      <c r="N27" s="979"/>
      <c r="O27" s="252"/>
      <c r="P27" s="89"/>
    </row>
    <row r="28" spans="1:16" ht="25.5" x14ac:dyDescent="0.2">
      <c r="A28" s="625">
        <v>101</v>
      </c>
      <c r="B28" s="254">
        <v>300</v>
      </c>
      <c r="C28" s="254" t="s">
        <v>1755</v>
      </c>
      <c r="D28" s="284" t="s">
        <v>3637</v>
      </c>
      <c r="E28" s="257">
        <v>12</v>
      </c>
      <c r="F28" s="301" t="s">
        <v>594</v>
      </c>
      <c r="G28" s="258">
        <v>3</v>
      </c>
      <c r="H28" s="908"/>
      <c r="I28" s="258">
        <v>117255.55176999999</v>
      </c>
      <c r="J28" s="258">
        <v>5856.6900000000005</v>
      </c>
      <c r="K28" s="1064"/>
      <c r="L28" s="310"/>
      <c r="M28" s="310"/>
      <c r="N28" s="645">
        <v>123112.24</v>
      </c>
      <c r="O28" s="655">
        <v>10259.35</v>
      </c>
      <c r="P28" s="89"/>
    </row>
    <row r="29" spans="1:16" outlineLevel="1" x14ac:dyDescent="0.2">
      <c r="A29" s="623">
        <v>101</v>
      </c>
      <c r="B29" s="262">
        <v>300</v>
      </c>
      <c r="C29" s="262" t="s">
        <v>1755</v>
      </c>
      <c r="D29" s="265" t="s">
        <v>526</v>
      </c>
      <c r="E29" s="604"/>
      <c r="F29" s="263"/>
      <c r="G29" s="267">
        <v>1</v>
      </c>
      <c r="H29" s="907">
        <v>57</v>
      </c>
      <c r="I29" s="272">
        <v>70340.964169999992</v>
      </c>
      <c r="J29" s="272">
        <v>1952.23</v>
      </c>
      <c r="K29" s="242"/>
      <c r="L29" s="242"/>
      <c r="M29" s="242"/>
      <c r="N29" s="900"/>
      <c r="O29" s="222"/>
      <c r="P29" s="89"/>
    </row>
    <row r="30" spans="1:16" outlineLevel="1" x14ac:dyDescent="0.2">
      <c r="A30" s="623">
        <v>101</v>
      </c>
      <c r="B30" s="262">
        <v>300</v>
      </c>
      <c r="C30" s="262" t="s">
        <v>1755</v>
      </c>
      <c r="D30" s="265" t="s">
        <v>1769</v>
      </c>
      <c r="E30" s="604"/>
      <c r="F30" s="263"/>
      <c r="G30" s="267">
        <v>2</v>
      </c>
      <c r="H30" s="909">
        <v>29</v>
      </c>
      <c r="I30" s="272">
        <v>46914.587600000006</v>
      </c>
      <c r="J30" s="272">
        <v>3904.46</v>
      </c>
      <c r="K30" s="242"/>
      <c r="L30" s="242"/>
      <c r="M30" s="242"/>
      <c r="N30" s="900"/>
      <c r="O30" s="222"/>
      <c r="P30" s="89"/>
    </row>
    <row r="31" spans="1:16" ht="25.5" x14ac:dyDescent="0.2">
      <c r="A31" s="625">
        <v>101</v>
      </c>
      <c r="B31" s="254">
        <v>300</v>
      </c>
      <c r="C31" s="254" t="s">
        <v>2819</v>
      </c>
      <c r="D31" s="284" t="s">
        <v>2820</v>
      </c>
      <c r="E31" s="257">
        <v>1320</v>
      </c>
      <c r="F31" s="1014" t="s">
        <v>548</v>
      </c>
      <c r="G31" s="258">
        <v>1.17</v>
      </c>
      <c r="H31" s="771"/>
      <c r="I31" s="258">
        <v>58150.115570000009</v>
      </c>
      <c r="J31" s="258">
        <v>2284.1091000000001</v>
      </c>
      <c r="K31" s="645">
        <v>1067.6400000000001</v>
      </c>
      <c r="L31" s="645">
        <v>213.53</v>
      </c>
      <c r="M31" s="645">
        <v>6886.79</v>
      </c>
      <c r="N31" s="645">
        <v>68602.179999999993</v>
      </c>
      <c r="O31" s="645">
        <v>51.971348484848477</v>
      </c>
      <c r="P31" s="89"/>
    </row>
    <row r="32" spans="1:16" ht="25.5" x14ac:dyDescent="0.2">
      <c r="A32" s="622">
        <v>104</v>
      </c>
      <c r="B32" s="324">
        <v>305</v>
      </c>
      <c r="C32" s="622" t="s">
        <v>2819</v>
      </c>
      <c r="D32" s="1016" t="s">
        <v>2820</v>
      </c>
      <c r="E32" s="326">
        <v>1320</v>
      </c>
      <c r="F32" s="1013" t="s">
        <v>548</v>
      </c>
      <c r="G32" s="1012">
        <v>1.17</v>
      </c>
      <c r="H32" s="929"/>
      <c r="I32" s="749">
        <v>58150.115570000009</v>
      </c>
      <c r="J32" s="749">
        <v>2284.1091000000001</v>
      </c>
      <c r="K32" s="749">
        <v>1067.6400000000001</v>
      </c>
      <c r="L32" s="749">
        <v>213.53</v>
      </c>
      <c r="M32" s="749">
        <v>6886.79</v>
      </c>
      <c r="N32" s="749">
        <v>68602.179999999993</v>
      </c>
      <c r="O32" s="749">
        <v>51.971348484848477</v>
      </c>
      <c r="P32" s="89"/>
    </row>
    <row r="33" spans="1:16" ht="25.5" x14ac:dyDescent="0.2">
      <c r="A33" s="324">
        <v>124</v>
      </c>
      <c r="B33" s="622">
        <v>341</v>
      </c>
      <c r="C33" s="324" t="s">
        <v>2819</v>
      </c>
      <c r="D33" s="1016" t="s">
        <v>2820</v>
      </c>
      <c r="E33" s="326">
        <v>1320</v>
      </c>
      <c r="F33" s="1013" t="s">
        <v>548</v>
      </c>
      <c r="G33" s="1012">
        <v>1.17</v>
      </c>
      <c r="H33" s="929"/>
      <c r="I33" s="749">
        <v>58150.115570000009</v>
      </c>
      <c r="J33" s="749">
        <v>2284.1091000000001</v>
      </c>
      <c r="K33" s="749">
        <v>1067.6400000000001</v>
      </c>
      <c r="L33" s="749">
        <v>213.53</v>
      </c>
      <c r="M33" s="749">
        <v>6886.79</v>
      </c>
      <c r="N33" s="749">
        <v>68602.179999999993</v>
      </c>
      <c r="O33" s="749">
        <v>51.971348484848477</v>
      </c>
      <c r="P33" s="89"/>
    </row>
    <row r="34" spans="1:16" ht="25.5" x14ac:dyDescent="0.2">
      <c r="A34" s="324">
        <v>130</v>
      </c>
      <c r="B34" s="622">
        <v>312</v>
      </c>
      <c r="C34" s="324" t="s">
        <v>2819</v>
      </c>
      <c r="D34" s="1016" t="s">
        <v>2820</v>
      </c>
      <c r="E34" s="326">
        <v>1320</v>
      </c>
      <c r="F34" s="1013" t="s">
        <v>548</v>
      </c>
      <c r="G34" s="1012">
        <v>1.17</v>
      </c>
      <c r="H34" s="929"/>
      <c r="I34" s="749">
        <v>58150.115570000009</v>
      </c>
      <c r="J34" s="749">
        <v>2284.1091000000001</v>
      </c>
      <c r="K34" s="749">
        <v>1067.6400000000001</v>
      </c>
      <c r="L34" s="749">
        <v>213.53</v>
      </c>
      <c r="M34" s="749">
        <v>6886.79</v>
      </c>
      <c r="N34" s="749">
        <v>68602.179999999993</v>
      </c>
      <c r="O34" s="749">
        <v>51.971348484848477</v>
      </c>
      <c r="P34" s="89"/>
    </row>
    <row r="35" spans="1:16" ht="25.5" x14ac:dyDescent="0.2">
      <c r="A35" s="324">
        <v>130</v>
      </c>
      <c r="B35" s="622">
        <v>341</v>
      </c>
      <c r="C35" s="324" t="s">
        <v>2819</v>
      </c>
      <c r="D35" s="1016" t="s">
        <v>2820</v>
      </c>
      <c r="E35" s="326">
        <v>1320</v>
      </c>
      <c r="F35" s="1013" t="s">
        <v>548</v>
      </c>
      <c r="G35" s="1012">
        <v>1.17</v>
      </c>
      <c r="H35" s="929"/>
      <c r="I35" s="749">
        <v>58150.115570000009</v>
      </c>
      <c r="J35" s="749">
        <v>2284.1091000000001</v>
      </c>
      <c r="K35" s="749">
        <v>1067.6400000000001</v>
      </c>
      <c r="L35" s="749">
        <v>213.53</v>
      </c>
      <c r="M35" s="749">
        <v>6886.79</v>
      </c>
      <c r="N35" s="749">
        <v>68602.179999999993</v>
      </c>
      <c r="O35" s="749">
        <v>51.971348484848477</v>
      </c>
      <c r="P35" s="89"/>
    </row>
    <row r="36" spans="1:16" outlineLevel="1" x14ac:dyDescent="0.2">
      <c r="A36" s="623">
        <v>101</v>
      </c>
      <c r="B36" s="262">
        <v>300</v>
      </c>
      <c r="C36" s="262" t="s">
        <v>2819</v>
      </c>
      <c r="D36" s="265" t="s">
        <v>507</v>
      </c>
      <c r="E36" s="604"/>
      <c r="F36" s="263"/>
      <c r="G36" s="272">
        <v>1</v>
      </c>
      <c r="H36" s="907">
        <v>52</v>
      </c>
      <c r="I36" s="272">
        <v>54533.44114000001</v>
      </c>
      <c r="J36" s="272">
        <v>1952.23</v>
      </c>
      <c r="K36" s="242"/>
      <c r="L36" s="242"/>
      <c r="M36" s="242"/>
      <c r="N36" s="242"/>
      <c r="O36" s="222"/>
      <c r="P36" s="89"/>
    </row>
    <row r="37" spans="1:16" outlineLevel="1" x14ac:dyDescent="0.2">
      <c r="A37" s="623">
        <v>101</v>
      </c>
      <c r="B37" s="262">
        <v>300</v>
      </c>
      <c r="C37" s="262" t="s">
        <v>2819</v>
      </c>
      <c r="D37" s="265" t="s">
        <v>1769</v>
      </c>
      <c r="E37" s="604"/>
      <c r="F37" s="263"/>
      <c r="G37" s="272">
        <v>0.17</v>
      </c>
      <c r="H37" s="907">
        <v>28</v>
      </c>
      <c r="I37" s="272">
        <v>3616.67443</v>
      </c>
      <c r="J37" s="272">
        <v>331.87909999999999</v>
      </c>
      <c r="K37" s="242"/>
      <c r="L37" s="242"/>
      <c r="M37" s="242"/>
      <c r="N37" s="242"/>
      <c r="O37" s="222"/>
      <c r="P37" s="89"/>
    </row>
    <row r="38" spans="1:16" outlineLevel="1" x14ac:dyDescent="0.2">
      <c r="A38" s="623">
        <v>101</v>
      </c>
      <c r="B38" s="262">
        <v>300</v>
      </c>
      <c r="C38" s="262" t="s">
        <v>2819</v>
      </c>
      <c r="D38" s="367" t="s">
        <v>2825</v>
      </c>
      <c r="E38" s="1015"/>
      <c r="F38" s="403"/>
      <c r="G38" s="999"/>
      <c r="H38" s="1005"/>
      <c r="I38" s="999"/>
      <c r="J38" s="999"/>
      <c r="K38" s="242"/>
      <c r="L38" s="242"/>
      <c r="M38" s="242"/>
      <c r="N38" s="242"/>
      <c r="O38" s="222"/>
      <c r="P38" s="89"/>
    </row>
    <row r="39" spans="1:16" outlineLevel="1" x14ac:dyDescent="0.2">
      <c r="A39" s="623">
        <v>101</v>
      </c>
      <c r="B39" s="262">
        <v>300</v>
      </c>
      <c r="C39" s="262" t="s">
        <v>2819</v>
      </c>
      <c r="D39" s="367" t="s">
        <v>2821</v>
      </c>
      <c r="E39" s="1015"/>
      <c r="F39" s="403"/>
      <c r="G39" s="999"/>
      <c r="H39" s="1005"/>
      <c r="I39" s="999"/>
      <c r="J39" s="999"/>
      <c r="K39" s="242"/>
      <c r="L39" s="242"/>
      <c r="M39" s="242"/>
      <c r="N39" s="242"/>
      <c r="O39" s="222"/>
      <c r="P39" s="89"/>
    </row>
    <row r="40" spans="1:16" outlineLevel="1" x14ac:dyDescent="0.2">
      <c r="A40" s="623">
        <v>101</v>
      </c>
      <c r="B40" s="262">
        <v>300</v>
      </c>
      <c r="C40" s="262" t="s">
        <v>2819</v>
      </c>
      <c r="D40" s="367" t="s">
        <v>2826</v>
      </c>
      <c r="E40" s="1015"/>
      <c r="F40" s="403"/>
      <c r="G40" s="999"/>
      <c r="H40" s="1005"/>
      <c r="I40" s="999"/>
      <c r="J40" s="999"/>
      <c r="K40" s="242"/>
      <c r="L40" s="242"/>
      <c r="M40" s="242"/>
      <c r="N40" s="242"/>
      <c r="O40" s="222"/>
      <c r="P40" s="89"/>
    </row>
    <row r="41" spans="1:16" outlineLevel="1" x14ac:dyDescent="0.2">
      <c r="A41" s="623">
        <v>101</v>
      </c>
      <c r="B41" s="262">
        <v>300</v>
      </c>
      <c r="C41" s="262" t="s">
        <v>2819</v>
      </c>
      <c r="D41" s="367" t="s">
        <v>2822</v>
      </c>
      <c r="E41" s="1015"/>
      <c r="F41" s="403"/>
      <c r="G41" s="403"/>
      <c r="H41" s="403"/>
      <c r="I41" s="999"/>
      <c r="J41" s="999"/>
      <c r="K41" s="242"/>
      <c r="L41" s="242"/>
      <c r="M41" s="242"/>
      <c r="N41" s="242"/>
      <c r="O41" s="222"/>
      <c r="P41" s="89"/>
    </row>
    <row r="42" spans="1:16" outlineLevel="1" x14ac:dyDescent="0.2">
      <c r="A42" s="623">
        <v>101</v>
      </c>
      <c r="B42" s="262">
        <v>300</v>
      </c>
      <c r="C42" s="262" t="s">
        <v>2819</v>
      </c>
      <c r="D42" s="367" t="s">
        <v>2823</v>
      </c>
      <c r="E42" s="1015"/>
      <c r="F42" s="403"/>
      <c r="G42" s="403"/>
      <c r="H42" s="403"/>
      <c r="I42" s="999"/>
      <c r="J42" s="999"/>
      <c r="K42" s="242"/>
      <c r="L42" s="242"/>
      <c r="M42" s="242"/>
      <c r="N42" s="242"/>
      <c r="O42" s="222"/>
      <c r="P42" s="89"/>
    </row>
    <row r="43" spans="1:16" outlineLevel="1" x14ac:dyDescent="0.2">
      <c r="A43" s="623">
        <v>101</v>
      </c>
      <c r="B43" s="262">
        <v>300</v>
      </c>
      <c r="C43" s="262" t="s">
        <v>2819</v>
      </c>
      <c r="D43" s="367" t="s">
        <v>2824</v>
      </c>
      <c r="E43" s="1015"/>
      <c r="F43" s="403"/>
      <c r="G43" s="403"/>
      <c r="H43" s="403"/>
      <c r="I43" s="999"/>
      <c r="J43" s="999"/>
      <c r="K43" s="242"/>
      <c r="L43" s="242"/>
      <c r="M43" s="242"/>
      <c r="N43" s="242"/>
      <c r="O43" s="222"/>
      <c r="P43" s="89"/>
    </row>
    <row r="44" spans="1:16" outlineLevel="1" x14ac:dyDescent="0.2">
      <c r="A44" s="623">
        <v>101</v>
      </c>
      <c r="B44" s="262">
        <v>300</v>
      </c>
      <c r="C44" s="262" t="s">
        <v>2819</v>
      </c>
      <c r="D44" s="367" t="s">
        <v>3476</v>
      </c>
      <c r="E44" s="1015"/>
      <c r="F44" s="403"/>
      <c r="G44" s="403"/>
      <c r="H44" s="403"/>
      <c r="I44" s="999"/>
      <c r="J44" s="999"/>
      <c r="K44" s="242"/>
      <c r="L44" s="242"/>
      <c r="M44" s="242"/>
      <c r="N44" s="242"/>
      <c r="O44" s="222"/>
      <c r="P44" s="89"/>
    </row>
    <row r="45" spans="1:16" outlineLevel="1" x14ac:dyDescent="0.2">
      <c r="A45" s="854">
        <v>101</v>
      </c>
      <c r="B45" s="262">
        <v>300</v>
      </c>
      <c r="C45" s="262" t="s">
        <v>2819</v>
      </c>
      <c r="D45" s="367" t="s">
        <v>2827</v>
      </c>
      <c r="E45" s="1015"/>
      <c r="F45" s="403"/>
      <c r="G45" s="403"/>
      <c r="H45" s="403"/>
      <c r="I45" s="999"/>
      <c r="J45" s="999"/>
      <c r="K45" s="242"/>
      <c r="L45" s="242"/>
      <c r="M45" s="242"/>
      <c r="N45" s="242"/>
      <c r="O45" s="222"/>
      <c r="P45" s="89"/>
    </row>
    <row r="46" spans="1:16" ht="19.5" customHeight="1" x14ac:dyDescent="0.2">
      <c r="A46" s="622">
        <v>101</v>
      </c>
      <c r="B46" s="254">
        <v>303</v>
      </c>
      <c r="C46" s="254" t="s">
        <v>17</v>
      </c>
      <c r="D46" s="256" t="s">
        <v>499</v>
      </c>
      <c r="E46" s="257">
        <v>1</v>
      </c>
      <c r="F46" s="301" t="s">
        <v>498</v>
      </c>
      <c r="G46" s="258">
        <v>0.71000000000000008</v>
      </c>
      <c r="H46" s="771"/>
      <c r="I46" s="258">
        <v>35624.842940000002</v>
      </c>
      <c r="J46" s="258">
        <v>1386.1</v>
      </c>
      <c r="K46" s="645">
        <v>207558.37</v>
      </c>
      <c r="L46" s="645">
        <v>9553.69</v>
      </c>
      <c r="M46" s="310"/>
      <c r="N46" s="645">
        <v>254123</v>
      </c>
      <c r="O46" s="657">
        <v>254123</v>
      </c>
      <c r="P46" s="89"/>
    </row>
    <row r="47" spans="1:16" outlineLevel="1" x14ac:dyDescent="0.2">
      <c r="A47" s="623">
        <v>101</v>
      </c>
      <c r="B47" s="262">
        <v>303</v>
      </c>
      <c r="C47" s="262" t="s">
        <v>17</v>
      </c>
      <c r="D47" s="265" t="s">
        <v>526</v>
      </c>
      <c r="E47" s="266"/>
      <c r="F47" s="296"/>
      <c r="G47" s="267">
        <v>0.19</v>
      </c>
      <c r="H47" s="907">
        <v>57</v>
      </c>
      <c r="I47" s="272">
        <v>16030.040710000001</v>
      </c>
      <c r="J47" s="272">
        <v>370.93</v>
      </c>
      <c r="K47" s="242"/>
      <c r="L47" s="242"/>
      <c r="M47" s="242"/>
      <c r="N47" s="242"/>
      <c r="O47" s="222"/>
      <c r="P47" s="89"/>
    </row>
    <row r="48" spans="1:16" outlineLevel="1" x14ac:dyDescent="0.2">
      <c r="A48" s="623">
        <v>101</v>
      </c>
      <c r="B48" s="262">
        <v>303</v>
      </c>
      <c r="C48" s="262" t="s">
        <v>17</v>
      </c>
      <c r="D48" s="265" t="s">
        <v>535</v>
      </c>
      <c r="E48" s="266"/>
      <c r="F48" s="296"/>
      <c r="G48" s="267">
        <v>0.27</v>
      </c>
      <c r="H48" s="907">
        <v>40</v>
      </c>
      <c r="I48" s="272">
        <v>11694.450769999999</v>
      </c>
      <c r="J48" s="272">
        <v>527.1</v>
      </c>
      <c r="K48" s="242"/>
      <c r="L48" s="242"/>
      <c r="M48" s="242"/>
      <c r="N48" s="242"/>
      <c r="O48" s="222"/>
      <c r="P48" s="89"/>
    </row>
    <row r="49" spans="1:16" outlineLevel="1" x14ac:dyDescent="0.2">
      <c r="A49" s="623">
        <v>101</v>
      </c>
      <c r="B49" s="262">
        <v>303</v>
      </c>
      <c r="C49" s="262" t="s">
        <v>17</v>
      </c>
      <c r="D49" s="265" t="s">
        <v>2794</v>
      </c>
      <c r="E49" s="266"/>
      <c r="F49" s="296"/>
      <c r="G49" s="267">
        <v>0.01</v>
      </c>
      <c r="H49" s="907">
        <v>39</v>
      </c>
      <c r="I49" s="272">
        <v>416.47011000000003</v>
      </c>
      <c r="J49" s="272">
        <v>19.53</v>
      </c>
      <c r="K49" s="242"/>
      <c r="L49" s="242"/>
      <c r="M49" s="242"/>
      <c r="N49" s="242"/>
      <c r="O49" s="222"/>
      <c r="P49" s="89"/>
    </row>
    <row r="50" spans="1:16" outlineLevel="1" x14ac:dyDescent="0.2">
      <c r="A50" s="623">
        <v>101</v>
      </c>
      <c r="B50" s="262">
        <v>303</v>
      </c>
      <c r="C50" s="262" t="s">
        <v>17</v>
      </c>
      <c r="D50" s="265" t="s">
        <v>524</v>
      </c>
      <c r="E50" s="266"/>
      <c r="F50" s="296"/>
      <c r="G50" s="267">
        <v>0.12</v>
      </c>
      <c r="H50" s="907">
        <v>34</v>
      </c>
      <c r="I50" s="272">
        <v>4107.6526299999996</v>
      </c>
      <c r="J50" s="272">
        <v>234.26999999999998</v>
      </c>
      <c r="K50" s="242"/>
      <c r="L50" s="242"/>
      <c r="M50" s="242"/>
      <c r="N50" s="242"/>
      <c r="O50" s="222"/>
      <c r="P50" s="89"/>
    </row>
    <row r="51" spans="1:16" outlineLevel="1" x14ac:dyDescent="0.2">
      <c r="A51" s="623">
        <v>101</v>
      </c>
      <c r="B51" s="262">
        <v>303</v>
      </c>
      <c r="C51" s="262" t="s">
        <v>17</v>
      </c>
      <c r="D51" s="265" t="s">
        <v>2830</v>
      </c>
      <c r="E51" s="332"/>
      <c r="F51" s="551"/>
      <c r="G51" s="994">
        <v>0.02</v>
      </c>
      <c r="H51" s="907">
        <v>29</v>
      </c>
      <c r="I51" s="272">
        <v>562.70478000000003</v>
      </c>
      <c r="J51" s="272">
        <v>39.049999999999997</v>
      </c>
      <c r="K51" s="242"/>
      <c r="L51" s="242"/>
      <c r="M51" s="242"/>
      <c r="N51" s="242"/>
      <c r="O51" s="222"/>
      <c r="P51" s="89"/>
    </row>
    <row r="52" spans="1:16" outlineLevel="1" x14ac:dyDescent="0.2">
      <c r="A52" s="624">
        <v>101</v>
      </c>
      <c r="B52" s="275">
        <v>303</v>
      </c>
      <c r="C52" s="275" t="s">
        <v>17</v>
      </c>
      <c r="D52" s="278" t="s">
        <v>1769</v>
      </c>
      <c r="E52" s="279"/>
      <c r="F52" s="539"/>
      <c r="G52" s="280">
        <v>0.1</v>
      </c>
      <c r="H52" s="909">
        <v>29</v>
      </c>
      <c r="I52" s="282">
        <v>2813.5239399999996</v>
      </c>
      <c r="J52" s="282">
        <v>195.22</v>
      </c>
      <c r="K52" s="251"/>
      <c r="L52" s="251"/>
      <c r="M52" s="251"/>
      <c r="N52" s="251"/>
      <c r="O52" s="252"/>
      <c r="P52" s="89"/>
    </row>
    <row r="53" spans="1:16" ht="26.25" customHeight="1" x14ac:dyDescent="0.2">
      <c r="A53" s="625">
        <v>101</v>
      </c>
      <c r="B53" s="254">
        <v>303</v>
      </c>
      <c r="C53" s="254" t="s">
        <v>26</v>
      </c>
      <c r="D53" s="284" t="s">
        <v>542</v>
      </c>
      <c r="E53" s="257">
        <v>1</v>
      </c>
      <c r="F53" s="301" t="s">
        <v>498</v>
      </c>
      <c r="G53" s="258">
        <v>0.91</v>
      </c>
      <c r="H53" s="771"/>
      <c r="I53" s="258">
        <v>38643.283220000005</v>
      </c>
      <c r="J53" s="258">
        <v>1776.5292999999999</v>
      </c>
      <c r="K53" s="645">
        <v>99365.39</v>
      </c>
      <c r="L53" s="645">
        <v>327.45</v>
      </c>
      <c r="M53" s="310"/>
      <c r="N53" s="645">
        <v>140112.65</v>
      </c>
      <c r="O53" s="657">
        <v>140112.65</v>
      </c>
      <c r="P53" s="89"/>
    </row>
    <row r="54" spans="1:16" outlineLevel="1" x14ac:dyDescent="0.2">
      <c r="A54" s="623">
        <v>101</v>
      </c>
      <c r="B54" s="262">
        <v>303</v>
      </c>
      <c r="C54" s="262" t="s">
        <v>26</v>
      </c>
      <c r="D54" s="265" t="s">
        <v>526</v>
      </c>
      <c r="E54" s="266"/>
      <c r="F54" s="296"/>
      <c r="G54" s="267">
        <v>0.12</v>
      </c>
      <c r="H54" s="907">
        <v>57</v>
      </c>
      <c r="I54" s="272">
        <v>10124.23623</v>
      </c>
      <c r="J54" s="272">
        <v>234.26759999999999</v>
      </c>
      <c r="K54" s="242"/>
      <c r="L54" s="242"/>
      <c r="M54" s="242"/>
      <c r="N54" s="242"/>
      <c r="O54" s="222"/>
      <c r="P54" s="89"/>
    </row>
    <row r="55" spans="1:16" outlineLevel="1" x14ac:dyDescent="0.2">
      <c r="A55" s="623">
        <v>101</v>
      </c>
      <c r="B55" s="262">
        <v>303</v>
      </c>
      <c r="C55" s="262" t="s">
        <v>26</v>
      </c>
      <c r="D55" s="265" t="s">
        <v>535</v>
      </c>
      <c r="E55" s="263"/>
      <c r="F55" s="297"/>
      <c r="G55" s="267">
        <v>0.27</v>
      </c>
      <c r="H55" s="907">
        <v>40</v>
      </c>
      <c r="I55" s="272">
        <v>11694.450769999999</v>
      </c>
      <c r="J55" s="272">
        <v>527.10209999999995</v>
      </c>
      <c r="K55" s="242"/>
      <c r="L55" s="242"/>
      <c r="M55" s="242"/>
      <c r="N55" s="242"/>
      <c r="O55" s="222"/>
      <c r="P55" s="89"/>
    </row>
    <row r="56" spans="1:16" outlineLevel="1" x14ac:dyDescent="0.2">
      <c r="A56" s="623">
        <v>101</v>
      </c>
      <c r="B56" s="262">
        <v>303</v>
      </c>
      <c r="C56" s="262" t="s">
        <v>26</v>
      </c>
      <c r="D56" s="265" t="s">
        <v>524</v>
      </c>
      <c r="E56" s="263"/>
      <c r="F56" s="297"/>
      <c r="G56" s="267">
        <v>0.36</v>
      </c>
      <c r="H56" s="907">
        <v>34</v>
      </c>
      <c r="I56" s="272">
        <v>12322.957910000001</v>
      </c>
      <c r="J56" s="272">
        <v>702.80279999999993</v>
      </c>
      <c r="K56" s="242"/>
      <c r="L56" s="242"/>
      <c r="M56" s="242"/>
      <c r="N56" s="242"/>
      <c r="O56" s="222"/>
      <c r="P56" s="89"/>
    </row>
    <row r="57" spans="1:16" outlineLevel="1" x14ac:dyDescent="0.2">
      <c r="A57" s="623">
        <v>101</v>
      </c>
      <c r="B57" s="262">
        <v>303</v>
      </c>
      <c r="C57" s="262" t="s">
        <v>26</v>
      </c>
      <c r="D57" s="265" t="s">
        <v>2830</v>
      </c>
      <c r="E57" s="330"/>
      <c r="F57" s="546"/>
      <c r="G57" s="994">
        <v>0.03</v>
      </c>
      <c r="H57" s="907">
        <v>29</v>
      </c>
      <c r="I57" s="272">
        <v>844.05718000000013</v>
      </c>
      <c r="J57" s="272">
        <v>58.566899999999997</v>
      </c>
      <c r="K57" s="242"/>
      <c r="L57" s="242"/>
      <c r="M57" s="242"/>
      <c r="N57" s="242"/>
      <c r="O57" s="222"/>
      <c r="P57" s="89"/>
    </row>
    <row r="58" spans="1:16" outlineLevel="1" x14ac:dyDescent="0.2">
      <c r="A58" s="624">
        <v>101</v>
      </c>
      <c r="B58" s="275">
        <v>303</v>
      </c>
      <c r="C58" s="275" t="s">
        <v>26</v>
      </c>
      <c r="D58" s="278" t="s">
        <v>1769</v>
      </c>
      <c r="E58" s="276"/>
      <c r="F58" s="540"/>
      <c r="G58" s="280">
        <v>0.13</v>
      </c>
      <c r="H58" s="909">
        <v>29</v>
      </c>
      <c r="I58" s="282">
        <v>3657.58113</v>
      </c>
      <c r="J58" s="282">
        <v>253.78989999999999</v>
      </c>
      <c r="K58" s="236"/>
      <c r="L58" s="236"/>
      <c r="M58" s="236"/>
      <c r="N58" s="236"/>
      <c r="O58" s="651"/>
      <c r="P58" s="89"/>
    </row>
    <row r="59" spans="1:16" ht="25.5" x14ac:dyDescent="0.2">
      <c r="A59" s="625">
        <v>104</v>
      </c>
      <c r="B59" s="254">
        <v>305</v>
      </c>
      <c r="C59" s="254" t="s">
        <v>38</v>
      </c>
      <c r="D59" s="284" t="s">
        <v>723</v>
      </c>
      <c r="E59" s="257">
        <v>5475</v>
      </c>
      <c r="F59" s="301" t="s">
        <v>543</v>
      </c>
      <c r="G59" s="258">
        <v>12</v>
      </c>
      <c r="H59" s="771"/>
      <c r="I59" s="258">
        <v>303394.745</v>
      </c>
      <c r="J59" s="258">
        <v>23426.76</v>
      </c>
      <c r="K59" s="645">
        <v>94337.37</v>
      </c>
      <c r="L59" s="645">
        <v>14245.58</v>
      </c>
      <c r="M59" s="645">
        <v>413.11</v>
      </c>
      <c r="N59" s="645">
        <v>435817.57</v>
      </c>
      <c r="O59" s="655">
        <v>79.599999999999994</v>
      </c>
      <c r="P59" s="89"/>
    </row>
    <row r="60" spans="1:16" outlineLevel="1" x14ac:dyDescent="0.2">
      <c r="A60" s="623">
        <v>104</v>
      </c>
      <c r="B60" s="262">
        <v>305</v>
      </c>
      <c r="C60" s="262" t="s">
        <v>38</v>
      </c>
      <c r="D60" s="892" t="s">
        <v>510</v>
      </c>
      <c r="E60" s="266"/>
      <c r="F60" s="296"/>
      <c r="G60" s="267">
        <v>3</v>
      </c>
      <c r="H60" s="907">
        <v>39</v>
      </c>
      <c r="I60" s="272">
        <v>107494.47031999999</v>
      </c>
      <c r="J60" s="272">
        <v>5856.69</v>
      </c>
      <c r="K60" s="242"/>
      <c r="L60" s="242"/>
      <c r="M60" s="242"/>
      <c r="N60" s="242"/>
      <c r="O60" s="222"/>
      <c r="P60" s="89"/>
    </row>
    <row r="61" spans="1:16" outlineLevel="1" x14ac:dyDescent="0.2">
      <c r="A61" s="623">
        <v>104</v>
      </c>
      <c r="B61" s="262">
        <v>305</v>
      </c>
      <c r="C61" s="262" t="s">
        <v>38</v>
      </c>
      <c r="D61" s="265" t="s">
        <v>523</v>
      </c>
      <c r="E61" s="263"/>
      <c r="F61" s="297"/>
      <c r="G61" s="267">
        <v>4</v>
      </c>
      <c r="H61" s="907">
        <v>19</v>
      </c>
      <c r="I61" s="272">
        <v>65411.361920000003</v>
      </c>
      <c r="J61" s="272">
        <v>7808.92</v>
      </c>
      <c r="K61" s="242"/>
      <c r="L61" s="242"/>
      <c r="M61" s="242"/>
      <c r="N61" s="242"/>
      <c r="O61" s="222"/>
      <c r="P61" s="89"/>
    </row>
    <row r="62" spans="1:16" outlineLevel="1" x14ac:dyDescent="0.2">
      <c r="A62" s="623">
        <v>104</v>
      </c>
      <c r="B62" s="262">
        <v>305</v>
      </c>
      <c r="C62" s="262" t="s">
        <v>38</v>
      </c>
      <c r="D62" s="265" t="s">
        <v>2793</v>
      </c>
      <c r="E62" s="263"/>
      <c r="F62" s="297"/>
      <c r="G62" s="267">
        <v>1</v>
      </c>
      <c r="H62" s="907">
        <v>39</v>
      </c>
      <c r="I62" s="272">
        <v>35831.490109999999</v>
      </c>
      <c r="J62" s="272">
        <v>1952.23</v>
      </c>
      <c r="K62" s="242"/>
      <c r="L62" s="242"/>
      <c r="M62" s="242"/>
      <c r="N62" s="242"/>
      <c r="O62" s="222"/>
      <c r="P62" s="89"/>
    </row>
    <row r="63" spans="1:16" outlineLevel="1" x14ac:dyDescent="0.2">
      <c r="A63" s="623">
        <v>104</v>
      </c>
      <c r="B63" s="262">
        <v>305</v>
      </c>
      <c r="C63" s="262" t="s">
        <v>38</v>
      </c>
      <c r="D63" s="265" t="s">
        <v>534</v>
      </c>
      <c r="E63" s="263"/>
      <c r="F63" s="297"/>
      <c r="G63" s="267">
        <v>1</v>
      </c>
      <c r="H63" s="907">
        <v>40</v>
      </c>
      <c r="I63" s="272">
        <v>37264.654670000004</v>
      </c>
      <c r="J63" s="272">
        <v>1952.23</v>
      </c>
      <c r="K63" s="242"/>
      <c r="L63" s="242"/>
      <c r="M63" s="242"/>
      <c r="N63" s="242"/>
      <c r="O63" s="222"/>
      <c r="P63" s="89"/>
    </row>
    <row r="64" spans="1:16" outlineLevel="1" x14ac:dyDescent="0.2">
      <c r="A64" s="624">
        <v>104</v>
      </c>
      <c r="B64" s="275">
        <v>305</v>
      </c>
      <c r="C64" s="275" t="s">
        <v>38</v>
      </c>
      <c r="D64" s="278" t="s">
        <v>500</v>
      </c>
      <c r="E64" s="276"/>
      <c r="F64" s="540"/>
      <c r="G64" s="280">
        <v>3</v>
      </c>
      <c r="H64" s="909">
        <v>23</v>
      </c>
      <c r="I64" s="282">
        <v>57392.767980000004</v>
      </c>
      <c r="J64" s="282">
        <v>5856.69</v>
      </c>
      <c r="K64" s="236"/>
      <c r="L64" s="236"/>
      <c r="M64" s="236"/>
      <c r="N64" s="236"/>
      <c r="O64" s="651"/>
      <c r="P64" s="89"/>
    </row>
    <row r="65" spans="1:16" x14ac:dyDescent="0.2">
      <c r="A65" s="625">
        <v>104</v>
      </c>
      <c r="B65" s="254">
        <v>305</v>
      </c>
      <c r="C65" s="254" t="s">
        <v>39</v>
      </c>
      <c r="D65" s="284" t="s">
        <v>752</v>
      </c>
      <c r="E65" s="257">
        <v>1655</v>
      </c>
      <c r="F65" s="301" t="s">
        <v>548</v>
      </c>
      <c r="G65" s="527">
        <v>249.02</v>
      </c>
      <c r="H65" s="771"/>
      <c r="I65" s="527">
        <v>9747236.3747200016</v>
      </c>
      <c r="J65" s="527">
        <v>486144.31459999998</v>
      </c>
      <c r="K65" s="1064">
        <v>3132703.08</v>
      </c>
      <c r="L65" s="645">
        <v>429834.78</v>
      </c>
      <c r="M65" s="645">
        <v>157933.98000000001</v>
      </c>
      <c r="N65" s="645">
        <v>13953852.529999999</v>
      </c>
      <c r="O65" s="655">
        <v>8431.33</v>
      </c>
      <c r="P65" s="89"/>
    </row>
    <row r="66" spans="1:16" outlineLevel="1" x14ac:dyDescent="0.2">
      <c r="A66" s="623">
        <v>104</v>
      </c>
      <c r="B66" s="262">
        <v>305</v>
      </c>
      <c r="C66" s="262" t="s">
        <v>39</v>
      </c>
      <c r="D66" s="265" t="s">
        <v>517</v>
      </c>
      <c r="E66" s="266"/>
      <c r="F66" s="296"/>
      <c r="G66" s="566">
        <v>180.65</v>
      </c>
      <c r="H66" s="907">
        <v>39</v>
      </c>
      <c r="I66" s="528">
        <v>7523532.4761899998</v>
      </c>
      <c r="J66" s="528">
        <v>352670.34950000001</v>
      </c>
      <c r="K66" s="242"/>
      <c r="L66" s="242"/>
      <c r="M66" s="242"/>
      <c r="N66" s="242"/>
      <c r="O66" s="222"/>
      <c r="P66" s="89"/>
    </row>
    <row r="67" spans="1:16" outlineLevel="1" x14ac:dyDescent="0.2">
      <c r="A67" s="623">
        <v>104</v>
      </c>
      <c r="B67" s="262">
        <v>305</v>
      </c>
      <c r="C67" s="262" t="s">
        <v>39</v>
      </c>
      <c r="D67" s="265" t="s">
        <v>526</v>
      </c>
      <c r="E67" s="263"/>
      <c r="F67" s="297"/>
      <c r="G67" s="267">
        <v>3</v>
      </c>
      <c r="H67" s="907">
        <v>57</v>
      </c>
      <c r="I67" s="272">
        <v>253105.90580999997</v>
      </c>
      <c r="J67" s="272">
        <v>5856.69</v>
      </c>
      <c r="K67" s="242"/>
      <c r="L67" s="242"/>
      <c r="M67" s="242"/>
      <c r="N67" s="242"/>
      <c r="O67" s="222"/>
      <c r="P67" s="89"/>
    </row>
    <row r="68" spans="1:16" outlineLevel="1" x14ac:dyDescent="0.2">
      <c r="A68" s="623">
        <v>104</v>
      </c>
      <c r="B68" s="262">
        <v>305</v>
      </c>
      <c r="C68" s="262" t="s">
        <v>39</v>
      </c>
      <c r="D68" s="892" t="s">
        <v>510</v>
      </c>
      <c r="E68" s="263"/>
      <c r="F68" s="297"/>
      <c r="G68" s="267">
        <v>6</v>
      </c>
      <c r="H68" s="907">
        <v>37</v>
      </c>
      <c r="I68" s="272">
        <v>231027.79658000002</v>
      </c>
      <c r="J68" s="272">
        <v>11713.38</v>
      </c>
      <c r="K68" s="242"/>
      <c r="L68" s="242"/>
      <c r="M68" s="242"/>
      <c r="N68" s="242"/>
      <c r="O68" s="222"/>
      <c r="P68" s="89"/>
    </row>
    <row r="69" spans="1:16" outlineLevel="1" x14ac:dyDescent="0.2">
      <c r="A69" s="623">
        <v>104</v>
      </c>
      <c r="B69" s="262">
        <v>305</v>
      </c>
      <c r="C69" s="262" t="s">
        <v>39</v>
      </c>
      <c r="D69" s="265" t="s">
        <v>2793</v>
      </c>
      <c r="E69" s="263"/>
      <c r="F69" s="297"/>
      <c r="G69" s="267">
        <v>3</v>
      </c>
      <c r="H69" s="907">
        <v>37</v>
      </c>
      <c r="I69" s="272">
        <v>115513.89829000001</v>
      </c>
      <c r="J69" s="272">
        <v>5856.69</v>
      </c>
      <c r="K69" s="242"/>
      <c r="L69" s="242"/>
      <c r="M69" s="242"/>
      <c r="N69" s="242"/>
      <c r="O69" s="222"/>
      <c r="P69" s="89"/>
    </row>
    <row r="70" spans="1:16" outlineLevel="1" x14ac:dyDescent="0.2">
      <c r="A70" s="623">
        <v>104</v>
      </c>
      <c r="B70" s="262">
        <v>305</v>
      </c>
      <c r="C70" s="262" t="s">
        <v>39</v>
      </c>
      <c r="D70" s="265" t="s">
        <v>524</v>
      </c>
      <c r="E70" s="263"/>
      <c r="F70" s="297"/>
      <c r="G70" s="267">
        <v>10</v>
      </c>
      <c r="H70" s="907">
        <v>29</v>
      </c>
      <c r="I70" s="272">
        <v>281352.39377000002</v>
      </c>
      <c r="J70" s="272">
        <v>19522.300000000003</v>
      </c>
      <c r="K70" s="242"/>
      <c r="L70" s="242"/>
      <c r="M70" s="242"/>
      <c r="N70" s="242"/>
      <c r="O70" s="222"/>
      <c r="P70" s="89"/>
    </row>
    <row r="71" spans="1:16" outlineLevel="1" x14ac:dyDescent="0.2">
      <c r="A71" s="623">
        <v>104</v>
      </c>
      <c r="B71" s="262">
        <v>305</v>
      </c>
      <c r="C71" s="262" t="s">
        <v>39</v>
      </c>
      <c r="D71" s="265" t="s">
        <v>3470</v>
      </c>
      <c r="E71" s="263"/>
      <c r="F71" s="297"/>
      <c r="G71" s="267">
        <v>1</v>
      </c>
      <c r="H71" s="907">
        <v>45</v>
      </c>
      <c r="I71" s="272">
        <v>52696.322240000009</v>
      </c>
      <c r="J71" s="272">
        <v>1952.23</v>
      </c>
      <c r="K71" s="242"/>
      <c r="L71" s="242"/>
      <c r="M71" s="242"/>
      <c r="N71" s="242"/>
      <c r="O71" s="222"/>
      <c r="P71" s="89"/>
    </row>
    <row r="72" spans="1:16" outlineLevel="1" x14ac:dyDescent="0.2">
      <c r="A72" s="889">
        <v>104</v>
      </c>
      <c r="B72" s="890">
        <v>305</v>
      </c>
      <c r="C72" s="890" t="s">
        <v>39</v>
      </c>
      <c r="D72" s="892" t="s">
        <v>521</v>
      </c>
      <c r="E72" s="891"/>
      <c r="F72" s="893"/>
      <c r="G72" s="894">
        <v>1</v>
      </c>
      <c r="H72" s="907">
        <v>39</v>
      </c>
      <c r="I72" s="272">
        <v>41647.010659999993</v>
      </c>
      <c r="J72" s="272">
        <v>1952.23</v>
      </c>
      <c r="K72" s="242"/>
      <c r="L72" s="242"/>
      <c r="M72" s="242"/>
      <c r="N72" s="242"/>
      <c r="O72" s="222"/>
      <c r="P72" s="89"/>
    </row>
    <row r="73" spans="1:16" outlineLevel="1" x14ac:dyDescent="0.2">
      <c r="A73" s="889">
        <v>104</v>
      </c>
      <c r="B73" s="890">
        <v>305</v>
      </c>
      <c r="C73" s="890" t="s">
        <v>39</v>
      </c>
      <c r="D73" s="892" t="s">
        <v>2830</v>
      </c>
      <c r="E73" s="891"/>
      <c r="F73" s="893"/>
      <c r="G73" s="1018">
        <v>8.19</v>
      </c>
      <c r="H73" s="907">
        <v>29</v>
      </c>
      <c r="I73" s="272">
        <v>230427.61049999998</v>
      </c>
      <c r="J73" s="272">
        <v>15988.763700000001</v>
      </c>
      <c r="K73" s="242"/>
      <c r="L73" s="242"/>
      <c r="M73" s="242"/>
      <c r="N73" s="242"/>
      <c r="O73" s="222"/>
      <c r="P73" s="89"/>
    </row>
    <row r="74" spans="1:16" outlineLevel="1" x14ac:dyDescent="0.2">
      <c r="A74" s="623">
        <v>104</v>
      </c>
      <c r="B74" s="262">
        <v>305</v>
      </c>
      <c r="C74" s="262" t="s">
        <v>39</v>
      </c>
      <c r="D74" s="265" t="s">
        <v>1769</v>
      </c>
      <c r="E74" s="263"/>
      <c r="F74" s="297"/>
      <c r="G74" s="618">
        <v>36.18</v>
      </c>
      <c r="H74" s="907">
        <v>29</v>
      </c>
      <c r="I74" s="272">
        <v>1017932.96068</v>
      </c>
      <c r="J74" s="272">
        <v>70631.681400000001</v>
      </c>
      <c r="K74" s="242"/>
      <c r="L74" s="242"/>
      <c r="M74" s="242"/>
      <c r="N74" s="242"/>
      <c r="O74" s="222"/>
      <c r="P74" s="89"/>
    </row>
    <row r="75" spans="1:16" outlineLevel="1" x14ac:dyDescent="0.2">
      <c r="A75" s="623">
        <v>104</v>
      </c>
      <c r="B75" s="262">
        <v>305</v>
      </c>
      <c r="C75" s="262" t="s">
        <v>39</v>
      </c>
      <c r="D75" s="367" t="s">
        <v>3169</v>
      </c>
      <c r="E75" s="221"/>
      <c r="F75" s="533"/>
      <c r="G75" s="242"/>
      <c r="H75" s="908"/>
      <c r="I75" s="242"/>
      <c r="J75" s="242"/>
      <c r="K75" s="242"/>
      <c r="L75" s="242"/>
      <c r="M75" s="242"/>
      <c r="N75" s="242"/>
      <c r="O75" s="222"/>
      <c r="P75" s="89"/>
    </row>
    <row r="76" spans="1:16" outlineLevel="1" x14ac:dyDescent="0.2">
      <c r="A76" s="624">
        <v>104</v>
      </c>
      <c r="B76" s="275">
        <v>305</v>
      </c>
      <c r="C76" s="275" t="s">
        <v>39</v>
      </c>
      <c r="D76" s="364" t="s">
        <v>3170</v>
      </c>
      <c r="E76" s="250"/>
      <c r="F76" s="542"/>
      <c r="G76" s="251"/>
      <c r="H76" s="910"/>
      <c r="I76" s="251"/>
      <c r="J76" s="251"/>
      <c r="K76" s="242"/>
      <c r="L76" s="242"/>
      <c r="M76" s="242"/>
      <c r="N76" s="242"/>
      <c r="O76" s="222"/>
      <c r="P76" s="89"/>
    </row>
    <row r="77" spans="1:16" ht="26.25" customHeight="1" x14ac:dyDescent="0.2">
      <c r="A77" s="625">
        <v>104</v>
      </c>
      <c r="B77" s="254">
        <v>501</v>
      </c>
      <c r="C77" s="254" t="s">
        <v>488</v>
      </c>
      <c r="D77" s="948" t="s">
        <v>2733</v>
      </c>
      <c r="E77" s="257">
        <v>1000</v>
      </c>
      <c r="F77" s="257" t="s">
        <v>3</v>
      </c>
      <c r="G77" s="258">
        <v>1.57</v>
      </c>
      <c r="H77" s="771"/>
      <c r="I77" s="258">
        <v>29295.418970000002</v>
      </c>
      <c r="J77" s="258">
        <v>3065.0011</v>
      </c>
      <c r="K77" s="645">
        <v>20972.37</v>
      </c>
      <c r="L77" s="645">
        <v>1638.31</v>
      </c>
      <c r="M77" s="645"/>
      <c r="N77" s="645">
        <v>54971.1</v>
      </c>
      <c r="O77" s="655">
        <v>54.97</v>
      </c>
      <c r="P77" s="89"/>
    </row>
    <row r="78" spans="1:16" ht="15" customHeight="1" x14ac:dyDescent="0.2">
      <c r="A78" s="949">
        <v>205</v>
      </c>
      <c r="B78" s="324">
        <v>208</v>
      </c>
      <c r="C78" s="324" t="s">
        <v>245</v>
      </c>
      <c r="D78" s="953" t="s">
        <v>2766</v>
      </c>
      <c r="E78" s="950">
        <v>1000</v>
      </c>
      <c r="F78" s="793" t="s">
        <v>3</v>
      </c>
      <c r="G78" s="733">
        <v>1.57</v>
      </c>
      <c r="H78" s="929"/>
      <c r="I78" s="951">
        <v>29295.418970000002</v>
      </c>
      <c r="J78" s="951">
        <v>3065.0011</v>
      </c>
      <c r="K78" s="951">
        <v>20972.37</v>
      </c>
      <c r="L78" s="951">
        <v>1638.31</v>
      </c>
      <c r="M78" s="951"/>
      <c r="N78" s="951">
        <v>54971.1</v>
      </c>
      <c r="O78" s="952">
        <v>54.97</v>
      </c>
      <c r="P78" s="89"/>
    </row>
    <row r="79" spans="1:16" ht="14.25" customHeight="1" x14ac:dyDescent="0.2">
      <c r="A79" s="949">
        <v>209</v>
      </c>
      <c r="B79" s="324">
        <v>215</v>
      </c>
      <c r="C79" s="324" t="s">
        <v>245</v>
      </c>
      <c r="D79" s="953" t="s">
        <v>2767</v>
      </c>
      <c r="E79" s="950">
        <v>1000</v>
      </c>
      <c r="F79" s="793" t="s">
        <v>3</v>
      </c>
      <c r="G79" s="733">
        <v>1.57</v>
      </c>
      <c r="H79" s="929"/>
      <c r="I79" s="951">
        <v>29295.418970000002</v>
      </c>
      <c r="J79" s="951">
        <v>3065.0011</v>
      </c>
      <c r="K79" s="951">
        <v>20972.37</v>
      </c>
      <c r="L79" s="951">
        <v>1638.31</v>
      </c>
      <c r="M79" s="951"/>
      <c r="N79" s="951">
        <v>54971.1</v>
      </c>
      <c r="O79" s="952">
        <v>54.97</v>
      </c>
      <c r="P79" s="89"/>
    </row>
    <row r="80" spans="1:16" ht="27.75" customHeight="1" x14ac:dyDescent="0.2">
      <c r="A80" s="949">
        <v>701</v>
      </c>
      <c r="B80" s="324">
        <v>310</v>
      </c>
      <c r="C80" s="324" t="s">
        <v>2722</v>
      </c>
      <c r="D80" s="947" t="s">
        <v>2768</v>
      </c>
      <c r="E80" s="793">
        <v>1000</v>
      </c>
      <c r="F80" s="793" t="s">
        <v>3</v>
      </c>
      <c r="G80" s="733">
        <v>1.57</v>
      </c>
      <c r="H80" s="929"/>
      <c r="I80" s="951">
        <v>29295.418970000002</v>
      </c>
      <c r="J80" s="951">
        <v>3065.0011</v>
      </c>
      <c r="K80" s="951">
        <v>20972.37</v>
      </c>
      <c r="L80" s="951">
        <v>1638.31</v>
      </c>
      <c r="M80" s="951"/>
      <c r="N80" s="951">
        <v>54971.1</v>
      </c>
      <c r="O80" s="952">
        <v>54.97</v>
      </c>
      <c r="P80" s="89"/>
    </row>
    <row r="81" spans="1:16" outlineLevel="1" x14ac:dyDescent="0.2">
      <c r="A81" s="623">
        <v>104</v>
      </c>
      <c r="B81" s="262">
        <v>501</v>
      </c>
      <c r="C81" s="262" t="s">
        <v>488</v>
      </c>
      <c r="D81" s="265" t="s">
        <v>1770</v>
      </c>
      <c r="E81" s="266"/>
      <c r="F81" s="296"/>
      <c r="G81" s="267">
        <v>1.57</v>
      </c>
      <c r="H81" s="907">
        <v>24</v>
      </c>
      <c r="I81" s="272">
        <v>29295.418970000002</v>
      </c>
      <c r="J81" s="272">
        <v>3065.0011</v>
      </c>
      <c r="K81" s="242"/>
      <c r="L81" s="242"/>
      <c r="M81" s="242"/>
      <c r="N81" s="242"/>
      <c r="O81" s="222"/>
      <c r="P81" s="89"/>
    </row>
    <row r="82" spans="1:16" ht="15" customHeight="1" outlineLevel="1" x14ac:dyDescent="0.2">
      <c r="A82" s="623">
        <v>104</v>
      </c>
      <c r="B82" s="262">
        <v>501</v>
      </c>
      <c r="C82" s="262" t="s">
        <v>488</v>
      </c>
      <c r="D82" s="367" t="s">
        <v>3448</v>
      </c>
      <c r="E82" s="361"/>
      <c r="F82" s="541"/>
      <c r="G82" s="362"/>
      <c r="H82" s="911"/>
      <c r="I82" s="363"/>
      <c r="J82" s="363"/>
      <c r="K82" s="242"/>
      <c r="L82" s="242"/>
      <c r="M82" s="242"/>
      <c r="N82" s="242"/>
      <c r="O82" s="222"/>
      <c r="P82" s="89"/>
    </row>
    <row r="83" spans="1:16" ht="15" customHeight="1" outlineLevel="1" x14ac:dyDescent="0.2">
      <c r="A83" s="623">
        <v>104</v>
      </c>
      <c r="B83" s="262">
        <v>501</v>
      </c>
      <c r="C83" s="262" t="s">
        <v>488</v>
      </c>
      <c r="D83" s="367" t="s">
        <v>1746</v>
      </c>
      <c r="E83" s="238"/>
      <c r="F83" s="533"/>
      <c r="G83" s="239"/>
      <c r="H83" s="902"/>
      <c r="I83" s="242"/>
      <c r="J83" s="242"/>
      <c r="K83" s="242"/>
      <c r="L83" s="242"/>
      <c r="M83" s="242"/>
      <c r="N83" s="242"/>
      <c r="O83" s="222"/>
      <c r="P83" s="89"/>
    </row>
    <row r="84" spans="1:16" outlineLevel="1" x14ac:dyDescent="0.2">
      <c r="A84" s="627">
        <v>104</v>
      </c>
      <c r="B84" s="329">
        <v>501</v>
      </c>
      <c r="C84" s="329" t="s">
        <v>488</v>
      </c>
      <c r="D84" s="367" t="s">
        <v>2719</v>
      </c>
      <c r="E84" s="221"/>
      <c r="F84" s="533"/>
      <c r="G84" s="242"/>
      <c r="H84" s="908"/>
      <c r="I84" s="242"/>
      <c r="J84" s="242"/>
      <c r="K84" s="242"/>
      <c r="L84" s="242"/>
      <c r="M84" s="242"/>
      <c r="N84" s="242"/>
      <c r="O84" s="222"/>
      <c r="P84" s="89"/>
    </row>
    <row r="85" spans="1:16" outlineLevel="1" x14ac:dyDescent="0.2">
      <c r="A85" s="630"/>
      <c r="B85" s="455"/>
      <c r="C85" s="455"/>
      <c r="D85" s="364" t="s">
        <v>2720</v>
      </c>
      <c r="E85" s="250"/>
      <c r="F85" s="542"/>
      <c r="G85" s="251"/>
      <c r="H85" s="910"/>
      <c r="I85" s="251"/>
      <c r="J85" s="251"/>
      <c r="K85" s="242"/>
      <c r="L85" s="242"/>
      <c r="M85" s="242"/>
      <c r="N85" s="242"/>
      <c r="O85" s="252"/>
      <c r="P85" s="89"/>
    </row>
    <row r="86" spans="1:16" x14ac:dyDescent="0.2">
      <c r="A86" s="784">
        <v>104</v>
      </c>
      <c r="B86" s="785">
        <v>501</v>
      </c>
      <c r="C86" s="785" t="s">
        <v>28</v>
      </c>
      <c r="D86" s="786" t="s">
        <v>489</v>
      </c>
      <c r="E86" s="787">
        <v>12640</v>
      </c>
      <c r="F86" s="788" t="s">
        <v>552</v>
      </c>
      <c r="G86" s="789">
        <v>1</v>
      </c>
      <c r="H86" s="912"/>
      <c r="I86" s="789">
        <v>26388.228720000003</v>
      </c>
      <c r="J86" s="789">
        <v>1952.23</v>
      </c>
      <c r="K86" s="645">
        <v>11556.99</v>
      </c>
      <c r="L86" s="645">
        <v>1872.56</v>
      </c>
      <c r="M86" s="645">
        <v>1561.12</v>
      </c>
      <c r="N86" s="645">
        <v>43331.13</v>
      </c>
      <c r="O86" s="655">
        <v>3.43</v>
      </c>
      <c r="P86" s="89"/>
    </row>
    <row r="87" spans="1:16" x14ac:dyDescent="0.2">
      <c r="A87" s="790">
        <v>204</v>
      </c>
      <c r="B87" s="791">
        <v>503</v>
      </c>
      <c r="C87" s="791" t="s">
        <v>28</v>
      </c>
      <c r="D87" s="792" t="s">
        <v>489</v>
      </c>
      <c r="E87" s="793">
        <v>12640</v>
      </c>
      <c r="F87" s="794" t="s">
        <v>552</v>
      </c>
      <c r="G87" s="795">
        <v>1</v>
      </c>
      <c r="H87" s="913"/>
      <c r="I87" s="795">
        <v>26388.228720000003</v>
      </c>
      <c r="J87" s="796">
        <v>1952.23</v>
      </c>
      <c r="K87" s="951">
        <v>11556.99</v>
      </c>
      <c r="L87" s="951">
        <v>1872.56</v>
      </c>
      <c r="M87" s="951">
        <v>1561.12</v>
      </c>
      <c r="N87" s="951">
        <v>43331.13</v>
      </c>
      <c r="O87" s="798">
        <v>3.43</v>
      </c>
      <c r="P87" s="89"/>
    </row>
    <row r="88" spans="1:16" outlineLevel="1" x14ac:dyDescent="0.2">
      <c r="A88" s="623">
        <v>104</v>
      </c>
      <c r="B88" s="262">
        <v>501</v>
      </c>
      <c r="C88" s="262" t="s">
        <v>28</v>
      </c>
      <c r="D88" s="265" t="s">
        <v>1770</v>
      </c>
      <c r="E88" s="263"/>
      <c r="F88" s="297"/>
      <c r="G88" s="267">
        <v>1</v>
      </c>
      <c r="H88" s="907">
        <v>33</v>
      </c>
      <c r="I88" s="272">
        <v>26388.228720000003</v>
      </c>
      <c r="J88" s="292">
        <v>1952.23</v>
      </c>
      <c r="K88" s="242"/>
      <c r="L88" s="242"/>
      <c r="M88" s="242"/>
      <c r="N88" s="242"/>
      <c r="O88" s="222"/>
      <c r="P88" s="89"/>
    </row>
    <row r="89" spans="1:16" ht="15" customHeight="1" outlineLevel="1" x14ac:dyDescent="0.2">
      <c r="A89" s="624">
        <v>104</v>
      </c>
      <c r="B89" s="275">
        <v>501</v>
      </c>
      <c r="C89" s="275" t="s">
        <v>28</v>
      </c>
      <c r="D89" s="364" t="s">
        <v>3449</v>
      </c>
      <c r="E89" s="365"/>
      <c r="F89" s="374"/>
      <c r="G89" s="366"/>
      <c r="H89" s="914"/>
      <c r="I89" s="360"/>
      <c r="J89" s="360"/>
      <c r="K89" s="236"/>
      <c r="L89" s="236"/>
      <c r="M89" s="236"/>
      <c r="N89" s="236"/>
      <c r="O89" s="651"/>
      <c r="P89" s="89"/>
    </row>
    <row r="90" spans="1:16" ht="31.5" customHeight="1" x14ac:dyDescent="0.2">
      <c r="A90" s="625">
        <v>107</v>
      </c>
      <c r="B90" s="254">
        <v>303</v>
      </c>
      <c r="C90" s="254" t="s">
        <v>19</v>
      </c>
      <c r="D90" s="284" t="s">
        <v>490</v>
      </c>
      <c r="E90" s="257">
        <v>1</v>
      </c>
      <c r="F90" s="301" t="s">
        <v>498</v>
      </c>
      <c r="G90" s="258">
        <v>0.74</v>
      </c>
      <c r="H90" s="771"/>
      <c r="I90" s="258">
        <v>38340.519400000005</v>
      </c>
      <c r="J90" s="311">
        <v>1444.6501999999998</v>
      </c>
      <c r="K90" s="645">
        <v>85590.5</v>
      </c>
      <c r="L90" s="645">
        <v>4077.1</v>
      </c>
      <c r="M90" s="645"/>
      <c r="N90" s="645">
        <v>129452.77</v>
      </c>
      <c r="O90" s="657">
        <v>129452.77</v>
      </c>
      <c r="P90" s="89"/>
    </row>
    <row r="91" spans="1:16" outlineLevel="1" x14ac:dyDescent="0.2">
      <c r="A91" s="623">
        <v>107</v>
      </c>
      <c r="B91" s="262">
        <v>303</v>
      </c>
      <c r="C91" s="262" t="s">
        <v>19</v>
      </c>
      <c r="D91" s="265" t="s">
        <v>526</v>
      </c>
      <c r="E91" s="266"/>
      <c r="F91" s="296"/>
      <c r="G91" s="267">
        <v>0.23</v>
      </c>
      <c r="H91" s="907">
        <v>57</v>
      </c>
      <c r="I91" s="272">
        <v>19404.786110000001</v>
      </c>
      <c r="J91" s="292">
        <v>449.01289999999995</v>
      </c>
      <c r="K91" s="242"/>
      <c r="L91" s="242"/>
      <c r="M91" s="242"/>
      <c r="N91" s="242"/>
      <c r="O91" s="222"/>
      <c r="P91" s="89"/>
    </row>
    <row r="92" spans="1:16" outlineLevel="1" x14ac:dyDescent="0.2">
      <c r="A92" s="623">
        <v>107</v>
      </c>
      <c r="B92" s="262">
        <v>303</v>
      </c>
      <c r="C92" s="262" t="s">
        <v>19</v>
      </c>
      <c r="D92" s="265" t="s">
        <v>535</v>
      </c>
      <c r="E92" s="263"/>
      <c r="F92" s="297"/>
      <c r="G92" s="267">
        <v>0.25</v>
      </c>
      <c r="H92" s="907">
        <v>40</v>
      </c>
      <c r="I92" s="272">
        <v>10828.195160000001</v>
      </c>
      <c r="J92" s="292">
        <v>488.0575</v>
      </c>
      <c r="K92" s="242"/>
      <c r="L92" s="242"/>
      <c r="M92" s="242"/>
      <c r="N92" s="242"/>
      <c r="O92" s="222"/>
      <c r="P92" s="89"/>
    </row>
    <row r="93" spans="1:16" outlineLevel="1" x14ac:dyDescent="0.2">
      <c r="A93" s="623">
        <v>107</v>
      </c>
      <c r="B93" s="262">
        <v>303</v>
      </c>
      <c r="C93" s="262" t="s">
        <v>19</v>
      </c>
      <c r="D93" s="265" t="s">
        <v>524</v>
      </c>
      <c r="E93" s="263"/>
      <c r="F93" s="297"/>
      <c r="G93" s="267">
        <v>0.13</v>
      </c>
      <c r="H93" s="907">
        <v>34</v>
      </c>
      <c r="I93" s="272">
        <v>4449.9570199999998</v>
      </c>
      <c r="J93" s="292">
        <v>253.78989999999999</v>
      </c>
      <c r="K93" s="242"/>
      <c r="L93" s="242"/>
      <c r="M93" s="242"/>
      <c r="N93" s="242"/>
      <c r="O93" s="222"/>
      <c r="P93" s="89"/>
    </row>
    <row r="94" spans="1:16" outlineLevel="1" x14ac:dyDescent="0.2">
      <c r="A94" s="623">
        <v>107</v>
      </c>
      <c r="B94" s="262">
        <v>303</v>
      </c>
      <c r="C94" s="262" t="s">
        <v>19</v>
      </c>
      <c r="D94" s="265" t="s">
        <v>2830</v>
      </c>
      <c r="E94" s="330"/>
      <c r="F94" s="546"/>
      <c r="G94" s="994">
        <v>0.02</v>
      </c>
      <c r="H94" s="907">
        <v>29</v>
      </c>
      <c r="I94" s="272">
        <v>562.70478000000003</v>
      </c>
      <c r="J94" s="292">
        <v>39.044599999999996</v>
      </c>
      <c r="K94" s="242"/>
      <c r="L94" s="242"/>
      <c r="M94" s="242"/>
      <c r="N94" s="242"/>
      <c r="O94" s="222"/>
      <c r="P94" s="89"/>
    </row>
    <row r="95" spans="1:16" outlineLevel="1" x14ac:dyDescent="0.2">
      <c r="A95" s="624">
        <v>107</v>
      </c>
      <c r="B95" s="275">
        <v>303</v>
      </c>
      <c r="C95" s="275" t="s">
        <v>19</v>
      </c>
      <c r="D95" s="278" t="s">
        <v>1769</v>
      </c>
      <c r="E95" s="276"/>
      <c r="F95" s="540"/>
      <c r="G95" s="280">
        <v>0.11</v>
      </c>
      <c r="H95" s="909">
        <v>29</v>
      </c>
      <c r="I95" s="282">
        <v>3094.8763300000001</v>
      </c>
      <c r="J95" s="293">
        <v>214.74529999999999</v>
      </c>
      <c r="K95" s="242"/>
      <c r="L95" s="242"/>
      <c r="M95" s="242"/>
      <c r="N95" s="242"/>
      <c r="O95" s="651"/>
      <c r="P95" s="89"/>
    </row>
    <row r="96" spans="1:16" ht="51.75" customHeight="1" x14ac:dyDescent="0.2">
      <c r="A96" s="625">
        <v>107</v>
      </c>
      <c r="B96" s="254">
        <v>303</v>
      </c>
      <c r="C96" s="254" t="s">
        <v>21</v>
      </c>
      <c r="D96" s="284" t="s">
        <v>753</v>
      </c>
      <c r="E96" s="257">
        <v>1</v>
      </c>
      <c r="F96" s="301" t="s">
        <v>498</v>
      </c>
      <c r="G96" s="258">
        <v>1.22</v>
      </c>
      <c r="H96" s="771"/>
      <c r="I96" s="258">
        <v>55904.648469999993</v>
      </c>
      <c r="J96" s="311">
        <v>2381.7206000000001</v>
      </c>
      <c r="K96" s="645">
        <v>207796.16</v>
      </c>
      <c r="L96" s="645">
        <v>5806.46</v>
      </c>
      <c r="M96" s="645"/>
      <c r="N96" s="645">
        <v>271888.99</v>
      </c>
      <c r="O96" s="657">
        <v>271888.99</v>
      </c>
      <c r="P96" s="89"/>
    </row>
    <row r="97" spans="1:16" outlineLevel="1" x14ac:dyDescent="0.2">
      <c r="A97" s="623">
        <v>107</v>
      </c>
      <c r="B97" s="262">
        <v>303</v>
      </c>
      <c r="C97" s="262" t="s">
        <v>21</v>
      </c>
      <c r="D97" s="265" t="s">
        <v>526</v>
      </c>
      <c r="E97" s="266"/>
      <c r="F97" s="296"/>
      <c r="G97" s="267">
        <v>0.24</v>
      </c>
      <c r="H97" s="907">
        <v>57</v>
      </c>
      <c r="I97" s="272">
        <v>20248.47248</v>
      </c>
      <c r="J97" s="292">
        <v>468.53519999999997</v>
      </c>
      <c r="K97" s="242"/>
      <c r="L97" s="242"/>
      <c r="M97" s="242"/>
      <c r="N97" s="242"/>
      <c r="O97" s="222"/>
      <c r="P97" s="89"/>
    </row>
    <row r="98" spans="1:16" outlineLevel="1" x14ac:dyDescent="0.2">
      <c r="A98" s="623">
        <v>107</v>
      </c>
      <c r="B98" s="262">
        <v>303</v>
      </c>
      <c r="C98" s="262" t="s">
        <v>21</v>
      </c>
      <c r="D98" s="265" t="s">
        <v>535</v>
      </c>
      <c r="E98" s="263"/>
      <c r="F98" s="297"/>
      <c r="G98" s="267">
        <v>0.38</v>
      </c>
      <c r="H98" s="907">
        <v>40</v>
      </c>
      <c r="I98" s="272">
        <v>16458.856639999998</v>
      </c>
      <c r="J98" s="292">
        <v>741.84740000000011</v>
      </c>
      <c r="K98" s="242"/>
      <c r="L98" s="242"/>
      <c r="M98" s="242"/>
      <c r="N98" s="242"/>
      <c r="O98" s="222"/>
      <c r="P98" s="89"/>
    </row>
    <row r="99" spans="1:16" outlineLevel="1" x14ac:dyDescent="0.2">
      <c r="A99" s="623">
        <v>107</v>
      </c>
      <c r="B99" s="262">
        <v>303</v>
      </c>
      <c r="C99" s="262" t="s">
        <v>21</v>
      </c>
      <c r="D99" s="265" t="s">
        <v>524</v>
      </c>
      <c r="E99" s="263"/>
      <c r="F99" s="297"/>
      <c r="G99" s="267">
        <v>0.38</v>
      </c>
      <c r="H99" s="907">
        <v>34</v>
      </c>
      <c r="I99" s="272">
        <v>13007.566679999998</v>
      </c>
      <c r="J99" s="292">
        <v>741.84740000000011</v>
      </c>
      <c r="K99" s="242"/>
      <c r="L99" s="242"/>
      <c r="M99" s="242"/>
      <c r="N99" s="242"/>
      <c r="O99" s="222"/>
      <c r="P99" s="89"/>
    </row>
    <row r="100" spans="1:16" outlineLevel="1" x14ac:dyDescent="0.2">
      <c r="A100" s="623">
        <v>107</v>
      </c>
      <c r="B100" s="262">
        <v>303</v>
      </c>
      <c r="C100" s="262" t="s">
        <v>21</v>
      </c>
      <c r="D100" s="265" t="s">
        <v>2830</v>
      </c>
      <c r="E100" s="330"/>
      <c r="F100" s="546"/>
      <c r="G100" s="994">
        <v>0.04</v>
      </c>
      <c r="H100" s="907">
        <v>29</v>
      </c>
      <c r="I100" s="272">
        <v>1125.40958</v>
      </c>
      <c r="J100" s="292">
        <v>78.089199999999991</v>
      </c>
      <c r="K100" s="242"/>
      <c r="L100" s="242"/>
      <c r="M100" s="242"/>
      <c r="N100" s="242"/>
      <c r="O100" s="222"/>
      <c r="P100" s="89"/>
    </row>
    <row r="101" spans="1:16" outlineLevel="1" x14ac:dyDescent="0.2">
      <c r="A101" s="624">
        <v>107</v>
      </c>
      <c r="B101" s="275">
        <v>303</v>
      </c>
      <c r="C101" s="275" t="s">
        <v>21</v>
      </c>
      <c r="D101" s="278" t="s">
        <v>1769</v>
      </c>
      <c r="E101" s="276"/>
      <c r="F101" s="540"/>
      <c r="G101" s="280">
        <v>0.18</v>
      </c>
      <c r="H101" s="909">
        <v>29</v>
      </c>
      <c r="I101" s="282">
        <v>5064.3430899999994</v>
      </c>
      <c r="J101" s="293">
        <v>351.40139999999997</v>
      </c>
      <c r="K101" s="242"/>
      <c r="L101" s="242"/>
      <c r="M101" s="242"/>
      <c r="N101" s="242"/>
      <c r="O101" s="651"/>
      <c r="P101" s="89"/>
    </row>
    <row r="102" spans="1:16" ht="19.5" customHeight="1" x14ac:dyDescent="0.2">
      <c r="A102" s="784">
        <v>112</v>
      </c>
      <c r="B102" s="785">
        <v>303</v>
      </c>
      <c r="C102" s="785" t="s">
        <v>23</v>
      </c>
      <c r="D102" s="786" t="s">
        <v>545</v>
      </c>
      <c r="E102" s="787">
        <v>1</v>
      </c>
      <c r="F102" s="788" t="s">
        <v>498</v>
      </c>
      <c r="G102" s="789">
        <v>0.82000000000000006</v>
      </c>
      <c r="H102" s="912"/>
      <c r="I102" s="789">
        <v>38154.598180000008</v>
      </c>
      <c r="J102" s="789">
        <v>1600.8285999999998</v>
      </c>
      <c r="K102" s="645">
        <v>114894.63</v>
      </c>
      <c r="L102" s="645">
        <v>11696.03</v>
      </c>
      <c r="M102" s="645"/>
      <c r="N102" s="645">
        <v>166346.09</v>
      </c>
      <c r="O102" s="657">
        <v>166346.09</v>
      </c>
      <c r="P102" s="89"/>
    </row>
    <row r="103" spans="1:16" x14ac:dyDescent="0.2">
      <c r="A103" s="790">
        <v>112</v>
      </c>
      <c r="B103" s="791">
        <v>303</v>
      </c>
      <c r="C103" s="791" t="s">
        <v>22</v>
      </c>
      <c r="D103" s="792" t="s">
        <v>544</v>
      </c>
      <c r="E103" s="793">
        <v>1</v>
      </c>
      <c r="F103" s="794" t="s">
        <v>554</v>
      </c>
      <c r="G103" s="795">
        <v>0.82000000000000006</v>
      </c>
      <c r="H103" s="913"/>
      <c r="I103" s="795">
        <v>38154.598180000008</v>
      </c>
      <c r="J103" s="795">
        <v>1600.8285999999998</v>
      </c>
      <c r="K103" s="951">
        <v>114894.63</v>
      </c>
      <c r="L103" s="951">
        <v>11696.03</v>
      </c>
      <c r="M103" s="951"/>
      <c r="N103" s="951">
        <v>166346.09</v>
      </c>
      <c r="O103" s="799">
        <v>166346.09</v>
      </c>
      <c r="P103" s="89"/>
    </row>
    <row r="104" spans="1:16" outlineLevel="1" x14ac:dyDescent="0.2">
      <c r="A104" s="623">
        <v>112</v>
      </c>
      <c r="B104" s="262">
        <v>303</v>
      </c>
      <c r="C104" s="262" t="s">
        <v>23</v>
      </c>
      <c r="D104" s="265" t="s">
        <v>526</v>
      </c>
      <c r="E104" s="266"/>
      <c r="F104" s="296"/>
      <c r="G104" s="267">
        <v>0.17</v>
      </c>
      <c r="H104" s="907">
        <v>57</v>
      </c>
      <c r="I104" s="272">
        <v>14342.668</v>
      </c>
      <c r="J104" s="272">
        <v>331.87909999999999</v>
      </c>
      <c r="K104" s="242"/>
      <c r="L104" s="242"/>
      <c r="M104" s="242"/>
      <c r="N104" s="242"/>
      <c r="O104" s="222"/>
      <c r="P104" s="89"/>
    </row>
    <row r="105" spans="1:16" outlineLevel="1" x14ac:dyDescent="0.2">
      <c r="A105" s="623">
        <v>112</v>
      </c>
      <c r="B105" s="262">
        <v>303</v>
      </c>
      <c r="C105" s="262" t="s">
        <v>23</v>
      </c>
      <c r="D105" s="265" t="s">
        <v>535</v>
      </c>
      <c r="E105" s="263"/>
      <c r="F105" s="297"/>
      <c r="G105" s="267">
        <v>0.24</v>
      </c>
      <c r="H105" s="907">
        <v>40</v>
      </c>
      <c r="I105" s="272">
        <v>10395.067349999999</v>
      </c>
      <c r="J105" s="272">
        <v>468.53519999999997</v>
      </c>
      <c r="K105" s="242"/>
      <c r="L105" s="242"/>
      <c r="M105" s="242"/>
      <c r="N105" s="242"/>
      <c r="O105" s="222"/>
      <c r="P105" s="89"/>
    </row>
    <row r="106" spans="1:16" outlineLevel="1" x14ac:dyDescent="0.2">
      <c r="A106" s="623">
        <v>112</v>
      </c>
      <c r="B106" s="262">
        <v>303</v>
      </c>
      <c r="C106" s="262" t="s">
        <v>23</v>
      </c>
      <c r="D106" s="265" t="s">
        <v>2794</v>
      </c>
      <c r="E106" s="263"/>
      <c r="F106" s="297"/>
      <c r="G106" s="267">
        <v>0.04</v>
      </c>
      <c r="H106" s="907">
        <v>39</v>
      </c>
      <c r="I106" s="272">
        <v>1665.8804200000002</v>
      </c>
      <c r="J106" s="272">
        <v>78.089199999999991</v>
      </c>
      <c r="K106" s="242"/>
      <c r="L106" s="242"/>
      <c r="M106" s="242"/>
      <c r="N106" s="242"/>
      <c r="O106" s="222"/>
      <c r="P106" s="89"/>
    </row>
    <row r="107" spans="1:16" outlineLevel="1" x14ac:dyDescent="0.2">
      <c r="A107" s="623">
        <v>112</v>
      </c>
      <c r="B107" s="262">
        <v>303</v>
      </c>
      <c r="C107" s="262" t="s">
        <v>23</v>
      </c>
      <c r="D107" s="265" t="s">
        <v>524</v>
      </c>
      <c r="E107" s="263"/>
      <c r="F107" s="297"/>
      <c r="G107" s="267">
        <v>0.22</v>
      </c>
      <c r="H107" s="907">
        <v>34</v>
      </c>
      <c r="I107" s="272">
        <v>7530.6965</v>
      </c>
      <c r="J107" s="272">
        <v>429.49059999999997</v>
      </c>
      <c r="K107" s="242"/>
      <c r="L107" s="242"/>
      <c r="M107" s="242"/>
      <c r="N107" s="242"/>
      <c r="O107" s="222"/>
      <c r="P107" s="89"/>
    </row>
    <row r="108" spans="1:16" outlineLevel="1" x14ac:dyDescent="0.2">
      <c r="A108" s="623">
        <v>112</v>
      </c>
      <c r="B108" s="262">
        <v>303</v>
      </c>
      <c r="C108" s="262" t="s">
        <v>23</v>
      </c>
      <c r="D108" s="265" t="s">
        <v>2830</v>
      </c>
      <c r="E108" s="330"/>
      <c r="F108" s="546"/>
      <c r="G108" s="994">
        <v>0.03</v>
      </c>
      <c r="H108" s="907">
        <v>29</v>
      </c>
      <c r="I108" s="272">
        <v>844.05718000000013</v>
      </c>
      <c r="J108" s="272">
        <v>58.566899999999997</v>
      </c>
      <c r="K108" s="242"/>
      <c r="L108" s="242"/>
      <c r="M108" s="242"/>
      <c r="N108" s="242"/>
      <c r="O108" s="222"/>
      <c r="P108" s="89"/>
    </row>
    <row r="109" spans="1:16" outlineLevel="1" x14ac:dyDescent="0.2">
      <c r="A109" s="624">
        <v>112</v>
      </c>
      <c r="B109" s="275">
        <v>303</v>
      </c>
      <c r="C109" s="275" t="s">
        <v>23</v>
      </c>
      <c r="D109" s="278" t="s">
        <v>1769</v>
      </c>
      <c r="E109" s="276"/>
      <c r="F109" s="540"/>
      <c r="G109" s="280">
        <v>0.12</v>
      </c>
      <c r="H109" s="909">
        <v>29</v>
      </c>
      <c r="I109" s="282">
        <v>3376.2287300000007</v>
      </c>
      <c r="J109" s="282">
        <v>234.26759999999999</v>
      </c>
      <c r="K109" s="242"/>
      <c r="L109" s="242"/>
      <c r="M109" s="242"/>
      <c r="N109" s="242"/>
      <c r="O109" s="651"/>
      <c r="P109" s="89"/>
    </row>
    <row r="110" spans="1:16" x14ac:dyDescent="0.2">
      <c r="A110" s="625">
        <v>120</v>
      </c>
      <c r="B110" s="254">
        <v>303</v>
      </c>
      <c r="C110" s="254" t="s">
        <v>24</v>
      </c>
      <c r="D110" s="284" t="s">
        <v>546</v>
      </c>
      <c r="E110" s="257">
        <v>1</v>
      </c>
      <c r="F110" s="301" t="s">
        <v>498</v>
      </c>
      <c r="G110" s="258">
        <v>0.16520000000000001</v>
      </c>
      <c r="H110" s="771"/>
      <c r="I110" s="258">
        <v>7368.7090000000007</v>
      </c>
      <c r="J110" s="258">
        <v>322.50838999999996</v>
      </c>
      <c r="K110" s="645">
        <v>9167.98</v>
      </c>
      <c r="L110" s="645">
        <v>96.76</v>
      </c>
      <c r="M110" s="645"/>
      <c r="N110" s="645">
        <v>16955.96</v>
      </c>
      <c r="O110" s="655">
        <v>16955.96</v>
      </c>
      <c r="P110" s="89"/>
    </row>
    <row r="111" spans="1:16" outlineLevel="1" x14ac:dyDescent="0.2">
      <c r="A111" s="623">
        <v>120</v>
      </c>
      <c r="B111" s="262">
        <v>303</v>
      </c>
      <c r="C111" s="262" t="s">
        <v>24</v>
      </c>
      <c r="D111" s="265" t="s">
        <v>526</v>
      </c>
      <c r="E111" s="266"/>
      <c r="F111" s="296"/>
      <c r="G111" s="267">
        <v>0.03</v>
      </c>
      <c r="H111" s="907">
        <v>57</v>
      </c>
      <c r="I111" s="272">
        <v>2531.05906</v>
      </c>
      <c r="J111" s="272">
        <v>58.566899999999997</v>
      </c>
      <c r="K111" s="242"/>
      <c r="L111" s="242"/>
      <c r="M111" s="242"/>
      <c r="N111" s="242"/>
      <c r="O111" s="222"/>
      <c r="P111" s="89"/>
    </row>
    <row r="112" spans="1:16" outlineLevel="1" x14ac:dyDescent="0.2">
      <c r="A112" s="623">
        <v>120</v>
      </c>
      <c r="B112" s="262">
        <v>303</v>
      </c>
      <c r="C112" s="262" t="s">
        <v>24</v>
      </c>
      <c r="D112" s="265" t="s">
        <v>535</v>
      </c>
      <c r="E112" s="263"/>
      <c r="F112" s="297"/>
      <c r="G112" s="267">
        <v>0.04</v>
      </c>
      <c r="H112" s="907">
        <v>40</v>
      </c>
      <c r="I112" s="272">
        <v>1732.5112200000001</v>
      </c>
      <c r="J112" s="272">
        <v>78.089199999999991</v>
      </c>
      <c r="K112" s="242"/>
      <c r="L112" s="242"/>
      <c r="M112" s="242"/>
      <c r="N112" s="242"/>
      <c r="O112" s="222"/>
      <c r="P112" s="89"/>
    </row>
    <row r="113" spans="1:16" outlineLevel="1" x14ac:dyDescent="0.2">
      <c r="A113" s="623">
        <v>120</v>
      </c>
      <c r="B113" s="262">
        <v>303</v>
      </c>
      <c r="C113" s="262" t="s">
        <v>24</v>
      </c>
      <c r="D113" s="265" t="s">
        <v>524</v>
      </c>
      <c r="E113" s="263"/>
      <c r="F113" s="297"/>
      <c r="G113" s="267">
        <v>7.0000000000000007E-2</v>
      </c>
      <c r="H113" s="907">
        <v>34</v>
      </c>
      <c r="I113" s="272">
        <v>2396.1307100000004</v>
      </c>
      <c r="J113" s="272">
        <v>136.65609999999998</v>
      </c>
      <c r="K113" s="242"/>
      <c r="L113" s="242"/>
      <c r="M113" s="242"/>
      <c r="N113" s="242"/>
      <c r="O113" s="222"/>
      <c r="P113" s="89"/>
    </row>
    <row r="114" spans="1:16" outlineLevel="1" x14ac:dyDescent="0.2">
      <c r="A114" s="623">
        <v>120</v>
      </c>
      <c r="B114" s="262">
        <v>303</v>
      </c>
      <c r="C114" s="262" t="s">
        <v>24</v>
      </c>
      <c r="D114" s="265" t="s">
        <v>2830</v>
      </c>
      <c r="E114" s="330"/>
      <c r="F114" s="546"/>
      <c r="G114" s="1019">
        <v>5.1999999999999998E-3</v>
      </c>
      <c r="H114" s="907">
        <v>29</v>
      </c>
      <c r="I114" s="272">
        <v>146.30323000000001</v>
      </c>
      <c r="J114" s="272">
        <v>10.151590000000001</v>
      </c>
      <c r="K114" s="242"/>
      <c r="L114" s="242"/>
      <c r="M114" s="242"/>
      <c r="N114" s="242"/>
      <c r="O114" s="222"/>
      <c r="P114" s="89"/>
    </row>
    <row r="115" spans="1:16" outlineLevel="1" x14ac:dyDescent="0.2">
      <c r="A115" s="624">
        <v>120</v>
      </c>
      <c r="B115" s="275">
        <v>303</v>
      </c>
      <c r="C115" s="275" t="s">
        <v>24</v>
      </c>
      <c r="D115" s="278" t="s">
        <v>1769</v>
      </c>
      <c r="E115" s="276"/>
      <c r="F115" s="540"/>
      <c r="G115" s="280">
        <v>0.02</v>
      </c>
      <c r="H115" s="909">
        <v>29</v>
      </c>
      <c r="I115" s="282">
        <v>562.70478000000003</v>
      </c>
      <c r="J115" s="282">
        <v>39.044599999999996</v>
      </c>
      <c r="K115" s="242"/>
      <c r="L115" s="242"/>
      <c r="M115" s="242"/>
      <c r="N115" s="242"/>
      <c r="O115" s="651"/>
      <c r="P115" s="89"/>
    </row>
    <row r="116" spans="1:16" x14ac:dyDescent="0.2">
      <c r="A116" s="625">
        <v>122</v>
      </c>
      <c r="B116" s="254">
        <v>303</v>
      </c>
      <c r="C116" s="254" t="s">
        <v>25</v>
      </c>
      <c r="D116" s="284" t="s">
        <v>547</v>
      </c>
      <c r="E116" s="257">
        <v>1</v>
      </c>
      <c r="F116" s="301" t="s">
        <v>498</v>
      </c>
      <c r="G116" s="258">
        <v>0.11260000000000001</v>
      </c>
      <c r="H116" s="771"/>
      <c r="I116" s="258">
        <v>4901.0066700000007</v>
      </c>
      <c r="J116" s="258">
        <v>219.82109999999997</v>
      </c>
      <c r="K116" s="645">
        <v>19614.919999999998</v>
      </c>
      <c r="L116" s="645">
        <v>667.54</v>
      </c>
      <c r="M116" s="645"/>
      <c r="N116" s="645">
        <v>25403.29</v>
      </c>
      <c r="O116" s="655">
        <v>25403.29</v>
      </c>
      <c r="P116" s="89"/>
    </row>
    <row r="117" spans="1:16" outlineLevel="1" x14ac:dyDescent="0.2">
      <c r="A117" s="623">
        <v>122</v>
      </c>
      <c r="B117" s="262">
        <v>303</v>
      </c>
      <c r="C117" s="262" t="s">
        <v>25</v>
      </c>
      <c r="D117" s="265" t="s">
        <v>526</v>
      </c>
      <c r="E117" s="266"/>
      <c r="F117" s="296"/>
      <c r="G117" s="267">
        <v>0.02</v>
      </c>
      <c r="H117" s="907">
        <v>57</v>
      </c>
      <c r="I117" s="272">
        <v>1687.3727100000001</v>
      </c>
      <c r="J117" s="272">
        <v>39.044599999999996</v>
      </c>
      <c r="K117" s="242"/>
      <c r="L117" s="242"/>
      <c r="M117" s="242"/>
      <c r="N117" s="242"/>
      <c r="O117" s="222"/>
      <c r="P117" s="89"/>
    </row>
    <row r="118" spans="1:16" outlineLevel="1" x14ac:dyDescent="0.2">
      <c r="A118" s="623">
        <v>122</v>
      </c>
      <c r="B118" s="262">
        <v>303</v>
      </c>
      <c r="C118" s="262" t="s">
        <v>25</v>
      </c>
      <c r="D118" s="265" t="s">
        <v>535</v>
      </c>
      <c r="E118" s="263"/>
      <c r="F118" s="297"/>
      <c r="G118" s="267">
        <v>0.02</v>
      </c>
      <c r="H118" s="907">
        <v>40</v>
      </c>
      <c r="I118" s="272">
        <v>866.25561000000005</v>
      </c>
      <c r="J118" s="272">
        <v>39.044599999999996</v>
      </c>
      <c r="K118" s="242"/>
      <c r="L118" s="242"/>
      <c r="M118" s="242"/>
      <c r="N118" s="242"/>
      <c r="O118" s="222"/>
      <c r="P118" s="89"/>
    </row>
    <row r="119" spans="1:16" outlineLevel="1" x14ac:dyDescent="0.2">
      <c r="A119" s="623">
        <v>122</v>
      </c>
      <c r="B119" s="262">
        <v>303</v>
      </c>
      <c r="C119" s="262" t="s">
        <v>25</v>
      </c>
      <c r="D119" s="265" t="s">
        <v>524</v>
      </c>
      <c r="E119" s="263"/>
      <c r="F119" s="297"/>
      <c r="G119" s="267">
        <v>0.05</v>
      </c>
      <c r="H119" s="907">
        <v>34</v>
      </c>
      <c r="I119" s="272">
        <v>1711.5219399999999</v>
      </c>
      <c r="J119" s="272">
        <v>97.611500000000007</v>
      </c>
      <c r="K119" s="242"/>
      <c r="L119" s="242"/>
      <c r="M119" s="242"/>
      <c r="N119" s="242"/>
      <c r="O119" s="222"/>
      <c r="P119" s="89"/>
    </row>
    <row r="120" spans="1:16" outlineLevel="1" x14ac:dyDescent="0.2">
      <c r="A120" s="623">
        <v>122</v>
      </c>
      <c r="B120" s="262">
        <v>303</v>
      </c>
      <c r="C120" s="262" t="s">
        <v>25</v>
      </c>
      <c r="D120" s="265" t="s">
        <v>2830</v>
      </c>
      <c r="E120" s="330"/>
      <c r="F120" s="546"/>
      <c r="G120" s="1019">
        <v>2.5999999999999999E-3</v>
      </c>
      <c r="H120" s="907">
        <v>29</v>
      </c>
      <c r="I120" s="272">
        <v>73.151629999999997</v>
      </c>
      <c r="J120" s="272">
        <v>5.0758000000000001</v>
      </c>
      <c r="K120" s="242"/>
      <c r="L120" s="242"/>
      <c r="M120" s="242"/>
      <c r="N120" s="242"/>
      <c r="O120" s="222"/>
      <c r="P120" s="89"/>
    </row>
    <row r="121" spans="1:16" outlineLevel="1" x14ac:dyDescent="0.2">
      <c r="A121" s="624">
        <v>122</v>
      </c>
      <c r="B121" s="275">
        <v>303</v>
      </c>
      <c r="C121" s="275" t="s">
        <v>25</v>
      </c>
      <c r="D121" s="278" t="s">
        <v>1769</v>
      </c>
      <c r="E121" s="276"/>
      <c r="F121" s="540"/>
      <c r="G121" s="280">
        <v>0.02</v>
      </c>
      <c r="H121" s="909">
        <v>29</v>
      </c>
      <c r="I121" s="282">
        <v>562.70478000000003</v>
      </c>
      <c r="J121" s="282">
        <v>39.044599999999996</v>
      </c>
      <c r="K121" s="242"/>
      <c r="L121" s="242"/>
      <c r="M121" s="242"/>
      <c r="N121" s="242"/>
      <c r="O121" s="222"/>
      <c r="P121" s="89"/>
    </row>
    <row r="122" spans="1:16" ht="25.5" x14ac:dyDescent="0.2">
      <c r="A122" s="625">
        <v>124</v>
      </c>
      <c r="B122" s="254">
        <v>341</v>
      </c>
      <c r="C122" s="254" t="s">
        <v>404</v>
      </c>
      <c r="D122" s="284" t="s">
        <v>1669</v>
      </c>
      <c r="E122" s="257">
        <v>1</v>
      </c>
      <c r="F122" s="301" t="s">
        <v>548</v>
      </c>
      <c r="G122" s="258">
        <v>0.25</v>
      </c>
      <c r="H122" s="771"/>
      <c r="I122" s="258">
        <v>9083.8933699999998</v>
      </c>
      <c r="J122" s="258">
        <v>488.0575</v>
      </c>
      <c r="K122" s="645">
        <v>699.56</v>
      </c>
      <c r="L122" s="645">
        <v>483.83</v>
      </c>
      <c r="M122" s="645"/>
      <c r="N122" s="645">
        <v>10755.34</v>
      </c>
      <c r="O122" s="655">
        <v>10755.34</v>
      </c>
      <c r="P122" s="89"/>
    </row>
    <row r="123" spans="1:16" outlineLevel="1" x14ac:dyDescent="0.2">
      <c r="A123" s="623">
        <v>124</v>
      </c>
      <c r="B123" s="262">
        <v>341</v>
      </c>
      <c r="C123" s="262" t="s">
        <v>404</v>
      </c>
      <c r="D123" s="265" t="s">
        <v>517</v>
      </c>
      <c r="E123" s="266"/>
      <c r="F123" s="296"/>
      <c r="G123" s="267">
        <v>0.2</v>
      </c>
      <c r="H123" s="907">
        <v>38</v>
      </c>
      <c r="I123" s="272">
        <v>7726.7128499999999</v>
      </c>
      <c r="J123" s="272">
        <v>390.44600000000003</v>
      </c>
      <c r="K123" s="242"/>
      <c r="L123" s="242"/>
      <c r="M123" s="242"/>
      <c r="N123" s="242"/>
      <c r="O123" s="222"/>
      <c r="P123" s="89"/>
    </row>
    <row r="124" spans="1:16" outlineLevel="1" x14ac:dyDescent="0.2">
      <c r="A124" s="623">
        <v>124</v>
      </c>
      <c r="B124" s="262">
        <v>341</v>
      </c>
      <c r="C124" s="262" t="s">
        <v>404</v>
      </c>
      <c r="D124" s="265" t="s">
        <v>2830</v>
      </c>
      <c r="E124" s="332"/>
      <c r="F124" s="551"/>
      <c r="G124" s="994">
        <v>0.01</v>
      </c>
      <c r="H124" s="907">
        <v>29</v>
      </c>
      <c r="I124" s="272">
        <v>271.43610000000001</v>
      </c>
      <c r="J124" s="272">
        <v>19.522299999999998</v>
      </c>
      <c r="K124" s="242"/>
      <c r="L124" s="242"/>
      <c r="M124" s="242"/>
      <c r="N124" s="242"/>
      <c r="O124" s="222"/>
      <c r="P124" s="89"/>
    </row>
    <row r="125" spans="1:16" outlineLevel="1" x14ac:dyDescent="0.2">
      <c r="A125" s="624">
        <v>124</v>
      </c>
      <c r="B125" s="275">
        <v>341</v>
      </c>
      <c r="C125" s="275" t="s">
        <v>404</v>
      </c>
      <c r="D125" s="278" t="s">
        <v>1769</v>
      </c>
      <c r="E125" s="276"/>
      <c r="F125" s="540"/>
      <c r="G125" s="280">
        <v>0.04</v>
      </c>
      <c r="H125" s="909">
        <v>29</v>
      </c>
      <c r="I125" s="282">
        <v>1085.7444200000002</v>
      </c>
      <c r="J125" s="282">
        <v>78.089199999999991</v>
      </c>
      <c r="K125" s="251"/>
      <c r="L125" s="251"/>
      <c r="M125" s="251"/>
      <c r="N125" s="251"/>
      <c r="O125" s="252"/>
      <c r="P125" s="89"/>
    </row>
    <row r="126" spans="1:16" ht="38.25" outlineLevel="1" x14ac:dyDescent="0.2">
      <c r="A126" s="625">
        <v>124</v>
      </c>
      <c r="B126" s="254">
        <v>341</v>
      </c>
      <c r="C126" s="769" t="s">
        <v>3134</v>
      </c>
      <c r="D126" s="737" t="s">
        <v>3578</v>
      </c>
      <c r="E126" s="257">
        <v>60</v>
      </c>
      <c r="F126" s="301" t="s">
        <v>548</v>
      </c>
      <c r="G126" s="258">
        <v>12.89</v>
      </c>
      <c r="H126" s="998"/>
      <c r="I126" s="258">
        <v>477296.06526999996</v>
      </c>
      <c r="J126" s="258">
        <v>25164.244699999999</v>
      </c>
      <c r="K126" s="645">
        <v>80000</v>
      </c>
      <c r="L126" s="645">
        <v>25000</v>
      </c>
      <c r="M126" s="645">
        <v>5000</v>
      </c>
      <c r="N126" s="645">
        <v>612460.31000000006</v>
      </c>
      <c r="O126" s="655">
        <v>10207.67</v>
      </c>
      <c r="P126" s="89"/>
    </row>
    <row r="127" spans="1:16" outlineLevel="1" x14ac:dyDescent="0.2">
      <c r="A127" s="623">
        <v>124</v>
      </c>
      <c r="B127" s="262">
        <v>341</v>
      </c>
      <c r="C127" s="890" t="s">
        <v>3134</v>
      </c>
      <c r="D127" s="265" t="s">
        <v>526</v>
      </c>
      <c r="E127" s="551"/>
      <c r="F127" s="551"/>
      <c r="G127" s="267">
        <v>0.5</v>
      </c>
      <c r="H127" s="907">
        <v>57</v>
      </c>
      <c r="I127" s="272">
        <v>40697.527510000007</v>
      </c>
      <c r="J127" s="272">
        <v>976.11500000000001</v>
      </c>
      <c r="K127" s="242"/>
      <c r="L127" s="242"/>
      <c r="M127" s="242"/>
      <c r="N127" s="242"/>
      <c r="O127" s="222"/>
      <c r="P127" s="89"/>
    </row>
    <row r="128" spans="1:16" outlineLevel="1" x14ac:dyDescent="0.2">
      <c r="A128" s="623">
        <v>124</v>
      </c>
      <c r="B128" s="262">
        <v>341</v>
      </c>
      <c r="C128" s="890" t="s">
        <v>3134</v>
      </c>
      <c r="D128" s="265" t="s">
        <v>2995</v>
      </c>
      <c r="E128" s="551"/>
      <c r="F128" s="551"/>
      <c r="G128" s="267">
        <v>0.5</v>
      </c>
      <c r="H128" s="907">
        <v>50</v>
      </c>
      <c r="I128" s="272">
        <v>30926.718389999998</v>
      </c>
      <c r="J128" s="272">
        <v>976.11500000000001</v>
      </c>
      <c r="K128" s="242"/>
      <c r="L128" s="242"/>
      <c r="M128" s="242"/>
      <c r="N128" s="242"/>
      <c r="O128" s="222"/>
      <c r="P128" s="89"/>
    </row>
    <row r="129" spans="1:16" outlineLevel="1" x14ac:dyDescent="0.2">
      <c r="A129" s="623">
        <v>124</v>
      </c>
      <c r="B129" s="262">
        <v>341</v>
      </c>
      <c r="C129" s="890" t="s">
        <v>3134</v>
      </c>
      <c r="D129" s="265" t="s">
        <v>519</v>
      </c>
      <c r="E129" s="551"/>
      <c r="F129" s="551"/>
      <c r="G129" s="267">
        <v>1.5</v>
      </c>
      <c r="H129" s="907">
        <v>39</v>
      </c>
      <c r="I129" s="272">
        <v>60268.736969999998</v>
      </c>
      <c r="J129" s="272">
        <v>2928.3449999999998</v>
      </c>
      <c r="K129" s="242"/>
      <c r="L129" s="242"/>
      <c r="M129" s="242"/>
      <c r="N129" s="242"/>
      <c r="O129" s="222"/>
      <c r="P129" s="89"/>
    </row>
    <row r="130" spans="1:16" outlineLevel="1" x14ac:dyDescent="0.2">
      <c r="A130" s="623">
        <v>124</v>
      </c>
      <c r="B130" s="262">
        <v>341</v>
      </c>
      <c r="C130" s="890" t="s">
        <v>3134</v>
      </c>
      <c r="D130" s="265" t="s">
        <v>3000</v>
      </c>
      <c r="E130" s="551"/>
      <c r="F130" s="551"/>
      <c r="G130" s="267">
        <v>1.5</v>
      </c>
      <c r="H130" s="907">
        <v>42</v>
      </c>
      <c r="I130" s="272">
        <v>67793.373229999997</v>
      </c>
      <c r="J130" s="272">
        <v>2928.3449999999998</v>
      </c>
      <c r="K130" s="242"/>
      <c r="L130" s="242"/>
      <c r="M130" s="242"/>
      <c r="N130" s="242"/>
      <c r="O130" s="222"/>
      <c r="P130" s="89"/>
    </row>
    <row r="131" spans="1:16" outlineLevel="1" x14ac:dyDescent="0.2">
      <c r="A131" s="623">
        <v>124</v>
      </c>
      <c r="B131" s="262">
        <v>341</v>
      </c>
      <c r="C131" s="890" t="s">
        <v>3134</v>
      </c>
      <c r="D131" s="265" t="s">
        <v>521</v>
      </c>
      <c r="E131" s="551"/>
      <c r="F131" s="551"/>
      <c r="G131" s="267">
        <v>0.1</v>
      </c>
      <c r="H131" s="907">
        <v>39</v>
      </c>
      <c r="I131" s="272">
        <v>4017.9157999999998</v>
      </c>
      <c r="J131" s="272">
        <v>195.22300000000001</v>
      </c>
      <c r="K131" s="242"/>
      <c r="L131" s="242"/>
      <c r="M131" s="242"/>
      <c r="N131" s="242"/>
      <c r="O131" s="222"/>
      <c r="P131" s="89"/>
    </row>
    <row r="132" spans="1:16" outlineLevel="1" x14ac:dyDescent="0.2">
      <c r="A132" s="623">
        <v>124</v>
      </c>
      <c r="B132" s="262">
        <v>341</v>
      </c>
      <c r="C132" s="890" t="s">
        <v>3134</v>
      </c>
      <c r="D132" s="265" t="s">
        <v>534</v>
      </c>
      <c r="E132" s="551"/>
      <c r="F132" s="551"/>
      <c r="G132" s="267">
        <v>1.5</v>
      </c>
      <c r="H132" s="907">
        <v>40</v>
      </c>
      <c r="I132" s="272">
        <v>62679.3266</v>
      </c>
      <c r="J132" s="272">
        <v>2928.3449999999998</v>
      </c>
      <c r="K132" s="242"/>
      <c r="L132" s="242"/>
      <c r="M132" s="242"/>
      <c r="N132" s="242"/>
      <c r="O132" s="222"/>
      <c r="P132" s="89"/>
    </row>
    <row r="133" spans="1:16" outlineLevel="1" x14ac:dyDescent="0.2">
      <c r="A133" s="623">
        <v>124</v>
      </c>
      <c r="B133" s="262">
        <v>341</v>
      </c>
      <c r="C133" s="890" t="s">
        <v>3134</v>
      </c>
      <c r="D133" s="265" t="s">
        <v>524</v>
      </c>
      <c r="E133" s="551"/>
      <c r="F133" s="551"/>
      <c r="G133" s="267">
        <v>4</v>
      </c>
      <c r="H133" s="907">
        <v>29</v>
      </c>
      <c r="I133" s="272">
        <v>108574.44121000002</v>
      </c>
      <c r="J133" s="272">
        <v>7808.92</v>
      </c>
      <c r="K133" s="242"/>
      <c r="L133" s="242"/>
      <c r="M133" s="242"/>
      <c r="N133" s="242"/>
      <c r="O133" s="222"/>
      <c r="P133" s="89"/>
    </row>
    <row r="134" spans="1:16" outlineLevel="1" x14ac:dyDescent="0.2">
      <c r="A134" s="623">
        <v>124</v>
      </c>
      <c r="B134" s="262">
        <v>341</v>
      </c>
      <c r="C134" s="890" t="s">
        <v>3134</v>
      </c>
      <c r="D134" s="892" t="s">
        <v>2793</v>
      </c>
      <c r="E134" s="551"/>
      <c r="F134" s="551"/>
      <c r="G134" s="267">
        <v>1</v>
      </c>
      <c r="H134" s="907">
        <v>39</v>
      </c>
      <c r="I134" s="272">
        <v>40179.15797</v>
      </c>
      <c r="J134" s="272">
        <v>1952.23</v>
      </c>
      <c r="K134" s="242"/>
      <c r="L134" s="242"/>
      <c r="M134" s="242"/>
      <c r="N134" s="242"/>
      <c r="O134" s="222"/>
      <c r="P134" s="89"/>
    </row>
    <row r="135" spans="1:16" outlineLevel="1" x14ac:dyDescent="0.2">
      <c r="A135" s="623">
        <v>124</v>
      </c>
      <c r="B135" s="262">
        <v>341</v>
      </c>
      <c r="C135" s="890" t="s">
        <v>3134</v>
      </c>
      <c r="D135" s="265" t="s">
        <v>2830</v>
      </c>
      <c r="E135" s="551"/>
      <c r="F135" s="551"/>
      <c r="G135" s="267">
        <v>0.42</v>
      </c>
      <c r="H135" s="907">
        <v>29</v>
      </c>
      <c r="I135" s="272">
        <v>11400.31632</v>
      </c>
      <c r="J135" s="272">
        <v>819.9366</v>
      </c>
      <c r="K135" s="242"/>
      <c r="L135" s="242"/>
      <c r="M135" s="242"/>
      <c r="N135" s="242"/>
      <c r="O135" s="222"/>
      <c r="P135" s="89"/>
    </row>
    <row r="136" spans="1:16" outlineLevel="1" x14ac:dyDescent="0.2">
      <c r="A136" s="623">
        <v>124</v>
      </c>
      <c r="B136" s="262">
        <v>341</v>
      </c>
      <c r="C136" s="890" t="s">
        <v>3134</v>
      </c>
      <c r="D136" s="265" t="s">
        <v>1769</v>
      </c>
      <c r="E136" s="551"/>
      <c r="F136" s="551"/>
      <c r="G136" s="267">
        <v>1.87</v>
      </c>
      <c r="H136" s="907">
        <v>29</v>
      </c>
      <c r="I136" s="272">
        <v>50758.551269999996</v>
      </c>
      <c r="J136" s="272">
        <v>3650.6701000000003</v>
      </c>
      <c r="K136" s="242"/>
      <c r="L136" s="242"/>
      <c r="M136" s="242"/>
      <c r="N136" s="242"/>
      <c r="O136" s="222"/>
      <c r="P136" s="89"/>
    </row>
    <row r="137" spans="1:16" outlineLevel="1" x14ac:dyDescent="0.2">
      <c r="A137" s="623">
        <v>124</v>
      </c>
      <c r="B137" s="262">
        <v>341</v>
      </c>
      <c r="C137" s="890" t="s">
        <v>3134</v>
      </c>
      <c r="D137" s="367" t="s">
        <v>3001</v>
      </c>
      <c r="E137" s="238"/>
      <c r="F137" s="238"/>
      <c r="G137" s="239"/>
      <c r="H137" s="902"/>
      <c r="I137" s="242"/>
      <c r="J137" s="242"/>
      <c r="K137" s="242"/>
      <c r="L137" s="242"/>
      <c r="M137" s="242"/>
      <c r="N137" s="242"/>
      <c r="O137" s="222"/>
      <c r="P137" s="89"/>
    </row>
    <row r="138" spans="1:16" outlineLevel="1" x14ac:dyDescent="0.2">
      <c r="A138" s="623">
        <v>124</v>
      </c>
      <c r="B138" s="262">
        <v>341</v>
      </c>
      <c r="C138" s="890" t="s">
        <v>3134</v>
      </c>
      <c r="D138" s="367" t="s">
        <v>3003</v>
      </c>
      <c r="E138" s="238"/>
      <c r="F138" s="238"/>
      <c r="G138" s="239"/>
      <c r="H138" s="902"/>
      <c r="I138" s="242"/>
      <c r="J138" s="242"/>
      <c r="K138" s="242"/>
      <c r="L138" s="242"/>
      <c r="M138" s="242"/>
      <c r="N138" s="242"/>
      <c r="O138" s="222"/>
      <c r="P138" s="89"/>
    </row>
    <row r="139" spans="1:16" outlineLevel="1" x14ac:dyDescent="0.2">
      <c r="A139" s="623">
        <v>124</v>
      </c>
      <c r="B139" s="262">
        <v>341</v>
      </c>
      <c r="C139" s="890" t="s">
        <v>3134</v>
      </c>
      <c r="D139" s="367" t="s">
        <v>3080</v>
      </c>
      <c r="E139" s="238"/>
      <c r="F139" s="238"/>
      <c r="G139" s="239"/>
      <c r="H139" s="902"/>
      <c r="I139" s="242"/>
      <c r="J139" s="242"/>
      <c r="K139" s="242"/>
      <c r="L139" s="242"/>
      <c r="M139" s="242"/>
      <c r="N139" s="242"/>
      <c r="O139" s="222"/>
      <c r="P139" s="89"/>
    </row>
    <row r="140" spans="1:16" outlineLevel="1" x14ac:dyDescent="0.2">
      <c r="A140" s="623">
        <v>124</v>
      </c>
      <c r="B140" s="262">
        <v>341</v>
      </c>
      <c r="C140" s="890" t="s">
        <v>3134</v>
      </c>
      <c r="D140" s="367" t="s">
        <v>3454</v>
      </c>
      <c r="E140" s="238"/>
      <c r="F140" s="238"/>
      <c r="G140" s="239"/>
      <c r="H140" s="902"/>
      <c r="I140" s="242"/>
      <c r="J140" s="242"/>
      <c r="K140" s="242"/>
      <c r="L140" s="242"/>
      <c r="M140" s="242"/>
      <c r="N140" s="242"/>
      <c r="O140" s="222"/>
      <c r="P140" s="89"/>
    </row>
    <row r="141" spans="1:16" outlineLevel="1" x14ac:dyDescent="0.2">
      <c r="A141" s="623">
        <v>124</v>
      </c>
      <c r="B141" s="262">
        <v>341</v>
      </c>
      <c r="C141" s="890" t="s">
        <v>3134</v>
      </c>
      <c r="D141" s="367" t="s">
        <v>3408</v>
      </c>
      <c r="E141" s="238"/>
      <c r="F141" s="238"/>
      <c r="G141" s="239"/>
      <c r="H141" s="902"/>
      <c r="I141" s="242"/>
      <c r="J141" s="242"/>
      <c r="K141" s="242"/>
      <c r="L141" s="242"/>
      <c r="M141" s="242"/>
      <c r="N141" s="242"/>
      <c r="O141" s="222"/>
      <c r="P141" s="89"/>
    </row>
    <row r="142" spans="1:16" outlineLevel="1" x14ac:dyDescent="0.2">
      <c r="A142" s="623">
        <v>124</v>
      </c>
      <c r="B142" s="262">
        <v>341</v>
      </c>
      <c r="C142" s="890" t="s">
        <v>3134</v>
      </c>
      <c r="D142" s="367" t="s">
        <v>3081</v>
      </c>
      <c r="E142" s="238"/>
      <c r="F142" s="238"/>
      <c r="G142" s="239"/>
      <c r="H142" s="902"/>
      <c r="I142" s="242"/>
      <c r="J142" s="242"/>
      <c r="K142" s="242"/>
      <c r="L142" s="242"/>
      <c r="M142" s="242"/>
      <c r="N142" s="242"/>
      <c r="O142" s="222"/>
      <c r="P142" s="89"/>
    </row>
    <row r="143" spans="1:16" outlineLevel="1" x14ac:dyDescent="0.2">
      <c r="A143" s="624">
        <v>124</v>
      </c>
      <c r="B143" s="275">
        <v>341</v>
      </c>
      <c r="C143" s="1061" t="s">
        <v>3134</v>
      </c>
      <c r="D143" s="367" t="s">
        <v>3002</v>
      </c>
      <c r="E143" s="238"/>
      <c r="F143" s="238"/>
      <c r="G143" s="239"/>
      <c r="H143" s="902"/>
      <c r="I143" s="242"/>
      <c r="J143" s="242"/>
      <c r="K143" s="242"/>
      <c r="L143" s="242"/>
      <c r="M143" s="242"/>
      <c r="N143" s="242"/>
      <c r="O143" s="222"/>
      <c r="P143" s="89"/>
    </row>
    <row r="144" spans="1:16" ht="38.25" x14ac:dyDescent="0.2">
      <c r="A144" s="625">
        <v>124</v>
      </c>
      <c r="B144" s="254">
        <v>341</v>
      </c>
      <c r="C144" s="1081" t="s">
        <v>3157</v>
      </c>
      <c r="D144" s="1082" t="s">
        <v>3579</v>
      </c>
      <c r="E144" s="257">
        <v>40</v>
      </c>
      <c r="F144" s="301" t="s">
        <v>548</v>
      </c>
      <c r="G144" s="730">
        <v>9.36</v>
      </c>
      <c r="H144" s="310"/>
      <c r="I144" s="730">
        <v>378314.55478000006</v>
      </c>
      <c r="J144" s="730">
        <v>18272.872800000001</v>
      </c>
      <c r="K144" s="645">
        <v>27982.400000000001</v>
      </c>
      <c r="L144" s="645">
        <v>19353.2</v>
      </c>
      <c r="M144" s="645"/>
      <c r="N144" s="645">
        <v>443923.03</v>
      </c>
      <c r="O144" s="655">
        <v>11098.08</v>
      </c>
      <c r="P144" s="89"/>
    </row>
    <row r="145" spans="1:16" outlineLevel="1" x14ac:dyDescent="0.2">
      <c r="A145" s="1017">
        <v>124</v>
      </c>
      <c r="B145" s="956">
        <v>341</v>
      </c>
      <c r="C145" s="1084" t="s">
        <v>3157</v>
      </c>
      <c r="D145" s="265" t="s">
        <v>526</v>
      </c>
      <c r="E145" s="1085"/>
      <c r="G145" s="267">
        <v>1</v>
      </c>
      <c r="H145" s="907">
        <v>57</v>
      </c>
      <c r="I145" s="272">
        <v>81395.055040000021</v>
      </c>
      <c r="J145" s="272">
        <v>1952.23</v>
      </c>
      <c r="K145" s="981"/>
      <c r="L145" s="5"/>
      <c r="M145" s="242"/>
      <c r="N145" s="242"/>
      <c r="O145" s="222"/>
      <c r="P145" s="89"/>
    </row>
    <row r="146" spans="1:16" outlineLevel="1" x14ac:dyDescent="0.2">
      <c r="A146" s="1017">
        <v>124</v>
      </c>
      <c r="B146" s="956">
        <v>341</v>
      </c>
      <c r="C146" s="1084" t="s">
        <v>3157</v>
      </c>
      <c r="D146" s="265" t="s">
        <v>522</v>
      </c>
      <c r="E146" s="1085"/>
      <c r="F146" s="1085"/>
      <c r="G146" s="267">
        <v>1</v>
      </c>
      <c r="H146" s="959">
        <v>40</v>
      </c>
      <c r="I146" s="272">
        <v>41786.217730000004</v>
      </c>
      <c r="J146" s="272">
        <v>1952.23</v>
      </c>
      <c r="K146" s="981"/>
      <c r="L146" s="5"/>
      <c r="M146" s="242"/>
      <c r="N146" s="242"/>
      <c r="O146" s="222"/>
      <c r="P146" s="89"/>
    </row>
    <row r="147" spans="1:16" outlineLevel="1" x14ac:dyDescent="0.2">
      <c r="A147" s="1017">
        <v>124</v>
      </c>
      <c r="B147" s="956">
        <v>341</v>
      </c>
      <c r="C147" s="1084" t="s">
        <v>3157</v>
      </c>
      <c r="D147" s="265" t="s">
        <v>521</v>
      </c>
      <c r="E147" s="1085"/>
      <c r="F147" s="1085"/>
      <c r="G147" s="267">
        <v>1</v>
      </c>
      <c r="H147" s="907">
        <v>39</v>
      </c>
      <c r="I147" s="272">
        <v>40179.15797</v>
      </c>
      <c r="J147" s="272">
        <v>1952.23</v>
      </c>
      <c r="K147" s="981"/>
      <c r="L147" s="5"/>
      <c r="M147" s="242"/>
      <c r="N147" s="242"/>
      <c r="O147" s="222"/>
      <c r="P147" s="89"/>
    </row>
    <row r="148" spans="1:16" outlineLevel="1" x14ac:dyDescent="0.2">
      <c r="A148" s="1017">
        <v>124</v>
      </c>
      <c r="B148" s="956">
        <v>341</v>
      </c>
      <c r="C148" s="1084" t="s">
        <v>3157</v>
      </c>
      <c r="D148" s="265" t="s">
        <v>534</v>
      </c>
      <c r="E148" s="1085"/>
      <c r="F148" s="1085"/>
      <c r="G148" s="267">
        <v>2</v>
      </c>
      <c r="H148" s="907">
        <v>40</v>
      </c>
      <c r="I148" s="272">
        <v>83572.435450000004</v>
      </c>
      <c r="J148" s="272">
        <v>3904.46</v>
      </c>
      <c r="K148" s="981"/>
      <c r="L148" s="5"/>
      <c r="M148" s="242"/>
      <c r="N148" s="242"/>
      <c r="O148" s="222"/>
      <c r="P148" s="89"/>
    </row>
    <row r="149" spans="1:16" outlineLevel="1" x14ac:dyDescent="0.2">
      <c r="A149" s="1017">
        <v>124</v>
      </c>
      <c r="B149" s="956">
        <v>341</v>
      </c>
      <c r="C149" s="1084" t="s">
        <v>3157</v>
      </c>
      <c r="D149" s="265" t="s">
        <v>524</v>
      </c>
      <c r="E149" s="1085"/>
      <c r="F149" s="1085"/>
      <c r="G149" s="267">
        <v>2</v>
      </c>
      <c r="H149" s="907">
        <v>29</v>
      </c>
      <c r="I149" s="272">
        <v>54287.220610000004</v>
      </c>
      <c r="J149" s="272">
        <v>3904.46</v>
      </c>
      <c r="K149" s="981"/>
      <c r="L149" s="5"/>
      <c r="M149" s="242"/>
      <c r="N149" s="242"/>
      <c r="O149" s="222"/>
      <c r="P149" s="89"/>
    </row>
    <row r="150" spans="1:16" outlineLevel="1" x14ac:dyDescent="0.2">
      <c r="A150" s="1017">
        <v>124</v>
      </c>
      <c r="B150" s="956">
        <v>341</v>
      </c>
      <c r="C150" s="1084" t="s">
        <v>3157</v>
      </c>
      <c r="D150" s="892" t="s">
        <v>2793</v>
      </c>
      <c r="E150" s="1085"/>
      <c r="F150" s="1085"/>
      <c r="G150" s="267">
        <v>1</v>
      </c>
      <c r="H150" s="907">
        <v>39</v>
      </c>
      <c r="I150" s="272">
        <v>40179.15797</v>
      </c>
      <c r="J150" s="272">
        <v>1952.23</v>
      </c>
      <c r="K150" s="981"/>
      <c r="L150" s="5"/>
      <c r="M150" s="242"/>
      <c r="N150" s="242"/>
      <c r="O150" s="222"/>
      <c r="P150" s="89"/>
    </row>
    <row r="151" spans="1:16" outlineLevel="1" x14ac:dyDescent="0.2">
      <c r="A151" s="1086">
        <v>124</v>
      </c>
      <c r="B151" s="962">
        <v>341</v>
      </c>
      <c r="C151" s="1087" t="s">
        <v>3157</v>
      </c>
      <c r="D151" s="265" t="s">
        <v>1769</v>
      </c>
      <c r="E151" s="1085"/>
      <c r="F151" s="1085"/>
      <c r="G151" s="280">
        <v>1.36</v>
      </c>
      <c r="H151" s="907">
        <v>29</v>
      </c>
      <c r="I151" s="272">
        <v>36915.310010000001</v>
      </c>
      <c r="J151" s="272">
        <v>2655.0328</v>
      </c>
      <c r="K151" s="981"/>
      <c r="L151" s="5"/>
      <c r="M151" s="242"/>
      <c r="N151" s="242"/>
      <c r="O151" s="222"/>
      <c r="P151" s="89"/>
    </row>
    <row r="152" spans="1:16" ht="33.75" customHeight="1" x14ac:dyDescent="0.2">
      <c r="A152" s="622">
        <v>127</v>
      </c>
      <c r="B152" s="324">
        <v>359</v>
      </c>
      <c r="C152" s="324" t="s">
        <v>39</v>
      </c>
      <c r="D152" s="737" t="s">
        <v>2755</v>
      </c>
      <c r="E152" s="257">
        <v>100</v>
      </c>
      <c r="F152" s="301" t="s">
        <v>548</v>
      </c>
      <c r="G152" s="258">
        <v>8.8800000000000008</v>
      </c>
      <c r="H152" s="771"/>
      <c r="I152" s="730">
        <v>324360.49927999999</v>
      </c>
      <c r="J152" s="730">
        <v>17335.8024</v>
      </c>
      <c r="K152" s="645">
        <v>99557.06</v>
      </c>
      <c r="L152" s="645">
        <v>16168.77</v>
      </c>
      <c r="M152" s="645">
        <v>4709.63</v>
      </c>
      <c r="N152" s="645">
        <v>462131.76</v>
      </c>
      <c r="O152" s="655">
        <v>4621.32</v>
      </c>
      <c r="P152" s="89"/>
    </row>
    <row r="153" spans="1:16" ht="18.600000000000001" customHeight="1" outlineLevel="1" x14ac:dyDescent="0.2">
      <c r="A153" s="623">
        <v>127</v>
      </c>
      <c r="B153" s="262">
        <v>359</v>
      </c>
      <c r="C153" s="262" t="s">
        <v>39</v>
      </c>
      <c r="D153" s="265" t="s">
        <v>526</v>
      </c>
      <c r="E153" s="326"/>
      <c r="F153" s="544"/>
      <c r="G153" s="267">
        <v>0.4</v>
      </c>
      <c r="H153" s="907">
        <v>57</v>
      </c>
      <c r="I153" s="272">
        <v>33747.454110000006</v>
      </c>
      <c r="J153" s="272">
        <v>780.89200000000005</v>
      </c>
      <c r="K153" s="1136"/>
      <c r="L153" s="1136"/>
      <c r="M153" s="1136"/>
      <c r="N153" s="1136"/>
      <c r="O153" s="322"/>
      <c r="P153" s="89"/>
    </row>
    <row r="154" spans="1:16" outlineLevel="1" x14ac:dyDescent="0.2">
      <c r="A154" s="623">
        <v>127</v>
      </c>
      <c r="B154" s="262">
        <v>359</v>
      </c>
      <c r="C154" s="262" t="s">
        <v>39</v>
      </c>
      <c r="D154" s="265" t="s">
        <v>517</v>
      </c>
      <c r="E154" s="266"/>
      <c r="F154" s="296"/>
      <c r="G154" s="267">
        <v>6.97</v>
      </c>
      <c r="H154" s="907">
        <v>35</v>
      </c>
      <c r="I154" s="272">
        <v>248128.83368999997</v>
      </c>
      <c r="J154" s="272">
        <v>13607.043100000001</v>
      </c>
      <c r="K154" s="242"/>
      <c r="L154" s="242"/>
      <c r="M154" s="242"/>
      <c r="N154" s="242"/>
      <c r="O154" s="222"/>
      <c r="P154" s="89"/>
    </row>
    <row r="155" spans="1:16" outlineLevel="1" x14ac:dyDescent="0.2">
      <c r="A155" s="623">
        <v>127</v>
      </c>
      <c r="B155" s="262">
        <v>359</v>
      </c>
      <c r="C155" s="262" t="s">
        <v>39</v>
      </c>
      <c r="D155" s="265" t="s">
        <v>2830</v>
      </c>
      <c r="E155" s="332"/>
      <c r="F155" s="551"/>
      <c r="G155" s="994">
        <v>0.28000000000000003</v>
      </c>
      <c r="H155" s="907">
        <v>29</v>
      </c>
      <c r="I155" s="272">
        <v>7877.867040000001</v>
      </c>
      <c r="J155" s="272">
        <v>546.62439999999992</v>
      </c>
      <c r="K155" s="242"/>
      <c r="L155" s="242"/>
      <c r="M155" s="242"/>
      <c r="N155" s="242"/>
      <c r="O155" s="222"/>
      <c r="P155" s="89"/>
    </row>
    <row r="156" spans="1:16" outlineLevel="1" x14ac:dyDescent="0.2">
      <c r="A156" s="624">
        <v>127</v>
      </c>
      <c r="B156" s="275">
        <v>359</v>
      </c>
      <c r="C156" s="275" t="s">
        <v>39</v>
      </c>
      <c r="D156" s="278" t="s">
        <v>1769</v>
      </c>
      <c r="E156" s="276"/>
      <c r="F156" s="540"/>
      <c r="G156" s="280">
        <v>1.23</v>
      </c>
      <c r="H156" s="909">
        <v>29</v>
      </c>
      <c r="I156" s="282">
        <v>34606.344440000001</v>
      </c>
      <c r="J156" s="282">
        <v>2401.2429000000002</v>
      </c>
      <c r="K156" s="242"/>
      <c r="L156" s="242"/>
      <c r="M156" s="242"/>
      <c r="N156" s="242"/>
      <c r="O156" s="222"/>
      <c r="P156" s="89"/>
    </row>
    <row r="157" spans="1:16" ht="31.5" customHeight="1" x14ac:dyDescent="0.2">
      <c r="A157" s="625">
        <v>127</v>
      </c>
      <c r="B157" s="254">
        <v>359</v>
      </c>
      <c r="C157" s="254" t="s">
        <v>38</v>
      </c>
      <c r="D157" s="737" t="s">
        <v>725</v>
      </c>
      <c r="E157" s="257">
        <v>1000</v>
      </c>
      <c r="F157" s="301" t="s">
        <v>543</v>
      </c>
      <c r="G157" s="258">
        <v>4.43</v>
      </c>
      <c r="H157" s="771"/>
      <c r="I157" s="258">
        <v>167990.46514000001</v>
      </c>
      <c r="J157" s="258">
        <v>8648.3788999999997</v>
      </c>
      <c r="K157" s="645">
        <v>62980.94</v>
      </c>
      <c r="L157" s="645">
        <v>7913.62</v>
      </c>
      <c r="M157" s="645"/>
      <c r="N157" s="645">
        <v>247533.4</v>
      </c>
      <c r="O157" s="655">
        <v>247.53</v>
      </c>
      <c r="P157" s="89"/>
    </row>
    <row r="158" spans="1:16" outlineLevel="1" x14ac:dyDescent="0.2">
      <c r="A158" s="623">
        <v>127</v>
      </c>
      <c r="B158" s="262">
        <v>359</v>
      </c>
      <c r="C158" s="262" t="s">
        <v>38</v>
      </c>
      <c r="D158" s="265" t="s">
        <v>517</v>
      </c>
      <c r="E158" s="266"/>
      <c r="F158" s="296"/>
      <c r="G158" s="267">
        <v>3.64</v>
      </c>
      <c r="H158" s="907">
        <v>38</v>
      </c>
      <c r="I158" s="272">
        <v>145763.62602</v>
      </c>
      <c r="J158" s="272">
        <v>7106.1171999999997</v>
      </c>
      <c r="K158" s="242"/>
      <c r="L158" s="242"/>
      <c r="M158" s="242"/>
      <c r="N158" s="242"/>
      <c r="O158" s="222"/>
      <c r="P158" s="89"/>
    </row>
    <row r="159" spans="1:16" outlineLevel="1" x14ac:dyDescent="0.2">
      <c r="A159" s="623">
        <v>127</v>
      </c>
      <c r="B159" s="262">
        <v>359</v>
      </c>
      <c r="C159" s="262" t="s">
        <v>38</v>
      </c>
      <c r="D159" s="265" t="s">
        <v>2830</v>
      </c>
      <c r="E159" s="332"/>
      <c r="F159" s="551"/>
      <c r="G159" s="994">
        <v>0.15</v>
      </c>
      <c r="H159" s="907">
        <v>29</v>
      </c>
      <c r="I159" s="272">
        <v>4220.2859099999996</v>
      </c>
      <c r="J159" s="272">
        <v>292.83449999999999</v>
      </c>
      <c r="K159" s="242"/>
      <c r="L159" s="242"/>
      <c r="M159" s="242"/>
      <c r="N159" s="242"/>
      <c r="O159" s="222"/>
      <c r="P159" s="89"/>
    </row>
    <row r="160" spans="1:16" outlineLevel="1" x14ac:dyDescent="0.2">
      <c r="A160" s="624">
        <v>127</v>
      </c>
      <c r="B160" s="275">
        <v>359</v>
      </c>
      <c r="C160" s="275" t="s">
        <v>38</v>
      </c>
      <c r="D160" s="278" t="s">
        <v>1769</v>
      </c>
      <c r="E160" s="276"/>
      <c r="F160" s="540"/>
      <c r="G160" s="280">
        <v>0.64</v>
      </c>
      <c r="H160" s="909">
        <v>29</v>
      </c>
      <c r="I160" s="282">
        <v>18006.553210000002</v>
      </c>
      <c r="J160" s="282">
        <v>1249.4271999999999</v>
      </c>
      <c r="K160" s="242"/>
      <c r="L160" s="242"/>
      <c r="M160" s="242"/>
      <c r="N160" s="242"/>
      <c r="O160" s="222"/>
      <c r="P160" s="89"/>
    </row>
    <row r="161" spans="1:16" ht="38.25" customHeight="1" x14ac:dyDescent="0.2">
      <c r="A161" s="625">
        <v>127</v>
      </c>
      <c r="B161" s="254">
        <v>359</v>
      </c>
      <c r="C161" s="254" t="s">
        <v>39</v>
      </c>
      <c r="D161" s="284" t="s">
        <v>2756</v>
      </c>
      <c r="E161" s="257">
        <v>100</v>
      </c>
      <c r="F161" s="301" t="s">
        <v>548</v>
      </c>
      <c r="G161" s="258">
        <v>8.8000000000000007</v>
      </c>
      <c r="H161" s="771"/>
      <c r="I161" s="258">
        <v>333697.33025999996</v>
      </c>
      <c r="J161" s="258">
        <v>17179.624</v>
      </c>
      <c r="K161" s="645">
        <v>95579.55</v>
      </c>
      <c r="L161" s="645">
        <v>22427.93</v>
      </c>
      <c r="M161" s="645">
        <v>4603.97</v>
      </c>
      <c r="N161" s="645">
        <v>473488.4</v>
      </c>
      <c r="O161" s="655">
        <v>4734.88</v>
      </c>
      <c r="P161" s="89"/>
    </row>
    <row r="162" spans="1:16" outlineLevel="1" x14ac:dyDescent="0.2">
      <c r="A162" s="623">
        <v>127</v>
      </c>
      <c r="B162" s="262">
        <v>359</v>
      </c>
      <c r="C162" s="262" t="s">
        <v>39</v>
      </c>
      <c r="D162" s="265" t="s">
        <v>517</v>
      </c>
      <c r="E162" s="266"/>
      <c r="F162" s="296"/>
      <c r="G162" s="267">
        <v>7.23</v>
      </c>
      <c r="H162" s="907">
        <v>38</v>
      </c>
      <c r="I162" s="272">
        <v>289525.00443999999</v>
      </c>
      <c r="J162" s="272">
        <v>14114.6229</v>
      </c>
      <c r="K162" s="242"/>
      <c r="L162" s="242"/>
      <c r="M162" s="242"/>
      <c r="N162" s="242"/>
      <c r="O162" s="222"/>
      <c r="P162" s="89"/>
    </row>
    <row r="163" spans="1:16" outlineLevel="1" x14ac:dyDescent="0.2">
      <c r="A163" s="623">
        <v>127</v>
      </c>
      <c r="B163" s="262">
        <v>359</v>
      </c>
      <c r="C163" s="262" t="s">
        <v>38</v>
      </c>
      <c r="D163" s="265" t="s">
        <v>2830</v>
      </c>
      <c r="E163" s="332"/>
      <c r="F163" s="551"/>
      <c r="G163" s="994">
        <v>0.28999999999999998</v>
      </c>
      <c r="H163" s="907">
        <v>29</v>
      </c>
      <c r="I163" s="272">
        <v>8159.2194200000013</v>
      </c>
      <c r="J163" s="272">
        <v>566.14670000000001</v>
      </c>
      <c r="K163" s="242"/>
      <c r="L163" s="242"/>
      <c r="M163" s="242"/>
      <c r="N163" s="242"/>
      <c r="O163" s="222"/>
      <c r="P163" s="89"/>
    </row>
    <row r="164" spans="1:16" outlineLevel="1" x14ac:dyDescent="0.2">
      <c r="A164" s="624">
        <v>127</v>
      </c>
      <c r="B164" s="275">
        <v>359</v>
      </c>
      <c r="C164" s="275" t="s">
        <v>39</v>
      </c>
      <c r="D164" s="278" t="s">
        <v>1769</v>
      </c>
      <c r="E164" s="276"/>
      <c r="F164" s="540"/>
      <c r="G164" s="280">
        <v>1.28</v>
      </c>
      <c r="H164" s="909">
        <v>29</v>
      </c>
      <c r="I164" s="282">
        <v>36013.106400000004</v>
      </c>
      <c r="J164" s="282">
        <v>2498.8543999999997</v>
      </c>
      <c r="K164" s="242"/>
      <c r="L164" s="242"/>
      <c r="M164" s="242"/>
      <c r="N164" s="242"/>
      <c r="O164" s="651"/>
      <c r="P164" s="89"/>
    </row>
    <row r="165" spans="1:16" x14ac:dyDescent="0.2">
      <c r="A165" s="625">
        <v>128</v>
      </c>
      <c r="B165" s="254">
        <v>303</v>
      </c>
      <c r="C165" s="254" t="s">
        <v>36</v>
      </c>
      <c r="D165" s="284" t="s">
        <v>549</v>
      </c>
      <c r="E165" s="257">
        <v>1</v>
      </c>
      <c r="F165" s="301" t="s">
        <v>498</v>
      </c>
      <c r="G165" s="258">
        <v>1.8</v>
      </c>
      <c r="H165" s="771"/>
      <c r="I165" s="258">
        <v>71514.201090000002</v>
      </c>
      <c r="J165" s="258">
        <v>3514.0140000000001</v>
      </c>
      <c r="K165" s="645">
        <v>42626.63</v>
      </c>
      <c r="L165" s="645">
        <v>3100.96</v>
      </c>
      <c r="M165" s="645"/>
      <c r="N165" s="645">
        <v>120755.81</v>
      </c>
      <c r="O165" s="657">
        <v>120755.81</v>
      </c>
      <c r="P165" s="89"/>
    </row>
    <row r="166" spans="1:16" outlineLevel="1" x14ac:dyDescent="0.2">
      <c r="A166" s="623">
        <v>128</v>
      </c>
      <c r="B166" s="262">
        <v>303</v>
      </c>
      <c r="C166" s="262" t="s">
        <v>36</v>
      </c>
      <c r="D166" s="265" t="s">
        <v>526</v>
      </c>
      <c r="E166" s="266"/>
      <c r="F166" s="296"/>
      <c r="G166" s="267">
        <v>0.22</v>
      </c>
      <c r="H166" s="907">
        <v>57</v>
      </c>
      <c r="I166" s="272">
        <v>18561.099759999997</v>
      </c>
      <c r="J166" s="272">
        <v>429.49059999999997</v>
      </c>
      <c r="K166" s="242"/>
      <c r="L166" s="242"/>
      <c r="M166" s="242"/>
      <c r="N166" s="242"/>
      <c r="O166" s="222"/>
      <c r="P166" s="89"/>
    </row>
    <row r="167" spans="1:16" outlineLevel="1" x14ac:dyDescent="0.2">
      <c r="A167" s="623">
        <v>128</v>
      </c>
      <c r="B167" s="262">
        <v>303</v>
      </c>
      <c r="C167" s="262" t="s">
        <v>36</v>
      </c>
      <c r="D167" s="265" t="s">
        <v>535</v>
      </c>
      <c r="E167" s="263"/>
      <c r="F167" s="297"/>
      <c r="G167" s="267">
        <v>0.56000000000000005</v>
      </c>
      <c r="H167" s="907">
        <v>40</v>
      </c>
      <c r="I167" s="272">
        <v>24255.157170000002</v>
      </c>
      <c r="J167" s="272">
        <v>1093.2487999999998</v>
      </c>
      <c r="K167" s="242"/>
      <c r="L167" s="242"/>
      <c r="M167" s="242"/>
      <c r="N167" s="242"/>
      <c r="O167" s="222"/>
      <c r="P167" s="89"/>
    </row>
    <row r="168" spans="1:16" outlineLevel="1" x14ac:dyDescent="0.2">
      <c r="A168" s="623">
        <v>128</v>
      </c>
      <c r="B168" s="262">
        <v>303</v>
      </c>
      <c r="C168" s="262" t="s">
        <v>36</v>
      </c>
      <c r="D168" s="265" t="s">
        <v>524</v>
      </c>
      <c r="E168" s="263"/>
      <c r="F168" s="297"/>
      <c r="G168" s="267">
        <v>0.7</v>
      </c>
      <c r="H168" s="907">
        <v>29</v>
      </c>
      <c r="I168" s="272">
        <v>19694.667559999998</v>
      </c>
      <c r="J168" s="272">
        <v>1366.5609999999999</v>
      </c>
      <c r="K168" s="242"/>
      <c r="L168" s="242"/>
      <c r="M168" s="242"/>
      <c r="N168" s="242"/>
      <c r="O168" s="222"/>
      <c r="P168" s="89"/>
    </row>
    <row r="169" spans="1:16" outlineLevel="1" x14ac:dyDescent="0.2">
      <c r="A169" s="623">
        <v>128</v>
      </c>
      <c r="B169" s="262">
        <v>303</v>
      </c>
      <c r="C169" s="262" t="s">
        <v>36</v>
      </c>
      <c r="D169" s="265" t="s">
        <v>2830</v>
      </c>
      <c r="E169" s="330"/>
      <c r="F169" s="546"/>
      <c r="G169" s="994">
        <v>0.06</v>
      </c>
      <c r="H169" s="907">
        <v>29</v>
      </c>
      <c r="I169" s="272">
        <v>1688.1143600000003</v>
      </c>
      <c r="J169" s="272">
        <v>117.13379999999999</v>
      </c>
      <c r="K169" s="242"/>
      <c r="L169" s="242"/>
      <c r="M169" s="242"/>
      <c r="N169" s="242"/>
      <c r="O169" s="222"/>
      <c r="P169" s="89"/>
    </row>
    <row r="170" spans="1:16" outlineLevel="1" x14ac:dyDescent="0.2">
      <c r="A170" s="624">
        <v>128</v>
      </c>
      <c r="B170" s="275">
        <v>303</v>
      </c>
      <c r="C170" s="275" t="s">
        <v>36</v>
      </c>
      <c r="D170" s="278" t="s">
        <v>1769</v>
      </c>
      <c r="E170" s="276"/>
      <c r="F170" s="540"/>
      <c r="G170" s="280">
        <v>0.26</v>
      </c>
      <c r="H170" s="909">
        <v>29</v>
      </c>
      <c r="I170" s="282">
        <v>7315.1622400000006</v>
      </c>
      <c r="J170" s="282">
        <v>507.57979999999998</v>
      </c>
      <c r="K170" s="242"/>
      <c r="L170" s="242"/>
      <c r="M170" s="242"/>
      <c r="N170" s="242"/>
      <c r="O170" s="222"/>
      <c r="P170" s="89"/>
    </row>
    <row r="171" spans="1:16" x14ac:dyDescent="0.2">
      <c r="A171" s="625">
        <v>130</v>
      </c>
      <c r="B171" s="254">
        <v>312</v>
      </c>
      <c r="C171" s="254" t="s">
        <v>38</v>
      </c>
      <c r="D171" s="284" t="s">
        <v>726</v>
      </c>
      <c r="E171" s="257">
        <v>21681</v>
      </c>
      <c r="F171" s="301" t="s">
        <v>543</v>
      </c>
      <c r="G171" s="527">
        <v>136.88999999999999</v>
      </c>
      <c r="H171" s="771"/>
      <c r="I171" s="527">
        <v>5133022.1753399996</v>
      </c>
      <c r="J171" s="529">
        <v>267240.7647</v>
      </c>
      <c r="K171" s="645">
        <v>590061.49</v>
      </c>
      <c r="L171" s="645">
        <v>123178.77</v>
      </c>
      <c r="M171" s="645"/>
      <c r="N171" s="645">
        <v>6113503.2000000002</v>
      </c>
      <c r="O171" s="655">
        <v>281.98</v>
      </c>
      <c r="P171" s="89"/>
    </row>
    <row r="172" spans="1:16" outlineLevel="1" x14ac:dyDescent="0.2">
      <c r="A172" s="623">
        <v>130</v>
      </c>
      <c r="B172" s="262">
        <v>312</v>
      </c>
      <c r="C172" s="262" t="s">
        <v>38</v>
      </c>
      <c r="D172" s="265" t="s">
        <v>526</v>
      </c>
      <c r="E172" s="266"/>
      <c r="F172" s="296"/>
      <c r="G172" s="267">
        <v>7</v>
      </c>
      <c r="H172" s="907">
        <v>57</v>
      </c>
      <c r="I172" s="272">
        <v>569765.38525000005</v>
      </c>
      <c r="J172" s="272">
        <v>13665.609999999999</v>
      </c>
      <c r="K172" s="242"/>
      <c r="L172" s="242"/>
      <c r="M172" s="242"/>
      <c r="N172" s="242"/>
      <c r="O172" s="222"/>
      <c r="P172" s="89"/>
    </row>
    <row r="173" spans="1:16" outlineLevel="1" x14ac:dyDescent="0.2">
      <c r="A173" s="623">
        <v>130</v>
      </c>
      <c r="B173" s="262">
        <v>312</v>
      </c>
      <c r="C173" s="262" t="s">
        <v>38</v>
      </c>
      <c r="D173" s="265" t="s">
        <v>2995</v>
      </c>
      <c r="E173" s="263"/>
      <c r="F173" s="297"/>
      <c r="G173" s="267">
        <v>7</v>
      </c>
      <c r="H173" s="907">
        <v>50</v>
      </c>
      <c r="I173" s="272">
        <v>432974.05759999994</v>
      </c>
      <c r="J173" s="272">
        <v>13665.609999999999</v>
      </c>
      <c r="K173" s="242"/>
      <c r="L173" s="242"/>
      <c r="M173" s="242"/>
      <c r="N173" s="242"/>
      <c r="O173" s="222"/>
      <c r="P173" s="89"/>
    </row>
    <row r="174" spans="1:16" outlineLevel="1" x14ac:dyDescent="0.2">
      <c r="A174" s="623">
        <v>130</v>
      </c>
      <c r="B174" s="262">
        <v>312</v>
      </c>
      <c r="C174" s="262" t="s">
        <v>38</v>
      </c>
      <c r="D174" s="265" t="s">
        <v>535</v>
      </c>
      <c r="E174" s="263"/>
      <c r="F174" s="297"/>
      <c r="G174" s="267">
        <v>17</v>
      </c>
      <c r="H174" s="907">
        <v>43</v>
      </c>
      <c r="I174" s="272">
        <v>799061.12746999995</v>
      </c>
      <c r="J174" s="272">
        <v>33187.909999999996</v>
      </c>
      <c r="K174" s="242"/>
      <c r="L174" s="242"/>
      <c r="M174" s="242"/>
      <c r="N174" s="242"/>
      <c r="O174" s="222"/>
      <c r="P174" s="89"/>
    </row>
    <row r="175" spans="1:16" outlineLevel="1" x14ac:dyDescent="0.2">
      <c r="A175" s="889">
        <v>130</v>
      </c>
      <c r="B175" s="890">
        <v>312</v>
      </c>
      <c r="C175" s="890" t="s">
        <v>38</v>
      </c>
      <c r="D175" s="892" t="s">
        <v>521</v>
      </c>
      <c r="E175" s="891"/>
      <c r="F175" s="893"/>
      <c r="G175" s="894">
        <v>2.5</v>
      </c>
      <c r="H175" s="907">
        <v>39</v>
      </c>
      <c r="I175" s="272">
        <v>100447.89494000001</v>
      </c>
      <c r="J175" s="272">
        <v>4880.5750000000007</v>
      </c>
      <c r="K175" s="242"/>
      <c r="L175" s="242"/>
      <c r="M175" s="242"/>
      <c r="N175" s="242"/>
      <c r="O175" s="222"/>
      <c r="P175" s="89"/>
    </row>
    <row r="176" spans="1:16" outlineLevel="1" x14ac:dyDescent="0.2">
      <c r="A176" s="623">
        <v>130</v>
      </c>
      <c r="B176" s="262">
        <v>312</v>
      </c>
      <c r="C176" s="262" t="s">
        <v>38</v>
      </c>
      <c r="D176" s="265" t="s">
        <v>2793</v>
      </c>
      <c r="E176" s="263"/>
      <c r="F176" s="297"/>
      <c r="G176" s="267">
        <v>6</v>
      </c>
      <c r="H176" s="907">
        <v>40</v>
      </c>
      <c r="I176" s="272">
        <v>250717.30637999997</v>
      </c>
      <c r="J176" s="272">
        <v>11713.38</v>
      </c>
      <c r="K176" s="242"/>
      <c r="L176" s="242"/>
      <c r="M176" s="242"/>
      <c r="N176" s="242"/>
      <c r="O176" s="222"/>
      <c r="P176" s="89"/>
    </row>
    <row r="177" spans="1:16" outlineLevel="1" x14ac:dyDescent="0.2">
      <c r="A177" s="623">
        <v>130</v>
      </c>
      <c r="B177" s="262">
        <v>312</v>
      </c>
      <c r="C177" s="262" t="s">
        <v>38</v>
      </c>
      <c r="D177" s="265" t="s">
        <v>524</v>
      </c>
      <c r="E177" s="263"/>
      <c r="F177" s="297"/>
      <c r="G177" s="267">
        <v>73</v>
      </c>
      <c r="H177" s="907">
        <v>33</v>
      </c>
      <c r="I177" s="528">
        <v>2318023.7484299997</v>
      </c>
      <c r="J177" s="528">
        <v>142512.79</v>
      </c>
      <c r="K177" s="242"/>
      <c r="L177" s="242"/>
      <c r="M177" s="242"/>
      <c r="N177" s="242"/>
      <c r="O177" s="222"/>
      <c r="P177" s="89"/>
    </row>
    <row r="178" spans="1:16" outlineLevel="1" x14ac:dyDescent="0.2">
      <c r="A178" s="623">
        <v>130</v>
      </c>
      <c r="B178" s="262">
        <v>312</v>
      </c>
      <c r="C178" s="262" t="s">
        <v>38</v>
      </c>
      <c r="D178" s="265" t="s">
        <v>2830</v>
      </c>
      <c r="E178" s="330"/>
      <c r="F178" s="546"/>
      <c r="G178" s="994">
        <v>4.5</v>
      </c>
      <c r="H178" s="907">
        <v>29</v>
      </c>
      <c r="I178" s="528">
        <v>122146.24636</v>
      </c>
      <c r="J178" s="528">
        <v>8785.0349999999999</v>
      </c>
      <c r="K178" s="242"/>
      <c r="L178" s="242"/>
      <c r="M178" s="242"/>
      <c r="N178" s="242"/>
      <c r="O178" s="222"/>
      <c r="P178" s="89"/>
    </row>
    <row r="179" spans="1:16" outlineLevel="1" x14ac:dyDescent="0.2">
      <c r="A179" s="624">
        <v>130</v>
      </c>
      <c r="B179" s="275">
        <v>312</v>
      </c>
      <c r="C179" s="275" t="s">
        <v>38</v>
      </c>
      <c r="D179" s="278" t="s">
        <v>1769</v>
      </c>
      <c r="E179" s="276"/>
      <c r="F179" s="540"/>
      <c r="G179" s="280">
        <v>19.89</v>
      </c>
      <c r="H179" s="909">
        <v>29</v>
      </c>
      <c r="I179" s="282">
        <v>539886.40891</v>
      </c>
      <c r="J179" s="282">
        <v>38829.854699999996</v>
      </c>
      <c r="K179" s="242"/>
      <c r="L179" s="242"/>
      <c r="M179" s="242"/>
      <c r="N179" s="242"/>
      <c r="O179" s="222"/>
      <c r="P179" s="89"/>
    </row>
    <row r="180" spans="1:16" ht="25.5" x14ac:dyDescent="0.2">
      <c r="A180" s="625">
        <v>130</v>
      </c>
      <c r="B180" s="254">
        <v>341</v>
      </c>
      <c r="C180" s="254" t="s">
        <v>39</v>
      </c>
      <c r="D180" s="284" t="s">
        <v>727</v>
      </c>
      <c r="E180" s="257">
        <v>100</v>
      </c>
      <c r="F180" s="301" t="s">
        <v>548</v>
      </c>
      <c r="G180" s="258">
        <v>11.47</v>
      </c>
      <c r="H180" s="771"/>
      <c r="I180" s="258">
        <v>419572.57604000001</v>
      </c>
      <c r="J180" s="258">
        <v>22392.078099999999</v>
      </c>
      <c r="K180" s="645">
        <v>144680.85</v>
      </c>
      <c r="L180" s="645">
        <v>26860.61</v>
      </c>
      <c r="M180" s="645"/>
      <c r="N180" s="645">
        <v>613506.11</v>
      </c>
      <c r="O180" s="655">
        <v>6135.06</v>
      </c>
      <c r="P180" s="89"/>
    </row>
    <row r="181" spans="1:16" outlineLevel="1" x14ac:dyDescent="0.2">
      <c r="A181" s="623">
        <v>130</v>
      </c>
      <c r="B181" s="262">
        <v>341</v>
      </c>
      <c r="C181" s="262" t="s">
        <v>39</v>
      </c>
      <c r="D181" s="265" t="s">
        <v>517</v>
      </c>
      <c r="E181" s="266"/>
      <c r="F181" s="296"/>
      <c r="G181" s="267">
        <v>9.42</v>
      </c>
      <c r="H181" s="907">
        <v>38</v>
      </c>
      <c r="I181" s="272">
        <v>363928.17492000002</v>
      </c>
      <c r="J181" s="272">
        <v>18390.006600000001</v>
      </c>
      <c r="K181" s="242"/>
      <c r="L181" s="242"/>
      <c r="M181" s="242"/>
      <c r="N181" s="242"/>
      <c r="O181" s="222"/>
      <c r="P181" s="89"/>
    </row>
    <row r="182" spans="1:16" outlineLevel="1" x14ac:dyDescent="0.2">
      <c r="A182" s="623">
        <v>130</v>
      </c>
      <c r="B182" s="262">
        <v>341</v>
      </c>
      <c r="C182" s="262" t="s">
        <v>39</v>
      </c>
      <c r="D182" s="265" t="s">
        <v>2830</v>
      </c>
      <c r="E182" s="332"/>
      <c r="F182" s="551"/>
      <c r="G182" s="994">
        <v>0.38</v>
      </c>
      <c r="H182" s="907">
        <v>29</v>
      </c>
      <c r="I182" s="272">
        <v>10314.571919999998</v>
      </c>
      <c r="J182" s="272">
        <v>741.84740000000011</v>
      </c>
      <c r="K182" s="242"/>
      <c r="L182" s="242"/>
      <c r="M182" s="242"/>
      <c r="N182" s="242"/>
      <c r="O182" s="222"/>
      <c r="P182" s="89"/>
    </row>
    <row r="183" spans="1:16" outlineLevel="1" x14ac:dyDescent="0.2">
      <c r="A183" s="624">
        <v>130</v>
      </c>
      <c r="B183" s="275">
        <v>341</v>
      </c>
      <c r="C183" s="275" t="s">
        <v>39</v>
      </c>
      <c r="D183" s="278" t="s">
        <v>1769</v>
      </c>
      <c r="E183" s="276"/>
      <c r="F183" s="540"/>
      <c r="G183" s="280">
        <v>1.67</v>
      </c>
      <c r="H183" s="909">
        <v>29</v>
      </c>
      <c r="I183" s="282">
        <v>45329.829199999993</v>
      </c>
      <c r="J183" s="282">
        <v>3260.2240999999999</v>
      </c>
      <c r="K183" s="242"/>
      <c r="L183" s="242"/>
      <c r="M183" s="242"/>
      <c r="N183" s="242"/>
      <c r="O183" s="651"/>
      <c r="P183" s="89"/>
    </row>
    <row r="184" spans="1:16" ht="25.5" customHeight="1" x14ac:dyDescent="0.2">
      <c r="A184" s="625">
        <v>130</v>
      </c>
      <c r="B184" s="254">
        <v>341</v>
      </c>
      <c r="C184" s="254" t="s">
        <v>39</v>
      </c>
      <c r="D184" s="256" t="s">
        <v>1671</v>
      </c>
      <c r="E184" s="257">
        <v>100</v>
      </c>
      <c r="F184" s="301" t="s">
        <v>548</v>
      </c>
      <c r="G184" s="258">
        <v>12.27</v>
      </c>
      <c r="H184" s="771"/>
      <c r="I184" s="258">
        <v>466090.32974000002</v>
      </c>
      <c r="J184" s="258">
        <v>23953.862099999998</v>
      </c>
      <c r="K184" s="645">
        <v>94115.03</v>
      </c>
      <c r="L184" s="645">
        <v>21195.040000000001</v>
      </c>
      <c r="M184" s="645">
        <v>6886.79</v>
      </c>
      <c r="N184" s="645">
        <v>612241.05000000005</v>
      </c>
      <c r="O184" s="655">
        <v>6122.41</v>
      </c>
      <c r="P184" s="89"/>
    </row>
    <row r="185" spans="1:16" outlineLevel="1" x14ac:dyDescent="0.2">
      <c r="A185" s="623">
        <v>130</v>
      </c>
      <c r="B185" s="262">
        <v>341</v>
      </c>
      <c r="C185" s="262" t="s">
        <v>39</v>
      </c>
      <c r="D185" s="265" t="s">
        <v>517</v>
      </c>
      <c r="E185" s="266"/>
      <c r="F185" s="296"/>
      <c r="G185" s="267">
        <v>9.69</v>
      </c>
      <c r="H185" s="907">
        <v>38</v>
      </c>
      <c r="I185" s="272">
        <v>374359.23725000001</v>
      </c>
      <c r="J185" s="272">
        <v>18917.108700000001</v>
      </c>
      <c r="K185" s="242"/>
      <c r="L185" s="242"/>
      <c r="M185" s="242"/>
      <c r="N185" s="242"/>
      <c r="O185" s="222"/>
      <c r="P185" s="89"/>
    </row>
    <row r="186" spans="1:16" outlineLevel="1" x14ac:dyDescent="0.2">
      <c r="A186" s="623">
        <v>130</v>
      </c>
      <c r="B186" s="262">
        <v>341</v>
      </c>
      <c r="C186" s="262" t="s">
        <v>39</v>
      </c>
      <c r="D186" s="892" t="s">
        <v>526</v>
      </c>
      <c r="E186" s="263"/>
      <c r="F186" s="297"/>
      <c r="G186" s="267">
        <v>0.4</v>
      </c>
      <c r="H186" s="907">
        <v>57</v>
      </c>
      <c r="I186" s="272">
        <v>32558.022010000004</v>
      </c>
      <c r="J186" s="272">
        <v>780.89200000000005</v>
      </c>
      <c r="K186" s="242"/>
      <c r="L186" s="242"/>
      <c r="M186" s="242"/>
      <c r="N186" s="242"/>
      <c r="O186" s="222"/>
      <c r="P186" s="89"/>
    </row>
    <row r="187" spans="1:16" outlineLevel="1" x14ac:dyDescent="0.2">
      <c r="A187" s="623">
        <v>130</v>
      </c>
      <c r="B187" s="262">
        <v>341</v>
      </c>
      <c r="C187" s="262" t="s">
        <v>39</v>
      </c>
      <c r="D187" s="265" t="s">
        <v>2830</v>
      </c>
      <c r="E187" s="263"/>
      <c r="F187" s="297"/>
      <c r="G187" s="267">
        <v>0.4</v>
      </c>
      <c r="H187" s="907">
        <v>29</v>
      </c>
      <c r="I187" s="272">
        <v>10857.44413</v>
      </c>
      <c r="J187" s="272">
        <v>780.89200000000005</v>
      </c>
      <c r="K187" s="242"/>
      <c r="L187" s="242"/>
      <c r="M187" s="242"/>
      <c r="N187" s="242"/>
      <c r="O187" s="222"/>
      <c r="P187" s="89"/>
    </row>
    <row r="188" spans="1:16" outlineLevel="1" x14ac:dyDescent="0.2">
      <c r="A188" s="623">
        <v>130</v>
      </c>
      <c r="B188" s="262">
        <v>341</v>
      </c>
      <c r="C188" s="262" t="s">
        <v>39</v>
      </c>
      <c r="D188" s="265" t="s">
        <v>1769</v>
      </c>
      <c r="E188" s="263"/>
      <c r="F188" s="297"/>
      <c r="G188" s="267">
        <v>1.78</v>
      </c>
      <c r="H188" s="907">
        <v>29</v>
      </c>
      <c r="I188" s="272">
        <v>48315.626349999999</v>
      </c>
      <c r="J188" s="272">
        <v>3474.9694</v>
      </c>
      <c r="K188" s="242"/>
      <c r="L188" s="242"/>
      <c r="M188" s="242"/>
      <c r="N188" s="242"/>
      <c r="O188" s="222"/>
      <c r="P188" s="89"/>
    </row>
    <row r="189" spans="1:16" outlineLevel="1" x14ac:dyDescent="0.2">
      <c r="A189" s="623">
        <v>130</v>
      </c>
      <c r="B189" s="262">
        <v>341</v>
      </c>
      <c r="C189" s="262" t="s">
        <v>39</v>
      </c>
      <c r="D189" s="1116" t="s">
        <v>3475</v>
      </c>
      <c r="E189" s="221"/>
      <c r="F189" s="533"/>
      <c r="G189" s="242"/>
      <c r="H189" s="908"/>
      <c r="I189" s="242"/>
      <c r="J189" s="242"/>
      <c r="K189" s="242"/>
      <c r="L189" s="242"/>
      <c r="M189" s="242"/>
      <c r="N189" s="242"/>
      <c r="O189" s="222"/>
      <c r="P189" s="89"/>
    </row>
    <row r="190" spans="1:16" ht="15" customHeight="1" outlineLevel="1" x14ac:dyDescent="0.2">
      <c r="A190" s="623">
        <v>130</v>
      </c>
      <c r="B190" s="262">
        <v>341</v>
      </c>
      <c r="C190" s="262" t="s">
        <v>39</v>
      </c>
      <c r="D190" s="367" t="s">
        <v>3409</v>
      </c>
      <c r="E190" s="361"/>
      <c r="F190" s="541"/>
      <c r="G190" s="362"/>
      <c r="H190" s="911"/>
      <c r="I190" s="363"/>
      <c r="J190" s="363"/>
      <c r="K190" s="242"/>
      <c r="L190" s="242"/>
      <c r="M190" s="242"/>
      <c r="N190" s="242"/>
      <c r="O190" s="222"/>
      <c r="P190" s="89"/>
    </row>
    <row r="191" spans="1:16" outlineLevel="1" x14ac:dyDescent="0.2">
      <c r="A191" s="623">
        <v>130</v>
      </c>
      <c r="B191" s="262">
        <v>341</v>
      </c>
      <c r="C191" s="262" t="s">
        <v>39</v>
      </c>
      <c r="D191" s="367" t="s">
        <v>572</v>
      </c>
      <c r="E191" s="221"/>
      <c r="F191" s="533"/>
      <c r="G191" s="242"/>
      <c r="H191" s="908"/>
      <c r="I191" s="242"/>
      <c r="J191" s="242"/>
      <c r="K191" s="242"/>
      <c r="L191" s="242"/>
      <c r="M191" s="242"/>
      <c r="N191" s="242"/>
      <c r="O191" s="222"/>
      <c r="P191" s="89"/>
    </row>
    <row r="192" spans="1:16" outlineLevel="1" x14ac:dyDescent="0.2">
      <c r="A192" s="624">
        <v>130</v>
      </c>
      <c r="B192" s="275">
        <v>341</v>
      </c>
      <c r="C192" s="275" t="s">
        <v>39</v>
      </c>
      <c r="D192" s="364" t="s">
        <v>571</v>
      </c>
      <c r="E192" s="250"/>
      <c r="F192" s="542"/>
      <c r="G192" s="251"/>
      <c r="H192" s="910"/>
      <c r="I192" s="251"/>
      <c r="J192" s="251"/>
      <c r="K192" s="242"/>
      <c r="L192" s="242"/>
      <c r="M192" s="242"/>
      <c r="N192" s="242"/>
      <c r="O192" s="222"/>
      <c r="P192" s="89"/>
    </row>
    <row r="193" spans="1:16" ht="25.5" x14ac:dyDescent="0.2">
      <c r="A193" s="784">
        <v>130</v>
      </c>
      <c r="B193" s="785">
        <v>341</v>
      </c>
      <c r="C193" s="785" t="s">
        <v>40</v>
      </c>
      <c r="D193" s="786" t="s">
        <v>766</v>
      </c>
      <c r="E193" s="787">
        <v>1000</v>
      </c>
      <c r="F193" s="788" t="s">
        <v>548</v>
      </c>
      <c r="G193" s="789">
        <v>62.35</v>
      </c>
      <c r="H193" s="912"/>
      <c r="I193" s="800">
        <v>2281149.3408900001</v>
      </c>
      <c r="J193" s="789">
        <v>121721.54050000002</v>
      </c>
      <c r="K193" s="645">
        <v>626151.74</v>
      </c>
      <c r="L193" s="645">
        <v>105382.39999999999</v>
      </c>
      <c r="M193" s="645"/>
      <c r="N193" s="645">
        <v>3134405.02</v>
      </c>
      <c r="O193" s="655">
        <v>3134.41</v>
      </c>
      <c r="P193" s="89"/>
    </row>
    <row r="194" spans="1:16" x14ac:dyDescent="0.2">
      <c r="A194" s="801">
        <v>130</v>
      </c>
      <c r="B194" s="802">
        <v>341</v>
      </c>
      <c r="C194" s="802" t="s">
        <v>41</v>
      </c>
      <c r="D194" s="803" t="s">
        <v>728</v>
      </c>
      <c r="E194" s="804">
        <v>1000</v>
      </c>
      <c r="F194" s="805" t="s">
        <v>548</v>
      </c>
      <c r="G194" s="806">
        <v>62.35</v>
      </c>
      <c r="H194" s="915"/>
      <c r="I194" s="807">
        <v>2281149.3408900001</v>
      </c>
      <c r="J194" s="806">
        <v>121721.54050000002</v>
      </c>
      <c r="K194" s="797">
        <v>626151.74</v>
      </c>
      <c r="L194" s="797">
        <v>105382.39999999999</v>
      </c>
      <c r="M194" s="797"/>
      <c r="N194" s="797">
        <v>3134405.02</v>
      </c>
      <c r="O194" s="798">
        <v>3134.41</v>
      </c>
      <c r="P194" s="89"/>
    </row>
    <row r="195" spans="1:16" ht="24.75" customHeight="1" x14ac:dyDescent="0.2">
      <c r="A195" s="790">
        <v>130</v>
      </c>
      <c r="B195" s="791">
        <v>341</v>
      </c>
      <c r="C195" s="791" t="s">
        <v>42</v>
      </c>
      <c r="D195" s="792" t="s">
        <v>729</v>
      </c>
      <c r="E195" s="808">
        <v>1000</v>
      </c>
      <c r="F195" s="794" t="s">
        <v>548</v>
      </c>
      <c r="G195" s="795">
        <v>62.35</v>
      </c>
      <c r="H195" s="913"/>
      <c r="I195" s="809">
        <v>2281149.3408900001</v>
      </c>
      <c r="J195" s="795">
        <v>121721.54050000002</v>
      </c>
      <c r="K195" s="797">
        <v>626151.74</v>
      </c>
      <c r="L195" s="797">
        <v>105382.39999999999</v>
      </c>
      <c r="M195" s="797"/>
      <c r="N195" s="797">
        <v>3134405.02</v>
      </c>
      <c r="O195" s="798">
        <v>3134.41</v>
      </c>
      <c r="P195" s="89"/>
    </row>
    <row r="196" spans="1:16" outlineLevel="1" x14ac:dyDescent="0.2">
      <c r="A196" s="623">
        <v>130</v>
      </c>
      <c r="B196" s="262">
        <v>341</v>
      </c>
      <c r="C196" s="262" t="s">
        <v>40</v>
      </c>
      <c r="D196" s="265" t="s">
        <v>517</v>
      </c>
      <c r="E196" s="266"/>
      <c r="F196" s="296"/>
      <c r="G196" s="267">
        <v>51.24</v>
      </c>
      <c r="H196" s="907">
        <v>38</v>
      </c>
      <c r="I196" s="528">
        <v>1979583.8304400002</v>
      </c>
      <c r="J196" s="272">
        <v>100032.26520000001</v>
      </c>
      <c r="K196" s="242"/>
      <c r="L196" s="242"/>
      <c r="M196" s="242"/>
      <c r="N196" s="242"/>
      <c r="O196" s="222"/>
      <c r="P196" s="89"/>
    </row>
    <row r="197" spans="1:16" outlineLevel="1" x14ac:dyDescent="0.2">
      <c r="A197" s="623">
        <v>130</v>
      </c>
      <c r="B197" s="262">
        <v>341</v>
      </c>
      <c r="C197" s="262" t="s">
        <v>40</v>
      </c>
      <c r="D197" s="265" t="s">
        <v>2830</v>
      </c>
      <c r="E197" s="266"/>
      <c r="F197" s="296"/>
      <c r="G197" s="267">
        <v>2.0499999999999998</v>
      </c>
      <c r="H197" s="907">
        <v>29</v>
      </c>
      <c r="I197" s="528">
        <v>55644.401120000002</v>
      </c>
      <c r="J197" s="272">
        <v>4002.0715</v>
      </c>
      <c r="K197" s="242"/>
      <c r="L197" s="242"/>
      <c r="M197" s="242"/>
      <c r="N197" s="242"/>
      <c r="O197" s="222"/>
      <c r="P197" s="89"/>
    </row>
    <row r="198" spans="1:16" outlineLevel="1" x14ac:dyDescent="0.2">
      <c r="A198" s="623">
        <v>130</v>
      </c>
      <c r="B198" s="262">
        <v>341</v>
      </c>
      <c r="C198" s="262" t="s">
        <v>40</v>
      </c>
      <c r="D198" s="265" t="s">
        <v>1769</v>
      </c>
      <c r="E198" s="263"/>
      <c r="F198" s="297"/>
      <c r="G198" s="267">
        <v>9.06</v>
      </c>
      <c r="H198" s="907">
        <v>29</v>
      </c>
      <c r="I198" s="272">
        <v>245921.10932999998</v>
      </c>
      <c r="J198" s="272">
        <v>17687.203799999999</v>
      </c>
      <c r="K198" s="242"/>
      <c r="L198" s="242"/>
      <c r="M198" s="242"/>
      <c r="N198" s="242"/>
      <c r="O198" s="222"/>
      <c r="P198" s="89"/>
    </row>
    <row r="199" spans="1:16" ht="15" customHeight="1" outlineLevel="1" x14ac:dyDescent="0.2">
      <c r="A199" s="624">
        <v>130</v>
      </c>
      <c r="B199" s="275">
        <v>341</v>
      </c>
      <c r="C199" s="275" t="s">
        <v>40</v>
      </c>
      <c r="D199" s="364" t="s">
        <v>3410</v>
      </c>
      <c r="E199" s="365"/>
      <c r="F199" s="374"/>
      <c r="G199" s="366"/>
      <c r="H199" s="914"/>
      <c r="I199" s="360"/>
      <c r="J199" s="360"/>
      <c r="K199" s="242"/>
      <c r="L199" s="242"/>
      <c r="M199" s="242"/>
      <c r="N199" s="242"/>
      <c r="O199" s="222"/>
      <c r="P199" s="89"/>
    </row>
    <row r="200" spans="1:16" ht="27" customHeight="1" x14ac:dyDescent="0.2">
      <c r="A200" s="625">
        <v>130</v>
      </c>
      <c r="B200" s="254">
        <v>341</v>
      </c>
      <c r="C200" s="254" t="s">
        <v>43</v>
      </c>
      <c r="D200" s="284" t="s">
        <v>730</v>
      </c>
      <c r="E200" s="257">
        <v>1000</v>
      </c>
      <c r="F200" s="301" t="s">
        <v>548</v>
      </c>
      <c r="G200" s="795">
        <v>384.5</v>
      </c>
      <c r="H200" s="771"/>
      <c r="I200" s="527">
        <v>16140960.745350001</v>
      </c>
      <c r="J200" s="529">
        <v>750632.43500000006</v>
      </c>
      <c r="K200" s="1064">
        <v>4750673.04</v>
      </c>
      <c r="L200" s="645">
        <v>580983.32999999996</v>
      </c>
      <c r="M200" s="645"/>
      <c r="N200" s="645">
        <v>22223249.550000001</v>
      </c>
      <c r="O200" s="655">
        <v>22223.25</v>
      </c>
      <c r="P200" s="89"/>
    </row>
    <row r="201" spans="1:16" outlineLevel="1" x14ac:dyDescent="0.2">
      <c r="A201" s="623">
        <v>130</v>
      </c>
      <c r="B201" s="262">
        <v>341</v>
      </c>
      <c r="C201" s="262" t="s">
        <v>43</v>
      </c>
      <c r="D201" s="265" t="s">
        <v>517</v>
      </c>
      <c r="E201" s="266"/>
      <c r="F201" s="296"/>
      <c r="G201" s="267">
        <v>315.99</v>
      </c>
      <c r="H201" s="907">
        <v>42</v>
      </c>
      <c r="I201" s="528">
        <v>14281352.003580002</v>
      </c>
      <c r="J201" s="528">
        <v>616885.15769999998</v>
      </c>
      <c r="K201" s="242"/>
      <c r="L201" s="242"/>
      <c r="M201" s="242"/>
      <c r="N201" s="242"/>
      <c r="O201" s="222"/>
      <c r="P201" s="89"/>
    </row>
    <row r="202" spans="1:16" outlineLevel="1" x14ac:dyDescent="0.2">
      <c r="A202" s="623">
        <v>130</v>
      </c>
      <c r="B202" s="262">
        <v>341</v>
      </c>
      <c r="C202" s="262" t="s">
        <v>43</v>
      </c>
      <c r="D202" s="265" t="s">
        <v>2830</v>
      </c>
      <c r="E202" s="332"/>
      <c r="F202" s="551"/>
      <c r="G202" s="267">
        <v>12.64</v>
      </c>
      <c r="H202" s="907">
        <v>29</v>
      </c>
      <c r="I202" s="528">
        <v>343095.23421000002</v>
      </c>
      <c r="J202" s="528">
        <v>24676.1872</v>
      </c>
      <c r="K202" s="242"/>
      <c r="L202" s="242"/>
      <c r="M202" s="242"/>
      <c r="N202" s="242"/>
      <c r="O202" s="222"/>
      <c r="P202" s="89"/>
    </row>
    <row r="203" spans="1:16" outlineLevel="1" x14ac:dyDescent="0.2">
      <c r="A203" s="624">
        <v>130</v>
      </c>
      <c r="B203" s="275">
        <v>341</v>
      </c>
      <c r="C203" s="275" t="s">
        <v>43</v>
      </c>
      <c r="D203" s="278" t="s">
        <v>1769</v>
      </c>
      <c r="E203" s="276"/>
      <c r="F203" s="540"/>
      <c r="G203" s="280">
        <v>55.87</v>
      </c>
      <c r="H203" s="909">
        <v>29</v>
      </c>
      <c r="I203" s="530">
        <v>1516513.5075600001</v>
      </c>
      <c r="J203" s="282">
        <v>109071.0901</v>
      </c>
      <c r="K203" s="242"/>
      <c r="L203" s="242"/>
      <c r="M203" s="242"/>
      <c r="N203" s="242"/>
      <c r="O203" s="222"/>
      <c r="P203" s="89"/>
    </row>
    <row r="204" spans="1:16" ht="25.5" x14ac:dyDescent="0.2">
      <c r="A204" s="625">
        <v>130</v>
      </c>
      <c r="B204" s="254">
        <v>341</v>
      </c>
      <c r="C204" s="254" t="s">
        <v>2435</v>
      </c>
      <c r="D204" s="284" t="s">
        <v>2737</v>
      </c>
      <c r="E204" s="257">
        <v>65</v>
      </c>
      <c r="F204" s="301" t="s">
        <v>548</v>
      </c>
      <c r="G204" s="258">
        <v>15.3</v>
      </c>
      <c r="H204" s="771"/>
      <c r="I204" s="258">
        <v>586142.94735000003</v>
      </c>
      <c r="J204" s="258">
        <v>29869.118999999999</v>
      </c>
      <c r="K204" s="645">
        <v>128796.19</v>
      </c>
      <c r="L204" s="645">
        <v>93479.08</v>
      </c>
      <c r="M204" s="645">
        <v>6886.79</v>
      </c>
      <c r="N204" s="645">
        <v>845174.13</v>
      </c>
      <c r="O204" s="655">
        <v>13002.68</v>
      </c>
      <c r="P204" s="89"/>
    </row>
    <row r="205" spans="1:16" outlineLevel="1" x14ac:dyDescent="0.2">
      <c r="A205" s="623">
        <v>130</v>
      </c>
      <c r="B205" s="262">
        <v>341</v>
      </c>
      <c r="C205" s="262" t="s">
        <v>2435</v>
      </c>
      <c r="D205" s="265" t="s">
        <v>526</v>
      </c>
      <c r="E205" s="604"/>
      <c r="F205" s="266"/>
      <c r="G205" s="267">
        <v>1</v>
      </c>
      <c r="H205" s="907">
        <v>57</v>
      </c>
      <c r="I205" s="272">
        <v>81395.055040000021</v>
      </c>
      <c r="J205" s="272">
        <v>1952.23</v>
      </c>
      <c r="K205" s="316"/>
      <c r="L205" s="316"/>
      <c r="M205" s="316"/>
      <c r="N205" s="316"/>
      <c r="O205" s="656"/>
      <c r="P205" s="89"/>
    </row>
    <row r="206" spans="1:16" outlineLevel="1" x14ac:dyDescent="0.2">
      <c r="A206" s="623">
        <v>130</v>
      </c>
      <c r="B206" s="262">
        <v>341</v>
      </c>
      <c r="C206" s="262" t="s">
        <v>2435</v>
      </c>
      <c r="D206" s="265" t="s">
        <v>2995</v>
      </c>
      <c r="E206" s="604"/>
      <c r="F206" s="263"/>
      <c r="G206" s="267">
        <v>1</v>
      </c>
      <c r="H206" s="907">
        <v>50</v>
      </c>
      <c r="I206" s="272">
        <v>61853.436800000003</v>
      </c>
      <c r="J206" s="272">
        <v>1952.23</v>
      </c>
      <c r="K206" s="242"/>
      <c r="L206" s="242"/>
      <c r="M206" s="242"/>
      <c r="N206" s="242"/>
      <c r="O206" s="222"/>
      <c r="P206" s="89"/>
    </row>
    <row r="207" spans="1:16" outlineLevel="1" x14ac:dyDescent="0.2">
      <c r="A207" s="623">
        <v>130</v>
      </c>
      <c r="B207" s="262">
        <v>341</v>
      </c>
      <c r="C207" s="262" t="s">
        <v>2435</v>
      </c>
      <c r="D207" s="265" t="s">
        <v>535</v>
      </c>
      <c r="E207" s="604"/>
      <c r="F207" s="263"/>
      <c r="G207" s="267">
        <v>4</v>
      </c>
      <c r="H207" s="907">
        <v>40</v>
      </c>
      <c r="I207" s="272">
        <v>167144.87092000002</v>
      </c>
      <c r="J207" s="272">
        <v>7808.92</v>
      </c>
      <c r="K207" s="242"/>
      <c r="L207" s="242"/>
      <c r="M207" s="242"/>
      <c r="N207" s="242"/>
      <c r="O207" s="222"/>
      <c r="P207" s="89"/>
    </row>
    <row r="208" spans="1:16" outlineLevel="1" x14ac:dyDescent="0.2">
      <c r="A208" s="889">
        <v>130</v>
      </c>
      <c r="B208" s="890">
        <v>341</v>
      </c>
      <c r="C208" s="890" t="s">
        <v>2435</v>
      </c>
      <c r="D208" s="892" t="s">
        <v>521</v>
      </c>
      <c r="E208" s="895"/>
      <c r="F208" s="891"/>
      <c r="G208" s="894">
        <v>1</v>
      </c>
      <c r="H208" s="907">
        <v>39</v>
      </c>
      <c r="I208" s="272">
        <v>40179.15797</v>
      </c>
      <c r="J208" s="272">
        <v>1952.23</v>
      </c>
      <c r="K208" s="242"/>
      <c r="L208" s="242"/>
      <c r="M208" s="242"/>
      <c r="N208" s="242"/>
      <c r="O208" s="222"/>
      <c r="P208" s="89"/>
    </row>
    <row r="209" spans="1:16" outlineLevel="1" x14ac:dyDescent="0.2">
      <c r="A209" s="623">
        <v>130</v>
      </c>
      <c r="B209" s="262">
        <v>341</v>
      </c>
      <c r="C209" s="262" t="s">
        <v>2435</v>
      </c>
      <c r="D209" s="892" t="s">
        <v>2793</v>
      </c>
      <c r="E209" s="604"/>
      <c r="F209" s="263"/>
      <c r="G209" s="267">
        <v>1</v>
      </c>
      <c r="H209" s="907">
        <v>39</v>
      </c>
      <c r="I209" s="272">
        <v>40179.15797</v>
      </c>
      <c r="J209" s="272">
        <v>1952.23</v>
      </c>
      <c r="K209" s="242"/>
      <c r="L209" s="242"/>
      <c r="M209" s="242"/>
      <c r="N209" s="242"/>
      <c r="O209" s="222"/>
      <c r="P209" s="89"/>
    </row>
    <row r="210" spans="1:16" outlineLevel="1" x14ac:dyDescent="0.2">
      <c r="A210" s="623">
        <v>130</v>
      </c>
      <c r="B210" s="262">
        <v>341</v>
      </c>
      <c r="C210" s="262" t="s">
        <v>2435</v>
      </c>
      <c r="D210" s="265" t="s">
        <v>524</v>
      </c>
      <c r="E210" s="604"/>
      <c r="F210" s="263"/>
      <c r="G210" s="267">
        <v>4</v>
      </c>
      <c r="H210" s="907">
        <v>29</v>
      </c>
      <c r="I210" s="272">
        <v>108574.44121000002</v>
      </c>
      <c r="J210" s="272">
        <v>7808.92</v>
      </c>
      <c r="K210" s="242"/>
      <c r="L210" s="242"/>
      <c r="M210" s="242"/>
      <c r="N210" s="242"/>
      <c r="O210" s="222"/>
      <c r="P210" s="89"/>
    </row>
    <row r="211" spans="1:16" outlineLevel="1" x14ac:dyDescent="0.2">
      <c r="A211" s="623">
        <v>130</v>
      </c>
      <c r="B211" s="262">
        <v>341</v>
      </c>
      <c r="C211" s="262" t="s">
        <v>2435</v>
      </c>
      <c r="D211" s="265" t="s">
        <v>2830</v>
      </c>
      <c r="E211" s="604"/>
      <c r="F211" s="263"/>
      <c r="G211" s="267">
        <v>0.66</v>
      </c>
      <c r="H211" s="907">
        <v>29</v>
      </c>
      <c r="I211" s="272">
        <v>17914.782800000001</v>
      </c>
      <c r="J211" s="272">
        <v>1288.4717999999998</v>
      </c>
      <c r="K211" s="242"/>
      <c r="L211" s="242"/>
      <c r="M211" s="242"/>
      <c r="N211" s="242"/>
      <c r="O211" s="222"/>
      <c r="P211" s="89"/>
    </row>
    <row r="212" spans="1:16" outlineLevel="1" x14ac:dyDescent="0.2">
      <c r="A212" s="623">
        <v>130</v>
      </c>
      <c r="B212" s="262">
        <v>341</v>
      </c>
      <c r="C212" s="262" t="s">
        <v>2435</v>
      </c>
      <c r="D212" s="265" t="s">
        <v>1769</v>
      </c>
      <c r="E212" s="263"/>
      <c r="F212" s="263"/>
      <c r="G212" s="267">
        <v>2.64</v>
      </c>
      <c r="H212" s="907">
        <v>28</v>
      </c>
      <c r="I212" s="272">
        <v>68902.044640000007</v>
      </c>
      <c r="J212" s="272">
        <v>5153.8871999999992</v>
      </c>
      <c r="K212" s="242"/>
      <c r="L212" s="242"/>
      <c r="M212" s="242"/>
      <c r="N212" s="242"/>
      <c r="O212" s="222"/>
      <c r="P212" s="89"/>
    </row>
    <row r="213" spans="1:16" ht="32.25" customHeight="1" x14ac:dyDescent="0.2">
      <c r="A213" s="625">
        <v>130</v>
      </c>
      <c r="B213" s="254">
        <v>341</v>
      </c>
      <c r="C213" s="254" t="s">
        <v>2356</v>
      </c>
      <c r="D213" s="284" t="s">
        <v>2357</v>
      </c>
      <c r="E213" s="257">
        <v>140</v>
      </c>
      <c r="F213" s="301" t="s">
        <v>548</v>
      </c>
      <c r="G213" s="258">
        <v>27.130000000000003</v>
      </c>
      <c r="H213" s="771"/>
      <c r="I213" s="258">
        <v>1002416.2306699998</v>
      </c>
      <c r="J213" s="258">
        <v>52963.999900000003</v>
      </c>
      <c r="K213" s="645">
        <v>88339.51</v>
      </c>
      <c r="L213" s="645">
        <v>27606.1</v>
      </c>
      <c r="M213" s="645">
        <v>6886.79</v>
      </c>
      <c r="N213" s="645">
        <v>1178212.6299999999</v>
      </c>
      <c r="O213" s="655">
        <v>8415.7999999999993</v>
      </c>
      <c r="P213" s="89"/>
    </row>
    <row r="214" spans="1:16" outlineLevel="1" x14ac:dyDescent="0.2">
      <c r="A214" s="623">
        <v>130</v>
      </c>
      <c r="B214" s="262">
        <v>341</v>
      </c>
      <c r="C214" s="262" t="s">
        <v>2356</v>
      </c>
      <c r="D214" s="265" t="s">
        <v>526</v>
      </c>
      <c r="E214" s="604"/>
      <c r="F214" s="296"/>
      <c r="G214" s="267">
        <v>1.9</v>
      </c>
      <c r="H214" s="907">
        <v>57</v>
      </c>
      <c r="I214" s="272">
        <v>154650.60456000001</v>
      </c>
      <c r="J214" s="272">
        <v>3709.2370000000001</v>
      </c>
      <c r="K214" s="242"/>
      <c r="L214" s="242"/>
      <c r="M214" s="242"/>
      <c r="N214" s="242"/>
      <c r="O214" s="656"/>
      <c r="P214" s="89"/>
    </row>
    <row r="215" spans="1:16" outlineLevel="1" x14ac:dyDescent="0.2">
      <c r="A215" s="623">
        <v>130</v>
      </c>
      <c r="B215" s="262">
        <v>341</v>
      </c>
      <c r="C215" s="262" t="s">
        <v>2356</v>
      </c>
      <c r="D215" s="265" t="s">
        <v>2995</v>
      </c>
      <c r="E215" s="604"/>
      <c r="F215" s="263"/>
      <c r="G215" s="267">
        <v>1</v>
      </c>
      <c r="H215" s="907">
        <v>50</v>
      </c>
      <c r="I215" s="272">
        <v>61853.436800000003</v>
      </c>
      <c r="J215" s="272">
        <v>1952.23</v>
      </c>
      <c r="K215" s="242"/>
      <c r="L215" s="242"/>
      <c r="M215" s="242"/>
      <c r="N215" s="242"/>
      <c r="O215" s="222"/>
      <c r="P215" s="89"/>
    </row>
    <row r="216" spans="1:16" outlineLevel="1" x14ac:dyDescent="0.2">
      <c r="A216" s="623">
        <v>130</v>
      </c>
      <c r="B216" s="262">
        <v>341</v>
      </c>
      <c r="C216" s="262" t="s">
        <v>2356</v>
      </c>
      <c r="D216" s="265" t="s">
        <v>507</v>
      </c>
      <c r="E216" s="604"/>
      <c r="F216" s="263"/>
      <c r="G216" s="267">
        <v>0.4</v>
      </c>
      <c r="H216" s="907">
        <v>52</v>
      </c>
      <c r="I216" s="272">
        <v>26760.275650000003</v>
      </c>
      <c r="J216" s="272">
        <v>780.89200000000005</v>
      </c>
      <c r="K216" s="242"/>
      <c r="L216" s="242"/>
      <c r="M216" s="242"/>
      <c r="N216" s="242"/>
      <c r="O216" s="222"/>
      <c r="P216" s="89"/>
    </row>
    <row r="217" spans="1:16" outlineLevel="1" x14ac:dyDescent="0.2">
      <c r="A217" s="623">
        <v>130</v>
      </c>
      <c r="B217" s="262">
        <v>341</v>
      </c>
      <c r="C217" s="262" t="s">
        <v>2356</v>
      </c>
      <c r="D217" s="265" t="s">
        <v>535</v>
      </c>
      <c r="E217" s="604"/>
      <c r="F217" s="263"/>
      <c r="G217" s="267">
        <v>5</v>
      </c>
      <c r="H217" s="907">
        <v>40</v>
      </c>
      <c r="I217" s="272">
        <v>208931.08864999999</v>
      </c>
      <c r="J217" s="272">
        <v>9761.1500000000015</v>
      </c>
      <c r="K217" s="242"/>
      <c r="L217" s="242"/>
      <c r="M217" s="242"/>
      <c r="N217" s="242"/>
      <c r="O217" s="222"/>
      <c r="P217" s="89"/>
    </row>
    <row r="218" spans="1:16" outlineLevel="1" x14ac:dyDescent="0.2">
      <c r="A218" s="889">
        <v>130</v>
      </c>
      <c r="B218" s="890">
        <v>341</v>
      </c>
      <c r="C218" s="890" t="s">
        <v>2356</v>
      </c>
      <c r="D218" s="892" t="s">
        <v>521</v>
      </c>
      <c r="E218" s="895"/>
      <c r="F218" s="891"/>
      <c r="G218" s="894">
        <v>1</v>
      </c>
      <c r="H218" s="907">
        <v>39</v>
      </c>
      <c r="I218" s="272">
        <v>40179.15797</v>
      </c>
      <c r="J218" s="272">
        <v>1952.23</v>
      </c>
      <c r="K218" s="242"/>
      <c r="L218" s="242"/>
      <c r="M218" s="242"/>
      <c r="N218" s="242"/>
      <c r="O218" s="222"/>
      <c r="P218" s="89"/>
    </row>
    <row r="219" spans="1:16" outlineLevel="1" x14ac:dyDescent="0.2">
      <c r="A219" s="623">
        <v>130</v>
      </c>
      <c r="B219" s="262">
        <v>341</v>
      </c>
      <c r="C219" s="262" t="s">
        <v>2356</v>
      </c>
      <c r="D219" s="892" t="s">
        <v>2793</v>
      </c>
      <c r="E219" s="604"/>
      <c r="F219" s="263"/>
      <c r="G219" s="267">
        <v>1.5</v>
      </c>
      <c r="H219" s="916">
        <v>39</v>
      </c>
      <c r="I219" s="272">
        <v>60268.736969999998</v>
      </c>
      <c r="J219" s="272">
        <v>2928.3449999999998</v>
      </c>
      <c r="K219" s="242"/>
      <c r="L219" s="242"/>
      <c r="M219" s="242"/>
      <c r="N219" s="242"/>
      <c r="O219" s="222"/>
      <c r="P219" s="89"/>
    </row>
    <row r="220" spans="1:16" outlineLevel="1" x14ac:dyDescent="0.2">
      <c r="A220" s="623">
        <v>130</v>
      </c>
      <c r="B220" s="262">
        <v>341</v>
      </c>
      <c r="C220" s="262" t="s">
        <v>2356</v>
      </c>
      <c r="D220" s="265" t="s">
        <v>524</v>
      </c>
      <c r="E220" s="604"/>
      <c r="F220" s="263"/>
      <c r="G220" s="267">
        <v>11</v>
      </c>
      <c r="H220" s="907">
        <v>29</v>
      </c>
      <c r="I220" s="272">
        <v>298579.71331999998</v>
      </c>
      <c r="J220" s="272">
        <v>21474.53</v>
      </c>
      <c r="K220" s="242"/>
      <c r="L220" s="242"/>
      <c r="M220" s="242"/>
      <c r="N220" s="242"/>
      <c r="O220" s="222"/>
      <c r="P220" s="89"/>
    </row>
    <row r="221" spans="1:16" outlineLevel="1" x14ac:dyDescent="0.2">
      <c r="A221" s="623">
        <v>130</v>
      </c>
      <c r="B221" s="262">
        <v>341</v>
      </c>
      <c r="C221" s="262" t="s">
        <v>2356</v>
      </c>
      <c r="D221" s="892" t="s">
        <v>510</v>
      </c>
      <c r="E221" s="604"/>
      <c r="F221" s="263"/>
      <c r="G221" s="267">
        <v>0.5</v>
      </c>
      <c r="H221" s="916">
        <v>39</v>
      </c>
      <c r="I221" s="272">
        <v>20089.578990000002</v>
      </c>
      <c r="J221" s="272">
        <v>976.11500000000001</v>
      </c>
      <c r="K221" s="242"/>
      <c r="L221" s="242"/>
      <c r="M221" s="242"/>
      <c r="N221" s="242"/>
      <c r="O221" s="222"/>
      <c r="P221" s="89"/>
    </row>
    <row r="222" spans="1:16" outlineLevel="1" x14ac:dyDescent="0.2">
      <c r="A222" s="623">
        <v>130</v>
      </c>
      <c r="B222" s="262">
        <v>341</v>
      </c>
      <c r="C222" s="262" t="s">
        <v>2356</v>
      </c>
      <c r="D222" s="265" t="s">
        <v>2830</v>
      </c>
      <c r="E222" s="604"/>
      <c r="F222" s="263"/>
      <c r="G222" s="267">
        <v>0.89</v>
      </c>
      <c r="H222" s="907">
        <v>29</v>
      </c>
      <c r="I222" s="272">
        <v>24157.813169999998</v>
      </c>
      <c r="J222" s="272">
        <v>1737.4847</v>
      </c>
      <c r="K222" s="242"/>
      <c r="L222" s="242"/>
      <c r="M222" s="242"/>
      <c r="N222" s="242"/>
      <c r="O222" s="222"/>
      <c r="P222" s="89"/>
    </row>
    <row r="223" spans="1:16" outlineLevel="1" x14ac:dyDescent="0.2">
      <c r="A223" s="623">
        <v>130</v>
      </c>
      <c r="B223" s="262">
        <v>341</v>
      </c>
      <c r="C223" s="262" t="s">
        <v>2356</v>
      </c>
      <c r="D223" s="331" t="s">
        <v>1769</v>
      </c>
      <c r="E223" s="263"/>
      <c r="F223" s="263"/>
      <c r="G223" s="267">
        <v>3.94</v>
      </c>
      <c r="H223" s="907">
        <v>29</v>
      </c>
      <c r="I223" s="272">
        <v>106945.82458999999</v>
      </c>
      <c r="J223" s="272">
        <v>7691.7862000000005</v>
      </c>
      <c r="K223" s="242"/>
      <c r="L223" s="242"/>
      <c r="M223" s="242"/>
      <c r="N223" s="242"/>
      <c r="O223" s="222"/>
      <c r="P223" s="89"/>
    </row>
    <row r="224" spans="1:16" ht="15" customHeight="1" outlineLevel="1" x14ac:dyDescent="0.2">
      <c r="A224" s="623">
        <v>130</v>
      </c>
      <c r="B224" s="262">
        <v>341</v>
      </c>
      <c r="C224" s="262" t="s">
        <v>2356</v>
      </c>
      <c r="D224" s="726" t="s">
        <v>2358</v>
      </c>
      <c r="E224" s="238"/>
      <c r="F224" s="238"/>
      <c r="G224" s="239"/>
      <c r="H224" s="902"/>
      <c r="I224" s="242"/>
      <c r="J224" s="242"/>
      <c r="K224" s="242"/>
      <c r="L224" s="242"/>
      <c r="M224" s="242"/>
      <c r="N224" s="242"/>
      <c r="O224" s="222"/>
      <c r="P224" s="89"/>
    </row>
    <row r="225" spans="1:16" ht="12.75" customHeight="1" outlineLevel="1" x14ac:dyDescent="0.2">
      <c r="A225" s="623">
        <v>130</v>
      </c>
      <c r="B225" s="262">
        <v>341</v>
      </c>
      <c r="C225" s="262" t="s">
        <v>2356</v>
      </c>
      <c r="D225" s="726" t="s">
        <v>2359</v>
      </c>
      <c r="E225" s="238"/>
      <c r="F225" s="238"/>
      <c r="G225" s="239"/>
      <c r="H225" s="902"/>
      <c r="I225" s="242"/>
      <c r="J225" s="242"/>
      <c r="K225" s="242"/>
      <c r="L225" s="242"/>
      <c r="M225" s="242"/>
      <c r="N225" s="242"/>
      <c r="O225" s="222"/>
      <c r="P225" s="89"/>
    </row>
    <row r="226" spans="1:16" ht="15" customHeight="1" outlineLevel="1" x14ac:dyDescent="0.2">
      <c r="A226" s="623">
        <v>130</v>
      </c>
      <c r="B226" s="262">
        <v>341</v>
      </c>
      <c r="C226" s="262" t="s">
        <v>2356</v>
      </c>
      <c r="D226" s="726" t="s">
        <v>2360</v>
      </c>
      <c r="E226" s="238"/>
      <c r="F226" s="238"/>
      <c r="G226" s="239"/>
      <c r="H226" s="902"/>
      <c r="I226" s="242"/>
      <c r="J226" s="242"/>
      <c r="K226" s="242"/>
      <c r="L226" s="242"/>
      <c r="M226" s="242"/>
      <c r="N226" s="242"/>
      <c r="O226" s="222"/>
      <c r="P226" s="89"/>
    </row>
    <row r="227" spans="1:16" outlineLevel="1" x14ac:dyDescent="0.2">
      <c r="A227" s="623">
        <v>130</v>
      </c>
      <c r="B227" s="262">
        <v>341</v>
      </c>
      <c r="C227" s="262" t="s">
        <v>2356</v>
      </c>
      <c r="D227" s="726" t="s">
        <v>3455</v>
      </c>
      <c r="E227" s="221"/>
      <c r="F227" s="221"/>
      <c r="G227" s="242"/>
      <c r="H227" s="908"/>
      <c r="I227" s="242"/>
      <c r="J227" s="242"/>
      <c r="K227" s="242"/>
      <c r="L227" s="242"/>
      <c r="M227" s="242"/>
      <c r="N227" s="242"/>
      <c r="O227" s="222"/>
      <c r="P227" s="89"/>
    </row>
    <row r="228" spans="1:16" outlineLevel="1" x14ac:dyDescent="0.2">
      <c r="A228" s="623">
        <v>130</v>
      </c>
      <c r="B228" s="262">
        <v>341</v>
      </c>
      <c r="C228" s="262" t="s">
        <v>2356</v>
      </c>
      <c r="D228" s="726" t="s">
        <v>3411</v>
      </c>
      <c r="E228" s="221"/>
      <c r="F228" s="221"/>
      <c r="G228" s="242"/>
      <c r="H228" s="908"/>
      <c r="I228" s="242"/>
      <c r="J228" s="242"/>
      <c r="K228" s="242"/>
      <c r="L228" s="242"/>
      <c r="M228" s="242"/>
      <c r="N228" s="242"/>
      <c r="O228" s="222"/>
      <c r="P228" s="89"/>
    </row>
    <row r="229" spans="1:16" outlineLevel="1" x14ac:dyDescent="0.2">
      <c r="A229" s="623">
        <v>130</v>
      </c>
      <c r="B229" s="262">
        <v>341</v>
      </c>
      <c r="C229" s="262" t="s">
        <v>2356</v>
      </c>
      <c r="D229" s="726" t="s">
        <v>3412</v>
      </c>
      <c r="E229" s="221"/>
      <c r="F229" s="221"/>
      <c r="G229" s="242"/>
      <c r="H229" s="908"/>
      <c r="I229" s="242"/>
      <c r="J229" s="376"/>
      <c r="K229" s="242"/>
      <c r="L229" s="242"/>
      <c r="M229" s="242"/>
      <c r="N229" s="242"/>
      <c r="O229" s="222"/>
      <c r="P229" s="89"/>
    </row>
    <row r="230" spans="1:16" outlineLevel="1" x14ac:dyDescent="0.2">
      <c r="A230" s="623">
        <v>130</v>
      </c>
      <c r="B230" s="262">
        <v>341</v>
      </c>
      <c r="C230" s="262" t="s">
        <v>2356</v>
      </c>
      <c r="D230" s="726" t="s">
        <v>3413</v>
      </c>
      <c r="E230" s="221"/>
      <c r="F230" s="221"/>
      <c r="G230" s="242"/>
      <c r="H230" s="908"/>
      <c r="I230" s="242"/>
      <c r="J230" s="376"/>
      <c r="K230" s="242"/>
      <c r="L230" s="242"/>
      <c r="M230" s="242"/>
      <c r="N230" s="242"/>
      <c r="O230" s="222"/>
      <c r="P230" s="89"/>
    </row>
    <row r="231" spans="1:16" outlineLevel="1" x14ac:dyDescent="0.2">
      <c r="A231" s="623">
        <v>130</v>
      </c>
      <c r="B231" s="262">
        <v>341</v>
      </c>
      <c r="C231" s="262" t="s">
        <v>2356</v>
      </c>
      <c r="D231" s="368" t="s">
        <v>3414</v>
      </c>
      <c r="E231" s="221"/>
      <c r="F231" s="221"/>
      <c r="G231" s="242"/>
      <c r="H231" s="908"/>
      <c r="I231" s="242"/>
      <c r="J231" s="242"/>
      <c r="K231" s="242"/>
      <c r="L231" s="242"/>
      <c r="M231" s="242"/>
      <c r="N231" s="242"/>
      <c r="O231" s="222"/>
      <c r="P231" s="89"/>
    </row>
    <row r="232" spans="1:16" ht="45.75" customHeight="1" x14ac:dyDescent="0.2">
      <c r="A232" s="625">
        <v>130</v>
      </c>
      <c r="B232" s="254">
        <v>341</v>
      </c>
      <c r="C232" s="769" t="s">
        <v>3135</v>
      </c>
      <c r="D232" s="737" t="s">
        <v>3580</v>
      </c>
      <c r="E232" s="257">
        <v>30</v>
      </c>
      <c r="F232" s="301" t="s">
        <v>548</v>
      </c>
      <c r="G232" s="258">
        <v>2.4300000000000002</v>
      </c>
      <c r="H232" s="771"/>
      <c r="I232" s="258">
        <v>124278.68619000002</v>
      </c>
      <c r="J232" s="258">
        <v>4743.9188999999997</v>
      </c>
      <c r="K232" s="645">
        <v>30000</v>
      </c>
      <c r="L232" s="645">
        <v>10000</v>
      </c>
      <c r="M232" s="645">
        <v>2500</v>
      </c>
      <c r="N232" s="645">
        <v>171522.61</v>
      </c>
      <c r="O232" s="655">
        <v>5717.42</v>
      </c>
      <c r="P232" s="89"/>
    </row>
    <row r="233" spans="1:16" outlineLevel="1" x14ac:dyDescent="0.2">
      <c r="A233" s="623">
        <v>130</v>
      </c>
      <c r="B233" s="262">
        <v>341</v>
      </c>
      <c r="C233" s="890" t="s">
        <v>3135</v>
      </c>
      <c r="D233" s="265" t="s">
        <v>526</v>
      </c>
      <c r="E233" s="604"/>
      <c r="F233" s="296"/>
      <c r="G233" s="267">
        <v>0.5</v>
      </c>
      <c r="H233" s="907">
        <v>57</v>
      </c>
      <c r="I233" s="272">
        <v>40697.527510000007</v>
      </c>
      <c r="J233" s="272">
        <v>976.11500000000001</v>
      </c>
      <c r="K233" s="242"/>
      <c r="L233" s="242"/>
      <c r="M233" s="242"/>
      <c r="N233" s="242"/>
      <c r="O233" s="222"/>
      <c r="P233" s="89"/>
    </row>
    <row r="234" spans="1:16" outlineLevel="1" x14ac:dyDescent="0.2">
      <c r="A234" s="623">
        <v>130</v>
      </c>
      <c r="B234" s="262">
        <v>341</v>
      </c>
      <c r="C234" s="890" t="s">
        <v>3135</v>
      </c>
      <c r="D234" s="265" t="s">
        <v>2995</v>
      </c>
      <c r="E234" s="604"/>
      <c r="F234" s="296"/>
      <c r="G234" s="267">
        <v>0.5</v>
      </c>
      <c r="H234" s="907">
        <v>50</v>
      </c>
      <c r="I234" s="272">
        <v>30926.718389999998</v>
      </c>
      <c r="J234" s="272">
        <v>976.11500000000001</v>
      </c>
      <c r="K234" s="242"/>
      <c r="L234" s="242"/>
      <c r="M234" s="242"/>
      <c r="N234" s="242"/>
      <c r="O234" s="222"/>
      <c r="P234" s="89"/>
    </row>
    <row r="235" spans="1:16" outlineLevel="1" x14ac:dyDescent="0.2">
      <c r="A235" s="623">
        <v>130</v>
      </c>
      <c r="B235" s="262">
        <v>341</v>
      </c>
      <c r="C235" s="890" t="s">
        <v>3135</v>
      </c>
      <c r="D235" s="265" t="s">
        <v>521</v>
      </c>
      <c r="E235" s="604"/>
      <c r="F235" s="296"/>
      <c r="G235" s="267">
        <v>0.5</v>
      </c>
      <c r="H235" s="907">
        <v>39</v>
      </c>
      <c r="I235" s="272">
        <v>20089.578990000002</v>
      </c>
      <c r="J235" s="272">
        <v>976.11500000000001</v>
      </c>
      <c r="K235" s="242"/>
      <c r="L235" s="242"/>
      <c r="M235" s="242"/>
      <c r="N235" s="242"/>
      <c r="O235" s="222"/>
      <c r="P235" s="89"/>
    </row>
    <row r="236" spans="1:16" outlineLevel="1" x14ac:dyDescent="0.2">
      <c r="A236" s="623">
        <v>130</v>
      </c>
      <c r="B236" s="262">
        <v>341</v>
      </c>
      <c r="C236" s="890" t="s">
        <v>3135</v>
      </c>
      <c r="D236" s="265" t="s">
        <v>534</v>
      </c>
      <c r="E236" s="604"/>
      <c r="F236" s="296"/>
      <c r="G236" s="267">
        <v>0.5</v>
      </c>
      <c r="H236" s="907">
        <v>40</v>
      </c>
      <c r="I236" s="272">
        <v>20893.108870000004</v>
      </c>
      <c r="J236" s="272">
        <v>976.11500000000001</v>
      </c>
      <c r="K236" s="242"/>
      <c r="L236" s="242"/>
      <c r="M236" s="242"/>
      <c r="N236" s="242"/>
      <c r="O236" s="222"/>
      <c r="P236" s="89"/>
    </row>
    <row r="237" spans="1:16" outlineLevel="1" x14ac:dyDescent="0.2">
      <c r="A237" s="623">
        <v>130</v>
      </c>
      <c r="B237" s="262">
        <v>341</v>
      </c>
      <c r="C237" s="890" t="s">
        <v>3135</v>
      </c>
      <c r="D237" s="265" t="s">
        <v>2830</v>
      </c>
      <c r="E237" s="1028"/>
      <c r="F237" s="296"/>
      <c r="G237" s="267">
        <v>0.08</v>
      </c>
      <c r="H237" s="907">
        <v>29</v>
      </c>
      <c r="I237" s="272">
        <v>2171.4888300000002</v>
      </c>
      <c r="J237" s="272">
        <v>156.17839999999998</v>
      </c>
      <c r="K237" s="242"/>
      <c r="L237" s="242"/>
      <c r="M237" s="242"/>
      <c r="N237" s="242"/>
      <c r="O237" s="222"/>
      <c r="P237" s="89"/>
    </row>
    <row r="238" spans="1:16" outlineLevel="1" x14ac:dyDescent="0.2">
      <c r="A238" s="623">
        <v>130</v>
      </c>
      <c r="B238" s="262">
        <v>341</v>
      </c>
      <c r="C238" s="890" t="s">
        <v>3135</v>
      </c>
      <c r="D238" s="265" t="s">
        <v>1769</v>
      </c>
      <c r="E238" s="604"/>
      <c r="F238" s="296"/>
      <c r="G238" s="267">
        <v>0.35</v>
      </c>
      <c r="H238" s="907">
        <v>29</v>
      </c>
      <c r="I238" s="272">
        <v>9500.2636000000002</v>
      </c>
      <c r="J238" s="272">
        <v>683.28049999999996</v>
      </c>
      <c r="K238" s="242"/>
      <c r="L238" s="242"/>
      <c r="M238" s="242"/>
      <c r="N238" s="242"/>
      <c r="O238" s="222"/>
      <c r="P238" s="89"/>
    </row>
    <row r="239" spans="1:16" outlineLevel="1" x14ac:dyDescent="0.2">
      <c r="A239" s="623">
        <v>130</v>
      </c>
      <c r="B239" s="262">
        <v>341</v>
      </c>
      <c r="C239" s="890" t="s">
        <v>3135</v>
      </c>
      <c r="D239" s="367" t="s">
        <v>3004</v>
      </c>
      <c r="E239" s="238"/>
      <c r="F239" s="238"/>
      <c r="G239" s="239"/>
      <c r="H239" s="902"/>
      <c r="I239" s="242"/>
      <c r="J239" s="242"/>
      <c r="K239" s="242"/>
      <c r="L239" s="242"/>
      <c r="M239" s="242"/>
      <c r="N239" s="242"/>
      <c r="O239" s="222"/>
      <c r="P239" s="89"/>
    </row>
    <row r="240" spans="1:16" outlineLevel="1" x14ac:dyDescent="0.2">
      <c r="A240" s="623">
        <v>130</v>
      </c>
      <c r="B240" s="262">
        <v>341</v>
      </c>
      <c r="C240" s="890" t="s">
        <v>3135</v>
      </c>
      <c r="D240" s="367" t="s">
        <v>3082</v>
      </c>
      <c r="E240" s="238"/>
      <c r="F240" s="238"/>
      <c r="G240" s="239"/>
      <c r="H240" s="902"/>
      <c r="I240" s="242"/>
      <c r="J240" s="242"/>
      <c r="K240" s="242"/>
      <c r="L240" s="242"/>
      <c r="M240" s="242"/>
      <c r="N240" s="242"/>
      <c r="O240" s="222"/>
      <c r="P240" s="89"/>
    </row>
    <row r="241" spans="1:16" outlineLevel="1" x14ac:dyDescent="0.2">
      <c r="A241" s="623">
        <v>130</v>
      </c>
      <c r="B241" s="262">
        <v>341</v>
      </c>
      <c r="C241" s="890" t="s">
        <v>3135</v>
      </c>
      <c r="D241" s="367" t="s">
        <v>3005</v>
      </c>
      <c r="E241" s="238"/>
      <c r="F241" s="238"/>
      <c r="G241" s="239"/>
      <c r="H241" s="902"/>
      <c r="I241" s="242"/>
      <c r="J241" s="242"/>
      <c r="K241" s="242"/>
      <c r="L241" s="242"/>
      <c r="M241" s="242"/>
      <c r="N241" s="242"/>
      <c r="O241" s="222"/>
      <c r="P241" s="89"/>
    </row>
    <row r="242" spans="1:16" outlineLevel="1" x14ac:dyDescent="0.2">
      <c r="A242" s="623">
        <v>130</v>
      </c>
      <c r="B242" s="262">
        <v>341</v>
      </c>
      <c r="C242" s="890" t="s">
        <v>3135</v>
      </c>
      <c r="D242" s="367" t="s">
        <v>3083</v>
      </c>
      <c r="E242" s="238"/>
      <c r="F242" s="238"/>
      <c r="G242" s="239"/>
      <c r="H242" s="902"/>
      <c r="I242" s="242"/>
      <c r="J242" s="242"/>
      <c r="K242" s="242"/>
      <c r="L242" s="242"/>
      <c r="M242" s="242"/>
      <c r="N242" s="242"/>
      <c r="O242" s="222"/>
      <c r="P242" s="89"/>
    </row>
    <row r="243" spans="1:16" outlineLevel="1" x14ac:dyDescent="0.2">
      <c r="A243" s="623">
        <v>130</v>
      </c>
      <c r="B243" s="262">
        <v>341</v>
      </c>
      <c r="C243" s="890" t="s">
        <v>3135</v>
      </c>
      <c r="D243" s="367" t="s">
        <v>3456</v>
      </c>
      <c r="E243" s="221"/>
      <c r="F243" s="221"/>
      <c r="G243" s="242"/>
      <c r="H243" s="908"/>
      <c r="I243" s="242"/>
      <c r="J243" s="242"/>
      <c r="K243" s="242"/>
      <c r="L243" s="242"/>
      <c r="M243" s="242"/>
      <c r="N243" s="242"/>
      <c r="O243" s="222"/>
      <c r="P243" s="89"/>
    </row>
    <row r="244" spans="1:16" outlineLevel="1" x14ac:dyDescent="0.2">
      <c r="A244" s="623">
        <v>130</v>
      </c>
      <c r="B244" s="262">
        <v>341</v>
      </c>
      <c r="C244" s="890" t="s">
        <v>3135</v>
      </c>
      <c r="D244" s="367" t="s">
        <v>3415</v>
      </c>
      <c r="E244" s="221"/>
      <c r="F244" s="221"/>
      <c r="G244" s="242"/>
      <c r="H244" s="908"/>
      <c r="I244" s="242"/>
      <c r="J244" s="242"/>
      <c r="K244" s="242"/>
      <c r="L244" s="242"/>
      <c r="M244" s="242"/>
      <c r="N244" s="242"/>
      <c r="O244" s="222"/>
      <c r="P244" s="89"/>
    </row>
    <row r="245" spans="1:16" outlineLevel="1" x14ac:dyDescent="0.2">
      <c r="A245" s="623">
        <v>130</v>
      </c>
      <c r="B245" s="262">
        <v>341</v>
      </c>
      <c r="C245" s="890" t="s">
        <v>3135</v>
      </c>
      <c r="D245" s="367" t="s">
        <v>3081</v>
      </c>
      <c r="E245" s="221"/>
      <c r="F245" s="221"/>
      <c r="G245" s="242"/>
      <c r="H245" s="908"/>
      <c r="I245" s="242"/>
      <c r="J245" s="376"/>
      <c r="K245" s="242"/>
      <c r="L245" s="242"/>
      <c r="M245" s="242"/>
      <c r="N245" s="242"/>
      <c r="O245" s="222"/>
      <c r="P245" s="89"/>
    </row>
    <row r="246" spans="1:16" outlineLevel="1" x14ac:dyDescent="0.2">
      <c r="A246" s="624">
        <v>130</v>
      </c>
      <c r="B246" s="275">
        <v>341</v>
      </c>
      <c r="C246" s="1061" t="s">
        <v>3135</v>
      </c>
      <c r="D246" s="1024" t="s">
        <v>3002</v>
      </c>
      <c r="E246" s="221"/>
      <c r="F246" s="221"/>
      <c r="G246" s="242"/>
      <c r="H246" s="908"/>
      <c r="I246" s="242"/>
      <c r="J246" s="1039"/>
      <c r="K246" s="251"/>
      <c r="L246" s="251"/>
      <c r="M246" s="251"/>
      <c r="N246" s="251"/>
      <c r="O246" s="252"/>
      <c r="P246" s="89"/>
    </row>
    <row r="247" spans="1:16" ht="19.5" customHeight="1" x14ac:dyDescent="0.2">
      <c r="A247" s="622">
        <v>135</v>
      </c>
      <c r="B247" s="324">
        <v>303</v>
      </c>
      <c r="C247" s="324" t="s">
        <v>44</v>
      </c>
      <c r="D247" s="325" t="s">
        <v>550</v>
      </c>
      <c r="E247" s="257">
        <v>1</v>
      </c>
      <c r="F247" s="301" t="s">
        <v>498</v>
      </c>
      <c r="G247" s="258">
        <v>0.63</v>
      </c>
      <c r="H247" s="771"/>
      <c r="I247" s="258">
        <v>26039.199769999999</v>
      </c>
      <c r="J247" s="258">
        <v>1229.9049</v>
      </c>
      <c r="K247" s="645">
        <v>108252.09</v>
      </c>
      <c r="L247" s="645">
        <v>3559.88</v>
      </c>
      <c r="M247" s="645"/>
      <c r="N247" s="645">
        <v>139081.07</v>
      </c>
      <c r="O247" s="657">
        <v>139081.07</v>
      </c>
      <c r="P247" s="89"/>
    </row>
    <row r="248" spans="1:16" outlineLevel="1" x14ac:dyDescent="0.2">
      <c r="A248" s="623">
        <v>135</v>
      </c>
      <c r="B248" s="262">
        <v>303</v>
      </c>
      <c r="C248" s="262" t="s">
        <v>44</v>
      </c>
      <c r="D248" s="265" t="s">
        <v>526</v>
      </c>
      <c r="E248" s="266"/>
      <c r="F248" s="296"/>
      <c r="G248" s="267">
        <v>7.0000000000000007E-2</v>
      </c>
      <c r="H248" s="907">
        <v>57</v>
      </c>
      <c r="I248" s="272">
        <v>5905.8044800000007</v>
      </c>
      <c r="J248" s="272">
        <v>136.65609999999998</v>
      </c>
      <c r="K248" s="242"/>
      <c r="L248" s="242"/>
      <c r="M248" s="242"/>
      <c r="N248" s="242"/>
      <c r="O248" s="222"/>
      <c r="P248" s="89"/>
    </row>
    <row r="249" spans="1:16" outlineLevel="1" x14ac:dyDescent="0.2">
      <c r="A249" s="623">
        <v>135</v>
      </c>
      <c r="B249" s="262">
        <v>303</v>
      </c>
      <c r="C249" s="262" t="s">
        <v>44</v>
      </c>
      <c r="D249" s="265" t="s">
        <v>535</v>
      </c>
      <c r="E249" s="263"/>
      <c r="F249" s="297"/>
      <c r="G249" s="267">
        <v>0.18</v>
      </c>
      <c r="H249" s="907">
        <v>40</v>
      </c>
      <c r="I249" s="272">
        <v>7796.3005199999998</v>
      </c>
      <c r="J249" s="272">
        <v>351.40139999999997</v>
      </c>
      <c r="K249" s="242"/>
      <c r="L249" s="242"/>
      <c r="M249" s="242"/>
      <c r="N249" s="242"/>
      <c r="O249" s="222"/>
      <c r="P249" s="89"/>
    </row>
    <row r="250" spans="1:16" outlineLevel="1" x14ac:dyDescent="0.2">
      <c r="A250" s="623">
        <v>135</v>
      </c>
      <c r="B250" s="262">
        <v>303</v>
      </c>
      <c r="C250" s="262" t="s">
        <v>44</v>
      </c>
      <c r="D250" s="265" t="s">
        <v>524</v>
      </c>
      <c r="E250" s="263"/>
      <c r="F250" s="297"/>
      <c r="G250" s="267">
        <v>0.27</v>
      </c>
      <c r="H250" s="907">
        <v>34</v>
      </c>
      <c r="I250" s="272">
        <v>9242.2184400000006</v>
      </c>
      <c r="J250" s="272">
        <v>527.10209999999995</v>
      </c>
      <c r="K250" s="242"/>
      <c r="L250" s="242"/>
      <c r="M250" s="242"/>
      <c r="N250" s="242"/>
      <c r="O250" s="222"/>
      <c r="P250" s="89"/>
    </row>
    <row r="251" spans="1:16" outlineLevel="1" x14ac:dyDescent="0.2">
      <c r="A251" s="623">
        <v>135</v>
      </c>
      <c r="B251" s="262">
        <v>303</v>
      </c>
      <c r="C251" s="262" t="s">
        <v>44</v>
      </c>
      <c r="D251" s="265" t="s">
        <v>2830</v>
      </c>
      <c r="E251" s="330"/>
      <c r="F251" s="546"/>
      <c r="G251" s="994">
        <v>0.02</v>
      </c>
      <c r="H251" s="907">
        <v>29</v>
      </c>
      <c r="I251" s="272">
        <v>562.70478000000003</v>
      </c>
      <c r="J251" s="272">
        <v>39.044599999999996</v>
      </c>
      <c r="K251" s="242"/>
      <c r="L251" s="242"/>
      <c r="M251" s="242"/>
      <c r="N251" s="242"/>
      <c r="O251" s="222"/>
      <c r="P251" s="89"/>
    </row>
    <row r="252" spans="1:16" outlineLevel="1" x14ac:dyDescent="0.2">
      <c r="A252" s="624">
        <v>135</v>
      </c>
      <c r="B252" s="275">
        <v>303</v>
      </c>
      <c r="C252" s="275" t="s">
        <v>44</v>
      </c>
      <c r="D252" s="278" t="s">
        <v>1769</v>
      </c>
      <c r="E252" s="276"/>
      <c r="F252" s="540"/>
      <c r="G252" s="280">
        <v>0.09</v>
      </c>
      <c r="H252" s="909">
        <v>29</v>
      </c>
      <c r="I252" s="282">
        <v>2532.1715499999996</v>
      </c>
      <c r="J252" s="282">
        <v>175.70069999999998</v>
      </c>
      <c r="K252" s="242"/>
      <c r="L252" s="242"/>
      <c r="M252" s="242"/>
      <c r="N252" s="242"/>
      <c r="O252" s="222"/>
      <c r="P252" s="89"/>
    </row>
    <row r="253" spans="1:16" ht="21" customHeight="1" x14ac:dyDescent="0.2">
      <c r="A253" s="625">
        <v>135</v>
      </c>
      <c r="B253" s="254">
        <v>303</v>
      </c>
      <c r="C253" s="254" t="s">
        <v>45</v>
      </c>
      <c r="D253" s="284" t="s">
        <v>2349</v>
      </c>
      <c r="E253" s="257">
        <v>1</v>
      </c>
      <c r="F253" s="301" t="s">
        <v>498</v>
      </c>
      <c r="G253" s="258">
        <v>0.11260000000000001</v>
      </c>
      <c r="H253" s="771"/>
      <c r="I253" s="258">
        <v>4991.8300900000004</v>
      </c>
      <c r="J253" s="258">
        <v>219.82109999999997</v>
      </c>
      <c r="K253" s="645">
        <v>60286.239999999998</v>
      </c>
      <c r="L253" s="645">
        <v>0</v>
      </c>
      <c r="M253" s="645"/>
      <c r="N253" s="645">
        <v>65497.89</v>
      </c>
      <c r="O253" s="657">
        <v>65497.89</v>
      </c>
      <c r="P253" s="89"/>
    </row>
    <row r="254" spans="1:16" outlineLevel="1" x14ac:dyDescent="0.2">
      <c r="A254" s="623">
        <v>135</v>
      </c>
      <c r="B254" s="262">
        <v>303</v>
      </c>
      <c r="C254" s="262" t="s">
        <v>45</v>
      </c>
      <c r="D254" s="265" t="s">
        <v>526</v>
      </c>
      <c r="E254" s="266"/>
      <c r="F254" s="296"/>
      <c r="G254" s="267">
        <v>0.02</v>
      </c>
      <c r="H254" s="907">
        <v>57</v>
      </c>
      <c r="I254" s="272">
        <v>1687.3727100000001</v>
      </c>
      <c r="J254" s="272">
        <v>39.044599999999996</v>
      </c>
      <c r="K254" s="242"/>
      <c r="L254" s="242"/>
      <c r="M254" s="242"/>
      <c r="N254" s="242"/>
      <c r="O254" s="222"/>
      <c r="P254" s="89"/>
    </row>
    <row r="255" spans="1:16" outlineLevel="1" x14ac:dyDescent="0.2">
      <c r="A255" s="623">
        <v>135</v>
      </c>
      <c r="B255" s="262">
        <v>303</v>
      </c>
      <c r="C255" s="262" t="s">
        <v>45</v>
      </c>
      <c r="D255" s="265" t="s">
        <v>535</v>
      </c>
      <c r="E255" s="263"/>
      <c r="F255" s="297"/>
      <c r="G255" s="267">
        <v>0.03</v>
      </c>
      <c r="H255" s="907">
        <v>40</v>
      </c>
      <c r="I255" s="272">
        <v>1299.3834199999999</v>
      </c>
      <c r="J255" s="272">
        <v>58.566899999999997</v>
      </c>
      <c r="K255" s="242"/>
      <c r="L255" s="242"/>
      <c r="M255" s="242"/>
      <c r="N255" s="242"/>
      <c r="O255" s="222"/>
      <c r="P255" s="89"/>
    </row>
    <row r="256" spans="1:16" outlineLevel="1" x14ac:dyDescent="0.2">
      <c r="A256" s="623">
        <v>135</v>
      </c>
      <c r="B256" s="262">
        <v>303</v>
      </c>
      <c r="C256" s="262" t="s">
        <v>45</v>
      </c>
      <c r="D256" s="265" t="s">
        <v>524</v>
      </c>
      <c r="E256" s="263"/>
      <c r="F256" s="297"/>
      <c r="G256" s="267">
        <v>0.04</v>
      </c>
      <c r="H256" s="907">
        <v>34</v>
      </c>
      <c r="I256" s="272">
        <v>1369.2175500000001</v>
      </c>
      <c r="J256" s="272">
        <v>78.089199999999991</v>
      </c>
      <c r="K256" s="242"/>
      <c r="L256" s="242"/>
      <c r="M256" s="242"/>
      <c r="N256" s="242"/>
      <c r="O256" s="222"/>
      <c r="P256" s="89"/>
    </row>
    <row r="257" spans="1:16" outlineLevel="1" x14ac:dyDescent="0.2">
      <c r="A257" s="623">
        <v>135</v>
      </c>
      <c r="B257" s="262">
        <v>303</v>
      </c>
      <c r="C257" s="262" t="s">
        <v>45</v>
      </c>
      <c r="D257" s="265" t="s">
        <v>2830</v>
      </c>
      <c r="E257" s="263"/>
      <c r="F257" s="297"/>
      <c r="G257" s="767">
        <v>2.5999999999999999E-3</v>
      </c>
      <c r="H257" s="907">
        <v>29</v>
      </c>
      <c r="I257" s="272">
        <v>73.151629999999997</v>
      </c>
      <c r="J257" s="272">
        <v>5.0758000000000001</v>
      </c>
      <c r="K257" s="242"/>
      <c r="L257" s="242"/>
      <c r="M257" s="242"/>
      <c r="N257" s="242"/>
      <c r="O257" s="222"/>
      <c r="P257" s="89"/>
    </row>
    <row r="258" spans="1:16" outlineLevel="1" x14ac:dyDescent="0.2">
      <c r="A258" s="623">
        <v>135</v>
      </c>
      <c r="B258" s="262">
        <v>303</v>
      </c>
      <c r="C258" s="262" t="s">
        <v>45</v>
      </c>
      <c r="D258" s="265" t="s">
        <v>1769</v>
      </c>
      <c r="E258" s="263"/>
      <c r="F258" s="297"/>
      <c r="G258" s="267">
        <v>0.02</v>
      </c>
      <c r="H258" s="907">
        <v>29</v>
      </c>
      <c r="I258" s="272">
        <v>562.70478000000003</v>
      </c>
      <c r="J258" s="272">
        <v>39.044599999999996</v>
      </c>
      <c r="K258" s="242"/>
      <c r="L258" s="242"/>
      <c r="M258" s="242"/>
      <c r="N258" s="242"/>
      <c r="O258" s="222"/>
      <c r="P258" s="89"/>
    </row>
    <row r="259" spans="1:16" ht="15" customHeight="1" outlineLevel="1" x14ac:dyDescent="0.2">
      <c r="A259" s="624">
        <v>135</v>
      </c>
      <c r="B259" s="275">
        <v>303</v>
      </c>
      <c r="C259" s="275" t="s">
        <v>45</v>
      </c>
      <c r="D259" s="368" t="s">
        <v>570</v>
      </c>
      <c r="E259" s="369"/>
      <c r="F259" s="374"/>
      <c r="G259" s="360"/>
      <c r="H259" s="917"/>
      <c r="I259" s="360"/>
      <c r="J259" s="360"/>
      <c r="K259" s="242"/>
      <c r="L259" s="242"/>
      <c r="M259" s="242"/>
      <c r="N259" s="242"/>
      <c r="O259" s="222"/>
      <c r="P259" s="89"/>
    </row>
    <row r="260" spans="1:16" ht="19.5" customHeight="1" x14ac:dyDescent="0.2">
      <c r="A260" s="625">
        <v>139</v>
      </c>
      <c r="B260" s="254">
        <v>303</v>
      </c>
      <c r="C260" s="254" t="s">
        <v>46</v>
      </c>
      <c r="D260" s="284" t="s">
        <v>557</v>
      </c>
      <c r="E260" s="257">
        <v>1</v>
      </c>
      <c r="F260" s="301" t="s">
        <v>498</v>
      </c>
      <c r="G260" s="258">
        <v>0.6</v>
      </c>
      <c r="H260" s="771"/>
      <c r="I260" s="258">
        <v>30324.932959999998</v>
      </c>
      <c r="J260" s="258">
        <v>1171.3379999999997</v>
      </c>
      <c r="K260" s="645">
        <v>63001.38</v>
      </c>
      <c r="L260" s="645">
        <v>3386.48</v>
      </c>
      <c r="M260" s="645"/>
      <c r="N260" s="645">
        <v>97884.13</v>
      </c>
      <c r="O260" s="657">
        <v>97884.13</v>
      </c>
      <c r="P260" s="89"/>
    </row>
    <row r="261" spans="1:16" outlineLevel="1" x14ac:dyDescent="0.2">
      <c r="A261" s="623">
        <v>139</v>
      </c>
      <c r="B261" s="262">
        <v>303</v>
      </c>
      <c r="C261" s="262" t="s">
        <v>46</v>
      </c>
      <c r="D261" s="265" t="s">
        <v>526</v>
      </c>
      <c r="E261" s="266"/>
      <c r="F261" s="296"/>
      <c r="G261" s="267">
        <v>0.17</v>
      </c>
      <c r="H261" s="907">
        <v>57</v>
      </c>
      <c r="I261" s="272">
        <v>14342.668</v>
      </c>
      <c r="J261" s="272">
        <v>331.87909999999999</v>
      </c>
      <c r="K261" s="242"/>
      <c r="L261" s="242"/>
      <c r="M261" s="242"/>
      <c r="N261" s="242"/>
      <c r="O261" s="222"/>
      <c r="P261" s="89"/>
    </row>
    <row r="262" spans="1:16" outlineLevel="1" x14ac:dyDescent="0.2">
      <c r="A262" s="623">
        <v>139</v>
      </c>
      <c r="B262" s="262">
        <v>303</v>
      </c>
      <c r="C262" s="262" t="s">
        <v>46</v>
      </c>
      <c r="D262" s="265" t="s">
        <v>2995</v>
      </c>
      <c r="E262" s="263"/>
      <c r="F262" s="297"/>
      <c r="G262" s="267">
        <v>0.01</v>
      </c>
      <c r="H262" s="907">
        <v>50</v>
      </c>
      <c r="I262" s="272">
        <v>641.13108999999997</v>
      </c>
      <c r="J262" s="272">
        <v>19.522299999999998</v>
      </c>
      <c r="K262" s="242"/>
      <c r="L262" s="242"/>
      <c r="M262" s="242"/>
      <c r="N262" s="242"/>
      <c r="O262" s="222"/>
      <c r="P262" s="89"/>
    </row>
    <row r="263" spans="1:16" outlineLevel="1" x14ac:dyDescent="0.2">
      <c r="A263" s="623">
        <v>139</v>
      </c>
      <c r="B263" s="262">
        <v>303</v>
      </c>
      <c r="C263" s="262" t="s">
        <v>46</v>
      </c>
      <c r="D263" s="265" t="s">
        <v>535</v>
      </c>
      <c r="E263" s="263"/>
      <c r="F263" s="297"/>
      <c r="G263" s="267">
        <v>0.18</v>
      </c>
      <c r="H263" s="907">
        <v>40</v>
      </c>
      <c r="I263" s="272">
        <v>7796.3005199999998</v>
      </c>
      <c r="J263" s="272">
        <v>351.40139999999997</v>
      </c>
      <c r="K263" s="242"/>
      <c r="L263" s="242"/>
      <c r="M263" s="242"/>
      <c r="N263" s="242"/>
      <c r="O263" s="222"/>
      <c r="P263" s="89"/>
    </row>
    <row r="264" spans="1:16" outlineLevel="1" x14ac:dyDescent="0.2">
      <c r="A264" s="623">
        <v>139</v>
      </c>
      <c r="B264" s="262">
        <v>303</v>
      </c>
      <c r="C264" s="262" t="s">
        <v>46</v>
      </c>
      <c r="D264" s="265" t="s">
        <v>524</v>
      </c>
      <c r="E264" s="263"/>
      <c r="F264" s="297"/>
      <c r="G264" s="267">
        <v>0.13</v>
      </c>
      <c r="H264" s="907">
        <v>34</v>
      </c>
      <c r="I264" s="272">
        <v>4449.9570199999998</v>
      </c>
      <c r="J264" s="272">
        <v>253.78989999999999</v>
      </c>
      <c r="K264" s="242"/>
      <c r="L264" s="242"/>
      <c r="M264" s="242"/>
      <c r="N264" s="242"/>
      <c r="O264" s="222"/>
      <c r="P264" s="89"/>
    </row>
    <row r="265" spans="1:16" outlineLevel="1" x14ac:dyDescent="0.2">
      <c r="A265" s="623">
        <v>139</v>
      </c>
      <c r="B265" s="262">
        <v>303</v>
      </c>
      <c r="C265" s="262" t="s">
        <v>46</v>
      </c>
      <c r="D265" s="265" t="s">
        <v>2830</v>
      </c>
      <c r="E265" s="263"/>
      <c r="F265" s="297"/>
      <c r="G265" s="267">
        <v>0.02</v>
      </c>
      <c r="H265" s="907">
        <v>29</v>
      </c>
      <c r="I265" s="272">
        <v>562.70478000000003</v>
      </c>
      <c r="J265" s="272">
        <v>39.044599999999996</v>
      </c>
      <c r="K265" s="242"/>
      <c r="L265" s="242"/>
      <c r="M265" s="242"/>
      <c r="N265" s="242"/>
      <c r="O265" s="222"/>
      <c r="P265" s="89"/>
    </row>
    <row r="266" spans="1:16" outlineLevel="1" x14ac:dyDescent="0.2">
      <c r="A266" s="623">
        <v>139</v>
      </c>
      <c r="B266" s="262">
        <v>303</v>
      </c>
      <c r="C266" s="262" t="s">
        <v>46</v>
      </c>
      <c r="D266" s="265" t="s">
        <v>1769</v>
      </c>
      <c r="E266" s="263"/>
      <c r="F266" s="297"/>
      <c r="G266" s="267">
        <v>0.09</v>
      </c>
      <c r="H266" s="907">
        <v>29</v>
      </c>
      <c r="I266" s="272">
        <v>2532.1715499999996</v>
      </c>
      <c r="J266" s="272">
        <v>175.70069999999998</v>
      </c>
      <c r="K266" s="242"/>
      <c r="L266" s="242"/>
      <c r="M266" s="242"/>
      <c r="N266" s="242"/>
      <c r="O266" s="222"/>
      <c r="P266" s="89"/>
    </row>
    <row r="267" spans="1:16" ht="15" customHeight="1" outlineLevel="1" x14ac:dyDescent="0.2">
      <c r="A267" s="624">
        <v>139</v>
      </c>
      <c r="B267" s="275">
        <v>303</v>
      </c>
      <c r="C267" s="275" t="s">
        <v>46</v>
      </c>
      <c r="D267" s="368" t="s">
        <v>3416</v>
      </c>
      <c r="E267" s="365"/>
      <c r="F267" s="374"/>
      <c r="G267" s="366"/>
      <c r="H267" s="914"/>
      <c r="I267" s="360"/>
      <c r="J267" s="360"/>
      <c r="K267" s="242"/>
      <c r="L267" s="242"/>
      <c r="M267" s="242"/>
      <c r="N267" s="242"/>
      <c r="O267" s="651"/>
      <c r="P267" s="89"/>
    </row>
    <row r="268" spans="1:16" ht="30.75" customHeight="1" x14ac:dyDescent="0.2">
      <c r="A268" s="626">
        <v>144</v>
      </c>
      <c r="B268" s="285">
        <v>306</v>
      </c>
      <c r="C268" s="285" t="s">
        <v>38</v>
      </c>
      <c r="D268" s="594" t="s">
        <v>2831</v>
      </c>
      <c r="E268" s="286">
        <v>19292</v>
      </c>
      <c r="F268" s="587" t="s">
        <v>543</v>
      </c>
      <c r="G268" s="287">
        <v>42.870000000000005</v>
      </c>
      <c r="H268" s="918"/>
      <c r="I268" s="595">
        <v>1589319.86947</v>
      </c>
      <c r="J268" s="287">
        <v>83692.100100000011</v>
      </c>
      <c r="K268" s="1064">
        <v>1067890.6000000001</v>
      </c>
      <c r="L268" s="645">
        <v>43323.33</v>
      </c>
      <c r="M268" s="645"/>
      <c r="N268" s="645">
        <v>2784225.9</v>
      </c>
      <c r="O268" s="658">
        <v>144.32</v>
      </c>
      <c r="P268" s="89"/>
    </row>
    <row r="269" spans="1:16" outlineLevel="1" x14ac:dyDescent="0.2">
      <c r="A269" s="623">
        <v>144</v>
      </c>
      <c r="B269" s="262">
        <v>306</v>
      </c>
      <c r="C269" s="262" t="s">
        <v>38</v>
      </c>
      <c r="D269" s="265" t="s">
        <v>526</v>
      </c>
      <c r="E269" s="266"/>
      <c r="F269" s="296"/>
      <c r="G269" s="267">
        <v>3</v>
      </c>
      <c r="H269" s="907">
        <v>57</v>
      </c>
      <c r="I269" s="272">
        <v>253105.90580999997</v>
      </c>
      <c r="J269" s="272">
        <v>5856.69</v>
      </c>
      <c r="K269" s="242"/>
      <c r="L269" s="242"/>
      <c r="M269" s="242"/>
      <c r="N269" s="242"/>
      <c r="O269" s="222"/>
      <c r="P269" s="89"/>
    </row>
    <row r="270" spans="1:16" outlineLevel="1" x14ac:dyDescent="0.2">
      <c r="A270" s="623">
        <v>144</v>
      </c>
      <c r="B270" s="262">
        <v>306</v>
      </c>
      <c r="C270" s="262" t="s">
        <v>38</v>
      </c>
      <c r="D270" s="265" t="s">
        <v>535</v>
      </c>
      <c r="E270" s="263"/>
      <c r="F270" s="297"/>
      <c r="G270" s="267">
        <v>7.83</v>
      </c>
      <c r="H270" s="907">
        <v>38</v>
      </c>
      <c r="I270" s="272">
        <v>313551.97576</v>
      </c>
      <c r="J270" s="272">
        <v>15285.9609</v>
      </c>
      <c r="K270" s="242"/>
      <c r="L270" s="242"/>
      <c r="M270" s="242"/>
      <c r="N270" s="242"/>
      <c r="O270" s="222"/>
      <c r="P270" s="89"/>
    </row>
    <row r="271" spans="1:16" outlineLevel="1" x14ac:dyDescent="0.2">
      <c r="A271" s="623">
        <v>144</v>
      </c>
      <c r="B271" s="262">
        <v>306</v>
      </c>
      <c r="C271" s="262" t="s">
        <v>38</v>
      </c>
      <c r="D271" s="265" t="s">
        <v>2794</v>
      </c>
      <c r="E271" s="263"/>
      <c r="F271" s="297"/>
      <c r="G271" s="267">
        <v>2.7</v>
      </c>
      <c r="H271" s="907">
        <v>39</v>
      </c>
      <c r="I271" s="272">
        <v>112446.92879000001</v>
      </c>
      <c r="J271" s="272">
        <v>5271.0210000000006</v>
      </c>
      <c r="K271" s="242"/>
      <c r="L271" s="242"/>
      <c r="M271" s="242"/>
      <c r="N271" s="242"/>
      <c r="O271" s="222"/>
      <c r="P271" s="89"/>
    </row>
    <row r="272" spans="1:16" outlineLevel="1" x14ac:dyDescent="0.2">
      <c r="A272" s="623">
        <v>144</v>
      </c>
      <c r="B272" s="262">
        <v>306</v>
      </c>
      <c r="C272" s="262" t="s">
        <v>38</v>
      </c>
      <c r="D272" s="265" t="s">
        <v>524</v>
      </c>
      <c r="E272" s="263"/>
      <c r="F272" s="297"/>
      <c r="G272" s="267">
        <v>20.85</v>
      </c>
      <c r="H272" s="907">
        <v>32</v>
      </c>
      <c r="I272" s="272">
        <v>659861.87121000001</v>
      </c>
      <c r="J272" s="272">
        <v>40703.995500000005</v>
      </c>
      <c r="K272" s="242"/>
      <c r="L272" s="242"/>
      <c r="M272" s="242"/>
      <c r="N272" s="242"/>
      <c r="O272" s="222"/>
      <c r="P272" s="89"/>
    </row>
    <row r="273" spans="1:16" outlineLevel="1" x14ac:dyDescent="0.2">
      <c r="A273" s="889">
        <v>144</v>
      </c>
      <c r="B273" s="890">
        <v>306</v>
      </c>
      <c r="C273" s="890" t="s">
        <v>38</v>
      </c>
      <c r="D273" s="892" t="s">
        <v>521</v>
      </c>
      <c r="E273" s="891"/>
      <c r="F273" s="893"/>
      <c r="G273" s="894">
        <v>0.85</v>
      </c>
      <c r="H273" s="907">
        <v>39</v>
      </c>
      <c r="I273" s="272">
        <v>35399.959060000001</v>
      </c>
      <c r="J273" s="272">
        <v>1659.3955000000001</v>
      </c>
      <c r="K273" s="242"/>
      <c r="L273" s="242"/>
      <c r="M273" s="242"/>
      <c r="N273" s="242"/>
      <c r="O273" s="222"/>
      <c r="P273" s="89"/>
    </row>
    <row r="274" spans="1:16" outlineLevel="1" x14ac:dyDescent="0.2">
      <c r="A274" s="889">
        <v>144</v>
      </c>
      <c r="B274" s="890">
        <v>306</v>
      </c>
      <c r="C274" s="890" t="s">
        <v>38</v>
      </c>
      <c r="D274" s="892" t="s">
        <v>2830</v>
      </c>
      <c r="E274" s="891"/>
      <c r="F274" s="893"/>
      <c r="G274" s="894">
        <v>1.41</v>
      </c>
      <c r="H274" s="907">
        <v>29</v>
      </c>
      <c r="I274" s="272">
        <v>39670.687519999999</v>
      </c>
      <c r="J274" s="272">
        <v>2752.6442999999999</v>
      </c>
      <c r="K274" s="242"/>
      <c r="L274" s="242"/>
      <c r="M274" s="242"/>
      <c r="N274" s="242"/>
      <c r="O274" s="222"/>
      <c r="P274" s="89"/>
    </row>
    <row r="275" spans="1:16" outlineLevel="1" x14ac:dyDescent="0.2">
      <c r="A275" s="623">
        <v>144</v>
      </c>
      <c r="B275" s="262">
        <v>306</v>
      </c>
      <c r="C275" s="262" t="s">
        <v>38</v>
      </c>
      <c r="D275" s="265" t="s">
        <v>1769</v>
      </c>
      <c r="E275" s="263"/>
      <c r="F275" s="297"/>
      <c r="G275" s="267">
        <v>6.23</v>
      </c>
      <c r="H275" s="907">
        <v>29</v>
      </c>
      <c r="I275" s="272">
        <v>175282.54132000002</v>
      </c>
      <c r="J275" s="272">
        <v>12162.392899999999</v>
      </c>
      <c r="K275" s="242"/>
      <c r="L275" s="242"/>
      <c r="M275" s="242"/>
      <c r="N275" s="242"/>
      <c r="O275" s="222"/>
      <c r="P275" s="89"/>
    </row>
    <row r="276" spans="1:16" ht="15" customHeight="1" outlineLevel="1" x14ac:dyDescent="0.2">
      <c r="A276" s="623">
        <v>144</v>
      </c>
      <c r="B276" s="262">
        <v>306</v>
      </c>
      <c r="C276" s="262" t="s">
        <v>38</v>
      </c>
      <c r="D276" s="370" t="s">
        <v>3417</v>
      </c>
      <c r="E276" s="361"/>
      <c r="F276" s="541"/>
      <c r="G276" s="362"/>
      <c r="H276" s="911"/>
      <c r="I276" s="363"/>
      <c r="J276" s="363"/>
      <c r="K276" s="242"/>
      <c r="L276" s="242"/>
      <c r="M276" s="242"/>
      <c r="N276" s="242"/>
      <c r="O276" s="222"/>
      <c r="P276" s="89"/>
    </row>
    <row r="277" spans="1:16" outlineLevel="1" x14ac:dyDescent="0.2">
      <c r="A277" s="624">
        <v>144</v>
      </c>
      <c r="B277" s="275">
        <v>306</v>
      </c>
      <c r="C277" s="275" t="s">
        <v>38</v>
      </c>
      <c r="D277" s="364" t="s">
        <v>1696</v>
      </c>
      <c r="E277" s="250"/>
      <c r="F277" s="542"/>
      <c r="G277" s="251"/>
      <c r="H277" s="910"/>
      <c r="I277" s="251"/>
      <c r="J277" s="251"/>
      <c r="K277" s="242"/>
      <c r="L277" s="242"/>
      <c r="M277" s="242"/>
      <c r="N277" s="242"/>
      <c r="O277" s="222"/>
      <c r="P277" s="89"/>
    </row>
    <row r="278" spans="1:16" ht="25.5" x14ac:dyDescent="0.2">
      <c r="A278" s="784">
        <v>144</v>
      </c>
      <c r="B278" s="785">
        <v>306</v>
      </c>
      <c r="C278" s="785" t="s">
        <v>38</v>
      </c>
      <c r="D278" s="786" t="s">
        <v>754</v>
      </c>
      <c r="E278" s="787">
        <v>19292</v>
      </c>
      <c r="F278" s="788" t="s">
        <v>543</v>
      </c>
      <c r="G278" s="789">
        <v>42.870000000000005</v>
      </c>
      <c r="H278" s="912"/>
      <c r="I278" s="789">
        <v>1112523.908629</v>
      </c>
      <c r="J278" s="789">
        <v>58584.470070000003</v>
      </c>
      <c r="K278" s="645">
        <v>747523.42</v>
      </c>
      <c r="L278" s="645">
        <v>30326.33</v>
      </c>
      <c r="M278" s="645"/>
      <c r="N278" s="645">
        <v>1948958.13</v>
      </c>
      <c r="O278" s="655">
        <v>101.02</v>
      </c>
      <c r="P278" s="89"/>
    </row>
    <row r="279" spans="1:16" ht="21.75" customHeight="1" x14ac:dyDescent="0.2">
      <c r="A279" s="810">
        <v>147</v>
      </c>
      <c r="B279" s="811">
        <v>307</v>
      </c>
      <c r="C279" s="811" t="s">
        <v>38</v>
      </c>
      <c r="D279" s="812" t="s">
        <v>2734</v>
      </c>
      <c r="E279" s="813">
        <v>19292</v>
      </c>
      <c r="F279" s="814" t="s">
        <v>543</v>
      </c>
      <c r="G279" s="815">
        <v>50.249999999999993</v>
      </c>
      <c r="H279" s="919"/>
      <c r="I279" s="816">
        <v>1880198.10638</v>
      </c>
      <c r="J279" s="815">
        <v>98099.557499999995</v>
      </c>
      <c r="K279" s="1065">
        <v>1074605.06</v>
      </c>
      <c r="L279" s="815">
        <v>43323.33</v>
      </c>
      <c r="M279" s="815"/>
      <c r="N279" s="815">
        <v>3096226.05</v>
      </c>
      <c r="O279" s="817">
        <v>160.49</v>
      </c>
      <c r="P279" s="89"/>
    </row>
    <row r="280" spans="1:16" outlineLevel="1" x14ac:dyDescent="0.2">
      <c r="A280" s="818">
        <v>147</v>
      </c>
      <c r="B280" s="819">
        <v>307</v>
      </c>
      <c r="C280" s="819" t="s">
        <v>38</v>
      </c>
      <c r="D280" s="820" t="s">
        <v>526</v>
      </c>
      <c r="E280" s="821"/>
      <c r="F280" s="822"/>
      <c r="G280" s="823">
        <v>4</v>
      </c>
      <c r="H280" s="920">
        <v>57</v>
      </c>
      <c r="I280" s="824">
        <v>337474.54108000005</v>
      </c>
      <c r="J280" s="824">
        <v>7808.92</v>
      </c>
      <c r="K280" s="242"/>
      <c r="L280" s="242"/>
      <c r="M280" s="242"/>
      <c r="N280" s="242"/>
      <c r="O280" s="825"/>
      <c r="P280" s="89"/>
    </row>
    <row r="281" spans="1:16" outlineLevel="1" x14ac:dyDescent="0.2">
      <c r="A281" s="623">
        <v>147</v>
      </c>
      <c r="B281" s="262">
        <v>307</v>
      </c>
      <c r="C281" s="262" t="s">
        <v>38</v>
      </c>
      <c r="D281" s="265" t="s">
        <v>535</v>
      </c>
      <c r="E281" s="263"/>
      <c r="F281" s="297"/>
      <c r="G281" s="267">
        <v>8.83</v>
      </c>
      <c r="H281" s="907">
        <v>38</v>
      </c>
      <c r="I281" s="272">
        <v>353596.92796</v>
      </c>
      <c r="J281" s="272">
        <v>17238.190900000001</v>
      </c>
      <c r="K281" s="242"/>
      <c r="L281" s="242"/>
      <c r="M281" s="242"/>
      <c r="N281" s="242"/>
      <c r="O281" s="222"/>
      <c r="P281" s="89"/>
    </row>
    <row r="282" spans="1:16" outlineLevel="1" x14ac:dyDescent="0.2">
      <c r="A282" s="623">
        <v>147</v>
      </c>
      <c r="B282" s="262">
        <v>307</v>
      </c>
      <c r="C282" s="262" t="s">
        <v>38</v>
      </c>
      <c r="D282" s="265" t="s">
        <v>510</v>
      </c>
      <c r="E282" s="263"/>
      <c r="F282" s="297"/>
      <c r="G282" s="267">
        <v>2.8</v>
      </c>
      <c r="H282" s="907">
        <v>39</v>
      </c>
      <c r="I282" s="272">
        <v>116611.62986</v>
      </c>
      <c r="J282" s="272">
        <v>5466.2439999999997</v>
      </c>
      <c r="K282" s="242"/>
      <c r="L282" s="242"/>
      <c r="M282" s="242"/>
      <c r="N282" s="242"/>
      <c r="O282" s="222"/>
      <c r="P282" s="89"/>
    </row>
    <row r="283" spans="1:16" outlineLevel="1" x14ac:dyDescent="0.2">
      <c r="A283" s="623">
        <v>147</v>
      </c>
      <c r="B283" s="262">
        <v>307</v>
      </c>
      <c r="C283" s="262" t="s">
        <v>38</v>
      </c>
      <c r="D283" s="265" t="s">
        <v>524</v>
      </c>
      <c r="E283" s="263"/>
      <c r="F283" s="297"/>
      <c r="G283" s="267">
        <v>24.84</v>
      </c>
      <c r="H283" s="907">
        <v>32</v>
      </c>
      <c r="I283" s="272">
        <v>786137.59620999987</v>
      </c>
      <c r="J283" s="272">
        <v>48493.393199999999</v>
      </c>
      <c r="K283" s="242"/>
      <c r="L283" s="242"/>
      <c r="M283" s="242"/>
      <c r="N283" s="242"/>
      <c r="O283" s="222"/>
      <c r="P283" s="89"/>
    </row>
    <row r="284" spans="1:16" outlineLevel="1" x14ac:dyDescent="0.2">
      <c r="A284" s="889">
        <v>147</v>
      </c>
      <c r="B284" s="890">
        <v>307</v>
      </c>
      <c r="C284" s="890" t="s">
        <v>38</v>
      </c>
      <c r="D284" s="892" t="s">
        <v>521</v>
      </c>
      <c r="E284" s="891"/>
      <c r="F284" s="893"/>
      <c r="G284" s="894">
        <v>0.83</v>
      </c>
      <c r="H284" s="907">
        <v>39</v>
      </c>
      <c r="I284" s="272">
        <v>34567.01885</v>
      </c>
      <c r="J284" s="272">
        <v>1620.3509000000001</v>
      </c>
      <c r="K284" s="242"/>
      <c r="L284" s="242"/>
      <c r="M284" s="242"/>
      <c r="N284" s="242"/>
      <c r="O284" s="222"/>
      <c r="P284" s="89"/>
    </row>
    <row r="285" spans="1:16" outlineLevel="1" x14ac:dyDescent="0.2">
      <c r="A285" s="889">
        <v>147</v>
      </c>
      <c r="B285" s="890">
        <v>307</v>
      </c>
      <c r="C285" s="890" t="s">
        <v>38</v>
      </c>
      <c r="D285" s="892" t="s">
        <v>2830</v>
      </c>
      <c r="E285" s="891"/>
      <c r="F285" s="893"/>
      <c r="G285" s="894">
        <v>1.65</v>
      </c>
      <c r="H285" s="907">
        <v>29</v>
      </c>
      <c r="I285" s="272">
        <v>46423.144970000001</v>
      </c>
      <c r="J285" s="272">
        <v>3221.1795000000002</v>
      </c>
      <c r="K285" s="242"/>
      <c r="L285" s="242"/>
      <c r="M285" s="242"/>
      <c r="N285" s="242"/>
      <c r="O285" s="222"/>
      <c r="P285" s="89"/>
    </row>
    <row r="286" spans="1:16" outlineLevel="1" x14ac:dyDescent="0.2">
      <c r="A286" s="623">
        <v>147</v>
      </c>
      <c r="B286" s="262">
        <v>307</v>
      </c>
      <c r="C286" s="262" t="s">
        <v>38</v>
      </c>
      <c r="D286" s="265" t="s">
        <v>1769</v>
      </c>
      <c r="E286" s="263"/>
      <c r="F286" s="297"/>
      <c r="G286" s="267">
        <v>7.3</v>
      </c>
      <c r="H286" s="907">
        <v>29</v>
      </c>
      <c r="I286" s="272">
        <v>205387.24744999997</v>
      </c>
      <c r="J286" s="272">
        <v>14251.279</v>
      </c>
      <c r="K286" s="242"/>
      <c r="L286" s="242"/>
      <c r="M286" s="242"/>
      <c r="N286" s="242"/>
      <c r="O286" s="243"/>
      <c r="P286" s="89"/>
    </row>
    <row r="287" spans="1:16" ht="15" customHeight="1" outlineLevel="1" x14ac:dyDescent="0.2">
      <c r="A287" s="623">
        <v>147</v>
      </c>
      <c r="B287" s="262">
        <v>307</v>
      </c>
      <c r="C287" s="262" t="s">
        <v>38</v>
      </c>
      <c r="D287" s="370" t="s">
        <v>1696</v>
      </c>
      <c r="E287" s="371"/>
      <c r="F287" s="541"/>
      <c r="G287" s="363"/>
      <c r="H287" s="921"/>
      <c r="I287" s="363"/>
      <c r="J287" s="363"/>
      <c r="K287" s="242"/>
      <c r="L287" s="242"/>
      <c r="M287" s="242"/>
      <c r="N287" s="242"/>
      <c r="O287" s="222"/>
      <c r="P287" s="89"/>
    </row>
    <row r="288" spans="1:16" ht="15" customHeight="1" outlineLevel="1" x14ac:dyDescent="0.2">
      <c r="A288" s="624">
        <v>147</v>
      </c>
      <c r="B288" s="275">
        <v>307</v>
      </c>
      <c r="C288" s="275" t="s">
        <v>38</v>
      </c>
      <c r="D288" s="364" t="s">
        <v>569</v>
      </c>
      <c r="E288" s="250"/>
      <c r="F288" s="542"/>
      <c r="G288" s="251"/>
      <c r="H288" s="910"/>
      <c r="I288" s="251"/>
      <c r="J288" s="251"/>
      <c r="K288" s="251"/>
      <c r="L288" s="251"/>
      <c r="M288" s="251"/>
      <c r="N288" s="251"/>
      <c r="O288" s="252"/>
      <c r="P288" s="89"/>
    </row>
    <row r="289" spans="1:16" x14ac:dyDescent="0.2">
      <c r="A289" s="831">
        <v>147</v>
      </c>
      <c r="B289" s="832">
        <v>307</v>
      </c>
      <c r="C289" s="832" t="s">
        <v>38</v>
      </c>
      <c r="D289" s="803" t="s">
        <v>1672</v>
      </c>
      <c r="E289" s="787">
        <v>19292</v>
      </c>
      <c r="F289" s="589" t="s">
        <v>543</v>
      </c>
      <c r="G289" s="310">
        <v>50.249999999999993</v>
      </c>
      <c r="H289" s="923"/>
      <c r="I289" s="310">
        <v>1316138.6744659999</v>
      </c>
      <c r="J289" s="310">
        <v>68669.69025</v>
      </c>
      <c r="K289" s="310">
        <v>752223.54</v>
      </c>
      <c r="L289" s="310">
        <v>30326.33</v>
      </c>
      <c r="M289" s="310"/>
      <c r="N289" s="310">
        <v>2167358.23</v>
      </c>
      <c r="O289" s="655">
        <v>112.34</v>
      </c>
      <c r="P289" s="89"/>
    </row>
    <row r="290" spans="1:16" x14ac:dyDescent="0.2">
      <c r="A290" s="801">
        <v>147</v>
      </c>
      <c r="B290" s="802">
        <v>307</v>
      </c>
      <c r="C290" s="802" t="s">
        <v>38</v>
      </c>
      <c r="D290" s="803" t="s">
        <v>2372</v>
      </c>
      <c r="E290" s="834">
        <v>19292</v>
      </c>
      <c r="F290" s="835" t="s">
        <v>543</v>
      </c>
      <c r="G290" s="797">
        <v>50.249999999999993</v>
      </c>
      <c r="H290" s="924"/>
      <c r="I290" s="797">
        <v>2820297.1595700001</v>
      </c>
      <c r="J290" s="797">
        <v>147149.33624999999</v>
      </c>
      <c r="K290" s="797">
        <v>1611907.59</v>
      </c>
      <c r="L290" s="797">
        <v>64985</v>
      </c>
      <c r="M290" s="797"/>
      <c r="N290" s="797">
        <v>4644339.09</v>
      </c>
      <c r="O290" s="798">
        <v>240.74</v>
      </c>
      <c r="P290" s="89"/>
    </row>
    <row r="291" spans="1:16" ht="25.5" x14ac:dyDescent="0.2">
      <c r="A291" s="790">
        <v>147</v>
      </c>
      <c r="B291" s="791">
        <v>307</v>
      </c>
      <c r="C291" s="791" t="s">
        <v>2813</v>
      </c>
      <c r="D291" s="792" t="s">
        <v>2795</v>
      </c>
      <c r="E291" s="793">
        <v>29200</v>
      </c>
      <c r="F291" s="835" t="s">
        <v>543</v>
      </c>
      <c r="G291" s="797">
        <v>121.64</v>
      </c>
      <c r="H291" s="924"/>
      <c r="I291" s="797">
        <v>4369392.7043500002</v>
      </c>
      <c r="J291" s="797">
        <v>237469.25720000005</v>
      </c>
      <c r="K291" s="797">
        <v>1854655.64</v>
      </c>
      <c r="L291" s="797">
        <v>63907.18</v>
      </c>
      <c r="M291" s="797"/>
      <c r="N291" s="797">
        <v>6525424.7800000003</v>
      </c>
      <c r="O291" s="798">
        <v>223.47</v>
      </c>
      <c r="P291" s="89"/>
    </row>
    <row r="292" spans="1:16" outlineLevel="1" x14ac:dyDescent="0.2">
      <c r="A292" s="818">
        <v>147</v>
      </c>
      <c r="B292" s="819">
        <v>307</v>
      </c>
      <c r="C292" s="819" t="s">
        <v>38</v>
      </c>
      <c r="D292" s="820" t="s">
        <v>526</v>
      </c>
      <c r="E292" s="263"/>
      <c r="F292" s="297"/>
      <c r="G292" s="588">
        <v>9.49</v>
      </c>
      <c r="H292" s="1005">
        <v>57</v>
      </c>
      <c r="I292" s="272">
        <v>800658.34872999997</v>
      </c>
      <c r="J292" s="272">
        <v>18526.662700000001</v>
      </c>
      <c r="K292" s="322"/>
      <c r="L292" s="322"/>
      <c r="M292" s="322"/>
      <c r="N292" s="322"/>
      <c r="O292" s="322"/>
      <c r="P292" s="89"/>
    </row>
    <row r="293" spans="1:16" outlineLevel="1" x14ac:dyDescent="0.2">
      <c r="A293" s="623">
        <v>147</v>
      </c>
      <c r="B293" s="262">
        <v>307</v>
      </c>
      <c r="C293" s="262" t="s">
        <v>38</v>
      </c>
      <c r="D293" s="820" t="s">
        <v>2995</v>
      </c>
      <c r="E293" s="263"/>
      <c r="F293" s="297"/>
      <c r="G293" s="267">
        <v>0.39</v>
      </c>
      <c r="H293" s="1005">
        <v>50</v>
      </c>
      <c r="I293" s="272">
        <v>25004.112580000001</v>
      </c>
      <c r="J293" s="272">
        <v>761.36969999999997</v>
      </c>
      <c r="K293" s="322"/>
      <c r="L293" s="322"/>
      <c r="M293" s="322"/>
      <c r="N293" s="322"/>
      <c r="O293" s="322"/>
      <c r="P293" s="89"/>
    </row>
    <row r="294" spans="1:16" outlineLevel="1" x14ac:dyDescent="0.2">
      <c r="A294" s="623">
        <v>147</v>
      </c>
      <c r="B294" s="262">
        <v>307</v>
      </c>
      <c r="C294" s="262" t="s">
        <v>38</v>
      </c>
      <c r="D294" s="820" t="s">
        <v>535</v>
      </c>
      <c r="E294" s="263"/>
      <c r="F294" s="297"/>
      <c r="G294" s="267">
        <v>15.6</v>
      </c>
      <c r="H294" s="907">
        <v>38</v>
      </c>
      <c r="I294" s="272">
        <v>624701.25440000009</v>
      </c>
      <c r="J294" s="272">
        <v>30454.788</v>
      </c>
      <c r="K294" s="322"/>
      <c r="L294" s="322"/>
      <c r="M294" s="322"/>
      <c r="N294" s="322"/>
      <c r="O294" s="322"/>
      <c r="P294" s="89"/>
    </row>
    <row r="295" spans="1:16" outlineLevel="1" x14ac:dyDescent="0.2">
      <c r="A295" s="623">
        <v>147</v>
      </c>
      <c r="B295" s="262">
        <v>307</v>
      </c>
      <c r="C295" s="262" t="s">
        <v>38</v>
      </c>
      <c r="D295" s="820" t="s">
        <v>472</v>
      </c>
      <c r="E295" s="891"/>
      <c r="F295" s="893"/>
      <c r="G295" s="894">
        <v>0.39</v>
      </c>
      <c r="H295" s="907">
        <v>39</v>
      </c>
      <c r="I295" s="272">
        <v>16242.334140000001</v>
      </c>
      <c r="J295" s="272">
        <v>761.36969999999997</v>
      </c>
      <c r="K295" s="322"/>
      <c r="L295" s="322"/>
      <c r="M295" s="322"/>
      <c r="N295" s="322"/>
      <c r="O295" s="322"/>
      <c r="P295" s="89"/>
    </row>
    <row r="296" spans="1:16" outlineLevel="1" x14ac:dyDescent="0.2">
      <c r="A296" s="889">
        <v>147</v>
      </c>
      <c r="B296" s="890">
        <v>307</v>
      </c>
      <c r="C296" s="890" t="s">
        <v>38</v>
      </c>
      <c r="D296" s="820" t="s">
        <v>2793</v>
      </c>
      <c r="E296" s="263"/>
      <c r="F296" s="297"/>
      <c r="G296" s="267">
        <v>7.8</v>
      </c>
      <c r="H296" s="1005">
        <v>39</v>
      </c>
      <c r="I296" s="272">
        <v>324846.68317999999</v>
      </c>
      <c r="J296" s="272">
        <v>15227.394</v>
      </c>
      <c r="K296" s="322"/>
      <c r="L296" s="322"/>
      <c r="M296" s="322"/>
      <c r="N296" s="322"/>
      <c r="O296" s="322"/>
      <c r="P296" s="89"/>
    </row>
    <row r="297" spans="1:16" outlineLevel="1" x14ac:dyDescent="0.2">
      <c r="A297" s="623">
        <v>147</v>
      </c>
      <c r="B297" s="262">
        <v>307</v>
      </c>
      <c r="C297" s="262" t="s">
        <v>38</v>
      </c>
      <c r="D297" s="1117" t="s">
        <v>510</v>
      </c>
      <c r="E297" s="821"/>
      <c r="F297" s="822"/>
      <c r="G297" s="823">
        <v>5.2</v>
      </c>
      <c r="H297" s="1005">
        <v>39</v>
      </c>
      <c r="I297" s="272">
        <v>216564.45545000001</v>
      </c>
      <c r="J297" s="272">
        <v>10151.596</v>
      </c>
      <c r="K297" s="322"/>
      <c r="L297" s="322"/>
      <c r="M297" s="322"/>
      <c r="N297" s="322"/>
      <c r="O297" s="322"/>
      <c r="P297" s="89"/>
    </row>
    <row r="298" spans="1:16" outlineLevel="1" x14ac:dyDescent="0.2">
      <c r="A298" s="623">
        <v>147</v>
      </c>
      <c r="B298" s="262">
        <v>307</v>
      </c>
      <c r="C298" s="262" t="s">
        <v>38</v>
      </c>
      <c r="D298" s="820" t="s">
        <v>500</v>
      </c>
      <c r="E298" s="263"/>
      <c r="F298" s="297"/>
      <c r="G298" s="267">
        <v>22.1</v>
      </c>
      <c r="H298" s="1005">
        <v>23</v>
      </c>
      <c r="I298" s="272">
        <v>491413.58068999997</v>
      </c>
      <c r="J298" s="272">
        <v>43144.282999999996</v>
      </c>
      <c r="K298" s="322"/>
      <c r="L298" s="322"/>
      <c r="M298" s="322"/>
      <c r="N298" s="322"/>
      <c r="O298" s="322"/>
      <c r="P298" s="89"/>
    </row>
    <row r="299" spans="1:16" outlineLevel="1" x14ac:dyDescent="0.2">
      <c r="A299" s="623">
        <v>147</v>
      </c>
      <c r="B299" s="262">
        <v>307</v>
      </c>
      <c r="C299" s="262" t="s">
        <v>38</v>
      </c>
      <c r="D299" s="820" t="s">
        <v>524</v>
      </c>
      <c r="E299" s="263"/>
      <c r="F299" s="297"/>
      <c r="G299" s="267">
        <v>36.4</v>
      </c>
      <c r="H299" s="907">
        <v>32</v>
      </c>
      <c r="I299" s="272">
        <v>1151989.0701300001</v>
      </c>
      <c r="J299" s="272">
        <v>71061.171999999991</v>
      </c>
      <c r="K299" s="322"/>
      <c r="L299" s="322"/>
      <c r="M299" s="322"/>
      <c r="N299" s="322"/>
      <c r="O299" s="322"/>
      <c r="P299" s="89"/>
    </row>
    <row r="300" spans="1:16" outlineLevel="1" x14ac:dyDescent="0.2">
      <c r="A300" s="623">
        <v>147</v>
      </c>
      <c r="B300" s="262">
        <v>307</v>
      </c>
      <c r="C300" s="262" t="s">
        <v>38</v>
      </c>
      <c r="D300" s="820" t="s">
        <v>521</v>
      </c>
      <c r="E300" s="263"/>
      <c r="F300" s="297"/>
      <c r="G300" s="267">
        <v>2.6</v>
      </c>
      <c r="H300" s="907">
        <v>39</v>
      </c>
      <c r="I300" s="272">
        <v>108282.22773</v>
      </c>
      <c r="J300" s="272">
        <v>5075.7979999999998</v>
      </c>
      <c r="K300" s="322"/>
      <c r="L300" s="322"/>
      <c r="M300" s="322"/>
      <c r="N300" s="322"/>
      <c r="O300" s="322"/>
      <c r="P300" s="89"/>
    </row>
    <row r="301" spans="1:16" outlineLevel="1" x14ac:dyDescent="0.2">
      <c r="A301" s="623">
        <v>147</v>
      </c>
      <c r="B301" s="262">
        <v>307</v>
      </c>
      <c r="C301" s="262" t="s">
        <v>38</v>
      </c>
      <c r="D301" s="820" t="s">
        <v>2830</v>
      </c>
      <c r="E301" s="263"/>
      <c r="F301" s="297"/>
      <c r="G301" s="267">
        <v>4</v>
      </c>
      <c r="H301" s="907">
        <v>29</v>
      </c>
      <c r="I301" s="272">
        <v>112540.95752000001</v>
      </c>
      <c r="J301" s="272">
        <v>7808.92</v>
      </c>
      <c r="K301" s="322"/>
      <c r="L301" s="322"/>
      <c r="M301" s="322"/>
      <c r="N301" s="322"/>
      <c r="O301" s="322"/>
      <c r="P301" s="89"/>
    </row>
    <row r="302" spans="1:16" outlineLevel="1" x14ac:dyDescent="0.2">
      <c r="A302" s="623">
        <v>147</v>
      </c>
      <c r="B302" s="262">
        <v>307</v>
      </c>
      <c r="C302" s="262" t="s">
        <v>38</v>
      </c>
      <c r="D302" s="820" t="s">
        <v>1769</v>
      </c>
      <c r="E302" s="891"/>
      <c r="F302" s="893"/>
      <c r="G302" s="267">
        <v>17.670000000000002</v>
      </c>
      <c r="H302" s="907">
        <v>29</v>
      </c>
      <c r="I302" s="272">
        <v>497149.67979999998</v>
      </c>
      <c r="J302" s="272">
        <v>34495.9041</v>
      </c>
      <c r="K302" s="322"/>
      <c r="L302" s="322"/>
      <c r="M302" s="322"/>
      <c r="N302" s="322"/>
      <c r="O302" s="322"/>
      <c r="P302" s="89"/>
    </row>
    <row r="303" spans="1:16" ht="13.5" outlineLevel="1" thickBot="1" x14ac:dyDescent="0.25">
      <c r="A303" s="623">
        <v>147</v>
      </c>
      <c r="B303" s="262">
        <v>307</v>
      </c>
      <c r="C303" s="262" t="s">
        <v>38</v>
      </c>
      <c r="D303" s="367" t="s">
        <v>2796</v>
      </c>
      <c r="E303" s="1002"/>
      <c r="F303" s="1003"/>
      <c r="G303" s="322"/>
      <c r="H303" s="1004"/>
      <c r="I303" s="322"/>
      <c r="J303" s="322"/>
      <c r="K303" s="322"/>
      <c r="L303" s="322"/>
      <c r="M303" s="322"/>
      <c r="N303" s="322"/>
      <c r="O303" s="322"/>
      <c r="P303" s="89"/>
    </row>
    <row r="304" spans="1:16" ht="20.25" customHeight="1" thickBot="1" x14ac:dyDescent="0.25">
      <c r="A304" s="628" t="s">
        <v>59</v>
      </c>
      <c r="B304" s="337"/>
      <c r="C304" s="337"/>
      <c r="D304" s="244"/>
      <c r="E304" s="244"/>
      <c r="F304" s="543"/>
      <c r="G304" s="385"/>
      <c r="H304" s="2"/>
      <c r="I304" s="346"/>
      <c r="J304" s="348"/>
      <c r="K304" s="666"/>
      <c r="L304" s="666"/>
      <c r="M304" s="666"/>
      <c r="N304" s="666"/>
      <c r="O304" s="92"/>
      <c r="P304" s="89"/>
    </row>
    <row r="305" spans="1:16" ht="23.25" customHeight="1" x14ac:dyDescent="0.2">
      <c r="A305" s="622">
        <v>201</v>
      </c>
      <c r="B305" s="324">
        <v>203</v>
      </c>
      <c r="C305" s="324" t="s">
        <v>47</v>
      </c>
      <c r="D305" s="325" t="s">
        <v>558</v>
      </c>
      <c r="E305" s="326">
        <v>800</v>
      </c>
      <c r="F305" s="544" t="s">
        <v>559</v>
      </c>
      <c r="G305" s="328">
        <v>5.76</v>
      </c>
      <c r="H305" s="771"/>
      <c r="I305" s="258">
        <v>249214.49994000001</v>
      </c>
      <c r="J305" s="258">
        <v>11244.844799999999</v>
      </c>
      <c r="K305" s="1064">
        <v>498126.01</v>
      </c>
      <c r="L305" s="645">
        <v>20924.689999999999</v>
      </c>
      <c r="M305" s="645">
        <v>1561.12</v>
      </c>
      <c r="N305" s="645">
        <v>781071.16</v>
      </c>
      <c r="O305" s="655">
        <v>976.34</v>
      </c>
      <c r="P305" s="89"/>
    </row>
    <row r="306" spans="1:16" outlineLevel="1" x14ac:dyDescent="0.2">
      <c r="A306" s="623">
        <v>201</v>
      </c>
      <c r="B306" s="262">
        <v>203</v>
      </c>
      <c r="C306" s="262" t="s">
        <v>47</v>
      </c>
      <c r="D306" s="265" t="s">
        <v>526</v>
      </c>
      <c r="E306" s="266"/>
      <c r="F306" s="296"/>
      <c r="G306" s="267">
        <v>2</v>
      </c>
      <c r="H306" s="907">
        <v>57</v>
      </c>
      <c r="I306" s="272">
        <v>132220.03669000001</v>
      </c>
      <c r="J306" s="272">
        <v>3904.46</v>
      </c>
      <c r="K306" s="242"/>
      <c r="L306" s="242"/>
      <c r="M306" s="242"/>
      <c r="N306" s="242"/>
      <c r="O306" s="222"/>
      <c r="P306" s="89"/>
    </row>
    <row r="307" spans="1:16" outlineLevel="1" x14ac:dyDescent="0.2">
      <c r="A307" s="623">
        <v>201</v>
      </c>
      <c r="B307" s="262">
        <v>203</v>
      </c>
      <c r="C307" s="262" t="s">
        <v>47</v>
      </c>
      <c r="D307" s="265" t="s">
        <v>535</v>
      </c>
      <c r="E307" s="263"/>
      <c r="F307" s="297"/>
      <c r="G307" s="267">
        <v>2</v>
      </c>
      <c r="H307" s="907">
        <v>42</v>
      </c>
      <c r="I307" s="272">
        <v>73416.763800000001</v>
      </c>
      <c r="J307" s="272">
        <v>3904.46</v>
      </c>
      <c r="K307" s="242"/>
      <c r="L307" s="242"/>
      <c r="M307" s="242"/>
      <c r="N307" s="242"/>
      <c r="O307" s="222"/>
      <c r="P307" s="89"/>
    </row>
    <row r="308" spans="1:16" outlineLevel="1" x14ac:dyDescent="0.2">
      <c r="A308" s="623">
        <v>201</v>
      </c>
      <c r="B308" s="262">
        <v>203</v>
      </c>
      <c r="C308" s="262" t="s">
        <v>47</v>
      </c>
      <c r="D308" s="265" t="s">
        <v>524</v>
      </c>
      <c r="E308" s="263"/>
      <c r="F308" s="297"/>
      <c r="G308" s="267">
        <v>1</v>
      </c>
      <c r="H308" s="907">
        <v>34</v>
      </c>
      <c r="I308" s="272">
        <v>26822.466890000003</v>
      </c>
      <c r="J308" s="272">
        <v>1952.23</v>
      </c>
      <c r="K308" s="242"/>
      <c r="L308" s="242"/>
      <c r="M308" s="242"/>
      <c r="N308" s="242"/>
      <c r="O308" s="222"/>
      <c r="P308" s="89"/>
    </row>
    <row r="309" spans="1:16" outlineLevel="1" x14ac:dyDescent="0.2">
      <c r="A309" s="623">
        <v>201</v>
      </c>
      <c r="B309" s="262">
        <v>203</v>
      </c>
      <c r="C309" s="262" t="s">
        <v>47</v>
      </c>
      <c r="D309" s="265" t="s">
        <v>1769</v>
      </c>
      <c r="E309" s="263"/>
      <c r="F309" s="297"/>
      <c r="G309" s="267">
        <v>0.76</v>
      </c>
      <c r="H309" s="907">
        <v>29</v>
      </c>
      <c r="I309" s="272">
        <v>16755.23256</v>
      </c>
      <c r="J309" s="272">
        <v>1483.6948000000002</v>
      </c>
      <c r="K309" s="242"/>
      <c r="L309" s="242"/>
      <c r="M309" s="242"/>
      <c r="N309" s="242"/>
      <c r="O309" s="222"/>
      <c r="P309" s="89"/>
    </row>
    <row r="310" spans="1:16" ht="15" customHeight="1" outlineLevel="1" x14ac:dyDescent="0.2">
      <c r="A310" s="623">
        <v>201</v>
      </c>
      <c r="B310" s="262">
        <v>203</v>
      </c>
      <c r="C310" s="262" t="s">
        <v>47</v>
      </c>
      <c r="D310" s="367" t="s">
        <v>3418</v>
      </c>
      <c r="E310" s="373"/>
      <c r="F310" s="541"/>
      <c r="G310" s="362"/>
      <c r="H310" s="911"/>
      <c r="I310" s="363"/>
      <c r="J310" s="363"/>
      <c r="K310" s="242"/>
      <c r="L310" s="242"/>
      <c r="M310" s="242"/>
      <c r="N310" s="242"/>
      <c r="O310" s="222"/>
      <c r="P310" s="89"/>
    </row>
    <row r="311" spans="1:16" outlineLevel="1" x14ac:dyDescent="0.2">
      <c r="A311" s="623">
        <v>201</v>
      </c>
      <c r="B311" s="262">
        <v>203</v>
      </c>
      <c r="C311" s="262" t="s">
        <v>47</v>
      </c>
      <c r="D311" s="367" t="s">
        <v>4</v>
      </c>
      <c r="E311" s="221"/>
      <c r="F311" s="533"/>
      <c r="G311" s="242"/>
      <c r="H311" s="908"/>
      <c r="I311" s="242"/>
      <c r="J311" s="242"/>
      <c r="K311" s="242"/>
      <c r="L311" s="242"/>
      <c r="M311" s="242"/>
      <c r="N311" s="242"/>
      <c r="O311" s="222"/>
      <c r="P311" s="89"/>
    </row>
    <row r="312" spans="1:16" outlineLevel="1" x14ac:dyDescent="0.2">
      <c r="A312" s="623">
        <v>201</v>
      </c>
      <c r="B312" s="262">
        <v>203</v>
      </c>
      <c r="C312" s="262" t="s">
        <v>47</v>
      </c>
      <c r="D312" s="367" t="s">
        <v>1699</v>
      </c>
      <c r="E312" s="221"/>
      <c r="F312" s="533"/>
      <c r="G312" s="242"/>
      <c r="H312" s="908"/>
      <c r="I312" s="242"/>
      <c r="J312" s="242"/>
      <c r="K312" s="242"/>
      <c r="L312" s="242"/>
      <c r="M312" s="242"/>
      <c r="N312" s="242"/>
      <c r="O312" s="222"/>
      <c r="P312" s="89"/>
    </row>
    <row r="313" spans="1:16" outlineLevel="1" x14ac:dyDescent="0.2">
      <c r="A313" s="623">
        <v>201</v>
      </c>
      <c r="B313" s="262">
        <v>203</v>
      </c>
      <c r="C313" s="262" t="s">
        <v>47</v>
      </c>
      <c r="D313" s="367" t="s">
        <v>5</v>
      </c>
      <c r="E313" s="221"/>
      <c r="F313" s="533"/>
      <c r="G313" s="242"/>
      <c r="H313" s="908"/>
      <c r="I313" s="242"/>
      <c r="J313" s="242"/>
      <c r="K313" s="242"/>
      <c r="L313" s="242"/>
      <c r="M313" s="242"/>
      <c r="N313" s="242"/>
      <c r="O313" s="222"/>
      <c r="P313" s="89"/>
    </row>
    <row r="314" spans="1:16" outlineLevel="1" x14ac:dyDescent="0.2">
      <c r="A314" s="623">
        <v>201</v>
      </c>
      <c r="B314" s="262">
        <v>203</v>
      </c>
      <c r="C314" s="262" t="s">
        <v>47</v>
      </c>
      <c r="D314" s="367" t="s">
        <v>1697</v>
      </c>
      <c r="E314" s="221"/>
      <c r="F314" s="533"/>
      <c r="G314" s="242"/>
      <c r="H314" s="908"/>
      <c r="I314" s="242"/>
      <c r="J314" s="242"/>
      <c r="K314" s="242"/>
      <c r="L314" s="242"/>
      <c r="M314" s="242"/>
      <c r="N314" s="242"/>
      <c r="O314" s="222"/>
      <c r="P314" s="89"/>
    </row>
    <row r="315" spans="1:16" outlineLevel="1" x14ac:dyDescent="0.2">
      <c r="A315" s="623">
        <v>201</v>
      </c>
      <c r="B315" s="262">
        <v>203</v>
      </c>
      <c r="C315" s="262" t="s">
        <v>47</v>
      </c>
      <c r="D315" s="367" t="s">
        <v>1698</v>
      </c>
      <c r="E315" s="221"/>
      <c r="F315" s="533"/>
      <c r="G315" s="242"/>
      <c r="H315" s="908"/>
      <c r="I315" s="242"/>
      <c r="J315" s="242"/>
      <c r="K315" s="242"/>
      <c r="L315" s="242"/>
      <c r="M315" s="242"/>
      <c r="N315" s="242"/>
      <c r="O315" s="222"/>
      <c r="P315" s="89"/>
    </row>
    <row r="316" spans="1:16" outlineLevel="1" x14ac:dyDescent="0.2">
      <c r="A316" s="624">
        <v>201</v>
      </c>
      <c r="B316" s="275">
        <v>203</v>
      </c>
      <c r="C316" s="275" t="s">
        <v>47</v>
      </c>
      <c r="D316" s="364" t="s">
        <v>2828</v>
      </c>
      <c r="E316" s="250"/>
      <c r="F316" s="542"/>
      <c r="G316" s="251"/>
      <c r="H316" s="910"/>
      <c r="I316" s="251"/>
      <c r="J316" s="251"/>
      <c r="K316" s="242"/>
      <c r="L316" s="242"/>
      <c r="M316" s="242"/>
      <c r="N316" s="242"/>
      <c r="O316" s="222"/>
      <c r="P316" s="89"/>
    </row>
    <row r="317" spans="1:16" ht="25.5" x14ac:dyDescent="0.2">
      <c r="A317" s="831">
        <v>206</v>
      </c>
      <c r="B317" s="832">
        <v>209</v>
      </c>
      <c r="C317" s="832" t="s">
        <v>68</v>
      </c>
      <c r="D317" s="833" t="s">
        <v>1673</v>
      </c>
      <c r="E317" s="787">
        <v>1040</v>
      </c>
      <c r="F317" s="589" t="s">
        <v>560</v>
      </c>
      <c r="G317" s="310">
        <v>2.9200000000000004</v>
      </c>
      <c r="H317" s="923"/>
      <c r="I317" s="310">
        <v>128019.84354</v>
      </c>
      <c r="J317" s="310">
        <v>5700.5115999999989</v>
      </c>
      <c r="K317" s="310">
        <v>75812.95</v>
      </c>
      <c r="L317" s="310">
        <v>10963.82</v>
      </c>
      <c r="M317" s="310">
        <v>1561.12</v>
      </c>
      <c r="N317" s="310">
        <v>222058.25</v>
      </c>
      <c r="O317" s="655">
        <v>213.52</v>
      </c>
      <c r="P317" s="89"/>
    </row>
    <row r="318" spans="1:16" ht="25.5" x14ac:dyDescent="0.2">
      <c r="A318" s="801">
        <v>220</v>
      </c>
      <c r="B318" s="802">
        <v>229</v>
      </c>
      <c r="C318" s="802" t="s">
        <v>68</v>
      </c>
      <c r="D318" s="803" t="s">
        <v>1673</v>
      </c>
      <c r="E318" s="834">
        <v>1040</v>
      </c>
      <c r="F318" s="835" t="s">
        <v>560</v>
      </c>
      <c r="G318" s="797">
        <v>2.9200000000000004</v>
      </c>
      <c r="H318" s="924"/>
      <c r="I318" s="797">
        <v>128019.84354</v>
      </c>
      <c r="J318" s="797">
        <v>5700.5115999999989</v>
      </c>
      <c r="K318" s="797">
        <v>75812.95</v>
      </c>
      <c r="L318" s="797">
        <v>10963.82</v>
      </c>
      <c r="M318" s="797">
        <v>1561.12</v>
      </c>
      <c r="N318" s="797">
        <v>222058.25</v>
      </c>
      <c r="O318" s="798">
        <v>213.52</v>
      </c>
      <c r="P318" s="89"/>
    </row>
    <row r="319" spans="1:16" ht="25.5" x14ac:dyDescent="0.2">
      <c r="A319" s="790">
        <v>234</v>
      </c>
      <c r="B319" s="791">
        <v>251</v>
      </c>
      <c r="C319" s="791" t="s">
        <v>68</v>
      </c>
      <c r="D319" s="792" t="s">
        <v>1673</v>
      </c>
      <c r="E319" s="793">
        <v>1040</v>
      </c>
      <c r="F319" s="835" t="s">
        <v>560</v>
      </c>
      <c r="G319" s="797">
        <v>2.9200000000000004</v>
      </c>
      <c r="H319" s="924"/>
      <c r="I319" s="797">
        <v>128019.84354</v>
      </c>
      <c r="J319" s="797">
        <v>5700.5115999999989</v>
      </c>
      <c r="K319" s="797">
        <v>75812.95</v>
      </c>
      <c r="L319" s="797">
        <v>10963.82</v>
      </c>
      <c r="M319" s="797">
        <v>1561.12</v>
      </c>
      <c r="N319" s="797">
        <v>222058.25</v>
      </c>
      <c r="O319" s="798">
        <v>213.52</v>
      </c>
      <c r="P319" s="89"/>
    </row>
    <row r="320" spans="1:16" outlineLevel="1" x14ac:dyDescent="0.2">
      <c r="A320" s="623">
        <v>206</v>
      </c>
      <c r="B320" s="262">
        <v>209</v>
      </c>
      <c r="C320" s="262" t="s">
        <v>68</v>
      </c>
      <c r="D320" s="265" t="s">
        <v>526</v>
      </c>
      <c r="E320" s="266"/>
      <c r="F320" s="590"/>
      <c r="G320" s="591">
        <v>1</v>
      </c>
      <c r="H320" s="925">
        <v>57</v>
      </c>
      <c r="I320" s="592">
        <v>66110.018349999998</v>
      </c>
      <c r="J320" s="592">
        <v>1952.23</v>
      </c>
      <c r="K320" s="242"/>
      <c r="L320" s="242"/>
      <c r="M320" s="242"/>
      <c r="N320" s="900"/>
      <c r="O320" s="656"/>
      <c r="P320" s="89"/>
    </row>
    <row r="321" spans="1:16" outlineLevel="1" x14ac:dyDescent="0.2">
      <c r="A321" s="623">
        <v>206</v>
      </c>
      <c r="B321" s="262">
        <v>209</v>
      </c>
      <c r="C321" s="262" t="s">
        <v>68</v>
      </c>
      <c r="D321" s="265" t="s">
        <v>535</v>
      </c>
      <c r="E321" s="263"/>
      <c r="F321" s="297"/>
      <c r="G321" s="267">
        <v>0.83</v>
      </c>
      <c r="H321" s="907">
        <v>42</v>
      </c>
      <c r="I321" s="272">
        <v>30467.956979999999</v>
      </c>
      <c r="J321" s="272">
        <v>1620.3509000000001</v>
      </c>
      <c r="K321" s="242"/>
      <c r="L321" s="242"/>
      <c r="M321" s="242"/>
      <c r="N321" s="644"/>
      <c r="O321" s="222"/>
      <c r="P321" s="89"/>
    </row>
    <row r="322" spans="1:16" outlineLevel="1" x14ac:dyDescent="0.2">
      <c r="A322" s="623">
        <v>223</v>
      </c>
      <c r="B322" s="262">
        <v>232</v>
      </c>
      <c r="C322" s="262" t="s">
        <v>68</v>
      </c>
      <c r="D322" s="265" t="s">
        <v>1769</v>
      </c>
      <c r="E322" s="263"/>
      <c r="F322" s="297"/>
      <c r="G322" s="267">
        <v>0.28000000000000003</v>
      </c>
      <c r="H322" s="907">
        <v>29</v>
      </c>
      <c r="I322" s="272">
        <v>6172.9804200000008</v>
      </c>
      <c r="J322" s="272">
        <v>546.62439999999992</v>
      </c>
      <c r="K322" s="242">
        <v>75088.006913203193</v>
      </c>
      <c r="L322" s="242">
        <v>10852.861817548801</v>
      </c>
      <c r="M322" s="242"/>
      <c r="N322" s="644"/>
      <c r="O322" s="222"/>
      <c r="P322" s="89"/>
    </row>
    <row r="323" spans="1:16" outlineLevel="1" x14ac:dyDescent="0.2">
      <c r="A323" s="623">
        <v>223</v>
      </c>
      <c r="B323" s="262">
        <v>232</v>
      </c>
      <c r="C323" s="262" t="s">
        <v>68</v>
      </c>
      <c r="D323" s="265" t="s">
        <v>2829</v>
      </c>
      <c r="E323" s="263"/>
      <c r="F323" s="297"/>
      <c r="G323" s="267">
        <v>0.7</v>
      </c>
      <c r="H323" s="907">
        <v>39</v>
      </c>
      <c r="I323" s="272">
        <v>22843.788339999999</v>
      </c>
      <c r="J323" s="272">
        <v>1366.5609999999999</v>
      </c>
      <c r="K323" s="242"/>
      <c r="L323" s="242"/>
      <c r="M323" s="242"/>
      <c r="N323" s="644" t="s">
        <v>561</v>
      </c>
      <c r="O323" s="240"/>
      <c r="P323" s="89"/>
    </row>
    <row r="324" spans="1:16" outlineLevel="1" x14ac:dyDescent="0.2">
      <c r="A324" s="623">
        <v>223</v>
      </c>
      <c r="B324" s="262">
        <v>232</v>
      </c>
      <c r="C324" s="262" t="s">
        <v>68</v>
      </c>
      <c r="D324" s="265" t="s">
        <v>2355</v>
      </c>
      <c r="E324" s="263"/>
      <c r="F324" s="297"/>
      <c r="G324" s="267">
        <v>0.11</v>
      </c>
      <c r="H324" s="907">
        <v>29</v>
      </c>
      <c r="I324" s="272">
        <v>2425.0994499999997</v>
      </c>
      <c r="J324" s="272">
        <v>214.74529999999999</v>
      </c>
      <c r="K324" s="242">
        <v>724.94712339839998</v>
      </c>
      <c r="L324" s="242">
        <v>110.9544210432</v>
      </c>
      <c r="M324" s="242"/>
      <c r="N324" s="644" t="s">
        <v>562</v>
      </c>
      <c r="O324" s="239">
        <v>2.88</v>
      </c>
      <c r="P324" s="89"/>
    </row>
    <row r="325" spans="1:16" ht="15" customHeight="1" outlineLevel="1" x14ac:dyDescent="0.2">
      <c r="A325" s="623">
        <v>206</v>
      </c>
      <c r="B325" s="262">
        <v>209</v>
      </c>
      <c r="C325" s="262" t="s">
        <v>68</v>
      </c>
      <c r="D325" s="367" t="s">
        <v>3419</v>
      </c>
      <c r="E325" s="361"/>
      <c r="F325" s="541"/>
      <c r="G325" s="362"/>
      <c r="H325" s="911"/>
      <c r="I325" s="363"/>
      <c r="J325" s="363"/>
      <c r="K325" s="242"/>
      <c r="L325" s="242"/>
      <c r="M325" s="242"/>
      <c r="N325" s="644"/>
      <c r="O325" s="222"/>
      <c r="P325" s="89"/>
    </row>
    <row r="326" spans="1:16" outlineLevel="1" x14ac:dyDescent="0.2">
      <c r="A326" s="623">
        <v>206</v>
      </c>
      <c r="B326" s="262">
        <v>209</v>
      </c>
      <c r="C326" s="262" t="s">
        <v>68</v>
      </c>
      <c r="D326" s="367" t="s">
        <v>568</v>
      </c>
      <c r="E326" s="221"/>
      <c r="F326" s="533"/>
      <c r="G326" s="242"/>
      <c r="H326" s="908"/>
      <c r="I326" s="242"/>
      <c r="J326" s="242"/>
      <c r="K326" s="242"/>
      <c r="L326" s="242"/>
      <c r="M326" s="242"/>
      <c r="N326" s="644"/>
      <c r="O326" s="222"/>
      <c r="P326" s="89"/>
    </row>
    <row r="327" spans="1:16" outlineLevel="1" x14ac:dyDescent="0.2">
      <c r="A327" s="623">
        <v>206</v>
      </c>
      <c r="B327" s="262">
        <v>209</v>
      </c>
      <c r="C327" s="262" t="s">
        <v>68</v>
      </c>
      <c r="D327" s="367" t="s">
        <v>1699</v>
      </c>
      <c r="E327" s="221"/>
      <c r="F327" s="533"/>
      <c r="G327" s="242"/>
      <c r="H327" s="908"/>
      <c r="I327" s="242"/>
      <c r="J327" s="242"/>
      <c r="K327" s="242"/>
      <c r="L327" s="242"/>
      <c r="M327" s="242"/>
      <c r="N327" s="644"/>
      <c r="O327" s="222"/>
      <c r="P327" s="89"/>
    </row>
    <row r="328" spans="1:16" outlineLevel="1" x14ac:dyDescent="0.2">
      <c r="A328" s="623">
        <v>206</v>
      </c>
      <c r="B328" s="262">
        <v>209</v>
      </c>
      <c r="C328" s="262" t="s">
        <v>68</v>
      </c>
      <c r="D328" s="367" t="s">
        <v>3406</v>
      </c>
      <c r="E328" s="221"/>
      <c r="F328" s="533"/>
      <c r="G328" s="242"/>
      <c r="H328" s="908"/>
      <c r="I328" s="242"/>
      <c r="J328" s="242"/>
      <c r="K328" s="242"/>
      <c r="L328" s="242"/>
      <c r="M328" s="242"/>
      <c r="N328" s="644"/>
      <c r="O328" s="222"/>
      <c r="P328" s="89"/>
    </row>
    <row r="329" spans="1:16" outlineLevel="1" x14ac:dyDescent="0.2">
      <c r="A329" s="624">
        <v>206</v>
      </c>
      <c r="B329" s="275">
        <v>209</v>
      </c>
      <c r="C329" s="275" t="s">
        <v>68</v>
      </c>
      <c r="D329" s="364" t="s">
        <v>5</v>
      </c>
      <c r="E329" s="250"/>
      <c r="F329" s="542"/>
      <c r="G329" s="251"/>
      <c r="H329" s="910"/>
      <c r="I329" s="251"/>
      <c r="J329" s="251"/>
      <c r="K329" s="251"/>
      <c r="L329" s="251"/>
      <c r="M329" s="251"/>
      <c r="N329" s="647"/>
      <c r="O329" s="252"/>
      <c r="P329" s="89"/>
    </row>
    <row r="330" spans="1:16" ht="42" customHeight="1" x14ac:dyDescent="0.2">
      <c r="A330" s="784">
        <v>220</v>
      </c>
      <c r="B330" s="785">
        <v>229</v>
      </c>
      <c r="C330" s="785" t="s">
        <v>67</v>
      </c>
      <c r="D330" s="786" t="s">
        <v>1674</v>
      </c>
      <c r="E330" s="787">
        <v>600</v>
      </c>
      <c r="F330" s="589" t="s">
        <v>560</v>
      </c>
      <c r="G330" s="310">
        <v>2.9200000000000004</v>
      </c>
      <c r="H330" s="923"/>
      <c r="I330" s="310">
        <v>128019.84354</v>
      </c>
      <c r="J330" s="310">
        <v>5700.5115999999989</v>
      </c>
      <c r="K330" s="310">
        <v>128759.71</v>
      </c>
      <c r="L330" s="310">
        <v>12091.53</v>
      </c>
      <c r="M330" s="310">
        <v>1561.12</v>
      </c>
      <c r="N330" s="310">
        <v>276132.71999999997</v>
      </c>
      <c r="O330" s="655">
        <v>460.22</v>
      </c>
      <c r="P330" s="89"/>
    </row>
    <row r="331" spans="1:16" ht="40.5" customHeight="1" x14ac:dyDescent="0.2">
      <c r="A331" s="801">
        <v>234</v>
      </c>
      <c r="B331" s="802">
        <v>251</v>
      </c>
      <c r="C331" s="802" t="s">
        <v>67</v>
      </c>
      <c r="D331" s="803" t="s">
        <v>1674</v>
      </c>
      <c r="E331" s="834">
        <v>600</v>
      </c>
      <c r="F331" s="835" t="s">
        <v>560</v>
      </c>
      <c r="G331" s="797">
        <v>2.9200000000000004</v>
      </c>
      <c r="H331" s="924"/>
      <c r="I331" s="797">
        <v>128019.84354</v>
      </c>
      <c r="J331" s="797">
        <v>5700.5115999999989</v>
      </c>
      <c r="K331" s="797">
        <v>128759.71</v>
      </c>
      <c r="L331" s="797">
        <v>12091.53</v>
      </c>
      <c r="M331" s="797">
        <v>1561.12</v>
      </c>
      <c r="N331" s="797">
        <v>276132.71999999997</v>
      </c>
      <c r="O331" s="798">
        <v>460.22</v>
      </c>
      <c r="P331" s="89"/>
    </row>
    <row r="332" spans="1:16" ht="38.25" customHeight="1" x14ac:dyDescent="0.2">
      <c r="A332" s="790">
        <v>215</v>
      </c>
      <c r="B332" s="791">
        <v>224</v>
      </c>
      <c r="C332" s="791" t="s">
        <v>67</v>
      </c>
      <c r="D332" s="792" t="s">
        <v>1674</v>
      </c>
      <c r="E332" s="793">
        <v>600</v>
      </c>
      <c r="F332" s="794" t="s">
        <v>560</v>
      </c>
      <c r="G332" s="795">
        <v>2.9200000000000004</v>
      </c>
      <c r="H332" s="913"/>
      <c r="I332" s="795">
        <v>128019.84354</v>
      </c>
      <c r="J332" s="795">
        <v>5700.5115999999989</v>
      </c>
      <c r="K332" s="797">
        <v>128759.71</v>
      </c>
      <c r="L332" s="797">
        <v>12091.53</v>
      </c>
      <c r="M332" s="797">
        <v>1561.12</v>
      </c>
      <c r="N332" s="797">
        <v>276132.71999999997</v>
      </c>
      <c r="O332" s="798">
        <v>460.22</v>
      </c>
      <c r="P332" s="89"/>
    </row>
    <row r="333" spans="1:16" outlineLevel="1" x14ac:dyDescent="0.2">
      <c r="A333" s="623">
        <v>220</v>
      </c>
      <c r="B333" s="262">
        <v>229</v>
      </c>
      <c r="C333" s="262" t="s">
        <v>67</v>
      </c>
      <c r="D333" s="265" t="s">
        <v>526</v>
      </c>
      <c r="E333" s="266"/>
      <c r="F333" s="296"/>
      <c r="G333" s="267">
        <v>1</v>
      </c>
      <c r="H333" s="907">
        <v>57</v>
      </c>
      <c r="I333" s="272">
        <v>66110.018349999998</v>
      </c>
      <c r="J333" s="312">
        <v>1952.23</v>
      </c>
      <c r="K333" s="316"/>
      <c r="L333" s="316"/>
      <c r="M333" s="316"/>
      <c r="N333" s="646"/>
      <c r="O333" s="656"/>
      <c r="P333" s="89"/>
    </row>
    <row r="334" spans="1:16" outlineLevel="1" x14ac:dyDescent="0.2">
      <c r="A334" s="623">
        <v>220</v>
      </c>
      <c r="B334" s="262">
        <v>229</v>
      </c>
      <c r="C334" s="262" t="s">
        <v>67</v>
      </c>
      <c r="D334" s="265" t="s">
        <v>535</v>
      </c>
      <c r="E334" s="263"/>
      <c r="F334" s="297"/>
      <c r="G334" s="267">
        <v>0.83</v>
      </c>
      <c r="H334" s="907">
        <v>42</v>
      </c>
      <c r="I334" s="272">
        <v>30467.956979999999</v>
      </c>
      <c r="J334" s="312">
        <v>1620.3509000000001</v>
      </c>
      <c r="K334" s="242"/>
      <c r="L334" s="242"/>
      <c r="M334" s="242"/>
      <c r="N334" s="644"/>
      <c r="O334" s="222"/>
      <c r="P334" s="89"/>
    </row>
    <row r="335" spans="1:16" outlineLevel="1" x14ac:dyDescent="0.2">
      <c r="A335" s="623">
        <v>220</v>
      </c>
      <c r="B335" s="262">
        <v>229</v>
      </c>
      <c r="C335" s="262" t="s">
        <v>67</v>
      </c>
      <c r="D335" s="265" t="s">
        <v>1769</v>
      </c>
      <c r="E335" s="263"/>
      <c r="F335" s="297"/>
      <c r="G335" s="267">
        <v>0.28000000000000003</v>
      </c>
      <c r="H335" s="907">
        <v>29</v>
      </c>
      <c r="I335" s="272">
        <v>6172.9804200000008</v>
      </c>
      <c r="J335" s="312">
        <v>546.62439999999992</v>
      </c>
      <c r="K335" s="242">
        <v>127558.81419845761</v>
      </c>
      <c r="L335" s="242">
        <v>11974.618964851201</v>
      </c>
      <c r="M335" s="242"/>
      <c r="N335" s="644"/>
      <c r="O335" s="222"/>
      <c r="P335" s="89"/>
    </row>
    <row r="336" spans="1:16" outlineLevel="1" x14ac:dyDescent="0.2">
      <c r="A336" s="623">
        <v>220</v>
      </c>
      <c r="B336" s="262">
        <v>229</v>
      </c>
      <c r="C336" s="262" t="s">
        <v>67</v>
      </c>
      <c r="D336" s="265" t="s">
        <v>2829</v>
      </c>
      <c r="E336" s="263"/>
      <c r="F336" s="297"/>
      <c r="G336" s="267">
        <v>0.7</v>
      </c>
      <c r="H336" s="907">
        <v>39</v>
      </c>
      <c r="I336" s="272">
        <v>22843.788339999999</v>
      </c>
      <c r="J336" s="312">
        <v>1366.5609999999999</v>
      </c>
      <c r="K336" s="242"/>
      <c r="L336" s="242"/>
      <c r="M336" s="242"/>
      <c r="N336" s="644" t="s">
        <v>561</v>
      </c>
      <c r="O336" s="222"/>
      <c r="P336" s="89"/>
    </row>
    <row r="337" spans="1:16" outlineLevel="1" x14ac:dyDescent="0.2">
      <c r="A337" s="623">
        <v>220</v>
      </c>
      <c r="B337" s="262">
        <v>229</v>
      </c>
      <c r="C337" s="262" t="s">
        <v>67</v>
      </c>
      <c r="D337" s="265" t="s">
        <v>2355</v>
      </c>
      <c r="E337" s="263"/>
      <c r="F337" s="297"/>
      <c r="G337" s="267">
        <v>0.11</v>
      </c>
      <c r="H337" s="907">
        <v>29</v>
      </c>
      <c r="I337" s="272">
        <v>2425.0994499999997</v>
      </c>
      <c r="J337" s="312">
        <v>214.74529999999999</v>
      </c>
      <c r="K337" s="242">
        <v>1200.8983033151999</v>
      </c>
      <c r="L337" s="242">
        <v>116.9062953408</v>
      </c>
      <c r="M337" s="242"/>
      <c r="N337" s="644" t="s">
        <v>562</v>
      </c>
      <c r="O337" s="242">
        <v>2.88</v>
      </c>
      <c r="P337" s="89"/>
    </row>
    <row r="338" spans="1:16" ht="15" customHeight="1" outlineLevel="1" x14ac:dyDescent="0.2">
      <c r="A338" s="623">
        <v>220</v>
      </c>
      <c r="B338" s="262">
        <v>229</v>
      </c>
      <c r="C338" s="262" t="s">
        <v>67</v>
      </c>
      <c r="D338" s="367" t="s">
        <v>3419</v>
      </c>
      <c r="E338" s="361"/>
      <c r="F338" s="541"/>
      <c r="G338" s="362"/>
      <c r="H338" s="911"/>
      <c r="I338" s="363"/>
      <c r="J338" s="363"/>
      <c r="K338" s="242"/>
      <c r="L338" s="242"/>
      <c r="M338" s="242"/>
      <c r="N338" s="644"/>
      <c r="O338" s="222"/>
      <c r="P338" s="89"/>
    </row>
    <row r="339" spans="1:16" outlineLevel="1" x14ac:dyDescent="0.2">
      <c r="A339" s="623">
        <v>220</v>
      </c>
      <c r="B339" s="262">
        <v>229</v>
      </c>
      <c r="C339" s="262" t="s">
        <v>67</v>
      </c>
      <c r="D339" s="367" t="s">
        <v>568</v>
      </c>
      <c r="E339" s="221"/>
      <c r="F339" s="533"/>
      <c r="G339" s="242"/>
      <c r="H339" s="908"/>
      <c r="I339" s="242"/>
      <c r="J339" s="242"/>
      <c r="K339" s="242"/>
      <c r="L339" s="242"/>
      <c r="M339" s="242"/>
      <c r="N339" s="644"/>
      <c r="O339" s="222"/>
      <c r="P339" s="89"/>
    </row>
    <row r="340" spans="1:16" outlineLevel="1" x14ac:dyDescent="0.2">
      <c r="A340" s="623">
        <v>220</v>
      </c>
      <c r="B340" s="262">
        <v>229</v>
      </c>
      <c r="C340" s="262" t="s">
        <v>67</v>
      </c>
      <c r="D340" s="367" t="s">
        <v>1699</v>
      </c>
      <c r="E340" s="221"/>
      <c r="F340" s="533"/>
      <c r="G340" s="242"/>
      <c r="H340" s="908"/>
      <c r="I340" s="242"/>
      <c r="J340" s="242"/>
      <c r="K340" s="242"/>
      <c r="L340" s="242"/>
      <c r="M340" s="242"/>
      <c r="N340" s="644"/>
      <c r="O340" s="222"/>
      <c r="P340" s="89"/>
    </row>
    <row r="341" spans="1:16" outlineLevel="1" x14ac:dyDescent="0.2">
      <c r="A341" s="623">
        <v>220</v>
      </c>
      <c r="B341" s="262">
        <v>229</v>
      </c>
      <c r="C341" s="262" t="s">
        <v>67</v>
      </c>
      <c r="D341" s="367" t="s">
        <v>3406</v>
      </c>
      <c r="E341" s="221"/>
      <c r="F341" s="533"/>
      <c r="G341" s="242"/>
      <c r="H341" s="908"/>
      <c r="I341" s="242"/>
      <c r="J341" s="242"/>
      <c r="K341" s="242"/>
      <c r="L341" s="242"/>
      <c r="M341" s="242"/>
      <c r="N341" s="644"/>
      <c r="O341" s="222"/>
      <c r="P341" s="89"/>
    </row>
    <row r="342" spans="1:16" outlineLevel="1" x14ac:dyDescent="0.2">
      <c r="A342" s="623">
        <v>220</v>
      </c>
      <c r="B342" s="262">
        <v>229</v>
      </c>
      <c r="C342" s="262" t="s">
        <v>67</v>
      </c>
      <c r="D342" s="367" t="s">
        <v>5</v>
      </c>
      <c r="E342" s="221"/>
      <c r="F342" s="533"/>
      <c r="G342" s="242"/>
      <c r="H342" s="908"/>
      <c r="I342" s="242"/>
      <c r="J342" s="242"/>
      <c r="K342" s="242"/>
      <c r="L342" s="242"/>
      <c r="M342" s="242"/>
      <c r="N342" s="644"/>
      <c r="O342" s="222"/>
      <c r="P342" s="89"/>
    </row>
    <row r="343" spans="1:16" outlineLevel="1" x14ac:dyDescent="0.2">
      <c r="A343" s="624">
        <v>220</v>
      </c>
      <c r="B343" s="275">
        <v>229</v>
      </c>
      <c r="C343" s="275" t="s">
        <v>67</v>
      </c>
      <c r="D343" s="364" t="s">
        <v>388</v>
      </c>
      <c r="E343" s="250"/>
      <c r="F343" s="542"/>
      <c r="G343" s="251"/>
      <c r="H343" s="910"/>
      <c r="I343" s="251"/>
      <c r="J343" s="251"/>
      <c r="K343" s="251"/>
      <c r="L343" s="251"/>
      <c r="M343" s="251"/>
      <c r="N343" s="647"/>
      <c r="O343" s="252"/>
      <c r="P343" s="89"/>
    </row>
    <row r="344" spans="1:16" ht="27.75" customHeight="1" x14ac:dyDescent="0.2">
      <c r="A344" s="625">
        <v>204</v>
      </c>
      <c r="B344" s="254">
        <v>205</v>
      </c>
      <c r="C344" s="254" t="s">
        <v>28</v>
      </c>
      <c r="D344" s="284" t="s">
        <v>755</v>
      </c>
      <c r="E344" s="301">
        <v>198105</v>
      </c>
      <c r="F344" s="301" t="s">
        <v>552</v>
      </c>
      <c r="G344" s="258">
        <v>14.51</v>
      </c>
      <c r="H344" s="771"/>
      <c r="I344" s="258">
        <v>486832.71694999991</v>
      </c>
      <c r="J344" s="258">
        <v>28326.8573</v>
      </c>
      <c r="K344" s="310">
        <v>264960.92</v>
      </c>
      <c r="L344" s="310">
        <v>32864.03</v>
      </c>
      <c r="M344" s="310">
        <v>1561.12</v>
      </c>
      <c r="N344" s="645">
        <v>814545.64</v>
      </c>
      <c r="O344" s="655">
        <v>4.1100000000000003</v>
      </c>
      <c r="P344" s="89"/>
    </row>
    <row r="345" spans="1:16" outlineLevel="1" x14ac:dyDescent="0.2">
      <c r="A345" s="623">
        <v>204</v>
      </c>
      <c r="B345" s="262">
        <v>205</v>
      </c>
      <c r="C345" s="262" t="s">
        <v>28</v>
      </c>
      <c r="D345" s="265" t="s">
        <v>526</v>
      </c>
      <c r="E345" s="266"/>
      <c r="F345" s="296"/>
      <c r="G345" s="267">
        <v>1</v>
      </c>
      <c r="H345" s="907">
        <v>57</v>
      </c>
      <c r="I345" s="272">
        <v>66110.018349999998</v>
      </c>
      <c r="J345" s="272">
        <v>1952.23</v>
      </c>
      <c r="K345" s="316"/>
      <c r="L345" s="316"/>
      <c r="M345" s="316"/>
      <c r="N345" s="316"/>
      <c r="O345" s="656"/>
      <c r="P345" s="89"/>
    </row>
    <row r="346" spans="1:16" outlineLevel="1" x14ac:dyDescent="0.2">
      <c r="A346" s="623">
        <v>204</v>
      </c>
      <c r="B346" s="262">
        <v>205</v>
      </c>
      <c r="C346" s="262" t="s">
        <v>28</v>
      </c>
      <c r="D346" s="265" t="s">
        <v>2995</v>
      </c>
      <c r="E346" s="263"/>
      <c r="F346" s="297"/>
      <c r="G346" s="267">
        <v>0.62</v>
      </c>
      <c r="H346" s="907">
        <v>50</v>
      </c>
      <c r="I346" s="272">
        <v>31147.613829999998</v>
      </c>
      <c r="J346" s="272">
        <v>1210.3825999999999</v>
      </c>
      <c r="K346" s="242"/>
      <c r="L346" s="242"/>
      <c r="M346" s="242"/>
      <c r="N346" s="242"/>
      <c r="O346" s="222"/>
      <c r="P346" s="89"/>
    </row>
    <row r="347" spans="1:16" outlineLevel="1" x14ac:dyDescent="0.2">
      <c r="A347" s="623">
        <v>204</v>
      </c>
      <c r="B347" s="262">
        <v>205</v>
      </c>
      <c r="C347" s="262" t="s">
        <v>28</v>
      </c>
      <c r="D347" s="265" t="s">
        <v>3470</v>
      </c>
      <c r="E347" s="263"/>
      <c r="F347" s="297"/>
      <c r="G347" s="267">
        <v>0.5</v>
      </c>
      <c r="H347" s="907">
        <v>45</v>
      </c>
      <c r="I347" s="272">
        <v>20646.030470000002</v>
      </c>
      <c r="J347" s="272">
        <v>976.11500000000001</v>
      </c>
      <c r="K347" s="242"/>
      <c r="L347" s="242"/>
      <c r="M347" s="242"/>
      <c r="N347" s="242"/>
      <c r="O347" s="222"/>
      <c r="P347" s="89"/>
    </row>
    <row r="348" spans="1:16" outlineLevel="1" x14ac:dyDescent="0.2">
      <c r="A348" s="889">
        <v>204</v>
      </c>
      <c r="B348" s="890">
        <v>205</v>
      </c>
      <c r="C348" s="890" t="s">
        <v>28</v>
      </c>
      <c r="D348" s="892" t="s">
        <v>521</v>
      </c>
      <c r="E348" s="891"/>
      <c r="F348" s="893"/>
      <c r="G348" s="894">
        <v>0.31</v>
      </c>
      <c r="H348" s="907">
        <v>39</v>
      </c>
      <c r="I348" s="272">
        <v>10116.53484</v>
      </c>
      <c r="J348" s="272">
        <v>605.19129999999996</v>
      </c>
      <c r="K348" s="242"/>
      <c r="L348" s="242"/>
      <c r="M348" s="242"/>
      <c r="N348" s="242"/>
      <c r="O348" s="222"/>
      <c r="P348" s="89"/>
    </row>
    <row r="349" spans="1:16" outlineLevel="1" x14ac:dyDescent="0.2">
      <c r="A349" s="623">
        <v>204</v>
      </c>
      <c r="B349" s="262">
        <v>205</v>
      </c>
      <c r="C349" s="262" t="s">
        <v>28</v>
      </c>
      <c r="D349" s="892" t="s">
        <v>3468</v>
      </c>
      <c r="E349" s="263"/>
      <c r="F349" s="297"/>
      <c r="G349" s="267">
        <v>4.9800000000000004</v>
      </c>
      <c r="H349" s="907">
        <v>40</v>
      </c>
      <c r="I349" s="272">
        <v>169017.49554</v>
      </c>
      <c r="J349" s="272">
        <v>9722.1054000000004</v>
      </c>
      <c r="K349" s="242"/>
      <c r="L349" s="242"/>
      <c r="M349" s="242"/>
      <c r="N349" s="242"/>
      <c r="O349" s="222"/>
      <c r="P349" s="89"/>
    </row>
    <row r="350" spans="1:16" outlineLevel="1" x14ac:dyDescent="0.2">
      <c r="A350" s="623">
        <v>204</v>
      </c>
      <c r="B350" s="262">
        <v>205</v>
      </c>
      <c r="C350" s="262" t="s">
        <v>28</v>
      </c>
      <c r="D350" s="892" t="s">
        <v>2793</v>
      </c>
      <c r="E350" s="263"/>
      <c r="F350" s="297"/>
      <c r="G350" s="267">
        <v>2.15</v>
      </c>
      <c r="H350" s="907">
        <v>37</v>
      </c>
      <c r="I350" s="272">
        <v>64869.074099999998</v>
      </c>
      <c r="J350" s="272">
        <v>4197.2945</v>
      </c>
      <c r="K350" s="242"/>
      <c r="L350" s="242"/>
      <c r="M350" s="242"/>
      <c r="N350" s="242"/>
      <c r="O350" s="222"/>
      <c r="P350" s="89"/>
    </row>
    <row r="351" spans="1:16" outlineLevel="1" x14ac:dyDescent="0.2">
      <c r="A351" s="623">
        <v>204</v>
      </c>
      <c r="B351" s="262">
        <v>205</v>
      </c>
      <c r="C351" s="262" t="s">
        <v>28</v>
      </c>
      <c r="D351" s="265" t="s">
        <v>501</v>
      </c>
      <c r="E351" s="263"/>
      <c r="F351" s="297"/>
      <c r="G351" s="267">
        <v>0.37</v>
      </c>
      <c r="H351" s="907">
        <v>40</v>
      </c>
      <c r="I351" s="272">
        <v>12557.52477</v>
      </c>
      <c r="J351" s="272">
        <v>722.32510000000002</v>
      </c>
      <c r="K351" s="242"/>
      <c r="L351" s="242"/>
      <c r="M351" s="242"/>
      <c r="N351" s="242"/>
      <c r="O351" s="222"/>
      <c r="P351" s="89"/>
    </row>
    <row r="352" spans="1:16" outlineLevel="1" x14ac:dyDescent="0.2">
      <c r="A352" s="623">
        <v>204</v>
      </c>
      <c r="B352" s="262">
        <v>205</v>
      </c>
      <c r="C352" s="262" t="s">
        <v>28</v>
      </c>
      <c r="D352" s="892" t="s">
        <v>538</v>
      </c>
      <c r="E352" s="263"/>
      <c r="F352" s="297"/>
      <c r="G352" s="267">
        <v>0.52</v>
      </c>
      <c r="H352" s="907">
        <v>39</v>
      </c>
      <c r="I352" s="272">
        <v>16969.671340000001</v>
      </c>
      <c r="J352" s="272">
        <v>1015.1596</v>
      </c>
      <c r="K352" s="242"/>
      <c r="L352" s="242"/>
      <c r="M352" s="242"/>
      <c r="N352" s="242"/>
      <c r="O352" s="222"/>
      <c r="P352" s="89"/>
    </row>
    <row r="353" spans="1:16" outlineLevel="1" x14ac:dyDescent="0.2">
      <c r="A353" s="623">
        <v>204</v>
      </c>
      <c r="B353" s="262">
        <v>205</v>
      </c>
      <c r="C353" s="262" t="s">
        <v>28</v>
      </c>
      <c r="D353" s="265" t="s">
        <v>524</v>
      </c>
      <c r="E353" s="263"/>
      <c r="F353" s="297"/>
      <c r="G353" s="267">
        <v>2.14</v>
      </c>
      <c r="H353" s="907">
        <v>32</v>
      </c>
      <c r="I353" s="272">
        <v>53069.745119999992</v>
      </c>
      <c r="J353" s="272">
        <v>4177.7721999999994</v>
      </c>
      <c r="K353" s="242"/>
      <c r="L353" s="242"/>
      <c r="M353" s="242"/>
      <c r="N353" s="242"/>
      <c r="O353" s="222"/>
      <c r="P353" s="89"/>
    </row>
    <row r="354" spans="1:16" outlineLevel="1" x14ac:dyDescent="0.2">
      <c r="A354" s="624">
        <v>204</v>
      </c>
      <c r="B354" s="275">
        <v>205</v>
      </c>
      <c r="C354" s="275" t="s">
        <v>28</v>
      </c>
      <c r="D354" s="278" t="s">
        <v>1769</v>
      </c>
      <c r="E354" s="276"/>
      <c r="F354" s="540"/>
      <c r="G354" s="280">
        <v>1.92</v>
      </c>
      <c r="H354" s="909">
        <v>29</v>
      </c>
      <c r="I354" s="282">
        <v>42329.008589999998</v>
      </c>
      <c r="J354" s="282">
        <v>3748.2815999999998</v>
      </c>
      <c r="K354" s="251"/>
      <c r="L354" s="251"/>
      <c r="M354" s="251"/>
      <c r="N354" s="251"/>
      <c r="O354" s="252"/>
      <c r="P354" s="89"/>
    </row>
    <row r="355" spans="1:16" ht="41.25" customHeight="1" x14ac:dyDescent="0.2">
      <c r="A355" s="625">
        <v>204</v>
      </c>
      <c r="B355" s="254">
        <v>205</v>
      </c>
      <c r="C355" s="254" t="s">
        <v>28</v>
      </c>
      <c r="D355" s="284" t="s">
        <v>1675</v>
      </c>
      <c r="E355" s="301">
        <v>172077</v>
      </c>
      <c r="F355" s="301" t="s">
        <v>552</v>
      </c>
      <c r="G355" s="258">
        <v>10.370000000000001</v>
      </c>
      <c r="H355" s="771"/>
      <c r="I355" s="258">
        <v>329561.52494000003</v>
      </c>
      <c r="J355" s="258">
        <v>20244.625100000001</v>
      </c>
      <c r="K355" s="310">
        <v>110471.48</v>
      </c>
      <c r="L355" s="310">
        <v>17870.3</v>
      </c>
      <c r="M355" s="310">
        <v>1561.12</v>
      </c>
      <c r="N355" s="645">
        <v>479709.05</v>
      </c>
      <c r="O355" s="655">
        <v>2.79</v>
      </c>
      <c r="P355" s="89"/>
    </row>
    <row r="356" spans="1:16" outlineLevel="1" x14ac:dyDescent="0.2">
      <c r="A356" s="623">
        <v>204</v>
      </c>
      <c r="B356" s="262">
        <v>205</v>
      </c>
      <c r="C356" s="262" t="s">
        <v>28</v>
      </c>
      <c r="D356" s="265" t="s">
        <v>526</v>
      </c>
      <c r="E356" s="294">
        <v>25233</v>
      </c>
      <c r="F356" s="296"/>
      <c r="G356" s="267">
        <v>1</v>
      </c>
      <c r="H356" s="907">
        <v>57</v>
      </c>
      <c r="I356" s="272">
        <v>66110.018349999998</v>
      </c>
      <c r="J356" s="272">
        <v>1952.23</v>
      </c>
      <c r="K356" s="316"/>
      <c r="L356" s="316"/>
      <c r="M356" s="316"/>
      <c r="N356" s="316"/>
      <c r="O356" s="656"/>
      <c r="P356" s="89"/>
    </row>
    <row r="357" spans="1:16" outlineLevel="1" x14ac:dyDescent="0.2">
      <c r="A357" s="623">
        <v>204</v>
      </c>
      <c r="B357" s="262">
        <v>205</v>
      </c>
      <c r="C357" s="262" t="s">
        <v>28</v>
      </c>
      <c r="D357" s="892" t="s">
        <v>510</v>
      </c>
      <c r="E357" s="567">
        <v>111618</v>
      </c>
      <c r="F357" s="297"/>
      <c r="G357" s="267">
        <v>6</v>
      </c>
      <c r="H357" s="907">
        <v>37</v>
      </c>
      <c r="I357" s="272">
        <v>181029.97424000001</v>
      </c>
      <c r="J357" s="272">
        <v>11713.38</v>
      </c>
      <c r="K357" s="242"/>
      <c r="L357" s="242"/>
      <c r="M357" s="242"/>
      <c r="N357" s="242"/>
      <c r="O357" s="222"/>
      <c r="P357" s="89"/>
    </row>
    <row r="358" spans="1:16" outlineLevel="1" x14ac:dyDescent="0.2">
      <c r="A358" s="623">
        <v>204</v>
      </c>
      <c r="B358" s="262">
        <v>205</v>
      </c>
      <c r="C358" s="262" t="s">
        <v>28</v>
      </c>
      <c r="D358" s="892" t="s">
        <v>2793</v>
      </c>
      <c r="E358" s="294">
        <v>22500</v>
      </c>
      <c r="F358" s="297"/>
      <c r="G358" s="267">
        <v>1</v>
      </c>
      <c r="H358" s="907">
        <v>37</v>
      </c>
      <c r="I358" s="272">
        <v>30171.662369999998</v>
      </c>
      <c r="J358" s="272">
        <v>1952.23</v>
      </c>
      <c r="K358" s="242"/>
      <c r="L358" s="242"/>
      <c r="M358" s="242"/>
      <c r="N358" s="242"/>
      <c r="O358" s="222"/>
      <c r="P358" s="89"/>
    </row>
    <row r="359" spans="1:16" outlineLevel="1" x14ac:dyDescent="0.2">
      <c r="A359" s="623">
        <v>204</v>
      </c>
      <c r="B359" s="262">
        <v>205</v>
      </c>
      <c r="C359" s="262" t="s">
        <v>28</v>
      </c>
      <c r="D359" s="265" t="s">
        <v>524</v>
      </c>
      <c r="E359" s="294">
        <v>12726</v>
      </c>
      <c r="F359" s="297"/>
      <c r="G359" s="267">
        <v>1</v>
      </c>
      <c r="H359" s="907">
        <v>29</v>
      </c>
      <c r="I359" s="272">
        <v>22046.358640000002</v>
      </c>
      <c r="J359" s="272">
        <v>1952.23</v>
      </c>
      <c r="K359" s="242"/>
      <c r="L359" s="242"/>
      <c r="M359" s="242"/>
      <c r="N359" s="242"/>
      <c r="O359" s="222"/>
      <c r="P359" s="89"/>
    </row>
    <row r="360" spans="1:16" outlineLevel="1" x14ac:dyDescent="0.2">
      <c r="A360" s="624">
        <v>204</v>
      </c>
      <c r="B360" s="275">
        <v>205</v>
      </c>
      <c r="C360" s="275" t="s">
        <v>28</v>
      </c>
      <c r="D360" s="278" t="s">
        <v>1769</v>
      </c>
      <c r="E360" s="295"/>
      <c r="F360" s="540"/>
      <c r="G360" s="280">
        <v>1.37</v>
      </c>
      <c r="H360" s="909">
        <v>29</v>
      </c>
      <c r="I360" s="282">
        <v>30203.511340000005</v>
      </c>
      <c r="J360" s="282">
        <v>2674.5551</v>
      </c>
      <c r="K360" s="251"/>
      <c r="L360" s="251"/>
      <c r="M360" s="251"/>
      <c r="N360" s="251"/>
      <c r="O360" s="252"/>
      <c r="P360" s="89"/>
    </row>
    <row r="361" spans="1:16" ht="19.5" customHeight="1" x14ac:dyDescent="0.2">
      <c r="A361" s="625">
        <v>204</v>
      </c>
      <c r="B361" s="254">
        <v>207</v>
      </c>
      <c r="C361" s="254" t="s">
        <v>28</v>
      </c>
      <c r="D361" s="256" t="s">
        <v>563</v>
      </c>
      <c r="E361" s="257">
        <v>37959</v>
      </c>
      <c r="F361" s="301" t="s">
        <v>552</v>
      </c>
      <c r="G361" s="258">
        <v>2.3699999999999997</v>
      </c>
      <c r="H361" s="771"/>
      <c r="I361" s="258">
        <v>96571.475999999995</v>
      </c>
      <c r="J361" s="258">
        <v>4626.7850999999991</v>
      </c>
      <c r="K361" s="310">
        <v>23674.9</v>
      </c>
      <c r="L361" s="310">
        <v>4104</v>
      </c>
      <c r="M361" s="310">
        <v>1561.12</v>
      </c>
      <c r="N361" s="645">
        <v>130538.28</v>
      </c>
      <c r="O361" s="655">
        <v>3.44</v>
      </c>
      <c r="P361" s="89"/>
    </row>
    <row r="362" spans="1:16" outlineLevel="1" x14ac:dyDescent="0.2">
      <c r="A362" s="623">
        <v>204</v>
      </c>
      <c r="B362" s="262">
        <v>207</v>
      </c>
      <c r="C362" s="262" t="s">
        <v>28</v>
      </c>
      <c r="D362" s="265" t="s">
        <v>526</v>
      </c>
      <c r="E362" s="294">
        <v>25233</v>
      </c>
      <c r="F362" s="296"/>
      <c r="G362" s="267">
        <v>1</v>
      </c>
      <c r="H362" s="907">
        <v>57</v>
      </c>
      <c r="I362" s="272">
        <v>66110.018349999998</v>
      </c>
      <c r="J362" s="312">
        <v>1952.23</v>
      </c>
      <c r="K362" s="316"/>
      <c r="L362" s="316"/>
      <c r="M362" s="316"/>
      <c r="N362" s="646"/>
      <c r="O362" s="656"/>
      <c r="P362" s="89"/>
    </row>
    <row r="363" spans="1:16" outlineLevel="1" x14ac:dyDescent="0.2">
      <c r="A363" s="623">
        <v>204</v>
      </c>
      <c r="B363" s="262">
        <v>207</v>
      </c>
      <c r="C363" s="262" t="s">
        <v>28</v>
      </c>
      <c r="D363" s="265" t="s">
        <v>524</v>
      </c>
      <c r="E363" s="294">
        <v>12726</v>
      </c>
      <c r="F363" s="297"/>
      <c r="G363" s="267">
        <v>1</v>
      </c>
      <c r="H363" s="907">
        <v>29</v>
      </c>
      <c r="I363" s="272">
        <v>22046.358640000002</v>
      </c>
      <c r="J363" s="312">
        <v>1952.23</v>
      </c>
      <c r="K363" s="242"/>
      <c r="L363" s="242"/>
      <c r="M363" s="242"/>
      <c r="N363" s="644"/>
      <c r="O363" s="222"/>
      <c r="P363" s="89"/>
    </row>
    <row r="364" spans="1:16" outlineLevel="1" x14ac:dyDescent="0.2">
      <c r="A364" s="623">
        <v>204</v>
      </c>
      <c r="B364" s="262">
        <v>207</v>
      </c>
      <c r="C364" s="262" t="s">
        <v>28</v>
      </c>
      <c r="D364" s="265" t="s">
        <v>1769</v>
      </c>
      <c r="E364" s="263"/>
      <c r="F364" s="297"/>
      <c r="G364" s="267">
        <v>0.31</v>
      </c>
      <c r="H364" s="907">
        <v>28</v>
      </c>
      <c r="I364" s="272">
        <v>6571.4185999999991</v>
      </c>
      <c r="J364" s="312">
        <v>605.19129999999996</v>
      </c>
      <c r="K364" s="242">
        <v>23274.655367846401</v>
      </c>
      <c r="L364" s="739">
        <v>4038.7055901696003</v>
      </c>
      <c r="M364" s="242"/>
      <c r="N364" s="644"/>
      <c r="O364" s="222"/>
      <c r="P364" s="89"/>
    </row>
    <row r="365" spans="1:16" outlineLevel="1" x14ac:dyDescent="0.2">
      <c r="A365" s="623">
        <v>204</v>
      </c>
      <c r="B365" s="262">
        <v>207</v>
      </c>
      <c r="C365" s="262" t="s">
        <v>28</v>
      </c>
      <c r="D365" s="265" t="s">
        <v>2829</v>
      </c>
      <c r="E365" s="263"/>
      <c r="F365" s="297"/>
      <c r="G365" s="267">
        <v>0.05</v>
      </c>
      <c r="H365" s="907">
        <v>39</v>
      </c>
      <c r="I365" s="272">
        <v>1631.6991699999999</v>
      </c>
      <c r="J365" s="312">
        <v>97.611500000000007</v>
      </c>
      <c r="K365" s="242"/>
      <c r="L365" s="242"/>
      <c r="M365" s="242"/>
      <c r="N365" s="644" t="s">
        <v>561</v>
      </c>
      <c r="O365" s="222"/>
      <c r="P365" s="89"/>
    </row>
    <row r="366" spans="1:16" outlineLevel="1" x14ac:dyDescent="0.2">
      <c r="A366" s="624">
        <v>204</v>
      </c>
      <c r="B366" s="275">
        <v>207</v>
      </c>
      <c r="C366" s="275" t="s">
        <v>28</v>
      </c>
      <c r="D366" s="278" t="s">
        <v>2355</v>
      </c>
      <c r="E366" s="276"/>
      <c r="F366" s="540"/>
      <c r="G366" s="280">
        <v>0.01</v>
      </c>
      <c r="H366" s="909">
        <v>28</v>
      </c>
      <c r="I366" s="282">
        <v>211.98123999999999</v>
      </c>
      <c r="J366" s="313">
        <v>19.522299999999998</v>
      </c>
      <c r="K366" s="251">
        <v>400.24422224639994</v>
      </c>
      <c r="L366" s="251">
        <v>65.293938259200004</v>
      </c>
      <c r="M366" s="251"/>
      <c r="N366" s="647" t="s">
        <v>562</v>
      </c>
      <c r="O366" s="251">
        <v>2.88</v>
      </c>
      <c r="P366" s="89"/>
    </row>
    <row r="367" spans="1:16" ht="36" customHeight="1" x14ac:dyDescent="0.2">
      <c r="A367" s="625">
        <v>204</v>
      </c>
      <c r="B367" s="254">
        <v>207</v>
      </c>
      <c r="C367" s="254" t="s">
        <v>28</v>
      </c>
      <c r="D367" s="284" t="s">
        <v>1676</v>
      </c>
      <c r="E367" s="257">
        <v>41690</v>
      </c>
      <c r="F367" s="301" t="s">
        <v>552</v>
      </c>
      <c r="G367" s="258">
        <v>2.3699999999999997</v>
      </c>
      <c r="H367" s="771"/>
      <c r="I367" s="258">
        <v>107430.53562</v>
      </c>
      <c r="J367" s="258">
        <v>4626.7850999999991</v>
      </c>
      <c r="K367" s="310">
        <v>25948.21</v>
      </c>
      <c r="L367" s="310">
        <v>4500.95</v>
      </c>
      <c r="M367" s="310">
        <v>1561.12</v>
      </c>
      <c r="N367" s="645">
        <v>144067.6</v>
      </c>
      <c r="O367" s="659">
        <v>3.46</v>
      </c>
      <c r="P367" s="89"/>
    </row>
    <row r="368" spans="1:16" outlineLevel="1" x14ac:dyDescent="0.2">
      <c r="A368" s="623">
        <v>204</v>
      </c>
      <c r="B368" s="262">
        <v>207</v>
      </c>
      <c r="C368" s="262" t="s">
        <v>28</v>
      </c>
      <c r="D368" s="265" t="s">
        <v>526</v>
      </c>
      <c r="E368" s="294">
        <v>25233</v>
      </c>
      <c r="F368" s="296"/>
      <c r="G368" s="267">
        <v>1</v>
      </c>
      <c r="H368" s="907">
        <v>57</v>
      </c>
      <c r="I368" s="272">
        <v>66110.018349999998</v>
      </c>
      <c r="J368" s="312">
        <v>1952.23</v>
      </c>
      <c r="K368" s="316"/>
      <c r="L368" s="316"/>
      <c r="M368" s="316"/>
      <c r="N368" s="646"/>
      <c r="O368" s="656"/>
      <c r="P368" s="89"/>
    </row>
    <row r="369" spans="1:16" outlineLevel="1" x14ac:dyDescent="0.2">
      <c r="A369" s="623">
        <v>204</v>
      </c>
      <c r="B369" s="262">
        <v>207</v>
      </c>
      <c r="C369" s="262" t="s">
        <v>28</v>
      </c>
      <c r="D369" s="892" t="s">
        <v>538</v>
      </c>
      <c r="E369" s="294">
        <v>16457</v>
      </c>
      <c r="F369" s="297"/>
      <c r="G369" s="267">
        <v>1</v>
      </c>
      <c r="H369" s="907">
        <v>39</v>
      </c>
      <c r="I369" s="272">
        <v>32633.983350000002</v>
      </c>
      <c r="J369" s="312">
        <v>1952.23</v>
      </c>
      <c r="K369" s="242"/>
      <c r="L369" s="242"/>
      <c r="M369" s="242"/>
      <c r="N369" s="644"/>
      <c r="O369" s="222"/>
      <c r="P369" s="89"/>
    </row>
    <row r="370" spans="1:16" outlineLevel="1" x14ac:dyDescent="0.2">
      <c r="A370" s="623">
        <v>204</v>
      </c>
      <c r="B370" s="262">
        <v>207</v>
      </c>
      <c r="C370" s="262" t="s">
        <v>28</v>
      </c>
      <c r="D370" s="265" t="s">
        <v>1769</v>
      </c>
      <c r="E370" s="263"/>
      <c r="F370" s="297"/>
      <c r="G370" s="267">
        <v>0.31</v>
      </c>
      <c r="H370" s="907">
        <v>29</v>
      </c>
      <c r="I370" s="272">
        <v>6834.3711700000003</v>
      </c>
      <c r="J370" s="312">
        <v>605.19129999999996</v>
      </c>
      <c r="K370" s="242">
        <v>25547.9621612544</v>
      </c>
      <c r="L370" s="242">
        <v>4435.6591657728004</v>
      </c>
      <c r="M370" s="242"/>
      <c r="N370" s="644"/>
      <c r="O370" s="222"/>
      <c r="P370" s="89"/>
    </row>
    <row r="371" spans="1:16" outlineLevel="1" x14ac:dyDescent="0.2">
      <c r="A371" s="623">
        <v>204</v>
      </c>
      <c r="B371" s="262">
        <v>207</v>
      </c>
      <c r="C371" s="262" t="s">
        <v>28</v>
      </c>
      <c r="D371" s="265" t="s">
        <v>2829</v>
      </c>
      <c r="E371" s="263"/>
      <c r="F371" s="297"/>
      <c r="G371" s="267">
        <v>0.05</v>
      </c>
      <c r="H371" s="907">
        <v>39</v>
      </c>
      <c r="I371" s="272">
        <v>1631.6991699999999</v>
      </c>
      <c r="J371" s="312">
        <v>97.611500000000007</v>
      </c>
      <c r="K371" s="242"/>
      <c r="L371" s="242"/>
      <c r="M371" s="242"/>
      <c r="N371" s="644" t="s">
        <v>561</v>
      </c>
      <c r="O371" s="222"/>
      <c r="P371" s="89"/>
    </row>
    <row r="372" spans="1:16" outlineLevel="1" x14ac:dyDescent="0.2">
      <c r="A372" s="624">
        <v>204</v>
      </c>
      <c r="B372" s="275">
        <v>207</v>
      </c>
      <c r="C372" s="275" t="s">
        <v>28</v>
      </c>
      <c r="D372" s="278" t="s">
        <v>2355</v>
      </c>
      <c r="E372" s="276"/>
      <c r="F372" s="540"/>
      <c r="G372" s="280">
        <v>0.01</v>
      </c>
      <c r="H372" s="909">
        <v>29</v>
      </c>
      <c r="I372" s="282">
        <v>220.46358000000001</v>
      </c>
      <c r="J372" s="313">
        <v>19.522299999999998</v>
      </c>
      <c r="K372" s="251">
        <v>400.24422224639994</v>
      </c>
      <c r="L372" s="251">
        <v>65.293938259200004</v>
      </c>
      <c r="M372" s="251"/>
      <c r="N372" s="647" t="s">
        <v>562</v>
      </c>
      <c r="O372" s="251">
        <v>2.88</v>
      </c>
      <c r="P372" s="89"/>
    </row>
    <row r="373" spans="1:16" ht="26.1" customHeight="1" x14ac:dyDescent="0.2">
      <c r="A373" s="625">
        <v>205</v>
      </c>
      <c r="B373" s="254">
        <v>208</v>
      </c>
      <c r="C373" s="254" t="s">
        <v>28</v>
      </c>
      <c r="D373" s="256" t="s">
        <v>564</v>
      </c>
      <c r="E373" s="257">
        <v>62096</v>
      </c>
      <c r="F373" s="301" t="s">
        <v>552</v>
      </c>
      <c r="G373" s="258">
        <v>3.69</v>
      </c>
      <c r="H373" s="771"/>
      <c r="I373" s="258">
        <v>146554.74483000001</v>
      </c>
      <c r="J373" s="258">
        <v>7203.7286999999997</v>
      </c>
      <c r="K373" s="310">
        <v>56478.89</v>
      </c>
      <c r="L373" s="310">
        <v>20337.849999999999</v>
      </c>
      <c r="M373" s="310">
        <v>1561.12</v>
      </c>
      <c r="N373" s="310">
        <v>232136.33352999997</v>
      </c>
      <c r="O373" s="659">
        <v>3.74</v>
      </c>
      <c r="P373" s="89"/>
    </row>
    <row r="374" spans="1:16" outlineLevel="1" x14ac:dyDescent="0.2">
      <c r="A374" s="623">
        <v>205</v>
      </c>
      <c r="B374" s="262">
        <v>208</v>
      </c>
      <c r="C374" s="262" t="s">
        <v>28</v>
      </c>
      <c r="D374" s="265" t="s">
        <v>526</v>
      </c>
      <c r="E374" s="294">
        <v>32913</v>
      </c>
      <c r="F374" s="296"/>
      <c r="G374" s="267">
        <v>1</v>
      </c>
      <c r="H374" s="907">
        <v>57</v>
      </c>
      <c r="I374" s="272">
        <v>66110.018349999998</v>
      </c>
      <c r="J374" s="312">
        <v>1952.23</v>
      </c>
      <c r="K374" s="316"/>
      <c r="L374" s="316"/>
      <c r="M374" s="316"/>
      <c r="N374" s="646"/>
      <c r="O374" s="656"/>
      <c r="P374" s="89"/>
    </row>
    <row r="375" spans="1:16" outlineLevel="1" x14ac:dyDescent="0.2">
      <c r="A375" s="623">
        <v>205</v>
      </c>
      <c r="B375" s="262">
        <v>208</v>
      </c>
      <c r="C375" s="262" t="s">
        <v>28</v>
      </c>
      <c r="D375" s="265" t="s">
        <v>535</v>
      </c>
      <c r="E375" s="294">
        <v>16457</v>
      </c>
      <c r="F375" s="297"/>
      <c r="G375" s="267">
        <v>1</v>
      </c>
      <c r="H375" s="907">
        <v>42</v>
      </c>
      <c r="I375" s="272">
        <v>36708.3819</v>
      </c>
      <c r="J375" s="312">
        <v>1952.23</v>
      </c>
      <c r="K375" s="242"/>
      <c r="L375" s="242"/>
      <c r="M375" s="242"/>
      <c r="N375" s="644"/>
      <c r="O375" s="222"/>
      <c r="P375" s="89"/>
    </row>
    <row r="376" spans="1:16" outlineLevel="1" x14ac:dyDescent="0.2">
      <c r="A376" s="623">
        <v>205</v>
      </c>
      <c r="B376" s="262">
        <v>208</v>
      </c>
      <c r="C376" s="262" t="s">
        <v>28</v>
      </c>
      <c r="D376" s="265" t="s">
        <v>524</v>
      </c>
      <c r="E376" s="294">
        <v>12726</v>
      </c>
      <c r="F376" s="297"/>
      <c r="G376" s="267">
        <v>1</v>
      </c>
      <c r="H376" s="907">
        <v>34</v>
      </c>
      <c r="I376" s="272">
        <v>26822.466890000003</v>
      </c>
      <c r="J376" s="312">
        <v>1952.23</v>
      </c>
      <c r="K376" s="242"/>
      <c r="L376" s="242"/>
      <c r="M376" s="242"/>
      <c r="N376" s="644"/>
      <c r="O376" s="222"/>
      <c r="P376" s="89"/>
    </row>
    <row r="377" spans="1:16" outlineLevel="1" x14ac:dyDescent="0.2">
      <c r="A377" s="623">
        <v>205</v>
      </c>
      <c r="B377" s="262">
        <v>208</v>
      </c>
      <c r="C377" s="262" t="s">
        <v>28</v>
      </c>
      <c r="D377" s="265" t="s">
        <v>1769</v>
      </c>
      <c r="E377" s="263"/>
      <c r="F377" s="297"/>
      <c r="G377" s="267">
        <v>0.46</v>
      </c>
      <c r="H377" s="907">
        <v>28</v>
      </c>
      <c r="I377" s="272">
        <v>9751.137279999999</v>
      </c>
      <c r="J377" s="312">
        <v>898.02579999999989</v>
      </c>
      <c r="K377" s="242">
        <v>54897.4052085312</v>
      </c>
      <c r="L377" s="242">
        <v>20076.754164768001</v>
      </c>
      <c r="M377" s="242"/>
      <c r="N377" s="644"/>
      <c r="O377" s="222"/>
      <c r="P377" s="89"/>
    </row>
    <row r="378" spans="1:16" outlineLevel="1" x14ac:dyDescent="0.2">
      <c r="A378" s="623">
        <v>205</v>
      </c>
      <c r="B378" s="262">
        <v>208</v>
      </c>
      <c r="C378" s="262" t="s">
        <v>28</v>
      </c>
      <c r="D378" s="265" t="s">
        <v>2829</v>
      </c>
      <c r="E378" s="263"/>
      <c r="F378" s="297"/>
      <c r="G378" s="267">
        <v>0.2</v>
      </c>
      <c r="H378" s="907">
        <v>39</v>
      </c>
      <c r="I378" s="272">
        <v>6526.7966699999997</v>
      </c>
      <c r="J378" s="312">
        <v>390.44600000000003</v>
      </c>
      <c r="K378" s="242"/>
      <c r="L378" s="242"/>
      <c r="M378" s="242"/>
      <c r="N378" s="644" t="s">
        <v>561</v>
      </c>
      <c r="O378" s="222"/>
      <c r="P378" s="89"/>
    </row>
    <row r="379" spans="1:16" outlineLevel="1" x14ac:dyDescent="0.2">
      <c r="A379" s="623">
        <v>205</v>
      </c>
      <c r="B379" s="262">
        <v>208</v>
      </c>
      <c r="C379" s="262" t="s">
        <v>28</v>
      </c>
      <c r="D379" s="265" t="s">
        <v>2355</v>
      </c>
      <c r="E379" s="263"/>
      <c r="F379" s="297"/>
      <c r="G379" s="267">
        <v>0.03</v>
      </c>
      <c r="H379" s="907">
        <v>28</v>
      </c>
      <c r="I379" s="272">
        <v>635.94374000000005</v>
      </c>
      <c r="J379" s="312">
        <v>58.566899999999997</v>
      </c>
      <c r="K379" s="242">
        <v>1581.4869852096001</v>
      </c>
      <c r="L379" s="242">
        <v>261.098455968</v>
      </c>
      <c r="M379" s="242"/>
      <c r="N379" s="644" t="s">
        <v>562</v>
      </c>
      <c r="O379" s="242">
        <v>2.88</v>
      </c>
      <c r="P379" s="89"/>
    </row>
    <row r="380" spans="1:16" ht="15" customHeight="1" outlineLevel="1" x14ac:dyDescent="0.2">
      <c r="A380" s="624">
        <v>205</v>
      </c>
      <c r="B380" s="275">
        <v>208</v>
      </c>
      <c r="C380" s="275" t="s">
        <v>28</v>
      </c>
      <c r="D380" s="364" t="s">
        <v>3420</v>
      </c>
      <c r="E380" s="365"/>
      <c r="F380" s="374"/>
      <c r="G380" s="366"/>
      <c r="H380" s="914"/>
      <c r="I380" s="360"/>
      <c r="J380" s="360"/>
      <c r="K380" s="251"/>
      <c r="L380" s="251"/>
      <c r="M380" s="251"/>
      <c r="N380" s="647"/>
      <c r="O380" s="252"/>
      <c r="P380" s="89"/>
    </row>
    <row r="381" spans="1:16" ht="27.75" customHeight="1" x14ac:dyDescent="0.2">
      <c r="A381" s="625">
        <v>206</v>
      </c>
      <c r="B381" s="254">
        <v>209</v>
      </c>
      <c r="C381" s="254" t="s">
        <v>28</v>
      </c>
      <c r="D381" s="256" t="s">
        <v>565</v>
      </c>
      <c r="E381" s="257">
        <v>44235.199999999997</v>
      </c>
      <c r="F381" s="301" t="s">
        <v>552</v>
      </c>
      <c r="G381" s="258">
        <v>2.71</v>
      </c>
      <c r="H381" s="771"/>
      <c r="I381" s="258">
        <v>114424.34638999999</v>
      </c>
      <c r="J381" s="258">
        <v>5290.5433000000003</v>
      </c>
      <c r="K381" s="310">
        <v>22612.87</v>
      </c>
      <c r="L381" s="310">
        <v>5137.8</v>
      </c>
      <c r="M381" s="310">
        <v>1561.12</v>
      </c>
      <c r="N381" s="310">
        <v>149026.67968999999</v>
      </c>
      <c r="O381" s="659">
        <v>3.37</v>
      </c>
      <c r="P381" s="89"/>
    </row>
    <row r="382" spans="1:16" outlineLevel="1" x14ac:dyDescent="0.2">
      <c r="A382" s="623">
        <v>206</v>
      </c>
      <c r="B382" s="262">
        <v>209</v>
      </c>
      <c r="C382" s="262" t="s">
        <v>28</v>
      </c>
      <c r="D382" s="265" t="s">
        <v>526</v>
      </c>
      <c r="E382" s="294">
        <v>25233</v>
      </c>
      <c r="F382" s="296"/>
      <c r="G382" s="267">
        <v>1</v>
      </c>
      <c r="H382" s="907">
        <v>57</v>
      </c>
      <c r="I382" s="272">
        <v>66110.018349999998</v>
      </c>
      <c r="J382" s="312">
        <v>1952.23</v>
      </c>
      <c r="K382" s="316"/>
      <c r="L382" s="316"/>
      <c r="M382" s="316"/>
      <c r="N382" s="646"/>
      <c r="O382" s="656"/>
      <c r="P382" s="89"/>
    </row>
    <row r="383" spans="1:16" outlineLevel="1" x14ac:dyDescent="0.2">
      <c r="A383" s="623">
        <v>206</v>
      </c>
      <c r="B383" s="262">
        <v>209</v>
      </c>
      <c r="C383" s="262" t="s">
        <v>28</v>
      </c>
      <c r="D383" s="265" t="s">
        <v>535</v>
      </c>
      <c r="E383" s="294">
        <v>16457</v>
      </c>
      <c r="F383" s="297"/>
      <c r="G383" s="267">
        <v>1</v>
      </c>
      <c r="H383" s="907">
        <v>38</v>
      </c>
      <c r="I383" s="272">
        <v>31378.633979999999</v>
      </c>
      <c r="J383" s="312">
        <v>1952.23</v>
      </c>
      <c r="K383" s="242"/>
      <c r="L383" s="242"/>
      <c r="M383" s="242"/>
      <c r="N383" s="644"/>
      <c r="O383" s="222"/>
      <c r="P383" s="89"/>
    </row>
    <row r="384" spans="1:16" outlineLevel="1" x14ac:dyDescent="0.2">
      <c r="A384" s="623">
        <v>206</v>
      </c>
      <c r="B384" s="262">
        <v>209</v>
      </c>
      <c r="C384" s="262" t="s">
        <v>28</v>
      </c>
      <c r="D384" s="265" t="s">
        <v>524</v>
      </c>
      <c r="E384" s="294">
        <v>2545.2000000000003</v>
      </c>
      <c r="F384" s="297"/>
      <c r="G384" s="267">
        <v>0.2</v>
      </c>
      <c r="H384" s="907">
        <v>29</v>
      </c>
      <c r="I384" s="272">
        <v>4409.2717300000004</v>
      </c>
      <c r="J384" s="312">
        <v>390.44600000000003</v>
      </c>
      <c r="K384" s="242"/>
      <c r="L384" s="242"/>
      <c r="M384" s="242"/>
      <c r="N384" s="644"/>
      <c r="O384" s="222"/>
      <c r="P384" s="89"/>
    </row>
    <row r="385" spans="1:16" outlineLevel="1" x14ac:dyDescent="0.2">
      <c r="A385" s="623">
        <v>206</v>
      </c>
      <c r="B385" s="262">
        <v>209</v>
      </c>
      <c r="C385" s="262" t="s">
        <v>28</v>
      </c>
      <c r="D385" s="265" t="s">
        <v>1769</v>
      </c>
      <c r="E385" s="263"/>
      <c r="F385" s="297"/>
      <c r="G385" s="267">
        <v>0.34</v>
      </c>
      <c r="H385" s="907">
        <v>28</v>
      </c>
      <c r="I385" s="272">
        <v>7207.3623399999997</v>
      </c>
      <c r="J385" s="312">
        <v>663.75819999999999</v>
      </c>
      <c r="K385" s="242">
        <v>21417.979775270403</v>
      </c>
      <c r="L385" s="242">
        <v>4941.9770512896002</v>
      </c>
      <c r="M385" s="242"/>
      <c r="N385" s="644"/>
      <c r="O385" s="222"/>
      <c r="P385" s="89"/>
    </row>
    <row r="386" spans="1:16" outlineLevel="1" x14ac:dyDescent="0.2">
      <c r="A386" s="623">
        <v>206</v>
      </c>
      <c r="B386" s="262">
        <v>209</v>
      </c>
      <c r="C386" s="262" t="s">
        <v>28</v>
      </c>
      <c r="D386" s="265" t="s">
        <v>2829</v>
      </c>
      <c r="E386" s="263"/>
      <c r="F386" s="297"/>
      <c r="G386" s="267">
        <v>0.15</v>
      </c>
      <c r="H386" s="907">
        <v>39</v>
      </c>
      <c r="I386" s="272">
        <v>4895.0974999999999</v>
      </c>
      <c r="J386" s="312">
        <v>292.83449999999999</v>
      </c>
      <c r="K386" s="242"/>
      <c r="L386" s="242"/>
      <c r="M386" s="242"/>
      <c r="N386" s="644" t="s">
        <v>561</v>
      </c>
      <c r="O386" s="222"/>
      <c r="P386" s="89"/>
    </row>
    <row r="387" spans="1:16" outlineLevel="1" x14ac:dyDescent="0.2">
      <c r="A387" s="623">
        <v>206</v>
      </c>
      <c r="B387" s="262">
        <v>209</v>
      </c>
      <c r="C387" s="262" t="s">
        <v>28</v>
      </c>
      <c r="D387" s="265" t="s">
        <v>2355</v>
      </c>
      <c r="E387" s="263"/>
      <c r="F387" s="297"/>
      <c r="G387" s="267">
        <v>0.02</v>
      </c>
      <c r="H387" s="907">
        <v>28</v>
      </c>
      <c r="I387" s="272">
        <v>423.96249</v>
      </c>
      <c r="J387" s="312">
        <v>39.044599999999996</v>
      </c>
      <c r="K387" s="242">
        <v>1194.8912168255999</v>
      </c>
      <c r="L387" s="242">
        <v>195.8266025856</v>
      </c>
      <c r="M387" s="242"/>
      <c r="N387" s="644" t="s">
        <v>562</v>
      </c>
      <c r="O387" s="242">
        <v>2.88</v>
      </c>
      <c r="P387" s="89"/>
    </row>
    <row r="388" spans="1:16" ht="15" customHeight="1" outlineLevel="1" x14ac:dyDescent="0.2">
      <c r="A388" s="624">
        <v>206</v>
      </c>
      <c r="B388" s="275">
        <v>209</v>
      </c>
      <c r="C388" s="275" t="s">
        <v>28</v>
      </c>
      <c r="D388" s="364" t="s">
        <v>3421</v>
      </c>
      <c r="E388" s="365"/>
      <c r="F388" s="374"/>
      <c r="G388" s="366"/>
      <c r="H388" s="914"/>
      <c r="I388" s="360"/>
      <c r="J388" s="360"/>
      <c r="K388" s="251"/>
      <c r="L388" s="251"/>
      <c r="M388" s="251"/>
      <c r="N388" s="647"/>
      <c r="O388" s="252"/>
      <c r="P388" s="89"/>
    </row>
    <row r="389" spans="1:16" ht="19.5" customHeight="1" x14ac:dyDescent="0.2">
      <c r="A389" s="625">
        <v>206</v>
      </c>
      <c r="B389" s="254">
        <v>209</v>
      </c>
      <c r="C389" s="254" t="s">
        <v>69</v>
      </c>
      <c r="D389" s="284" t="s">
        <v>566</v>
      </c>
      <c r="E389" s="257">
        <v>2497</v>
      </c>
      <c r="F389" s="301" t="s">
        <v>548</v>
      </c>
      <c r="G389" s="258">
        <v>3.24</v>
      </c>
      <c r="H389" s="771"/>
      <c r="I389" s="258">
        <v>125315.7233</v>
      </c>
      <c r="J389" s="258">
        <v>6325.2252000000008</v>
      </c>
      <c r="K389" s="310">
        <v>280252.84000000003</v>
      </c>
      <c r="L389" s="310">
        <v>16552.41</v>
      </c>
      <c r="M389" s="310">
        <v>1561.12</v>
      </c>
      <c r="N389" s="310">
        <v>430007.31849999999</v>
      </c>
      <c r="O389" s="659">
        <v>172.21</v>
      </c>
      <c r="P389" s="89"/>
    </row>
    <row r="390" spans="1:16" outlineLevel="1" x14ac:dyDescent="0.2">
      <c r="A390" s="623">
        <v>206</v>
      </c>
      <c r="B390" s="262">
        <v>209</v>
      </c>
      <c r="C390" s="262" t="s">
        <v>69</v>
      </c>
      <c r="D390" s="265" t="s">
        <v>526</v>
      </c>
      <c r="E390" s="266"/>
      <c r="F390" s="296"/>
      <c r="G390" s="267">
        <v>1</v>
      </c>
      <c r="H390" s="907">
        <v>57</v>
      </c>
      <c r="I390" s="272">
        <v>66110.018349999998</v>
      </c>
      <c r="J390" s="312">
        <v>1952.23</v>
      </c>
      <c r="K390" s="316"/>
      <c r="L390" s="316"/>
      <c r="M390" s="316"/>
      <c r="N390" s="646"/>
      <c r="O390" s="656"/>
      <c r="P390" s="89"/>
    </row>
    <row r="391" spans="1:16" outlineLevel="1" x14ac:dyDescent="0.2">
      <c r="A391" s="623">
        <v>206</v>
      </c>
      <c r="B391" s="262">
        <v>209</v>
      </c>
      <c r="C391" s="262" t="s">
        <v>69</v>
      </c>
      <c r="D391" s="265" t="s">
        <v>535</v>
      </c>
      <c r="E391" s="263"/>
      <c r="F391" s="297"/>
      <c r="G391" s="267">
        <v>0.61</v>
      </c>
      <c r="H391" s="907">
        <v>38</v>
      </c>
      <c r="I391" s="272">
        <v>19140.96673</v>
      </c>
      <c r="J391" s="312">
        <v>1190.8603000000001</v>
      </c>
      <c r="K391" s="242"/>
      <c r="L391" s="242"/>
      <c r="M391" s="242"/>
      <c r="N391" s="644"/>
      <c r="O391" s="222"/>
      <c r="P391" s="89"/>
    </row>
    <row r="392" spans="1:16" outlineLevel="1" x14ac:dyDescent="0.2">
      <c r="A392" s="889">
        <v>206</v>
      </c>
      <c r="B392" s="890">
        <v>209</v>
      </c>
      <c r="C392" s="890" t="s">
        <v>69</v>
      </c>
      <c r="D392" s="892" t="s">
        <v>521</v>
      </c>
      <c r="E392" s="891"/>
      <c r="F392" s="893"/>
      <c r="G392" s="894">
        <v>0.39</v>
      </c>
      <c r="H392" s="907">
        <v>39</v>
      </c>
      <c r="I392" s="272">
        <v>12727.253500000001</v>
      </c>
      <c r="J392" s="312">
        <v>761.36969999999997</v>
      </c>
      <c r="K392" s="242"/>
      <c r="L392" s="242"/>
      <c r="M392" s="242"/>
      <c r="N392" s="644"/>
      <c r="O392" s="222"/>
      <c r="P392" s="89"/>
    </row>
    <row r="393" spans="1:16" outlineLevel="1" x14ac:dyDescent="0.2">
      <c r="A393" s="623">
        <v>206</v>
      </c>
      <c r="B393" s="262">
        <v>209</v>
      </c>
      <c r="C393" s="262" t="s">
        <v>69</v>
      </c>
      <c r="D393" s="265" t="s">
        <v>524</v>
      </c>
      <c r="E393" s="263"/>
      <c r="F393" s="297"/>
      <c r="G393" s="267">
        <v>0.81</v>
      </c>
      <c r="H393" s="907">
        <v>29</v>
      </c>
      <c r="I393" s="272">
        <v>17857.550500000001</v>
      </c>
      <c r="J393" s="312">
        <v>1581.3063</v>
      </c>
      <c r="K393" s="242"/>
      <c r="L393" s="242"/>
      <c r="M393" s="242"/>
      <c r="N393" s="644"/>
      <c r="O393" s="222"/>
      <c r="P393" s="89"/>
    </row>
    <row r="394" spans="1:16" outlineLevel="1" x14ac:dyDescent="0.2">
      <c r="A394" s="623">
        <v>206</v>
      </c>
      <c r="B394" s="262">
        <v>209</v>
      </c>
      <c r="C394" s="262" t="s">
        <v>69</v>
      </c>
      <c r="D394" s="265" t="s">
        <v>1769</v>
      </c>
      <c r="E394" s="263"/>
      <c r="F394" s="297"/>
      <c r="G394" s="267">
        <v>0.43</v>
      </c>
      <c r="H394" s="907">
        <v>29</v>
      </c>
      <c r="I394" s="272">
        <v>9479.9342199999992</v>
      </c>
      <c r="J394" s="312">
        <v>839.45890000000009</v>
      </c>
      <c r="K394" s="242"/>
      <c r="L394" s="242"/>
      <c r="M394" s="242"/>
      <c r="N394" s="644"/>
      <c r="O394" s="222"/>
      <c r="P394" s="89"/>
    </row>
    <row r="395" spans="1:16" ht="15" customHeight="1" outlineLevel="1" x14ac:dyDescent="0.2">
      <c r="A395" s="623">
        <v>206</v>
      </c>
      <c r="B395" s="262">
        <v>209</v>
      </c>
      <c r="C395" s="262" t="s">
        <v>69</v>
      </c>
      <c r="D395" s="367" t="s">
        <v>3421</v>
      </c>
      <c r="E395" s="361"/>
      <c r="F395" s="541"/>
      <c r="G395" s="362"/>
      <c r="H395" s="911"/>
      <c r="I395" s="363"/>
      <c r="J395" s="363"/>
      <c r="K395" s="242"/>
      <c r="L395" s="242"/>
      <c r="M395" s="242"/>
      <c r="N395" s="644"/>
      <c r="O395" s="222"/>
      <c r="P395" s="89"/>
    </row>
    <row r="396" spans="1:16" outlineLevel="1" x14ac:dyDescent="0.2">
      <c r="A396" s="623">
        <v>206</v>
      </c>
      <c r="B396" s="262">
        <v>209</v>
      </c>
      <c r="C396" s="262" t="s">
        <v>69</v>
      </c>
      <c r="D396" s="367" t="s">
        <v>1699</v>
      </c>
      <c r="E396" s="221"/>
      <c r="F396" s="533"/>
      <c r="G396" s="242"/>
      <c r="H396" s="908"/>
      <c r="I396" s="242"/>
      <c r="J396" s="242"/>
      <c r="K396" s="242"/>
      <c r="L396" s="242"/>
      <c r="M396" s="242"/>
      <c r="N396" s="644"/>
      <c r="O396" s="222"/>
      <c r="P396" s="89"/>
    </row>
    <row r="397" spans="1:16" outlineLevel="1" x14ac:dyDescent="0.2">
      <c r="A397" s="623">
        <v>206</v>
      </c>
      <c r="B397" s="262">
        <v>209</v>
      </c>
      <c r="C397" s="262" t="s">
        <v>69</v>
      </c>
      <c r="D397" s="367" t="s">
        <v>4</v>
      </c>
      <c r="E397" s="221"/>
      <c r="F397" s="533"/>
      <c r="G397" s="242"/>
      <c r="H397" s="908"/>
      <c r="I397" s="242"/>
      <c r="J397" s="242"/>
      <c r="K397" s="242"/>
      <c r="L397" s="242"/>
      <c r="M397" s="242"/>
      <c r="N397" s="644"/>
      <c r="O397" s="222"/>
      <c r="P397" s="89"/>
    </row>
    <row r="398" spans="1:16" outlineLevel="1" x14ac:dyDescent="0.2">
      <c r="A398" s="624">
        <v>206</v>
      </c>
      <c r="B398" s="275">
        <v>209</v>
      </c>
      <c r="C398" s="275" t="s">
        <v>69</v>
      </c>
      <c r="D398" s="364" t="s">
        <v>5</v>
      </c>
      <c r="E398" s="250"/>
      <c r="F398" s="542"/>
      <c r="G398" s="251"/>
      <c r="H398" s="910"/>
      <c r="I398" s="251"/>
      <c r="J398" s="251"/>
      <c r="K398" s="251"/>
      <c r="L398" s="251"/>
      <c r="M398" s="251"/>
      <c r="N398" s="647"/>
      <c r="O398" s="252"/>
      <c r="P398" s="89"/>
    </row>
    <row r="399" spans="1:16" ht="21" customHeight="1" x14ac:dyDescent="0.2">
      <c r="A399" s="625">
        <v>206</v>
      </c>
      <c r="B399" s="254">
        <v>209</v>
      </c>
      <c r="C399" s="254" t="s">
        <v>70</v>
      </c>
      <c r="D399" s="284" t="s">
        <v>567</v>
      </c>
      <c r="E399" s="257">
        <v>4342</v>
      </c>
      <c r="F399" s="301" t="s">
        <v>548</v>
      </c>
      <c r="G399" s="258">
        <v>3.17</v>
      </c>
      <c r="H399" s="771"/>
      <c r="I399" s="258">
        <v>132194.72103000002</v>
      </c>
      <c r="J399" s="258">
        <v>6188.5690999999997</v>
      </c>
      <c r="K399" s="310">
        <v>825988</v>
      </c>
      <c r="L399" s="310">
        <v>3623.46</v>
      </c>
      <c r="M399" s="310">
        <v>1561.12</v>
      </c>
      <c r="N399" s="310">
        <v>969555.87012999994</v>
      </c>
      <c r="O399" s="659">
        <v>223.3</v>
      </c>
      <c r="P399" s="89"/>
    </row>
    <row r="400" spans="1:16" outlineLevel="1" x14ac:dyDescent="0.2">
      <c r="A400" s="623">
        <v>206</v>
      </c>
      <c r="B400" s="262">
        <v>209</v>
      </c>
      <c r="C400" s="262" t="s">
        <v>70</v>
      </c>
      <c r="D400" s="265" t="s">
        <v>526</v>
      </c>
      <c r="E400" s="266"/>
      <c r="F400" s="296"/>
      <c r="G400" s="267">
        <v>1</v>
      </c>
      <c r="H400" s="907">
        <v>57</v>
      </c>
      <c r="I400" s="272">
        <v>66110.018349999998</v>
      </c>
      <c r="J400" s="312">
        <v>1952.23</v>
      </c>
      <c r="K400" s="316"/>
      <c r="L400" s="316"/>
      <c r="M400" s="316"/>
      <c r="N400" s="646"/>
      <c r="O400" s="656"/>
      <c r="P400" s="89"/>
    </row>
    <row r="401" spans="1:16" outlineLevel="1" x14ac:dyDescent="0.2">
      <c r="A401" s="623">
        <v>206</v>
      </c>
      <c r="B401" s="262">
        <v>209</v>
      </c>
      <c r="C401" s="262" t="s">
        <v>70</v>
      </c>
      <c r="D401" s="265" t="s">
        <v>535</v>
      </c>
      <c r="E401" s="263"/>
      <c r="F401" s="297"/>
      <c r="G401" s="267">
        <v>1</v>
      </c>
      <c r="H401" s="907">
        <v>42</v>
      </c>
      <c r="I401" s="272">
        <v>36708.3819</v>
      </c>
      <c r="J401" s="312">
        <v>1952.23</v>
      </c>
      <c r="K401" s="242"/>
      <c r="L401" s="242"/>
      <c r="M401" s="242"/>
      <c r="N401" s="644"/>
      <c r="O401" s="222"/>
      <c r="P401" s="89"/>
    </row>
    <row r="402" spans="1:16" outlineLevel="1" x14ac:dyDescent="0.2">
      <c r="A402" s="623">
        <v>206</v>
      </c>
      <c r="B402" s="262">
        <v>209</v>
      </c>
      <c r="C402" s="262" t="s">
        <v>70</v>
      </c>
      <c r="D402" s="265" t="s">
        <v>524</v>
      </c>
      <c r="E402" s="263"/>
      <c r="F402" s="297"/>
      <c r="G402" s="267">
        <v>0.75</v>
      </c>
      <c r="H402" s="907">
        <v>34</v>
      </c>
      <c r="I402" s="272">
        <v>20116.850160000002</v>
      </c>
      <c r="J402" s="312">
        <v>1464.1724999999999</v>
      </c>
      <c r="K402" s="242"/>
      <c r="L402" s="242"/>
      <c r="M402" s="242"/>
      <c r="N402" s="644"/>
      <c r="O402" s="222"/>
      <c r="P402" s="89"/>
    </row>
    <row r="403" spans="1:16" outlineLevel="1" x14ac:dyDescent="0.2">
      <c r="A403" s="623">
        <v>206</v>
      </c>
      <c r="B403" s="262">
        <v>209</v>
      </c>
      <c r="C403" s="262" t="s">
        <v>70</v>
      </c>
      <c r="D403" s="265" t="s">
        <v>1769</v>
      </c>
      <c r="E403" s="263"/>
      <c r="F403" s="297"/>
      <c r="G403" s="267">
        <v>0.42</v>
      </c>
      <c r="H403" s="907">
        <v>29</v>
      </c>
      <c r="I403" s="272">
        <v>9259.4706200000001</v>
      </c>
      <c r="J403" s="312">
        <v>819.9366</v>
      </c>
      <c r="K403" s="242"/>
      <c r="L403" s="242"/>
      <c r="M403" s="242"/>
      <c r="N403" s="644"/>
      <c r="O403" s="222"/>
      <c r="P403" s="89"/>
    </row>
    <row r="404" spans="1:16" ht="15" customHeight="1" outlineLevel="1" x14ac:dyDescent="0.2">
      <c r="A404" s="623">
        <v>206</v>
      </c>
      <c r="B404" s="262">
        <v>209</v>
      </c>
      <c r="C404" s="262" t="s">
        <v>70</v>
      </c>
      <c r="D404" s="370" t="s">
        <v>1699</v>
      </c>
      <c r="E404" s="371"/>
      <c r="F404" s="541"/>
      <c r="G404" s="363"/>
      <c r="H404" s="921"/>
      <c r="I404" s="363"/>
      <c r="J404" s="363"/>
      <c r="K404" s="242"/>
      <c r="L404" s="242"/>
      <c r="M404" s="242"/>
      <c r="N404" s="644"/>
      <c r="O404" s="222"/>
      <c r="P404" s="89"/>
    </row>
    <row r="405" spans="1:16" outlineLevel="1" x14ac:dyDescent="0.2">
      <c r="A405" s="623">
        <v>206</v>
      </c>
      <c r="B405" s="262">
        <v>209</v>
      </c>
      <c r="C405" s="262" t="s">
        <v>70</v>
      </c>
      <c r="D405" s="367" t="s">
        <v>4</v>
      </c>
      <c r="E405" s="221"/>
      <c r="F405" s="533"/>
      <c r="G405" s="242"/>
      <c r="H405" s="908"/>
      <c r="I405" s="242"/>
      <c r="J405" s="242"/>
      <c r="K405" s="242"/>
      <c r="L405" s="242"/>
      <c r="M405" s="242"/>
      <c r="N405" s="644"/>
      <c r="O405" s="222"/>
      <c r="P405" s="89"/>
    </row>
    <row r="406" spans="1:16" outlineLevel="1" x14ac:dyDescent="0.2">
      <c r="A406" s="624">
        <v>206</v>
      </c>
      <c r="B406" s="275">
        <v>209</v>
      </c>
      <c r="C406" s="275" t="s">
        <v>70</v>
      </c>
      <c r="D406" s="364" t="s">
        <v>5</v>
      </c>
      <c r="E406" s="250"/>
      <c r="F406" s="542"/>
      <c r="G406" s="251"/>
      <c r="H406" s="910"/>
      <c r="I406" s="251"/>
      <c r="J406" s="251"/>
      <c r="K406" s="251"/>
      <c r="L406" s="251"/>
      <c r="M406" s="251"/>
      <c r="N406" s="647"/>
      <c r="O406" s="252"/>
      <c r="P406" s="89"/>
    </row>
    <row r="407" spans="1:16" ht="21.75" customHeight="1" x14ac:dyDescent="0.2">
      <c r="A407" s="625">
        <v>206</v>
      </c>
      <c r="B407" s="254">
        <v>209</v>
      </c>
      <c r="C407" s="254" t="s">
        <v>71</v>
      </c>
      <c r="D407" s="284" t="s">
        <v>573</v>
      </c>
      <c r="E407" s="257">
        <v>2141</v>
      </c>
      <c r="F407" s="301" t="s">
        <v>548</v>
      </c>
      <c r="G407" s="258">
        <v>2.88</v>
      </c>
      <c r="H407" s="771"/>
      <c r="I407" s="258">
        <v>124607.24638000001</v>
      </c>
      <c r="J407" s="311">
        <v>5622.4223999999995</v>
      </c>
      <c r="K407" s="310">
        <v>993765.37</v>
      </c>
      <c r="L407" s="310">
        <v>1787.19</v>
      </c>
      <c r="M407" s="310">
        <v>1561.12</v>
      </c>
      <c r="N407" s="310">
        <v>1127343.3487800001</v>
      </c>
      <c r="O407" s="659">
        <v>526.54999999999995</v>
      </c>
      <c r="P407" s="89"/>
    </row>
    <row r="408" spans="1:16" outlineLevel="1" x14ac:dyDescent="0.2">
      <c r="A408" s="623">
        <v>206</v>
      </c>
      <c r="B408" s="262">
        <v>209</v>
      </c>
      <c r="C408" s="262" t="s">
        <v>71</v>
      </c>
      <c r="D408" s="265" t="s">
        <v>526</v>
      </c>
      <c r="E408" s="266"/>
      <c r="F408" s="296"/>
      <c r="G408" s="267">
        <v>1</v>
      </c>
      <c r="H408" s="907">
        <v>57</v>
      </c>
      <c r="I408" s="272">
        <v>66110.018349999998</v>
      </c>
      <c r="J408" s="312">
        <v>1952.23</v>
      </c>
      <c r="K408" s="316"/>
      <c r="L408" s="316"/>
      <c r="M408" s="316"/>
      <c r="N408" s="646"/>
      <c r="O408" s="656"/>
      <c r="P408" s="89"/>
    </row>
    <row r="409" spans="1:16" outlineLevel="1" x14ac:dyDescent="0.2">
      <c r="A409" s="623">
        <v>206</v>
      </c>
      <c r="B409" s="262">
        <v>209</v>
      </c>
      <c r="C409" s="262" t="s">
        <v>71</v>
      </c>
      <c r="D409" s="265" t="s">
        <v>535</v>
      </c>
      <c r="E409" s="263"/>
      <c r="F409" s="297"/>
      <c r="G409" s="267">
        <v>1</v>
      </c>
      <c r="H409" s="907">
        <v>42</v>
      </c>
      <c r="I409" s="272">
        <v>36708.3819</v>
      </c>
      <c r="J409" s="312">
        <v>1952.23</v>
      </c>
      <c r="K409" s="242"/>
      <c r="L409" s="242"/>
      <c r="M409" s="242"/>
      <c r="N409" s="644"/>
      <c r="O409" s="222"/>
      <c r="P409" s="89"/>
    </row>
    <row r="410" spans="1:16" outlineLevel="1" x14ac:dyDescent="0.2">
      <c r="A410" s="623">
        <v>206</v>
      </c>
      <c r="B410" s="262">
        <v>209</v>
      </c>
      <c r="C410" s="262" t="s">
        <v>71</v>
      </c>
      <c r="D410" s="265" t="s">
        <v>524</v>
      </c>
      <c r="E410" s="263"/>
      <c r="F410" s="297"/>
      <c r="G410" s="267">
        <v>0.5</v>
      </c>
      <c r="H410" s="907">
        <v>34</v>
      </c>
      <c r="I410" s="272">
        <v>13411.23345</v>
      </c>
      <c r="J410" s="312">
        <v>976.11500000000001</v>
      </c>
      <c r="K410" s="242"/>
      <c r="L410" s="242"/>
      <c r="M410" s="242"/>
      <c r="N410" s="644"/>
      <c r="O410" s="222"/>
      <c r="P410" s="89"/>
    </row>
    <row r="411" spans="1:16" outlineLevel="1" x14ac:dyDescent="0.2">
      <c r="A411" s="623">
        <v>206</v>
      </c>
      <c r="B411" s="262">
        <v>209</v>
      </c>
      <c r="C411" s="262" t="s">
        <v>71</v>
      </c>
      <c r="D411" s="265" t="s">
        <v>1769</v>
      </c>
      <c r="E411" s="263"/>
      <c r="F411" s="297"/>
      <c r="G411" s="267">
        <v>0.38</v>
      </c>
      <c r="H411" s="907">
        <v>29</v>
      </c>
      <c r="I411" s="272">
        <v>8377.6126800000002</v>
      </c>
      <c r="J411" s="312">
        <v>741.84740000000011</v>
      </c>
      <c r="K411" s="242"/>
      <c r="L411" s="242"/>
      <c r="M411" s="242"/>
      <c r="N411" s="644"/>
      <c r="O411" s="222"/>
      <c r="P411" s="89"/>
    </row>
    <row r="412" spans="1:16" ht="15" customHeight="1" outlineLevel="1" x14ac:dyDescent="0.2">
      <c r="A412" s="623">
        <v>206</v>
      </c>
      <c r="B412" s="262">
        <v>209</v>
      </c>
      <c r="C412" s="262" t="s">
        <v>71</v>
      </c>
      <c r="D412" s="370" t="s">
        <v>1699</v>
      </c>
      <c r="E412" s="371"/>
      <c r="F412" s="541"/>
      <c r="G412" s="363"/>
      <c r="H412" s="921"/>
      <c r="I412" s="363"/>
      <c r="J412" s="363"/>
      <c r="K412" s="242"/>
      <c r="L412" s="242"/>
      <c r="M412" s="242"/>
      <c r="N412" s="644"/>
      <c r="O412" s="222"/>
      <c r="P412" s="89"/>
    </row>
    <row r="413" spans="1:16" outlineLevel="1" x14ac:dyDescent="0.2">
      <c r="A413" s="623">
        <v>206</v>
      </c>
      <c r="B413" s="262">
        <v>209</v>
      </c>
      <c r="C413" s="262" t="s">
        <v>71</v>
      </c>
      <c r="D413" s="367" t="s">
        <v>4</v>
      </c>
      <c r="E413" s="221"/>
      <c r="F413" s="533"/>
      <c r="G413" s="242"/>
      <c r="H413" s="908"/>
      <c r="I413" s="242"/>
      <c r="J413" s="242"/>
      <c r="K413" s="242"/>
      <c r="L413" s="242"/>
      <c r="M413" s="242"/>
      <c r="N413" s="644"/>
      <c r="O413" s="222"/>
      <c r="P413" s="89"/>
    </row>
    <row r="414" spans="1:16" outlineLevel="1" x14ac:dyDescent="0.2">
      <c r="A414" s="624">
        <v>206</v>
      </c>
      <c r="B414" s="275">
        <v>209</v>
      </c>
      <c r="C414" s="275" t="s">
        <v>71</v>
      </c>
      <c r="D414" s="364" t="s">
        <v>5</v>
      </c>
      <c r="E414" s="250"/>
      <c r="F414" s="542"/>
      <c r="G414" s="251"/>
      <c r="H414" s="910"/>
      <c r="I414" s="251"/>
      <c r="J414" s="251"/>
      <c r="K414" s="251"/>
      <c r="L414" s="251"/>
      <c r="M414" s="251"/>
      <c r="N414" s="647"/>
      <c r="O414" s="252"/>
      <c r="P414" s="89"/>
    </row>
    <row r="415" spans="1:16" ht="24" customHeight="1" x14ac:dyDescent="0.2">
      <c r="A415" s="625">
        <v>206</v>
      </c>
      <c r="B415" s="254">
        <v>210</v>
      </c>
      <c r="C415" s="254" t="s">
        <v>28</v>
      </c>
      <c r="D415" s="284" t="s">
        <v>574</v>
      </c>
      <c r="E415" s="257">
        <v>41690</v>
      </c>
      <c r="F415" s="301" t="s">
        <v>552</v>
      </c>
      <c r="G415" s="258">
        <v>2.31</v>
      </c>
      <c r="H415" s="771"/>
      <c r="I415" s="258">
        <v>104060.07093</v>
      </c>
      <c r="J415" s="258">
        <v>4509.6512999999995</v>
      </c>
      <c r="K415" s="310">
        <v>24609.040000000001</v>
      </c>
      <c r="L415" s="310">
        <v>4104</v>
      </c>
      <c r="M415" s="310">
        <v>1561.12</v>
      </c>
      <c r="N415" s="310">
        <v>138843.88222999999</v>
      </c>
      <c r="O415" s="659">
        <v>3.33</v>
      </c>
      <c r="P415" s="89"/>
    </row>
    <row r="416" spans="1:16" outlineLevel="1" x14ac:dyDescent="0.2">
      <c r="A416" s="623">
        <v>206</v>
      </c>
      <c r="B416" s="262">
        <v>210</v>
      </c>
      <c r="C416" s="262" t="s">
        <v>28</v>
      </c>
      <c r="D416" s="265" t="s">
        <v>526</v>
      </c>
      <c r="E416" s="294">
        <v>25233</v>
      </c>
      <c r="F416" s="296"/>
      <c r="G416" s="267">
        <v>1</v>
      </c>
      <c r="H416" s="907">
        <v>57</v>
      </c>
      <c r="I416" s="272">
        <v>66110.018349999998</v>
      </c>
      <c r="J416" s="312">
        <v>1952.23</v>
      </c>
      <c r="K416" s="316"/>
      <c r="L416" s="316"/>
      <c r="M416" s="316"/>
      <c r="N416" s="646"/>
      <c r="O416" s="656"/>
      <c r="P416" s="89"/>
    </row>
    <row r="417" spans="1:16" outlineLevel="1" x14ac:dyDescent="0.2">
      <c r="A417" s="623">
        <v>206</v>
      </c>
      <c r="B417" s="262">
        <v>210</v>
      </c>
      <c r="C417" s="262" t="s">
        <v>28</v>
      </c>
      <c r="D417" s="265" t="s">
        <v>535</v>
      </c>
      <c r="E417" s="294">
        <v>16457</v>
      </c>
      <c r="F417" s="297"/>
      <c r="G417" s="267">
        <v>1</v>
      </c>
      <c r="H417" s="907">
        <v>38</v>
      </c>
      <c r="I417" s="272">
        <v>31378.633979999999</v>
      </c>
      <c r="J417" s="312">
        <v>1952.23</v>
      </c>
      <c r="K417" s="242"/>
      <c r="L417" s="242"/>
      <c r="M417" s="242"/>
      <c r="N417" s="644"/>
      <c r="O417" s="222"/>
      <c r="P417" s="89"/>
    </row>
    <row r="418" spans="1:16" outlineLevel="1" x14ac:dyDescent="0.2">
      <c r="A418" s="624">
        <v>206</v>
      </c>
      <c r="B418" s="275">
        <v>210</v>
      </c>
      <c r="C418" s="275" t="s">
        <v>28</v>
      </c>
      <c r="D418" s="278" t="s">
        <v>1769</v>
      </c>
      <c r="E418" s="276"/>
      <c r="F418" s="540"/>
      <c r="G418" s="280">
        <v>0.31</v>
      </c>
      <c r="H418" s="909">
        <v>28</v>
      </c>
      <c r="I418" s="282">
        <v>6571.4185999999991</v>
      </c>
      <c r="J418" s="313">
        <v>605.19129999999996</v>
      </c>
      <c r="K418" s="251"/>
      <c r="L418" s="251"/>
      <c r="M418" s="251"/>
      <c r="N418" s="647"/>
      <c r="O418" s="252"/>
      <c r="P418" s="89"/>
    </row>
    <row r="419" spans="1:16" ht="28.5" customHeight="1" x14ac:dyDescent="0.2">
      <c r="A419" s="625">
        <v>206</v>
      </c>
      <c r="B419" s="254">
        <v>212</v>
      </c>
      <c r="C419" s="254" t="s">
        <v>28</v>
      </c>
      <c r="D419" s="284" t="s">
        <v>1677</v>
      </c>
      <c r="E419" s="257">
        <v>71969.600000000006</v>
      </c>
      <c r="F419" s="301" t="s">
        <v>552</v>
      </c>
      <c r="G419" s="258">
        <v>4.96</v>
      </c>
      <c r="H419" s="771"/>
      <c r="I419" s="258">
        <v>182165.75170000002</v>
      </c>
      <c r="J419" s="258">
        <v>9683.0608000000011</v>
      </c>
      <c r="K419" s="310">
        <v>46478.16</v>
      </c>
      <c r="L419" s="310">
        <v>9251.42</v>
      </c>
      <c r="M419" s="310">
        <v>1561.12</v>
      </c>
      <c r="N419" s="310">
        <v>249139.51250000001</v>
      </c>
      <c r="O419" s="659">
        <v>3.46</v>
      </c>
      <c r="P419" s="89"/>
    </row>
    <row r="420" spans="1:16" outlineLevel="1" x14ac:dyDescent="0.2">
      <c r="A420" s="623">
        <v>206</v>
      </c>
      <c r="B420" s="262">
        <v>212</v>
      </c>
      <c r="C420" s="262" t="s">
        <v>28</v>
      </c>
      <c r="D420" s="265" t="s">
        <v>526</v>
      </c>
      <c r="E420" s="294">
        <v>25233</v>
      </c>
      <c r="F420" s="296"/>
      <c r="G420" s="267">
        <v>1</v>
      </c>
      <c r="H420" s="907">
        <v>57</v>
      </c>
      <c r="I420" s="272">
        <v>66110.018349999998</v>
      </c>
      <c r="J420" s="312">
        <v>1952.23</v>
      </c>
      <c r="K420" s="316"/>
      <c r="L420" s="316"/>
      <c r="M420" s="316"/>
      <c r="N420" s="646"/>
      <c r="O420" s="656"/>
      <c r="P420" s="89"/>
    </row>
    <row r="421" spans="1:16" outlineLevel="1" x14ac:dyDescent="0.2">
      <c r="A421" s="623">
        <v>206</v>
      </c>
      <c r="B421" s="262">
        <v>212</v>
      </c>
      <c r="C421" s="262" t="s">
        <v>28</v>
      </c>
      <c r="D421" s="265" t="s">
        <v>535</v>
      </c>
      <c r="E421" s="294">
        <v>16457</v>
      </c>
      <c r="F421" s="297"/>
      <c r="G421" s="267">
        <v>1</v>
      </c>
      <c r="H421" s="907">
        <v>38</v>
      </c>
      <c r="I421" s="272">
        <v>31378.633979999999</v>
      </c>
      <c r="J421" s="312">
        <v>1952.23</v>
      </c>
      <c r="K421" s="242"/>
      <c r="L421" s="242"/>
      <c r="M421" s="242"/>
      <c r="N421" s="644"/>
      <c r="O421" s="222"/>
      <c r="P421" s="89"/>
    </row>
    <row r="422" spans="1:16" outlineLevel="1" x14ac:dyDescent="0.2">
      <c r="A422" s="623">
        <v>206</v>
      </c>
      <c r="B422" s="262">
        <v>212</v>
      </c>
      <c r="C422" s="262" t="s">
        <v>28</v>
      </c>
      <c r="D422" s="265" t="s">
        <v>524</v>
      </c>
      <c r="E422" s="294">
        <v>12726</v>
      </c>
      <c r="F422" s="297"/>
      <c r="G422" s="267">
        <v>1</v>
      </c>
      <c r="H422" s="907">
        <v>29</v>
      </c>
      <c r="I422" s="272">
        <v>22046.358640000002</v>
      </c>
      <c r="J422" s="312">
        <v>1952.23</v>
      </c>
      <c r="K422" s="242"/>
      <c r="L422" s="242"/>
      <c r="M422" s="242"/>
      <c r="N422" s="644"/>
      <c r="O422" s="222"/>
      <c r="P422" s="89"/>
    </row>
    <row r="423" spans="1:16" outlineLevel="1" x14ac:dyDescent="0.2">
      <c r="A423" s="623">
        <v>206</v>
      </c>
      <c r="B423" s="262">
        <v>212</v>
      </c>
      <c r="C423" s="262" t="s">
        <v>28</v>
      </c>
      <c r="D423" s="892" t="s">
        <v>3464</v>
      </c>
      <c r="E423" s="294">
        <v>17553.600000000002</v>
      </c>
      <c r="F423" s="297"/>
      <c r="G423" s="267">
        <v>0.8</v>
      </c>
      <c r="H423" s="907">
        <v>44</v>
      </c>
      <c r="I423" s="272">
        <v>31763.152330000004</v>
      </c>
      <c r="J423" s="312">
        <v>1561.7840000000001</v>
      </c>
      <c r="K423" s="242"/>
      <c r="L423" s="242"/>
      <c r="M423" s="242"/>
      <c r="N423" s="644"/>
      <c r="O423" s="222"/>
      <c r="P423" s="89"/>
    </row>
    <row r="424" spans="1:16" outlineLevel="1" x14ac:dyDescent="0.2">
      <c r="A424" s="623">
        <v>206</v>
      </c>
      <c r="B424" s="262">
        <v>212</v>
      </c>
      <c r="C424" s="262" t="s">
        <v>28</v>
      </c>
      <c r="D424" s="265" t="s">
        <v>1769</v>
      </c>
      <c r="E424" s="263"/>
      <c r="F424" s="297"/>
      <c r="G424" s="267">
        <v>0.57999999999999996</v>
      </c>
      <c r="H424" s="907">
        <v>29</v>
      </c>
      <c r="I424" s="272">
        <v>12786.88802</v>
      </c>
      <c r="J424" s="312">
        <v>1132.2934</v>
      </c>
      <c r="K424" s="242">
        <v>42495.123646886401</v>
      </c>
      <c r="L424" s="242">
        <v>8598.6142728192008</v>
      </c>
      <c r="M424" s="242"/>
      <c r="N424" s="644"/>
      <c r="O424" s="222"/>
      <c r="P424" s="89"/>
    </row>
    <row r="425" spans="1:16" outlineLevel="1" x14ac:dyDescent="0.2">
      <c r="A425" s="623">
        <v>206</v>
      </c>
      <c r="B425" s="262">
        <v>212</v>
      </c>
      <c r="C425" s="262" t="s">
        <v>28</v>
      </c>
      <c r="D425" s="265" t="s">
        <v>2829</v>
      </c>
      <c r="E425" s="263"/>
      <c r="F425" s="297"/>
      <c r="G425" s="267">
        <v>0.5</v>
      </c>
      <c r="H425" s="907">
        <v>39</v>
      </c>
      <c r="I425" s="272">
        <v>16316.991679999999</v>
      </c>
      <c r="J425" s="312">
        <v>976.11500000000001</v>
      </c>
      <c r="K425" s="242"/>
      <c r="L425" s="242"/>
      <c r="M425" s="242"/>
      <c r="N425" s="644" t="s">
        <v>561</v>
      </c>
      <c r="O425" s="222"/>
      <c r="P425" s="89"/>
    </row>
    <row r="426" spans="1:16" outlineLevel="1" x14ac:dyDescent="0.2">
      <c r="A426" s="624">
        <v>206</v>
      </c>
      <c r="B426" s="275">
        <v>212</v>
      </c>
      <c r="C426" s="275" t="s">
        <v>28</v>
      </c>
      <c r="D426" s="278" t="s">
        <v>2355</v>
      </c>
      <c r="E426" s="276"/>
      <c r="F426" s="540"/>
      <c r="G426" s="280">
        <v>0.08</v>
      </c>
      <c r="H426" s="909">
        <v>29</v>
      </c>
      <c r="I426" s="282">
        <v>1763.7087000000004</v>
      </c>
      <c r="J426" s="313">
        <v>156.17839999999998</v>
      </c>
      <c r="K426" s="251">
        <v>3983.0406581952002</v>
      </c>
      <c r="L426" s="251">
        <v>652.80687333119988</v>
      </c>
      <c r="M426" s="251"/>
      <c r="N426" s="647" t="s">
        <v>562</v>
      </c>
      <c r="O426" s="251">
        <v>2.88</v>
      </c>
      <c r="P426" s="89"/>
    </row>
    <row r="427" spans="1:16" ht="28.5" customHeight="1" x14ac:dyDescent="0.2">
      <c r="A427" s="625">
        <v>206</v>
      </c>
      <c r="B427" s="254">
        <v>263</v>
      </c>
      <c r="C427" s="254" t="s">
        <v>83</v>
      </c>
      <c r="D427" s="284" t="s">
        <v>575</v>
      </c>
      <c r="E427" s="257">
        <v>260</v>
      </c>
      <c r="F427" s="545" t="s">
        <v>560</v>
      </c>
      <c r="G427" s="258">
        <v>0.6</v>
      </c>
      <c r="H427" s="771"/>
      <c r="I427" s="258">
        <v>28790.509129999999</v>
      </c>
      <c r="J427" s="258">
        <v>1171.338</v>
      </c>
      <c r="K427" s="310">
        <v>30109.9</v>
      </c>
      <c r="L427" s="310">
        <v>6283.48</v>
      </c>
      <c r="M427" s="310">
        <v>1561.12</v>
      </c>
      <c r="N427" s="310">
        <v>67916.347129999995</v>
      </c>
      <c r="O427" s="659">
        <v>261.22000000000003</v>
      </c>
      <c r="P427" s="89"/>
    </row>
    <row r="428" spans="1:16" outlineLevel="1" x14ac:dyDescent="0.2">
      <c r="A428" s="623">
        <v>206</v>
      </c>
      <c r="B428" s="262">
        <v>263</v>
      </c>
      <c r="C428" s="262" t="s">
        <v>83</v>
      </c>
      <c r="D428" s="265" t="s">
        <v>526</v>
      </c>
      <c r="E428" s="266"/>
      <c r="F428" s="296"/>
      <c r="G428" s="267">
        <v>0.27</v>
      </c>
      <c r="H428" s="907">
        <v>57</v>
      </c>
      <c r="I428" s="272">
        <v>17849.704949999999</v>
      </c>
      <c r="J428" s="312">
        <v>527.10209999999995</v>
      </c>
      <c r="K428" s="316"/>
      <c r="L428" s="316"/>
      <c r="M428" s="316"/>
      <c r="N428" s="656"/>
      <c r="O428" s="656"/>
      <c r="P428" s="89"/>
    </row>
    <row r="429" spans="1:16" outlineLevel="1" x14ac:dyDescent="0.2">
      <c r="A429" s="623">
        <v>206</v>
      </c>
      <c r="B429" s="262">
        <v>263</v>
      </c>
      <c r="C429" s="262" t="s">
        <v>83</v>
      </c>
      <c r="D429" s="265" t="s">
        <v>535</v>
      </c>
      <c r="E429" s="263"/>
      <c r="F429" s="297"/>
      <c r="G429" s="267">
        <v>0.25</v>
      </c>
      <c r="H429" s="907">
        <v>42</v>
      </c>
      <c r="I429" s="272">
        <v>9177.09548</v>
      </c>
      <c r="J429" s="312">
        <v>488.0575</v>
      </c>
      <c r="K429" s="242"/>
      <c r="L429" s="242"/>
      <c r="M429" s="242"/>
      <c r="N429" s="222"/>
      <c r="O429" s="222"/>
      <c r="P429" s="89"/>
    </row>
    <row r="430" spans="1:16" outlineLevel="1" x14ac:dyDescent="0.2">
      <c r="A430" s="623">
        <v>206</v>
      </c>
      <c r="B430" s="262">
        <v>263</v>
      </c>
      <c r="C430" s="262" t="s">
        <v>83</v>
      </c>
      <c r="D430" s="265" t="s">
        <v>1769</v>
      </c>
      <c r="E430" s="263"/>
      <c r="F430" s="297"/>
      <c r="G430" s="272">
        <v>0.08</v>
      </c>
      <c r="H430" s="892">
        <v>29</v>
      </c>
      <c r="I430" s="272">
        <v>1763.7087000000004</v>
      </c>
      <c r="J430" s="312">
        <v>156.17839999999998</v>
      </c>
      <c r="K430" s="242"/>
      <c r="L430" s="242"/>
      <c r="M430" s="242"/>
      <c r="N430" s="222"/>
      <c r="O430" s="222"/>
      <c r="P430" s="89"/>
    </row>
    <row r="431" spans="1:16" ht="15" customHeight="1" outlineLevel="1" x14ac:dyDescent="0.2">
      <c r="A431" s="623">
        <v>206</v>
      </c>
      <c r="B431" s="262">
        <v>263</v>
      </c>
      <c r="C431" s="262" t="s">
        <v>83</v>
      </c>
      <c r="D431" s="370" t="s">
        <v>1699</v>
      </c>
      <c r="E431" s="371"/>
      <c r="F431" s="541"/>
      <c r="G431" s="363"/>
      <c r="H431" s="921"/>
      <c r="I431" s="363"/>
      <c r="J431" s="363"/>
      <c r="K431" s="242"/>
      <c r="L431" s="242"/>
      <c r="M431" s="242"/>
      <c r="N431" s="222"/>
      <c r="O431" s="222"/>
      <c r="P431" s="89"/>
    </row>
    <row r="432" spans="1:16" outlineLevel="1" x14ac:dyDescent="0.2">
      <c r="A432" s="624">
        <v>206</v>
      </c>
      <c r="B432" s="275">
        <v>263</v>
      </c>
      <c r="C432" s="275" t="s">
        <v>83</v>
      </c>
      <c r="D432" s="364" t="s">
        <v>5</v>
      </c>
      <c r="E432" s="250"/>
      <c r="F432" s="542"/>
      <c r="G432" s="251"/>
      <c r="H432" s="910"/>
      <c r="I432" s="251"/>
      <c r="J432" s="251"/>
      <c r="K432" s="251"/>
      <c r="L432" s="251"/>
      <c r="M432" s="251"/>
      <c r="N432" s="252"/>
      <c r="O432" s="252"/>
      <c r="P432" s="89"/>
    </row>
    <row r="433" spans="1:16" ht="24" customHeight="1" x14ac:dyDescent="0.2">
      <c r="A433" s="625">
        <v>206</v>
      </c>
      <c r="B433" s="254">
        <v>263</v>
      </c>
      <c r="C433" s="254" t="s">
        <v>85</v>
      </c>
      <c r="D433" s="284" t="s">
        <v>576</v>
      </c>
      <c r="E433" s="257">
        <v>1000</v>
      </c>
      <c r="F433" s="301" t="s">
        <v>560</v>
      </c>
      <c r="G433" s="258">
        <v>1.82</v>
      </c>
      <c r="H433" s="771"/>
      <c r="I433" s="258">
        <v>83871.514979999993</v>
      </c>
      <c r="J433" s="258">
        <v>3553.0585999999998</v>
      </c>
      <c r="K433" s="310">
        <v>42179.95</v>
      </c>
      <c r="L433" s="310">
        <v>18126.59</v>
      </c>
      <c r="M433" s="310">
        <v>1561.12</v>
      </c>
      <c r="N433" s="310">
        <v>149292.23357999997</v>
      </c>
      <c r="O433" s="659">
        <v>149.29</v>
      </c>
      <c r="P433" s="89"/>
    </row>
    <row r="434" spans="1:16" outlineLevel="1" x14ac:dyDescent="0.2">
      <c r="A434" s="623">
        <v>206</v>
      </c>
      <c r="B434" s="262">
        <v>263</v>
      </c>
      <c r="C434" s="262" t="s">
        <v>85</v>
      </c>
      <c r="D434" s="265" t="s">
        <v>526</v>
      </c>
      <c r="E434" s="266"/>
      <c r="F434" s="296"/>
      <c r="G434" s="267">
        <v>0.7</v>
      </c>
      <c r="H434" s="907">
        <v>57</v>
      </c>
      <c r="I434" s="272">
        <v>46277.012839999996</v>
      </c>
      <c r="J434" s="312">
        <v>1366.5609999999999</v>
      </c>
      <c r="K434" s="316"/>
      <c r="L434" s="316"/>
      <c r="M434" s="316"/>
      <c r="N434" s="656"/>
      <c r="O434" s="656"/>
      <c r="P434" s="89"/>
    </row>
    <row r="435" spans="1:16" outlineLevel="1" x14ac:dyDescent="0.2">
      <c r="A435" s="623">
        <v>206</v>
      </c>
      <c r="B435" s="262">
        <v>263</v>
      </c>
      <c r="C435" s="262" t="s">
        <v>85</v>
      </c>
      <c r="D435" s="265" t="s">
        <v>535</v>
      </c>
      <c r="E435" s="263"/>
      <c r="F435" s="297"/>
      <c r="G435" s="267">
        <v>0.88</v>
      </c>
      <c r="H435" s="907">
        <v>42</v>
      </c>
      <c r="I435" s="272">
        <v>32303.376069999998</v>
      </c>
      <c r="J435" s="312">
        <v>1717.9623999999999</v>
      </c>
      <c r="K435" s="242"/>
      <c r="L435" s="242"/>
      <c r="M435" s="242"/>
      <c r="N435" s="222"/>
      <c r="O435" s="222"/>
      <c r="P435" s="89"/>
    </row>
    <row r="436" spans="1:16" outlineLevel="1" x14ac:dyDescent="0.2">
      <c r="A436" s="623">
        <v>206</v>
      </c>
      <c r="B436" s="262">
        <v>263</v>
      </c>
      <c r="C436" s="262" t="s">
        <v>85</v>
      </c>
      <c r="D436" s="265" t="s">
        <v>1769</v>
      </c>
      <c r="E436" s="263"/>
      <c r="F436" s="297"/>
      <c r="G436" s="267">
        <v>0.24</v>
      </c>
      <c r="H436" s="907">
        <v>29</v>
      </c>
      <c r="I436" s="272">
        <v>5291.1260699999993</v>
      </c>
      <c r="J436" s="312">
        <v>468.53519999999997</v>
      </c>
      <c r="K436" s="242"/>
      <c r="L436" s="242"/>
      <c r="M436" s="242"/>
      <c r="N436" s="222"/>
      <c r="O436" s="222"/>
      <c r="P436" s="89"/>
    </row>
    <row r="437" spans="1:16" ht="15" customHeight="1" outlineLevel="1" x14ac:dyDescent="0.2">
      <c r="A437" s="623">
        <v>206</v>
      </c>
      <c r="B437" s="262">
        <v>263</v>
      </c>
      <c r="C437" s="262" t="s">
        <v>85</v>
      </c>
      <c r="D437" s="370" t="s">
        <v>1699</v>
      </c>
      <c r="E437" s="371"/>
      <c r="F437" s="541"/>
      <c r="G437" s="363"/>
      <c r="H437" s="921"/>
      <c r="I437" s="363"/>
      <c r="J437" s="363"/>
      <c r="K437" s="242"/>
      <c r="L437" s="242"/>
      <c r="M437" s="242"/>
      <c r="N437" s="222"/>
      <c r="O437" s="222"/>
      <c r="P437" s="89"/>
    </row>
    <row r="438" spans="1:16" outlineLevel="1" x14ac:dyDescent="0.2">
      <c r="A438" s="624">
        <v>206</v>
      </c>
      <c r="B438" s="275">
        <v>263</v>
      </c>
      <c r="C438" s="275" t="s">
        <v>85</v>
      </c>
      <c r="D438" s="364" t="s">
        <v>5</v>
      </c>
      <c r="E438" s="250"/>
      <c r="F438" s="542"/>
      <c r="G438" s="251"/>
      <c r="H438" s="910"/>
      <c r="I438" s="251"/>
      <c r="J438" s="251"/>
      <c r="K438" s="251"/>
      <c r="L438" s="251"/>
      <c r="M438" s="251"/>
      <c r="N438" s="252"/>
      <c r="O438" s="252"/>
      <c r="P438" s="89"/>
    </row>
    <row r="439" spans="1:16" ht="24" customHeight="1" x14ac:dyDescent="0.2">
      <c r="A439" s="625">
        <v>208</v>
      </c>
      <c r="B439" s="254">
        <v>214</v>
      </c>
      <c r="C439" s="254" t="s">
        <v>28</v>
      </c>
      <c r="D439" s="284" t="s">
        <v>577</v>
      </c>
      <c r="E439" s="257">
        <v>48053</v>
      </c>
      <c r="F439" s="301" t="s">
        <v>552</v>
      </c>
      <c r="G439" s="258">
        <v>3.34</v>
      </c>
      <c r="H439" s="771"/>
      <c r="I439" s="258">
        <v>130892.59978999999</v>
      </c>
      <c r="J439" s="258">
        <v>6520.4481999999989</v>
      </c>
      <c r="K439" s="310">
        <v>228264.86</v>
      </c>
      <c r="L439" s="310">
        <v>7657.77</v>
      </c>
      <c r="M439" s="310">
        <v>1561.12</v>
      </c>
      <c r="N439" s="310">
        <v>374896.79798999999</v>
      </c>
      <c r="O439" s="659">
        <v>7.8</v>
      </c>
      <c r="P439" s="89"/>
    </row>
    <row r="440" spans="1:16" outlineLevel="1" x14ac:dyDescent="0.2">
      <c r="A440" s="623">
        <v>208</v>
      </c>
      <c r="B440" s="262">
        <v>214</v>
      </c>
      <c r="C440" s="262" t="s">
        <v>28</v>
      </c>
      <c r="D440" s="265" t="s">
        <v>526</v>
      </c>
      <c r="E440" s="294">
        <v>25233</v>
      </c>
      <c r="F440" s="296"/>
      <c r="G440" s="267">
        <v>1</v>
      </c>
      <c r="H440" s="907">
        <v>57</v>
      </c>
      <c r="I440" s="272">
        <v>66110.018349999998</v>
      </c>
      <c r="J440" s="312">
        <v>1952.23</v>
      </c>
      <c r="K440" s="316"/>
      <c r="L440" s="316"/>
      <c r="M440" s="316"/>
      <c r="N440" s="316"/>
      <c r="O440" s="656"/>
      <c r="P440" s="89"/>
    </row>
    <row r="441" spans="1:16" outlineLevel="1" x14ac:dyDescent="0.2">
      <c r="A441" s="623">
        <v>208</v>
      </c>
      <c r="B441" s="262">
        <v>214</v>
      </c>
      <c r="C441" s="262" t="s">
        <v>28</v>
      </c>
      <c r="D441" s="265" t="s">
        <v>535</v>
      </c>
      <c r="E441" s="294">
        <v>16457</v>
      </c>
      <c r="F441" s="297"/>
      <c r="G441" s="267">
        <v>1</v>
      </c>
      <c r="H441" s="907">
        <v>38</v>
      </c>
      <c r="I441" s="272">
        <v>31378.633979999999</v>
      </c>
      <c r="J441" s="312">
        <v>1952.23</v>
      </c>
      <c r="K441" s="242"/>
      <c r="L441" s="242"/>
      <c r="M441" s="242"/>
      <c r="N441" s="644"/>
      <c r="O441" s="222"/>
      <c r="P441" s="89"/>
    </row>
    <row r="442" spans="1:16" outlineLevel="1" x14ac:dyDescent="0.2">
      <c r="A442" s="623">
        <v>208</v>
      </c>
      <c r="B442" s="262">
        <v>214</v>
      </c>
      <c r="C442" s="262" t="s">
        <v>28</v>
      </c>
      <c r="D442" s="265" t="s">
        <v>524</v>
      </c>
      <c r="E442" s="294">
        <v>6363</v>
      </c>
      <c r="F442" s="297"/>
      <c r="G442" s="267">
        <v>0.5</v>
      </c>
      <c r="H442" s="907">
        <v>29</v>
      </c>
      <c r="I442" s="272">
        <v>11023.179320000001</v>
      </c>
      <c r="J442" s="312">
        <v>976.11500000000001</v>
      </c>
      <c r="K442" s="242"/>
      <c r="L442" s="242"/>
      <c r="M442" s="242"/>
      <c r="N442" s="644"/>
      <c r="O442" s="222"/>
      <c r="P442" s="89"/>
    </row>
    <row r="443" spans="1:16" outlineLevel="1" x14ac:dyDescent="0.2">
      <c r="A443" s="623">
        <v>208</v>
      </c>
      <c r="B443" s="262">
        <v>214</v>
      </c>
      <c r="C443" s="262" t="s">
        <v>28</v>
      </c>
      <c r="D443" s="265" t="s">
        <v>1769</v>
      </c>
      <c r="E443" s="263"/>
      <c r="F443" s="297"/>
      <c r="G443" s="267">
        <v>0.38</v>
      </c>
      <c r="H443" s="907">
        <v>28</v>
      </c>
      <c r="I443" s="272">
        <v>8055.2873299999992</v>
      </c>
      <c r="J443" s="312">
        <v>741.84740000000011</v>
      </c>
      <c r="K443" s="242">
        <v>43332.482793196796</v>
      </c>
      <c r="L443" s="242">
        <v>7135.513269696</v>
      </c>
      <c r="M443" s="242"/>
      <c r="N443" s="644"/>
      <c r="O443" s="222"/>
      <c r="P443" s="89"/>
    </row>
    <row r="444" spans="1:16" outlineLevel="1" x14ac:dyDescent="0.2">
      <c r="A444" s="623">
        <v>208</v>
      </c>
      <c r="B444" s="262">
        <v>214</v>
      </c>
      <c r="C444" s="262" t="s">
        <v>28</v>
      </c>
      <c r="D444" s="265" t="s">
        <v>2829</v>
      </c>
      <c r="E444" s="263"/>
      <c r="F444" s="297"/>
      <c r="G444" s="267">
        <v>0.4</v>
      </c>
      <c r="H444" s="907">
        <v>39</v>
      </c>
      <c r="I444" s="272">
        <v>13053.593339999999</v>
      </c>
      <c r="J444" s="312">
        <v>780.89200000000005</v>
      </c>
      <c r="K444" s="242"/>
      <c r="L444" s="242"/>
      <c r="M444" s="242"/>
      <c r="N444" s="644" t="s">
        <v>561</v>
      </c>
      <c r="O444" s="222"/>
      <c r="P444" s="89"/>
    </row>
    <row r="445" spans="1:16" outlineLevel="1" x14ac:dyDescent="0.2">
      <c r="A445" s="624">
        <v>208</v>
      </c>
      <c r="B445" s="275">
        <v>214</v>
      </c>
      <c r="C445" s="275" t="s">
        <v>28</v>
      </c>
      <c r="D445" s="278" t="s">
        <v>2355</v>
      </c>
      <c r="E445" s="276"/>
      <c r="F445" s="540"/>
      <c r="G445" s="280">
        <v>0.06</v>
      </c>
      <c r="H445" s="909">
        <v>28</v>
      </c>
      <c r="I445" s="282">
        <v>1271.8874700000001</v>
      </c>
      <c r="J445" s="313">
        <v>117.13379999999999</v>
      </c>
      <c r="K445" s="251">
        <v>184932.37579380479</v>
      </c>
      <c r="L445" s="251">
        <v>522.25212412799999</v>
      </c>
      <c r="M445" s="251"/>
      <c r="N445" s="647" t="s">
        <v>562</v>
      </c>
      <c r="O445" s="251">
        <v>2.88</v>
      </c>
      <c r="P445" s="89"/>
    </row>
    <row r="446" spans="1:16" ht="24" customHeight="1" x14ac:dyDescent="0.2">
      <c r="A446" s="625">
        <v>208</v>
      </c>
      <c r="B446" s="254">
        <v>214</v>
      </c>
      <c r="C446" s="254" t="s">
        <v>28</v>
      </c>
      <c r="D446" s="284" t="s">
        <v>3422</v>
      </c>
      <c r="E446" s="257">
        <v>48053</v>
      </c>
      <c r="F446" s="257"/>
      <c r="G446" s="258">
        <v>3.34</v>
      </c>
      <c r="H446" s="771"/>
      <c r="I446" s="258">
        <v>130892.59978999999</v>
      </c>
      <c r="J446" s="258">
        <v>6520.4481999999989</v>
      </c>
      <c r="K446" s="310">
        <v>394186.31</v>
      </c>
      <c r="L446" s="310">
        <v>7657.77</v>
      </c>
      <c r="M446" s="310">
        <v>1561.12</v>
      </c>
      <c r="N446" s="310">
        <v>540818.24799000006</v>
      </c>
      <c r="O446" s="655">
        <v>11.25</v>
      </c>
      <c r="P446" s="89"/>
    </row>
    <row r="447" spans="1:16" outlineLevel="1" x14ac:dyDescent="0.2">
      <c r="A447" s="623">
        <v>208</v>
      </c>
      <c r="B447" s="262">
        <v>214</v>
      </c>
      <c r="C447" s="262" t="s">
        <v>28</v>
      </c>
      <c r="D447" s="265" t="s">
        <v>526</v>
      </c>
      <c r="E447" s="294">
        <v>25233</v>
      </c>
      <c r="F447" s="266"/>
      <c r="G447" s="267">
        <v>1</v>
      </c>
      <c r="H447" s="907">
        <v>57</v>
      </c>
      <c r="I447" s="272">
        <v>66110.018349999998</v>
      </c>
      <c r="J447" s="272">
        <v>1952.23</v>
      </c>
      <c r="K447" s="316"/>
      <c r="L447" s="316"/>
      <c r="M447" s="316"/>
      <c r="N447" s="646"/>
      <c r="O447" s="656"/>
      <c r="P447" s="89"/>
    </row>
    <row r="448" spans="1:16" outlineLevel="1" x14ac:dyDescent="0.2">
      <c r="A448" s="623">
        <v>208</v>
      </c>
      <c r="B448" s="262">
        <v>214</v>
      </c>
      <c r="C448" s="262" t="s">
        <v>28</v>
      </c>
      <c r="D448" s="265" t="s">
        <v>535</v>
      </c>
      <c r="E448" s="294">
        <v>16457</v>
      </c>
      <c r="F448" s="263"/>
      <c r="G448" s="267">
        <v>1</v>
      </c>
      <c r="H448" s="907">
        <v>38</v>
      </c>
      <c r="I448" s="272">
        <v>31378.633979999999</v>
      </c>
      <c r="J448" s="272">
        <v>1952.23</v>
      </c>
      <c r="K448" s="242"/>
      <c r="L448" s="242"/>
      <c r="M448" s="242"/>
      <c r="N448" s="644"/>
      <c r="O448" s="222"/>
      <c r="P448" s="89"/>
    </row>
    <row r="449" spans="1:16" outlineLevel="1" x14ac:dyDescent="0.2">
      <c r="A449" s="623">
        <v>208</v>
      </c>
      <c r="B449" s="262">
        <v>214</v>
      </c>
      <c r="C449" s="262" t="s">
        <v>28</v>
      </c>
      <c r="D449" s="265" t="s">
        <v>524</v>
      </c>
      <c r="E449" s="294">
        <v>6363</v>
      </c>
      <c r="F449" s="263"/>
      <c r="G449" s="267">
        <v>0.5</v>
      </c>
      <c r="H449" s="907">
        <v>29</v>
      </c>
      <c r="I449" s="272">
        <v>11023.179320000001</v>
      </c>
      <c r="J449" s="272">
        <v>976.11500000000001</v>
      </c>
      <c r="K449" s="242"/>
      <c r="L449" s="242"/>
      <c r="M449" s="242"/>
      <c r="N449" s="644"/>
      <c r="O449" s="222"/>
      <c r="P449" s="89"/>
    </row>
    <row r="450" spans="1:16" outlineLevel="1" x14ac:dyDescent="0.2">
      <c r="A450" s="623">
        <v>208</v>
      </c>
      <c r="B450" s="262">
        <v>214</v>
      </c>
      <c r="C450" s="262" t="s">
        <v>28</v>
      </c>
      <c r="D450" s="265" t="s">
        <v>1769</v>
      </c>
      <c r="E450" s="263"/>
      <c r="F450" s="263"/>
      <c r="G450" s="267">
        <v>0.38</v>
      </c>
      <c r="H450" s="907">
        <v>28</v>
      </c>
      <c r="I450" s="272">
        <v>8055.2873299999992</v>
      </c>
      <c r="J450" s="312">
        <v>741.84740000000011</v>
      </c>
      <c r="K450" s="242">
        <v>43332.480000000003</v>
      </c>
      <c r="L450" s="242">
        <v>7135.52</v>
      </c>
      <c r="M450" s="242"/>
      <c r="N450" s="644"/>
      <c r="O450" s="222"/>
      <c r="P450" s="89"/>
    </row>
    <row r="451" spans="1:16" outlineLevel="1" x14ac:dyDescent="0.2">
      <c r="A451" s="623">
        <v>208</v>
      </c>
      <c r="B451" s="262">
        <v>214</v>
      </c>
      <c r="C451" s="262" t="s">
        <v>28</v>
      </c>
      <c r="D451" s="265" t="s">
        <v>2829</v>
      </c>
      <c r="E451" s="263"/>
      <c r="F451" s="263"/>
      <c r="G451" s="267">
        <v>0.4</v>
      </c>
      <c r="H451" s="907">
        <v>39</v>
      </c>
      <c r="I451" s="272">
        <v>13053.593339999999</v>
      </c>
      <c r="J451" s="272">
        <v>780.89200000000005</v>
      </c>
      <c r="K451" s="242"/>
      <c r="L451" s="242"/>
      <c r="M451" s="242"/>
      <c r="N451" s="648" t="s">
        <v>561</v>
      </c>
      <c r="O451" s="228"/>
      <c r="P451" s="89"/>
    </row>
    <row r="452" spans="1:16" outlineLevel="1" x14ac:dyDescent="0.2">
      <c r="A452" s="623">
        <v>208</v>
      </c>
      <c r="B452" s="262">
        <v>214</v>
      </c>
      <c r="C452" s="262" t="s">
        <v>28</v>
      </c>
      <c r="D452" s="265" t="s">
        <v>2355</v>
      </c>
      <c r="E452" s="263"/>
      <c r="F452" s="263"/>
      <c r="G452" s="267">
        <v>0.06</v>
      </c>
      <c r="H452" s="926">
        <v>28</v>
      </c>
      <c r="I452" s="272">
        <v>1271.8874700000001</v>
      </c>
      <c r="J452" s="312">
        <v>117.13379999999999</v>
      </c>
      <c r="K452" s="242">
        <v>350853.83</v>
      </c>
      <c r="L452" s="242">
        <v>522.25</v>
      </c>
      <c r="M452" s="242"/>
      <c r="N452" s="648" t="s">
        <v>562</v>
      </c>
      <c r="O452" s="318">
        <v>2.88</v>
      </c>
      <c r="P452" s="89"/>
    </row>
    <row r="453" spans="1:16" outlineLevel="1" x14ac:dyDescent="0.2">
      <c r="A453" s="624">
        <v>208</v>
      </c>
      <c r="B453" s="275">
        <v>214</v>
      </c>
      <c r="C453" s="275" t="s">
        <v>28</v>
      </c>
      <c r="D453" s="364" t="s">
        <v>1760</v>
      </c>
      <c r="E453" s="250"/>
      <c r="F453" s="250"/>
      <c r="G453" s="251"/>
      <c r="H453" s="927"/>
      <c r="I453" s="251"/>
      <c r="J453" s="251"/>
      <c r="K453" s="251"/>
      <c r="L453" s="251"/>
      <c r="M453" s="251"/>
      <c r="N453" s="647"/>
      <c r="O453" s="252"/>
      <c r="P453" s="89"/>
    </row>
    <row r="454" spans="1:16" ht="27.75" customHeight="1" x14ac:dyDescent="0.2">
      <c r="A454" s="625">
        <v>209</v>
      </c>
      <c r="B454" s="254">
        <v>215</v>
      </c>
      <c r="C454" s="254" t="s">
        <v>28</v>
      </c>
      <c r="D454" s="256" t="s">
        <v>578</v>
      </c>
      <c r="E454" s="257">
        <v>48053</v>
      </c>
      <c r="F454" s="301" t="s">
        <v>552</v>
      </c>
      <c r="G454" s="258">
        <v>3.34</v>
      </c>
      <c r="H454" s="771"/>
      <c r="I454" s="258">
        <v>133453.22193999996</v>
      </c>
      <c r="J454" s="258">
        <v>6520.4481999999989</v>
      </c>
      <c r="K454" s="310">
        <v>46538.46</v>
      </c>
      <c r="L454" s="310">
        <v>7657.77</v>
      </c>
      <c r="M454" s="310">
        <v>1561.12</v>
      </c>
      <c r="N454" s="310">
        <v>195731.02013999998</v>
      </c>
      <c r="O454" s="659">
        <v>4.07</v>
      </c>
      <c r="P454" s="89"/>
    </row>
    <row r="455" spans="1:16" outlineLevel="1" x14ac:dyDescent="0.2">
      <c r="A455" s="623">
        <v>209</v>
      </c>
      <c r="B455" s="262">
        <v>215</v>
      </c>
      <c r="C455" s="262" t="s">
        <v>28</v>
      </c>
      <c r="D455" s="265" t="s">
        <v>526</v>
      </c>
      <c r="E455" s="294">
        <v>25233</v>
      </c>
      <c r="F455" s="296"/>
      <c r="G455" s="267">
        <v>1</v>
      </c>
      <c r="H455" s="907">
        <v>57</v>
      </c>
      <c r="I455" s="272">
        <v>66110.018349999998</v>
      </c>
      <c r="J455" s="312">
        <v>1952.23</v>
      </c>
      <c r="K455" s="316"/>
      <c r="L455" s="316"/>
      <c r="M455" s="316"/>
      <c r="N455" s="646"/>
      <c r="O455" s="656"/>
      <c r="P455" s="89"/>
    </row>
    <row r="456" spans="1:16" outlineLevel="1" x14ac:dyDescent="0.2">
      <c r="A456" s="623">
        <v>209</v>
      </c>
      <c r="B456" s="262">
        <v>215</v>
      </c>
      <c r="C456" s="262" t="s">
        <v>28</v>
      </c>
      <c r="D456" s="265" t="s">
        <v>535</v>
      </c>
      <c r="E456" s="294">
        <v>16457</v>
      </c>
      <c r="F456" s="297"/>
      <c r="G456" s="267">
        <v>1</v>
      </c>
      <c r="H456" s="907">
        <v>40</v>
      </c>
      <c r="I456" s="272">
        <v>33939.256130000002</v>
      </c>
      <c r="J456" s="312">
        <v>1952.23</v>
      </c>
      <c r="K456" s="242"/>
      <c r="L456" s="242"/>
      <c r="M456" s="242"/>
      <c r="N456" s="644"/>
      <c r="O456" s="222"/>
      <c r="P456" s="89"/>
    </row>
    <row r="457" spans="1:16" outlineLevel="1" x14ac:dyDescent="0.2">
      <c r="A457" s="623">
        <v>209</v>
      </c>
      <c r="B457" s="262">
        <v>215</v>
      </c>
      <c r="C457" s="262" t="s">
        <v>28</v>
      </c>
      <c r="D457" s="265" t="s">
        <v>524</v>
      </c>
      <c r="E457" s="294">
        <v>6363</v>
      </c>
      <c r="F457" s="297"/>
      <c r="G457" s="267">
        <v>0.5</v>
      </c>
      <c r="H457" s="907">
        <v>29</v>
      </c>
      <c r="I457" s="272">
        <v>11023.179320000001</v>
      </c>
      <c r="J457" s="312">
        <v>976.11500000000001</v>
      </c>
      <c r="K457" s="242"/>
      <c r="L457" s="242"/>
      <c r="M457" s="242"/>
      <c r="N457" s="644"/>
      <c r="O457" s="222"/>
      <c r="P457" s="89"/>
    </row>
    <row r="458" spans="1:16" outlineLevel="1" x14ac:dyDescent="0.2">
      <c r="A458" s="623">
        <v>209</v>
      </c>
      <c r="B458" s="262">
        <v>215</v>
      </c>
      <c r="C458" s="262" t="s">
        <v>28</v>
      </c>
      <c r="D458" s="265" t="s">
        <v>1769</v>
      </c>
      <c r="E458" s="263"/>
      <c r="F458" s="297"/>
      <c r="G458" s="267">
        <v>0.38</v>
      </c>
      <c r="H458" s="907">
        <v>28</v>
      </c>
      <c r="I458" s="272">
        <v>8055.2873299999992</v>
      </c>
      <c r="J458" s="312">
        <v>741.84740000000011</v>
      </c>
      <c r="K458" s="242">
        <v>43332.482793196796</v>
      </c>
      <c r="L458" s="242">
        <v>7135.513269696</v>
      </c>
      <c r="M458" s="242"/>
      <c r="N458" s="644"/>
      <c r="O458" s="222"/>
      <c r="P458" s="89"/>
    </row>
    <row r="459" spans="1:16" outlineLevel="1" x14ac:dyDescent="0.2">
      <c r="A459" s="623">
        <v>209</v>
      </c>
      <c r="B459" s="262">
        <v>215</v>
      </c>
      <c r="C459" s="262" t="s">
        <v>28</v>
      </c>
      <c r="D459" s="265" t="s">
        <v>2829</v>
      </c>
      <c r="E459" s="263"/>
      <c r="F459" s="297"/>
      <c r="G459" s="267">
        <v>0.4</v>
      </c>
      <c r="H459" s="907">
        <v>39</v>
      </c>
      <c r="I459" s="272">
        <v>13053.593339999999</v>
      </c>
      <c r="J459" s="312">
        <v>780.89200000000005</v>
      </c>
      <c r="K459" s="242"/>
      <c r="L459" s="242"/>
      <c r="M459" s="242"/>
      <c r="N459" s="648" t="s">
        <v>561</v>
      </c>
      <c r="O459" s="228"/>
      <c r="P459" s="89"/>
    </row>
    <row r="460" spans="1:16" outlineLevel="1" x14ac:dyDescent="0.2">
      <c r="A460" s="623">
        <v>209</v>
      </c>
      <c r="B460" s="262">
        <v>215</v>
      </c>
      <c r="C460" s="262" t="s">
        <v>28</v>
      </c>
      <c r="D460" s="331" t="s">
        <v>2355</v>
      </c>
      <c r="E460" s="330"/>
      <c r="F460" s="546"/>
      <c r="G460" s="994">
        <v>0.06</v>
      </c>
      <c r="H460" s="937">
        <v>28</v>
      </c>
      <c r="I460" s="333">
        <v>1271.8874700000001</v>
      </c>
      <c r="J460" s="1053">
        <v>117.13379999999999</v>
      </c>
      <c r="K460" s="242">
        <v>3205.9732255488002</v>
      </c>
      <c r="L460" s="242">
        <v>522.25212412799999</v>
      </c>
      <c r="M460" s="242"/>
      <c r="N460" s="648" t="s">
        <v>562</v>
      </c>
      <c r="O460" s="318">
        <v>2.88</v>
      </c>
      <c r="P460" s="89"/>
    </row>
    <row r="461" spans="1:16" ht="15" customHeight="1" outlineLevel="1" x14ac:dyDescent="0.2">
      <c r="A461" s="623">
        <v>209</v>
      </c>
      <c r="B461" s="262">
        <v>215</v>
      </c>
      <c r="C461" s="1425" t="s">
        <v>28</v>
      </c>
      <c r="D461" s="376" t="s">
        <v>3801</v>
      </c>
      <c r="E461" s="1204"/>
      <c r="F461" s="1205"/>
      <c r="G461" s="745"/>
      <c r="H461" s="902"/>
      <c r="I461" s="740"/>
      <c r="J461" s="740"/>
      <c r="K461" s="242"/>
      <c r="L461" s="242"/>
      <c r="M461" s="242"/>
      <c r="N461" s="728"/>
      <c r="O461" s="222"/>
      <c r="P461" s="89"/>
    </row>
    <row r="462" spans="1:16" ht="15" customHeight="1" outlineLevel="1" x14ac:dyDescent="0.2">
      <c r="A462" s="623">
        <v>209</v>
      </c>
      <c r="B462" s="262">
        <v>215</v>
      </c>
      <c r="C462" s="1425" t="s">
        <v>28</v>
      </c>
      <c r="D462" s="376" t="s">
        <v>3802</v>
      </c>
      <c r="E462" s="1204"/>
      <c r="F462" s="1205"/>
      <c r="G462" s="745"/>
      <c r="H462" s="902"/>
      <c r="I462" s="740"/>
      <c r="J462" s="740"/>
      <c r="K462" s="242"/>
      <c r="L462" s="242"/>
      <c r="M462" s="242"/>
      <c r="N462" s="728"/>
      <c r="O462" s="222"/>
      <c r="P462" s="89"/>
    </row>
    <row r="463" spans="1:16" ht="24" customHeight="1" x14ac:dyDescent="0.2">
      <c r="A463" s="625">
        <v>209</v>
      </c>
      <c r="B463" s="254">
        <v>215</v>
      </c>
      <c r="C463" s="254" t="s">
        <v>28</v>
      </c>
      <c r="D463" s="284" t="s">
        <v>3423</v>
      </c>
      <c r="E463" s="257">
        <v>48053</v>
      </c>
      <c r="F463" s="257"/>
      <c r="G463" s="258">
        <v>3.34</v>
      </c>
      <c r="H463" s="771"/>
      <c r="I463" s="258">
        <v>133453.22193999996</v>
      </c>
      <c r="J463" s="258">
        <v>6520.4481999999989</v>
      </c>
      <c r="K463" s="310">
        <v>83953.58</v>
      </c>
      <c r="L463" s="310">
        <v>7657.77</v>
      </c>
      <c r="M463" s="310">
        <v>1561.12</v>
      </c>
      <c r="N463" s="310">
        <v>233146.14014</v>
      </c>
      <c r="O463" s="655">
        <v>4.8499999999999996</v>
      </c>
      <c r="P463" s="89"/>
    </row>
    <row r="464" spans="1:16" outlineLevel="1" x14ac:dyDescent="0.2">
      <c r="A464" s="623">
        <v>209</v>
      </c>
      <c r="B464" s="262">
        <v>215</v>
      </c>
      <c r="C464" s="262" t="s">
        <v>28</v>
      </c>
      <c r="D464" s="265" t="s">
        <v>526</v>
      </c>
      <c r="E464" s="294">
        <v>25233</v>
      </c>
      <c r="F464" s="266"/>
      <c r="G464" s="267">
        <v>1</v>
      </c>
      <c r="H464" s="907">
        <v>57</v>
      </c>
      <c r="I464" s="272">
        <v>66110.018349999998</v>
      </c>
      <c r="J464" s="272">
        <v>1952.23</v>
      </c>
      <c r="K464" s="316"/>
      <c r="L464" s="316"/>
      <c r="M464" s="316"/>
      <c r="N464" s="646"/>
      <c r="O464" s="656"/>
      <c r="P464" s="89"/>
    </row>
    <row r="465" spans="1:16" outlineLevel="1" x14ac:dyDescent="0.2">
      <c r="A465" s="623">
        <v>209</v>
      </c>
      <c r="B465" s="262">
        <v>215</v>
      </c>
      <c r="C465" s="262" t="s">
        <v>28</v>
      </c>
      <c r="D465" s="265" t="s">
        <v>535</v>
      </c>
      <c r="E465" s="294">
        <v>16457</v>
      </c>
      <c r="F465" s="263"/>
      <c r="G465" s="267">
        <v>1</v>
      </c>
      <c r="H465" s="907">
        <v>40</v>
      </c>
      <c r="I465" s="272">
        <v>33939.256130000002</v>
      </c>
      <c r="J465" s="272">
        <v>1952.23</v>
      </c>
      <c r="K465" s="242"/>
      <c r="L465" s="242"/>
      <c r="M465" s="242"/>
      <c r="N465" s="644"/>
      <c r="O465" s="222"/>
      <c r="P465" s="89"/>
    </row>
    <row r="466" spans="1:16" outlineLevel="1" x14ac:dyDescent="0.2">
      <c r="A466" s="623">
        <v>209</v>
      </c>
      <c r="B466" s="262">
        <v>215</v>
      </c>
      <c r="C466" s="262" t="s">
        <v>28</v>
      </c>
      <c r="D466" s="265" t="s">
        <v>524</v>
      </c>
      <c r="E466" s="294">
        <v>6363</v>
      </c>
      <c r="F466" s="263"/>
      <c r="G466" s="267">
        <v>0.5</v>
      </c>
      <c r="H466" s="907">
        <v>29</v>
      </c>
      <c r="I466" s="272">
        <v>11023.179320000001</v>
      </c>
      <c r="J466" s="272">
        <v>976.11500000000001</v>
      </c>
      <c r="K466" s="242"/>
      <c r="L466" s="242"/>
      <c r="M466" s="242"/>
      <c r="N466" s="644"/>
      <c r="O466" s="222"/>
      <c r="P466" s="89"/>
    </row>
    <row r="467" spans="1:16" outlineLevel="1" x14ac:dyDescent="0.2">
      <c r="A467" s="623">
        <v>209</v>
      </c>
      <c r="B467" s="262">
        <v>215</v>
      </c>
      <c r="C467" s="262" t="s">
        <v>28</v>
      </c>
      <c r="D467" s="265" t="s">
        <v>1769</v>
      </c>
      <c r="E467" s="263"/>
      <c r="F467" s="263"/>
      <c r="G467" s="267">
        <v>0.38</v>
      </c>
      <c r="H467" s="907">
        <v>28</v>
      </c>
      <c r="I467" s="272">
        <v>8055.2873299999992</v>
      </c>
      <c r="J467" s="312">
        <v>741.84740000000011</v>
      </c>
      <c r="K467" s="242">
        <v>43332.480000000003</v>
      </c>
      <c r="L467" s="242">
        <v>7135.52</v>
      </c>
      <c r="M467" s="242"/>
      <c r="N467" s="644"/>
      <c r="O467" s="222"/>
      <c r="P467" s="89"/>
    </row>
    <row r="468" spans="1:16" outlineLevel="1" x14ac:dyDescent="0.2">
      <c r="A468" s="623">
        <v>209</v>
      </c>
      <c r="B468" s="262">
        <v>215</v>
      </c>
      <c r="C468" s="262" t="s">
        <v>28</v>
      </c>
      <c r="D468" s="265" t="s">
        <v>2829</v>
      </c>
      <c r="E468" s="263"/>
      <c r="F468" s="263"/>
      <c r="G468" s="267">
        <v>0.4</v>
      </c>
      <c r="H468" s="907">
        <v>39</v>
      </c>
      <c r="I468" s="272">
        <v>13053.593339999999</v>
      </c>
      <c r="J468" s="272">
        <v>780.89200000000005</v>
      </c>
      <c r="K468" s="242"/>
      <c r="L468" s="242"/>
      <c r="M468" s="242"/>
      <c r="N468" s="648" t="s">
        <v>561</v>
      </c>
      <c r="O468" s="228"/>
      <c r="P468" s="89"/>
    </row>
    <row r="469" spans="1:16" outlineLevel="1" x14ac:dyDescent="0.2">
      <c r="A469" s="623">
        <v>209</v>
      </c>
      <c r="B469" s="262">
        <v>215</v>
      </c>
      <c r="C469" s="262" t="s">
        <v>28</v>
      </c>
      <c r="D469" s="265" t="s">
        <v>2355</v>
      </c>
      <c r="E469" s="263"/>
      <c r="F469" s="263"/>
      <c r="G469" s="267">
        <v>0.06</v>
      </c>
      <c r="H469" s="907">
        <v>28</v>
      </c>
      <c r="I469" s="272">
        <v>1271.8874700000001</v>
      </c>
      <c r="J469" s="312">
        <v>117.13379999999999</v>
      </c>
      <c r="K469" s="242">
        <v>40621.1</v>
      </c>
      <c r="L469" s="242">
        <v>522.25</v>
      </c>
      <c r="M469" s="242"/>
      <c r="N469" s="648" t="s">
        <v>562</v>
      </c>
      <c r="O469" s="318">
        <v>2.88</v>
      </c>
      <c r="P469" s="89"/>
    </row>
    <row r="470" spans="1:16" outlineLevel="1" x14ac:dyDescent="0.2">
      <c r="A470" s="623">
        <v>209</v>
      </c>
      <c r="B470" s="262">
        <v>215</v>
      </c>
      <c r="C470" s="262" t="s">
        <v>28</v>
      </c>
      <c r="D470" s="376" t="s">
        <v>3801</v>
      </c>
      <c r="E470" s="1169"/>
      <c r="F470" s="1169"/>
      <c r="G470" s="1170"/>
      <c r="H470" s="901"/>
      <c r="I470" s="740"/>
      <c r="J470" s="740"/>
      <c r="K470" s="242"/>
      <c r="L470" s="242"/>
      <c r="M470" s="242"/>
      <c r="N470" s="648"/>
      <c r="O470" s="318"/>
      <c r="P470" s="89"/>
    </row>
    <row r="471" spans="1:16" outlineLevel="1" x14ac:dyDescent="0.2">
      <c r="A471" s="623">
        <v>209</v>
      </c>
      <c r="B471" s="262">
        <v>215</v>
      </c>
      <c r="C471" s="262" t="s">
        <v>28</v>
      </c>
      <c r="D471" s="376" t="s">
        <v>3802</v>
      </c>
      <c r="E471" s="1169"/>
      <c r="F471" s="1169"/>
      <c r="G471" s="1170"/>
      <c r="H471" s="901"/>
      <c r="I471" s="740"/>
      <c r="J471" s="740"/>
      <c r="K471" s="242"/>
      <c r="L471" s="242"/>
      <c r="M471" s="242"/>
      <c r="N471" s="648"/>
      <c r="O471" s="318"/>
      <c r="P471" s="89"/>
    </row>
    <row r="472" spans="1:16" outlineLevel="1" x14ac:dyDescent="0.2">
      <c r="A472" s="624">
        <v>209</v>
      </c>
      <c r="B472" s="275">
        <v>215</v>
      </c>
      <c r="C472" s="275" t="s">
        <v>28</v>
      </c>
      <c r="D472" s="364" t="s">
        <v>1760</v>
      </c>
      <c r="E472" s="250"/>
      <c r="F472" s="250"/>
      <c r="G472" s="251"/>
      <c r="H472" s="910"/>
      <c r="I472" s="251"/>
      <c r="J472" s="251"/>
      <c r="K472" s="251"/>
      <c r="L472" s="251"/>
      <c r="M472" s="251"/>
      <c r="N472" s="647"/>
      <c r="O472" s="252"/>
      <c r="P472" s="89"/>
    </row>
    <row r="473" spans="1:16" ht="25.5" x14ac:dyDescent="0.2">
      <c r="A473" s="625">
        <v>209</v>
      </c>
      <c r="B473" s="254">
        <v>215</v>
      </c>
      <c r="C473" s="254" t="s">
        <v>28</v>
      </c>
      <c r="D473" s="284" t="s">
        <v>756</v>
      </c>
      <c r="E473" s="301">
        <v>116271.3</v>
      </c>
      <c r="F473" s="301" t="s">
        <v>552</v>
      </c>
      <c r="G473" s="258">
        <v>7.84</v>
      </c>
      <c r="H473" s="771"/>
      <c r="I473" s="258">
        <v>338126.96449999994</v>
      </c>
      <c r="J473" s="258">
        <v>15305.483199999999</v>
      </c>
      <c r="K473" s="310">
        <v>225067.73</v>
      </c>
      <c r="L473" s="310">
        <v>63108.04</v>
      </c>
      <c r="M473" s="310">
        <v>1561.12</v>
      </c>
      <c r="N473" s="310">
        <v>643169.33770000003</v>
      </c>
      <c r="O473" s="659">
        <v>5.53</v>
      </c>
      <c r="P473" s="89"/>
    </row>
    <row r="474" spans="1:16" outlineLevel="1" x14ac:dyDescent="0.2">
      <c r="A474" s="623">
        <v>209</v>
      </c>
      <c r="B474" s="262">
        <v>215</v>
      </c>
      <c r="C474" s="262" t="s">
        <v>28</v>
      </c>
      <c r="D474" s="265" t="s">
        <v>526</v>
      </c>
      <c r="E474" s="294">
        <v>63082.5</v>
      </c>
      <c r="F474" s="296"/>
      <c r="G474" s="267">
        <v>2.5</v>
      </c>
      <c r="H474" s="907">
        <v>57</v>
      </c>
      <c r="I474" s="272">
        <v>165275.04585999998</v>
      </c>
      <c r="J474" s="312">
        <v>4880.5750000000007</v>
      </c>
      <c r="K474" s="316"/>
      <c r="L474" s="316"/>
      <c r="M474" s="316"/>
      <c r="N474" s="646"/>
      <c r="O474" s="656"/>
      <c r="P474" s="89"/>
    </row>
    <row r="475" spans="1:16" outlineLevel="1" x14ac:dyDescent="0.2">
      <c r="A475" s="623">
        <v>209</v>
      </c>
      <c r="B475" s="262">
        <v>215</v>
      </c>
      <c r="C475" s="262" t="s">
        <v>28</v>
      </c>
      <c r="D475" s="265" t="s">
        <v>535</v>
      </c>
      <c r="E475" s="294">
        <v>49371</v>
      </c>
      <c r="F475" s="297"/>
      <c r="G475" s="267">
        <v>3</v>
      </c>
      <c r="H475" s="907">
        <v>42</v>
      </c>
      <c r="I475" s="272">
        <v>110125.14569999999</v>
      </c>
      <c r="J475" s="312">
        <v>5856.69</v>
      </c>
      <c r="K475" s="242"/>
      <c r="L475" s="242"/>
      <c r="M475" s="242"/>
      <c r="N475" s="644"/>
      <c r="O475" s="222"/>
      <c r="P475" s="89"/>
    </row>
    <row r="476" spans="1:16" outlineLevel="1" x14ac:dyDescent="0.2">
      <c r="A476" s="623">
        <v>209</v>
      </c>
      <c r="B476" s="262">
        <v>215</v>
      </c>
      <c r="C476" s="262" t="s">
        <v>28</v>
      </c>
      <c r="D476" s="265" t="s">
        <v>524</v>
      </c>
      <c r="E476" s="294">
        <v>3817.7999999999997</v>
      </c>
      <c r="F476" s="297"/>
      <c r="G476" s="267">
        <v>0.3</v>
      </c>
      <c r="H476" s="907">
        <v>34</v>
      </c>
      <c r="I476" s="272">
        <v>8046.7400699999998</v>
      </c>
      <c r="J476" s="312">
        <v>585.66899999999998</v>
      </c>
      <c r="K476" s="242"/>
      <c r="L476" s="242"/>
      <c r="M476" s="242"/>
      <c r="N476" s="644"/>
      <c r="O476" s="222"/>
      <c r="P476" s="89"/>
    </row>
    <row r="477" spans="1:16" outlineLevel="1" x14ac:dyDescent="0.2">
      <c r="A477" s="623">
        <v>209</v>
      </c>
      <c r="B477" s="262">
        <v>215</v>
      </c>
      <c r="C477" s="262" t="s">
        <v>28</v>
      </c>
      <c r="D477" s="265" t="s">
        <v>1769</v>
      </c>
      <c r="E477" s="263"/>
      <c r="F477" s="297"/>
      <c r="G477" s="267">
        <v>0.89</v>
      </c>
      <c r="H477" s="907">
        <v>28</v>
      </c>
      <c r="I477" s="272">
        <v>18866.330840000002</v>
      </c>
      <c r="J477" s="312">
        <v>1737.4847</v>
      </c>
      <c r="K477" s="242">
        <v>217588.43285020802</v>
      </c>
      <c r="L477" s="242">
        <v>61830.698303808</v>
      </c>
      <c r="M477" s="242"/>
      <c r="N477" s="644"/>
      <c r="O477" s="222"/>
      <c r="P477" s="89"/>
    </row>
    <row r="478" spans="1:16" outlineLevel="1" x14ac:dyDescent="0.2">
      <c r="A478" s="623">
        <v>209</v>
      </c>
      <c r="B478" s="262">
        <v>215</v>
      </c>
      <c r="C478" s="262" t="s">
        <v>28</v>
      </c>
      <c r="D478" s="265" t="s">
        <v>2829</v>
      </c>
      <c r="E478" s="263"/>
      <c r="F478" s="297"/>
      <c r="G478" s="267">
        <v>1</v>
      </c>
      <c r="H478" s="907">
        <v>39</v>
      </c>
      <c r="I478" s="272">
        <v>32633.983350000002</v>
      </c>
      <c r="J478" s="312">
        <v>1952.23</v>
      </c>
      <c r="K478" s="242"/>
      <c r="L478" s="242"/>
      <c r="M478" s="242"/>
      <c r="N478" s="648" t="s">
        <v>561</v>
      </c>
      <c r="O478" s="228"/>
      <c r="P478" s="89"/>
    </row>
    <row r="479" spans="1:16" outlineLevel="1" x14ac:dyDescent="0.2">
      <c r="A479" s="623">
        <v>209</v>
      </c>
      <c r="B479" s="262">
        <v>215</v>
      </c>
      <c r="C479" s="262" t="s">
        <v>28</v>
      </c>
      <c r="D479" s="265" t="s">
        <v>2355</v>
      </c>
      <c r="E479" s="263"/>
      <c r="F479" s="297"/>
      <c r="G479" s="267">
        <v>0.15</v>
      </c>
      <c r="H479" s="907">
        <v>28</v>
      </c>
      <c r="I479" s="272">
        <v>3179.7186799999999</v>
      </c>
      <c r="J479" s="312">
        <v>292.83449999999999</v>
      </c>
      <c r="K479" s="242">
        <v>7479.2975044032</v>
      </c>
      <c r="L479" s="242">
        <v>1277.3451043584</v>
      </c>
      <c r="M479" s="242"/>
      <c r="N479" s="648" t="s">
        <v>562</v>
      </c>
      <c r="O479" s="318">
        <v>2.88</v>
      </c>
      <c r="P479" s="89"/>
    </row>
    <row r="480" spans="1:16" ht="15" customHeight="1" outlineLevel="1" x14ac:dyDescent="0.2">
      <c r="A480" s="623">
        <v>209</v>
      </c>
      <c r="B480" s="262">
        <v>215</v>
      </c>
      <c r="C480" s="262" t="s">
        <v>28</v>
      </c>
      <c r="D480" s="370" t="s">
        <v>3424</v>
      </c>
      <c r="E480" s="371"/>
      <c r="F480" s="541"/>
      <c r="G480" s="363"/>
      <c r="H480" s="921"/>
      <c r="I480" s="363"/>
      <c r="J480" s="363"/>
      <c r="K480" s="242"/>
      <c r="L480" s="242"/>
      <c r="M480" s="242"/>
      <c r="N480" s="644"/>
      <c r="O480" s="222"/>
      <c r="P480" s="89"/>
    </row>
    <row r="481" spans="1:16" outlineLevel="1" x14ac:dyDescent="0.2">
      <c r="A481" s="623">
        <v>209</v>
      </c>
      <c r="B481" s="262">
        <v>215</v>
      </c>
      <c r="C481" s="262" t="s">
        <v>28</v>
      </c>
      <c r="D481" s="367" t="s">
        <v>1700</v>
      </c>
      <c r="E481" s="221"/>
      <c r="F481" s="533"/>
      <c r="G481" s="242"/>
      <c r="H481" s="908"/>
      <c r="I481" s="242"/>
      <c r="J481" s="242"/>
      <c r="K481" s="242"/>
      <c r="L481" s="242"/>
      <c r="M481" s="242"/>
      <c r="N481" s="644"/>
      <c r="O481" s="222"/>
      <c r="P481" s="89"/>
    </row>
    <row r="482" spans="1:16" outlineLevel="1" x14ac:dyDescent="0.2">
      <c r="A482" s="623">
        <v>209</v>
      </c>
      <c r="B482" s="262">
        <v>215</v>
      </c>
      <c r="C482" s="262" t="s">
        <v>28</v>
      </c>
      <c r="D482" s="367" t="s">
        <v>579</v>
      </c>
      <c r="E482" s="221"/>
      <c r="F482" s="533"/>
      <c r="G482" s="242"/>
      <c r="H482" s="908"/>
      <c r="I482" s="242"/>
      <c r="J482" s="242"/>
      <c r="K482" s="242"/>
      <c r="L482" s="242"/>
      <c r="M482" s="242"/>
      <c r="N482" s="644"/>
      <c r="O482" s="222"/>
      <c r="P482" s="89"/>
    </row>
    <row r="483" spans="1:16" outlineLevel="1" x14ac:dyDescent="0.2">
      <c r="A483" s="624">
        <v>209</v>
      </c>
      <c r="B483" s="275">
        <v>215</v>
      </c>
      <c r="C483" s="275" t="s">
        <v>28</v>
      </c>
      <c r="D483" s="364" t="s">
        <v>3425</v>
      </c>
      <c r="E483" s="250"/>
      <c r="F483" s="542"/>
      <c r="G483" s="251"/>
      <c r="H483" s="910"/>
      <c r="I483" s="251"/>
      <c r="J483" s="251"/>
      <c r="K483" s="251"/>
      <c r="L483" s="251"/>
      <c r="M483" s="251"/>
      <c r="N483" s="647"/>
      <c r="O483" s="252"/>
      <c r="P483" s="89"/>
    </row>
    <row r="484" spans="1:16" ht="24" customHeight="1" x14ac:dyDescent="0.2">
      <c r="A484" s="625">
        <v>209</v>
      </c>
      <c r="B484" s="254">
        <v>240</v>
      </c>
      <c r="C484" s="254" t="s">
        <v>28</v>
      </c>
      <c r="D484" s="325" t="s">
        <v>580</v>
      </c>
      <c r="E484" s="326">
        <v>37959</v>
      </c>
      <c r="F484" s="544" t="s">
        <v>552</v>
      </c>
      <c r="G484" s="328">
        <v>2.69</v>
      </c>
      <c r="H484" s="929"/>
      <c r="I484" s="328">
        <v>106556.91632</v>
      </c>
      <c r="J484" s="328">
        <v>5251.4986999999992</v>
      </c>
      <c r="K484" s="310">
        <v>80022.240000000005</v>
      </c>
      <c r="L484" s="310">
        <v>4760.2</v>
      </c>
      <c r="M484" s="310">
        <v>1561.12</v>
      </c>
      <c r="N484" s="310">
        <v>198151.97502000001</v>
      </c>
      <c r="O484" s="659">
        <v>5.22</v>
      </c>
      <c r="P484" s="89"/>
    </row>
    <row r="485" spans="1:16" outlineLevel="1" x14ac:dyDescent="0.2">
      <c r="A485" s="623">
        <v>209</v>
      </c>
      <c r="B485" s="262">
        <v>240</v>
      </c>
      <c r="C485" s="262" t="s">
        <v>28</v>
      </c>
      <c r="D485" s="265" t="s">
        <v>526</v>
      </c>
      <c r="E485" s="294">
        <v>25233</v>
      </c>
      <c r="F485" s="296"/>
      <c r="G485" s="267">
        <v>1</v>
      </c>
      <c r="H485" s="907">
        <v>57</v>
      </c>
      <c r="I485" s="272">
        <v>66110.018349999998</v>
      </c>
      <c r="J485" s="312">
        <v>1952.23</v>
      </c>
      <c r="K485" s="316"/>
      <c r="L485" s="316"/>
      <c r="M485" s="316"/>
      <c r="N485" s="646"/>
      <c r="O485" s="656"/>
      <c r="P485" s="89"/>
    </row>
    <row r="486" spans="1:16" outlineLevel="1" x14ac:dyDescent="0.2">
      <c r="A486" s="623">
        <v>209</v>
      </c>
      <c r="B486" s="262">
        <v>240</v>
      </c>
      <c r="C486" s="262" t="s">
        <v>28</v>
      </c>
      <c r="D486" s="265" t="s">
        <v>524</v>
      </c>
      <c r="E486" s="294">
        <v>12726</v>
      </c>
      <c r="F486" s="297"/>
      <c r="G486" s="267">
        <v>1</v>
      </c>
      <c r="H486" s="907">
        <v>29</v>
      </c>
      <c r="I486" s="272">
        <v>22046.358640000002</v>
      </c>
      <c r="J486" s="312">
        <v>1952.23</v>
      </c>
      <c r="K486" s="242"/>
      <c r="L486" s="242"/>
      <c r="M486" s="242"/>
      <c r="N486" s="644"/>
      <c r="O486" s="222"/>
      <c r="P486" s="89"/>
    </row>
    <row r="487" spans="1:16" outlineLevel="1" x14ac:dyDescent="0.2">
      <c r="A487" s="623">
        <v>209</v>
      </c>
      <c r="B487" s="262">
        <v>240</v>
      </c>
      <c r="C487" s="262" t="s">
        <v>28</v>
      </c>
      <c r="D487" s="265" t="s">
        <v>1769</v>
      </c>
      <c r="E487" s="263"/>
      <c r="F487" s="297"/>
      <c r="G487" s="267">
        <v>0.31</v>
      </c>
      <c r="H487" s="907">
        <v>28</v>
      </c>
      <c r="I487" s="272">
        <v>6571.4185999999991</v>
      </c>
      <c r="J487" s="312">
        <v>605.19129999999996</v>
      </c>
      <c r="K487" s="242">
        <v>77402.126558937598</v>
      </c>
      <c r="L487" s="242">
        <v>4329.3425688575999</v>
      </c>
      <c r="M487" s="242"/>
      <c r="N487" s="644"/>
      <c r="O487" s="222"/>
      <c r="P487" s="89"/>
    </row>
    <row r="488" spans="1:16" outlineLevel="1" x14ac:dyDescent="0.2">
      <c r="A488" s="623">
        <v>209</v>
      </c>
      <c r="B488" s="262">
        <v>240</v>
      </c>
      <c r="C488" s="262" t="s">
        <v>28</v>
      </c>
      <c r="D488" s="265" t="s">
        <v>2829</v>
      </c>
      <c r="E488" s="263"/>
      <c r="F488" s="297"/>
      <c r="G488" s="267">
        <v>0.33</v>
      </c>
      <c r="H488" s="907">
        <v>39</v>
      </c>
      <c r="I488" s="272">
        <v>10769.214499999998</v>
      </c>
      <c r="J488" s="312">
        <v>644.2358999999999</v>
      </c>
      <c r="K488" s="242"/>
      <c r="L488" s="242"/>
      <c r="M488" s="242"/>
      <c r="N488" s="648" t="s">
        <v>561</v>
      </c>
      <c r="O488" s="228"/>
      <c r="P488" s="89"/>
    </row>
    <row r="489" spans="1:16" outlineLevel="1" x14ac:dyDescent="0.2">
      <c r="A489" s="623">
        <v>209</v>
      </c>
      <c r="B489" s="262">
        <v>240</v>
      </c>
      <c r="C489" s="262" t="s">
        <v>28</v>
      </c>
      <c r="D489" s="265" t="s">
        <v>2355</v>
      </c>
      <c r="E489" s="263"/>
      <c r="F489" s="297"/>
      <c r="G489" s="267">
        <v>0.05</v>
      </c>
      <c r="H489" s="907">
        <v>28</v>
      </c>
      <c r="I489" s="272">
        <v>1059.9062300000001</v>
      </c>
      <c r="J489" s="312">
        <v>97.611500000000007</v>
      </c>
      <c r="K489" s="242">
        <v>2620.1166562367998</v>
      </c>
      <c r="L489" s="242">
        <v>430.85386149120001</v>
      </c>
      <c r="M489" s="242"/>
      <c r="N489" s="648" t="s">
        <v>562</v>
      </c>
      <c r="O489" s="318">
        <v>2.88</v>
      </c>
      <c r="P489" s="89"/>
    </row>
    <row r="490" spans="1:16" ht="15" customHeight="1" outlineLevel="1" x14ac:dyDescent="0.2">
      <c r="A490" s="624">
        <v>209</v>
      </c>
      <c r="B490" s="275">
        <v>240</v>
      </c>
      <c r="C490" s="275" t="s">
        <v>28</v>
      </c>
      <c r="D490" s="364" t="s">
        <v>3426</v>
      </c>
      <c r="E490" s="365"/>
      <c r="F490" s="374"/>
      <c r="G490" s="366"/>
      <c r="H490" s="914"/>
      <c r="I490" s="360"/>
      <c r="J490" s="360"/>
      <c r="K490" s="251"/>
      <c r="L490" s="251"/>
      <c r="M490" s="251"/>
      <c r="N490" s="647"/>
      <c r="O490" s="252"/>
      <c r="P490" s="89"/>
    </row>
    <row r="491" spans="1:16" ht="27.75" customHeight="1" x14ac:dyDescent="0.2">
      <c r="A491" s="625">
        <v>210</v>
      </c>
      <c r="B491" s="254">
        <v>219</v>
      </c>
      <c r="C491" s="254" t="s">
        <v>28</v>
      </c>
      <c r="D491" s="256" t="s">
        <v>581</v>
      </c>
      <c r="E491" s="257">
        <v>37959</v>
      </c>
      <c r="F491" s="301" t="s">
        <v>552</v>
      </c>
      <c r="G491" s="258">
        <v>2.54</v>
      </c>
      <c r="H491" s="771"/>
      <c r="I491" s="258">
        <v>103977.87814999999</v>
      </c>
      <c r="J491" s="258">
        <v>4958.6641999999993</v>
      </c>
      <c r="K491" s="310">
        <v>22046.82</v>
      </c>
      <c r="L491" s="310">
        <v>4109.3</v>
      </c>
      <c r="M491" s="310">
        <v>1561.12</v>
      </c>
      <c r="N491" s="310">
        <v>136653.78234999996</v>
      </c>
      <c r="O491" s="659">
        <v>3.6</v>
      </c>
      <c r="P491" s="89"/>
    </row>
    <row r="492" spans="1:16" outlineLevel="1" x14ac:dyDescent="0.2">
      <c r="A492" s="623">
        <v>210</v>
      </c>
      <c r="B492" s="262">
        <v>219</v>
      </c>
      <c r="C492" s="262" t="s">
        <v>28</v>
      </c>
      <c r="D492" s="265" t="s">
        <v>526</v>
      </c>
      <c r="E492" s="294">
        <v>25233</v>
      </c>
      <c r="F492" s="296"/>
      <c r="G492" s="267">
        <v>1</v>
      </c>
      <c r="H492" s="907">
        <v>57</v>
      </c>
      <c r="I492" s="272">
        <v>66110.018349999998</v>
      </c>
      <c r="J492" s="312">
        <v>1952.23</v>
      </c>
      <c r="K492" s="316"/>
      <c r="L492" s="316"/>
      <c r="M492" s="316"/>
      <c r="N492" s="646"/>
      <c r="O492" s="656"/>
      <c r="P492" s="89"/>
    </row>
    <row r="493" spans="1:16" outlineLevel="1" x14ac:dyDescent="0.2">
      <c r="A493" s="623">
        <v>210</v>
      </c>
      <c r="B493" s="262">
        <v>219</v>
      </c>
      <c r="C493" s="262" t="s">
        <v>28</v>
      </c>
      <c r="D493" s="265" t="s">
        <v>524</v>
      </c>
      <c r="E493" s="294">
        <v>12726</v>
      </c>
      <c r="F493" s="297"/>
      <c r="G493" s="267">
        <v>1</v>
      </c>
      <c r="H493" s="907">
        <v>31</v>
      </c>
      <c r="I493" s="272">
        <v>23845.301200000002</v>
      </c>
      <c r="J493" s="312">
        <v>1952.23</v>
      </c>
      <c r="K493" s="242"/>
      <c r="L493" s="242"/>
      <c r="M493" s="242"/>
      <c r="N493" s="644"/>
      <c r="O493" s="222"/>
      <c r="P493" s="89"/>
    </row>
    <row r="494" spans="1:16" outlineLevel="1" x14ac:dyDescent="0.2">
      <c r="A494" s="623">
        <v>210</v>
      </c>
      <c r="B494" s="262">
        <v>219</v>
      </c>
      <c r="C494" s="262" t="s">
        <v>28</v>
      </c>
      <c r="D494" s="265" t="s">
        <v>1769</v>
      </c>
      <c r="E494" s="263"/>
      <c r="F494" s="297"/>
      <c r="G494" s="267">
        <v>0.31</v>
      </c>
      <c r="H494" s="907">
        <v>29</v>
      </c>
      <c r="I494" s="272">
        <v>6834.3711700000003</v>
      </c>
      <c r="J494" s="312">
        <v>605.19129999999996</v>
      </c>
      <c r="K494" s="242">
        <v>20465.3486145024</v>
      </c>
      <c r="L494" s="242">
        <v>3848.2014428928001</v>
      </c>
      <c r="M494" s="242"/>
      <c r="N494" s="644"/>
      <c r="O494" s="222"/>
      <c r="P494" s="89"/>
    </row>
    <row r="495" spans="1:16" outlineLevel="1" x14ac:dyDescent="0.2">
      <c r="A495" s="623">
        <v>210</v>
      </c>
      <c r="B495" s="262">
        <v>219</v>
      </c>
      <c r="C495" s="262" t="s">
        <v>28</v>
      </c>
      <c r="D495" s="265" t="s">
        <v>2829</v>
      </c>
      <c r="E495" s="263"/>
      <c r="F495" s="297"/>
      <c r="G495" s="267">
        <v>0.2</v>
      </c>
      <c r="H495" s="907">
        <v>39</v>
      </c>
      <c r="I495" s="272">
        <v>6526.7966699999997</v>
      </c>
      <c r="J495" s="312">
        <v>390.44600000000003</v>
      </c>
      <c r="K495" s="242"/>
      <c r="L495" s="242"/>
      <c r="M495" s="242"/>
      <c r="N495" s="648" t="s">
        <v>561</v>
      </c>
      <c r="O495" s="228"/>
      <c r="P495" s="89"/>
    </row>
    <row r="496" spans="1:16" outlineLevel="1" x14ac:dyDescent="0.2">
      <c r="A496" s="624">
        <v>210</v>
      </c>
      <c r="B496" s="275">
        <v>219</v>
      </c>
      <c r="C496" s="275" t="s">
        <v>28</v>
      </c>
      <c r="D496" s="278" t="s">
        <v>2355</v>
      </c>
      <c r="E496" s="276"/>
      <c r="F496" s="540"/>
      <c r="G496" s="280">
        <v>0.03</v>
      </c>
      <c r="H496" s="909">
        <v>29</v>
      </c>
      <c r="I496" s="282">
        <v>661.39076</v>
      </c>
      <c r="J496" s="313">
        <v>58.566899999999997</v>
      </c>
      <c r="K496" s="251">
        <v>1581.4759427711999</v>
      </c>
      <c r="L496" s="251">
        <v>261.098455968</v>
      </c>
      <c r="M496" s="251"/>
      <c r="N496" s="320" t="s">
        <v>562</v>
      </c>
      <c r="O496" s="320">
        <v>2.88</v>
      </c>
      <c r="P496" s="89"/>
    </row>
    <row r="497" spans="1:16" ht="30.75" customHeight="1" x14ac:dyDescent="0.2">
      <c r="A497" s="625">
        <v>210</v>
      </c>
      <c r="B497" s="254">
        <v>219</v>
      </c>
      <c r="C497" s="254" t="s">
        <v>28</v>
      </c>
      <c r="D497" s="737" t="s">
        <v>767</v>
      </c>
      <c r="E497" s="301">
        <v>100000</v>
      </c>
      <c r="F497" s="301" t="s">
        <v>552</v>
      </c>
      <c r="G497" s="258">
        <v>17.34</v>
      </c>
      <c r="H497" s="930"/>
      <c r="I497" s="258">
        <v>647853.88887000002</v>
      </c>
      <c r="J497" s="258">
        <v>33851.6682</v>
      </c>
      <c r="K497" s="675">
        <v>1567362.42</v>
      </c>
      <c r="L497" s="310">
        <v>24620.89</v>
      </c>
      <c r="M497" s="310">
        <v>6137.71</v>
      </c>
      <c r="N497" s="310">
        <v>2279826.5770700001</v>
      </c>
      <c r="O497" s="659">
        <v>22.8</v>
      </c>
      <c r="P497" s="89"/>
    </row>
    <row r="498" spans="1:16" outlineLevel="1" x14ac:dyDescent="0.2">
      <c r="A498" s="623">
        <v>210</v>
      </c>
      <c r="B498" s="262">
        <v>219</v>
      </c>
      <c r="C498" s="262" t="s">
        <v>28</v>
      </c>
      <c r="D498" s="265" t="s">
        <v>517</v>
      </c>
      <c r="E498" s="266"/>
      <c r="F498" s="296"/>
      <c r="G498" s="613">
        <v>15.04</v>
      </c>
      <c r="H498" s="916">
        <v>44</v>
      </c>
      <c r="I498" s="614">
        <v>597147.26399000001</v>
      </c>
      <c r="J498" s="615">
        <v>29361.539199999999</v>
      </c>
      <c r="K498" s="316"/>
      <c r="L498" s="316"/>
      <c r="M498" s="316"/>
      <c r="N498" s="646"/>
      <c r="O498" s="656"/>
      <c r="P498" s="89"/>
    </row>
    <row r="499" spans="1:16" outlineLevel="1" x14ac:dyDescent="0.2">
      <c r="A499" s="627">
        <v>210</v>
      </c>
      <c r="B499" s="329">
        <v>219</v>
      </c>
      <c r="C499" s="329" t="s">
        <v>28</v>
      </c>
      <c r="D499" s="331" t="s">
        <v>1769</v>
      </c>
      <c r="E499" s="330"/>
      <c r="F499" s="546"/>
      <c r="G499" s="994">
        <v>2.2999999999999998</v>
      </c>
      <c r="H499" s="937">
        <v>29</v>
      </c>
      <c r="I499" s="333">
        <v>50706.624880000003</v>
      </c>
      <c r="J499" s="1053">
        <v>4490.1289999999999</v>
      </c>
      <c r="K499" s="242"/>
      <c r="L499" s="242"/>
      <c r="M499" s="242"/>
      <c r="N499" s="728"/>
      <c r="O499" s="222"/>
      <c r="P499" s="89"/>
    </row>
    <row r="500" spans="1:16" ht="27.75" customHeight="1" x14ac:dyDescent="0.2">
      <c r="A500" s="625">
        <v>211</v>
      </c>
      <c r="B500" s="254">
        <v>220</v>
      </c>
      <c r="C500" s="254" t="s">
        <v>28</v>
      </c>
      <c r="D500" s="256" t="s">
        <v>3647</v>
      </c>
      <c r="E500" s="257">
        <v>48053</v>
      </c>
      <c r="F500" s="301" t="s">
        <v>552</v>
      </c>
      <c r="G500" s="258">
        <v>3.34</v>
      </c>
      <c r="H500" s="771"/>
      <c r="I500" s="258">
        <v>133453.22193999996</v>
      </c>
      <c r="J500" s="258">
        <v>6520.4481999999989</v>
      </c>
      <c r="K500" s="310">
        <v>50842.68</v>
      </c>
      <c r="L500" s="310">
        <v>7919.64</v>
      </c>
      <c r="M500" s="310">
        <v>1561.12</v>
      </c>
      <c r="N500" s="310">
        <v>200297.11014</v>
      </c>
      <c r="O500" s="655">
        <v>4.17</v>
      </c>
      <c r="P500" s="89"/>
    </row>
    <row r="501" spans="1:16" outlineLevel="1" x14ac:dyDescent="0.2">
      <c r="A501" s="623">
        <v>211</v>
      </c>
      <c r="B501" s="262">
        <v>220</v>
      </c>
      <c r="C501" s="262" t="s">
        <v>28</v>
      </c>
      <c r="D501" s="265" t="s">
        <v>526</v>
      </c>
      <c r="E501" s="294">
        <v>25233</v>
      </c>
      <c r="F501" s="296"/>
      <c r="G501" s="267">
        <v>1</v>
      </c>
      <c r="H501" s="907">
        <v>57</v>
      </c>
      <c r="I501" s="272">
        <v>66110.018349999998</v>
      </c>
      <c r="J501" s="312">
        <v>1952.23</v>
      </c>
      <c r="K501" s="316"/>
      <c r="L501" s="316"/>
      <c r="M501" s="316"/>
      <c r="N501" s="646"/>
      <c r="O501" s="656"/>
      <c r="P501" s="89"/>
    </row>
    <row r="502" spans="1:16" outlineLevel="1" x14ac:dyDescent="0.2">
      <c r="A502" s="623">
        <v>211</v>
      </c>
      <c r="B502" s="262">
        <v>220</v>
      </c>
      <c r="C502" s="262" t="s">
        <v>28</v>
      </c>
      <c r="D502" s="265" t="s">
        <v>535</v>
      </c>
      <c r="E502" s="294">
        <v>16457</v>
      </c>
      <c r="F502" s="297"/>
      <c r="G502" s="267">
        <v>1</v>
      </c>
      <c r="H502" s="907">
        <v>40</v>
      </c>
      <c r="I502" s="272">
        <v>33939.256130000002</v>
      </c>
      <c r="J502" s="312">
        <v>1952.23</v>
      </c>
      <c r="K502" s="242"/>
      <c r="L502" s="242"/>
      <c r="M502" s="242"/>
      <c r="N502" s="644"/>
      <c r="O502" s="222"/>
      <c r="P502" s="89"/>
    </row>
    <row r="503" spans="1:16" outlineLevel="1" x14ac:dyDescent="0.2">
      <c r="A503" s="623">
        <v>211</v>
      </c>
      <c r="B503" s="262">
        <v>220</v>
      </c>
      <c r="C503" s="262" t="s">
        <v>28</v>
      </c>
      <c r="D503" s="265" t="s">
        <v>524</v>
      </c>
      <c r="E503" s="294">
        <v>6363</v>
      </c>
      <c r="F503" s="297"/>
      <c r="G503" s="267">
        <v>0.5</v>
      </c>
      <c r="H503" s="907">
        <v>29</v>
      </c>
      <c r="I503" s="272">
        <v>11023.179320000001</v>
      </c>
      <c r="J503" s="312">
        <v>976.11500000000001</v>
      </c>
      <c r="K503" s="242"/>
      <c r="L503" s="242"/>
      <c r="M503" s="242"/>
      <c r="N503" s="644"/>
      <c r="O503" s="222"/>
      <c r="P503" s="89"/>
    </row>
    <row r="504" spans="1:16" outlineLevel="1" x14ac:dyDescent="0.2">
      <c r="A504" s="623">
        <v>211</v>
      </c>
      <c r="B504" s="262">
        <v>220</v>
      </c>
      <c r="C504" s="262" t="s">
        <v>28</v>
      </c>
      <c r="D504" s="265" t="s">
        <v>1769</v>
      </c>
      <c r="E504" s="263"/>
      <c r="F504" s="297"/>
      <c r="G504" s="267">
        <v>0.38</v>
      </c>
      <c r="H504" s="907">
        <v>28</v>
      </c>
      <c r="I504" s="272">
        <v>8055.2873299999992</v>
      </c>
      <c r="J504" s="312">
        <v>741.84740000000011</v>
      </c>
      <c r="K504" s="242">
        <v>47636.284202035204</v>
      </c>
      <c r="L504" s="242">
        <v>7397.3846963520009</v>
      </c>
      <c r="M504" s="242"/>
      <c r="N504" s="644"/>
      <c r="O504" s="222"/>
      <c r="P504" s="89"/>
    </row>
    <row r="505" spans="1:16" outlineLevel="1" x14ac:dyDescent="0.2">
      <c r="A505" s="623">
        <v>211</v>
      </c>
      <c r="B505" s="262">
        <v>220</v>
      </c>
      <c r="C505" s="262" t="s">
        <v>28</v>
      </c>
      <c r="D505" s="265" t="s">
        <v>2829</v>
      </c>
      <c r="E505" s="263"/>
      <c r="F505" s="297"/>
      <c r="G505" s="267">
        <v>0.4</v>
      </c>
      <c r="H505" s="907">
        <v>39</v>
      </c>
      <c r="I505" s="272">
        <v>13053.593339999999</v>
      </c>
      <c r="J505" s="312">
        <v>780.89200000000005</v>
      </c>
      <c r="K505" s="242"/>
      <c r="L505" s="242"/>
      <c r="M505" s="242"/>
      <c r="N505" s="648" t="s">
        <v>561</v>
      </c>
      <c r="O505" s="228"/>
      <c r="P505" s="89"/>
    </row>
    <row r="506" spans="1:16" outlineLevel="1" x14ac:dyDescent="0.2">
      <c r="A506" s="624">
        <v>211</v>
      </c>
      <c r="B506" s="275">
        <v>220</v>
      </c>
      <c r="C506" s="275" t="s">
        <v>28</v>
      </c>
      <c r="D506" s="278" t="s">
        <v>2355</v>
      </c>
      <c r="E506" s="276"/>
      <c r="F506" s="540"/>
      <c r="G506" s="280">
        <v>0.06</v>
      </c>
      <c r="H506" s="909">
        <v>28</v>
      </c>
      <c r="I506" s="282">
        <v>1271.8874700000001</v>
      </c>
      <c r="J506" s="313">
        <v>117.13379999999999</v>
      </c>
      <c r="K506" s="251">
        <v>3206.3928382079998</v>
      </c>
      <c r="L506" s="251">
        <v>522.25212412799999</v>
      </c>
      <c r="M506" s="251"/>
      <c r="N506" s="320" t="s">
        <v>562</v>
      </c>
      <c r="O506" s="320">
        <v>2.88</v>
      </c>
      <c r="P506" s="89"/>
    </row>
    <row r="507" spans="1:16" x14ac:dyDescent="0.2">
      <c r="A507" s="625">
        <v>211</v>
      </c>
      <c r="B507" s="254">
        <v>276</v>
      </c>
      <c r="C507" s="254" t="s">
        <v>28</v>
      </c>
      <c r="D507" s="284" t="s">
        <v>583</v>
      </c>
      <c r="E507" s="257">
        <v>82870.100000000006</v>
      </c>
      <c r="F507" s="301" t="s">
        <v>552</v>
      </c>
      <c r="G507" s="258">
        <v>5.3</v>
      </c>
      <c r="H507" s="771"/>
      <c r="I507" s="258">
        <v>203390.68029999998</v>
      </c>
      <c r="J507" s="258">
        <v>10346.819</v>
      </c>
      <c r="K507" s="310">
        <v>41315.42</v>
      </c>
      <c r="L507" s="310">
        <v>7919.64</v>
      </c>
      <c r="M507" s="310">
        <v>1561.12</v>
      </c>
      <c r="N507" s="310">
        <v>264533.67930000002</v>
      </c>
      <c r="O507" s="659">
        <v>3.19</v>
      </c>
      <c r="P507" s="89"/>
    </row>
    <row r="508" spans="1:16" outlineLevel="1" x14ac:dyDescent="0.2">
      <c r="A508" s="623">
        <v>211</v>
      </c>
      <c r="B508" s="262">
        <v>276</v>
      </c>
      <c r="C508" s="262" t="s">
        <v>28</v>
      </c>
      <c r="D508" s="265" t="s">
        <v>526</v>
      </c>
      <c r="E508" s="294">
        <v>30279.599999999999</v>
      </c>
      <c r="F508" s="296"/>
      <c r="G508" s="267">
        <v>1.2</v>
      </c>
      <c r="H508" s="907">
        <v>57</v>
      </c>
      <c r="I508" s="272">
        <v>79332.022010000001</v>
      </c>
      <c r="J508" s="312">
        <v>2342.6759999999999</v>
      </c>
      <c r="K508" s="316"/>
      <c r="L508" s="316"/>
      <c r="M508" s="316"/>
      <c r="N508" s="646"/>
      <c r="O508" s="656"/>
      <c r="P508" s="89"/>
    </row>
    <row r="509" spans="1:16" outlineLevel="1" x14ac:dyDescent="0.2">
      <c r="A509" s="623">
        <v>211</v>
      </c>
      <c r="B509" s="262">
        <v>276</v>
      </c>
      <c r="C509" s="262" t="s">
        <v>28</v>
      </c>
      <c r="D509" s="265" t="s">
        <v>535</v>
      </c>
      <c r="E509" s="294">
        <v>24685.5</v>
      </c>
      <c r="F509" s="297"/>
      <c r="G509" s="267">
        <v>1.5</v>
      </c>
      <c r="H509" s="907">
        <v>40</v>
      </c>
      <c r="I509" s="272">
        <v>50908.8842</v>
      </c>
      <c r="J509" s="312">
        <v>2928.3449999999998</v>
      </c>
      <c r="K509" s="242"/>
      <c r="L509" s="242"/>
      <c r="M509" s="242"/>
      <c r="N509" s="644"/>
      <c r="O509" s="222"/>
      <c r="P509" s="89"/>
    </row>
    <row r="510" spans="1:16" outlineLevel="1" x14ac:dyDescent="0.2">
      <c r="A510" s="623">
        <v>211</v>
      </c>
      <c r="B510" s="262">
        <v>276</v>
      </c>
      <c r="C510" s="262" t="s">
        <v>28</v>
      </c>
      <c r="D510" s="892" t="s">
        <v>510</v>
      </c>
      <c r="E510" s="294">
        <v>27905</v>
      </c>
      <c r="F510" s="297"/>
      <c r="G510" s="267">
        <v>1.5</v>
      </c>
      <c r="H510" s="907">
        <v>37</v>
      </c>
      <c r="I510" s="272">
        <v>45257.493570000006</v>
      </c>
      <c r="J510" s="312">
        <v>2928.3449999999998</v>
      </c>
      <c r="K510" s="242"/>
      <c r="L510" s="242"/>
      <c r="M510" s="242"/>
      <c r="N510" s="644"/>
      <c r="O510" s="222"/>
      <c r="P510" s="89"/>
    </row>
    <row r="511" spans="1:16" outlineLevel="1" x14ac:dyDescent="0.2">
      <c r="A511" s="623">
        <v>211</v>
      </c>
      <c r="B511" s="262">
        <v>276</v>
      </c>
      <c r="C511" s="262" t="s">
        <v>28</v>
      </c>
      <c r="D511" s="265" t="s">
        <v>1769</v>
      </c>
      <c r="E511" s="263"/>
      <c r="F511" s="297"/>
      <c r="G511" s="267">
        <v>0.64</v>
      </c>
      <c r="H511" s="907">
        <v>28</v>
      </c>
      <c r="I511" s="272">
        <v>13566.799709999999</v>
      </c>
      <c r="J511" s="312">
        <v>1249.4271999999999</v>
      </c>
      <c r="K511" s="242">
        <v>38109.033987091207</v>
      </c>
      <c r="L511" s="242">
        <v>7397.3846963520009</v>
      </c>
      <c r="M511" s="242"/>
      <c r="N511" s="644"/>
      <c r="O511" s="222"/>
      <c r="P511" s="89"/>
    </row>
    <row r="512" spans="1:16" outlineLevel="1" x14ac:dyDescent="0.2">
      <c r="A512" s="623">
        <v>211</v>
      </c>
      <c r="B512" s="262">
        <v>276</v>
      </c>
      <c r="C512" s="262" t="s">
        <v>28</v>
      </c>
      <c r="D512" s="265" t="s">
        <v>2829</v>
      </c>
      <c r="E512" s="263"/>
      <c r="F512" s="297"/>
      <c r="G512" s="267">
        <v>0.4</v>
      </c>
      <c r="H512" s="907">
        <v>39</v>
      </c>
      <c r="I512" s="272">
        <v>13053.593339999999</v>
      </c>
      <c r="J512" s="312">
        <v>780.89200000000005</v>
      </c>
      <c r="K512" s="242"/>
      <c r="L512" s="242"/>
      <c r="M512" s="242"/>
      <c r="N512" s="648" t="s">
        <v>561</v>
      </c>
      <c r="O512" s="228"/>
      <c r="P512" s="89"/>
    </row>
    <row r="513" spans="1:16" outlineLevel="1" x14ac:dyDescent="0.2">
      <c r="A513" s="623">
        <v>211</v>
      </c>
      <c r="B513" s="262">
        <v>276</v>
      </c>
      <c r="C513" s="262" t="s">
        <v>28</v>
      </c>
      <c r="D513" s="265" t="s">
        <v>2355</v>
      </c>
      <c r="E513" s="263"/>
      <c r="F513" s="297"/>
      <c r="G513" s="267">
        <v>0.06</v>
      </c>
      <c r="H513" s="907">
        <v>28</v>
      </c>
      <c r="I513" s="272">
        <v>1271.8874700000001</v>
      </c>
      <c r="J513" s="312">
        <v>117.13379999999999</v>
      </c>
      <c r="K513" s="242">
        <v>3206.3817957696001</v>
      </c>
      <c r="L513" s="242">
        <v>522.25212412799999</v>
      </c>
      <c r="M513" s="242"/>
      <c r="N513" s="648" t="s">
        <v>562</v>
      </c>
      <c r="O513" s="318">
        <v>2.88</v>
      </c>
      <c r="P513" s="89"/>
    </row>
    <row r="514" spans="1:16" outlineLevel="1" x14ac:dyDescent="0.2">
      <c r="A514" s="623">
        <v>211</v>
      </c>
      <c r="B514" s="262">
        <v>276</v>
      </c>
      <c r="C514" s="262" t="s">
        <v>28</v>
      </c>
      <c r="D514" s="370" t="s">
        <v>3829</v>
      </c>
      <c r="E514" s="371"/>
      <c r="F514" s="541"/>
      <c r="G514" s="363"/>
      <c r="H514" s="921"/>
      <c r="I514" s="363"/>
      <c r="J514" s="363"/>
      <c r="K514" s="242"/>
      <c r="L514" s="242"/>
      <c r="M514" s="242"/>
      <c r="N514" s="644"/>
      <c r="O514" s="222"/>
      <c r="P514" s="89"/>
    </row>
    <row r="515" spans="1:16" outlineLevel="1" x14ac:dyDescent="0.2">
      <c r="A515" s="624">
        <v>211</v>
      </c>
      <c r="B515" s="275">
        <v>276</v>
      </c>
      <c r="C515" s="275" t="s">
        <v>28</v>
      </c>
      <c r="D515" s="364" t="s">
        <v>3830</v>
      </c>
      <c r="E515" s="250"/>
      <c r="F515" s="542"/>
      <c r="G515" s="251"/>
      <c r="H515" s="910"/>
      <c r="I515" s="251"/>
      <c r="J515" s="251"/>
      <c r="K515" s="251"/>
      <c r="L515" s="251"/>
      <c r="M515" s="251"/>
      <c r="N515" s="647"/>
      <c r="O515" s="252"/>
      <c r="P515" s="89"/>
    </row>
    <row r="516" spans="1:16" ht="24" customHeight="1" x14ac:dyDescent="0.2">
      <c r="A516" s="625">
        <v>212</v>
      </c>
      <c r="B516" s="254">
        <v>221</v>
      </c>
      <c r="C516" s="254" t="s">
        <v>120</v>
      </c>
      <c r="D516" s="284" t="s">
        <v>584</v>
      </c>
      <c r="E516" s="257">
        <v>600</v>
      </c>
      <c r="F516" s="301" t="s">
        <v>559</v>
      </c>
      <c r="G516" s="258">
        <v>3.5700000000000003</v>
      </c>
      <c r="H516" s="771"/>
      <c r="I516" s="258">
        <v>141837.54927999998</v>
      </c>
      <c r="J516" s="258">
        <v>6969.4611000000004</v>
      </c>
      <c r="K516" s="310">
        <v>379527.42</v>
      </c>
      <c r="L516" s="310">
        <v>25514.34</v>
      </c>
      <c r="M516" s="310">
        <v>1561.12</v>
      </c>
      <c r="N516" s="310">
        <v>555409.89038</v>
      </c>
      <c r="O516" s="659">
        <v>925.68</v>
      </c>
      <c r="P516" s="89"/>
    </row>
    <row r="517" spans="1:16" outlineLevel="1" x14ac:dyDescent="0.2">
      <c r="A517" s="623">
        <v>212</v>
      </c>
      <c r="B517" s="262">
        <v>221</v>
      </c>
      <c r="C517" s="262" t="s">
        <v>120</v>
      </c>
      <c r="D517" s="265" t="s">
        <v>526</v>
      </c>
      <c r="E517" s="266"/>
      <c r="F517" s="296"/>
      <c r="G517" s="267">
        <v>1.1000000000000001</v>
      </c>
      <c r="H517" s="907">
        <v>57</v>
      </c>
      <c r="I517" s="272">
        <v>72721.020180000007</v>
      </c>
      <c r="J517" s="312">
        <v>2147.453</v>
      </c>
      <c r="K517" s="242"/>
      <c r="L517" s="242"/>
      <c r="M517" s="242"/>
      <c r="N517" s="900"/>
      <c r="O517" s="656"/>
      <c r="P517" s="89"/>
    </row>
    <row r="518" spans="1:16" outlineLevel="1" x14ac:dyDescent="0.2">
      <c r="A518" s="623">
        <v>212</v>
      </c>
      <c r="B518" s="262">
        <v>221</v>
      </c>
      <c r="C518" s="262" t="s">
        <v>120</v>
      </c>
      <c r="D518" s="265" t="s">
        <v>535</v>
      </c>
      <c r="E518" s="263"/>
      <c r="F518" s="297"/>
      <c r="G518" s="267">
        <v>1</v>
      </c>
      <c r="H518" s="907">
        <v>42</v>
      </c>
      <c r="I518" s="272">
        <v>36708.3819</v>
      </c>
      <c r="J518" s="312">
        <v>1952.23</v>
      </c>
      <c r="K518" s="242"/>
      <c r="L518" s="242"/>
      <c r="M518" s="242"/>
      <c r="N518" s="900"/>
      <c r="O518" s="222"/>
      <c r="P518" s="89"/>
    </row>
    <row r="519" spans="1:16" outlineLevel="1" x14ac:dyDescent="0.2">
      <c r="A519" s="623">
        <v>212</v>
      </c>
      <c r="B519" s="262">
        <v>221</v>
      </c>
      <c r="C519" s="262" t="s">
        <v>120</v>
      </c>
      <c r="D519" s="265" t="s">
        <v>524</v>
      </c>
      <c r="E519" s="263"/>
      <c r="F519" s="297"/>
      <c r="G519" s="267">
        <v>1</v>
      </c>
      <c r="H519" s="907">
        <v>29</v>
      </c>
      <c r="I519" s="272">
        <v>22046.358640000002</v>
      </c>
      <c r="J519" s="312">
        <v>1952.23</v>
      </c>
      <c r="K519" s="242"/>
      <c r="L519" s="242"/>
      <c r="M519" s="242"/>
      <c r="N519" s="900"/>
      <c r="O519" s="222"/>
      <c r="P519" s="89"/>
    </row>
    <row r="520" spans="1:16" outlineLevel="1" x14ac:dyDescent="0.2">
      <c r="A520" s="623">
        <v>212</v>
      </c>
      <c r="B520" s="262">
        <v>221</v>
      </c>
      <c r="C520" s="262" t="s">
        <v>120</v>
      </c>
      <c r="D520" s="265" t="s">
        <v>1769</v>
      </c>
      <c r="E520" s="263"/>
      <c r="F520" s="297"/>
      <c r="G520" s="267">
        <v>0.47</v>
      </c>
      <c r="H520" s="907">
        <v>29</v>
      </c>
      <c r="I520" s="272">
        <v>10361.788560000001</v>
      </c>
      <c r="J520" s="312">
        <v>917.54809999999998</v>
      </c>
      <c r="K520" s="242"/>
      <c r="L520" s="242"/>
      <c r="M520" s="242"/>
      <c r="N520" s="900"/>
      <c r="O520" s="222"/>
      <c r="P520" s="89"/>
    </row>
    <row r="521" spans="1:16" ht="15" customHeight="1" outlineLevel="1" x14ac:dyDescent="0.2">
      <c r="A521" s="623">
        <v>212</v>
      </c>
      <c r="B521" s="262">
        <v>221</v>
      </c>
      <c r="C521" s="262" t="s">
        <v>120</v>
      </c>
      <c r="D521" s="367" t="s">
        <v>3427</v>
      </c>
      <c r="E521" s="361"/>
      <c r="F521" s="541"/>
      <c r="G521" s="362"/>
      <c r="H521" s="911"/>
      <c r="I521" s="363"/>
      <c r="J521" s="363"/>
      <c r="K521" s="242"/>
      <c r="L521" s="242"/>
      <c r="M521" s="242"/>
      <c r="N521" s="644"/>
      <c r="O521" s="222"/>
      <c r="P521" s="89"/>
    </row>
    <row r="522" spans="1:16" outlineLevel="1" x14ac:dyDescent="0.2">
      <c r="A522" s="623">
        <v>212</v>
      </c>
      <c r="B522" s="262">
        <v>221</v>
      </c>
      <c r="C522" s="262" t="s">
        <v>120</v>
      </c>
      <c r="D522" s="367" t="s">
        <v>14</v>
      </c>
      <c r="E522" s="221"/>
      <c r="F522" s="533"/>
      <c r="G522" s="242"/>
      <c r="H522" s="908"/>
      <c r="I522" s="242"/>
      <c r="J522" s="242"/>
      <c r="K522" s="242"/>
      <c r="L522" s="242"/>
      <c r="M522" s="242"/>
      <c r="N522" s="644"/>
      <c r="O522" s="222"/>
      <c r="P522" s="89"/>
    </row>
    <row r="523" spans="1:16" outlineLevel="1" x14ac:dyDescent="0.2">
      <c r="A523" s="623">
        <v>212</v>
      </c>
      <c r="B523" s="262">
        <v>221</v>
      </c>
      <c r="C523" s="262" t="s">
        <v>120</v>
      </c>
      <c r="D523" s="367" t="s">
        <v>1699</v>
      </c>
      <c r="E523" s="221"/>
      <c r="F523" s="533"/>
      <c r="G523" s="242"/>
      <c r="H523" s="908"/>
      <c r="I523" s="242"/>
      <c r="J523" s="242"/>
      <c r="K523" s="242"/>
      <c r="L523" s="242"/>
      <c r="M523" s="242"/>
      <c r="N523" s="644"/>
      <c r="O523" s="222"/>
      <c r="P523" s="89"/>
    </row>
    <row r="524" spans="1:16" outlineLevel="1" x14ac:dyDescent="0.2">
      <c r="A524" s="623">
        <v>212</v>
      </c>
      <c r="B524" s="262">
        <v>221</v>
      </c>
      <c r="C524" s="262" t="s">
        <v>120</v>
      </c>
      <c r="D524" s="367" t="s">
        <v>5</v>
      </c>
      <c r="E524" s="221"/>
      <c r="F524" s="533"/>
      <c r="G524" s="242"/>
      <c r="H524" s="908"/>
      <c r="I524" s="242"/>
      <c r="J524" s="242"/>
      <c r="K524" s="242"/>
      <c r="L524" s="242"/>
      <c r="M524" s="242"/>
      <c r="N524" s="644"/>
      <c r="O524" s="222"/>
      <c r="P524" s="89"/>
    </row>
    <row r="525" spans="1:16" outlineLevel="1" x14ac:dyDescent="0.2">
      <c r="A525" s="623">
        <v>212</v>
      </c>
      <c r="B525" s="262">
        <v>221</v>
      </c>
      <c r="C525" s="262" t="s">
        <v>120</v>
      </c>
      <c r="D525" s="367" t="s">
        <v>3428</v>
      </c>
      <c r="E525" s="221"/>
      <c r="F525" s="533"/>
      <c r="G525" s="242"/>
      <c r="H525" s="908"/>
      <c r="I525" s="242"/>
      <c r="J525" s="242"/>
      <c r="K525" s="242"/>
      <c r="L525" s="242"/>
      <c r="M525" s="242"/>
      <c r="N525" s="644"/>
      <c r="O525" s="222"/>
      <c r="P525" s="89"/>
    </row>
    <row r="526" spans="1:16" outlineLevel="1" x14ac:dyDescent="0.2">
      <c r="A526" s="623">
        <v>212</v>
      </c>
      <c r="B526" s="262">
        <v>221</v>
      </c>
      <c r="C526" s="262" t="s">
        <v>120</v>
      </c>
      <c r="D526" s="367" t="s">
        <v>1701</v>
      </c>
      <c r="E526" s="221"/>
      <c r="F526" s="533"/>
      <c r="G526" s="242"/>
      <c r="H526" s="908"/>
      <c r="I526" s="242"/>
      <c r="J526" s="242"/>
      <c r="K526" s="242"/>
      <c r="L526" s="242"/>
      <c r="M526" s="242"/>
      <c r="N526" s="644"/>
      <c r="O526" s="222"/>
      <c r="P526" s="89"/>
    </row>
    <row r="527" spans="1:16" outlineLevel="1" x14ac:dyDescent="0.2">
      <c r="A527" s="623">
        <v>212</v>
      </c>
      <c r="B527" s="262">
        <v>221</v>
      </c>
      <c r="C527" s="262" t="s">
        <v>120</v>
      </c>
      <c r="D527" s="367" t="s">
        <v>1702</v>
      </c>
      <c r="E527" s="221"/>
      <c r="F527" s="533"/>
      <c r="G527" s="242"/>
      <c r="H527" s="908"/>
      <c r="I527" s="242"/>
      <c r="J527" s="242"/>
      <c r="K527" s="242"/>
      <c r="L527" s="242"/>
      <c r="M527" s="242"/>
      <c r="N527" s="644"/>
      <c r="O527" s="222"/>
      <c r="P527" s="89"/>
    </row>
    <row r="528" spans="1:16" outlineLevel="1" x14ac:dyDescent="0.2">
      <c r="A528" s="624">
        <v>212</v>
      </c>
      <c r="B528" s="275">
        <v>221</v>
      </c>
      <c r="C528" s="275" t="s">
        <v>120</v>
      </c>
      <c r="D528" s="364" t="s">
        <v>389</v>
      </c>
      <c r="E528" s="250"/>
      <c r="F528" s="542"/>
      <c r="G528" s="251"/>
      <c r="H528" s="910"/>
      <c r="I528" s="251"/>
      <c r="J528" s="251"/>
      <c r="K528" s="251"/>
      <c r="L528" s="251"/>
      <c r="M528" s="251"/>
      <c r="N528" s="647"/>
      <c r="O528" s="252"/>
      <c r="P528" s="89"/>
    </row>
    <row r="529" spans="1:16" ht="25.5" x14ac:dyDescent="0.2">
      <c r="A529" s="625">
        <v>215</v>
      </c>
      <c r="B529" s="254">
        <v>224</v>
      </c>
      <c r="C529" s="254" t="s">
        <v>28</v>
      </c>
      <c r="D529" s="284" t="s">
        <v>732</v>
      </c>
      <c r="E529" s="257">
        <v>63301.5</v>
      </c>
      <c r="F529" s="301" t="s">
        <v>552</v>
      </c>
      <c r="G529" s="258">
        <v>4.2</v>
      </c>
      <c r="H529" s="771"/>
      <c r="I529" s="258">
        <v>189135.85731000002</v>
      </c>
      <c r="J529" s="258">
        <v>8199.366</v>
      </c>
      <c r="K529" s="310">
        <v>90843.08</v>
      </c>
      <c r="L529" s="310">
        <v>10691.27</v>
      </c>
      <c r="M529" s="310">
        <v>1561.12</v>
      </c>
      <c r="N529" s="310">
        <v>300430.69331</v>
      </c>
      <c r="O529" s="659">
        <v>4.75</v>
      </c>
      <c r="P529" s="89"/>
    </row>
    <row r="530" spans="1:16" outlineLevel="1" x14ac:dyDescent="0.2">
      <c r="A530" s="623">
        <v>215</v>
      </c>
      <c r="B530" s="262">
        <v>224</v>
      </c>
      <c r="C530" s="262" t="s">
        <v>28</v>
      </c>
      <c r="D530" s="265" t="s">
        <v>526</v>
      </c>
      <c r="E530" s="294">
        <v>37849.5</v>
      </c>
      <c r="F530" s="296"/>
      <c r="G530" s="267">
        <v>1.5</v>
      </c>
      <c r="H530" s="907">
        <v>57</v>
      </c>
      <c r="I530" s="272">
        <v>99165.027509999985</v>
      </c>
      <c r="J530" s="312">
        <v>2928.3449999999998</v>
      </c>
      <c r="K530" s="316"/>
      <c r="L530" s="316"/>
      <c r="M530" s="316"/>
      <c r="N530" s="646"/>
      <c r="O530" s="656"/>
      <c r="P530" s="89"/>
    </row>
    <row r="531" spans="1:16" outlineLevel="1" x14ac:dyDescent="0.2">
      <c r="A531" s="623">
        <v>215</v>
      </c>
      <c r="B531" s="262">
        <v>224</v>
      </c>
      <c r="C531" s="262" t="s">
        <v>28</v>
      </c>
      <c r="D531" s="265" t="s">
        <v>535</v>
      </c>
      <c r="E531" s="294">
        <v>25452</v>
      </c>
      <c r="F531" s="297"/>
      <c r="G531" s="267">
        <v>2</v>
      </c>
      <c r="H531" s="907">
        <v>42</v>
      </c>
      <c r="I531" s="272">
        <v>73416.763800000001</v>
      </c>
      <c r="J531" s="312">
        <v>3904.46</v>
      </c>
      <c r="K531" s="242"/>
      <c r="L531" s="242"/>
      <c r="M531" s="242"/>
      <c r="N531" s="644"/>
      <c r="O531" s="222"/>
      <c r="P531" s="89"/>
    </row>
    <row r="532" spans="1:16" outlineLevel="1" x14ac:dyDescent="0.2">
      <c r="A532" s="623">
        <v>215</v>
      </c>
      <c r="B532" s="262">
        <v>224</v>
      </c>
      <c r="C532" s="262" t="s">
        <v>28</v>
      </c>
      <c r="D532" s="265" t="s">
        <v>1769</v>
      </c>
      <c r="E532" s="263"/>
      <c r="F532" s="297"/>
      <c r="G532" s="267">
        <v>0.53</v>
      </c>
      <c r="H532" s="907">
        <v>28</v>
      </c>
      <c r="I532" s="272">
        <v>11235.006009999999</v>
      </c>
      <c r="J532" s="312">
        <v>1034.6819</v>
      </c>
      <c r="K532" s="242">
        <v>89565.228904838397</v>
      </c>
      <c r="L532" s="242">
        <v>10495.4401714176</v>
      </c>
      <c r="M532" s="242"/>
      <c r="N532" s="644"/>
      <c r="O532" s="222"/>
      <c r="P532" s="89"/>
    </row>
    <row r="533" spans="1:16" outlineLevel="1" x14ac:dyDescent="0.2">
      <c r="A533" s="623">
        <v>215</v>
      </c>
      <c r="B533" s="262">
        <v>224</v>
      </c>
      <c r="C533" s="262" t="s">
        <v>28</v>
      </c>
      <c r="D533" s="265" t="s">
        <v>2829</v>
      </c>
      <c r="E533" s="263"/>
      <c r="F533" s="297"/>
      <c r="G533" s="267">
        <v>0.15</v>
      </c>
      <c r="H533" s="907">
        <v>39</v>
      </c>
      <c r="I533" s="272">
        <v>4895.0974999999999</v>
      </c>
      <c r="J533" s="312">
        <v>292.83449999999999</v>
      </c>
      <c r="K533" s="242"/>
      <c r="L533" s="242"/>
      <c r="M533" s="242"/>
      <c r="N533" s="648" t="s">
        <v>561</v>
      </c>
      <c r="O533" s="228"/>
      <c r="P533" s="89"/>
    </row>
    <row r="534" spans="1:16" outlineLevel="1" x14ac:dyDescent="0.2">
      <c r="A534" s="623">
        <v>215</v>
      </c>
      <c r="B534" s="262">
        <v>224</v>
      </c>
      <c r="C534" s="262" t="s">
        <v>28</v>
      </c>
      <c r="D534" s="265" t="s">
        <v>2355</v>
      </c>
      <c r="E534" s="263"/>
      <c r="F534" s="297"/>
      <c r="G534" s="267">
        <v>0.02</v>
      </c>
      <c r="H534" s="907">
        <v>28</v>
      </c>
      <c r="I534" s="272">
        <v>423.96249</v>
      </c>
      <c r="J534" s="312">
        <v>39.044599999999996</v>
      </c>
      <c r="K534" s="242">
        <v>1277.8530565248</v>
      </c>
      <c r="L534" s="242">
        <v>195.8266025856</v>
      </c>
      <c r="M534" s="242"/>
      <c r="N534" s="648" t="s">
        <v>562</v>
      </c>
      <c r="O534" s="318">
        <v>2.88</v>
      </c>
      <c r="P534" s="89"/>
    </row>
    <row r="535" spans="1:16" ht="15" customHeight="1" outlineLevel="1" x14ac:dyDescent="0.2">
      <c r="A535" s="623">
        <v>215</v>
      </c>
      <c r="B535" s="262">
        <v>224</v>
      </c>
      <c r="C535" s="262" t="s">
        <v>28</v>
      </c>
      <c r="D535" s="367" t="s">
        <v>3429</v>
      </c>
      <c r="E535" s="361"/>
      <c r="F535" s="541"/>
      <c r="G535" s="362"/>
      <c r="H535" s="911"/>
      <c r="I535" s="363"/>
      <c r="J535" s="363"/>
      <c r="K535" s="242"/>
      <c r="L535" s="242"/>
      <c r="M535" s="242"/>
      <c r="N535" s="644"/>
      <c r="O535" s="222"/>
      <c r="P535" s="89"/>
    </row>
    <row r="536" spans="1:16" outlineLevel="1" x14ac:dyDescent="0.2">
      <c r="A536" s="624">
        <v>215</v>
      </c>
      <c r="B536" s="275">
        <v>224</v>
      </c>
      <c r="C536" s="275" t="s">
        <v>28</v>
      </c>
      <c r="D536" s="364" t="s">
        <v>585</v>
      </c>
      <c r="E536" s="250"/>
      <c r="F536" s="542"/>
      <c r="G536" s="251"/>
      <c r="H536" s="910"/>
      <c r="I536" s="251"/>
      <c r="J536" s="251"/>
      <c r="K536" s="251"/>
      <c r="L536" s="251"/>
      <c r="M536" s="251"/>
      <c r="N536" s="647"/>
      <c r="O536" s="252"/>
      <c r="P536" s="89"/>
    </row>
    <row r="537" spans="1:16" ht="27.75" customHeight="1" x14ac:dyDescent="0.2">
      <c r="A537" s="625">
        <v>216</v>
      </c>
      <c r="B537" s="254">
        <v>225</v>
      </c>
      <c r="C537" s="254" t="s">
        <v>124</v>
      </c>
      <c r="D537" s="256" t="s">
        <v>758</v>
      </c>
      <c r="E537" s="257">
        <v>1000</v>
      </c>
      <c r="F537" s="301" t="s">
        <v>733</v>
      </c>
      <c r="G537" s="258">
        <v>1.46</v>
      </c>
      <c r="H537" s="771"/>
      <c r="I537" s="258">
        <v>62554.029210000008</v>
      </c>
      <c r="J537" s="258">
        <v>2850.2557999999999</v>
      </c>
      <c r="K537" s="310">
        <v>131756.26999999999</v>
      </c>
      <c r="L537" s="310">
        <v>21114.04</v>
      </c>
      <c r="M537" s="310">
        <v>1561.12</v>
      </c>
      <c r="N537" s="310">
        <v>219835.71501000001</v>
      </c>
      <c r="O537" s="659">
        <v>219.84</v>
      </c>
      <c r="P537" s="89"/>
    </row>
    <row r="538" spans="1:16" outlineLevel="1" x14ac:dyDescent="0.2">
      <c r="A538" s="623">
        <v>216</v>
      </c>
      <c r="B538" s="262">
        <v>225</v>
      </c>
      <c r="C538" s="262" t="s">
        <v>124</v>
      </c>
      <c r="D538" s="265" t="s">
        <v>526</v>
      </c>
      <c r="E538" s="266"/>
      <c r="F538" s="296"/>
      <c r="G538" s="267">
        <v>0.08</v>
      </c>
      <c r="H538" s="907">
        <v>57</v>
      </c>
      <c r="I538" s="272">
        <v>6242.2540399999998</v>
      </c>
      <c r="J538" s="312">
        <v>156.17839999999998</v>
      </c>
      <c r="K538" s="242"/>
      <c r="L538" s="242"/>
      <c r="M538" s="242"/>
      <c r="N538" s="900"/>
      <c r="O538" s="656"/>
      <c r="P538" s="89"/>
    </row>
    <row r="539" spans="1:16" outlineLevel="1" x14ac:dyDescent="0.2">
      <c r="A539" s="623">
        <v>216</v>
      </c>
      <c r="B539" s="262">
        <v>225</v>
      </c>
      <c r="C539" s="262" t="s">
        <v>124</v>
      </c>
      <c r="D539" s="265" t="s">
        <v>535</v>
      </c>
      <c r="E539" s="263"/>
      <c r="F539" s="297"/>
      <c r="G539" s="267">
        <v>1.19</v>
      </c>
      <c r="H539" s="907">
        <v>42</v>
      </c>
      <c r="I539" s="272">
        <v>51558.037460000007</v>
      </c>
      <c r="J539" s="312">
        <v>2323.1536999999998</v>
      </c>
      <c r="K539" s="242"/>
      <c r="L539" s="242"/>
      <c r="M539" s="242"/>
      <c r="N539" s="900"/>
      <c r="O539" s="222"/>
      <c r="P539" s="89"/>
    </row>
    <row r="540" spans="1:16" outlineLevel="1" x14ac:dyDescent="0.2">
      <c r="A540" s="623">
        <v>216</v>
      </c>
      <c r="B540" s="262">
        <v>225</v>
      </c>
      <c r="C540" s="262" t="s">
        <v>124</v>
      </c>
      <c r="D540" s="265" t="s">
        <v>1769</v>
      </c>
      <c r="E540" s="263"/>
      <c r="F540" s="297"/>
      <c r="G540" s="267">
        <v>0.19</v>
      </c>
      <c r="H540" s="907">
        <v>28</v>
      </c>
      <c r="I540" s="272">
        <v>4753.7377100000003</v>
      </c>
      <c r="J540" s="312">
        <v>370.92370000000005</v>
      </c>
      <c r="K540" s="242"/>
      <c r="L540" s="242"/>
      <c r="M540" s="242"/>
      <c r="N540" s="900"/>
      <c r="O540" s="222"/>
      <c r="P540" s="89"/>
    </row>
    <row r="541" spans="1:16" ht="15" customHeight="1" outlineLevel="1" x14ac:dyDescent="0.2">
      <c r="A541" s="624">
        <v>216</v>
      </c>
      <c r="B541" s="275">
        <v>225</v>
      </c>
      <c r="C541" s="275" t="s">
        <v>124</v>
      </c>
      <c r="D541" s="368" t="s">
        <v>734</v>
      </c>
      <c r="E541" s="369"/>
      <c r="F541" s="374"/>
      <c r="G541" s="360"/>
      <c r="H541" s="917"/>
      <c r="I541" s="360"/>
      <c r="J541" s="360"/>
      <c r="K541" s="251"/>
      <c r="L541" s="251"/>
      <c r="M541" s="251"/>
      <c r="N541" s="251"/>
      <c r="O541" s="252"/>
      <c r="P541" s="89"/>
    </row>
    <row r="542" spans="1:16" ht="24" customHeight="1" x14ac:dyDescent="0.2">
      <c r="A542" s="625">
        <v>216</v>
      </c>
      <c r="B542" s="254">
        <v>225</v>
      </c>
      <c r="C542" s="254" t="s">
        <v>125</v>
      </c>
      <c r="D542" s="284" t="s">
        <v>759</v>
      </c>
      <c r="E542" s="257">
        <v>1000</v>
      </c>
      <c r="F542" s="301" t="s">
        <v>733</v>
      </c>
      <c r="G542" s="258">
        <v>3.3099999999999996</v>
      </c>
      <c r="H542" s="771"/>
      <c r="I542" s="258">
        <v>147847.26452000003</v>
      </c>
      <c r="J542" s="258">
        <v>6461.8813000000009</v>
      </c>
      <c r="K542" s="310">
        <v>184676.13</v>
      </c>
      <c r="L542" s="310">
        <v>21527.95</v>
      </c>
      <c r="M542" s="310">
        <v>1561.12</v>
      </c>
      <c r="N542" s="310">
        <v>362074.34581999999</v>
      </c>
      <c r="O542" s="659">
        <v>362.07</v>
      </c>
      <c r="P542" s="89"/>
    </row>
    <row r="543" spans="1:16" outlineLevel="1" x14ac:dyDescent="0.2">
      <c r="A543" s="623">
        <v>216</v>
      </c>
      <c r="B543" s="262">
        <v>225</v>
      </c>
      <c r="C543" s="262" t="s">
        <v>125</v>
      </c>
      <c r="D543" s="265" t="s">
        <v>526</v>
      </c>
      <c r="E543" s="266"/>
      <c r="F543" s="296"/>
      <c r="G543" s="267">
        <v>0.36</v>
      </c>
      <c r="H543" s="907">
        <v>57</v>
      </c>
      <c r="I543" s="272">
        <v>28090.143209999998</v>
      </c>
      <c r="J543" s="312">
        <v>702.80279999999993</v>
      </c>
      <c r="K543" s="316"/>
      <c r="L543" s="316"/>
      <c r="M543" s="316"/>
      <c r="N543" s="316"/>
      <c r="O543" s="656"/>
      <c r="P543" s="89"/>
    </row>
    <row r="544" spans="1:16" outlineLevel="1" x14ac:dyDescent="0.2">
      <c r="A544" s="623">
        <v>216</v>
      </c>
      <c r="B544" s="262">
        <v>225</v>
      </c>
      <c r="C544" s="262" t="s">
        <v>125</v>
      </c>
      <c r="D544" s="265" t="s">
        <v>535</v>
      </c>
      <c r="E544" s="263"/>
      <c r="F544" s="297"/>
      <c r="G544" s="267">
        <v>2.5099999999999998</v>
      </c>
      <c r="H544" s="907">
        <v>42</v>
      </c>
      <c r="I544" s="272">
        <v>108748.46557</v>
      </c>
      <c r="J544" s="312">
        <v>4900.0973000000004</v>
      </c>
      <c r="K544" s="242"/>
      <c r="L544" s="242"/>
      <c r="M544" s="242"/>
      <c r="N544" s="242"/>
      <c r="O544" s="222"/>
      <c r="P544" s="89"/>
    </row>
    <row r="545" spans="1:16" outlineLevel="1" x14ac:dyDescent="0.2">
      <c r="A545" s="623">
        <v>216</v>
      </c>
      <c r="B545" s="262">
        <v>225</v>
      </c>
      <c r="C545" s="262" t="s">
        <v>125</v>
      </c>
      <c r="D545" s="265" t="s">
        <v>1769</v>
      </c>
      <c r="E545" s="263"/>
      <c r="F545" s="297"/>
      <c r="G545" s="267">
        <v>0.44</v>
      </c>
      <c r="H545" s="907">
        <v>28</v>
      </c>
      <c r="I545" s="272">
        <v>11008.655740000002</v>
      </c>
      <c r="J545" s="312">
        <v>858.98119999999994</v>
      </c>
      <c r="K545" s="242"/>
      <c r="L545" s="242"/>
      <c r="M545" s="242"/>
      <c r="N545" s="242"/>
      <c r="O545" s="222"/>
      <c r="P545" s="89"/>
    </row>
    <row r="546" spans="1:16" ht="15" customHeight="1" outlineLevel="1" x14ac:dyDescent="0.2">
      <c r="A546" s="624">
        <v>216</v>
      </c>
      <c r="B546" s="275">
        <v>225</v>
      </c>
      <c r="C546" s="275" t="s">
        <v>125</v>
      </c>
      <c r="D546" s="368" t="s">
        <v>734</v>
      </c>
      <c r="E546" s="369"/>
      <c r="F546" s="374"/>
      <c r="G546" s="360"/>
      <c r="H546" s="917"/>
      <c r="I546" s="360"/>
      <c r="J546" s="360"/>
      <c r="K546" s="251"/>
      <c r="L546" s="251"/>
      <c r="M546" s="251"/>
      <c r="N546" s="251"/>
      <c r="O546" s="252"/>
      <c r="P546" s="89"/>
    </row>
    <row r="547" spans="1:16" ht="24" customHeight="1" x14ac:dyDescent="0.2">
      <c r="A547" s="625">
        <v>216</v>
      </c>
      <c r="B547" s="254">
        <v>225</v>
      </c>
      <c r="C547" s="254" t="s">
        <v>126</v>
      </c>
      <c r="D547" s="284" t="s">
        <v>760</v>
      </c>
      <c r="E547" s="257">
        <v>1000</v>
      </c>
      <c r="F547" s="301" t="s">
        <v>733</v>
      </c>
      <c r="G547" s="258">
        <v>1.7999999999999998</v>
      </c>
      <c r="H547" s="771"/>
      <c r="I547" s="258">
        <v>79492.765020000006</v>
      </c>
      <c r="J547" s="258">
        <v>3514.0139999999997</v>
      </c>
      <c r="K547" s="310">
        <v>166473.29999999999</v>
      </c>
      <c r="L547" s="310">
        <v>21395.05</v>
      </c>
      <c r="M547" s="310">
        <v>1561.12</v>
      </c>
      <c r="N547" s="310">
        <v>272436.24901999999</v>
      </c>
      <c r="O547" s="659">
        <v>272.44</v>
      </c>
      <c r="P547" s="89"/>
    </row>
    <row r="548" spans="1:16" outlineLevel="1" x14ac:dyDescent="0.2">
      <c r="A548" s="623">
        <v>216</v>
      </c>
      <c r="B548" s="262">
        <v>225</v>
      </c>
      <c r="C548" s="262" t="s">
        <v>126</v>
      </c>
      <c r="D548" s="265" t="s">
        <v>526</v>
      </c>
      <c r="E548" s="266"/>
      <c r="F548" s="296"/>
      <c r="G548" s="267">
        <v>0.17</v>
      </c>
      <c r="H548" s="907">
        <v>57</v>
      </c>
      <c r="I548" s="272">
        <v>13264.789859999999</v>
      </c>
      <c r="J548" s="312">
        <v>331.87909999999999</v>
      </c>
      <c r="K548" s="316"/>
      <c r="L548" s="316"/>
      <c r="M548" s="316"/>
      <c r="N548" s="316"/>
      <c r="O548" s="656"/>
      <c r="P548" s="89"/>
    </row>
    <row r="549" spans="1:16" outlineLevel="1" x14ac:dyDescent="0.2">
      <c r="A549" s="623">
        <v>216</v>
      </c>
      <c r="B549" s="262">
        <v>225</v>
      </c>
      <c r="C549" s="262" t="s">
        <v>126</v>
      </c>
      <c r="D549" s="265" t="s">
        <v>535</v>
      </c>
      <c r="E549" s="263"/>
      <c r="F549" s="297"/>
      <c r="G549" s="267">
        <v>1.39</v>
      </c>
      <c r="H549" s="907">
        <v>42</v>
      </c>
      <c r="I549" s="272">
        <v>60223.253840000005</v>
      </c>
      <c r="J549" s="312">
        <v>2713.5996999999998</v>
      </c>
      <c r="K549" s="242"/>
      <c r="L549" s="242"/>
      <c r="M549" s="242"/>
      <c r="N549" s="242"/>
      <c r="O549" s="222"/>
      <c r="P549" s="89"/>
    </row>
    <row r="550" spans="1:16" outlineLevel="1" x14ac:dyDescent="0.2">
      <c r="A550" s="623">
        <v>216</v>
      </c>
      <c r="B550" s="262">
        <v>225</v>
      </c>
      <c r="C550" s="262" t="s">
        <v>126</v>
      </c>
      <c r="D550" s="265" t="s">
        <v>1769</v>
      </c>
      <c r="E550" s="263"/>
      <c r="F550" s="297"/>
      <c r="G550" s="267">
        <v>0.24</v>
      </c>
      <c r="H550" s="907">
        <v>28</v>
      </c>
      <c r="I550" s="272">
        <v>6004.7213200000006</v>
      </c>
      <c r="J550" s="312">
        <v>468.53519999999997</v>
      </c>
      <c r="K550" s="242"/>
      <c r="L550" s="242"/>
      <c r="M550" s="242"/>
      <c r="N550" s="242"/>
      <c r="O550" s="222"/>
      <c r="P550" s="89"/>
    </row>
    <row r="551" spans="1:16" ht="15" customHeight="1" outlineLevel="1" x14ac:dyDescent="0.2">
      <c r="A551" s="624">
        <v>216</v>
      </c>
      <c r="B551" s="275">
        <v>225</v>
      </c>
      <c r="C551" s="275" t="s">
        <v>126</v>
      </c>
      <c r="D551" s="368" t="s">
        <v>734</v>
      </c>
      <c r="E551" s="369"/>
      <c r="F551" s="374"/>
      <c r="G551" s="360"/>
      <c r="H551" s="917"/>
      <c r="I551" s="360"/>
      <c r="J551" s="360"/>
      <c r="K551" s="251"/>
      <c r="L551" s="251"/>
      <c r="M551" s="251"/>
      <c r="N551" s="251"/>
      <c r="O551" s="252"/>
      <c r="P551" s="89"/>
    </row>
    <row r="552" spans="1:16" ht="24" customHeight="1" x14ac:dyDescent="0.2">
      <c r="A552" s="625">
        <v>216</v>
      </c>
      <c r="B552" s="254">
        <v>225</v>
      </c>
      <c r="C552" s="254" t="s">
        <v>127</v>
      </c>
      <c r="D552" s="284" t="s">
        <v>761</v>
      </c>
      <c r="E552" s="257">
        <v>365</v>
      </c>
      <c r="F552" s="301" t="s">
        <v>586</v>
      </c>
      <c r="G552" s="258">
        <v>0.82000000000000006</v>
      </c>
      <c r="H552" s="771"/>
      <c r="I552" s="258">
        <v>35110.96787</v>
      </c>
      <c r="J552" s="258">
        <v>1600.8285999999998</v>
      </c>
      <c r="K552" s="310">
        <v>3784.05</v>
      </c>
      <c r="L552" s="310">
        <v>0</v>
      </c>
      <c r="M552" s="310">
        <v>1561.12</v>
      </c>
      <c r="N552" s="310">
        <v>42056.966469999999</v>
      </c>
      <c r="O552" s="659">
        <v>115.22</v>
      </c>
      <c r="P552" s="89"/>
    </row>
    <row r="553" spans="1:16" outlineLevel="1" x14ac:dyDescent="0.2">
      <c r="A553" s="623">
        <v>216</v>
      </c>
      <c r="B553" s="262">
        <v>225</v>
      </c>
      <c r="C553" s="262" t="s">
        <v>127</v>
      </c>
      <c r="D553" s="265" t="s">
        <v>526</v>
      </c>
      <c r="E553" s="266"/>
      <c r="F553" s="296"/>
      <c r="G553" s="267">
        <v>0.15</v>
      </c>
      <c r="H553" s="907">
        <v>57</v>
      </c>
      <c r="I553" s="272">
        <v>11704.226339999999</v>
      </c>
      <c r="J553" s="312">
        <v>292.83449999999999</v>
      </c>
      <c r="K553" s="316"/>
      <c r="L553" s="316"/>
      <c r="M553" s="316"/>
      <c r="N553" s="316"/>
      <c r="O553" s="656"/>
      <c r="P553" s="89"/>
    </row>
    <row r="554" spans="1:16" outlineLevel="1" x14ac:dyDescent="0.2">
      <c r="A554" s="623">
        <v>216</v>
      </c>
      <c r="B554" s="262">
        <v>225</v>
      </c>
      <c r="C554" s="262" t="s">
        <v>127</v>
      </c>
      <c r="D554" s="265" t="s">
        <v>535</v>
      </c>
      <c r="E554" s="263"/>
      <c r="F554" s="297"/>
      <c r="G554" s="267">
        <v>0.28000000000000003</v>
      </c>
      <c r="H554" s="907">
        <v>42</v>
      </c>
      <c r="I554" s="272">
        <v>12131.30293</v>
      </c>
      <c r="J554" s="312">
        <v>546.62439999999992</v>
      </c>
      <c r="K554" s="242"/>
      <c r="L554" s="242"/>
      <c r="M554" s="242"/>
      <c r="N554" s="242"/>
      <c r="O554" s="222"/>
      <c r="P554" s="89"/>
    </row>
    <row r="555" spans="1:16" outlineLevel="1" x14ac:dyDescent="0.2">
      <c r="A555" s="623">
        <v>216</v>
      </c>
      <c r="B555" s="262">
        <v>225</v>
      </c>
      <c r="C555" s="262" t="s">
        <v>127</v>
      </c>
      <c r="D555" s="265" t="s">
        <v>524</v>
      </c>
      <c r="E555" s="263"/>
      <c r="F555" s="297"/>
      <c r="G555" s="267">
        <v>0.28000000000000003</v>
      </c>
      <c r="H555" s="907">
        <v>33</v>
      </c>
      <c r="I555" s="272">
        <v>8523.2746699999989</v>
      </c>
      <c r="J555" s="312">
        <v>546.62439999999992</v>
      </c>
      <c r="K555" s="242"/>
      <c r="L555" s="242"/>
      <c r="M555" s="242"/>
      <c r="N555" s="242"/>
      <c r="O555" s="222"/>
      <c r="P555" s="89"/>
    </row>
    <row r="556" spans="1:16" outlineLevel="1" x14ac:dyDescent="0.2">
      <c r="A556" s="623">
        <v>216</v>
      </c>
      <c r="B556" s="262">
        <v>225</v>
      </c>
      <c r="C556" s="262" t="s">
        <v>127</v>
      </c>
      <c r="D556" s="265" t="s">
        <v>1769</v>
      </c>
      <c r="E556" s="263"/>
      <c r="F556" s="297"/>
      <c r="G556" s="267">
        <v>0.11</v>
      </c>
      <c r="H556" s="907">
        <v>28</v>
      </c>
      <c r="I556" s="272">
        <v>2752.1639300000006</v>
      </c>
      <c r="J556" s="312">
        <v>214.74529999999999</v>
      </c>
      <c r="K556" s="242"/>
      <c r="L556" s="242"/>
      <c r="M556" s="242"/>
      <c r="N556" s="242"/>
      <c r="O556" s="222"/>
      <c r="P556" s="89"/>
    </row>
    <row r="557" spans="1:16" ht="15" customHeight="1" outlineLevel="1" x14ac:dyDescent="0.2">
      <c r="A557" s="624">
        <v>216</v>
      </c>
      <c r="B557" s="275">
        <v>225</v>
      </c>
      <c r="C557" s="275" t="s">
        <v>127</v>
      </c>
      <c r="D557" s="368" t="s">
        <v>734</v>
      </c>
      <c r="E557" s="369"/>
      <c r="F557" s="374"/>
      <c r="G557" s="360"/>
      <c r="H557" s="917"/>
      <c r="I557" s="360"/>
      <c r="J557" s="360"/>
      <c r="K557" s="251"/>
      <c r="L557" s="251"/>
      <c r="M557" s="251"/>
      <c r="N557" s="251"/>
      <c r="O557" s="252"/>
      <c r="P557" s="89"/>
    </row>
    <row r="558" spans="1:16" ht="24" customHeight="1" x14ac:dyDescent="0.2">
      <c r="A558" s="625">
        <v>216</v>
      </c>
      <c r="B558" s="254">
        <v>225</v>
      </c>
      <c r="C558" s="254" t="s">
        <v>128</v>
      </c>
      <c r="D558" s="284" t="s">
        <v>762</v>
      </c>
      <c r="E558" s="257">
        <v>365</v>
      </c>
      <c r="F558" s="301" t="s">
        <v>586</v>
      </c>
      <c r="G558" s="258">
        <v>1.1299999999999999</v>
      </c>
      <c r="H558" s="771"/>
      <c r="I558" s="258">
        <v>52241.962009999996</v>
      </c>
      <c r="J558" s="258">
        <v>2206.0199000000002</v>
      </c>
      <c r="K558" s="310">
        <v>1631.43</v>
      </c>
      <c r="L558" s="310">
        <v>0</v>
      </c>
      <c r="M558" s="310">
        <v>1561.12</v>
      </c>
      <c r="N558" s="310">
        <v>57640.531910000005</v>
      </c>
      <c r="O558" s="659">
        <v>157.91999999999999</v>
      </c>
      <c r="P558" s="89"/>
    </row>
    <row r="559" spans="1:16" outlineLevel="1" x14ac:dyDescent="0.2">
      <c r="A559" s="623">
        <v>216</v>
      </c>
      <c r="B559" s="262">
        <v>225</v>
      </c>
      <c r="C559" s="262" t="s">
        <v>128</v>
      </c>
      <c r="D559" s="265" t="s">
        <v>526</v>
      </c>
      <c r="E559" s="266"/>
      <c r="F559" s="296"/>
      <c r="G559" s="267">
        <v>0.3</v>
      </c>
      <c r="H559" s="907">
        <v>57</v>
      </c>
      <c r="I559" s="272">
        <v>23408.452679999999</v>
      </c>
      <c r="J559" s="312">
        <v>585.66899999999998</v>
      </c>
      <c r="K559" s="316"/>
      <c r="L559" s="316"/>
      <c r="M559" s="316"/>
      <c r="N559" s="316"/>
      <c r="O559" s="656"/>
      <c r="P559" s="89"/>
    </row>
    <row r="560" spans="1:16" outlineLevel="1" x14ac:dyDescent="0.2">
      <c r="A560" s="623">
        <v>216</v>
      </c>
      <c r="B560" s="262">
        <v>225</v>
      </c>
      <c r="C560" s="262" t="s">
        <v>128</v>
      </c>
      <c r="D560" s="265" t="s">
        <v>535</v>
      </c>
      <c r="E560" s="263"/>
      <c r="F560" s="297"/>
      <c r="G560" s="267">
        <v>0.34</v>
      </c>
      <c r="H560" s="907">
        <v>42</v>
      </c>
      <c r="I560" s="272">
        <v>14730.867849999999</v>
      </c>
      <c r="J560" s="312">
        <v>663.75819999999999</v>
      </c>
      <c r="K560" s="242"/>
      <c r="L560" s="242"/>
      <c r="M560" s="242"/>
      <c r="N560" s="242"/>
      <c r="O560" s="222"/>
      <c r="P560" s="89"/>
    </row>
    <row r="561" spans="1:16" outlineLevel="1" x14ac:dyDescent="0.2">
      <c r="A561" s="623">
        <v>216</v>
      </c>
      <c r="B561" s="262">
        <v>225</v>
      </c>
      <c r="C561" s="262" t="s">
        <v>128</v>
      </c>
      <c r="D561" s="265" t="s">
        <v>524</v>
      </c>
      <c r="E561" s="263"/>
      <c r="F561" s="297"/>
      <c r="G561" s="267">
        <v>0.34</v>
      </c>
      <c r="H561" s="907">
        <v>33</v>
      </c>
      <c r="I561" s="272">
        <v>10349.690659999998</v>
      </c>
      <c r="J561" s="312">
        <v>663.75819999999999</v>
      </c>
      <c r="K561" s="242"/>
      <c r="L561" s="242"/>
      <c r="M561" s="242"/>
      <c r="N561" s="242"/>
      <c r="O561" s="222"/>
      <c r="P561" s="89"/>
    </row>
    <row r="562" spans="1:16" outlineLevel="1" x14ac:dyDescent="0.2">
      <c r="A562" s="623">
        <v>216</v>
      </c>
      <c r="B562" s="262">
        <v>225</v>
      </c>
      <c r="C562" s="262" t="s">
        <v>128</v>
      </c>
      <c r="D562" s="265" t="s">
        <v>1769</v>
      </c>
      <c r="E562" s="263"/>
      <c r="F562" s="297"/>
      <c r="G562" s="267">
        <v>0.15</v>
      </c>
      <c r="H562" s="907">
        <v>28</v>
      </c>
      <c r="I562" s="272">
        <v>3752.9508199999996</v>
      </c>
      <c r="J562" s="312">
        <v>292.83449999999999</v>
      </c>
      <c r="K562" s="242"/>
      <c r="L562" s="242"/>
      <c r="M562" s="242"/>
      <c r="N562" s="242"/>
      <c r="O562" s="222"/>
      <c r="P562" s="89"/>
    </row>
    <row r="563" spans="1:16" ht="15" customHeight="1" outlineLevel="1" x14ac:dyDescent="0.2">
      <c r="A563" s="623">
        <v>216</v>
      </c>
      <c r="B563" s="262">
        <v>225</v>
      </c>
      <c r="C563" s="262" t="s">
        <v>128</v>
      </c>
      <c r="D563" s="370" t="s">
        <v>734</v>
      </c>
      <c r="E563" s="371"/>
      <c r="F563" s="541"/>
      <c r="G563" s="363"/>
      <c r="H563" s="921"/>
      <c r="I563" s="363"/>
      <c r="J563" s="363"/>
      <c r="K563" s="242"/>
      <c r="L563" s="242"/>
      <c r="M563" s="242"/>
      <c r="N563" s="242"/>
      <c r="O563" s="222"/>
      <c r="P563" s="89"/>
    </row>
    <row r="564" spans="1:16" outlineLevel="1" x14ac:dyDescent="0.2">
      <c r="A564" s="624">
        <v>216</v>
      </c>
      <c r="B564" s="275">
        <v>225</v>
      </c>
      <c r="C564" s="275" t="s">
        <v>128</v>
      </c>
      <c r="D564" s="364" t="s">
        <v>6</v>
      </c>
      <c r="E564" s="250"/>
      <c r="F564" s="542"/>
      <c r="G564" s="251"/>
      <c r="H564" s="910"/>
      <c r="I564" s="251"/>
      <c r="J564" s="251"/>
      <c r="K564" s="251"/>
      <c r="L564" s="251"/>
      <c r="M564" s="251"/>
      <c r="N564" s="251"/>
      <c r="O564" s="252"/>
      <c r="P564" s="89"/>
    </row>
    <row r="565" spans="1:16" ht="27.75" customHeight="1" x14ac:dyDescent="0.2">
      <c r="A565" s="625">
        <v>220</v>
      </c>
      <c r="B565" s="254">
        <v>229</v>
      </c>
      <c r="C565" s="254" t="s">
        <v>28</v>
      </c>
      <c r="D565" s="256" t="s">
        <v>588</v>
      </c>
      <c r="E565" s="257">
        <v>52221.8</v>
      </c>
      <c r="F565" s="301" t="s">
        <v>552</v>
      </c>
      <c r="G565" s="258">
        <v>2.8299999999999996</v>
      </c>
      <c r="H565" s="771"/>
      <c r="I565" s="258">
        <v>110394.81706</v>
      </c>
      <c r="J565" s="258">
        <v>5524.8109000000004</v>
      </c>
      <c r="K565" s="310">
        <v>30634.73</v>
      </c>
      <c r="L565" s="310">
        <v>5688.16</v>
      </c>
      <c r="M565" s="310">
        <v>1561.12</v>
      </c>
      <c r="N565" s="310">
        <v>153803.63796000002</v>
      </c>
      <c r="O565" s="659">
        <v>2.95</v>
      </c>
      <c r="P565" s="89"/>
    </row>
    <row r="566" spans="1:16" outlineLevel="1" x14ac:dyDescent="0.2">
      <c r="A566" s="623">
        <v>220</v>
      </c>
      <c r="B566" s="262">
        <v>229</v>
      </c>
      <c r="C566" s="262" t="s">
        <v>28</v>
      </c>
      <c r="D566" s="265" t="s">
        <v>526</v>
      </c>
      <c r="E566" s="294">
        <v>32913</v>
      </c>
      <c r="F566" s="296"/>
      <c r="G566" s="267">
        <v>1</v>
      </c>
      <c r="H566" s="907">
        <v>57</v>
      </c>
      <c r="I566" s="272">
        <v>66110.018349999998</v>
      </c>
      <c r="J566" s="312">
        <v>1952.23</v>
      </c>
      <c r="K566" s="316"/>
      <c r="L566" s="316"/>
      <c r="M566" s="316"/>
      <c r="N566" s="646"/>
      <c r="O566" s="656"/>
      <c r="P566" s="89"/>
    </row>
    <row r="567" spans="1:16" outlineLevel="1" x14ac:dyDescent="0.2">
      <c r="A567" s="623">
        <v>220</v>
      </c>
      <c r="B567" s="262">
        <v>229</v>
      </c>
      <c r="C567" s="262" t="s">
        <v>28</v>
      </c>
      <c r="D567" s="265" t="s">
        <v>535</v>
      </c>
      <c r="E567" s="294">
        <v>6582.8</v>
      </c>
      <c r="F567" s="297"/>
      <c r="G567" s="267">
        <v>0.4</v>
      </c>
      <c r="H567" s="907">
        <v>38</v>
      </c>
      <c r="I567" s="272">
        <v>12551.453590000001</v>
      </c>
      <c r="J567" s="312">
        <v>780.89200000000005</v>
      </c>
      <c r="K567" s="242"/>
      <c r="L567" s="242"/>
      <c r="M567" s="242"/>
      <c r="N567" s="644"/>
      <c r="O567" s="222"/>
      <c r="P567" s="89"/>
    </row>
    <row r="568" spans="1:16" outlineLevel="1" x14ac:dyDescent="0.2">
      <c r="A568" s="623">
        <v>220</v>
      </c>
      <c r="B568" s="262">
        <v>229</v>
      </c>
      <c r="C568" s="262" t="s">
        <v>28</v>
      </c>
      <c r="D568" s="265" t="s">
        <v>524</v>
      </c>
      <c r="E568" s="294">
        <v>12726</v>
      </c>
      <c r="F568" s="297"/>
      <c r="G568" s="267">
        <v>1</v>
      </c>
      <c r="H568" s="907">
        <v>29</v>
      </c>
      <c r="I568" s="272">
        <v>22046.358640000002</v>
      </c>
      <c r="J568" s="312">
        <v>1952.23</v>
      </c>
      <c r="K568" s="242"/>
      <c r="L568" s="242"/>
      <c r="M568" s="242"/>
      <c r="N568" s="644"/>
      <c r="O568" s="222"/>
      <c r="P568" s="89"/>
    </row>
    <row r="569" spans="1:16" outlineLevel="1" x14ac:dyDescent="0.2">
      <c r="A569" s="623">
        <v>220</v>
      </c>
      <c r="B569" s="262">
        <v>229</v>
      </c>
      <c r="C569" s="262" t="s">
        <v>28</v>
      </c>
      <c r="D569" s="265" t="s">
        <v>1769</v>
      </c>
      <c r="E569" s="263"/>
      <c r="F569" s="297"/>
      <c r="G569" s="267">
        <v>0.37</v>
      </c>
      <c r="H569" s="907">
        <v>28</v>
      </c>
      <c r="I569" s="272">
        <v>7843.3060700000005</v>
      </c>
      <c r="J569" s="312">
        <v>722.32510000000002</v>
      </c>
      <c r="K569" s="242">
        <v>30234.483442598397</v>
      </c>
      <c r="L569" s="242">
        <v>5622.8648454719996</v>
      </c>
      <c r="M569" s="242"/>
      <c r="N569" s="644"/>
      <c r="O569" s="222"/>
      <c r="P569" s="89"/>
    </row>
    <row r="570" spans="1:16" outlineLevel="1" x14ac:dyDescent="0.2">
      <c r="A570" s="623">
        <v>220</v>
      </c>
      <c r="B570" s="262">
        <v>229</v>
      </c>
      <c r="C570" s="262" t="s">
        <v>28</v>
      </c>
      <c r="D570" s="265" t="s">
        <v>2829</v>
      </c>
      <c r="E570" s="263"/>
      <c r="F570" s="297"/>
      <c r="G570" s="267">
        <v>0.05</v>
      </c>
      <c r="H570" s="907">
        <v>39</v>
      </c>
      <c r="I570" s="272">
        <v>1631.6991699999999</v>
      </c>
      <c r="J570" s="312">
        <v>97.611500000000007</v>
      </c>
      <c r="K570" s="242"/>
      <c r="L570" s="242"/>
      <c r="M570" s="242"/>
      <c r="N570" s="648" t="s">
        <v>561</v>
      </c>
      <c r="O570" s="228"/>
      <c r="P570" s="89"/>
    </row>
    <row r="571" spans="1:16" outlineLevel="1" x14ac:dyDescent="0.2">
      <c r="A571" s="624">
        <v>220</v>
      </c>
      <c r="B571" s="275">
        <v>229</v>
      </c>
      <c r="C571" s="275" t="s">
        <v>28</v>
      </c>
      <c r="D571" s="278" t="s">
        <v>2355</v>
      </c>
      <c r="E571" s="276"/>
      <c r="F571" s="540"/>
      <c r="G571" s="280">
        <v>0.01</v>
      </c>
      <c r="H571" s="909">
        <v>28</v>
      </c>
      <c r="I571" s="282">
        <v>211.98123999999999</v>
      </c>
      <c r="J571" s="313">
        <v>19.522299999999998</v>
      </c>
      <c r="K571" s="251">
        <v>400.24422224639994</v>
      </c>
      <c r="L571" s="251">
        <v>65.293938259200004</v>
      </c>
      <c r="M571" s="251"/>
      <c r="N571" s="320" t="s">
        <v>562</v>
      </c>
      <c r="O571" s="320">
        <v>2.88</v>
      </c>
      <c r="P571" s="89"/>
    </row>
    <row r="572" spans="1:16" ht="24" customHeight="1" x14ac:dyDescent="0.2">
      <c r="A572" s="625">
        <v>220</v>
      </c>
      <c r="B572" s="254">
        <v>229</v>
      </c>
      <c r="C572" s="254" t="s">
        <v>136</v>
      </c>
      <c r="D572" s="284" t="s">
        <v>589</v>
      </c>
      <c r="E572" s="257">
        <v>1440</v>
      </c>
      <c r="F572" s="301" t="s">
        <v>559</v>
      </c>
      <c r="G572" s="258">
        <v>3.5700000000000003</v>
      </c>
      <c r="H572" s="771"/>
      <c r="I572" s="258">
        <v>146613.65753000003</v>
      </c>
      <c r="J572" s="311">
        <v>6969.4611000000004</v>
      </c>
      <c r="K572" s="310">
        <v>803781.07</v>
      </c>
      <c r="L572" s="310">
        <v>9615.2900000000009</v>
      </c>
      <c r="M572" s="310">
        <v>1561.12</v>
      </c>
      <c r="N572" s="310">
        <v>968540.59863000002</v>
      </c>
      <c r="O572" s="659">
        <v>672.6</v>
      </c>
      <c r="P572" s="89"/>
    </row>
    <row r="573" spans="1:16" outlineLevel="1" x14ac:dyDescent="0.2">
      <c r="A573" s="623">
        <v>220</v>
      </c>
      <c r="B573" s="262">
        <v>229</v>
      </c>
      <c r="C573" s="262" t="s">
        <v>136</v>
      </c>
      <c r="D573" s="265" t="s">
        <v>526</v>
      </c>
      <c r="E573" s="266"/>
      <c r="F573" s="296"/>
      <c r="G573" s="267">
        <v>1.1000000000000001</v>
      </c>
      <c r="H573" s="907">
        <v>57</v>
      </c>
      <c r="I573" s="272">
        <v>72721.020180000007</v>
      </c>
      <c r="J573" s="312">
        <v>2147.453</v>
      </c>
      <c r="K573" s="242"/>
      <c r="L573" s="242"/>
      <c r="M573" s="242"/>
      <c r="N573" s="900"/>
      <c r="O573" s="656"/>
      <c r="P573" s="89"/>
    </row>
    <row r="574" spans="1:16" outlineLevel="1" x14ac:dyDescent="0.2">
      <c r="A574" s="623">
        <v>220</v>
      </c>
      <c r="B574" s="262">
        <v>229</v>
      </c>
      <c r="C574" s="262" t="s">
        <v>136</v>
      </c>
      <c r="D574" s="265" t="s">
        <v>535</v>
      </c>
      <c r="E574" s="263"/>
      <c r="F574" s="297"/>
      <c r="G574" s="267">
        <v>1</v>
      </c>
      <c r="H574" s="907">
        <v>42</v>
      </c>
      <c r="I574" s="272">
        <v>36708.3819</v>
      </c>
      <c r="J574" s="312">
        <v>1952.23</v>
      </c>
      <c r="K574" s="242"/>
      <c r="L574" s="242"/>
      <c r="M574" s="242"/>
      <c r="N574" s="900"/>
      <c r="O574" s="222"/>
      <c r="P574" s="89"/>
    </row>
    <row r="575" spans="1:16" outlineLevel="1" x14ac:dyDescent="0.2">
      <c r="A575" s="623">
        <v>220</v>
      </c>
      <c r="B575" s="262">
        <v>229</v>
      </c>
      <c r="C575" s="262" t="s">
        <v>136</v>
      </c>
      <c r="D575" s="265" t="s">
        <v>524</v>
      </c>
      <c r="E575" s="263"/>
      <c r="F575" s="297"/>
      <c r="G575" s="267">
        <v>1</v>
      </c>
      <c r="H575" s="907">
        <v>34</v>
      </c>
      <c r="I575" s="272">
        <v>26822.466890000003</v>
      </c>
      <c r="J575" s="312">
        <v>1952.23</v>
      </c>
      <c r="K575" s="242"/>
      <c r="L575" s="242"/>
      <c r="M575" s="242"/>
      <c r="N575" s="900"/>
      <c r="O575" s="222"/>
      <c r="P575" s="89"/>
    </row>
    <row r="576" spans="1:16" outlineLevel="1" x14ac:dyDescent="0.2">
      <c r="A576" s="623">
        <v>220</v>
      </c>
      <c r="B576" s="262">
        <v>229</v>
      </c>
      <c r="C576" s="262" t="s">
        <v>136</v>
      </c>
      <c r="D576" s="265" t="s">
        <v>1769</v>
      </c>
      <c r="E576" s="263"/>
      <c r="F576" s="297"/>
      <c r="G576" s="267">
        <v>0.47</v>
      </c>
      <c r="H576" s="907">
        <v>29</v>
      </c>
      <c r="I576" s="272">
        <v>10361.788560000001</v>
      </c>
      <c r="J576" s="312">
        <v>917.54809999999998</v>
      </c>
      <c r="K576" s="242"/>
      <c r="L576" s="242"/>
      <c r="M576" s="242"/>
      <c r="N576" s="900"/>
      <c r="O576" s="222"/>
      <c r="P576" s="89"/>
    </row>
    <row r="577" spans="1:16" ht="15" customHeight="1" outlineLevel="1" x14ac:dyDescent="0.2">
      <c r="A577" s="623">
        <v>220</v>
      </c>
      <c r="B577" s="262">
        <v>229</v>
      </c>
      <c r="C577" s="262" t="s">
        <v>136</v>
      </c>
      <c r="D577" s="370" t="s">
        <v>3430</v>
      </c>
      <c r="E577" s="371"/>
      <c r="F577" s="541"/>
      <c r="G577" s="363"/>
      <c r="H577" s="921"/>
      <c r="I577" s="363"/>
      <c r="J577" s="363"/>
      <c r="K577" s="242"/>
      <c r="L577" s="242"/>
      <c r="M577" s="242"/>
      <c r="N577" s="900"/>
      <c r="O577" s="222"/>
      <c r="P577" s="89"/>
    </row>
    <row r="578" spans="1:16" outlineLevel="1" x14ac:dyDescent="0.2">
      <c r="A578" s="624">
        <v>220</v>
      </c>
      <c r="B578" s="275">
        <v>229</v>
      </c>
      <c r="C578" s="275" t="s">
        <v>136</v>
      </c>
      <c r="D578" s="364" t="s">
        <v>3428</v>
      </c>
      <c r="E578" s="250"/>
      <c r="F578" s="542"/>
      <c r="G578" s="251"/>
      <c r="H578" s="910"/>
      <c r="I578" s="251"/>
      <c r="J578" s="251"/>
      <c r="K578" s="251"/>
      <c r="L578" s="251"/>
      <c r="M578" s="251"/>
      <c r="N578" s="251"/>
      <c r="O578" s="252"/>
      <c r="P578" s="89"/>
    </row>
    <row r="579" spans="1:16" ht="25.5" x14ac:dyDescent="0.2">
      <c r="A579" s="625">
        <v>220</v>
      </c>
      <c r="B579" s="254">
        <v>229</v>
      </c>
      <c r="C579" s="254" t="s">
        <v>138</v>
      </c>
      <c r="D579" s="284" t="s">
        <v>1678</v>
      </c>
      <c r="E579" s="257">
        <v>748</v>
      </c>
      <c r="F579" s="301" t="s">
        <v>548</v>
      </c>
      <c r="G579" s="258">
        <v>2.71</v>
      </c>
      <c r="H579" s="771"/>
      <c r="I579" s="258">
        <v>120538.38938000001</v>
      </c>
      <c r="J579" s="258">
        <v>5290.5432999999994</v>
      </c>
      <c r="K579" s="310">
        <v>72465.89</v>
      </c>
      <c r="L579" s="310">
        <v>20451.900000000001</v>
      </c>
      <c r="M579" s="310">
        <v>1561.12</v>
      </c>
      <c r="N579" s="310">
        <v>220307.84267999997</v>
      </c>
      <c r="O579" s="659">
        <v>294.52999999999997</v>
      </c>
      <c r="P579" s="89"/>
    </row>
    <row r="580" spans="1:16" outlineLevel="1" x14ac:dyDescent="0.2">
      <c r="A580" s="623">
        <v>220</v>
      </c>
      <c r="B580" s="262">
        <v>229</v>
      </c>
      <c r="C580" s="262" t="s">
        <v>138</v>
      </c>
      <c r="D580" s="265" t="s">
        <v>526</v>
      </c>
      <c r="E580" s="266"/>
      <c r="F580" s="296"/>
      <c r="G580" s="267">
        <v>1</v>
      </c>
      <c r="H580" s="907">
        <v>57</v>
      </c>
      <c r="I580" s="272">
        <v>66110.018349999998</v>
      </c>
      <c r="J580" s="312">
        <v>1952.23</v>
      </c>
      <c r="K580" s="242"/>
      <c r="L580" s="242"/>
      <c r="M580" s="242"/>
      <c r="N580" s="900"/>
      <c r="O580" s="656"/>
      <c r="P580" s="89"/>
    </row>
    <row r="581" spans="1:16" outlineLevel="1" x14ac:dyDescent="0.2">
      <c r="A581" s="623">
        <v>220</v>
      </c>
      <c r="B581" s="262">
        <v>229</v>
      </c>
      <c r="C581" s="262" t="s">
        <v>138</v>
      </c>
      <c r="D581" s="265" t="s">
        <v>535</v>
      </c>
      <c r="E581" s="263"/>
      <c r="F581" s="297"/>
      <c r="G581" s="267">
        <v>1.04</v>
      </c>
      <c r="H581" s="907">
        <v>42</v>
      </c>
      <c r="I581" s="272">
        <v>38176.71718</v>
      </c>
      <c r="J581" s="312">
        <v>2030.3191999999999</v>
      </c>
      <c r="K581" s="242"/>
      <c r="L581" s="242"/>
      <c r="M581" s="242"/>
      <c r="N581" s="900"/>
      <c r="O581" s="222"/>
      <c r="P581" s="89"/>
    </row>
    <row r="582" spans="1:16" outlineLevel="1" x14ac:dyDescent="0.2">
      <c r="A582" s="623">
        <v>220</v>
      </c>
      <c r="B582" s="262">
        <v>229</v>
      </c>
      <c r="C582" s="262" t="s">
        <v>138</v>
      </c>
      <c r="D582" s="265" t="s">
        <v>524</v>
      </c>
      <c r="E582" s="263"/>
      <c r="F582" s="297"/>
      <c r="G582" s="267">
        <v>0.31</v>
      </c>
      <c r="H582" s="907">
        <v>34</v>
      </c>
      <c r="I582" s="272">
        <v>8314.9647399999994</v>
      </c>
      <c r="J582" s="312">
        <v>605.19129999999996</v>
      </c>
      <c r="K582" s="242"/>
      <c r="L582" s="242"/>
      <c r="M582" s="242"/>
      <c r="N582" s="900"/>
      <c r="O582" s="222"/>
      <c r="P582" s="89"/>
    </row>
    <row r="583" spans="1:16" outlineLevel="1" x14ac:dyDescent="0.2">
      <c r="A583" s="623">
        <v>220</v>
      </c>
      <c r="B583" s="262">
        <v>229</v>
      </c>
      <c r="C583" s="262" t="s">
        <v>138</v>
      </c>
      <c r="D583" s="265" t="s">
        <v>1769</v>
      </c>
      <c r="E583" s="263"/>
      <c r="F583" s="297"/>
      <c r="G583" s="267">
        <v>0.36</v>
      </c>
      <c r="H583" s="907">
        <v>29</v>
      </c>
      <c r="I583" s="272">
        <v>7936.6891099999993</v>
      </c>
      <c r="J583" s="312">
        <v>702.80279999999993</v>
      </c>
      <c r="K583" s="242"/>
      <c r="L583" s="242"/>
      <c r="M583" s="242"/>
      <c r="N583" s="900"/>
      <c r="O583" s="222"/>
      <c r="P583" s="89"/>
    </row>
    <row r="584" spans="1:16" ht="15" customHeight="1" outlineLevel="1" x14ac:dyDescent="0.2">
      <c r="A584" s="623">
        <v>220</v>
      </c>
      <c r="B584" s="262">
        <v>229</v>
      </c>
      <c r="C584" s="262" t="s">
        <v>138</v>
      </c>
      <c r="D584" s="370" t="s">
        <v>1699</v>
      </c>
      <c r="E584" s="371"/>
      <c r="F584" s="541"/>
      <c r="G584" s="363"/>
      <c r="H584" s="921"/>
      <c r="I584" s="363"/>
      <c r="J584" s="363"/>
      <c r="K584" s="242"/>
      <c r="L584" s="242"/>
      <c r="M584" s="242"/>
      <c r="N584" s="900"/>
      <c r="O584" s="222"/>
      <c r="P584" s="89"/>
    </row>
    <row r="585" spans="1:16" outlineLevel="1" x14ac:dyDescent="0.2">
      <c r="A585" s="623">
        <v>220</v>
      </c>
      <c r="B585" s="262">
        <v>229</v>
      </c>
      <c r="C585" s="262" t="s">
        <v>138</v>
      </c>
      <c r="D585" s="367" t="s">
        <v>1703</v>
      </c>
      <c r="E585" s="221"/>
      <c r="F585" s="533"/>
      <c r="G585" s="242"/>
      <c r="H585" s="908"/>
      <c r="I585" s="242"/>
      <c r="J585" s="242"/>
      <c r="K585" s="242"/>
      <c r="L585" s="242"/>
      <c r="M585" s="242"/>
      <c r="N585" s="900"/>
      <c r="O585" s="222"/>
      <c r="P585" s="89"/>
    </row>
    <row r="586" spans="1:16" outlineLevel="1" x14ac:dyDescent="0.2">
      <c r="A586" s="623">
        <v>220</v>
      </c>
      <c r="B586" s="262">
        <v>229</v>
      </c>
      <c r="C586" s="262" t="s">
        <v>138</v>
      </c>
      <c r="D586" s="367" t="s">
        <v>1704</v>
      </c>
      <c r="E586" s="221"/>
      <c r="F586" s="533"/>
      <c r="G586" s="242"/>
      <c r="H586" s="908"/>
      <c r="I586" s="242"/>
      <c r="J586" s="242"/>
      <c r="K586" s="242"/>
      <c r="L586" s="242"/>
      <c r="M586" s="242"/>
      <c r="N586" s="900"/>
      <c r="O586" s="222"/>
      <c r="P586" s="89"/>
    </row>
    <row r="587" spans="1:16" outlineLevel="1" x14ac:dyDescent="0.2">
      <c r="A587" s="623">
        <v>220</v>
      </c>
      <c r="B587" s="262">
        <v>229</v>
      </c>
      <c r="C587" s="262" t="s">
        <v>138</v>
      </c>
      <c r="D587" s="367" t="s">
        <v>1705</v>
      </c>
      <c r="E587" s="221"/>
      <c r="F587" s="533"/>
      <c r="G587" s="242"/>
      <c r="H587" s="908"/>
      <c r="I587" s="242"/>
      <c r="J587" s="242"/>
      <c r="K587" s="242"/>
      <c r="L587" s="242"/>
      <c r="M587" s="242"/>
      <c r="N587" s="900"/>
      <c r="O587" s="222"/>
      <c r="P587" s="89"/>
    </row>
    <row r="588" spans="1:16" outlineLevel="1" x14ac:dyDescent="0.2">
      <c r="A588" s="623">
        <v>220</v>
      </c>
      <c r="B588" s="262">
        <v>229</v>
      </c>
      <c r="C588" s="262" t="s">
        <v>138</v>
      </c>
      <c r="D588" s="367" t="s">
        <v>1706</v>
      </c>
      <c r="E588" s="221"/>
      <c r="F588" s="533"/>
      <c r="G588" s="242"/>
      <c r="H588" s="908"/>
      <c r="I588" s="242"/>
      <c r="J588" s="242"/>
      <c r="K588" s="242"/>
      <c r="L588" s="242"/>
      <c r="M588" s="242"/>
      <c r="N588" s="900"/>
      <c r="O588" s="222"/>
      <c r="P588" s="89"/>
    </row>
    <row r="589" spans="1:16" outlineLevel="1" x14ac:dyDescent="0.2">
      <c r="A589" s="623">
        <v>220</v>
      </c>
      <c r="B589" s="262">
        <v>229</v>
      </c>
      <c r="C589" s="262" t="s">
        <v>138</v>
      </c>
      <c r="D589" s="367" t="s">
        <v>1707</v>
      </c>
      <c r="E589" s="221"/>
      <c r="F589" s="533"/>
      <c r="G589" s="242"/>
      <c r="H589" s="908"/>
      <c r="I589" s="242"/>
      <c r="J589" s="242"/>
      <c r="K589" s="242"/>
      <c r="L589" s="242"/>
      <c r="M589" s="242"/>
      <c r="N589" s="900"/>
      <c r="O589" s="222"/>
      <c r="P589" s="89"/>
    </row>
    <row r="590" spans="1:16" outlineLevel="1" x14ac:dyDescent="0.2">
      <c r="A590" s="623">
        <v>220</v>
      </c>
      <c r="B590" s="262">
        <v>229</v>
      </c>
      <c r="C590" s="262" t="s">
        <v>138</v>
      </c>
      <c r="D590" s="367" t="s">
        <v>1708</v>
      </c>
      <c r="E590" s="221"/>
      <c r="F590" s="533"/>
      <c r="G590" s="242"/>
      <c r="H590" s="908"/>
      <c r="I590" s="242"/>
      <c r="J590" s="242"/>
      <c r="K590" s="242"/>
      <c r="L590" s="242"/>
      <c r="M590" s="242"/>
      <c r="N590" s="900"/>
      <c r="O590" s="222"/>
      <c r="P590" s="89"/>
    </row>
    <row r="591" spans="1:16" outlineLevel="1" x14ac:dyDescent="0.2">
      <c r="A591" s="623">
        <v>220</v>
      </c>
      <c r="B591" s="262">
        <v>229</v>
      </c>
      <c r="C591" s="262" t="s">
        <v>138</v>
      </c>
      <c r="D591" s="367" t="s">
        <v>1709</v>
      </c>
      <c r="E591" s="221"/>
      <c r="F591" s="533"/>
      <c r="G591" s="242"/>
      <c r="H591" s="908"/>
      <c r="I591" s="242"/>
      <c r="J591" s="242"/>
      <c r="K591" s="242"/>
      <c r="L591" s="242"/>
      <c r="M591" s="242"/>
      <c r="N591" s="900"/>
      <c r="O591" s="222"/>
      <c r="P591" s="89"/>
    </row>
    <row r="592" spans="1:16" outlineLevel="1" x14ac:dyDescent="0.2">
      <c r="A592" s="623">
        <v>220</v>
      </c>
      <c r="B592" s="262">
        <v>229</v>
      </c>
      <c r="C592" s="262" t="s">
        <v>138</v>
      </c>
      <c r="D592" s="367" t="s">
        <v>1710</v>
      </c>
      <c r="E592" s="221"/>
      <c r="F592" s="533"/>
      <c r="G592" s="242"/>
      <c r="H592" s="908"/>
      <c r="I592" s="242"/>
      <c r="J592" s="242"/>
      <c r="K592" s="242"/>
      <c r="L592" s="242"/>
      <c r="M592" s="242"/>
      <c r="N592" s="900"/>
      <c r="O592" s="222"/>
      <c r="P592" s="89"/>
    </row>
    <row r="593" spans="1:16" outlineLevel="1" x14ac:dyDescent="0.2">
      <c r="A593" s="623">
        <v>220</v>
      </c>
      <c r="B593" s="262">
        <v>229</v>
      </c>
      <c r="C593" s="262" t="s">
        <v>138</v>
      </c>
      <c r="D593" s="367" t="s">
        <v>1711</v>
      </c>
      <c r="E593" s="221"/>
      <c r="F593" s="533"/>
      <c r="G593" s="242"/>
      <c r="H593" s="908"/>
      <c r="I593" s="242"/>
      <c r="J593" s="242"/>
      <c r="K593" s="242"/>
      <c r="L593" s="242"/>
      <c r="M593" s="242"/>
      <c r="N593" s="900"/>
      <c r="O593" s="222"/>
      <c r="P593" s="89"/>
    </row>
    <row r="594" spans="1:16" outlineLevel="1" x14ac:dyDescent="0.2">
      <c r="A594" s="623">
        <v>220</v>
      </c>
      <c r="B594" s="262">
        <v>229</v>
      </c>
      <c r="C594" s="262" t="s">
        <v>138</v>
      </c>
      <c r="D594" s="367" t="s">
        <v>1712</v>
      </c>
      <c r="E594" s="221"/>
      <c r="F594" s="533"/>
      <c r="G594" s="242"/>
      <c r="H594" s="908"/>
      <c r="I594" s="242"/>
      <c r="J594" s="242"/>
      <c r="K594" s="242"/>
      <c r="L594" s="242"/>
      <c r="M594" s="242"/>
      <c r="N594" s="900"/>
      <c r="O594" s="222"/>
      <c r="P594" s="89"/>
    </row>
    <row r="595" spans="1:16" outlineLevel="1" x14ac:dyDescent="0.2">
      <c r="A595" s="624">
        <v>220</v>
      </c>
      <c r="B595" s="275">
        <v>229</v>
      </c>
      <c r="C595" s="275" t="s">
        <v>138</v>
      </c>
      <c r="D595" s="364" t="s">
        <v>1713</v>
      </c>
      <c r="E595" s="250"/>
      <c r="F595" s="542"/>
      <c r="G595" s="251"/>
      <c r="H595" s="910"/>
      <c r="I595" s="251"/>
      <c r="J595" s="251"/>
      <c r="K595" s="251"/>
      <c r="L595" s="251"/>
      <c r="M595" s="251"/>
      <c r="N595" s="251"/>
      <c r="O595" s="252"/>
      <c r="P595" s="89"/>
    </row>
    <row r="596" spans="1:16" ht="24" customHeight="1" x14ac:dyDescent="0.2">
      <c r="A596" s="625">
        <v>220</v>
      </c>
      <c r="B596" s="254">
        <v>229</v>
      </c>
      <c r="C596" s="254" t="s">
        <v>139</v>
      </c>
      <c r="D596" s="284" t="s">
        <v>590</v>
      </c>
      <c r="E596" s="257">
        <v>435</v>
      </c>
      <c r="F596" s="301" t="s">
        <v>559</v>
      </c>
      <c r="G596" s="258">
        <v>5.8199999999999994</v>
      </c>
      <c r="H596" s="771"/>
      <c r="I596" s="258">
        <v>251066.66269000003</v>
      </c>
      <c r="J596" s="258">
        <v>11361.9786</v>
      </c>
      <c r="K596" s="310">
        <v>882114.46</v>
      </c>
      <c r="L596" s="310">
        <v>29556.47</v>
      </c>
      <c r="M596" s="310">
        <v>1561.12</v>
      </c>
      <c r="N596" s="310">
        <v>1175660.69129</v>
      </c>
      <c r="O596" s="659">
        <v>2702.67</v>
      </c>
      <c r="P596" s="89"/>
    </row>
    <row r="597" spans="1:16" outlineLevel="1" x14ac:dyDescent="0.2">
      <c r="A597" s="623">
        <v>220</v>
      </c>
      <c r="B597" s="262">
        <v>229</v>
      </c>
      <c r="C597" s="262" t="s">
        <v>139</v>
      </c>
      <c r="D597" s="265" t="s">
        <v>526</v>
      </c>
      <c r="E597" s="294"/>
      <c r="F597" s="296"/>
      <c r="G597" s="267">
        <v>2</v>
      </c>
      <c r="H597" s="907">
        <v>57</v>
      </c>
      <c r="I597" s="272">
        <v>132220.03669000001</v>
      </c>
      <c r="J597" s="312">
        <v>3904.46</v>
      </c>
      <c r="K597" s="316"/>
      <c r="L597" s="316"/>
      <c r="M597" s="316"/>
      <c r="N597" s="316"/>
      <c r="O597" s="656"/>
      <c r="P597" s="89"/>
    </row>
    <row r="598" spans="1:16" outlineLevel="1" x14ac:dyDescent="0.2">
      <c r="A598" s="623">
        <v>220</v>
      </c>
      <c r="B598" s="262">
        <v>229</v>
      </c>
      <c r="C598" s="262" t="s">
        <v>139</v>
      </c>
      <c r="D598" s="265" t="s">
        <v>535</v>
      </c>
      <c r="E598" s="294"/>
      <c r="F598" s="297"/>
      <c r="G598" s="267">
        <v>2</v>
      </c>
      <c r="H598" s="907">
        <v>42</v>
      </c>
      <c r="I598" s="272">
        <v>73416.763800000001</v>
      </c>
      <c r="J598" s="312">
        <v>3904.46</v>
      </c>
      <c r="K598" s="242"/>
      <c r="L598" s="242"/>
      <c r="M598" s="242"/>
      <c r="N598" s="242"/>
      <c r="O598" s="222"/>
      <c r="P598" s="89"/>
    </row>
    <row r="599" spans="1:16" outlineLevel="1" x14ac:dyDescent="0.2">
      <c r="A599" s="623">
        <v>220</v>
      </c>
      <c r="B599" s="262">
        <v>229</v>
      </c>
      <c r="C599" s="262" t="s">
        <v>139</v>
      </c>
      <c r="D599" s="265" t="s">
        <v>524</v>
      </c>
      <c r="E599" s="294"/>
      <c r="F599" s="297"/>
      <c r="G599" s="267">
        <v>1</v>
      </c>
      <c r="H599" s="907">
        <v>34</v>
      </c>
      <c r="I599" s="272">
        <v>26822.466890000003</v>
      </c>
      <c r="J599" s="312">
        <v>1952.23</v>
      </c>
      <c r="K599" s="242"/>
      <c r="L599" s="242"/>
      <c r="M599" s="242"/>
      <c r="N599" s="242"/>
      <c r="O599" s="222"/>
      <c r="P599" s="89"/>
    </row>
    <row r="600" spans="1:16" outlineLevel="1" x14ac:dyDescent="0.2">
      <c r="A600" s="623">
        <v>220</v>
      </c>
      <c r="B600" s="262">
        <v>229</v>
      </c>
      <c r="C600" s="262" t="s">
        <v>139</v>
      </c>
      <c r="D600" s="265" t="s">
        <v>1769</v>
      </c>
      <c r="E600" s="263"/>
      <c r="F600" s="297"/>
      <c r="G600" s="267">
        <v>0.76</v>
      </c>
      <c r="H600" s="907">
        <v>29</v>
      </c>
      <c r="I600" s="272">
        <v>16755.23256</v>
      </c>
      <c r="J600" s="312">
        <v>1483.6948000000002</v>
      </c>
      <c r="K600" s="242">
        <v>881714.21411162871</v>
      </c>
      <c r="L600" s="242">
        <v>29491.183786579204</v>
      </c>
      <c r="M600" s="242"/>
      <c r="N600" s="242"/>
      <c r="O600" s="222"/>
      <c r="P600" s="89"/>
    </row>
    <row r="601" spans="1:16" outlineLevel="1" x14ac:dyDescent="0.2">
      <c r="A601" s="623">
        <v>220</v>
      </c>
      <c r="B601" s="262">
        <v>229</v>
      </c>
      <c r="C601" s="262" t="s">
        <v>139</v>
      </c>
      <c r="D601" s="265" t="s">
        <v>2829</v>
      </c>
      <c r="E601" s="263"/>
      <c r="F601" s="297"/>
      <c r="G601" s="267">
        <v>0.05</v>
      </c>
      <c r="H601" s="907">
        <v>39</v>
      </c>
      <c r="I601" s="272">
        <v>1631.6991699999999</v>
      </c>
      <c r="J601" s="312">
        <v>97.611500000000007</v>
      </c>
      <c r="K601" s="242"/>
      <c r="L601" s="242"/>
      <c r="M601" s="242"/>
      <c r="N601" s="242"/>
      <c r="O601" s="228"/>
      <c r="P601" s="89"/>
    </row>
    <row r="602" spans="1:16" outlineLevel="1" x14ac:dyDescent="0.2">
      <c r="A602" s="624">
        <v>220</v>
      </c>
      <c r="B602" s="275">
        <v>229</v>
      </c>
      <c r="C602" s="275" t="s">
        <v>139</v>
      </c>
      <c r="D602" s="278" t="s">
        <v>2355</v>
      </c>
      <c r="E602" s="276"/>
      <c r="F602" s="540"/>
      <c r="G602" s="280">
        <v>0.01</v>
      </c>
      <c r="H602" s="909">
        <v>29</v>
      </c>
      <c r="I602" s="282">
        <v>220.46358000000001</v>
      </c>
      <c r="J602" s="313">
        <v>19.522299999999998</v>
      </c>
      <c r="K602" s="251">
        <v>400.24422224639994</v>
      </c>
      <c r="L602" s="251">
        <v>65.282895820799993</v>
      </c>
      <c r="M602" s="251"/>
      <c r="N602" s="251"/>
      <c r="O602" s="320"/>
      <c r="P602" s="89"/>
    </row>
    <row r="603" spans="1:16" ht="25.5" x14ac:dyDescent="0.2">
      <c r="A603" s="625">
        <v>220</v>
      </c>
      <c r="B603" s="254">
        <v>278</v>
      </c>
      <c r="C603" s="254" t="s">
        <v>28</v>
      </c>
      <c r="D603" s="387" t="s">
        <v>1765</v>
      </c>
      <c r="E603" s="301">
        <v>143923</v>
      </c>
      <c r="F603" s="301" t="s">
        <v>552</v>
      </c>
      <c r="G603" s="258">
        <v>9.51</v>
      </c>
      <c r="H603" s="771"/>
      <c r="I603" s="258">
        <v>346078.78209999995</v>
      </c>
      <c r="J603" s="258">
        <v>18565.707299999998</v>
      </c>
      <c r="K603" s="310">
        <v>624.77</v>
      </c>
      <c r="L603" s="310">
        <v>4971.8</v>
      </c>
      <c r="M603" s="310">
        <v>1561.12</v>
      </c>
      <c r="N603" s="310">
        <v>371802.17940000002</v>
      </c>
      <c r="O603" s="655">
        <v>2.58</v>
      </c>
      <c r="P603" s="89"/>
    </row>
    <row r="604" spans="1:16" outlineLevel="1" x14ac:dyDescent="0.2">
      <c r="A604" s="623">
        <v>220</v>
      </c>
      <c r="B604" s="262">
        <v>278</v>
      </c>
      <c r="C604" s="262" t="s">
        <v>28</v>
      </c>
      <c r="D604" s="265" t="s">
        <v>526</v>
      </c>
      <c r="E604" s="604">
        <v>32913</v>
      </c>
      <c r="F604" s="266"/>
      <c r="G604" s="267">
        <v>1</v>
      </c>
      <c r="H604" s="907">
        <v>57</v>
      </c>
      <c r="I604" s="272">
        <v>66110.018349999998</v>
      </c>
      <c r="J604" s="272">
        <v>1952.23</v>
      </c>
      <c r="K604" s="316"/>
      <c r="L604" s="316"/>
      <c r="M604" s="316"/>
      <c r="N604" s="316"/>
      <c r="O604" s="656"/>
      <c r="P604" s="89"/>
    </row>
    <row r="605" spans="1:16" outlineLevel="1" x14ac:dyDescent="0.2">
      <c r="A605" s="623">
        <v>220</v>
      </c>
      <c r="B605" s="262">
        <v>278</v>
      </c>
      <c r="C605" s="262" t="s">
        <v>28</v>
      </c>
      <c r="D605" s="265" t="s">
        <v>535</v>
      </c>
      <c r="E605" s="604">
        <v>30940</v>
      </c>
      <c r="F605" s="263"/>
      <c r="G605" s="267">
        <v>1.88</v>
      </c>
      <c r="H605" s="907">
        <v>38</v>
      </c>
      <c r="I605" s="272">
        <v>58991.831869999995</v>
      </c>
      <c r="J605" s="272">
        <v>3670.1923999999999</v>
      </c>
      <c r="K605" s="242"/>
      <c r="L605" s="242"/>
      <c r="M605" s="242"/>
      <c r="N605" s="242"/>
      <c r="O605" s="222"/>
      <c r="P605" s="89"/>
    </row>
    <row r="606" spans="1:16" outlineLevel="1" x14ac:dyDescent="0.2">
      <c r="A606" s="623">
        <v>220</v>
      </c>
      <c r="B606" s="262">
        <v>278</v>
      </c>
      <c r="C606" s="262" t="s">
        <v>28</v>
      </c>
      <c r="D606" s="265" t="s">
        <v>524</v>
      </c>
      <c r="E606" s="604">
        <v>1909</v>
      </c>
      <c r="F606" s="263"/>
      <c r="G606" s="267">
        <v>0.15</v>
      </c>
      <c r="H606" s="907">
        <v>29</v>
      </c>
      <c r="I606" s="272">
        <v>3306.9537999999998</v>
      </c>
      <c r="J606" s="272">
        <v>292.83449999999999</v>
      </c>
      <c r="K606" s="242"/>
      <c r="L606" s="242"/>
      <c r="M606" s="242"/>
      <c r="N606" s="242"/>
      <c r="O606" s="222"/>
      <c r="P606" s="89"/>
    </row>
    <row r="607" spans="1:16" outlineLevel="1" x14ac:dyDescent="0.2">
      <c r="A607" s="889">
        <v>220</v>
      </c>
      <c r="B607" s="890">
        <v>278</v>
      </c>
      <c r="C607" s="890" t="s">
        <v>28</v>
      </c>
      <c r="D607" s="892" t="s">
        <v>521</v>
      </c>
      <c r="E607" s="895">
        <v>6887</v>
      </c>
      <c r="F607" s="891"/>
      <c r="G607" s="894">
        <v>0.32</v>
      </c>
      <c r="H607" s="907">
        <v>39</v>
      </c>
      <c r="I607" s="272">
        <v>10442.874669999999</v>
      </c>
      <c r="J607" s="272">
        <v>624.71359999999993</v>
      </c>
      <c r="K607" s="242"/>
      <c r="L607" s="242"/>
      <c r="M607" s="242"/>
      <c r="N607" s="242"/>
      <c r="O607" s="222"/>
      <c r="P607" s="89"/>
    </row>
    <row r="608" spans="1:16" outlineLevel="1" x14ac:dyDescent="0.2">
      <c r="A608" s="623">
        <v>220</v>
      </c>
      <c r="B608" s="262">
        <v>278</v>
      </c>
      <c r="C608" s="262" t="s">
        <v>28</v>
      </c>
      <c r="D608" s="265" t="s">
        <v>2995</v>
      </c>
      <c r="E608" s="604">
        <v>21737</v>
      </c>
      <c r="F608" s="263"/>
      <c r="G608" s="267">
        <v>1.01</v>
      </c>
      <c r="H608" s="907">
        <v>50</v>
      </c>
      <c r="I608" s="272">
        <v>50740.467680000002</v>
      </c>
      <c r="J608" s="272">
        <v>1971.7523000000001</v>
      </c>
      <c r="K608" s="242"/>
      <c r="L608" s="242"/>
      <c r="M608" s="242"/>
      <c r="N608" s="242"/>
      <c r="O608" s="222"/>
      <c r="P608" s="89"/>
    </row>
    <row r="609" spans="1:16" outlineLevel="1" x14ac:dyDescent="0.2">
      <c r="A609" s="623">
        <v>220</v>
      </c>
      <c r="B609" s="262">
        <v>278</v>
      </c>
      <c r="C609" s="262" t="s">
        <v>28</v>
      </c>
      <c r="D609" s="265" t="s">
        <v>518</v>
      </c>
      <c r="E609" s="604">
        <v>49537</v>
      </c>
      <c r="F609" s="263"/>
      <c r="G609" s="267">
        <v>3.01</v>
      </c>
      <c r="H609" s="907">
        <v>40</v>
      </c>
      <c r="I609" s="272">
        <v>102157.16096000001</v>
      </c>
      <c r="J609" s="272">
        <v>5876.2123000000001</v>
      </c>
      <c r="K609" s="242"/>
      <c r="L609" s="242"/>
      <c r="M609" s="242"/>
      <c r="N609" s="242"/>
      <c r="O609" s="222"/>
      <c r="P609" s="89"/>
    </row>
    <row r="610" spans="1:16" outlineLevel="1" x14ac:dyDescent="0.2">
      <c r="A610" s="623">
        <v>220</v>
      </c>
      <c r="B610" s="262">
        <v>278</v>
      </c>
      <c r="C610" s="262" t="s">
        <v>28</v>
      </c>
      <c r="D610" s="265" t="s">
        <v>3466</v>
      </c>
      <c r="E610" s="604"/>
      <c r="F610" s="263"/>
      <c r="G610" s="267">
        <v>0.88</v>
      </c>
      <c r="H610" s="907">
        <v>37</v>
      </c>
      <c r="I610" s="272">
        <v>26551.062889999997</v>
      </c>
      <c r="J610" s="272">
        <v>1717.9623999999999</v>
      </c>
      <c r="K610" s="242"/>
      <c r="L610" s="242"/>
      <c r="M610" s="242"/>
      <c r="N610" s="242"/>
      <c r="O610" s="222"/>
      <c r="P610" s="89"/>
    </row>
    <row r="611" spans="1:16" outlineLevel="1" x14ac:dyDescent="0.2">
      <c r="A611" s="624">
        <v>220</v>
      </c>
      <c r="B611" s="275">
        <v>278</v>
      </c>
      <c r="C611" s="275" t="s">
        <v>28</v>
      </c>
      <c r="D611" s="278" t="s">
        <v>1769</v>
      </c>
      <c r="E611" s="276"/>
      <c r="F611" s="276"/>
      <c r="G611" s="280">
        <v>1.26</v>
      </c>
      <c r="H611" s="909">
        <v>29</v>
      </c>
      <c r="I611" s="282">
        <v>27778.41188</v>
      </c>
      <c r="J611" s="282">
        <v>2459.8098</v>
      </c>
      <c r="K611" s="251"/>
      <c r="L611" s="251"/>
      <c r="M611" s="251"/>
      <c r="N611" s="251"/>
      <c r="O611" s="252"/>
      <c r="P611" s="89"/>
    </row>
    <row r="612" spans="1:16" ht="27.75" customHeight="1" x14ac:dyDescent="0.2">
      <c r="A612" s="622">
        <v>222</v>
      </c>
      <c r="B612" s="324">
        <v>231</v>
      </c>
      <c r="C612" s="324" t="s">
        <v>28</v>
      </c>
      <c r="D612" s="335" t="s">
        <v>591</v>
      </c>
      <c r="E612" s="326">
        <v>44322</v>
      </c>
      <c r="F612" s="544" t="s">
        <v>552</v>
      </c>
      <c r="G612" s="328">
        <v>3.05</v>
      </c>
      <c r="H612" s="929"/>
      <c r="I612" s="328">
        <v>112553.90364</v>
      </c>
      <c r="J612" s="328">
        <v>5954.3014999999996</v>
      </c>
      <c r="K612" s="310">
        <v>45358.37</v>
      </c>
      <c r="L612" s="310">
        <v>6074.11</v>
      </c>
      <c r="M612" s="310">
        <v>1561.12</v>
      </c>
      <c r="N612" s="310">
        <v>171501.80513999998</v>
      </c>
      <c r="O612" s="659">
        <v>3.87</v>
      </c>
      <c r="P612" s="89"/>
    </row>
    <row r="613" spans="1:16" outlineLevel="1" x14ac:dyDescent="0.2">
      <c r="A613" s="623">
        <v>222</v>
      </c>
      <c r="B613" s="262">
        <v>231</v>
      </c>
      <c r="C613" s="262" t="s">
        <v>28</v>
      </c>
      <c r="D613" s="265" t="s">
        <v>526</v>
      </c>
      <c r="E613" s="294">
        <v>25233</v>
      </c>
      <c r="F613" s="296"/>
      <c r="G613" s="267">
        <v>1</v>
      </c>
      <c r="H613" s="907">
        <v>57</v>
      </c>
      <c r="I613" s="272">
        <v>66110.018349999998</v>
      </c>
      <c r="J613" s="312">
        <v>1952.23</v>
      </c>
      <c r="K613" s="316"/>
      <c r="L613" s="316"/>
      <c r="M613" s="316"/>
      <c r="N613" s="646"/>
      <c r="O613" s="656"/>
      <c r="P613" s="89"/>
    </row>
    <row r="614" spans="1:16" outlineLevel="1" x14ac:dyDescent="0.2">
      <c r="A614" s="623">
        <v>222</v>
      </c>
      <c r="B614" s="262">
        <v>231</v>
      </c>
      <c r="C614" s="262" t="s">
        <v>28</v>
      </c>
      <c r="D614" s="265" t="s">
        <v>524</v>
      </c>
      <c r="E614" s="294">
        <v>19089</v>
      </c>
      <c r="F614" s="297"/>
      <c r="G614" s="267">
        <v>1.5</v>
      </c>
      <c r="H614" s="907">
        <v>29</v>
      </c>
      <c r="I614" s="272">
        <v>33069.537969999998</v>
      </c>
      <c r="J614" s="312">
        <v>2928.3449999999998</v>
      </c>
      <c r="K614" s="242"/>
      <c r="L614" s="242"/>
      <c r="M614" s="242"/>
      <c r="N614" s="644"/>
      <c r="O614" s="222"/>
      <c r="P614" s="89"/>
    </row>
    <row r="615" spans="1:16" outlineLevel="1" x14ac:dyDescent="0.2">
      <c r="A615" s="623">
        <v>222</v>
      </c>
      <c r="B615" s="262">
        <v>231</v>
      </c>
      <c r="C615" s="262" t="s">
        <v>28</v>
      </c>
      <c r="D615" s="265" t="s">
        <v>1769</v>
      </c>
      <c r="E615" s="263"/>
      <c r="F615" s="297"/>
      <c r="G615" s="267">
        <v>0.38</v>
      </c>
      <c r="H615" s="907">
        <v>28</v>
      </c>
      <c r="I615" s="272">
        <v>8055.2873299999992</v>
      </c>
      <c r="J615" s="312">
        <v>741.84740000000011</v>
      </c>
      <c r="K615" s="242">
        <v>44159.572471795203</v>
      </c>
      <c r="L615" s="242">
        <v>5878.2874881023999</v>
      </c>
      <c r="M615" s="242"/>
      <c r="N615" s="644"/>
      <c r="O615" s="222"/>
      <c r="P615" s="89"/>
    </row>
    <row r="616" spans="1:16" outlineLevel="1" x14ac:dyDescent="0.2">
      <c r="A616" s="623">
        <v>222</v>
      </c>
      <c r="B616" s="262">
        <v>231</v>
      </c>
      <c r="C616" s="262" t="s">
        <v>28</v>
      </c>
      <c r="D616" s="265" t="s">
        <v>2829</v>
      </c>
      <c r="E616" s="263"/>
      <c r="F616" s="297"/>
      <c r="G616" s="267">
        <v>0.15</v>
      </c>
      <c r="H616" s="907">
        <v>39</v>
      </c>
      <c r="I616" s="272">
        <v>4895.0974999999999</v>
      </c>
      <c r="J616" s="312">
        <v>292.83449999999999</v>
      </c>
      <c r="K616" s="242"/>
      <c r="L616" s="242"/>
      <c r="M616" s="242"/>
      <c r="N616" s="648" t="s">
        <v>561</v>
      </c>
      <c r="O616" s="228"/>
      <c r="P616" s="89"/>
    </row>
    <row r="617" spans="1:16" outlineLevel="1" x14ac:dyDescent="0.2">
      <c r="A617" s="624">
        <v>222</v>
      </c>
      <c r="B617" s="275">
        <v>231</v>
      </c>
      <c r="C617" s="275" t="s">
        <v>28</v>
      </c>
      <c r="D617" s="278" t="s">
        <v>2355</v>
      </c>
      <c r="E617" s="276"/>
      <c r="F617" s="540"/>
      <c r="G617" s="280">
        <v>0.02</v>
      </c>
      <c r="H617" s="909">
        <v>28</v>
      </c>
      <c r="I617" s="282">
        <v>423.96249</v>
      </c>
      <c r="J617" s="313">
        <v>39.044599999999996</v>
      </c>
      <c r="K617" s="251">
        <v>1198.8002400192001</v>
      </c>
      <c r="L617" s="251">
        <v>195.8266025856</v>
      </c>
      <c r="M617" s="251"/>
      <c r="N617" s="320" t="s">
        <v>562</v>
      </c>
      <c r="O617" s="320">
        <v>2.88</v>
      </c>
      <c r="P617" s="89"/>
    </row>
    <row r="618" spans="1:16" ht="27.75" customHeight="1" x14ac:dyDescent="0.2">
      <c r="A618" s="625">
        <v>224</v>
      </c>
      <c r="B618" s="254">
        <v>242</v>
      </c>
      <c r="C618" s="254" t="s">
        <v>28</v>
      </c>
      <c r="D618" s="256" t="s">
        <v>593</v>
      </c>
      <c r="E618" s="257">
        <v>33000</v>
      </c>
      <c r="F618" s="301" t="s">
        <v>552</v>
      </c>
      <c r="G618" s="258">
        <v>2.34</v>
      </c>
      <c r="H618" s="771"/>
      <c r="I618" s="258">
        <v>105039.09044</v>
      </c>
      <c r="J618" s="258">
        <v>4568.2181999999993</v>
      </c>
      <c r="K618" s="310">
        <v>23485.84</v>
      </c>
      <c r="L618" s="310">
        <v>3874.76</v>
      </c>
      <c r="M618" s="310">
        <v>1561.12</v>
      </c>
      <c r="N618" s="310">
        <v>138529.02864</v>
      </c>
      <c r="O618" s="659">
        <v>4.2</v>
      </c>
      <c r="P618" s="89"/>
    </row>
    <row r="619" spans="1:16" outlineLevel="1" x14ac:dyDescent="0.2">
      <c r="A619" s="623">
        <v>224</v>
      </c>
      <c r="B619" s="262">
        <v>242</v>
      </c>
      <c r="C619" s="262" t="s">
        <v>28</v>
      </c>
      <c r="D619" s="265" t="s">
        <v>526</v>
      </c>
      <c r="E619" s="294"/>
      <c r="F619" s="296"/>
      <c r="G619" s="267">
        <v>1</v>
      </c>
      <c r="H619" s="907">
        <v>57</v>
      </c>
      <c r="I619" s="272">
        <v>66110.018349999998</v>
      </c>
      <c r="J619" s="312">
        <v>1952.23</v>
      </c>
      <c r="K619" s="316"/>
      <c r="L619" s="316"/>
      <c r="M619" s="316"/>
      <c r="N619" s="646"/>
      <c r="O619" s="656"/>
      <c r="P619" s="89"/>
    </row>
    <row r="620" spans="1:16" outlineLevel="1" x14ac:dyDescent="0.2">
      <c r="A620" s="623">
        <v>224</v>
      </c>
      <c r="B620" s="262">
        <v>242</v>
      </c>
      <c r="C620" s="262" t="s">
        <v>28</v>
      </c>
      <c r="D620" s="265" t="s">
        <v>535</v>
      </c>
      <c r="E620" s="294"/>
      <c r="F620" s="297"/>
      <c r="G620" s="267">
        <v>1</v>
      </c>
      <c r="H620" s="907">
        <v>38</v>
      </c>
      <c r="I620" s="272">
        <v>31378.633979999999</v>
      </c>
      <c r="J620" s="312">
        <v>1952.23</v>
      </c>
      <c r="K620" s="242"/>
      <c r="L620" s="242"/>
      <c r="M620" s="242"/>
      <c r="N620" s="644"/>
      <c r="O620" s="222"/>
      <c r="P620" s="89"/>
    </row>
    <row r="621" spans="1:16" outlineLevel="1" x14ac:dyDescent="0.2">
      <c r="A621" s="623">
        <v>224</v>
      </c>
      <c r="B621" s="262">
        <v>242</v>
      </c>
      <c r="C621" s="262" t="s">
        <v>28</v>
      </c>
      <c r="D621" s="265" t="s">
        <v>1769</v>
      </c>
      <c r="E621" s="263"/>
      <c r="F621" s="297"/>
      <c r="G621" s="267">
        <v>0.31</v>
      </c>
      <c r="H621" s="907">
        <v>28</v>
      </c>
      <c r="I621" s="272">
        <v>6571.4185999999991</v>
      </c>
      <c r="J621" s="312">
        <v>605.19129999999996</v>
      </c>
      <c r="K621" s="242">
        <v>18325.843047187205</v>
      </c>
      <c r="L621" s="242">
        <v>3874.7585072447996</v>
      </c>
      <c r="M621" s="242"/>
      <c r="N621" s="644"/>
      <c r="O621" s="222"/>
      <c r="P621" s="89"/>
    </row>
    <row r="622" spans="1:16" outlineLevel="1" x14ac:dyDescent="0.2">
      <c r="A622" s="623">
        <v>224</v>
      </c>
      <c r="B622" s="262">
        <v>242</v>
      </c>
      <c r="C622" s="262" t="s">
        <v>28</v>
      </c>
      <c r="D622" s="265" t="s">
        <v>2829</v>
      </c>
      <c r="E622" s="263"/>
      <c r="F622" s="297"/>
      <c r="G622" s="267">
        <v>0.03</v>
      </c>
      <c r="H622" s="907">
        <v>39</v>
      </c>
      <c r="I622" s="272">
        <v>979.01951000000008</v>
      </c>
      <c r="J622" s="312">
        <v>58.566899999999997</v>
      </c>
      <c r="K622" s="242"/>
      <c r="L622" s="242"/>
      <c r="M622" s="242"/>
      <c r="N622" s="648" t="s">
        <v>561</v>
      </c>
      <c r="O622" s="228"/>
      <c r="P622" s="89"/>
    </row>
    <row r="623" spans="1:16" outlineLevel="1" x14ac:dyDescent="0.2">
      <c r="A623" s="624">
        <v>224</v>
      </c>
      <c r="B623" s="275">
        <v>242</v>
      </c>
      <c r="C623" s="275" t="s">
        <v>28</v>
      </c>
      <c r="D623" s="278" t="s">
        <v>2355</v>
      </c>
      <c r="E623" s="276"/>
      <c r="F623" s="540"/>
      <c r="G623" s="280">
        <v>0</v>
      </c>
      <c r="H623" s="909">
        <v>28</v>
      </c>
      <c r="I623" s="282">
        <v>0</v>
      </c>
      <c r="J623" s="313">
        <v>0</v>
      </c>
      <c r="K623" s="251">
        <v>5160</v>
      </c>
      <c r="L623" s="251">
        <v>0</v>
      </c>
      <c r="M623" s="251"/>
      <c r="N623" s="320" t="s">
        <v>562</v>
      </c>
      <c r="O623" s="320">
        <v>2.88</v>
      </c>
      <c r="P623" s="89"/>
    </row>
    <row r="624" spans="1:16" ht="38.25" x14ac:dyDescent="0.2">
      <c r="A624" s="625">
        <v>224</v>
      </c>
      <c r="B624" s="254">
        <v>282</v>
      </c>
      <c r="C624" s="254" t="s">
        <v>167</v>
      </c>
      <c r="D624" s="284" t="s">
        <v>1679</v>
      </c>
      <c r="E624" s="257">
        <v>12</v>
      </c>
      <c r="F624" s="301" t="s">
        <v>594</v>
      </c>
      <c r="G624" s="258">
        <v>6.1099999999999994</v>
      </c>
      <c r="H624" s="771"/>
      <c r="I624" s="258">
        <v>264194.50589999999</v>
      </c>
      <c r="J624" s="258">
        <v>11928.1253</v>
      </c>
      <c r="K624" s="310">
        <v>24190.240000000002</v>
      </c>
      <c r="L624" s="310">
        <v>3766.81</v>
      </c>
      <c r="M624" s="310">
        <v>1561.12</v>
      </c>
      <c r="N624" s="310">
        <v>305640.80120000005</v>
      </c>
      <c r="O624" s="659">
        <v>25470.07</v>
      </c>
      <c r="P624" s="89"/>
    </row>
    <row r="625" spans="1:16" outlineLevel="1" x14ac:dyDescent="0.2">
      <c r="A625" s="623">
        <v>224</v>
      </c>
      <c r="B625" s="262">
        <v>282</v>
      </c>
      <c r="C625" s="262" t="s">
        <v>167</v>
      </c>
      <c r="D625" s="265" t="s">
        <v>526</v>
      </c>
      <c r="E625" s="266"/>
      <c r="F625" s="296"/>
      <c r="G625" s="267">
        <v>1</v>
      </c>
      <c r="H625" s="907">
        <v>57</v>
      </c>
      <c r="I625" s="272">
        <v>66110.018349999998</v>
      </c>
      <c r="J625" s="312">
        <v>1952.23</v>
      </c>
      <c r="K625" s="242"/>
      <c r="L625" s="242"/>
      <c r="M625" s="242"/>
      <c r="N625" s="900"/>
      <c r="O625" s="656"/>
      <c r="P625" s="89"/>
    </row>
    <row r="626" spans="1:16" outlineLevel="1" x14ac:dyDescent="0.2">
      <c r="A626" s="623">
        <v>224</v>
      </c>
      <c r="B626" s="262">
        <v>282</v>
      </c>
      <c r="C626" s="262" t="s">
        <v>167</v>
      </c>
      <c r="D626" s="265" t="s">
        <v>2995</v>
      </c>
      <c r="E626" s="263"/>
      <c r="F626" s="297"/>
      <c r="G626" s="267">
        <v>2</v>
      </c>
      <c r="H626" s="907">
        <v>50</v>
      </c>
      <c r="I626" s="272">
        <v>100476.17364000001</v>
      </c>
      <c r="J626" s="312">
        <v>3904.46</v>
      </c>
      <c r="K626" s="242"/>
      <c r="L626" s="242"/>
      <c r="M626" s="242"/>
      <c r="N626" s="900"/>
      <c r="O626" s="222"/>
      <c r="P626" s="89"/>
    </row>
    <row r="627" spans="1:16" outlineLevel="1" x14ac:dyDescent="0.2">
      <c r="A627" s="889">
        <v>224</v>
      </c>
      <c r="B627" s="890">
        <v>282</v>
      </c>
      <c r="C627" s="890" t="s">
        <v>167</v>
      </c>
      <c r="D627" s="892" t="s">
        <v>3471</v>
      </c>
      <c r="E627" s="891"/>
      <c r="F627" s="893"/>
      <c r="G627" s="894">
        <v>1</v>
      </c>
      <c r="H627" s="907">
        <v>42</v>
      </c>
      <c r="I627" s="272">
        <v>36708.3819</v>
      </c>
      <c r="J627" s="312">
        <v>1952.23</v>
      </c>
      <c r="K627" s="242"/>
      <c r="L627" s="242"/>
      <c r="M627" s="242"/>
      <c r="N627" s="900"/>
      <c r="O627" s="222"/>
      <c r="P627" s="89"/>
    </row>
    <row r="628" spans="1:16" outlineLevel="1" x14ac:dyDescent="0.2">
      <c r="A628" s="889">
        <v>224</v>
      </c>
      <c r="B628" s="890">
        <v>282</v>
      </c>
      <c r="C628" s="890" t="s">
        <v>167</v>
      </c>
      <c r="D628" s="892" t="s">
        <v>521</v>
      </c>
      <c r="E628" s="891"/>
      <c r="F628" s="893"/>
      <c r="G628" s="894">
        <v>0.3</v>
      </c>
      <c r="H628" s="907">
        <v>39</v>
      </c>
      <c r="I628" s="272">
        <v>9790.1950100000013</v>
      </c>
      <c r="J628" s="312">
        <v>585.66899999999998</v>
      </c>
      <c r="K628" s="242"/>
      <c r="L628" s="242"/>
      <c r="M628" s="242"/>
      <c r="N628" s="900"/>
      <c r="O628" s="222"/>
      <c r="P628" s="89"/>
    </row>
    <row r="629" spans="1:16" outlineLevel="1" x14ac:dyDescent="0.2">
      <c r="A629" s="623">
        <v>224</v>
      </c>
      <c r="B629" s="262">
        <v>282</v>
      </c>
      <c r="C629" s="262" t="s">
        <v>167</v>
      </c>
      <c r="D629" s="265" t="s">
        <v>535</v>
      </c>
      <c r="E629" s="263"/>
      <c r="F629" s="297"/>
      <c r="G629" s="267">
        <v>1</v>
      </c>
      <c r="H629" s="907">
        <v>40</v>
      </c>
      <c r="I629" s="272">
        <v>33939.256130000002</v>
      </c>
      <c r="J629" s="312">
        <v>1952.23</v>
      </c>
      <c r="K629" s="242"/>
      <c r="L629" s="242"/>
      <c r="M629" s="242"/>
      <c r="N629" s="900"/>
      <c r="O629" s="222"/>
      <c r="P629" s="89"/>
    </row>
    <row r="630" spans="1:16" outlineLevel="1" x14ac:dyDescent="0.2">
      <c r="A630" s="623">
        <v>224</v>
      </c>
      <c r="B630" s="262">
        <v>282</v>
      </c>
      <c r="C630" s="262" t="s">
        <v>167</v>
      </c>
      <c r="D630" s="265" t="s">
        <v>1769</v>
      </c>
      <c r="E630" s="263"/>
      <c r="F630" s="297"/>
      <c r="G630" s="267">
        <v>0.81</v>
      </c>
      <c r="H630" s="907">
        <v>28</v>
      </c>
      <c r="I630" s="272">
        <v>17170.480869999999</v>
      </c>
      <c r="J630" s="312">
        <v>1581.3063</v>
      </c>
      <c r="K630" s="242"/>
      <c r="L630" s="242"/>
      <c r="M630" s="242"/>
      <c r="N630" s="900"/>
      <c r="O630" s="222"/>
      <c r="P630" s="89"/>
    </row>
    <row r="631" spans="1:16" ht="12.75" customHeight="1" outlineLevel="1" x14ac:dyDescent="0.2">
      <c r="A631" s="623">
        <v>224</v>
      </c>
      <c r="B631" s="262">
        <v>282</v>
      </c>
      <c r="C631" s="262" t="s">
        <v>167</v>
      </c>
      <c r="D631" s="370" t="s">
        <v>1714</v>
      </c>
      <c r="E631" s="371"/>
      <c r="F631" s="541"/>
      <c r="G631" s="363"/>
      <c r="H631" s="921"/>
      <c r="I631" s="363"/>
      <c r="J631" s="363"/>
      <c r="K631" s="242"/>
      <c r="L631" s="242"/>
      <c r="M631" s="242"/>
      <c r="N631" s="900"/>
      <c r="O631" s="222"/>
      <c r="P631" s="89"/>
    </row>
    <row r="632" spans="1:16" ht="12.75" customHeight="1" outlineLevel="1" x14ac:dyDescent="0.2">
      <c r="A632" s="623">
        <v>224</v>
      </c>
      <c r="B632" s="262">
        <v>282</v>
      </c>
      <c r="C632" s="262" t="s">
        <v>167</v>
      </c>
      <c r="D632" s="367" t="s">
        <v>1715</v>
      </c>
      <c r="E632" s="221"/>
      <c r="F632" s="533"/>
      <c r="G632" s="242"/>
      <c r="H632" s="908"/>
      <c r="I632" s="242"/>
      <c r="J632" s="242"/>
      <c r="K632" s="242"/>
      <c r="L632" s="242"/>
      <c r="M632" s="242"/>
      <c r="N632" s="900"/>
      <c r="O632" s="222"/>
      <c r="P632" s="89"/>
    </row>
    <row r="633" spans="1:16" outlineLevel="1" x14ac:dyDescent="0.2">
      <c r="A633" s="623">
        <v>224</v>
      </c>
      <c r="B633" s="262">
        <v>282</v>
      </c>
      <c r="C633" s="262" t="s">
        <v>167</v>
      </c>
      <c r="D633" s="367" t="s">
        <v>595</v>
      </c>
      <c r="E633" s="221"/>
      <c r="F633" s="533"/>
      <c r="G633" s="242"/>
      <c r="H633" s="908"/>
      <c r="I633" s="242"/>
      <c r="J633" s="242"/>
      <c r="K633" s="242"/>
      <c r="L633" s="242"/>
      <c r="M633" s="242"/>
      <c r="N633" s="900"/>
      <c r="O633" s="222"/>
      <c r="P633" s="89"/>
    </row>
    <row r="634" spans="1:16" outlineLevel="1" x14ac:dyDescent="0.2">
      <c r="A634" s="623">
        <v>224</v>
      </c>
      <c r="B634" s="262">
        <v>282</v>
      </c>
      <c r="C634" s="262" t="s">
        <v>167</v>
      </c>
      <c r="D634" s="367" t="s">
        <v>1716</v>
      </c>
      <c r="E634" s="221"/>
      <c r="F634" s="533"/>
      <c r="G634" s="242"/>
      <c r="H634" s="908"/>
      <c r="I634" s="242"/>
      <c r="J634" s="242"/>
      <c r="K634" s="242"/>
      <c r="L634" s="242"/>
      <c r="M634" s="242"/>
      <c r="N634" s="900"/>
      <c r="O634" s="222"/>
      <c r="P634" s="89"/>
    </row>
    <row r="635" spans="1:16" outlineLevel="1" x14ac:dyDescent="0.2">
      <c r="A635" s="623">
        <v>224</v>
      </c>
      <c r="B635" s="262">
        <v>282</v>
      </c>
      <c r="C635" s="262" t="s">
        <v>167</v>
      </c>
      <c r="D635" s="367" t="s">
        <v>1717</v>
      </c>
      <c r="E635" s="221"/>
      <c r="F635" s="533"/>
      <c r="G635" s="242"/>
      <c r="H635" s="908"/>
      <c r="I635" s="242"/>
      <c r="J635" s="242"/>
      <c r="K635" s="242"/>
      <c r="L635" s="242"/>
      <c r="M635" s="242"/>
      <c r="N635" s="900"/>
      <c r="O635" s="222"/>
      <c r="P635" s="89"/>
    </row>
    <row r="636" spans="1:16" outlineLevel="1" x14ac:dyDescent="0.2">
      <c r="A636" s="623">
        <v>224</v>
      </c>
      <c r="B636" s="262">
        <v>282</v>
      </c>
      <c r="C636" s="262" t="s">
        <v>167</v>
      </c>
      <c r="D636" s="375" t="s">
        <v>596</v>
      </c>
      <c r="E636" s="221"/>
      <c r="F636" s="533"/>
      <c r="G636" s="242"/>
      <c r="H636" s="908"/>
      <c r="I636" s="242"/>
      <c r="J636" s="242"/>
      <c r="K636" s="242"/>
      <c r="L636" s="242"/>
      <c r="M636" s="242"/>
      <c r="N636" s="900"/>
      <c r="O636" s="222"/>
      <c r="P636" s="89"/>
    </row>
    <row r="637" spans="1:16" outlineLevel="1" x14ac:dyDescent="0.2">
      <c r="A637" s="623">
        <v>224</v>
      </c>
      <c r="B637" s="262">
        <v>282</v>
      </c>
      <c r="C637" s="262" t="s">
        <v>167</v>
      </c>
      <c r="D637" s="375" t="s">
        <v>597</v>
      </c>
      <c r="E637" s="221"/>
      <c r="F637" s="533"/>
      <c r="G637" s="242"/>
      <c r="H637" s="908"/>
      <c r="I637" s="242"/>
      <c r="J637" s="242"/>
      <c r="K637" s="242"/>
      <c r="L637" s="242"/>
      <c r="M637" s="242"/>
      <c r="N637" s="900"/>
      <c r="O637" s="222"/>
      <c r="P637" s="89"/>
    </row>
    <row r="638" spans="1:16" outlineLevel="1" x14ac:dyDescent="0.2">
      <c r="A638" s="623">
        <v>224</v>
      </c>
      <c r="B638" s="262">
        <v>282</v>
      </c>
      <c r="C638" s="262" t="s">
        <v>167</v>
      </c>
      <c r="D638" s="375" t="s">
        <v>598</v>
      </c>
      <c r="E638" s="221"/>
      <c r="F638" s="533"/>
      <c r="G638" s="242"/>
      <c r="H638" s="908"/>
      <c r="I638" s="242"/>
      <c r="J638" s="242"/>
      <c r="K638" s="242"/>
      <c r="L638" s="242"/>
      <c r="M638" s="242"/>
      <c r="N638" s="900"/>
      <c r="O638" s="222"/>
      <c r="P638" s="89"/>
    </row>
    <row r="639" spans="1:16" outlineLevel="1" x14ac:dyDescent="0.2">
      <c r="A639" s="624">
        <v>224</v>
      </c>
      <c r="B639" s="275">
        <v>282</v>
      </c>
      <c r="C639" s="275" t="s">
        <v>167</v>
      </c>
      <c r="D639" s="377" t="s">
        <v>599</v>
      </c>
      <c r="E639" s="250"/>
      <c r="F639" s="542"/>
      <c r="G639" s="251"/>
      <c r="H639" s="910"/>
      <c r="I639" s="251"/>
      <c r="J639" s="251"/>
      <c r="K639" s="251"/>
      <c r="L639" s="251"/>
      <c r="M639" s="251"/>
      <c r="N639" s="979"/>
      <c r="O639" s="252"/>
      <c r="P639" s="89"/>
    </row>
    <row r="640" spans="1:16" ht="57" customHeight="1" x14ac:dyDescent="0.2">
      <c r="A640" s="625">
        <v>224</v>
      </c>
      <c r="B640" s="254">
        <v>288</v>
      </c>
      <c r="C640" s="254" t="s">
        <v>167</v>
      </c>
      <c r="D640" s="284" t="s">
        <v>3078</v>
      </c>
      <c r="E640" s="257">
        <v>12</v>
      </c>
      <c r="F640" s="301" t="s">
        <v>594</v>
      </c>
      <c r="G640" s="258">
        <v>4.03</v>
      </c>
      <c r="H640" s="771"/>
      <c r="I640" s="258">
        <v>186641.41071</v>
      </c>
      <c r="J640" s="258">
        <v>7867.4868999999999</v>
      </c>
      <c r="K640" s="310">
        <v>18325.849999999999</v>
      </c>
      <c r="L640" s="310">
        <v>3874.76</v>
      </c>
      <c r="M640" s="310">
        <v>1561.12</v>
      </c>
      <c r="N640" s="310">
        <v>218270.62761</v>
      </c>
      <c r="O640" s="659">
        <v>18189.22</v>
      </c>
      <c r="P640" s="89"/>
    </row>
    <row r="641" spans="1:16" outlineLevel="1" x14ac:dyDescent="0.2">
      <c r="A641" s="623">
        <v>224</v>
      </c>
      <c r="B641" s="262">
        <v>288</v>
      </c>
      <c r="C641" s="262" t="s">
        <v>167</v>
      </c>
      <c r="D641" s="265" t="s">
        <v>526</v>
      </c>
      <c r="E641" s="266"/>
      <c r="F641" s="296"/>
      <c r="G641" s="267">
        <v>1</v>
      </c>
      <c r="H641" s="907">
        <v>57</v>
      </c>
      <c r="I641" s="272">
        <v>66110.018349999998</v>
      </c>
      <c r="J641" s="312">
        <v>1952.23</v>
      </c>
      <c r="K641" s="242"/>
      <c r="L641" s="242"/>
      <c r="M641" s="242"/>
      <c r="N641" s="900"/>
      <c r="O641" s="656"/>
      <c r="P641" s="89"/>
    </row>
    <row r="642" spans="1:16" outlineLevel="1" x14ac:dyDescent="0.2">
      <c r="A642" s="623">
        <v>224</v>
      </c>
      <c r="B642" s="262">
        <v>288</v>
      </c>
      <c r="C642" s="262" t="s">
        <v>167</v>
      </c>
      <c r="D642" s="265" t="s">
        <v>2995</v>
      </c>
      <c r="E642" s="263"/>
      <c r="F642" s="297"/>
      <c r="G642" s="267">
        <v>1.5</v>
      </c>
      <c r="H642" s="907">
        <v>50</v>
      </c>
      <c r="I642" s="272">
        <v>75357.130219999992</v>
      </c>
      <c r="J642" s="312">
        <v>2928.3449999999998</v>
      </c>
      <c r="K642" s="242"/>
      <c r="L642" s="242"/>
      <c r="M642" s="242"/>
      <c r="N642" s="900"/>
      <c r="O642" s="222"/>
      <c r="P642" s="89"/>
    </row>
    <row r="643" spans="1:16" outlineLevel="1" x14ac:dyDescent="0.2">
      <c r="A643" s="623">
        <v>224</v>
      </c>
      <c r="B643" s="262">
        <v>288</v>
      </c>
      <c r="C643" s="262" t="s">
        <v>167</v>
      </c>
      <c r="D643" s="265" t="s">
        <v>534</v>
      </c>
      <c r="E643" s="330"/>
      <c r="F643" s="546"/>
      <c r="G643" s="994">
        <v>1</v>
      </c>
      <c r="H643" s="907">
        <v>40</v>
      </c>
      <c r="I643" s="272">
        <v>33939.256130000002</v>
      </c>
      <c r="J643" s="312">
        <v>1952.23</v>
      </c>
      <c r="K643" s="242"/>
      <c r="L643" s="242"/>
      <c r="M643" s="242"/>
      <c r="N643" s="900"/>
      <c r="O643" s="222"/>
      <c r="P643" s="89"/>
    </row>
    <row r="644" spans="1:16" outlineLevel="1" x14ac:dyDescent="0.2">
      <c r="A644" s="624">
        <v>224</v>
      </c>
      <c r="B644" s="275">
        <v>288</v>
      </c>
      <c r="C644" s="275" t="s">
        <v>167</v>
      </c>
      <c r="D644" s="278" t="s">
        <v>1769</v>
      </c>
      <c r="E644" s="276"/>
      <c r="F644" s="540"/>
      <c r="G644" s="280">
        <v>0.53</v>
      </c>
      <c r="H644" s="909">
        <v>28</v>
      </c>
      <c r="I644" s="282">
        <v>11235.006009999999</v>
      </c>
      <c r="J644" s="313">
        <v>1034.6819</v>
      </c>
      <c r="K644" s="251"/>
      <c r="L644" s="251"/>
      <c r="M644" s="251"/>
      <c r="N644" s="251"/>
      <c r="O644" s="252"/>
      <c r="P644" s="89"/>
    </row>
    <row r="645" spans="1:16" ht="25.5" x14ac:dyDescent="0.2">
      <c r="A645" s="625">
        <v>224</v>
      </c>
      <c r="B645" s="254">
        <v>288</v>
      </c>
      <c r="C645" s="254" t="s">
        <v>167</v>
      </c>
      <c r="D645" s="284" t="s">
        <v>3079</v>
      </c>
      <c r="E645" s="257">
        <v>12</v>
      </c>
      <c r="F645" s="301" t="s">
        <v>594</v>
      </c>
      <c r="G645" s="258">
        <v>6.34</v>
      </c>
      <c r="H645" s="771"/>
      <c r="I645" s="258">
        <v>261091.34158000001</v>
      </c>
      <c r="J645" s="258">
        <v>12377.138199999999</v>
      </c>
      <c r="K645" s="310">
        <v>18325.849999999999</v>
      </c>
      <c r="L645" s="310">
        <v>3874.76</v>
      </c>
      <c r="M645" s="310">
        <v>1561.12</v>
      </c>
      <c r="N645" s="310">
        <v>297230.20977999998</v>
      </c>
      <c r="O645" s="659">
        <v>24769.18</v>
      </c>
      <c r="P645" s="89"/>
    </row>
    <row r="646" spans="1:16" outlineLevel="1" x14ac:dyDescent="0.2">
      <c r="A646" s="623">
        <v>224</v>
      </c>
      <c r="B646" s="262">
        <v>288</v>
      </c>
      <c r="C646" s="262" t="s">
        <v>167</v>
      </c>
      <c r="D646" s="265" t="s">
        <v>526</v>
      </c>
      <c r="E646" s="266"/>
      <c r="F646" s="296"/>
      <c r="G646" s="267">
        <v>1</v>
      </c>
      <c r="H646" s="907">
        <v>57</v>
      </c>
      <c r="I646" s="272">
        <v>66110.018349999998</v>
      </c>
      <c r="J646" s="312">
        <v>1952.23</v>
      </c>
      <c r="K646" s="242"/>
      <c r="L646" s="242"/>
      <c r="M646" s="242"/>
      <c r="N646" s="900"/>
      <c r="O646" s="656"/>
      <c r="P646" s="89"/>
    </row>
    <row r="647" spans="1:16" outlineLevel="1" x14ac:dyDescent="0.2">
      <c r="A647" s="623">
        <v>224</v>
      </c>
      <c r="B647" s="262">
        <v>288</v>
      </c>
      <c r="C647" s="262" t="s">
        <v>167</v>
      </c>
      <c r="D647" s="265" t="s">
        <v>2995</v>
      </c>
      <c r="E647" s="263"/>
      <c r="F647" s="297"/>
      <c r="G647" s="267">
        <v>1.5</v>
      </c>
      <c r="H647" s="907">
        <v>50</v>
      </c>
      <c r="I647" s="272">
        <v>75357.130219999992</v>
      </c>
      <c r="J647" s="312">
        <v>2928.3449999999998</v>
      </c>
      <c r="K647" s="242"/>
      <c r="L647" s="242"/>
      <c r="M647" s="242"/>
      <c r="N647" s="900"/>
      <c r="O647" s="222"/>
      <c r="P647" s="89"/>
    </row>
    <row r="648" spans="1:16" outlineLevel="1" x14ac:dyDescent="0.2">
      <c r="A648" s="623">
        <v>224</v>
      </c>
      <c r="B648" s="262">
        <v>288</v>
      </c>
      <c r="C648" s="262" t="s">
        <v>167</v>
      </c>
      <c r="D648" s="265" t="s">
        <v>534</v>
      </c>
      <c r="E648" s="330"/>
      <c r="F648" s="546"/>
      <c r="G648" s="994">
        <v>3</v>
      </c>
      <c r="H648" s="907">
        <v>40</v>
      </c>
      <c r="I648" s="272">
        <v>101817.7684</v>
      </c>
      <c r="J648" s="312">
        <v>5856.69</v>
      </c>
      <c r="K648" s="242"/>
      <c r="L648" s="242"/>
      <c r="M648" s="242"/>
      <c r="N648" s="900"/>
      <c r="O648" s="222"/>
      <c r="P648" s="89"/>
    </row>
    <row r="649" spans="1:16" outlineLevel="1" x14ac:dyDescent="0.2">
      <c r="A649" s="624">
        <v>224</v>
      </c>
      <c r="B649" s="275">
        <v>288</v>
      </c>
      <c r="C649" s="275" t="s">
        <v>167</v>
      </c>
      <c r="D649" s="278" t="s">
        <v>1769</v>
      </c>
      <c r="E649" s="276"/>
      <c r="F649" s="540"/>
      <c r="G649" s="280">
        <v>0.84</v>
      </c>
      <c r="H649" s="909">
        <v>28</v>
      </c>
      <c r="I649" s="282">
        <v>17806.424610000002</v>
      </c>
      <c r="J649" s="313">
        <v>1639.8732</v>
      </c>
      <c r="K649" s="251"/>
      <c r="L649" s="251"/>
      <c r="M649" s="251"/>
      <c r="N649" s="251"/>
      <c r="O649" s="252"/>
      <c r="P649" s="89"/>
    </row>
    <row r="650" spans="1:16" ht="27.75" customHeight="1" x14ac:dyDescent="0.2">
      <c r="A650" s="625">
        <v>227</v>
      </c>
      <c r="B650" s="254">
        <v>237</v>
      </c>
      <c r="C650" s="254" t="s">
        <v>28</v>
      </c>
      <c r="D650" s="256" t="s">
        <v>600</v>
      </c>
      <c r="E650" s="257">
        <v>48053</v>
      </c>
      <c r="F650" s="301" t="s">
        <v>552</v>
      </c>
      <c r="G650" s="258">
        <v>3.26</v>
      </c>
      <c r="H650" s="771"/>
      <c r="I650" s="258">
        <v>128396.23970999999</v>
      </c>
      <c r="J650" s="258">
        <v>6364.2697999999991</v>
      </c>
      <c r="K650" s="310">
        <v>26910.83</v>
      </c>
      <c r="L650" s="310">
        <v>4760.1899999999996</v>
      </c>
      <c r="M650" s="310">
        <v>1561.12</v>
      </c>
      <c r="N650" s="310">
        <v>167992.64951000002</v>
      </c>
      <c r="O650" s="659">
        <v>3.5</v>
      </c>
      <c r="P650" s="89"/>
    </row>
    <row r="651" spans="1:16" outlineLevel="1" x14ac:dyDescent="0.2">
      <c r="A651" s="623">
        <v>227</v>
      </c>
      <c r="B651" s="262">
        <v>237</v>
      </c>
      <c r="C651" s="262" t="s">
        <v>28</v>
      </c>
      <c r="D651" s="265" t="s">
        <v>526</v>
      </c>
      <c r="E651" s="294">
        <v>25233</v>
      </c>
      <c r="F651" s="296"/>
      <c r="G651" s="267">
        <v>1</v>
      </c>
      <c r="H651" s="907">
        <v>57</v>
      </c>
      <c r="I651" s="272">
        <v>66110.018349999998</v>
      </c>
      <c r="J651" s="312">
        <v>1952.23</v>
      </c>
      <c r="K651" s="316"/>
      <c r="L651" s="316"/>
      <c r="M651" s="316"/>
      <c r="N651" s="646"/>
      <c r="O651" s="656"/>
      <c r="P651" s="89"/>
    </row>
    <row r="652" spans="1:16" outlineLevel="1" x14ac:dyDescent="0.2">
      <c r="A652" s="623">
        <v>227</v>
      </c>
      <c r="B652" s="262">
        <v>237</v>
      </c>
      <c r="C652" s="262" t="s">
        <v>28</v>
      </c>
      <c r="D652" s="265" t="s">
        <v>535</v>
      </c>
      <c r="E652" s="294">
        <v>16457</v>
      </c>
      <c r="F652" s="297"/>
      <c r="G652" s="267">
        <v>1</v>
      </c>
      <c r="H652" s="907">
        <v>38</v>
      </c>
      <c r="I652" s="272">
        <v>31378.633979999999</v>
      </c>
      <c r="J652" s="312">
        <v>1952.23</v>
      </c>
      <c r="K652" s="242"/>
      <c r="L652" s="242"/>
      <c r="M652" s="242"/>
      <c r="N652" s="644"/>
      <c r="O652" s="222"/>
      <c r="P652" s="89"/>
    </row>
    <row r="653" spans="1:16" outlineLevel="1" x14ac:dyDescent="0.2">
      <c r="A653" s="623">
        <v>227</v>
      </c>
      <c r="B653" s="262">
        <v>237</v>
      </c>
      <c r="C653" s="262" t="s">
        <v>28</v>
      </c>
      <c r="D653" s="265" t="s">
        <v>524</v>
      </c>
      <c r="E653" s="294">
        <v>6363</v>
      </c>
      <c r="F653" s="297"/>
      <c r="G653" s="267">
        <v>0.5</v>
      </c>
      <c r="H653" s="907">
        <v>29</v>
      </c>
      <c r="I653" s="272">
        <v>11023.179320000001</v>
      </c>
      <c r="J653" s="312">
        <v>976.11500000000001</v>
      </c>
      <c r="K653" s="242"/>
      <c r="L653" s="242"/>
      <c r="M653" s="242"/>
      <c r="N653" s="644"/>
      <c r="O653" s="222"/>
      <c r="P653" s="89"/>
    </row>
    <row r="654" spans="1:16" outlineLevel="1" x14ac:dyDescent="0.2">
      <c r="A654" s="623">
        <v>227</v>
      </c>
      <c r="B654" s="262">
        <v>237</v>
      </c>
      <c r="C654" s="262" t="s">
        <v>28</v>
      </c>
      <c r="D654" s="265" t="s">
        <v>1769</v>
      </c>
      <c r="E654" s="263"/>
      <c r="F654" s="297"/>
      <c r="G654" s="267">
        <v>0.38</v>
      </c>
      <c r="H654" s="907">
        <v>28</v>
      </c>
      <c r="I654" s="272">
        <v>8055.2873299999992</v>
      </c>
      <c r="J654" s="312">
        <v>741.84740000000011</v>
      </c>
      <c r="K654" s="242">
        <v>24294.546020908798</v>
      </c>
      <c r="L654" s="242">
        <v>4329.3425688575999</v>
      </c>
      <c r="M654" s="242"/>
      <c r="N654" s="644"/>
      <c r="O654" s="222"/>
      <c r="P654" s="89"/>
    </row>
    <row r="655" spans="1:16" outlineLevel="1" x14ac:dyDescent="0.2">
      <c r="A655" s="623">
        <v>227</v>
      </c>
      <c r="B655" s="262">
        <v>237</v>
      </c>
      <c r="C655" s="262" t="s">
        <v>28</v>
      </c>
      <c r="D655" s="265" t="s">
        <v>2829</v>
      </c>
      <c r="E655" s="263"/>
      <c r="F655" s="297"/>
      <c r="G655" s="267">
        <v>0.33</v>
      </c>
      <c r="H655" s="907">
        <v>39</v>
      </c>
      <c r="I655" s="272">
        <v>10769.214499999998</v>
      </c>
      <c r="J655" s="312">
        <v>644.2358999999999</v>
      </c>
      <c r="K655" s="242"/>
      <c r="L655" s="242"/>
      <c r="M655" s="242"/>
      <c r="N655" s="648" t="s">
        <v>561</v>
      </c>
      <c r="O655" s="228"/>
      <c r="P655" s="89"/>
    </row>
    <row r="656" spans="1:16" outlineLevel="1" x14ac:dyDescent="0.2">
      <c r="A656" s="623">
        <v>227</v>
      </c>
      <c r="B656" s="262">
        <v>237</v>
      </c>
      <c r="C656" s="262" t="s">
        <v>28</v>
      </c>
      <c r="D656" s="265" t="s">
        <v>2355</v>
      </c>
      <c r="E656" s="263"/>
      <c r="F656" s="297"/>
      <c r="G656" s="267">
        <v>0.05</v>
      </c>
      <c r="H656" s="907">
        <v>28</v>
      </c>
      <c r="I656" s="272">
        <v>1059.9062300000001</v>
      </c>
      <c r="J656" s="312">
        <v>97.611500000000007</v>
      </c>
      <c r="K656" s="242">
        <v>2616.2849301120004</v>
      </c>
      <c r="L656" s="242">
        <v>430.8428190528</v>
      </c>
      <c r="M656" s="242"/>
      <c r="N656" s="648" t="s">
        <v>562</v>
      </c>
      <c r="O656" s="318">
        <v>2.88</v>
      </c>
      <c r="P656" s="89"/>
    </row>
    <row r="657" spans="1:16" ht="15" customHeight="1" outlineLevel="1" x14ac:dyDescent="0.2">
      <c r="A657" s="624">
        <v>227</v>
      </c>
      <c r="B657" s="275">
        <v>237</v>
      </c>
      <c r="C657" s="275" t="s">
        <v>28</v>
      </c>
      <c r="D657" s="367" t="s">
        <v>3431</v>
      </c>
      <c r="E657" s="365"/>
      <c r="F657" s="374"/>
      <c r="G657" s="366"/>
      <c r="H657" s="914"/>
      <c r="I657" s="282"/>
      <c r="J657" s="313"/>
      <c r="K657" s="251"/>
      <c r="L657" s="251"/>
      <c r="M657" s="251"/>
      <c r="N657" s="647"/>
      <c r="O657" s="252"/>
      <c r="P657" s="89"/>
    </row>
    <row r="658" spans="1:16" ht="24" customHeight="1" x14ac:dyDescent="0.2">
      <c r="A658" s="625">
        <v>227</v>
      </c>
      <c r="B658" s="254">
        <v>259</v>
      </c>
      <c r="C658" s="254" t="s">
        <v>28</v>
      </c>
      <c r="D658" s="284" t="s">
        <v>735</v>
      </c>
      <c r="E658" s="257">
        <v>27775.5</v>
      </c>
      <c r="F658" s="301" t="s">
        <v>552</v>
      </c>
      <c r="G658" s="258">
        <v>1.4999999999999998</v>
      </c>
      <c r="H658" s="771"/>
      <c r="I658" s="258">
        <v>51666.552929999998</v>
      </c>
      <c r="J658" s="258">
        <v>2928.3449999999998</v>
      </c>
      <c r="K658" s="310">
        <v>12511.15</v>
      </c>
      <c r="L658" s="310">
        <v>2153.13</v>
      </c>
      <c r="M658" s="310">
        <v>1561.12</v>
      </c>
      <c r="N658" s="310">
        <v>70820.297930000001</v>
      </c>
      <c r="O658" s="659">
        <v>2.5499999999999998</v>
      </c>
      <c r="P658" s="89"/>
    </row>
    <row r="659" spans="1:16" outlineLevel="1" x14ac:dyDescent="0.2">
      <c r="A659" s="889">
        <v>227</v>
      </c>
      <c r="B659" s="890">
        <v>259</v>
      </c>
      <c r="C659" s="890" t="s">
        <v>28</v>
      </c>
      <c r="D659" s="896" t="s">
        <v>541</v>
      </c>
      <c r="E659" s="897">
        <v>21522</v>
      </c>
      <c r="F659" s="898"/>
      <c r="G659" s="894">
        <v>1</v>
      </c>
      <c r="H659" s="907">
        <v>39</v>
      </c>
      <c r="I659" s="272">
        <v>32633.983350000002</v>
      </c>
      <c r="J659" s="312">
        <v>1952.23</v>
      </c>
      <c r="K659" s="316"/>
      <c r="L659" s="316"/>
      <c r="M659" s="316"/>
      <c r="N659" s="646"/>
      <c r="O659" s="656"/>
      <c r="P659" s="89"/>
    </row>
    <row r="660" spans="1:16" outlineLevel="1" x14ac:dyDescent="0.2">
      <c r="A660" s="623">
        <v>227</v>
      </c>
      <c r="B660" s="262">
        <v>259</v>
      </c>
      <c r="C660" s="262" t="s">
        <v>28</v>
      </c>
      <c r="D660" s="265" t="s">
        <v>526</v>
      </c>
      <c r="E660" s="294">
        <v>3784.95</v>
      </c>
      <c r="F660" s="297"/>
      <c r="G660" s="267">
        <v>0.15</v>
      </c>
      <c r="H660" s="907">
        <v>57</v>
      </c>
      <c r="I660" s="272">
        <v>9916.5027499999997</v>
      </c>
      <c r="J660" s="312">
        <v>292.83449999999999</v>
      </c>
      <c r="K660" s="242"/>
      <c r="L660" s="242"/>
      <c r="M660" s="242"/>
      <c r="N660" s="644"/>
      <c r="O660" s="222"/>
      <c r="P660" s="89"/>
    </row>
    <row r="661" spans="1:16" outlineLevel="1" x14ac:dyDescent="0.2">
      <c r="A661" s="623">
        <v>227</v>
      </c>
      <c r="B661" s="262">
        <v>259</v>
      </c>
      <c r="C661" s="262" t="s">
        <v>28</v>
      </c>
      <c r="D661" s="265" t="s">
        <v>535</v>
      </c>
      <c r="E661" s="294">
        <v>2468.5499999999997</v>
      </c>
      <c r="F661" s="297"/>
      <c r="G661" s="267">
        <v>0.15</v>
      </c>
      <c r="H661" s="907">
        <v>38</v>
      </c>
      <c r="I661" s="272">
        <v>4706.7950999999994</v>
      </c>
      <c r="J661" s="312">
        <v>292.83449999999999</v>
      </c>
      <c r="K661" s="242"/>
      <c r="L661" s="242"/>
      <c r="M661" s="242"/>
      <c r="N661" s="644"/>
      <c r="O661" s="222"/>
      <c r="P661" s="89"/>
    </row>
    <row r="662" spans="1:16" outlineLevel="1" x14ac:dyDescent="0.2">
      <c r="A662" s="624">
        <v>227</v>
      </c>
      <c r="B662" s="275">
        <v>259</v>
      </c>
      <c r="C662" s="275" t="s">
        <v>28</v>
      </c>
      <c r="D662" s="278" t="s">
        <v>1769</v>
      </c>
      <c r="E662" s="295"/>
      <c r="F662" s="540"/>
      <c r="G662" s="280">
        <v>0.2</v>
      </c>
      <c r="H662" s="909">
        <v>29</v>
      </c>
      <c r="I662" s="282">
        <v>4409.2717300000004</v>
      </c>
      <c r="J662" s="313">
        <v>390.44600000000003</v>
      </c>
      <c r="K662" s="251"/>
      <c r="L662" s="251"/>
      <c r="M662" s="251"/>
      <c r="N662" s="647"/>
      <c r="O662" s="252"/>
      <c r="P662" s="89"/>
    </row>
    <row r="663" spans="1:16" ht="26.25" customHeight="1" x14ac:dyDescent="0.2">
      <c r="A663" s="625">
        <v>230</v>
      </c>
      <c r="B663" s="254">
        <v>241</v>
      </c>
      <c r="C663" s="254" t="s">
        <v>28</v>
      </c>
      <c r="D663" s="387" t="s">
        <v>768</v>
      </c>
      <c r="E663" s="257">
        <v>38284</v>
      </c>
      <c r="F663" s="301" t="s">
        <v>552</v>
      </c>
      <c r="G663" s="258">
        <v>3.0399999999999996</v>
      </c>
      <c r="H663" s="771"/>
      <c r="I663" s="258">
        <v>126986.43538</v>
      </c>
      <c r="J663" s="258">
        <v>5934.779199999999</v>
      </c>
      <c r="K663" s="310">
        <v>37738.94</v>
      </c>
      <c r="L663" s="310">
        <v>6197.34</v>
      </c>
      <c r="M663" s="310">
        <v>1561.12</v>
      </c>
      <c r="N663" s="310">
        <v>178418.61457999996</v>
      </c>
      <c r="O663" s="659">
        <v>4.66</v>
      </c>
      <c r="P663" s="89"/>
    </row>
    <row r="664" spans="1:16" outlineLevel="1" x14ac:dyDescent="0.2">
      <c r="A664" s="623">
        <v>230</v>
      </c>
      <c r="B664" s="262">
        <v>241</v>
      </c>
      <c r="C664" s="262" t="s">
        <v>28</v>
      </c>
      <c r="D664" s="265" t="s">
        <v>526</v>
      </c>
      <c r="E664" s="294">
        <v>18527</v>
      </c>
      <c r="F664" s="296"/>
      <c r="G664" s="267">
        <v>1</v>
      </c>
      <c r="H664" s="907">
        <v>57</v>
      </c>
      <c r="I664" s="272">
        <v>66110.018349999998</v>
      </c>
      <c r="J664" s="312">
        <v>1952.23</v>
      </c>
      <c r="K664" s="316"/>
      <c r="L664" s="316"/>
      <c r="M664" s="316"/>
      <c r="N664" s="646"/>
      <c r="O664" s="656"/>
      <c r="P664" s="89"/>
    </row>
    <row r="665" spans="1:16" outlineLevel="1" x14ac:dyDescent="0.2">
      <c r="A665" s="889">
        <v>230</v>
      </c>
      <c r="B665" s="890">
        <v>241</v>
      </c>
      <c r="C665" s="890" t="s">
        <v>28</v>
      </c>
      <c r="D665" s="892" t="s">
        <v>519</v>
      </c>
      <c r="E665" s="897">
        <v>2962</v>
      </c>
      <c r="F665" s="893"/>
      <c r="G665" s="894">
        <v>0.2</v>
      </c>
      <c r="H665" s="907">
        <v>39</v>
      </c>
      <c r="I665" s="272">
        <v>6526.7966699999997</v>
      </c>
      <c r="J665" s="312">
        <v>390.44600000000003</v>
      </c>
      <c r="K665" s="242"/>
      <c r="L665" s="242"/>
      <c r="M665" s="242"/>
      <c r="N665" s="644"/>
      <c r="O665" s="222"/>
      <c r="P665" s="89"/>
    </row>
    <row r="666" spans="1:16" outlineLevel="1" x14ac:dyDescent="0.2">
      <c r="A666" s="623">
        <v>230</v>
      </c>
      <c r="B666" s="262">
        <v>241</v>
      </c>
      <c r="C666" s="262" t="s">
        <v>28</v>
      </c>
      <c r="D666" s="265" t="s">
        <v>535</v>
      </c>
      <c r="E666" s="294">
        <v>11391</v>
      </c>
      <c r="F666" s="297"/>
      <c r="G666" s="267">
        <v>0.9</v>
      </c>
      <c r="H666" s="907">
        <v>40</v>
      </c>
      <c r="I666" s="272">
        <v>30545.330519999996</v>
      </c>
      <c r="J666" s="312">
        <v>1757.0070000000001</v>
      </c>
      <c r="K666" s="242"/>
      <c r="L666" s="242"/>
      <c r="M666" s="242"/>
      <c r="N666" s="644"/>
      <c r="O666" s="222"/>
      <c r="P666" s="89"/>
    </row>
    <row r="667" spans="1:16" outlineLevel="1" x14ac:dyDescent="0.2">
      <c r="A667" s="889">
        <v>230</v>
      </c>
      <c r="B667" s="890">
        <v>241</v>
      </c>
      <c r="C667" s="890" t="s">
        <v>28</v>
      </c>
      <c r="D667" s="892" t="s">
        <v>3472</v>
      </c>
      <c r="E667" s="897">
        <v>2389</v>
      </c>
      <c r="F667" s="893"/>
      <c r="G667" s="894">
        <v>0.21</v>
      </c>
      <c r="H667" s="907">
        <v>39</v>
      </c>
      <c r="I667" s="272">
        <v>6853.1365100000003</v>
      </c>
      <c r="J667" s="312">
        <v>409.9683</v>
      </c>
      <c r="K667" s="242"/>
      <c r="L667" s="242"/>
      <c r="M667" s="242"/>
      <c r="N667" s="644"/>
      <c r="O667" s="222"/>
      <c r="P667" s="89"/>
    </row>
    <row r="668" spans="1:16" outlineLevel="1" x14ac:dyDescent="0.2">
      <c r="A668" s="623">
        <v>230</v>
      </c>
      <c r="B668" s="262">
        <v>241</v>
      </c>
      <c r="C668" s="262" t="s">
        <v>28</v>
      </c>
      <c r="D668" s="265" t="s">
        <v>524</v>
      </c>
      <c r="E668" s="294">
        <v>3015</v>
      </c>
      <c r="F668" s="297"/>
      <c r="G668" s="267">
        <v>0.3</v>
      </c>
      <c r="H668" s="907">
        <v>31</v>
      </c>
      <c r="I668" s="272">
        <v>7153.5903600000001</v>
      </c>
      <c r="J668" s="312">
        <v>585.66899999999998</v>
      </c>
      <c r="K668" s="242"/>
      <c r="L668" s="242"/>
      <c r="M668" s="242"/>
      <c r="N668" s="644"/>
      <c r="O668" s="222"/>
      <c r="P668" s="89"/>
    </row>
    <row r="669" spans="1:16" outlineLevel="1" x14ac:dyDescent="0.2">
      <c r="A669" s="623">
        <v>230</v>
      </c>
      <c r="B669" s="262">
        <v>241</v>
      </c>
      <c r="C669" s="262" t="s">
        <v>28</v>
      </c>
      <c r="D669" s="265" t="s">
        <v>1769</v>
      </c>
      <c r="E669" s="263"/>
      <c r="F669" s="297"/>
      <c r="G669" s="267">
        <v>0.4</v>
      </c>
      <c r="H669" s="907">
        <v>29</v>
      </c>
      <c r="I669" s="272">
        <v>8818.5434600000008</v>
      </c>
      <c r="J669" s="312">
        <v>780.89200000000005</v>
      </c>
      <c r="K669" s="242"/>
      <c r="L669" s="242"/>
      <c r="M669" s="242"/>
      <c r="N669" s="644"/>
      <c r="O669" s="222"/>
      <c r="P669" s="89"/>
    </row>
    <row r="670" spans="1:16" outlineLevel="1" x14ac:dyDescent="0.2">
      <c r="A670" s="623">
        <v>230</v>
      </c>
      <c r="B670" s="262">
        <v>241</v>
      </c>
      <c r="C670" s="262" t="s">
        <v>28</v>
      </c>
      <c r="D670" s="265" t="s">
        <v>2829</v>
      </c>
      <c r="E670" s="263"/>
      <c r="F670" s="297"/>
      <c r="G670" s="267">
        <v>0.03</v>
      </c>
      <c r="H670" s="907">
        <v>39</v>
      </c>
      <c r="I670" s="272">
        <v>979.01951000000008</v>
      </c>
      <c r="J670" s="312">
        <v>58.566899999999997</v>
      </c>
      <c r="K670" s="242"/>
      <c r="L670" s="242"/>
      <c r="M670" s="242"/>
      <c r="N670" s="648"/>
      <c r="O670" s="228"/>
      <c r="P670" s="89"/>
    </row>
    <row r="671" spans="1:16" outlineLevel="1" x14ac:dyDescent="0.2">
      <c r="A671" s="624">
        <v>230</v>
      </c>
      <c r="B671" s="275">
        <v>241</v>
      </c>
      <c r="C671" s="275" t="s">
        <v>28</v>
      </c>
      <c r="D671" s="278" t="s">
        <v>2355</v>
      </c>
      <c r="E671" s="276"/>
      <c r="F671" s="540"/>
      <c r="G671" s="280">
        <v>0</v>
      </c>
      <c r="H671" s="909">
        <v>29</v>
      </c>
      <c r="I671" s="282">
        <v>0</v>
      </c>
      <c r="J671" s="313">
        <v>0</v>
      </c>
      <c r="K671" s="251"/>
      <c r="L671" s="251"/>
      <c r="M671" s="251"/>
      <c r="N671" s="320"/>
      <c r="O671" s="320"/>
      <c r="P671" s="89"/>
    </row>
    <row r="672" spans="1:16" x14ac:dyDescent="0.2">
      <c r="A672" s="288">
        <v>230</v>
      </c>
      <c r="B672" s="254">
        <v>243</v>
      </c>
      <c r="C672" s="254" t="s">
        <v>167</v>
      </c>
      <c r="D672" s="737" t="s">
        <v>2769</v>
      </c>
      <c r="E672" s="257">
        <v>12</v>
      </c>
      <c r="F672" s="301" t="s">
        <v>594</v>
      </c>
      <c r="G672" s="730">
        <v>2.34</v>
      </c>
      <c r="H672" s="954"/>
      <c r="I672" s="258">
        <v>97505.757660000003</v>
      </c>
      <c r="J672" s="258">
        <v>4568.2181999999993</v>
      </c>
      <c r="K672" s="310">
        <v>18245.46</v>
      </c>
      <c r="L672" s="310">
        <v>3874.76</v>
      </c>
      <c r="M672" s="310">
        <v>1561.12</v>
      </c>
      <c r="N672" s="310">
        <v>125755.31585999999</v>
      </c>
      <c r="O672" s="968">
        <v>10479.61</v>
      </c>
      <c r="P672" s="89"/>
    </row>
    <row r="673" spans="1:16" outlineLevel="1" x14ac:dyDescent="0.2">
      <c r="A673" s="955">
        <v>230</v>
      </c>
      <c r="B673" s="956">
        <v>243</v>
      </c>
      <c r="C673" s="956" t="s">
        <v>167</v>
      </c>
      <c r="D673" s="892" t="s">
        <v>526</v>
      </c>
      <c r="E673" s="734"/>
      <c r="F673" s="958"/>
      <c r="G673" s="267">
        <v>1</v>
      </c>
      <c r="H673" s="959">
        <v>57</v>
      </c>
      <c r="I673" s="272">
        <v>66110.018349999998</v>
      </c>
      <c r="J673" s="312">
        <v>1952.23</v>
      </c>
      <c r="K673" s="242"/>
      <c r="L673" s="242"/>
      <c r="M673" s="242"/>
      <c r="N673" s="318"/>
      <c r="O673" s="318"/>
      <c r="P673" s="89"/>
    </row>
    <row r="674" spans="1:16" outlineLevel="1" x14ac:dyDescent="0.2">
      <c r="A674" s="955">
        <v>230</v>
      </c>
      <c r="B674" s="956">
        <v>243</v>
      </c>
      <c r="C674" s="956" t="s">
        <v>167</v>
      </c>
      <c r="D674" s="892" t="s">
        <v>524</v>
      </c>
      <c r="E674" s="734"/>
      <c r="F674" s="960"/>
      <c r="G674" s="267">
        <v>1</v>
      </c>
      <c r="H674" s="959">
        <v>31</v>
      </c>
      <c r="I674" s="272">
        <v>23845.301200000002</v>
      </c>
      <c r="J674" s="312">
        <v>1952.23</v>
      </c>
      <c r="K674" s="242"/>
      <c r="L674" s="242"/>
      <c r="M674" s="242"/>
      <c r="N674" s="318"/>
      <c r="O674" s="318"/>
      <c r="P674" s="89"/>
    </row>
    <row r="675" spans="1:16" outlineLevel="1" x14ac:dyDescent="0.2">
      <c r="A675" s="955">
        <v>230</v>
      </c>
      <c r="B675" s="956">
        <v>243</v>
      </c>
      <c r="C675" s="956" t="s">
        <v>167</v>
      </c>
      <c r="D675" s="892" t="s">
        <v>1769</v>
      </c>
      <c r="E675" s="957"/>
      <c r="F675" s="960"/>
      <c r="G675" s="267">
        <v>0.31</v>
      </c>
      <c r="H675" s="959">
        <v>28</v>
      </c>
      <c r="I675" s="272">
        <v>6571.4185999999991</v>
      </c>
      <c r="J675" s="312">
        <v>605.19129999999996</v>
      </c>
      <c r="K675" s="242"/>
      <c r="L675" s="242"/>
      <c r="M675" s="242"/>
      <c r="N675" s="318"/>
      <c r="O675" s="318"/>
      <c r="P675" s="89"/>
    </row>
    <row r="676" spans="1:16" outlineLevel="1" x14ac:dyDescent="0.2">
      <c r="A676" s="955">
        <v>230</v>
      </c>
      <c r="B676" s="956">
        <v>243</v>
      </c>
      <c r="C676" s="956" t="s">
        <v>167</v>
      </c>
      <c r="D676" s="892" t="s">
        <v>2829</v>
      </c>
      <c r="E676" s="957"/>
      <c r="F676" s="960"/>
      <c r="G676" s="267">
        <v>0.03</v>
      </c>
      <c r="H676" s="907">
        <v>39</v>
      </c>
      <c r="I676" s="272">
        <v>979.01951000000008</v>
      </c>
      <c r="J676" s="312">
        <v>58.566899999999997</v>
      </c>
      <c r="K676" s="242"/>
      <c r="L676" s="242"/>
      <c r="M676" s="242"/>
      <c r="N676" s="318"/>
      <c r="O676" s="318"/>
      <c r="P676" s="89"/>
    </row>
    <row r="677" spans="1:16" outlineLevel="1" x14ac:dyDescent="0.2">
      <c r="A677" s="961">
        <v>230</v>
      </c>
      <c r="B677" s="956">
        <v>243</v>
      </c>
      <c r="C677" s="962" t="s">
        <v>167</v>
      </c>
      <c r="D677" s="892" t="s">
        <v>2355</v>
      </c>
      <c r="E677" s="963"/>
      <c r="F677" s="965"/>
      <c r="G677" s="280">
        <v>0</v>
      </c>
      <c r="H677" s="966">
        <v>28</v>
      </c>
      <c r="I677" s="272">
        <v>0</v>
      </c>
      <c r="J677" s="312">
        <v>0</v>
      </c>
      <c r="K677" s="251"/>
      <c r="L677" s="251"/>
      <c r="M677" s="251"/>
      <c r="N677" s="320"/>
      <c r="O677" s="320"/>
      <c r="P677" s="89"/>
    </row>
    <row r="678" spans="1:16" ht="27.75" customHeight="1" x14ac:dyDescent="0.2">
      <c r="A678" s="625">
        <v>230</v>
      </c>
      <c r="B678" s="254">
        <v>241</v>
      </c>
      <c r="C678" s="254" t="s">
        <v>28</v>
      </c>
      <c r="D678" s="256" t="s">
        <v>601</v>
      </c>
      <c r="E678" s="257">
        <v>37959</v>
      </c>
      <c r="F678" s="301" t="s">
        <v>552</v>
      </c>
      <c r="G678" s="258">
        <v>2.34</v>
      </c>
      <c r="H678" s="771"/>
      <c r="I678" s="258">
        <v>105039.09044</v>
      </c>
      <c r="J678" s="258">
        <v>4568.2181999999993</v>
      </c>
      <c r="K678" s="310">
        <v>18245.46</v>
      </c>
      <c r="L678" s="310">
        <v>3874.76</v>
      </c>
      <c r="M678" s="310">
        <v>1561.12</v>
      </c>
      <c r="N678" s="310">
        <v>133288.64864</v>
      </c>
      <c r="O678" s="659">
        <v>3.51</v>
      </c>
      <c r="P678" s="89"/>
    </row>
    <row r="679" spans="1:16" outlineLevel="1" x14ac:dyDescent="0.2">
      <c r="A679" s="623">
        <v>230</v>
      </c>
      <c r="B679" s="262">
        <v>241</v>
      </c>
      <c r="C679" s="262" t="s">
        <v>28</v>
      </c>
      <c r="D679" s="265" t="s">
        <v>526</v>
      </c>
      <c r="E679" s="294">
        <v>25233</v>
      </c>
      <c r="F679" s="296"/>
      <c r="G679" s="267">
        <v>1</v>
      </c>
      <c r="H679" s="907">
        <v>57</v>
      </c>
      <c r="I679" s="272">
        <v>66110.018349999998</v>
      </c>
      <c r="J679" s="312">
        <v>1952.23</v>
      </c>
      <c r="K679" s="316"/>
      <c r="L679" s="316"/>
      <c r="M679" s="316"/>
      <c r="N679" s="646"/>
      <c r="O679" s="656"/>
      <c r="P679" s="89"/>
    </row>
    <row r="680" spans="1:16" outlineLevel="1" x14ac:dyDescent="0.2">
      <c r="A680" s="623">
        <v>230</v>
      </c>
      <c r="B680" s="262">
        <v>241</v>
      </c>
      <c r="C680" s="262" t="s">
        <v>28</v>
      </c>
      <c r="D680" s="265" t="s">
        <v>535</v>
      </c>
      <c r="E680" s="294">
        <v>12726</v>
      </c>
      <c r="F680" s="297"/>
      <c r="G680" s="267">
        <v>1</v>
      </c>
      <c r="H680" s="907">
        <v>38</v>
      </c>
      <c r="I680" s="272">
        <v>31378.633979999999</v>
      </c>
      <c r="J680" s="312">
        <v>1952.23</v>
      </c>
      <c r="K680" s="242"/>
      <c r="L680" s="242"/>
      <c r="M680" s="242"/>
      <c r="N680" s="644"/>
      <c r="O680" s="222"/>
      <c r="P680" s="89"/>
    </row>
    <row r="681" spans="1:16" outlineLevel="1" x14ac:dyDescent="0.2">
      <c r="A681" s="623">
        <v>230</v>
      </c>
      <c r="B681" s="262">
        <v>241</v>
      </c>
      <c r="C681" s="262" t="s">
        <v>28</v>
      </c>
      <c r="D681" s="265" t="s">
        <v>1769</v>
      </c>
      <c r="E681" s="263"/>
      <c r="F681" s="297"/>
      <c r="G681" s="267">
        <v>0.31</v>
      </c>
      <c r="H681" s="907">
        <v>28</v>
      </c>
      <c r="I681" s="272">
        <v>6571.4185999999991</v>
      </c>
      <c r="J681" s="312">
        <v>605.19129999999996</v>
      </c>
      <c r="K681" s="242"/>
      <c r="L681" s="242"/>
      <c r="M681" s="242"/>
      <c r="N681" s="644"/>
      <c r="O681" s="222"/>
      <c r="P681" s="89"/>
    </row>
    <row r="682" spans="1:16" outlineLevel="1" x14ac:dyDescent="0.2">
      <c r="A682" s="623">
        <v>230</v>
      </c>
      <c r="B682" s="262">
        <v>241</v>
      </c>
      <c r="C682" s="262" t="s">
        <v>28</v>
      </c>
      <c r="D682" s="265" t="s">
        <v>2829</v>
      </c>
      <c r="E682" s="263"/>
      <c r="F682" s="297"/>
      <c r="G682" s="267">
        <v>0.03</v>
      </c>
      <c r="H682" s="907">
        <v>39</v>
      </c>
      <c r="I682" s="272">
        <v>979.01951000000008</v>
      </c>
      <c r="J682" s="312">
        <v>58.566899999999997</v>
      </c>
      <c r="K682" s="242"/>
      <c r="L682" s="242"/>
      <c r="M682" s="242"/>
      <c r="N682" s="648" t="s">
        <v>561</v>
      </c>
      <c r="O682" s="228"/>
      <c r="P682" s="89"/>
    </row>
    <row r="683" spans="1:16" outlineLevel="1" x14ac:dyDescent="0.2">
      <c r="A683" s="624">
        <v>230</v>
      </c>
      <c r="B683" s="275">
        <v>241</v>
      </c>
      <c r="C683" s="275" t="s">
        <v>28</v>
      </c>
      <c r="D683" s="278" t="s">
        <v>2355</v>
      </c>
      <c r="E683" s="276"/>
      <c r="F683" s="540"/>
      <c r="G683" s="280">
        <v>0</v>
      </c>
      <c r="H683" s="909">
        <v>28</v>
      </c>
      <c r="I683" s="282">
        <v>0</v>
      </c>
      <c r="J683" s="313">
        <v>0</v>
      </c>
      <c r="K683" s="251"/>
      <c r="L683" s="251"/>
      <c r="M683" s="251"/>
      <c r="N683" s="320" t="s">
        <v>562</v>
      </c>
      <c r="O683" s="320">
        <v>2.88</v>
      </c>
      <c r="P683" s="89"/>
    </row>
    <row r="684" spans="1:16" ht="42.75" customHeight="1" x14ac:dyDescent="0.2">
      <c r="A684" s="768">
        <v>230</v>
      </c>
      <c r="B684" s="769">
        <v>241</v>
      </c>
      <c r="C684" s="769" t="s">
        <v>3136</v>
      </c>
      <c r="D684" s="737" t="s">
        <v>3581</v>
      </c>
      <c r="E684" s="257">
        <v>80</v>
      </c>
      <c r="F684" s="301" t="s">
        <v>548</v>
      </c>
      <c r="G684" s="258">
        <v>2.31</v>
      </c>
      <c r="H684" s="771"/>
      <c r="I684" s="258">
        <v>96751.779840000003</v>
      </c>
      <c r="J684" s="258">
        <v>4509.6512999999995</v>
      </c>
      <c r="K684" s="310">
        <v>19753.75</v>
      </c>
      <c r="L684" s="310">
        <v>6928.05</v>
      </c>
      <c r="M684" s="310">
        <v>1247.33</v>
      </c>
      <c r="N684" s="310">
        <v>129190.56114000001</v>
      </c>
      <c r="O684" s="659">
        <v>1614.88</v>
      </c>
      <c r="P684" s="89"/>
    </row>
    <row r="685" spans="1:16" outlineLevel="1" x14ac:dyDescent="0.2">
      <c r="A685" s="889">
        <v>230</v>
      </c>
      <c r="B685" s="262">
        <v>241</v>
      </c>
      <c r="C685" s="890" t="s">
        <v>3136</v>
      </c>
      <c r="D685" s="265" t="s">
        <v>526</v>
      </c>
      <c r="E685" s="459"/>
      <c r="F685" s="996"/>
      <c r="G685" s="267">
        <v>0.5</v>
      </c>
      <c r="H685" s="907">
        <v>57</v>
      </c>
      <c r="I685" s="272">
        <v>33055.009170000005</v>
      </c>
      <c r="J685" s="312">
        <v>976.11500000000001</v>
      </c>
      <c r="K685" s="242"/>
      <c r="L685" s="242"/>
      <c r="M685" s="242"/>
      <c r="N685" s="242"/>
      <c r="O685" s="222"/>
      <c r="P685" s="89"/>
    </row>
    <row r="686" spans="1:16" outlineLevel="1" x14ac:dyDescent="0.2">
      <c r="A686" s="889">
        <v>230</v>
      </c>
      <c r="B686" s="262">
        <v>241</v>
      </c>
      <c r="C686" s="890" t="s">
        <v>3136</v>
      </c>
      <c r="D686" s="265" t="s">
        <v>2999</v>
      </c>
      <c r="E686" s="266"/>
      <c r="F686" s="296"/>
      <c r="G686" s="267">
        <v>0.5</v>
      </c>
      <c r="H686" s="907">
        <v>50</v>
      </c>
      <c r="I686" s="272">
        <v>25119.043399999999</v>
      </c>
      <c r="J686" s="312">
        <v>976.11500000000001</v>
      </c>
      <c r="K686" s="242"/>
      <c r="L686" s="242"/>
      <c r="M686" s="242"/>
      <c r="N686" s="242"/>
      <c r="O686" s="222"/>
      <c r="P686" s="89"/>
    </row>
    <row r="687" spans="1:16" outlineLevel="1" x14ac:dyDescent="0.2">
      <c r="A687" s="889">
        <v>230</v>
      </c>
      <c r="B687" s="262">
        <v>241</v>
      </c>
      <c r="C687" s="890" t="s">
        <v>3136</v>
      </c>
      <c r="D687" s="265" t="s">
        <v>521</v>
      </c>
      <c r="E687" s="263"/>
      <c r="F687" s="297"/>
      <c r="G687" s="267">
        <v>0.5</v>
      </c>
      <c r="H687" s="907">
        <v>39</v>
      </c>
      <c r="I687" s="272">
        <v>16316.991679999999</v>
      </c>
      <c r="J687" s="312">
        <v>976.11500000000001</v>
      </c>
      <c r="K687" s="242"/>
      <c r="L687" s="242"/>
      <c r="M687" s="242"/>
      <c r="N687" s="242"/>
      <c r="O687" s="222"/>
      <c r="P687" s="89"/>
    </row>
    <row r="688" spans="1:16" outlineLevel="1" x14ac:dyDescent="0.2">
      <c r="A688" s="889">
        <v>230</v>
      </c>
      <c r="B688" s="262">
        <v>241</v>
      </c>
      <c r="C688" s="890" t="s">
        <v>3136</v>
      </c>
      <c r="D688" s="265" t="s">
        <v>535</v>
      </c>
      <c r="E688" s="330"/>
      <c r="F688" s="546"/>
      <c r="G688" s="267">
        <v>0.5</v>
      </c>
      <c r="H688" s="907">
        <v>38</v>
      </c>
      <c r="I688" s="272">
        <v>15689.316989999999</v>
      </c>
      <c r="J688" s="312">
        <v>976.11500000000001</v>
      </c>
      <c r="K688" s="242"/>
      <c r="L688" s="242"/>
      <c r="M688" s="242"/>
      <c r="N688" s="242"/>
      <c r="O688" s="222"/>
      <c r="P688" s="89"/>
    </row>
    <row r="689" spans="1:16" outlineLevel="1" x14ac:dyDescent="0.2">
      <c r="A689" s="889">
        <v>230</v>
      </c>
      <c r="B689" s="262">
        <v>241</v>
      </c>
      <c r="C689" s="890" t="s">
        <v>3136</v>
      </c>
      <c r="D689" s="265" t="s">
        <v>1769</v>
      </c>
      <c r="E689" s="330"/>
      <c r="F689" s="546"/>
      <c r="G689" s="267">
        <v>0.31</v>
      </c>
      <c r="H689" s="907">
        <v>28</v>
      </c>
      <c r="I689" s="272">
        <v>6571.4185999999991</v>
      </c>
      <c r="J689" s="312">
        <v>605.19129999999996</v>
      </c>
      <c r="K689" s="242"/>
      <c r="L689" s="242"/>
      <c r="M689" s="242"/>
      <c r="N689" s="242"/>
      <c r="O689" s="222"/>
      <c r="P689" s="89"/>
    </row>
    <row r="690" spans="1:16" outlineLevel="1" x14ac:dyDescent="0.2">
      <c r="A690" s="889">
        <v>230</v>
      </c>
      <c r="B690" s="262">
        <v>241</v>
      </c>
      <c r="C690" s="890" t="s">
        <v>3136</v>
      </c>
      <c r="D690" s="367" t="s">
        <v>3004</v>
      </c>
      <c r="E690" s="459"/>
      <c r="F690" s="996"/>
      <c r="G690" s="997"/>
      <c r="H690" s="998"/>
      <c r="I690" s="1000"/>
      <c r="J690" s="317"/>
      <c r="K690" s="242"/>
      <c r="L690" s="242"/>
      <c r="M690" s="242"/>
      <c r="N690" s="242"/>
      <c r="O690" s="222"/>
      <c r="P690" s="89"/>
    </row>
    <row r="691" spans="1:16" outlineLevel="1" x14ac:dyDescent="0.2">
      <c r="A691" s="889">
        <v>230</v>
      </c>
      <c r="B691" s="262">
        <v>241</v>
      </c>
      <c r="C691" s="890" t="s">
        <v>3136</v>
      </c>
      <c r="D691" s="367" t="s">
        <v>3085</v>
      </c>
      <c r="E691" s="459"/>
      <c r="F691" s="996"/>
      <c r="G691" s="997"/>
      <c r="H691" s="998"/>
      <c r="I691" s="1000"/>
      <c r="J691" s="317"/>
      <c r="K691" s="242"/>
      <c r="L691" s="242"/>
      <c r="M691" s="242"/>
      <c r="N691" s="242"/>
      <c r="O691" s="222"/>
      <c r="P691" s="89"/>
    </row>
    <row r="692" spans="1:16" outlineLevel="1" x14ac:dyDescent="0.2">
      <c r="A692" s="889">
        <v>230</v>
      </c>
      <c r="B692" s="262">
        <v>241</v>
      </c>
      <c r="C692" s="890" t="s">
        <v>3136</v>
      </c>
      <c r="D692" s="367" t="s">
        <v>3084</v>
      </c>
      <c r="E692" s="459"/>
      <c r="F692" s="996"/>
      <c r="G692" s="997"/>
      <c r="H692" s="998"/>
      <c r="I692" s="1000"/>
      <c r="J692" s="317"/>
      <c r="K692" s="242"/>
      <c r="L692" s="242"/>
      <c r="M692" s="242"/>
      <c r="N692" s="242"/>
      <c r="O692" s="222"/>
      <c r="P692" s="89"/>
    </row>
    <row r="693" spans="1:16" outlineLevel="1" x14ac:dyDescent="0.2">
      <c r="A693" s="889">
        <v>230</v>
      </c>
      <c r="B693" s="262">
        <v>241</v>
      </c>
      <c r="C693" s="890" t="s">
        <v>3136</v>
      </c>
      <c r="D693" s="367" t="s">
        <v>3005</v>
      </c>
      <c r="E693" s="459"/>
      <c r="F693" s="996"/>
      <c r="G693" s="997"/>
      <c r="H693" s="998"/>
      <c r="I693" s="1000"/>
      <c r="J693" s="317"/>
      <c r="K693" s="242"/>
      <c r="L693" s="242"/>
      <c r="M693" s="242"/>
      <c r="N693" s="242"/>
      <c r="O693" s="222"/>
      <c r="P693" s="89"/>
    </row>
    <row r="694" spans="1:16" outlineLevel="1" x14ac:dyDescent="0.2">
      <c r="A694" s="889">
        <v>230</v>
      </c>
      <c r="B694" s="262">
        <v>241</v>
      </c>
      <c r="C694" s="890" t="s">
        <v>3136</v>
      </c>
      <c r="D694" s="367" t="s">
        <v>3083</v>
      </c>
      <c r="E694" s="459"/>
      <c r="F694" s="996"/>
      <c r="G694" s="997"/>
      <c r="H694" s="998"/>
      <c r="I694" s="1000"/>
      <c r="J694" s="317"/>
      <c r="K694" s="242"/>
      <c r="L694" s="242"/>
      <c r="M694" s="242"/>
      <c r="N694" s="242"/>
      <c r="O694" s="222"/>
      <c r="P694" s="89"/>
    </row>
    <row r="695" spans="1:16" outlineLevel="1" x14ac:dyDescent="0.2">
      <c r="A695" s="889">
        <v>230</v>
      </c>
      <c r="B695" s="262">
        <v>241</v>
      </c>
      <c r="C695" s="890" t="s">
        <v>3136</v>
      </c>
      <c r="D695" s="367" t="s">
        <v>3457</v>
      </c>
      <c r="E695" s="459"/>
      <c r="F695" s="996"/>
      <c r="G695" s="997"/>
      <c r="H695" s="998"/>
      <c r="I695" s="1000"/>
      <c r="J695" s="317"/>
      <c r="K695" s="242"/>
      <c r="L695" s="242"/>
      <c r="M695" s="242"/>
      <c r="N695" s="242"/>
      <c r="O695" s="222"/>
      <c r="P695" s="89"/>
    </row>
    <row r="696" spans="1:16" outlineLevel="1" x14ac:dyDescent="0.2">
      <c r="A696" s="889">
        <v>230</v>
      </c>
      <c r="B696" s="262">
        <v>241</v>
      </c>
      <c r="C696" s="890" t="s">
        <v>3136</v>
      </c>
      <c r="D696" s="367" t="s">
        <v>3415</v>
      </c>
      <c r="E696" s="459"/>
      <c r="F696" s="996"/>
      <c r="G696" s="997"/>
      <c r="H696" s="998"/>
      <c r="I696" s="1000"/>
      <c r="J696" s="317"/>
      <c r="K696" s="242"/>
      <c r="L696" s="242"/>
      <c r="M696" s="242"/>
      <c r="N696" s="242"/>
      <c r="O696" s="222"/>
      <c r="P696" s="89"/>
    </row>
    <row r="697" spans="1:16" outlineLevel="1" x14ac:dyDescent="0.2">
      <c r="A697" s="1023">
        <v>230</v>
      </c>
      <c r="B697" s="275">
        <v>241</v>
      </c>
      <c r="C697" s="1061" t="s">
        <v>3136</v>
      </c>
      <c r="D697" s="367" t="s">
        <v>3081</v>
      </c>
      <c r="E697" s="459"/>
      <c r="F697" s="996"/>
      <c r="G697" s="997"/>
      <c r="H697" s="998"/>
      <c r="I697" s="1000"/>
      <c r="J697" s="317"/>
      <c r="K697" s="251"/>
      <c r="L697" s="251"/>
      <c r="M697" s="251"/>
      <c r="N697" s="251"/>
      <c r="O697" s="252"/>
      <c r="P697" s="89"/>
    </row>
    <row r="698" spans="1:16" ht="24" customHeight="1" x14ac:dyDescent="0.2">
      <c r="A698" s="622">
        <v>230</v>
      </c>
      <c r="B698" s="324">
        <v>269</v>
      </c>
      <c r="C698" s="324" t="s">
        <v>28</v>
      </c>
      <c r="D698" s="284" t="s">
        <v>602</v>
      </c>
      <c r="E698" s="257">
        <v>64186</v>
      </c>
      <c r="F698" s="301" t="s">
        <v>552</v>
      </c>
      <c r="G698" s="258">
        <v>4.18</v>
      </c>
      <c r="H698" s="771"/>
      <c r="I698" s="258">
        <v>141629.82466000001</v>
      </c>
      <c r="J698" s="258">
        <v>8160.3214000000007</v>
      </c>
      <c r="K698" s="310">
        <v>52359.29</v>
      </c>
      <c r="L698" s="310">
        <v>2475.65</v>
      </c>
      <c r="M698" s="310">
        <v>1561.12</v>
      </c>
      <c r="N698" s="310">
        <v>206186.20606000003</v>
      </c>
      <c r="O698" s="659">
        <v>3.21</v>
      </c>
      <c r="P698" s="89"/>
    </row>
    <row r="699" spans="1:16" outlineLevel="1" x14ac:dyDescent="0.2">
      <c r="A699" s="623">
        <v>230</v>
      </c>
      <c r="B699" s="262">
        <v>269</v>
      </c>
      <c r="C699" s="262" t="s">
        <v>28</v>
      </c>
      <c r="D699" s="265" t="s">
        <v>526</v>
      </c>
      <c r="E699" s="294">
        <v>12617</v>
      </c>
      <c r="F699" s="296"/>
      <c r="G699" s="267">
        <v>0.5</v>
      </c>
      <c r="H699" s="907">
        <v>57</v>
      </c>
      <c r="I699" s="272">
        <v>33055.009170000005</v>
      </c>
      <c r="J699" s="312">
        <v>976.11500000000001</v>
      </c>
      <c r="K699" s="316"/>
      <c r="L699" s="316"/>
      <c r="M699" s="316"/>
      <c r="N699" s="646"/>
      <c r="O699" s="656"/>
      <c r="P699" s="89"/>
    </row>
    <row r="700" spans="1:16" outlineLevel="1" x14ac:dyDescent="0.2">
      <c r="A700" s="889">
        <v>230</v>
      </c>
      <c r="B700" s="890">
        <v>269</v>
      </c>
      <c r="C700" s="890" t="s">
        <v>28</v>
      </c>
      <c r="D700" s="892" t="s">
        <v>519</v>
      </c>
      <c r="E700" s="897">
        <v>7405</v>
      </c>
      <c r="F700" s="893"/>
      <c r="G700" s="894">
        <v>0.5</v>
      </c>
      <c r="H700" s="907">
        <v>39</v>
      </c>
      <c r="I700" s="272">
        <v>16316.991679999999</v>
      </c>
      <c r="J700" s="312">
        <v>976.11500000000001</v>
      </c>
      <c r="K700" s="242"/>
      <c r="L700" s="242"/>
      <c r="M700" s="242"/>
      <c r="N700" s="644"/>
      <c r="O700" s="222"/>
      <c r="P700" s="89"/>
    </row>
    <row r="701" spans="1:16" outlineLevel="1" x14ac:dyDescent="0.2">
      <c r="A701" s="623">
        <v>230</v>
      </c>
      <c r="B701" s="262">
        <v>269</v>
      </c>
      <c r="C701" s="262" t="s">
        <v>28</v>
      </c>
      <c r="D701" s="265" t="s">
        <v>2793</v>
      </c>
      <c r="E701" s="294">
        <v>11250</v>
      </c>
      <c r="F701" s="297"/>
      <c r="G701" s="267">
        <v>0.5</v>
      </c>
      <c r="H701" s="907">
        <v>37</v>
      </c>
      <c r="I701" s="272">
        <v>15085.831179999997</v>
      </c>
      <c r="J701" s="312">
        <v>976.11500000000001</v>
      </c>
      <c r="K701" s="242"/>
      <c r="L701" s="242"/>
      <c r="M701" s="242"/>
      <c r="N701" s="644"/>
      <c r="O701" s="222"/>
      <c r="P701" s="89"/>
    </row>
    <row r="702" spans="1:16" outlineLevel="1" x14ac:dyDescent="0.2">
      <c r="A702" s="623">
        <v>230</v>
      </c>
      <c r="B702" s="262">
        <v>269</v>
      </c>
      <c r="C702" s="262" t="s">
        <v>28</v>
      </c>
      <c r="D702" s="265" t="s">
        <v>535</v>
      </c>
      <c r="E702" s="294">
        <v>32914</v>
      </c>
      <c r="F702" s="297"/>
      <c r="G702" s="267">
        <v>2</v>
      </c>
      <c r="H702" s="907">
        <v>38</v>
      </c>
      <c r="I702" s="272">
        <v>62757.267940000005</v>
      </c>
      <c r="J702" s="312">
        <v>3904.46</v>
      </c>
      <c r="K702" s="242"/>
      <c r="L702" s="242"/>
      <c r="M702" s="242"/>
      <c r="N702" s="644"/>
      <c r="O702" s="222"/>
      <c r="P702" s="89"/>
    </row>
    <row r="703" spans="1:16" outlineLevel="1" x14ac:dyDescent="0.2">
      <c r="A703" s="624">
        <v>230</v>
      </c>
      <c r="B703" s="275">
        <v>269</v>
      </c>
      <c r="C703" s="275" t="s">
        <v>28</v>
      </c>
      <c r="D703" s="278" t="s">
        <v>1769</v>
      </c>
      <c r="E703" s="276"/>
      <c r="F703" s="540"/>
      <c r="G703" s="280">
        <v>0.68</v>
      </c>
      <c r="H703" s="909">
        <v>28</v>
      </c>
      <c r="I703" s="282">
        <v>14414.724690000001</v>
      </c>
      <c r="J703" s="313">
        <v>1327.5164</v>
      </c>
      <c r="K703" s="251"/>
      <c r="L703" s="251"/>
      <c r="M703" s="251"/>
      <c r="N703" s="647"/>
      <c r="O703" s="252"/>
      <c r="P703" s="89"/>
    </row>
    <row r="704" spans="1:16" ht="31.5" customHeight="1" x14ac:dyDescent="0.2">
      <c r="A704" s="625">
        <v>230</v>
      </c>
      <c r="B704" s="254">
        <v>283</v>
      </c>
      <c r="C704" s="254" t="s">
        <v>167</v>
      </c>
      <c r="D704" s="284" t="s">
        <v>765</v>
      </c>
      <c r="E704" s="257">
        <v>12</v>
      </c>
      <c r="F704" s="301" t="s">
        <v>594</v>
      </c>
      <c r="G704" s="258">
        <v>10.370000000000001</v>
      </c>
      <c r="H704" s="771"/>
      <c r="I704" s="258">
        <v>377891.46216</v>
      </c>
      <c r="J704" s="258">
        <v>20244.625100000001</v>
      </c>
      <c r="K704" s="310">
        <v>28364.34</v>
      </c>
      <c r="L704" s="310">
        <v>3766.81</v>
      </c>
      <c r="M704" s="310">
        <v>1561.12</v>
      </c>
      <c r="N704" s="310">
        <v>431828.35726000002</v>
      </c>
      <c r="O704" s="659">
        <v>35985.699999999997</v>
      </c>
      <c r="P704" s="89"/>
    </row>
    <row r="705" spans="1:16" outlineLevel="1" x14ac:dyDescent="0.2">
      <c r="A705" s="623">
        <v>230</v>
      </c>
      <c r="B705" s="262">
        <v>283</v>
      </c>
      <c r="C705" s="262" t="s">
        <v>167</v>
      </c>
      <c r="D705" s="265" t="s">
        <v>526</v>
      </c>
      <c r="E705" s="266"/>
      <c r="F705" s="296"/>
      <c r="G705" s="267">
        <v>1</v>
      </c>
      <c r="H705" s="907">
        <v>57</v>
      </c>
      <c r="I705" s="272">
        <v>66110.018349999998</v>
      </c>
      <c r="J705" s="312">
        <v>1952.23</v>
      </c>
      <c r="K705" s="242"/>
      <c r="L705" s="242"/>
      <c r="M705" s="242"/>
      <c r="N705" s="900"/>
      <c r="O705" s="656"/>
      <c r="P705" s="89"/>
    </row>
    <row r="706" spans="1:16" outlineLevel="1" x14ac:dyDescent="0.2">
      <c r="A706" s="623">
        <v>230</v>
      </c>
      <c r="B706" s="262">
        <v>283</v>
      </c>
      <c r="C706" s="262" t="s">
        <v>167</v>
      </c>
      <c r="D706" s="265" t="s">
        <v>2995</v>
      </c>
      <c r="E706" s="263"/>
      <c r="F706" s="297"/>
      <c r="G706" s="267">
        <v>1</v>
      </c>
      <c r="H706" s="907">
        <v>50</v>
      </c>
      <c r="I706" s="272">
        <v>50238.086820000004</v>
      </c>
      <c r="J706" s="312">
        <v>1952.23</v>
      </c>
      <c r="K706" s="242"/>
      <c r="L706" s="242"/>
      <c r="M706" s="242"/>
      <c r="N706" s="900"/>
      <c r="O706" s="222"/>
      <c r="P706" s="89"/>
    </row>
    <row r="707" spans="1:16" outlineLevel="1" x14ac:dyDescent="0.2">
      <c r="A707" s="623">
        <v>230</v>
      </c>
      <c r="B707" s="262">
        <v>283</v>
      </c>
      <c r="C707" s="262" t="s">
        <v>167</v>
      </c>
      <c r="D707" s="892" t="s">
        <v>2793</v>
      </c>
      <c r="E707" s="263"/>
      <c r="F707" s="297"/>
      <c r="G707" s="267">
        <v>1</v>
      </c>
      <c r="H707" s="907">
        <v>37</v>
      </c>
      <c r="I707" s="272">
        <v>30171.662369999998</v>
      </c>
      <c r="J707" s="312">
        <v>1952.23</v>
      </c>
      <c r="K707" s="242"/>
      <c r="L707" s="242"/>
      <c r="M707" s="242"/>
      <c r="N707" s="900"/>
      <c r="O707" s="222"/>
      <c r="P707" s="89"/>
    </row>
    <row r="708" spans="1:16" outlineLevel="1" x14ac:dyDescent="0.2">
      <c r="A708" s="889">
        <v>230</v>
      </c>
      <c r="B708" s="890">
        <v>283</v>
      </c>
      <c r="C708" s="890" t="s">
        <v>167</v>
      </c>
      <c r="D708" s="892" t="s">
        <v>521</v>
      </c>
      <c r="E708" s="891"/>
      <c r="F708" s="893"/>
      <c r="G708" s="894">
        <v>1</v>
      </c>
      <c r="H708" s="907">
        <v>39</v>
      </c>
      <c r="I708" s="272">
        <v>32633.983350000002</v>
      </c>
      <c r="J708" s="312">
        <v>1952.23</v>
      </c>
      <c r="K708" s="242"/>
      <c r="L708" s="242"/>
      <c r="M708" s="242"/>
      <c r="N708" s="900"/>
      <c r="O708" s="222"/>
      <c r="P708" s="89"/>
    </row>
    <row r="709" spans="1:16" outlineLevel="1" x14ac:dyDescent="0.2">
      <c r="A709" s="623">
        <v>230</v>
      </c>
      <c r="B709" s="262">
        <v>283</v>
      </c>
      <c r="C709" s="262" t="s">
        <v>167</v>
      </c>
      <c r="D709" s="265" t="s">
        <v>535</v>
      </c>
      <c r="E709" s="263"/>
      <c r="F709" s="297"/>
      <c r="G709" s="267">
        <v>5</v>
      </c>
      <c r="H709" s="907">
        <v>40</v>
      </c>
      <c r="I709" s="272">
        <v>169696.28066000002</v>
      </c>
      <c r="J709" s="312">
        <v>9761.1500000000015</v>
      </c>
      <c r="K709" s="242"/>
      <c r="L709" s="242"/>
      <c r="M709" s="242"/>
      <c r="N709" s="900"/>
      <c r="O709" s="222"/>
      <c r="P709" s="89"/>
    </row>
    <row r="710" spans="1:16" outlineLevel="1" x14ac:dyDescent="0.2">
      <c r="A710" s="624">
        <v>230</v>
      </c>
      <c r="B710" s="275">
        <v>283</v>
      </c>
      <c r="C710" s="275" t="s">
        <v>167</v>
      </c>
      <c r="D710" s="278" t="s">
        <v>1769</v>
      </c>
      <c r="E710" s="276"/>
      <c r="F710" s="540"/>
      <c r="G710" s="280">
        <v>1.37</v>
      </c>
      <c r="H710" s="909">
        <v>28</v>
      </c>
      <c r="I710" s="282">
        <v>29041.430609999999</v>
      </c>
      <c r="J710" s="313">
        <v>2674.5551</v>
      </c>
      <c r="K710" s="251"/>
      <c r="L710" s="251"/>
      <c r="M710" s="251"/>
      <c r="N710" s="251"/>
      <c r="O710" s="252"/>
      <c r="P710" s="89"/>
    </row>
    <row r="711" spans="1:16" ht="27.75" customHeight="1" x14ac:dyDescent="0.2">
      <c r="A711" s="622">
        <v>231</v>
      </c>
      <c r="B711" s="254">
        <v>211</v>
      </c>
      <c r="C711" s="254" t="s">
        <v>28</v>
      </c>
      <c r="D711" s="256" t="s">
        <v>603</v>
      </c>
      <c r="E711" s="257">
        <v>54416</v>
      </c>
      <c r="F711" s="301" t="s">
        <v>552</v>
      </c>
      <c r="G711" s="258">
        <v>3.46</v>
      </c>
      <c r="H711" s="771"/>
      <c r="I711" s="258">
        <v>132728.38981999998</v>
      </c>
      <c r="J711" s="258">
        <v>6754.7157999999999</v>
      </c>
      <c r="K711" s="310">
        <v>61029.599999999999</v>
      </c>
      <c r="L711" s="310">
        <v>6638.49</v>
      </c>
      <c r="M711" s="310">
        <v>1561.12</v>
      </c>
      <c r="N711" s="310">
        <v>208712.31561999998</v>
      </c>
      <c r="O711" s="659">
        <v>3.84</v>
      </c>
      <c r="P711" s="89"/>
    </row>
    <row r="712" spans="1:16" outlineLevel="1" x14ac:dyDescent="0.2">
      <c r="A712" s="623">
        <v>231</v>
      </c>
      <c r="B712" s="262">
        <v>211</v>
      </c>
      <c r="C712" s="262" t="s">
        <v>28</v>
      </c>
      <c r="D712" s="265" t="s">
        <v>526</v>
      </c>
      <c r="E712" s="294">
        <v>25233</v>
      </c>
      <c r="F712" s="296"/>
      <c r="G712" s="267">
        <v>1</v>
      </c>
      <c r="H712" s="907">
        <v>57</v>
      </c>
      <c r="I712" s="272">
        <v>66110.018349999998</v>
      </c>
      <c r="J712" s="312">
        <v>1952.23</v>
      </c>
      <c r="K712" s="316"/>
      <c r="L712" s="316"/>
      <c r="M712" s="316"/>
      <c r="N712" s="646"/>
      <c r="O712" s="656"/>
      <c r="P712" s="89"/>
    </row>
    <row r="713" spans="1:16" outlineLevel="1" x14ac:dyDescent="0.2">
      <c r="A713" s="623">
        <v>231</v>
      </c>
      <c r="B713" s="262">
        <v>211</v>
      </c>
      <c r="C713" s="262" t="s">
        <v>28</v>
      </c>
      <c r="D713" s="265" t="s">
        <v>535</v>
      </c>
      <c r="E713" s="294">
        <v>16457</v>
      </c>
      <c r="F713" s="297"/>
      <c r="G713" s="267">
        <v>1</v>
      </c>
      <c r="H713" s="907">
        <v>40</v>
      </c>
      <c r="I713" s="272">
        <v>33939.256130000002</v>
      </c>
      <c r="J713" s="312">
        <v>1952.23</v>
      </c>
      <c r="K713" s="242"/>
      <c r="L713" s="242"/>
      <c r="M713" s="242"/>
      <c r="N713" s="644"/>
      <c r="O713" s="222"/>
      <c r="P713" s="89"/>
    </row>
    <row r="714" spans="1:16" outlineLevel="1" x14ac:dyDescent="0.2">
      <c r="A714" s="623">
        <v>231</v>
      </c>
      <c r="B714" s="262">
        <v>211</v>
      </c>
      <c r="C714" s="262" t="s">
        <v>28</v>
      </c>
      <c r="D714" s="265" t="s">
        <v>524</v>
      </c>
      <c r="E714" s="294">
        <v>12726</v>
      </c>
      <c r="F714" s="297"/>
      <c r="G714" s="267">
        <v>1</v>
      </c>
      <c r="H714" s="907">
        <v>30</v>
      </c>
      <c r="I714" s="272">
        <v>22927.978060000001</v>
      </c>
      <c r="J714" s="312">
        <v>1952.23</v>
      </c>
      <c r="K714" s="242"/>
      <c r="L714" s="242"/>
      <c r="M714" s="242"/>
      <c r="N714" s="648" t="s">
        <v>561</v>
      </c>
      <c r="O714" s="228"/>
      <c r="P714" s="89"/>
    </row>
    <row r="715" spans="1:16" outlineLevel="1" x14ac:dyDescent="0.2">
      <c r="A715" s="624">
        <v>231</v>
      </c>
      <c r="B715" s="275">
        <v>211</v>
      </c>
      <c r="C715" s="275" t="s">
        <v>28</v>
      </c>
      <c r="D715" s="278" t="s">
        <v>1769</v>
      </c>
      <c r="E715" s="276"/>
      <c r="F715" s="540"/>
      <c r="G715" s="280">
        <v>0.46</v>
      </c>
      <c r="H715" s="909">
        <v>28</v>
      </c>
      <c r="I715" s="282">
        <v>9751.137279999999</v>
      </c>
      <c r="J715" s="313">
        <v>898.02579999999989</v>
      </c>
      <c r="K715" s="251"/>
      <c r="L715" s="251"/>
      <c r="M715" s="251"/>
      <c r="N715" s="320" t="s">
        <v>562</v>
      </c>
      <c r="O715" s="320">
        <v>2.88</v>
      </c>
      <c r="P715" s="89"/>
    </row>
    <row r="716" spans="1:16" ht="24" customHeight="1" x14ac:dyDescent="0.2">
      <c r="A716" s="625">
        <v>231</v>
      </c>
      <c r="B716" s="254">
        <v>246</v>
      </c>
      <c r="C716" s="254" t="s">
        <v>28</v>
      </c>
      <c r="D716" s="284" t="s">
        <v>769</v>
      </c>
      <c r="E716" s="257">
        <v>49370</v>
      </c>
      <c r="F716" s="301" t="s">
        <v>552</v>
      </c>
      <c r="G716" s="258">
        <v>2.31</v>
      </c>
      <c r="H716" s="771"/>
      <c r="I716" s="258">
        <v>106620.69308</v>
      </c>
      <c r="J716" s="258">
        <v>4509.6512999999995</v>
      </c>
      <c r="K716" s="310">
        <v>20348.849999999999</v>
      </c>
      <c r="L716" s="310">
        <v>21140.07</v>
      </c>
      <c r="M716" s="310">
        <v>1561.12</v>
      </c>
      <c r="N716" s="310">
        <v>154180.38438</v>
      </c>
      <c r="O716" s="659">
        <v>3.12</v>
      </c>
      <c r="P716" s="89"/>
    </row>
    <row r="717" spans="1:16" outlineLevel="1" x14ac:dyDescent="0.2">
      <c r="A717" s="623">
        <v>231</v>
      </c>
      <c r="B717" s="262">
        <v>246</v>
      </c>
      <c r="C717" s="262" t="s">
        <v>28</v>
      </c>
      <c r="D717" s="265" t="s">
        <v>526</v>
      </c>
      <c r="E717" s="294">
        <v>32913</v>
      </c>
      <c r="F717" s="296"/>
      <c r="G717" s="267">
        <v>1</v>
      </c>
      <c r="H717" s="907">
        <v>57</v>
      </c>
      <c r="I717" s="272">
        <v>66110.018349999998</v>
      </c>
      <c r="J717" s="312">
        <v>1952.23</v>
      </c>
      <c r="K717" s="242"/>
      <c r="L717" s="242"/>
      <c r="M717" s="242"/>
      <c r="N717" s="900"/>
      <c r="O717" s="656"/>
      <c r="P717" s="89"/>
    </row>
    <row r="718" spans="1:16" outlineLevel="1" x14ac:dyDescent="0.2">
      <c r="A718" s="623">
        <v>231</v>
      </c>
      <c r="B718" s="262">
        <v>246</v>
      </c>
      <c r="C718" s="262" t="s">
        <v>28</v>
      </c>
      <c r="D718" s="265" t="s">
        <v>535</v>
      </c>
      <c r="E718" s="294">
        <v>16457</v>
      </c>
      <c r="F718" s="297"/>
      <c r="G718" s="267">
        <v>1</v>
      </c>
      <c r="H718" s="907">
        <v>40</v>
      </c>
      <c r="I718" s="272">
        <v>33939.256130000002</v>
      </c>
      <c r="J718" s="312">
        <v>1952.23</v>
      </c>
      <c r="K718" s="242"/>
      <c r="L718" s="242"/>
      <c r="M718" s="242"/>
      <c r="N718" s="900"/>
      <c r="O718" s="222"/>
      <c r="P718" s="89"/>
    </row>
    <row r="719" spans="1:16" outlineLevel="1" x14ac:dyDescent="0.2">
      <c r="A719" s="624">
        <v>231</v>
      </c>
      <c r="B719" s="275">
        <v>246</v>
      </c>
      <c r="C719" s="275" t="s">
        <v>28</v>
      </c>
      <c r="D719" s="278" t="s">
        <v>1769</v>
      </c>
      <c r="E719" s="276"/>
      <c r="F719" s="540"/>
      <c r="G719" s="280">
        <v>0.31</v>
      </c>
      <c r="H719" s="909">
        <v>28</v>
      </c>
      <c r="I719" s="282">
        <v>6571.4185999999991</v>
      </c>
      <c r="J719" s="313">
        <v>605.19129999999996</v>
      </c>
      <c r="K719" s="251"/>
      <c r="L719" s="251"/>
      <c r="M719" s="251"/>
      <c r="N719" s="251"/>
      <c r="O719" s="252"/>
      <c r="P719" s="89"/>
    </row>
    <row r="720" spans="1:16" ht="24" customHeight="1" x14ac:dyDescent="0.2">
      <c r="A720" s="625">
        <v>231</v>
      </c>
      <c r="B720" s="254">
        <v>247</v>
      </c>
      <c r="C720" s="254" t="s">
        <v>28</v>
      </c>
      <c r="D720" s="284" t="s">
        <v>770</v>
      </c>
      <c r="E720" s="257">
        <v>80115.799999999988</v>
      </c>
      <c r="F720" s="301" t="s">
        <v>552</v>
      </c>
      <c r="G720" s="258">
        <v>5.07</v>
      </c>
      <c r="H720" s="771"/>
      <c r="I720" s="258">
        <v>195706.23264</v>
      </c>
      <c r="J720" s="258">
        <v>9897.8060999999998</v>
      </c>
      <c r="K720" s="310">
        <v>169211.61</v>
      </c>
      <c r="L720" s="310">
        <v>22107.81</v>
      </c>
      <c r="M720" s="310">
        <v>1561.12</v>
      </c>
      <c r="N720" s="310">
        <v>398484.57873999997</v>
      </c>
      <c r="O720" s="659">
        <v>4.97</v>
      </c>
      <c r="P720" s="89"/>
    </row>
    <row r="721" spans="1:16" outlineLevel="1" x14ac:dyDescent="0.2">
      <c r="A721" s="623">
        <v>231</v>
      </c>
      <c r="B721" s="262">
        <v>247</v>
      </c>
      <c r="C721" s="262" t="s">
        <v>28</v>
      </c>
      <c r="D721" s="265" t="s">
        <v>526</v>
      </c>
      <c r="E721" s="294">
        <v>25233</v>
      </c>
      <c r="F721" s="296"/>
      <c r="G721" s="267">
        <v>1</v>
      </c>
      <c r="H721" s="907">
        <v>57</v>
      </c>
      <c r="I721" s="272">
        <v>66110.018349999998</v>
      </c>
      <c r="J721" s="312">
        <v>1952.23</v>
      </c>
      <c r="K721" s="316"/>
      <c r="L721" s="316"/>
      <c r="M721" s="316"/>
      <c r="N721" s="316"/>
      <c r="O721" s="656"/>
      <c r="P721" s="89"/>
    </row>
    <row r="722" spans="1:16" outlineLevel="1" x14ac:dyDescent="0.2">
      <c r="A722" s="623">
        <v>231</v>
      </c>
      <c r="B722" s="262">
        <v>247</v>
      </c>
      <c r="C722" s="262" t="s">
        <v>28</v>
      </c>
      <c r="D722" s="265" t="s">
        <v>512</v>
      </c>
      <c r="E722" s="294">
        <v>54882.799999999996</v>
      </c>
      <c r="F722" s="297"/>
      <c r="G722" s="267">
        <v>3.4</v>
      </c>
      <c r="H722" s="907">
        <v>40</v>
      </c>
      <c r="I722" s="272">
        <v>115393.47085</v>
      </c>
      <c r="J722" s="312">
        <v>6637.5820000000003</v>
      </c>
      <c r="K722" s="242"/>
      <c r="L722" s="242"/>
      <c r="M722" s="242"/>
      <c r="N722" s="242"/>
      <c r="O722" s="222"/>
      <c r="P722" s="89"/>
    </row>
    <row r="723" spans="1:16" outlineLevel="1" x14ac:dyDescent="0.2">
      <c r="A723" s="623">
        <v>231</v>
      </c>
      <c r="B723" s="262">
        <v>247</v>
      </c>
      <c r="C723" s="262" t="s">
        <v>28</v>
      </c>
      <c r="D723" s="265" t="s">
        <v>1769</v>
      </c>
      <c r="E723" s="263"/>
      <c r="F723" s="297"/>
      <c r="G723" s="267">
        <v>0.67</v>
      </c>
      <c r="H723" s="907">
        <v>28</v>
      </c>
      <c r="I723" s="272">
        <v>14202.74344</v>
      </c>
      <c r="J723" s="312">
        <v>1307.9941000000001</v>
      </c>
      <c r="K723" s="242"/>
      <c r="L723" s="242"/>
      <c r="M723" s="242"/>
      <c r="N723" s="242"/>
      <c r="O723" s="222"/>
      <c r="P723" s="89"/>
    </row>
    <row r="724" spans="1:16" ht="15" customHeight="1" outlineLevel="1" x14ac:dyDescent="0.2">
      <c r="A724" s="624">
        <v>231</v>
      </c>
      <c r="B724" s="275">
        <v>247</v>
      </c>
      <c r="C724" s="275" t="s">
        <v>28</v>
      </c>
      <c r="D724" s="368" t="s">
        <v>1749</v>
      </c>
      <c r="E724" s="369"/>
      <c r="F724" s="374"/>
      <c r="G724" s="360"/>
      <c r="H724" s="917"/>
      <c r="I724" s="360"/>
      <c r="J724" s="360"/>
      <c r="K724" s="251"/>
      <c r="L724" s="251"/>
      <c r="M724" s="251"/>
      <c r="N724" s="251"/>
      <c r="O724" s="252"/>
      <c r="P724" s="89"/>
    </row>
    <row r="725" spans="1:16" ht="24" customHeight="1" x14ac:dyDescent="0.2">
      <c r="A725" s="625">
        <v>231</v>
      </c>
      <c r="B725" s="254">
        <v>247</v>
      </c>
      <c r="C725" s="254" t="s">
        <v>28</v>
      </c>
      <c r="D725" s="284" t="s">
        <v>738</v>
      </c>
      <c r="E725" s="257">
        <v>86685</v>
      </c>
      <c r="F725" s="301" t="s">
        <v>552</v>
      </c>
      <c r="G725" s="258">
        <v>5.07</v>
      </c>
      <c r="H725" s="771"/>
      <c r="I725" s="258">
        <v>195706.23264</v>
      </c>
      <c r="J725" s="258">
        <v>9897.8060999999998</v>
      </c>
      <c r="K725" s="310">
        <v>169062.01</v>
      </c>
      <c r="L725" s="310">
        <v>22107.81</v>
      </c>
      <c r="M725" s="310">
        <v>1561.12</v>
      </c>
      <c r="N725" s="310">
        <v>398334.97873999999</v>
      </c>
      <c r="O725" s="659">
        <v>4.5999999999999996</v>
      </c>
      <c r="P725" s="89"/>
    </row>
    <row r="726" spans="1:16" outlineLevel="1" x14ac:dyDescent="0.2">
      <c r="A726" s="623">
        <v>231</v>
      </c>
      <c r="B726" s="262">
        <v>247</v>
      </c>
      <c r="C726" s="262" t="s">
        <v>28</v>
      </c>
      <c r="D726" s="265" t="s">
        <v>526</v>
      </c>
      <c r="E726" s="294">
        <v>27302</v>
      </c>
      <c r="F726" s="296"/>
      <c r="G726" s="267">
        <v>1</v>
      </c>
      <c r="H726" s="907">
        <v>57</v>
      </c>
      <c r="I726" s="272">
        <v>66110.018349999998</v>
      </c>
      <c r="J726" s="312">
        <v>1952.23</v>
      </c>
      <c r="K726" s="316"/>
      <c r="L726" s="316"/>
      <c r="M726" s="316"/>
      <c r="N726" s="316"/>
      <c r="O726" s="656"/>
      <c r="P726" s="89"/>
    </row>
    <row r="727" spans="1:16" outlineLevel="1" x14ac:dyDescent="0.2">
      <c r="A727" s="623">
        <v>231</v>
      </c>
      <c r="B727" s="262">
        <v>247</v>
      </c>
      <c r="C727" s="262" t="s">
        <v>28</v>
      </c>
      <c r="D727" s="265" t="s">
        <v>512</v>
      </c>
      <c r="E727" s="294">
        <v>59383</v>
      </c>
      <c r="F727" s="297"/>
      <c r="G727" s="267">
        <v>3.4</v>
      </c>
      <c r="H727" s="907">
        <v>40</v>
      </c>
      <c r="I727" s="272">
        <v>115393.47085</v>
      </c>
      <c r="J727" s="312">
        <v>6637.5820000000003</v>
      </c>
      <c r="K727" s="242"/>
      <c r="L727" s="242"/>
      <c r="M727" s="242"/>
      <c r="N727" s="242"/>
      <c r="O727" s="222"/>
      <c r="P727" s="89"/>
    </row>
    <row r="728" spans="1:16" outlineLevel="1" x14ac:dyDescent="0.2">
      <c r="A728" s="623">
        <v>231</v>
      </c>
      <c r="B728" s="262">
        <v>247</v>
      </c>
      <c r="C728" s="262" t="s">
        <v>28</v>
      </c>
      <c r="D728" s="265" t="s">
        <v>1769</v>
      </c>
      <c r="E728" s="263"/>
      <c r="F728" s="297"/>
      <c r="G728" s="267">
        <v>0.67</v>
      </c>
      <c r="H728" s="907">
        <v>28</v>
      </c>
      <c r="I728" s="272">
        <v>14202.74344</v>
      </c>
      <c r="J728" s="312">
        <v>1307.9941000000001</v>
      </c>
      <c r="K728" s="242"/>
      <c r="L728" s="242"/>
      <c r="M728" s="242"/>
      <c r="N728" s="242"/>
      <c r="O728" s="222"/>
      <c r="P728" s="89"/>
    </row>
    <row r="729" spans="1:16" ht="15" customHeight="1" outlineLevel="1" x14ac:dyDescent="0.2">
      <c r="A729" s="624">
        <v>231</v>
      </c>
      <c r="B729" s="275">
        <v>247</v>
      </c>
      <c r="C729" s="275" t="s">
        <v>28</v>
      </c>
      <c r="D729" s="368" t="s">
        <v>737</v>
      </c>
      <c r="E729" s="369"/>
      <c r="F729" s="374"/>
      <c r="G729" s="360"/>
      <c r="H729" s="917"/>
      <c r="I729" s="360"/>
      <c r="J729" s="360"/>
      <c r="K729" s="251"/>
      <c r="L729" s="251"/>
      <c r="M729" s="251"/>
      <c r="N729" s="251"/>
      <c r="O729" s="252"/>
      <c r="P729" s="89"/>
    </row>
    <row r="730" spans="1:16" ht="24" customHeight="1" x14ac:dyDescent="0.2">
      <c r="A730" s="625">
        <v>231</v>
      </c>
      <c r="B730" s="254">
        <v>248</v>
      </c>
      <c r="C730" s="254" t="s">
        <v>604</v>
      </c>
      <c r="D730" s="284" t="s">
        <v>605</v>
      </c>
      <c r="E730" s="257">
        <v>2500</v>
      </c>
      <c r="F730" s="301" t="s">
        <v>606</v>
      </c>
      <c r="G730" s="258">
        <v>8.89</v>
      </c>
      <c r="H730" s="771"/>
      <c r="I730" s="258">
        <v>401051.92249000008</v>
      </c>
      <c r="J730" s="258">
        <v>17355.324699999997</v>
      </c>
      <c r="K730" s="675">
        <v>1865092.99</v>
      </c>
      <c r="L730" s="310">
        <v>264227.92</v>
      </c>
      <c r="M730" s="310">
        <v>1561.12</v>
      </c>
      <c r="N730" s="310">
        <v>2549289.2771899998</v>
      </c>
      <c r="O730" s="659">
        <v>1019.72</v>
      </c>
      <c r="P730" s="89"/>
    </row>
    <row r="731" spans="1:16" outlineLevel="1" x14ac:dyDescent="0.2">
      <c r="A731" s="623">
        <v>231</v>
      </c>
      <c r="B731" s="262">
        <v>248</v>
      </c>
      <c r="C731" s="262" t="s">
        <v>604</v>
      </c>
      <c r="D731" s="265" t="s">
        <v>526</v>
      </c>
      <c r="E731" s="266"/>
      <c r="F731" s="296"/>
      <c r="G731" s="267">
        <v>3.45</v>
      </c>
      <c r="H731" s="907">
        <v>57</v>
      </c>
      <c r="I731" s="272">
        <v>228079.56328000003</v>
      </c>
      <c r="J731" s="312">
        <v>6735.1934999999994</v>
      </c>
      <c r="K731" s="316"/>
      <c r="L731" s="316"/>
      <c r="M731" s="316"/>
      <c r="N731" s="316"/>
      <c r="O731" s="656"/>
      <c r="P731" s="89"/>
    </row>
    <row r="732" spans="1:16" outlineLevel="1" x14ac:dyDescent="0.2">
      <c r="A732" s="623">
        <v>231</v>
      </c>
      <c r="B732" s="262">
        <v>248</v>
      </c>
      <c r="C732" s="262" t="s">
        <v>604</v>
      </c>
      <c r="D732" s="265" t="s">
        <v>512</v>
      </c>
      <c r="E732" s="263"/>
      <c r="F732" s="297"/>
      <c r="G732" s="267">
        <v>3.19</v>
      </c>
      <c r="H732" s="907">
        <v>40</v>
      </c>
      <c r="I732" s="272">
        <v>108266.22705</v>
      </c>
      <c r="J732" s="312">
        <v>6227.6136999999999</v>
      </c>
      <c r="K732" s="242"/>
      <c r="L732" s="242"/>
      <c r="M732" s="242"/>
      <c r="N732" s="242"/>
      <c r="O732" s="222"/>
      <c r="P732" s="89"/>
    </row>
    <row r="733" spans="1:16" outlineLevel="1" x14ac:dyDescent="0.2">
      <c r="A733" s="623">
        <v>231</v>
      </c>
      <c r="B733" s="262">
        <v>248</v>
      </c>
      <c r="C733" s="262" t="s">
        <v>604</v>
      </c>
      <c r="D733" s="265" t="s">
        <v>505</v>
      </c>
      <c r="E733" s="263"/>
      <c r="F733" s="297"/>
      <c r="G733" s="267">
        <v>0.27</v>
      </c>
      <c r="H733" s="907">
        <v>48</v>
      </c>
      <c r="I733" s="272">
        <v>12540.940299999998</v>
      </c>
      <c r="J733" s="312">
        <v>527.10209999999995</v>
      </c>
      <c r="K733" s="242"/>
      <c r="L733" s="242"/>
      <c r="M733" s="242"/>
      <c r="N733" s="242"/>
      <c r="O733" s="222"/>
      <c r="P733" s="89"/>
    </row>
    <row r="734" spans="1:16" outlineLevel="1" x14ac:dyDescent="0.2">
      <c r="A734" s="623">
        <v>231</v>
      </c>
      <c r="B734" s="262">
        <v>248</v>
      </c>
      <c r="C734" s="262" t="s">
        <v>604</v>
      </c>
      <c r="D734" s="265" t="s">
        <v>535</v>
      </c>
      <c r="E734" s="263"/>
      <c r="F734" s="297"/>
      <c r="G734" s="267">
        <v>0.8</v>
      </c>
      <c r="H734" s="907">
        <v>40</v>
      </c>
      <c r="I734" s="272">
        <v>27151.404899999998</v>
      </c>
      <c r="J734" s="312">
        <v>1561.7840000000001</v>
      </c>
      <c r="K734" s="242"/>
      <c r="L734" s="242"/>
      <c r="M734" s="242"/>
      <c r="N734" s="242"/>
      <c r="O734" s="222"/>
      <c r="P734" s="89"/>
    </row>
    <row r="735" spans="1:16" outlineLevel="1" x14ac:dyDescent="0.2">
      <c r="A735" s="624">
        <v>231</v>
      </c>
      <c r="B735" s="275">
        <v>248</v>
      </c>
      <c r="C735" s="275" t="s">
        <v>604</v>
      </c>
      <c r="D735" s="278" t="s">
        <v>1769</v>
      </c>
      <c r="E735" s="276"/>
      <c r="F735" s="540"/>
      <c r="G735" s="280">
        <v>1.18</v>
      </c>
      <c r="H735" s="909">
        <v>28</v>
      </c>
      <c r="I735" s="282">
        <v>25013.786960000001</v>
      </c>
      <c r="J735" s="313">
        <v>2303.6314000000002</v>
      </c>
      <c r="K735" s="251"/>
      <c r="L735" s="251"/>
      <c r="M735" s="251"/>
      <c r="N735" s="251"/>
      <c r="O735" s="252"/>
      <c r="P735" s="89"/>
    </row>
    <row r="736" spans="1:16" ht="27.75" customHeight="1" x14ac:dyDescent="0.2">
      <c r="A736" s="625">
        <v>234</v>
      </c>
      <c r="B736" s="254">
        <v>251</v>
      </c>
      <c r="C736" s="254" t="s">
        <v>28</v>
      </c>
      <c r="D736" s="256" t="s">
        <v>748</v>
      </c>
      <c r="E736" s="257">
        <v>63301.5</v>
      </c>
      <c r="F736" s="301" t="s">
        <v>552</v>
      </c>
      <c r="G736" s="258">
        <v>4.2</v>
      </c>
      <c r="H736" s="771"/>
      <c r="I736" s="258">
        <v>189135.85731000002</v>
      </c>
      <c r="J736" s="258">
        <v>8199.366</v>
      </c>
      <c r="K736" s="310">
        <v>90843.3</v>
      </c>
      <c r="L736" s="310">
        <v>10691.27</v>
      </c>
      <c r="M736" s="310">
        <v>1561.12</v>
      </c>
      <c r="N736" s="310">
        <v>300430.91331000003</v>
      </c>
      <c r="O736" s="659">
        <v>4.75</v>
      </c>
      <c r="P736" s="89"/>
    </row>
    <row r="737" spans="1:16" outlineLevel="1" x14ac:dyDescent="0.2">
      <c r="A737" s="623">
        <v>234</v>
      </c>
      <c r="B737" s="262">
        <v>251</v>
      </c>
      <c r="C737" s="262" t="s">
        <v>28</v>
      </c>
      <c r="D737" s="265" t="s">
        <v>526</v>
      </c>
      <c r="E737" s="294">
        <v>37849.5</v>
      </c>
      <c r="F737" s="296"/>
      <c r="G737" s="267">
        <v>1.5</v>
      </c>
      <c r="H737" s="907">
        <v>57</v>
      </c>
      <c r="I737" s="272">
        <v>99165.027509999985</v>
      </c>
      <c r="J737" s="312">
        <v>2928.3449999999998</v>
      </c>
      <c r="K737" s="316"/>
      <c r="L737" s="316"/>
      <c r="M737" s="316"/>
      <c r="N737" s="646"/>
      <c r="O737" s="656"/>
      <c r="P737" s="89"/>
    </row>
    <row r="738" spans="1:16" outlineLevel="1" x14ac:dyDescent="0.2">
      <c r="A738" s="623">
        <v>234</v>
      </c>
      <c r="B738" s="262">
        <v>251</v>
      </c>
      <c r="C738" s="262" t="s">
        <v>28</v>
      </c>
      <c r="D738" s="265" t="s">
        <v>535</v>
      </c>
      <c r="E738" s="294">
        <v>25452</v>
      </c>
      <c r="F738" s="297"/>
      <c r="G738" s="267">
        <v>2</v>
      </c>
      <c r="H738" s="907">
        <v>42</v>
      </c>
      <c r="I738" s="272">
        <v>73416.763800000001</v>
      </c>
      <c r="J738" s="312">
        <v>3904.46</v>
      </c>
      <c r="K738" s="242"/>
      <c r="L738" s="242"/>
      <c r="M738" s="242"/>
      <c r="N738" s="644"/>
      <c r="O738" s="222"/>
      <c r="P738" s="89"/>
    </row>
    <row r="739" spans="1:16" outlineLevel="1" x14ac:dyDescent="0.2">
      <c r="A739" s="623">
        <v>234</v>
      </c>
      <c r="B739" s="262">
        <v>251</v>
      </c>
      <c r="C739" s="262" t="s">
        <v>28</v>
      </c>
      <c r="D739" s="265" t="s">
        <v>1769</v>
      </c>
      <c r="E739" s="263"/>
      <c r="F739" s="297"/>
      <c r="G739" s="267">
        <v>0.53</v>
      </c>
      <c r="H739" s="907">
        <v>28</v>
      </c>
      <c r="I739" s="272">
        <v>11235.006009999999</v>
      </c>
      <c r="J739" s="312">
        <v>1034.6819</v>
      </c>
      <c r="K739" s="242">
        <v>89565.239947276801</v>
      </c>
      <c r="L739" s="242">
        <v>10495.4401714176</v>
      </c>
      <c r="M739" s="242"/>
      <c r="N739" s="644"/>
      <c r="O739" s="222"/>
      <c r="P739" s="89"/>
    </row>
    <row r="740" spans="1:16" outlineLevel="1" x14ac:dyDescent="0.2">
      <c r="A740" s="623">
        <v>234</v>
      </c>
      <c r="B740" s="262">
        <v>251</v>
      </c>
      <c r="C740" s="262" t="s">
        <v>28</v>
      </c>
      <c r="D740" s="265" t="s">
        <v>2829</v>
      </c>
      <c r="E740" s="263"/>
      <c r="F740" s="297"/>
      <c r="G740" s="267">
        <v>0.15</v>
      </c>
      <c r="H740" s="907">
        <v>39</v>
      </c>
      <c r="I740" s="272">
        <v>4895.0974999999999</v>
      </c>
      <c r="J740" s="312">
        <v>292.83449999999999</v>
      </c>
      <c r="K740" s="242"/>
      <c r="L740" s="242"/>
      <c r="M740" s="242"/>
      <c r="N740" s="648" t="s">
        <v>561</v>
      </c>
      <c r="O740" s="228"/>
      <c r="P740" s="89"/>
    </row>
    <row r="741" spans="1:16" outlineLevel="1" x14ac:dyDescent="0.2">
      <c r="A741" s="623">
        <v>234</v>
      </c>
      <c r="B741" s="262">
        <v>251</v>
      </c>
      <c r="C741" s="262" t="s">
        <v>28</v>
      </c>
      <c r="D741" s="265" t="s">
        <v>2355</v>
      </c>
      <c r="E741" s="263"/>
      <c r="F741" s="297"/>
      <c r="G741" s="267">
        <v>0.02</v>
      </c>
      <c r="H741" s="907">
        <v>28</v>
      </c>
      <c r="I741" s="272">
        <v>423.96249</v>
      </c>
      <c r="J741" s="312">
        <v>39.044599999999996</v>
      </c>
      <c r="K741" s="242">
        <v>1278.0628628544</v>
      </c>
      <c r="L741" s="242">
        <v>195.8266025856</v>
      </c>
      <c r="M741" s="242"/>
      <c r="N741" s="648" t="s">
        <v>562</v>
      </c>
      <c r="O741" s="318">
        <v>2.88</v>
      </c>
      <c r="P741" s="89"/>
    </row>
    <row r="742" spans="1:16" ht="15" customHeight="1" outlineLevel="1" x14ac:dyDescent="0.2">
      <c r="A742" s="623">
        <v>234</v>
      </c>
      <c r="B742" s="262">
        <v>251</v>
      </c>
      <c r="C742" s="262" t="s">
        <v>28</v>
      </c>
      <c r="D742" s="367" t="s">
        <v>3432</v>
      </c>
      <c r="E742" s="361"/>
      <c r="F742" s="541"/>
      <c r="G742" s="362"/>
      <c r="H742" s="911"/>
      <c r="I742" s="363"/>
      <c r="J742" s="363"/>
      <c r="K742" s="242"/>
      <c r="L742" s="242"/>
      <c r="M742" s="242"/>
      <c r="N742" s="644"/>
      <c r="O742" s="222"/>
      <c r="P742" s="89"/>
    </row>
    <row r="743" spans="1:16" outlineLevel="1" x14ac:dyDescent="0.2">
      <c r="A743" s="623">
        <v>234</v>
      </c>
      <c r="B743" s="262">
        <v>251</v>
      </c>
      <c r="C743" s="262" t="s">
        <v>28</v>
      </c>
      <c r="D743" s="367" t="s">
        <v>1718</v>
      </c>
      <c r="E743" s="238"/>
      <c r="F743" s="533"/>
      <c r="G743" s="239"/>
      <c r="H743" s="902"/>
      <c r="I743" s="242"/>
      <c r="J743" s="242"/>
      <c r="K743" s="242"/>
      <c r="L743" s="242"/>
      <c r="M743" s="242"/>
      <c r="N743" s="644"/>
      <c r="O743" s="222"/>
      <c r="P743" s="89"/>
    </row>
    <row r="744" spans="1:16" outlineLevel="1" x14ac:dyDescent="0.2">
      <c r="A744" s="624">
        <v>234</v>
      </c>
      <c r="B744" s="275">
        <v>251</v>
      </c>
      <c r="C744" s="275" t="s">
        <v>28</v>
      </c>
      <c r="D744" s="364" t="s">
        <v>616</v>
      </c>
      <c r="E744" s="250"/>
      <c r="F744" s="542"/>
      <c r="G744" s="251"/>
      <c r="H744" s="910"/>
      <c r="I744" s="251"/>
      <c r="J744" s="251"/>
      <c r="K744" s="251"/>
      <c r="L744" s="251"/>
      <c r="M744" s="251"/>
      <c r="N744" s="647"/>
      <c r="O744" s="252"/>
      <c r="P744" s="89"/>
    </row>
    <row r="745" spans="1:16" ht="24" customHeight="1" x14ac:dyDescent="0.2">
      <c r="A745" s="625">
        <v>234</v>
      </c>
      <c r="B745" s="254">
        <v>251</v>
      </c>
      <c r="C745" s="254" t="s">
        <v>28</v>
      </c>
      <c r="D745" s="284" t="s">
        <v>607</v>
      </c>
      <c r="E745" s="257">
        <v>44322</v>
      </c>
      <c r="F745" s="301" t="s">
        <v>552</v>
      </c>
      <c r="G745" s="258">
        <v>3.05</v>
      </c>
      <c r="H745" s="771"/>
      <c r="I745" s="258">
        <v>126552.31662</v>
      </c>
      <c r="J745" s="258">
        <v>5954.3014999999996</v>
      </c>
      <c r="K745" s="310">
        <v>49572.72</v>
      </c>
      <c r="L745" s="310">
        <v>6075.99</v>
      </c>
      <c r="M745" s="310">
        <v>1561.12</v>
      </c>
      <c r="N745" s="310">
        <v>189716.44811999999</v>
      </c>
      <c r="O745" s="659">
        <v>4.28</v>
      </c>
      <c r="P745" s="89"/>
    </row>
    <row r="746" spans="1:16" outlineLevel="1" x14ac:dyDescent="0.2">
      <c r="A746" s="623">
        <v>234</v>
      </c>
      <c r="B746" s="262">
        <v>251</v>
      </c>
      <c r="C746" s="262" t="s">
        <v>28</v>
      </c>
      <c r="D746" s="265" t="s">
        <v>526</v>
      </c>
      <c r="E746" s="294">
        <v>25233</v>
      </c>
      <c r="F746" s="296"/>
      <c r="G746" s="267">
        <v>1</v>
      </c>
      <c r="H746" s="907">
        <v>57</v>
      </c>
      <c r="I746" s="272">
        <v>66110.018349999998</v>
      </c>
      <c r="J746" s="312">
        <v>1952.23</v>
      </c>
      <c r="K746" s="316"/>
      <c r="L746" s="316"/>
      <c r="M746" s="316"/>
      <c r="N746" s="646"/>
      <c r="O746" s="656"/>
      <c r="P746" s="89"/>
    </row>
    <row r="747" spans="1:16" outlineLevel="1" x14ac:dyDescent="0.2">
      <c r="A747" s="623">
        <v>234</v>
      </c>
      <c r="B747" s="262">
        <v>251</v>
      </c>
      <c r="C747" s="262" t="s">
        <v>28</v>
      </c>
      <c r="D747" s="265" t="s">
        <v>535</v>
      </c>
      <c r="E747" s="294">
        <v>19089</v>
      </c>
      <c r="F747" s="297"/>
      <c r="G747" s="267">
        <v>1.5</v>
      </c>
      <c r="H747" s="907">
        <v>38</v>
      </c>
      <c r="I747" s="272">
        <v>47067.950949999999</v>
      </c>
      <c r="J747" s="312">
        <v>2928.3449999999998</v>
      </c>
      <c r="K747" s="242"/>
      <c r="L747" s="242"/>
      <c r="M747" s="242"/>
      <c r="N747" s="644"/>
      <c r="O747" s="222"/>
      <c r="P747" s="89"/>
    </row>
    <row r="748" spans="1:16" outlineLevel="1" x14ac:dyDescent="0.2">
      <c r="A748" s="623">
        <v>234</v>
      </c>
      <c r="B748" s="262">
        <v>251</v>
      </c>
      <c r="C748" s="262" t="s">
        <v>28</v>
      </c>
      <c r="D748" s="265" t="s">
        <v>1769</v>
      </c>
      <c r="E748" s="263"/>
      <c r="F748" s="297"/>
      <c r="G748" s="267">
        <v>0.38</v>
      </c>
      <c r="H748" s="907">
        <v>28</v>
      </c>
      <c r="I748" s="272">
        <v>8055.2873299999992</v>
      </c>
      <c r="J748" s="312">
        <v>741.84740000000011</v>
      </c>
      <c r="K748" s="242">
        <v>48294.656464319996</v>
      </c>
      <c r="L748" s="242">
        <v>5880.1647026304008</v>
      </c>
      <c r="M748" s="242"/>
      <c r="N748" s="644"/>
      <c r="O748" s="222"/>
      <c r="P748" s="89"/>
    </row>
    <row r="749" spans="1:16" outlineLevel="1" x14ac:dyDescent="0.2">
      <c r="A749" s="623">
        <v>234</v>
      </c>
      <c r="B749" s="262">
        <v>251</v>
      </c>
      <c r="C749" s="262" t="s">
        <v>28</v>
      </c>
      <c r="D749" s="265" t="s">
        <v>2829</v>
      </c>
      <c r="E749" s="263"/>
      <c r="F749" s="297"/>
      <c r="G749" s="267">
        <v>0.15</v>
      </c>
      <c r="H749" s="907">
        <v>39</v>
      </c>
      <c r="I749" s="272">
        <v>4895.0974999999999</v>
      </c>
      <c r="J749" s="312">
        <v>292.83449999999999</v>
      </c>
      <c r="K749" s="242"/>
      <c r="L749" s="242"/>
      <c r="M749" s="242"/>
      <c r="N749" s="648" t="s">
        <v>561</v>
      </c>
      <c r="O749" s="228"/>
      <c r="P749" s="89"/>
    </row>
    <row r="750" spans="1:16" outlineLevel="1" x14ac:dyDescent="0.2">
      <c r="A750" s="623">
        <v>234</v>
      </c>
      <c r="B750" s="262">
        <v>251</v>
      </c>
      <c r="C750" s="262" t="s">
        <v>28</v>
      </c>
      <c r="D750" s="265" t="s">
        <v>2355</v>
      </c>
      <c r="E750" s="263"/>
      <c r="F750" s="297"/>
      <c r="G750" s="267">
        <v>0.02</v>
      </c>
      <c r="H750" s="907">
        <v>28</v>
      </c>
      <c r="I750" s="272">
        <v>423.96249</v>
      </c>
      <c r="J750" s="312">
        <v>39.044599999999996</v>
      </c>
      <c r="K750" s="242">
        <v>1278.0628628544</v>
      </c>
      <c r="L750" s="242">
        <v>195.8266025856</v>
      </c>
      <c r="M750" s="242"/>
      <c r="N750" s="648" t="s">
        <v>562</v>
      </c>
      <c r="O750" s="318">
        <v>2.88</v>
      </c>
      <c r="P750" s="89"/>
    </row>
    <row r="751" spans="1:16" ht="15" customHeight="1" outlineLevel="1" x14ac:dyDescent="0.2">
      <c r="A751" s="623">
        <v>234</v>
      </c>
      <c r="B751" s="262">
        <v>251</v>
      </c>
      <c r="C751" s="262" t="s">
        <v>28</v>
      </c>
      <c r="D751" s="367" t="s">
        <v>3432</v>
      </c>
      <c r="E751" s="361"/>
      <c r="F751" s="541"/>
      <c r="G751" s="362"/>
      <c r="H751" s="911"/>
      <c r="I751" s="363"/>
      <c r="J751" s="363"/>
      <c r="K751" s="242"/>
      <c r="L751" s="242"/>
      <c r="M751" s="242"/>
      <c r="N751" s="644"/>
      <c r="O751" s="222"/>
      <c r="P751" s="89"/>
    </row>
    <row r="752" spans="1:16" outlineLevel="1" x14ac:dyDescent="0.2">
      <c r="A752" s="624">
        <v>234</v>
      </c>
      <c r="B752" s="275">
        <v>251</v>
      </c>
      <c r="C752" s="275" t="s">
        <v>28</v>
      </c>
      <c r="D752" s="364" t="s">
        <v>1718</v>
      </c>
      <c r="E752" s="379"/>
      <c r="F752" s="542"/>
      <c r="G752" s="380"/>
      <c r="H752" s="903"/>
      <c r="I752" s="251"/>
      <c r="J752" s="251"/>
      <c r="K752" s="251"/>
      <c r="L752" s="251"/>
      <c r="M752" s="251"/>
      <c r="N752" s="647"/>
      <c r="O752" s="252"/>
      <c r="P752" s="89"/>
    </row>
    <row r="753" spans="1:16" x14ac:dyDescent="0.2">
      <c r="A753" s="625">
        <v>234</v>
      </c>
      <c r="B753" s="254">
        <v>251</v>
      </c>
      <c r="C753" s="254" t="s">
        <v>28</v>
      </c>
      <c r="D753" s="284" t="s">
        <v>608</v>
      </c>
      <c r="E753" s="257">
        <v>45639</v>
      </c>
      <c r="F753" s="301" t="s">
        <v>552</v>
      </c>
      <c r="G753" s="258">
        <v>2.3699999999999997</v>
      </c>
      <c r="H753" s="771"/>
      <c r="I753" s="258">
        <v>111233.49926000001</v>
      </c>
      <c r="J753" s="258">
        <v>4626.7850999999991</v>
      </c>
      <c r="K753" s="310">
        <v>24438.1</v>
      </c>
      <c r="L753" s="310">
        <v>4103.99</v>
      </c>
      <c r="M753" s="310">
        <v>1561.12</v>
      </c>
      <c r="N753" s="310">
        <v>145963.49435999998</v>
      </c>
      <c r="O753" s="659">
        <v>3.2</v>
      </c>
      <c r="P753" s="89"/>
    </row>
    <row r="754" spans="1:16" outlineLevel="1" x14ac:dyDescent="0.2">
      <c r="A754" s="623">
        <v>234</v>
      </c>
      <c r="B754" s="262">
        <v>251</v>
      </c>
      <c r="C754" s="262" t="s">
        <v>28</v>
      </c>
      <c r="D754" s="265" t="s">
        <v>526</v>
      </c>
      <c r="E754" s="294">
        <v>32913</v>
      </c>
      <c r="F754" s="296"/>
      <c r="G754" s="267">
        <v>1</v>
      </c>
      <c r="H754" s="907">
        <v>57</v>
      </c>
      <c r="I754" s="272">
        <v>66110.018349999998</v>
      </c>
      <c r="J754" s="312">
        <v>1952.23</v>
      </c>
      <c r="K754" s="316"/>
      <c r="L754" s="316"/>
      <c r="M754" s="316"/>
      <c r="N754" s="646"/>
      <c r="O754" s="656"/>
      <c r="P754" s="89"/>
    </row>
    <row r="755" spans="1:16" outlineLevel="1" x14ac:dyDescent="0.2">
      <c r="A755" s="623">
        <v>234</v>
      </c>
      <c r="B755" s="262">
        <v>251</v>
      </c>
      <c r="C755" s="262" t="s">
        <v>28</v>
      </c>
      <c r="D755" s="265" t="s">
        <v>535</v>
      </c>
      <c r="E755" s="294">
        <v>12726</v>
      </c>
      <c r="F755" s="297"/>
      <c r="G755" s="267">
        <v>1</v>
      </c>
      <c r="H755" s="907">
        <v>42</v>
      </c>
      <c r="I755" s="272">
        <v>36708.3819</v>
      </c>
      <c r="J755" s="312">
        <v>1952.23</v>
      </c>
      <c r="K755" s="242"/>
      <c r="L755" s="242"/>
      <c r="M755" s="242"/>
      <c r="N755" s="644"/>
      <c r="O755" s="222"/>
      <c r="P755" s="89"/>
    </row>
    <row r="756" spans="1:16" outlineLevel="1" x14ac:dyDescent="0.2">
      <c r="A756" s="623">
        <v>234</v>
      </c>
      <c r="B756" s="262">
        <v>251</v>
      </c>
      <c r="C756" s="262" t="s">
        <v>28</v>
      </c>
      <c r="D756" s="265" t="s">
        <v>1769</v>
      </c>
      <c r="E756" s="263"/>
      <c r="F756" s="297"/>
      <c r="G756" s="267">
        <v>0.31</v>
      </c>
      <c r="H756" s="907">
        <v>28</v>
      </c>
      <c r="I756" s="272">
        <v>6571.4185999999991</v>
      </c>
      <c r="J756" s="312">
        <v>605.19129999999996</v>
      </c>
      <c r="K756" s="242">
        <v>24037.853497862401</v>
      </c>
      <c r="L756" s="242">
        <v>4038.7055901696003</v>
      </c>
      <c r="M756" s="242"/>
      <c r="N756" s="644"/>
      <c r="O756" s="222"/>
      <c r="P756" s="89"/>
    </row>
    <row r="757" spans="1:16" outlineLevel="1" x14ac:dyDescent="0.2">
      <c r="A757" s="623">
        <v>234</v>
      </c>
      <c r="B757" s="262">
        <v>251</v>
      </c>
      <c r="C757" s="262" t="s">
        <v>28</v>
      </c>
      <c r="D757" s="265" t="s">
        <v>2829</v>
      </c>
      <c r="E757" s="263"/>
      <c r="F757" s="297"/>
      <c r="G757" s="267">
        <v>0.05</v>
      </c>
      <c r="H757" s="907">
        <v>39</v>
      </c>
      <c r="I757" s="272">
        <v>1631.6991699999999</v>
      </c>
      <c r="J757" s="312">
        <v>97.611500000000007</v>
      </c>
      <c r="K757" s="242"/>
      <c r="L757" s="242"/>
      <c r="M757" s="242"/>
      <c r="N757" s="648" t="s">
        <v>561</v>
      </c>
      <c r="O757" s="228"/>
      <c r="P757" s="89"/>
    </row>
    <row r="758" spans="1:16" outlineLevel="1" x14ac:dyDescent="0.2">
      <c r="A758" s="623">
        <v>234</v>
      </c>
      <c r="B758" s="262">
        <v>251</v>
      </c>
      <c r="C758" s="262" t="s">
        <v>28</v>
      </c>
      <c r="D758" s="265" t="s">
        <v>2355</v>
      </c>
      <c r="E758" s="263"/>
      <c r="F758" s="297"/>
      <c r="G758" s="267">
        <v>0.01</v>
      </c>
      <c r="H758" s="907">
        <v>28</v>
      </c>
      <c r="I758" s="272">
        <v>211.98123999999999</v>
      </c>
      <c r="J758" s="312">
        <v>19.522299999999998</v>
      </c>
      <c r="K758" s="242">
        <v>400.24422224639994</v>
      </c>
      <c r="L758" s="242">
        <v>65.282895820799993</v>
      </c>
      <c r="M758" s="242"/>
      <c r="N758" s="648" t="s">
        <v>562</v>
      </c>
      <c r="O758" s="318">
        <v>2.88</v>
      </c>
      <c r="P758" s="89"/>
    </row>
    <row r="759" spans="1:16" outlineLevel="1" x14ac:dyDescent="0.2">
      <c r="A759" s="624">
        <v>234</v>
      </c>
      <c r="B759" s="275">
        <v>251</v>
      </c>
      <c r="C759" s="275" t="s">
        <v>28</v>
      </c>
      <c r="D759" s="367" t="s">
        <v>3433</v>
      </c>
      <c r="E759" s="365"/>
      <c r="F759" s="374"/>
      <c r="G759" s="366"/>
      <c r="H759" s="914"/>
      <c r="I759" s="360"/>
      <c r="J759" s="360"/>
      <c r="K759" s="251"/>
      <c r="L759" s="251"/>
      <c r="M759" s="251"/>
      <c r="N759" s="647"/>
      <c r="O759" s="252"/>
      <c r="P759" s="89"/>
    </row>
    <row r="760" spans="1:16" ht="24" customHeight="1" x14ac:dyDescent="0.2">
      <c r="A760" s="625">
        <v>234</v>
      </c>
      <c r="B760" s="254">
        <v>251</v>
      </c>
      <c r="C760" s="254" t="s">
        <v>153</v>
      </c>
      <c r="D760" s="284" t="s">
        <v>609</v>
      </c>
      <c r="E760" s="257">
        <v>1018</v>
      </c>
      <c r="F760" s="301" t="s">
        <v>559</v>
      </c>
      <c r="G760" s="258">
        <v>2.31</v>
      </c>
      <c r="H760" s="771"/>
      <c r="I760" s="258">
        <v>109652.77142</v>
      </c>
      <c r="J760" s="258">
        <v>4509.6512999999995</v>
      </c>
      <c r="K760" s="310">
        <v>251922.99</v>
      </c>
      <c r="L760" s="310">
        <v>764.94</v>
      </c>
      <c r="M760" s="310">
        <v>1561.12</v>
      </c>
      <c r="N760" s="310">
        <v>368411.47272000002</v>
      </c>
      <c r="O760" s="659">
        <v>361.9</v>
      </c>
      <c r="P760" s="89"/>
    </row>
    <row r="761" spans="1:16" outlineLevel="1" x14ac:dyDescent="0.2">
      <c r="A761" s="623">
        <v>234</v>
      </c>
      <c r="B761" s="262">
        <v>251</v>
      </c>
      <c r="C761" s="262" t="s">
        <v>153</v>
      </c>
      <c r="D761" s="265" t="s">
        <v>526</v>
      </c>
      <c r="E761" s="266"/>
      <c r="F761" s="296"/>
      <c r="G761" s="267">
        <v>1</v>
      </c>
      <c r="H761" s="907">
        <v>57</v>
      </c>
      <c r="I761" s="272">
        <v>66110.018349999998</v>
      </c>
      <c r="J761" s="312">
        <v>1952.23</v>
      </c>
      <c r="K761" s="316"/>
      <c r="L761" s="316"/>
      <c r="M761" s="316"/>
      <c r="N761" s="646"/>
      <c r="O761" s="656"/>
      <c r="P761" s="89"/>
    </row>
    <row r="762" spans="1:16" outlineLevel="1" x14ac:dyDescent="0.2">
      <c r="A762" s="623">
        <v>234</v>
      </c>
      <c r="B762" s="262">
        <v>251</v>
      </c>
      <c r="C762" s="262" t="s">
        <v>153</v>
      </c>
      <c r="D762" s="265" t="s">
        <v>535</v>
      </c>
      <c r="E762" s="263"/>
      <c r="F762" s="297"/>
      <c r="G762" s="267">
        <v>1</v>
      </c>
      <c r="H762" s="907">
        <v>42</v>
      </c>
      <c r="I762" s="272">
        <v>36708.3819</v>
      </c>
      <c r="J762" s="312">
        <v>1952.23</v>
      </c>
      <c r="K762" s="242"/>
      <c r="L762" s="242"/>
      <c r="M762" s="242"/>
      <c r="N762" s="644"/>
      <c r="O762" s="222"/>
      <c r="P762" s="89"/>
    </row>
    <row r="763" spans="1:16" outlineLevel="1" x14ac:dyDescent="0.2">
      <c r="A763" s="623">
        <v>234</v>
      </c>
      <c r="B763" s="262">
        <v>251</v>
      </c>
      <c r="C763" s="262" t="s">
        <v>153</v>
      </c>
      <c r="D763" s="265" t="s">
        <v>1769</v>
      </c>
      <c r="E763" s="263"/>
      <c r="F763" s="297"/>
      <c r="G763" s="267">
        <v>0.31</v>
      </c>
      <c r="H763" s="907">
        <v>29</v>
      </c>
      <c r="I763" s="272">
        <v>6834.3711700000003</v>
      </c>
      <c r="J763" s="312">
        <v>605.19129999999996</v>
      </c>
      <c r="K763" s="242"/>
      <c r="L763" s="242"/>
      <c r="M763" s="242"/>
      <c r="N763" s="644"/>
      <c r="O763" s="222"/>
      <c r="P763" s="89"/>
    </row>
    <row r="764" spans="1:16" ht="15" customHeight="1" outlineLevel="1" x14ac:dyDescent="0.2">
      <c r="A764" s="623">
        <v>234</v>
      </c>
      <c r="B764" s="262">
        <v>251</v>
      </c>
      <c r="C764" s="262" t="s">
        <v>153</v>
      </c>
      <c r="D764" s="367" t="s">
        <v>3419</v>
      </c>
      <c r="E764" s="361"/>
      <c r="F764" s="541"/>
      <c r="G764" s="362"/>
      <c r="H764" s="911"/>
      <c r="I764" s="363"/>
      <c r="J764" s="363"/>
      <c r="K764" s="242"/>
      <c r="L764" s="242"/>
      <c r="M764" s="242"/>
      <c r="N764" s="644"/>
      <c r="O764" s="222"/>
      <c r="P764" s="89"/>
    </row>
    <row r="765" spans="1:16" outlineLevel="1" x14ac:dyDescent="0.2">
      <c r="A765" s="623">
        <v>234</v>
      </c>
      <c r="B765" s="262">
        <v>251</v>
      </c>
      <c r="C765" s="262" t="s">
        <v>153</v>
      </c>
      <c r="D765" s="367" t="s">
        <v>4</v>
      </c>
      <c r="E765" s="221"/>
      <c r="F765" s="533"/>
      <c r="G765" s="242"/>
      <c r="H765" s="908"/>
      <c r="I765" s="242"/>
      <c r="J765" s="242"/>
      <c r="K765" s="242"/>
      <c r="L765" s="242"/>
      <c r="M765" s="242"/>
      <c r="N765" s="644"/>
      <c r="O765" s="222"/>
      <c r="P765" s="89"/>
    </row>
    <row r="766" spans="1:16" outlineLevel="1" x14ac:dyDescent="0.2">
      <c r="A766" s="623">
        <v>234</v>
      </c>
      <c r="B766" s="262">
        <v>251</v>
      </c>
      <c r="C766" s="262" t="s">
        <v>153</v>
      </c>
      <c r="D766" s="367" t="s">
        <v>1699</v>
      </c>
      <c r="E766" s="221"/>
      <c r="F766" s="533"/>
      <c r="G766" s="242"/>
      <c r="H766" s="908"/>
      <c r="I766" s="242"/>
      <c r="J766" s="242"/>
      <c r="K766" s="242"/>
      <c r="L766" s="242"/>
      <c r="M766" s="242"/>
      <c r="N766" s="644"/>
      <c r="O766" s="222"/>
      <c r="P766" s="89"/>
    </row>
    <row r="767" spans="1:16" outlineLevel="1" x14ac:dyDescent="0.2">
      <c r="A767" s="624">
        <v>234</v>
      </c>
      <c r="B767" s="275">
        <v>251</v>
      </c>
      <c r="C767" s="275" t="s">
        <v>153</v>
      </c>
      <c r="D767" s="364" t="s">
        <v>5</v>
      </c>
      <c r="E767" s="250"/>
      <c r="F767" s="542"/>
      <c r="G767" s="251"/>
      <c r="H767" s="910"/>
      <c r="I767" s="251"/>
      <c r="J767" s="251"/>
      <c r="K767" s="251"/>
      <c r="L767" s="251"/>
      <c r="M767" s="251"/>
      <c r="N767" s="647"/>
      <c r="O767" s="252"/>
      <c r="P767" s="89"/>
    </row>
    <row r="768" spans="1:16" ht="17.25" customHeight="1" x14ac:dyDescent="0.2">
      <c r="A768" s="836">
        <v>234</v>
      </c>
      <c r="B768" s="254">
        <v>251</v>
      </c>
      <c r="C768" s="254" t="s">
        <v>155</v>
      </c>
      <c r="D768" s="284" t="s">
        <v>611</v>
      </c>
      <c r="E768" s="257">
        <v>4363</v>
      </c>
      <c r="F768" s="844" t="s">
        <v>560</v>
      </c>
      <c r="G768" s="838">
        <v>2.31</v>
      </c>
      <c r="H768" s="928"/>
      <c r="I768" s="838">
        <v>109652.77142</v>
      </c>
      <c r="J768" s="838">
        <v>4509.6512999999995</v>
      </c>
      <c r="K768" s="838">
        <v>56769.120000000003</v>
      </c>
      <c r="L768" s="838">
        <v>1135.3800000000001</v>
      </c>
      <c r="M768" s="838">
        <v>1561.12</v>
      </c>
      <c r="N768" s="838">
        <v>173628.04272</v>
      </c>
      <c r="O768" s="839">
        <v>39.799999999999997</v>
      </c>
      <c r="P768" s="89"/>
    </row>
    <row r="769" spans="1:16" ht="17.25" customHeight="1" x14ac:dyDescent="0.2">
      <c r="A769" s="841">
        <v>239</v>
      </c>
      <c r="B769" s="826">
        <v>257</v>
      </c>
      <c r="C769" s="826" t="s">
        <v>155</v>
      </c>
      <c r="D769" s="827" t="s">
        <v>611</v>
      </c>
      <c r="E769" s="302">
        <v>4363</v>
      </c>
      <c r="F769" s="845" t="s">
        <v>560</v>
      </c>
      <c r="G769" s="829">
        <v>2.31</v>
      </c>
      <c r="H769" s="931"/>
      <c r="I769" s="829">
        <v>109652.77142</v>
      </c>
      <c r="J769" s="829">
        <v>4509.6512999999995</v>
      </c>
      <c r="K769" s="829">
        <v>56769.120000000003</v>
      </c>
      <c r="L769" s="829">
        <v>1135.3800000000001</v>
      </c>
      <c r="M769" s="829">
        <v>1561.12</v>
      </c>
      <c r="N769" s="829">
        <v>173628.04272</v>
      </c>
      <c r="O769" s="830">
        <v>39.799999999999997</v>
      </c>
      <c r="P769" s="89"/>
    </row>
    <row r="770" spans="1:16" ht="17.25" customHeight="1" x14ac:dyDescent="0.2">
      <c r="A770" s="841">
        <v>234</v>
      </c>
      <c r="B770" s="826">
        <v>251</v>
      </c>
      <c r="C770" s="826" t="s">
        <v>156</v>
      </c>
      <c r="D770" s="827" t="s">
        <v>612</v>
      </c>
      <c r="E770" s="302">
        <v>4363</v>
      </c>
      <c r="F770" s="845" t="s">
        <v>560</v>
      </c>
      <c r="G770" s="829">
        <v>2.31</v>
      </c>
      <c r="H770" s="931"/>
      <c r="I770" s="829">
        <v>109652.77142</v>
      </c>
      <c r="J770" s="829">
        <v>4509.6512999999995</v>
      </c>
      <c r="K770" s="829">
        <v>56769.120000000003</v>
      </c>
      <c r="L770" s="829">
        <v>1135.3800000000001</v>
      </c>
      <c r="M770" s="829">
        <v>1561.12</v>
      </c>
      <c r="N770" s="829">
        <v>173628.04272</v>
      </c>
      <c r="O770" s="830">
        <v>39.799999999999997</v>
      </c>
      <c r="P770" s="89"/>
    </row>
    <row r="771" spans="1:16" ht="17.25" customHeight="1" x14ac:dyDescent="0.2">
      <c r="A771" s="841">
        <v>239</v>
      </c>
      <c r="B771" s="826">
        <v>257</v>
      </c>
      <c r="C771" s="826" t="s">
        <v>156</v>
      </c>
      <c r="D771" s="827" t="s">
        <v>612</v>
      </c>
      <c r="E771" s="302">
        <v>4363</v>
      </c>
      <c r="F771" s="846" t="s">
        <v>560</v>
      </c>
      <c r="G771" s="842">
        <v>2.31</v>
      </c>
      <c r="H771" s="932"/>
      <c r="I771" s="842">
        <v>109652.77142</v>
      </c>
      <c r="J771" s="842">
        <v>4509.6512999999995</v>
      </c>
      <c r="K771" s="842">
        <v>56769.120000000003</v>
      </c>
      <c r="L771" s="842">
        <v>1135.3800000000001</v>
      </c>
      <c r="M771" s="842">
        <v>1561.12</v>
      </c>
      <c r="N771" s="842">
        <v>173628.04272</v>
      </c>
      <c r="O771" s="843">
        <v>39.799999999999997</v>
      </c>
      <c r="P771" s="89"/>
    </row>
    <row r="772" spans="1:16" outlineLevel="1" x14ac:dyDescent="0.2">
      <c r="A772" s="623">
        <v>234</v>
      </c>
      <c r="B772" s="262">
        <v>251</v>
      </c>
      <c r="C772" s="262" t="s">
        <v>155</v>
      </c>
      <c r="D772" s="265" t="s">
        <v>526</v>
      </c>
      <c r="E772" s="266"/>
      <c r="F772" s="590"/>
      <c r="G772" s="591">
        <v>1</v>
      </c>
      <c r="H772" s="925">
        <v>57</v>
      </c>
      <c r="I772" s="592">
        <v>66110.018349999998</v>
      </c>
      <c r="J772" s="593">
        <v>1952.23</v>
      </c>
      <c r="K772" s="242"/>
      <c r="L772" s="242"/>
      <c r="M772" s="242"/>
      <c r="N772" s="900"/>
      <c r="O772" s="656"/>
      <c r="P772" s="89"/>
    </row>
    <row r="773" spans="1:16" outlineLevel="1" x14ac:dyDescent="0.2">
      <c r="A773" s="623">
        <v>234</v>
      </c>
      <c r="B773" s="262">
        <v>251</v>
      </c>
      <c r="C773" s="262" t="s">
        <v>155</v>
      </c>
      <c r="D773" s="265" t="s">
        <v>535</v>
      </c>
      <c r="E773" s="263"/>
      <c r="F773" s="297"/>
      <c r="G773" s="267">
        <v>1</v>
      </c>
      <c r="H773" s="907">
        <v>42</v>
      </c>
      <c r="I773" s="272">
        <v>36708.3819</v>
      </c>
      <c r="J773" s="312">
        <v>1952.23</v>
      </c>
      <c r="K773" s="242"/>
      <c r="L773" s="242"/>
      <c r="M773" s="242"/>
      <c r="N773" s="900"/>
      <c r="O773" s="222"/>
      <c r="P773" s="89"/>
    </row>
    <row r="774" spans="1:16" outlineLevel="1" x14ac:dyDescent="0.2">
      <c r="A774" s="623">
        <v>234</v>
      </c>
      <c r="B774" s="262">
        <v>251</v>
      </c>
      <c r="C774" s="262" t="s">
        <v>155</v>
      </c>
      <c r="D774" s="265" t="s">
        <v>1769</v>
      </c>
      <c r="E774" s="263"/>
      <c r="F774" s="297"/>
      <c r="G774" s="267">
        <v>0.31</v>
      </c>
      <c r="H774" s="907">
        <v>29</v>
      </c>
      <c r="I774" s="272">
        <v>6834.3711700000003</v>
      </c>
      <c r="J774" s="312">
        <v>605.19129999999996</v>
      </c>
      <c r="K774" s="242"/>
      <c r="L774" s="242"/>
      <c r="M774" s="242"/>
      <c r="N774" s="900"/>
      <c r="O774" s="222"/>
      <c r="P774" s="89"/>
    </row>
    <row r="775" spans="1:16" ht="15" customHeight="1" outlineLevel="1" x14ac:dyDescent="0.2">
      <c r="A775" s="623">
        <v>234</v>
      </c>
      <c r="B775" s="262">
        <v>251</v>
      </c>
      <c r="C775" s="262" t="s">
        <v>155</v>
      </c>
      <c r="D775" s="367" t="s">
        <v>3434</v>
      </c>
      <c r="E775" s="361"/>
      <c r="F775" s="541"/>
      <c r="G775" s="362"/>
      <c r="H775" s="911"/>
      <c r="I775" s="363"/>
      <c r="J775" s="363"/>
      <c r="K775" s="242"/>
      <c r="L775" s="242"/>
      <c r="M775" s="242"/>
      <c r="N775" s="900"/>
      <c r="O775" s="222"/>
      <c r="P775" s="89"/>
    </row>
    <row r="776" spans="1:16" outlineLevel="1" x14ac:dyDescent="0.2">
      <c r="A776" s="623">
        <v>234</v>
      </c>
      <c r="B776" s="262">
        <v>251</v>
      </c>
      <c r="C776" s="262" t="s">
        <v>155</v>
      </c>
      <c r="D776" s="367" t="s">
        <v>610</v>
      </c>
      <c r="E776" s="221"/>
      <c r="F776" s="533"/>
      <c r="G776" s="242"/>
      <c r="H776" s="908"/>
      <c r="I776" s="242"/>
      <c r="J776" s="242"/>
      <c r="K776" s="242"/>
      <c r="L776" s="242"/>
      <c r="M776" s="242"/>
      <c r="N776" s="900"/>
      <c r="O776" s="222"/>
      <c r="P776" s="89"/>
    </row>
    <row r="777" spans="1:16" outlineLevel="1" x14ac:dyDescent="0.2">
      <c r="A777" s="623">
        <v>234</v>
      </c>
      <c r="B777" s="262">
        <v>251</v>
      </c>
      <c r="C777" s="262" t="s">
        <v>155</v>
      </c>
      <c r="D777" s="367" t="s">
        <v>1719</v>
      </c>
      <c r="E777" s="221"/>
      <c r="F777" s="533"/>
      <c r="G777" s="242"/>
      <c r="H777" s="908"/>
      <c r="I777" s="242"/>
      <c r="J777" s="242"/>
      <c r="K777" s="242"/>
      <c r="L777" s="242"/>
      <c r="M777" s="242"/>
      <c r="N777" s="900"/>
      <c r="O777" s="222"/>
      <c r="P777" s="89"/>
    </row>
    <row r="778" spans="1:16" outlineLevel="1" x14ac:dyDescent="0.2">
      <c r="A778" s="624">
        <v>234</v>
      </c>
      <c r="B778" s="275">
        <v>251</v>
      </c>
      <c r="C778" s="275" t="s">
        <v>155</v>
      </c>
      <c r="D778" s="364" t="s">
        <v>1720</v>
      </c>
      <c r="E778" s="250"/>
      <c r="F778" s="542"/>
      <c r="G778" s="251"/>
      <c r="H778" s="910"/>
      <c r="I778" s="251"/>
      <c r="J778" s="251"/>
      <c r="K778" s="251"/>
      <c r="L778" s="251"/>
      <c r="M778" s="251"/>
      <c r="N778" s="979"/>
      <c r="O778" s="252"/>
      <c r="P778" s="89"/>
    </row>
    <row r="779" spans="1:16" ht="17.25" customHeight="1" x14ac:dyDescent="0.2">
      <c r="A779" s="836">
        <v>234</v>
      </c>
      <c r="B779" s="254">
        <v>251</v>
      </c>
      <c r="C779" s="254" t="s">
        <v>157</v>
      </c>
      <c r="D779" s="284" t="s">
        <v>613</v>
      </c>
      <c r="E779" s="257">
        <v>4363</v>
      </c>
      <c r="F779" s="844" t="s">
        <v>560</v>
      </c>
      <c r="G779" s="838">
        <v>2.31</v>
      </c>
      <c r="H779" s="928"/>
      <c r="I779" s="838">
        <v>109652.77142</v>
      </c>
      <c r="J779" s="838">
        <v>4509.6499999999996</v>
      </c>
      <c r="K779" s="838">
        <v>78214.559999999998</v>
      </c>
      <c r="L779" s="838">
        <v>1351.11</v>
      </c>
      <c r="M779" s="838">
        <v>1561.12</v>
      </c>
      <c r="N779" s="838">
        <v>195289.21141999998</v>
      </c>
      <c r="O779" s="839">
        <v>44.76</v>
      </c>
      <c r="P779" s="89"/>
    </row>
    <row r="780" spans="1:16" ht="17.25" customHeight="1" x14ac:dyDescent="0.2">
      <c r="A780" s="841">
        <v>239</v>
      </c>
      <c r="B780" s="826">
        <v>257</v>
      </c>
      <c r="C780" s="826" t="s">
        <v>157</v>
      </c>
      <c r="D780" s="827" t="s">
        <v>613</v>
      </c>
      <c r="E780" s="302">
        <v>4363</v>
      </c>
      <c r="F780" s="845" t="s">
        <v>560</v>
      </c>
      <c r="G780" s="829">
        <v>2.31</v>
      </c>
      <c r="H780" s="931"/>
      <c r="I780" s="829">
        <v>109652.77142</v>
      </c>
      <c r="J780" s="829">
        <v>4509.6499999999996</v>
      </c>
      <c r="K780" s="829">
        <v>78214.559999999998</v>
      </c>
      <c r="L780" s="829">
        <v>1351.11</v>
      </c>
      <c r="M780" s="829">
        <v>1561.12</v>
      </c>
      <c r="N780" s="829">
        <v>195289.21141999998</v>
      </c>
      <c r="O780" s="830">
        <v>44.76</v>
      </c>
      <c r="P780" s="89"/>
    </row>
    <row r="781" spans="1:16" ht="17.25" customHeight="1" x14ac:dyDescent="0.2">
      <c r="A781" s="841">
        <v>234</v>
      </c>
      <c r="B781" s="826">
        <v>251</v>
      </c>
      <c r="C781" s="826" t="s">
        <v>158</v>
      </c>
      <c r="D781" s="827" t="s">
        <v>614</v>
      </c>
      <c r="E781" s="302">
        <v>4363</v>
      </c>
      <c r="F781" s="845" t="s">
        <v>560</v>
      </c>
      <c r="G781" s="829">
        <v>2.31</v>
      </c>
      <c r="H781" s="931"/>
      <c r="I781" s="829">
        <v>109652.77142</v>
      </c>
      <c r="J781" s="829">
        <v>4509.6499999999996</v>
      </c>
      <c r="K781" s="829">
        <v>78214.559999999998</v>
      </c>
      <c r="L781" s="829">
        <v>1351.11</v>
      </c>
      <c r="M781" s="829">
        <v>1561.12</v>
      </c>
      <c r="N781" s="829">
        <v>195289.21141999998</v>
      </c>
      <c r="O781" s="830">
        <v>44.76</v>
      </c>
      <c r="P781" s="89"/>
    </row>
    <row r="782" spans="1:16" ht="17.25" customHeight="1" x14ac:dyDescent="0.2">
      <c r="A782" s="841">
        <v>239</v>
      </c>
      <c r="B782" s="826">
        <v>257</v>
      </c>
      <c r="C782" s="826" t="s">
        <v>158</v>
      </c>
      <c r="D782" s="827" t="s">
        <v>614</v>
      </c>
      <c r="E782" s="302">
        <v>4363</v>
      </c>
      <c r="F782" s="845" t="s">
        <v>560</v>
      </c>
      <c r="G782" s="829">
        <v>2.31</v>
      </c>
      <c r="H782" s="931"/>
      <c r="I782" s="829">
        <v>109652.77142</v>
      </c>
      <c r="J782" s="829">
        <v>4509.6499999999996</v>
      </c>
      <c r="K782" s="842">
        <v>78214.559999999998</v>
      </c>
      <c r="L782" s="842">
        <v>1351.11</v>
      </c>
      <c r="M782" s="842">
        <v>1561.12</v>
      </c>
      <c r="N782" s="842">
        <v>195289.21141999998</v>
      </c>
      <c r="O782" s="830">
        <v>44.76</v>
      </c>
      <c r="P782" s="89"/>
    </row>
    <row r="783" spans="1:16" outlineLevel="1" x14ac:dyDescent="0.2">
      <c r="A783" s="848">
        <v>234</v>
      </c>
      <c r="B783" s="262">
        <v>251</v>
      </c>
      <c r="C783" s="262" t="s">
        <v>157</v>
      </c>
      <c r="D783" s="265" t="s">
        <v>526</v>
      </c>
      <c r="E783" s="266"/>
      <c r="F783" s="296"/>
      <c r="G783" s="267">
        <v>1</v>
      </c>
      <c r="H783" s="907">
        <v>57</v>
      </c>
      <c r="I783" s="272">
        <v>66110.018349999998</v>
      </c>
      <c r="J783" s="312">
        <v>1952.23</v>
      </c>
      <c r="K783" s="363"/>
      <c r="L783" s="363"/>
      <c r="M783" s="363"/>
      <c r="N783" s="363"/>
      <c r="O783" s="372"/>
      <c r="P783" s="89"/>
    </row>
    <row r="784" spans="1:16" outlineLevel="1" x14ac:dyDescent="0.2">
      <c r="A784" s="623">
        <v>234</v>
      </c>
      <c r="B784" s="262">
        <v>251</v>
      </c>
      <c r="C784" s="262" t="s">
        <v>157</v>
      </c>
      <c r="D784" s="265" t="s">
        <v>535</v>
      </c>
      <c r="E784" s="263"/>
      <c r="F784" s="297"/>
      <c r="G784" s="267">
        <v>1</v>
      </c>
      <c r="H784" s="907">
        <v>42</v>
      </c>
      <c r="I784" s="272">
        <v>36708.3819</v>
      </c>
      <c r="J784" s="312">
        <v>1952.23</v>
      </c>
      <c r="K784" s="242"/>
      <c r="L784" s="242"/>
      <c r="M784" s="242"/>
      <c r="N784" s="242"/>
      <c r="O784" s="222"/>
      <c r="P784" s="89"/>
    </row>
    <row r="785" spans="1:16" outlineLevel="1" x14ac:dyDescent="0.2">
      <c r="A785" s="623">
        <v>234</v>
      </c>
      <c r="B785" s="262">
        <v>251</v>
      </c>
      <c r="C785" s="262" t="s">
        <v>157</v>
      </c>
      <c r="D785" s="265" t="s">
        <v>1769</v>
      </c>
      <c r="E785" s="263"/>
      <c r="F785" s="297"/>
      <c r="G785" s="267">
        <v>0.31</v>
      </c>
      <c r="H785" s="907">
        <v>29</v>
      </c>
      <c r="I785" s="272">
        <v>6834.3711700000003</v>
      </c>
      <c r="J785" s="312">
        <v>605.19000000000005</v>
      </c>
      <c r="K785" s="242"/>
      <c r="L785" s="242"/>
      <c r="M785" s="242"/>
      <c r="N785" s="242"/>
      <c r="O785" s="222"/>
      <c r="P785" s="89"/>
    </row>
    <row r="786" spans="1:16" ht="15" customHeight="1" outlineLevel="1" x14ac:dyDescent="0.2">
      <c r="A786" s="624">
        <v>234</v>
      </c>
      <c r="B786" s="275">
        <v>251</v>
      </c>
      <c r="C786" s="275" t="s">
        <v>157</v>
      </c>
      <c r="D786" s="367" t="s">
        <v>3434</v>
      </c>
      <c r="E786" s="365"/>
      <c r="F786" s="374"/>
      <c r="G786" s="366"/>
      <c r="H786" s="914"/>
      <c r="I786" s="360"/>
      <c r="J786" s="360"/>
      <c r="K786" s="251"/>
      <c r="L786" s="251"/>
      <c r="M786" s="251"/>
      <c r="N786" s="251"/>
      <c r="O786" s="252"/>
      <c r="P786" s="89"/>
    </row>
    <row r="787" spans="1:16" ht="32.25" customHeight="1" x14ac:dyDescent="0.2">
      <c r="A787" s="836">
        <v>234</v>
      </c>
      <c r="B787" s="254">
        <v>251</v>
      </c>
      <c r="C787" s="254" t="s">
        <v>159</v>
      </c>
      <c r="D787" s="256" t="s">
        <v>2738</v>
      </c>
      <c r="E787" s="849">
        <v>867</v>
      </c>
      <c r="F787" s="850" t="s">
        <v>559</v>
      </c>
      <c r="G787" s="851">
        <v>6.92</v>
      </c>
      <c r="H787" s="933"/>
      <c r="I787" s="851">
        <v>328737.85067999997</v>
      </c>
      <c r="J787" s="852">
        <v>13509.4316</v>
      </c>
      <c r="K787" s="1066">
        <v>1033857.37</v>
      </c>
      <c r="L787" s="838">
        <v>70092.039999999994</v>
      </c>
      <c r="M787" s="838">
        <v>1561.12</v>
      </c>
      <c r="N787" s="1066">
        <v>1447757.8122800002</v>
      </c>
      <c r="O787" s="839">
        <v>1669.85</v>
      </c>
      <c r="P787" s="89"/>
    </row>
    <row r="788" spans="1:16" ht="29.25" customHeight="1" x14ac:dyDescent="0.2">
      <c r="A788" s="841">
        <v>222</v>
      </c>
      <c r="B788" s="826">
        <v>231</v>
      </c>
      <c r="C788" s="826" t="s">
        <v>159</v>
      </c>
      <c r="D788" s="827" t="s">
        <v>2738</v>
      </c>
      <c r="E788" s="302">
        <v>867</v>
      </c>
      <c r="F788" s="549" t="s">
        <v>559</v>
      </c>
      <c r="G788" s="828">
        <v>6.92</v>
      </c>
      <c r="H788" s="922"/>
      <c r="I788" s="828">
        <v>328737.85067999997</v>
      </c>
      <c r="J788" s="828">
        <v>13509.4316</v>
      </c>
      <c r="K788" s="1067">
        <v>1033857.37</v>
      </c>
      <c r="L788" s="829">
        <v>70092.039999999994</v>
      </c>
      <c r="M788" s="829">
        <v>1561.12</v>
      </c>
      <c r="N788" s="1067">
        <v>1447757.8122800002</v>
      </c>
      <c r="O788" s="843">
        <v>1669.85</v>
      </c>
      <c r="P788" s="89"/>
    </row>
    <row r="789" spans="1:16" outlineLevel="1" x14ac:dyDescent="0.2">
      <c r="A789" s="623">
        <v>234</v>
      </c>
      <c r="B789" s="262">
        <v>251</v>
      </c>
      <c r="C789" s="262" t="s">
        <v>159</v>
      </c>
      <c r="D789" s="265" t="s">
        <v>526</v>
      </c>
      <c r="E789" s="266"/>
      <c r="F789" s="296"/>
      <c r="G789" s="267">
        <v>3</v>
      </c>
      <c r="H789" s="907">
        <v>57</v>
      </c>
      <c r="I789" s="272">
        <v>198330.05502999999</v>
      </c>
      <c r="J789" s="312">
        <v>5856.69</v>
      </c>
      <c r="K789" s="316"/>
      <c r="L789" s="316"/>
      <c r="M789" s="316"/>
      <c r="N789" s="316"/>
      <c r="O789" s="656"/>
      <c r="P789" s="89"/>
    </row>
    <row r="790" spans="1:16" outlineLevel="1" x14ac:dyDescent="0.2">
      <c r="A790" s="623">
        <v>234</v>
      </c>
      <c r="B790" s="262">
        <v>251</v>
      </c>
      <c r="C790" s="262" t="s">
        <v>159</v>
      </c>
      <c r="D790" s="265" t="s">
        <v>535</v>
      </c>
      <c r="E790" s="263"/>
      <c r="F790" s="297"/>
      <c r="G790" s="267">
        <v>3</v>
      </c>
      <c r="H790" s="907">
        <v>42</v>
      </c>
      <c r="I790" s="272">
        <v>110125.14569999999</v>
      </c>
      <c r="J790" s="312">
        <v>5856.69</v>
      </c>
      <c r="K790" s="242"/>
      <c r="L790" s="242"/>
      <c r="M790" s="242"/>
      <c r="N790" s="242"/>
      <c r="O790" s="222"/>
      <c r="P790" s="89"/>
    </row>
    <row r="791" spans="1:16" outlineLevel="1" x14ac:dyDescent="0.2">
      <c r="A791" s="623">
        <v>234</v>
      </c>
      <c r="B791" s="262">
        <v>251</v>
      </c>
      <c r="C791" s="262" t="s">
        <v>159</v>
      </c>
      <c r="D791" s="265" t="s">
        <v>1769</v>
      </c>
      <c r="E791" s="263"/>
      <c r="F791" s="297"/>
      <c r="G791" s="267">
        <v>0.92</v>
      </c>
      <c r="H791" s="907">
        <v>29</v>
      </c>
      <c r="I791" s="272">
        <v>20282.649949999999</v>
      </c>
      <c r="J791" s="312">
        <v>1796.0515999999998</v>
      </c>
      <c r="K791" s="242"/>
      <c r="L791" s="242"/>
      <c r="M791" s="242"/>
      <c r="N791" s="242"/>
      <c r="O791" s="222"/>
      <c r="P791" s="89"/>
    </row>
    <row r="792" spans="1:16" ht="15" customHeight="1" outlineLevel="1" x14ac:dyDescent="0.2">
      <c r="A792" s="623">
        <v>234</v>
      </c>
      <c r="B792" s="262">
        <v>251</v>
      </c>
      <c r="C792" s="262" t="s">
        <v>159</v>
      </c>
      <c r="D792" s="370" t="s">
        <v>4</v>
      </c>
      <c r="E792" s="371"/>
      <c r="F792" s="541"/>
      <c r="G792" s="363"/>
      <c r="H792" s="921"/>
      <c r="I792" s="363"/>
      <c r="J792" s="363"/>
      <c r="K792" s="242"/>
      <c r="L792" s="242"/>
      <c r="M792" s="242"/>
      <c r="N792" s="242"/>
      <c r="O792" s="222"/>
      <c r="P792" s="89"/>
    </row>
    <row r="793" spans="1:16" outlineLevel="1" x14ac:dyDescent="0.2">
      <c r="A793" s="623">
        <v>234</v>
      </c>
      <c r="B793" s="262">
        <v>251</v>
      </c>
      <c r="C793" s="262" t="s">
        <v>159</v>
      </c>
      <c r="D793" s="367" t="s">
        <v>1699</v>
      </c>
      <c r="E793" s="221"/>
      <c r="F793" s="533"/>
      <c r="G793" s="242"/>
      <c r="H793" s="908"/>
      <c r="I793" s="242"/>
      <c r="J793" s="242"/>
      <c r="K793" s="242"/>
      <c r="L793" s="242"/>
      <c r="M793" s="242"/>
      <c r="N793" s="242"/>
      <c r="O793" s="222"/>
      <c r="P793" s="89"/>
    </row>
    <row r="794" spans="1:16" outlineLevel="1" x14ac:dyDescent="0.2">
      <c r="A794" s="623">
        <v>234</v>
      </c>
      <c r="B794" s="262">
        <v>251</v>
      </c>
      <c r="C794" s="262" t="s">
        <v>159</v>
      </c>
      <c r="D794" s="367" t="s">
        <v>15</v>
      </c>
      <c r="E794" s="221"/>
      <c r="F794" s="533"/>
      <c r="G794" s="242"/>
      <c r="H794" s="908"/>
      <c r="I794" s="242"/>
      <c r="J794" s="242"/>
      <c r="K794" s="242"/>
      <c r="L794" s="242"/>
      <c r="M794" s="242"/>
      <c r="N794" s="242"/>
      <c r="O794" s="222"/>
      <c r="P794" s="89"/>
    </row>
    <row r="795" spans="1:16" outlineLevel="1" x14ac:dyDescent="0.2">
      <c r="A795" s="624">
        <v>234</v>
      </c>
      <c r="B795" s="275">
        <v>251</v>
      </c>
      <c r="C795" s="275" t="s">
        <v>159</v>
      </c>
      <c r="D795" s="364" t="s">
        <v>2828</v>
      </c>
      <c r="E795" s="250"/>
      <c r="F795" s="542"/>
      <c r="G795" s="251"/>
      <c r="H795" s="910"/>
      <c r="I795" s="251"/>
      <c r="J795" s="251"/>
      <c r="K795" s="251"/>
      <c r="L795" s="251"/>
      <c r="M795" s="251"/>
      <c r="N795" s="251"/>
      <c r="O795" s="252"/>
      <c r="P795" s="89"/>
    </row>
    <row r="796" spans="1:16" ht="45.75" customHeight="1" x14ac:dyDescent="0.2">
      <c r="A796" s="836">
        <v>234</v>
      </c>
      <c r="B796" s="254">
        <v>251</v>
      </c>
      <c r="C796" s="254" t="s">
        <v>160</v>
      </c>
      <c r="D796" s="284" t="s">
        <v>739</v>
      </c>
      <c r="E796" s="849">
        <v>1418</v>
      </c>
      <c r="F796" s="853" t="s">
        <v>559</v>
      </c>
      <c r="G796" s="838">
        <v>6.92</v>
      </c>
      <c r="H796" s="928"/>
      <c r="I796" s="838">
        <v>312748.60690000001</v>
      </c>
      <c r="J796" s="838">
        <v>13509.4316</v>
      </c>
      <c r="K796" s="838">
        <v>940807.63</v>
      </c>
      <c r="L796" s="838">
        <v>101460.99</v>
      </c>
      <c r="M796" s="838">
        <v>1561.12</v>
      </c>
      <c r="N796" s="838">
        <v>1370087.7785000002</v>
      </c>
      <c r="O796" s="839">
        <v>966.21</v>
      </c>
      <c r="P796" s="89"/>
    </row>
    <row r="797" spans="1:16" ht="45.75" customHeight="1" x14ac:dyDescent="0.2">
      <c r="A797" s="841">
        <v>222</v>
      </c>
      <c r="B797" s="826">
        <v>231</v>
      </c>
      <c r="C797" s="826" t="s">
        <v>160</v>
      </c>
      <c r="D797" s="827" t="s">
        <v>739</v>
      </c>
      <c r="E797" s="302">
        <v>1418</v>
      </c>
      <c r="F797" s="549" t="s">
        <v>559</v>
      </c>
      <c r="G797" s="828">
        <v>6.92</v>
      </c>
      <c r="H797" s="922"/>
      <c r="I797" s="828">
        <v>312748.60690000001</v>
      </c>
      <c r="J797" s="828">
        <v>13509.4316</v>
      </c>
      <c r="K797" s="829">
        <v>940807.63</v>
      </c>
      <c r="L797" s="829">
        <v>101460.99</v>
      </c>
      <c r="M797" s="829">
        <v>1561.12</v>
      </c>
      <c r="N797" s="829">
        <v>1370087.7785000002</v>
      </c>
      <c r="O797" s="843">
        <v>966.21</v>
      </c>
      <c r="P797" s="89"/>
    </row>
    <row r="798" spans="1:16" outlineLevel="1" x14ac:dyDescent="0.2">
      <c r="A798" s="623">
        <v>234</v>
      </c>
      <c r="B798" s="262">
        <v>251</v>
      </c>
      <c r="C798" s="262" t="s">
        <v>160</v>
      </c>
      <c r="D798" s="265" t="s">
        <v>526</v>
      </c>
      <c r="E798" s="266"/>
      <c r="F798" s="296"/>
      <c r="G798" s="267">
        <v>3</v>
      </c>
      <c r="H798" s="907">
        <v>57</v>
      </c>
      <c r="I798" s="272">
        <v>198330.05502999999</v>
      </c>
      <c r="J798" s="312">
        <v>5856.69</v>
      </c>
      <c r="K798" s="316"/>
      <c r="L798" s="316"/>
      <c r="M798" s="316"/>
      <c r="N798" s="316"/>
      <c r="O798" s="656"/>
      <c r="P798" s="89"/>
    </row>
    <row r="799" spans="1:16" outlineLevel="1" x14ac:dyDescent="0.2">
      <c r="A799" s="623">
        <v>234</v>
      </c>
      <c r="B799" s="262">
        <v>251</v>
      </c>
      <c r="C799" s="262" t="s">
        <v>160</v>
      </c>
      <c r="D799" s="265" t="s">
        <v>535</v>
      </c>
      <c r="E799" s="263"/>
      <c r="F799" s="297"/>
      <c r="G799" s="267">
        <v>3</v>
      </c>
      <c r="H799" s="907">
        <v>38</v>
      </c>
      <c r="I799" s="272">
        <v>94135.901920000004</v>
      </c>
      <c r="J799" s="312">
        <v>5856.69</v>
      </c>
      <c r="K799" s="242"/>
      <c r="L799" s="242"/>
      <c r="M799" s="242"/>
      <c r="N799" s="242"/>
      <c r="O799" s="222"/>
      <c r="P799" s="89"/>
    </row>
    <row r="800" spans="1:16" outlineLevel="1" x14ac:dyDescent="0.2">
      <c r="A800" s="623">
        <v>234</v>
      </c>
      <c r="B800" s="262">
        <v>251</v>
      </c>
      <c r="C800" s="262" t="s">
        <v>160</v>
      </c>
      <c r="D800" s="265" t="s">
        <v>1769</v>
      </c>
      <c r="E800" s="263"/>
      <c r="F800" s="297"/>
      <c r="G800" s="267">
        <v>0.92</v>
      </c>
      <c r="H800" s="907">
        <v>29</v>
      </c>
      <c r="I800" s="272">
        <v>20282.649949999999</v>
      </c>
      <c r="J800" s="312">
        <v>1796.0515999999998</v>
      </c>
      <c r="K800" s="242"/>
      <c r="L800" s="242"/>
      <c r="M800" s="242"/>
      <c r="N800" s="242"/>
      <c r="O800" s="222"/>
      <c r="P800" s="89"/>
    </row>
    <row r="801" spans="1:16" ht="15" customHeight="1" outlineLevel="1" x14ac:dyDescent="0.2">
      <c r="A801" s="623">
        <v>234</v>
      </c>
      <c r="B801" s="262">
        <v>251</v>
      </c>
      <c r="C801" s="262" t="s">
        <v>160</v>
      </c>
      <c r="D801" s="370" t="s">
        <v>4</v>
      </c>
      <c r="E801" s="371"/>
      <c r="F801" s="541"/>
      <c r="G801" s="363"/>
      <c r="H801" s="921"/>
      <c r="I801" s="363"/>
      <c r="J801" s="363"/>
      <c r="K801" s="242"/>
      <c r="L801" s="242"/>
      <c r="M801" s="242"/>
      <c r="N801" s="242"/>
      <c r="O801" s="222"/>
      <c r="P801" s="89"/>
    </row>
    <row r="802" spans="1:16" outlineLevel="1" x14ac:dyDescent="0.2">
      <c r="A802" s="623">
        <v>234</v>
      </c>
      <c r="B802" s="262">
        <v>251</v>
      </c>
      <c r="C802" s="262" t="s">
        <v>160</v>
      </c>
      <c r="D802" s="367" t="s">
        <v>1699</v>
      </c>
      <c r="E802" s="221"/>
      <c r="F802" s="533"/>
      <c r="G802" s="242"/>
      <c r="H802" s="908"/>
      <c r="I802" s="242"/>
      <c r="J802" s="242"/>
      <c r="K802" s="242"/>
      <c r="L802" s="242"/>
      <c r="M802" s="242"/>
      <c r="N802" s="242"/>
      <c r="O802" s="222"/>
      <c r="P802" s="89"/>
    </row>
    <row r="803" spans="1:16" outlineLevel="1" x14ac:dyDescent="0.2">
      <c r="A803" s="623">
        <v>234</v>
      </c>
      <c r="B803" s="262">
        <v>251</v>
      </c>
      <c r="C803" s="262" t="s">
        <v>160</v>
      </c>
      <c r="D803" s="367" t="s">
        <v>15</v>
      </c>
      <c r="E803" s="221"/>
      <c r="F803" s="533"/>
      <c r="G803" s="242"/>
      <c r="H803" s="908"/>
      <c r="I803" s="242"/>
      <c r="J803" s="242"/>
      <c r="K803" s="242"/>
      <c r="L803" s="242"/>
      <c r="M803" s="242"/>
      <c r="N803" s="242"/>
      <c r="O803" s="222"/>
      <c r="P803" s="89"/>
    </row>
    <row r="804" spans="1:16" outlineLevel="1" x14ac:dyDescent="0.2">
      <c r="A804" s="624">
        <v>234</v>
      </c>
      <c r="B804" s="275">
        <v>251</v>
      </c>
      <c r="C804" s="275" t="s">
        <v>160</v>
      </c>
      <c r="D804" s="364" t="s">
        <v>2828</v>
      </c>
      <c r="E804" s="250"/>
      <c r="F804" s="542"/>
      <c r="G804" s="251"/>
      <c r="H804" s="910"/>
      <c r="I804" s="251"/>
      <c r="J804" s="251"/>
      <c r="K804" s="251"/>
      <c r="L804" s="251"/>
      <c r="M804" s="251"/>
      <c r="N804" s="251"/>
      <c r="O804" s="252"/>
      <c r="P804" s="89"/>
    </row>
    <row r="805" spans="1:16" ht="24" customHeight="1" x14ac:dyDescent="0.2">
      <c r="A805" s="625">
        <v>238</v>
      </c>
      <c r="B805" s="254">
        <v>255</v>
      </c>
      <c r="C805" s="254" t="s">
        <v>28</v>
      </c>
      <c r="D805" s="256" t="s">
        <v>3648</v>
      </c>
      <c r="E805" s="257">
        <v>18554</v>
      </c>
      <c r="F805" s="301" t="s">
        <v>552</v>
      </c>
      <c r="G805" s="258">
        <v>5.3</v>
      </c>
      <c r="H805" s="771"/>
      <c r="I805" s="258">
        <v>211377.32835</v>
      </c>
      <c r="J805" s="258">
        <v>10346.819</v>
      </c>
      <c r="K805" s="838">
        <v>113174.26</v>
      </c>
      <c r="L805" s="838">
        <v>48807.23</v>
      </c>
      <c r="M805" s="838">
        <v>1561.12</v>
      </c>
      <c r="N805" s="310">
        <v>385266.75735000003</v>
      </c>
      <c r="O805" s="659">
        <v>20.76</v>
      </c>
      <c r="P805" s="89"/>
    </row>
    <row r="806" spans="1:16" outlineLevel="1" x14ac:dyDescent="0.2">
      <c r="A806" s="623">
        <v>238</v>
      </c>
      <c r="B806" s="262">
        <v>255</v>
      </c>
      <c r="C806" s="262" t="s">
        <v>28</v>
      </c>
      <c r="D806" s="265" t="s">
        <v>526</v>
      </c>
      <c r="E806" s="294">
        <v>18554</v>
      </c>
      <c r="F806" s="296"/>
      <c r="G806" s="267">
        <v>1.33</v>
      </c>
      <c r="H806" s="907">
        <v>57</v>
      </c>
      <c r="I806" s="272">
        <v>87926.324390000009</v>
      </c>
      <c r="J806" s="312">
        <v>2596.4659000000001</v>
      </c>
      <c r="K806" s="242"/>
      <c r="L806" s="242"/>
      <c r="M806" s="242"/>
      <c r="N806" s="900"/>
      <c r="O806" s="656"/>
      <c r="P806" s="89"/>
    </row>
    <row r="807" spans="1:16" outlineLevel="1" x14ac:dyDescent="0.2">
      <c r="A807" s="623">
        <v>238</v>
      </c>
      <c r="B807" s="262">
        <v>255</v>
      </c>
      <c r="C807" s="262" t="s">
        <v>28</v>
      </c>
      <c r="D807" s="265" t="s">
        <v>512</v>
      </c>
      <c r="E807" s="294"/>
      <c r="F807" s="296"/>
      <c r="G807" s="267">
        <v>0.5</v>
      </c>
      <c r="H807" s="907">
        <v>40</v>
      </c>
      <c r="I807" s="272">
        <v>16969.628069999999</v>
      </c>
      <c r="J807" s="312">
        <v>976.11500000000001</v>
      </c>
      <c r="K807" s="242"/>
      <c r="L807" s="242"/>
      <c r="M807" s="242"/>
      <c r="N807" s="900"/>
      <c r="O807" s="222"/>
      <c r="P807" s="89"/>
    </row>
    <row r="808" spans="1:16" outlineLevel="1" x14ac:dyDescent="0.2">
      <c r="A808" s="623">
        <v>238</v>
      </c>
      <c r="B808" s="262">
        <v>255</v>
      </c>
      <c r="C808" s="262" t="s">
        <v>28</v>
      </c>
      <c r="D808" s="265" t="s">
        <v>535</v>
      </c>
      <c r="E808" s="294"/>
      <c r="F808" s="297"/>
      <c r="G808" s="267">
        <v>1</v>
      </c>
      <c r="H808" s="907">
        <v>42</v>
      </c>
      <c r="I808" s="272">
        <v>36708.3819</v>
      </c>
      <c r="J808" s="312">
        <v>1952.23</v>
      </c>
      <c r="K808" s="242"/>
      <c r="L808" s="242"/>
      <c r="M808" s="242"/>
      <c r="N808" s="644"/>
      <c r="O808" s="222"/>
      <c r="P808" s="89"/>
    </row>
    <row r="809" spans="1:16" outlineLevel="1" x14ac:dyDescent="0.2">
      <c r="A809" s="623">
        <v>238</v>
      </c>
      <c r="B809" s="262">
        <v>255</v>
      </c>
      <c r="C809" s="262" t="s">
        <v>28</v>
      </c>
      <c r="D809" s="265" t="s">
        <v>524</v>
      </c>
      <c r="E809" s="294"/>
      <c r="F809" s="297"/>
      <c r="G809" s="267">
        <v>0.5</v>
      </c>
      <c r="H809" s="907">
        <v>33</v>
      </c>
      <c r="I809" s="272">
        <v>12895.384080000002</v>
      </c>
      <c r="J809" s="312">
        <v>976.11500000000001</v>
      </c>
      <c r="K809" s="242"/>
      <c r="L809" s="242"/>
      <c r="M809" s="242"/>
      <c r="N809" s="644"/>
      <c r="O809" s="222"/>
      <c r="P809" s="89"/>
    </row>
    <row r="810" spans="1:16" outlineLevel="1" x14ac:dyDescent="0.2">
      <c r="A810" s="623">
        <v>238</v>
      </c>
      <c r="B810" s="262">
        <v>255</v>
      </c>
      <c r="C810" s="262" t="s">
        <v>28</v>
      </c>
      <c r="D810" s="265" t="s">
        <v>1769</v>
      </c>
      <c r="E810" s="263"/>
      <c r="F810" s="297"/>
      <c r="G810" s="267">
        <v>0.51</v>
      </c>
      <c r="H810" s="907">
        <v>29</v>
      </c>
      <c r="I810" s="272">
        <v>11243.642909999999</v>
      </c>
      <c r="J810" s="312">
        <v>995.6373000000001</v>
      </c>
      <c r="K810" s="242">
        <v>91138.05</v>
      </c>
      <c r="L810" s="242">
        <v>45178.559999999998</v>
      </c>
      <c r="M810" s="242"/>
      <c r="N810" s="644"/>
      <c r="O810" s="222"/>
      <c r="P810" s="89"/>
    </row>
    <row r="811" spans="1:16" outlineLevel="1" x14ac:dyDescent="0.2">
      <c r="A811" s="623">
        <v>238</v>
      </c>
      <c r="B811" s="262">
        <v>255</v>
      </c>
      <c r="C811" s="262" t="s">
        <v>28</v>
      </c>
      <c r="D811" s="265" t="s">
        <v>2829</v>
      </c>
      <c r="E811" s="263"/>
      <c r="F811" s="297"/>
      <c r="G811" s="267">
        <v>1.27</v>
      </c>
      <c r="H811" s="907">
        <v>39</v>
      </c>
      <c r="I811" s="272">
        <v>41445.15885</v>
      </c>
      <c r="J811" s="312">
        <v>2479.3321000000001</v>
      </c>
      <c r="K811" s="242"/>
      <c r="L811" s="242"/>
      <c r="M811" s="242"/>
      <c r="N811" s="648" t="s">
        <v>561</v>
      </c>
      <c r="O811" s="228"/>
      <c r="P811" s="89"/>
    </row>
    <row r="812" spans="1:16" outlineLevel="1" x14ac:dyDescent="0.2">
      <c r="A812" s="623">
        <v>238</v>
      </c>
      <c r="B812" s="262">
        <v>255</v>
      </c>
      <c r="C812" s="262" t="s">
        <v>28</v>
      </c>
      <c r="D812" s="265" t="s">
        <v>2355</v>
      </c>
      <c r="E812" s="263"/>
      <c r="F812" s="297"/>
      <c r="G812" s="267">
        <v>0.19</v>
      </c>
      <c r="H812" s="907">
        <v>29</v>
      </c>
      <c r="I812" s="272">
        <v>4188.8081500000008</v>
      </c>
      <c r="J812" s="312">
        <v>370.92370000000005</v>
      </c>
      <c r="K812" s="242">
        <v>22036.212773971201</v>
      </c>
      <c r="L812" s="242">
        <v>3628.6667250624</v>
      </c>
      <c r="M812" s="242"/>
      <c r="N812" s="648" t="s">
        <v>562</v>
      </c>
      <c r="O812" s="318">
        <v>2.88</v>
      </c>
      <c r="P812" s="89"/>
    </row>
    <row r="813" spans="1:16" ht="15" customHeight="1" outlineLevel="1" x14ac:dyDescent="0.2">
      <c r="A813" s="624">
        <v>238</v>
      </c>
      <c r="B813" s="275">
        <v>255</v>
      </c>
      <c r="C813" s="275" t="s">
        <v>28</v>
      </c>
      <c r="D813" s="368" t="s">
        <v>615</v>
      </c>
      <c r="E813" s="369"/>
      <c r="F813" s="374"/>
      <c r="G813" s="360"/>
      <c r="H813" s="917"/>
      <c r="I813" s="360"/>
      <c r="J813" s="360"/>
      <c r="K813" s="251"/>
      <c r="L813" s="251"/>
      <c r="M813" s="251"/>
      <c r="N813" s="647"/>
      <c r="O813" s="252"/>
      <c r="P813" s="89"/>
    </row>
    <row r="814" spans="1:16" ht="24" customHeight="1" x14ac:dyDescent="0.2">
      <c r="A814" s="625">
        <v>238</v>
      </c>
      <c r="B814" s="254">
        <v>256</v>
      </c>
      <c r="C814" s="254" t="s">
        <v>28</v>
      </c>
      <c r="D814" s="284" t="s">
        <v>3649</v>
      </c>
      <c r="E814" s="257">
        <v>30092</v>
      </c>
      <c r="F814" s="301" t="s">
        <v>552</v>
      </c>
      <c r="G814" s="258">
        <v>4.9582800000000002</v>
      </c>
      <c r="H814" s="771"/>
      <c r="I814" s="1428">
        <v>210411.95559</v>
      </c>
      <c r="J814" s="1428">
        <v>9679.7420199999997</v>
      </c>
      <c r="K814" s="838">
        <v>117955.89</v>
      </c>
      <c r="L814" s="838">
        <v>32400.35</v>
      </c>
      <c r="M814" s="838">
        <v>1561.12</v>
      </c>
      <c r="N814" s="310">
        <v>372009.06</v>
      </c>
      <c r="O814" s="659">
        <v>12.36</v>
      </c>
      <c r="P814" s="89"/>
    </row>
    <row r="815" spans="1:16" outlineLevel="1" x14ac:dyDescent="0.2">
      <c r="A815" s="623">
        <v>238</v>
      </c>
      <c r="B815" s="262">
        <v>256</v>
      </c>
      <c r="C815" s="262" t="s">
        <v>28</v>
      </c>
      <c r="D815" s="265" t="s">
        <v>526</v>
      </c>
      <c r="E815" s="294">
        <v>30092</v>
      </c>
      <c r="F815" s="296"/>
      <c r="G815" s="267">
        <v>1.5</v>
      </c>
      <c r="H815" s="907">
        <v>57</v>
      </c>
      <c r="I815" s="1429">
        <v>99165.027509999985</v>
      </c>
      <c r="J815" s="1430">
        <v>2928.3449999999998</v>
      </c>
      <c r="K815" s="316"/>
      <c r="L815" s="316"/>
      <c r="M815" s="316"/>
      <c r="N815" s="646"/>
      <c r="O815" s="656"/>
      <c r="P815" s="89"/>
    </row>
    <row r="816" spans="1:16" outlineLevel="1" x14ac:dyDescent="0.2">
      <c r="A816" s="623">
        <v>238</v>
      </c>
      <c r="B816" s="262">
        <v>256</v>
      </c>
      <c r="C816" s="262" t="s">
        <v>28</v>
      </c>
      <c r="D816" s="265" t="s">
        <v>535</v>
      </c>
      <c r="E816" s="294"/>
      <c r="F816" s="296"/>
      <c r="G816" s="267">
        <v>2.23</v>
      </c>
      <c r="H816" s="907">
        <v>42</v>
      </c>
      <c r="I816" s="1429">
        <v>81859.691640000005</v>
      </c>
      <c r="J816" s="1430">
        <v>4353.4728999999998</v>
      </c>
      <c r="K816" s="242"/>
      <c r="L816" s="242"/>
      <c r="M816" s="242"/>
      <c r="N816" s="728"/>
      <c r="O816" s="222"/>
      <c r="P816" s="89"/>
    </row>
    <row r="817" spans="1:16" outlineLevel="1" x14ac:dyDescent="0.2">
      <c r="A817" s="623">
        <v>238</v>
      </c>
      <c r="B817" s="262">
        <v>256</v>
      </c>
      <c r="C817" s="262" t="s">
        <v>28</v>
      </c>
      <c r="D817" s="265" t="s">
        <v>524</v>
      </c>
      <c r="E817" s="294"/>
      <c r="F817" s="296"/>
      <c r="G817" s="267">
        <v>0.28549999999999998</v>
      </c>
      <c r="H817" s="907">
        <v>33</v>
      </c>
      <c r="I817" s="1429">
        <v>7363.2643200000002</v>
      </c>
      <c r="J817" s="1430">
        <v>557.36167</v>
      </c>
      <c r="K817" s="242"/>
      <c r="L817" s="242"/>
      <c r="M817" s="242"/>
      <c r="N817" s="644"/>
      <c r="O817" s="222"/>
      <c r="P817" s="89"/>
    </row>
    <row r="818" spans="1:16" outlineLevel="1" x14ac:dyDescent="0.2">
      <c r="A818" s="623">
        <v>238</v>
      </c>
      <c r="B818" s="262">
        <v>256</v>
      </c>
      <c r="C818" s="262" t="s">
        <v>28</v>
      </c>
      <c r="D818" s="265" t="s">
        <v>500</v>
      </c>
      <c r="E818" s="294"/>
      <c r="F818" s="296"/>
      <c r="G818" s="267">
        <v>0.14280000000000001</v>
      </c>
      <c r="H818" s="907">
        <v>26</v>
      </c>
      <c r="I818" s="1429">
        <v>2798.7415000000005</v>
      </c>
      <c r="J818" s="1430">
        <v>278.77845000000002</v>
      </c>
      <c r="K818" s="242"/>
      <c r="L818" s="242"/>
      <c r="M818" s="242"/>
      <c r="N818" s="644"/>
      <c r="O818" s="222"/>
      <c r="P818" s="89"/>
    </row>
    <row r="819" spans="1:16" outlineLevel="1" x14ac:dyDescent="0.2">
      <c r="A819" s="623">
        <v>238</v>
      </c>
      <c r="B819" s="262">
        <v>256</v>
      </c>
      <c r="C819" s="262" t="s">
        <v>28</v>
      </c>
      <c r="D819" s="265" t="s">
        <v>1769</v>
      </c>
      <c r="E819" s="263"/>
      <c r="F819" s="296"/>
      <c r="G819" s="267">
        <v>0.63</v>
      </c>
      <c r="H819" s="907">
        <v>29</v>
      </c>
      <c r="I819" s="1429">
        <v>13889.20595</v>
      </c>
      <c r="J819" s="1430">
        <v>1229.9049</v>
      </c>
      <c r="K819" s="242">
        <v>116675.88</v>
      </c>
      <c r="L819" s="242">
        <v>32204.5</v>
      </c>
      <c r="M819" s="242"/>
      <c r="N819" s="644"/>
      <c r="O819" s="222"/>
      <c r="P819" s="89"/>
    </row>
    <row r="820" spans="1:16" outlineLevel="1" x14ac:dyDescent="0.2">
      <c r="A820" s="623">
        <v>238</v>
      </c>
      <c r="B820" s="262">
        <v>256</v>
      </c>
      <c r="C820" s="262" t="s">
        <v>28</v>
      </c>
      <c r="D820" s="265" t="s">
        <v>2829</v>
      </c>
      <c r="E820" s="263"/>
      <c r="F820" s="296"/>
      <c r="G820" s="267">
        <v>0.15</v>
      </c>
      <c r="H820" s="907">
        <v>39</v>
      </c>
      <c r="I820" s="1429">
        <v>4895.0974999999999</v>
      </c>
      <c r="J820" s="1430">
        <v>292.83449999999999</v>
      </c>
      <c r="K820" s="242"/>
      <c r="L820" s="242"/>
      <c r="M820" s="242"/>
      <c r="N820" s="648" t="s">
        <v>561</v>
      </c>
      <c r="O820" s="228"/>
      <c r="P820" s="89"/>
    </row>
    <row r="821" spans="1:16" outlineLevel="1" x14ac:dyDescent="0.2">
      <c r="A821" s="623">
        <v>238</v>
      </c>
      <c r="B821" s="262">
        <v>256</v>
      </c>
      <c r="C821" s="262" t="s">
        <v>28</v>
      </c>
      <c r="D821" s="265" t="s">
        <v>2355</v>
      </c>
      <c r="E821" s="263"/>
      <c r="F821" s="296"/>
      <c r="G821" s="267">
        <v>0.02</v>
      </c>
      <c r="H821" s="907">
        <v>29</v>
      </c>
      <c r="I821" s="1429">
        <v>440.92717000000005</v>
      </c>
      <c r="J821" s="1430">
        <v>39.044599999999996</v>
      </c>
      <c r="K821" s="242">
        <v>1280.0063320127999</v>
      </c>
      <c r="L821" s="242">
        <v>195.84868746240002</v>
      </c>
      <c r="M821" s="242"/>
      <c r="N821" s="648" t="s">
        <v>562</v>
      </c>
      <c r="O821" s="318">
        <v>2.88</v>
      </c>
      <c r="P821" s="89"/>
    </row>
    <row r="822" spans="1:16" ht="15" customHeight="1" outlineLevel="1" x14ac:dyDescent="0.2">
      <c r="A822" s="623">
        <v>238</v>
      </c>
      <c r="B822" s="262">
        <v>256</v>
      </c>
      <c r="C822" s="262" t="s">
        <v>28</v>
      </c>
      <c r="D822" s="370" t="s">
        <v>616</v>
      </c>
      <c r="E822" s="371"/>
      <c r="F822" s="541"/>
      <c r="G822" s="363"/>
      <c r="H822" s="921"/>
      <c r="I822" s="363"/>
      <c r="J822" s="363"/>
      <c r="K822" s="242"/>
      <c r="L822" s="242"/>
      <c r="M822" s="242"/>
      <c r="N822" s="644"/>
      <c r="O822" s="222"/>
      <c r="P822" s="89"/>
    </row>
    <row r="823" spans="1:16" outlineLevel="1" x14ac:dyDescent="0.2">
      <c r="A823" s="624">
        <v>238</v>
      </c>
      <c r="B823" s="275">
        <v>256</v>
      </c>
      <c r="C823" s="275" t="s">
        <v>28</v>
      </c>
      <c r="D823" s="364" t="s">
        <v>390</v>
      </c>
      <c r="E823" s="250"/>
      <c r="F823" s="542"/>
      <c r="G823" s="251"/>
      <c r="H823" s="910"/>
      <c r="I823" s="251"/>
      <c r="J823" s="251"/>
      <c r="K823" s="251"/>
      <c r="L823" s="251"/>
      <c r="M823" s="251"/>
      <c r="N823" s="647"/>
      <c r="O823" s="252"/>
      <c r="P823" s="89"/>
    </row>
    <row r="824" spans="1:16" ht="24" customHeight="1" x14ac:dyDescent="0.2">
      <c r="A824" s="625">
        <v>238</v>
      </c>
      <c r="B824" s="254">
        <v>261</v>
      </c>
      <c r="C824" s="254" t="s">
        <v>28</v>
      </c>
      <c r="D824" s="284" t="s">
        <v>3650</v>
      </c>
      <c r="E824" s="257">
        <v>18554</v>
      </c>
      <c r="F824" s="301" t="s">
        <v>552</v>
      </c>
      <c r="G824" s="258">
        <v>4.22</v>
      </c>
      <c r="H824" s="771"/>
      <c r="I824" s="258">
        <v>176558.40183999998</v>
      </c>
      <c r="J824" s="258">
        <v>8238.4105999999992</v>
      </c>
      <c r="K824" s="838">
        <v>287133.48</v>
      </c>
      <c r="L824" s="838">
        <v>42814.76</v>
      </c>
      <c r="M824" s="838">
        <v>1561.12</v>
      </c>
      <c r="N824" s="310">
        <v>516306.17243999999</v>
      </c>
      <c r="O824" s="659">
        <v>27.83</v>
      </c>
      <c r="P824" s="89"/>
    </row>
    <row r="825" spans="1:16" outlineLevel="1" x14ac:dyDescent="0.2">
      <c r="A825" s="623">
        <v>238</v>
      </c>
      <c r="B825" s="262">
        <v>261</v>
      </c>
      <c r="C825" s="262" t="s">
        <v>28</v>
      </c>
      <c r="D825" s="265" t="s">
        <v>526</v>
      </c>
      <c r="E825" s="294">
        <v>18554</v>
      </c>
      <c r="F825" s="296"/>
      <c r="G825" s="267">
        <v>1.3</v>
      </c>
      <c r="H825" s="907">
        <v>57</v>
      </c>
      <c r="I825" s="272">
        <v>85943.023849999998</v>
      </c>
      <c r="J825" s="312">
        <v>2537.8989999999999</v>
      </c>
      <c r="K825" s="316"/>
      <c r="L825" s="316"/>
      <c r="M825" s="316"/>
      <c r="N825" s="646"/>
      <c r="O825" s="656"/>
      <c r="P825" s="89"/>
    </row>
    <row r="826" spans="1:16" outlineLevel="1" x14ac:dyDescent="0.2">
      <c r="A826" s="623">
        <v>238</v>
      </c>
      <c r="B826" s="262">
        <v>261</v>
      </c>
      <c r="C826" s="262" t="s">
        <v>28</v>
      </c>
      <c r="D826" s="265" t="s">
        <v>512</v>
      </c>
      <c r="E826" s="294"/>
      <c r="F826" s="296"/>
      <c r="G826" s="267">
        <v>0.46</v>
      </c>
      <c r="H826" s="907">
        <v>40</v>
      </c>
      <c r="I826" s="272">
        <v>15612.05783</v>
      </c>
      <c r="J826" s="312">
        <v>898.02579999999989</v>
      </c>
      <c r="K826" s="242"/>
      <c r="L826" s="242"/>
      <c r="M826" s="242"/>
      <c r="N826" s="728"/>
      <c r="O826" s="222"/>
      <c r="P826" s="89"/>
    </row>
    <row r="827" spans="1:16" outlineLevel="1" x14ac:dyDescent="0.2">
      <c r="A827" s="623">
        <v>238</v>
      </c>
      <c r="B827" s="262">
        <v>261</v>
      </c>
      <c r="C827" s="262" t="s">
        <v>28</v>
      </c>
      <c r="D827" s="265" t="s">
        <v>535</v>
      </c>
      <c r="E827" s="294"/>
      <c r="F827" s="297"/>
      <c r="G827" s="267">
        <v>1</v>
      </c>
      <c r="H827" s="907">
        <v>42</v>
      </c>
      <c r="I827" s="272">
        <v>36708.3819</v>
      </c>
      <c r="J827" s="312">
        <v>1952.23</v>
      </c>
      <c r="K827" s="242"/>
      <c r="L827" s="242"/>
      <c r="M827" s="242"/>
      <c r="N827" s="644"/>
      <c r="O827" s="222"/>
      <c r="P827" s="89"/>
    </row>
    <row r="828" spans="1:16" outlineLevel="1" x14ac:dyDescent="0.2">
      <c r="A828" s="623">
        <v>238</v>
      </c>
      <c r="B828" s="262">
        <v>261</v>
      </c>
      <c r="C828" s="262" t="s">
        <v>28</v>
      </c>
      <c r="D828" s="265" t="s">
        <v>524</v>
      </c>
      <c r="E828" s="294"/>
      <c r="F828" s="297"/>
      <c r="G828" s="267">
        <v>0.5</v>
      </c>
      <c r="H828" s="907">
        <v>33</v>
      </c>
      <c r="I828" s="272">
        <v>12895.384080000002</v>
      </c>
      <c r="J828" s="312">
        <v>976.11500000000001</v>
      </c>
      <c r="K828" s="242"/>
      <c r="L828" s="242"/>
      <c r="M828" s="242"/>
      <c r="N828" s="644"/>
      <c r="O828" s="222"/>
      <c r="P828" s="89"/>
    </row>
    <row r="829" spans="1:16" outlineLevel="1" x14ac:dyDescent="0.2">
      <c r="A829" s="623">
        <v>238</v>
      </c>
      <c r="B829" s="262">
        <v>261</v>
      </c>
      <c r="C829" s="262" t="s">
        <v>28</v>
      </c>
      <c r="D829" s="265" t="s">
        <v>1769</v>
      </c>
      <c r="E829" s="263"/>
      <c r="F829" s="297"/>
      <c r="G829" s="267">
        <v>0.5</v>
      </c>
      <c r="H829" s="907">
        <v>29</v>
      </c>
      <c r="I829" s="272">
        <v>11023.179320000001</v>
      </c>
      <c r="J829" s="312">
        <v>976.11500000000001</v>
      </c>
      <c r="K829" s="242">
        <v>283931.42</v>
      </c>
      <c r="L829" s="242">
        <v>42292.51</v>
      </c>
      <c r="M829" s="242"/>
      <c r="N829" s="644"/>
      <c r="O829" s="222"/>
      <c r="P829" s="89"/>
    </row>
    <row r="830" spans="1:16" outlineLevel="1" x14ac:dyDescent="0.2">
      <c r="A830" s="623">
        <v>238</v>
      </c>
      <c r="B830" s="262">
        <v>261</v>
      </c>
      <c r="C830" s="262" t="s">
        <v>28</v>
      </c>
      <c r="D830" s="265" t="s">
        <v>2829</v>
      </c>
      <c r="E830" s="263"/>
      <c r="F830" s="297"/>
      <c r="G830" s="267">
        <v>0.4</v>
      </c>
      <c r="H830" s="907">
        <v>39</v>
      </c>
      <c r="I830" s="272">
        <v>13053.593339999999</v>
      </c>
      <c r="J830" s="312">
        <v>780.89200000000005</v>
      </c>
      <c r="K830" s="242"/>
      <c r="L830" s="242"/>
      <c r="M830" s="242"/>
      <c r="N830" s="648" t="s">
        <v>561</v>
      </c>
      <c r="O830" s="228"/>
      <c r="P830" s="89"/>
    </row>
    <row r="831" spans="1:16" outlineLevel="1" x14ac:dyDescent="0.2">
      <c r="A831" s="623">
        <v>238</v>
      </c>
      <c r="B831" s="262">
        <v>261</v>
      </c>
      <c r="C831" s="262" t="s">
        <v>28</v>
      </c>
      <c r="D831" s="265" t="s">
        <v>2355</v>
      </c>
      <c r="E831" s="263"/>
      <c r="F831" s="297"/>
      <c r="G831" s="267">
        <v>0.06</v>
      </c>
      <c r="H831" s="907">
        <v>29</v>
      </c>
      <c r="I831" s="272">
        <v>1322.78152</v>
      </c>
      <c r="J831" s="312">
        <v>117.13379999999999</v>
      </c>
      <c r="K831" s="242">
        <v>3202.0642023552005</v>
      </c>
      <c r="L831" s="242">
        <v>522.25212412799999</v>
      </c>
      <c r="M831" s="242"/>
      <c r="N831" s="648" t="s">
        <v>562</v>
      </c>
      <c r="O831" s="318">
        <v>2.88</v>
      </c>
      <c r="P831" s="89"/>
    </row>
    <row r="832" spans="1:16" ht="15" customHeight="1" outlineLevel="1" x14ac:dyDescent="0.2">
      <c r="A832" s="624">
        <v>238</v>
      </c>
      <c r="B832" s="275">
        <v>261</v>
      </c>
      <c r="C832" s="275" t="s">
        <v>28</v>
      </c>
      <c r="D832" s="368" t="s">
        <v>618</v>
      </c>
      <c r="E832" s="369"/>
      <c r="F832" s="374"/>
      <c r="G832" s="360"/>
      <c r="H832" s="917"/>
      <c r="I832" s="360"/>
      <c r="J832" s="360"/>
      <c r="K832" s="251"/>
      <c r="L832" s="251"/>
      <c r="M832" s="251"/>
      <c r="N832" s="647"/>
      <c r="O832" s="252"/>
      <c r="P832" s="89"/>
    </row>
    <row r="833" spans="1:16" ht="24" customHeight="1" x14ac:dyDescent="0.2">
      <c r="A833" s="625">
        <v>238</v>
      </c>
      <c r="B833" s="254">
        <v>262</v>
      </c>
      <c r="C833" s="254" t="s">
        <v>28</v>
      </c>
      <c r="D833" s="284" t="s">
        <v>3651</v>
      </c>
      <c r="E833" s="257">
        <v>18554</v>
      </c>
      <c r="F833" s="301" t="s">
        <v>552</v>
      </c>
      <c r="G833" s="258">
        <v>3.67</v>
      </c>
      <c r="H833" s="771"/>
      <c r="I833" s="258">
        <v>155446.58448999998</v>
      </c>
      <c r="J833" s="258">
        <v>7164.6840999999986</v>
      </c>
      <c r="K833" s="838">
        <v>72543.73</v>
      </c>
      <c r="L833" s="838">
        <v>30016.98</v>
      </c>
      <c r="M833" s="838">
        <v>1561.12</v>
      </c>
      <c r="N833" s="310">
        <v>266733.09858999995</v>
      </c>
      <c r="O833" s="659">
        <v>14.38</v>
      </c>
      <c r="P833" s="89"/>
    </row>
    <row r="834" spans="1:16" outlineLevel="1" x14ac:dyDescent="0.2">
      <c r="A834" s="623">
        <v>238</v>
      </c>
      <c r="B834" s="262">
        <v>262</v>
      </c>
      <c r="C834" s="262" t="s">
        <v>28</v>
      </c>
      <c r="D834" s="265" t="s">
        <v>526</v>
      </c>
      <c r="E834" s="294">
        <v>18554</v>
      </c>
      <c r="F834" s="296"/>
      <c r="G834" s="267">
        <v>1.19</v>
      </c>
      <c r="H834" s="907">
        <v>57</v>
      </c>
      <c r="I834" s="272">
        <v>78670.921839999995</v>
      </c>
      <c r="J834" s="312">
        <v>2323.1536999999998</v>
      </c>
      <c r="K834" s="316"/>
      <c r="L834" s="316"/>
      <c r="M834" s="316"/>
      <c r="N834" s="646"/>
      <c r="O834" s="656"/>
      <c r="P834" s="89"/>
    </row>
    <row r="835" spans="1:16" outlineLevel="1" x14ac:dyDescent="0.2">
      <c r="A835" s="623">
        <v>238</v>
      </c>
      <c r="B835" s="262">
        <v>262</v>
      </c>
      <c r="C835" s="262" t="s">
        <v>28</v>
      </c>
      <c r="D835" s="265" t="s">
        <v>512</v>
      </c>
      <c r="E835" s="294"/>
      <c r="F835" s="296"/>
      <c r="G835" s="267">
        <v>0.28999999999999998</v>
      </c>
      <c r="H835" s="907">
        <v>40</v>
      </c>
      <c r="I835" s="272">
        <v>9842.3842699999987</v>
      </c>
      <c r="J835" s="312">
        <v>566.14670000000001</v>
      </c>
      <c r="K835" s="242"/>
      <c r="L835" s="242"/>
      <c r="M835" s="242"/>
      <c r="N835" s="728"/>
      <c r="O835" s="222"/>
      <c r="P835" s="89"/>
    </row>
    <row r="836" spans="1:16" outlineLevel="1" x14ac:dyDescent="0.2">
      <c r="A836" s="623">
        <v>238</v>
      </c>
      <c r="B836" s="262">
        <v>262</v>
      </c>
      <c r="C836" s="262" t="s">
        <v>28</v>
      </c>
      <c r="D836" s="265" t="s">
        <v>535</v>
      </c>
      <c r="E836" s="294"/>
      <c r="F836" s="297"/>
      <c r="G836" s="267">
        <v>1</v>
      </c>
      <c r="H836" s="907">
        <v>42</v>
      </c>
      <c r="I836" s="272">
        <v>36708.3819</v>
      </c>
      <c r="J836" s="312">
        <v>1952.23</v>
      </c>
      <c r="K836" s="242"/>
      <c r="L836" s="242"/>
      <c r="M836" s="242"/>
      <c r="N836" s="644"/>
      <c r="O836" s="222"/>
      <c r="P836" s="89"/>
    </row>
    <row r="837" spans="1:16" outlineLevel="1" x14ac:dyDescent="0.2">
      <c r="A837" s="623">
        <v>238</v>
      </c>
      <c r="B837" s="262">
        <v>262</v>
      </c>
      <c r="C837" s="262" t="s">
        <v>28</v>
      </c>
      <c r="D837" s="265" t="s">
        <v>524</v>
      </c>
      <c r="E837" s="294"/>
      <c r="F837" s="297"/>
      <c r="G837" s="267">
        <v>0.5</v>
      </c>
      <c r="H837" s="907">
        <v>33</v>
      </c>
      <c r="I837" s="272">
        <v>12895.384080000002</v>
      </c>
      <c r="J837" s="312">
        <v>976.11500000000001</v>
      </c>
      <c r="K837" s="242"/>
      <c r="L837" s="242"/>
      <c r="M837" s="242"/>
      <c r="N837" s="644"/>
      <c r="O837" s="222"/>
      <c r="P837" s="89"/>
    </row>
    <row r="838" spans="1:16" outlineLevel="1" x14ac:dyDescent="0.2">
      <c r="A838" s="623">
        <v>238</v>
      </c>
      <c r="B838" s="262">
        <v>262</v>
      </c>
      <c r="C838" s="262" t="s">
        <v>28</v>
      </c>
      <c r="D838" s="265" t="s">
        <v>1769</v>
      </c>
      <c r="E838" s="263"/>
      <c r="F838" s="297"/>
      <c r="G838" s="267">
        <v>0.46</v>
      </c>
      <c r="H838" s="907">
        <v>29</v>
      </c>
      <c r="I838" s="272">
        <v>10141.32497</v>
      </c>
      <c r="J838" s="312">
        <v>898.02579999999989</v>
      </c>
      <c r="K838" s="242">
        <v>64917.83</v>
      </c>
      <c r="L838" s="242">
        <v>29339.69</v>
      </c>
      <c r="M838" s="242"/>
      <c r="N838" s="644"/>
      <c r="O838" s="222"/>
      <c r="P838" s="89"/>
    </row>
    <row r="839" spans="1:16" outlineLevel="1" x14ac:dyDescent="0.2">
      <c r="A839" s="623">
        <v>238</v>
      </c>
      <c r="B839" s="262">
        <v>262</v>
      </c>
      <c r="C839" s="262" t="s">
        <v>28</v>
      </c>
      <c r="D839" s="265" t="s">
        <v>2829</v>
      </c>
      <c r="E839" s="263"/>
      <c r="F839" s="297"/>
      <c r="G839" s="267">
        <v>0.2</v>
      </c>
      <c r="H839" s="907">
        <v>39</v>
      </c>
      <c r="I839" s="272">
        <v>6526.7966699999997</v>
      </c>
      <c r="J839" s="312">
        <v>390.44600000000003</v>
      </c>
      <c r="K839" s="242"/>
      <c r="L839" s="242"/>
      <c r="M839" s="242"/>
      <c r="N839" s="648" t="s">
        <v>561</v>
      </c>
      <c r="O839" s="228"/>
      <c r="P839" s="89"/>
    </row>
    <row r="840" spans="1:16" outlineLevel="1" x14ac:dyDescent="0.2">
      <c r="A840" s="623">
        <v>238</v>
      </c>
      <c r="B840" s="262">
        <v>262</v>
      </c>
      <c r="C840" s="262" t="s">
        <v>28</v>
      </c>
      <c r="D840" s="265" t="s">
        <v>2355</v>
      </c>
      <c r="E840" s="263"/>
      <c r="F840" s="297"/>
      <c r="G840" s="267">
        <v>0.03</v>
      </c>
      <c r="H840" s="907">
        <v>29</v>
      </c>
      <c r="I840" s="272">
        <v>661.39076</v>
      </c>
      <c r="J840" s="312">
        <v>58.566899999999997</v>
      </c>
      <c r="K840" s="242">
        <v>7625.8969166015995</v>
      </c>
      <c r="L840" s="242">
        <v>677.28795926400005</v>
      </c>
      <c r="M840" s="242"/>
      <c r="N840" s="648" t="s">
        <v>562</v>
      </c>
      <c r="O840" s="318">
        <v>2.88</v>
      </c>
      <c r="P840" s="89"/>
    </row>
    <row r="841" spans="1:16" ht="15" customHeight="1" outlineLevel="1" x14ac:dyDescent="0.2">
      <c r="A841" s="624">
        <v>238</v>
      </c>
      <c r="B841" s="275">
        <v>262</v>
      </c>
      <c r="C841" s="275" t="s">
        <v>28</v>
      </c>
      <c r="D841" s="368" t="s">
        <v>618</v>
      </c>
      <c r="E841" s="369"/>
      <c r="F841" s="374"/>
      <c r="G841" s="360"/>
      <c r="H841" s="917"/>
      <c r="I841" s="360"/>
      <c r="J841" s="360"/>
      <c r="K841" s="251"/>
      <c r="L841" s="251"/>
      <c r="M841" s="251"/>
      <c r="N841" s="647"/>
      <c r="O841" s="252"/>
      <c r="P841" s="89"/>
    </row>
    <row r="842" spans="1:16" ht="15" customHeight="1" x14ac:dyDescent="0.2">
      <c r="A842" s="625">
        <v>338</v>
      </c>
      <c r="B842" s="303" t="s">
        <v>346</v>
      </c>
      <c r="C842" s="254" t="s">
        <v>167</v>
      </c>
      <c r="D842" s="737" t="s">
        <v>3582</v>
      </c>
      <c r="E842" s="257">
        <v>12</v>
      </c>
      <c r="F842" s="301" t="s">
        <v>594</v>
      </c>
      <c r="G842" s="258">
        <v>5.92</v>
      </c>
      <c r="H842" s="771">
        <v>0</v>
      </c>
      <c r="I842" s="258">
        <v>218349.12383</v>
      </c>
      <c r="J842" s="258">
        <v>11557.201600000002</v>
      </c>
      <c r="K842" s="838">
        <v>25146.85</v>
      </c>
      <c r="L842" s="838">
        <v>8608.5300000000007</v>
      </c>
      <c r="M842" s="838">
        <v>1561.12</v>
      </c>
      <c r="N842" s="310">
        <v>265222.82543000003</v>
      </c>
      <c r="O842" s="1009">
        <v>22101.9</v>
      </c>
      <c r="P842" s="89"/>
    </row>
    <row r="843" spans="1:16" ht="27.75" customHeight="1" x14ac:dyDescent="0.2">
      <c r="A843" s="625">
        <v>238</v>
      </c>
      <c r="B843" s="254">
        <v>271</v>
      </c>
      <c r="C843" s="254" t="s">
        <v>167</v>
      </c>
      <c r="D843" s="256" t="s">
        <v>775</v>
      </c>
      <c r="E843" s="257">
        <v>12</v>
      </c>
      <c r="F843" s="301" t="s">
        <v>594</v>
      </c>
      <c r="G843" s="258">
        <v>5.92</v>
      </c>
      <c r="H843" s="771"/>
      <c r="I843" s="258">
        <v>218349.12383</v>
      </c>
      <c r="J843" s="258">
        <v>11557.201600000002</v>
      </c>
      <c r="K843" s="838">
        <v>25146.85</v>
      </c>
      <c r="L843" s="838">
        <v>8608.5300000000007</v>
      </c>
      <c r="M843" s="838">
        <v>1561.12</v>
      </c>
      <c r="N843" s="310">
        <v>265222.82543000003</v>
      </c>
      <c r="O843" s="659">
        <v>22101.9</v>
      </c>
      <c r="P843" s="89"/>
    </row>
    <row r="844" spans="1:16" outlineLevel="1" x14ac:dyDescent="0.2">
      <c r="A844" s="623">
        <v>238</v>
      </c>
      <c r="B844" s="262">
        <v>271</v>
      </c>
      <c r="C844" s="262" t="s">
        <v>167</v>
      </c>
      <c r="D844" s="265" t="s">
        <v>535</v>
      </c>
      <c r="E844" s="266"/>
      <c r="F844" s="296"/>
      <c r="G844" s="267">
        <v>5.14</v>
      </c>
      <c r="H844" s="907">
        <v>42</v>
      </c>
      <c r="I844" s="272">
        <v>200756.40015999999</v>
      </c>
      <c r="J844" s="272">
        <v>10034.462200000002</v>
      </c>
      <c r="K844" s="316"/>
      <c r="L844" s="316"/>
      <c r="M844" s="316"/>
      <c r="N844" s="316"/>
      <c r="O844" s="656"/>
      <c r="P844" s="89"/>
    </row>
    <row r="845" spans="1:16" outlineLevel="1" x14ac:dyDescent="0.2">
      <c r="A845" s="624">
        <v>238</v>
      </c>
      <c r="B845" s="275">
        <v>271</v>
      </c>
      <c r="C845" s="275" t="s">
        <v>167</v>
      </c>
      <c r="D845" s="278" t="s">
        <v>1769</v>
      </c>
      <c r="E845" s="276"/>
      <c r="F845" s="540"/>
      <c r="G845" s="280">
        <v>0.78</v>
      </c>
      <c r="H845" s="909">
        <v>28</v>
      </c>
      <c r="I845" s="282">
        <v>17592.723669999999</v>
      </c>
      <c r="J845" s="282">
        <v>1522.7393999999999</v>
      </c>
      <c r="K845" s="251"/>
      <c r="L845" s="251"/>
      <c r="M845" s="251"/>
      <c r="N845" s="251"/>
      <c r="O845" s="252"/>
      <c r="P845" s="89"/>
    </row>
    <row r="846" spans="1:16" ht="18" customHeight="1" x14ac:dyDescent="0.2">
      <c r="A846" s="625">
        <v>238</v>
      </c>
      <c r="B846" s="254">
        <v>272</v>
      </c>
      <c r="C846" s="254" t="s">
        <v>167</v>
      </c>
      <c r="D846" s="284" t="s">
        <v>776</v>
      </c>
      <c r="E846" s="257">
        <v>12</v>
      </c>
      <c r="F846" s="301" t="s">
        <v>594</v>
      </c>
      <c r="G846" s="258">
        <v>18.349999999999998</v>
      </c>
      <c r="H846" s="771"/>
      <c r="I846" s="258">
        <v>597871.68560000008</v>
      </c>
      <c r="J846" s="258">
        <v>35823.4205</v>
      </c>
      <c r="K846" s="838">
        <v>107639.26</v>
      </c>
      <c r="L846" s="838">
        <v>41249.22</v>
      </c>
      <c r="M846" s="838">
        <v>1561.12</v>
      </c>
      <c r="N846" s="310">
        <v>784144.70609999995</v>
      </c>
      <c r="O846" s="655">
        <v>65345.39</v>
      </c>
      <c r="P846" s="89"/>
    </row>
    <row r="847" spans="1:16" outlineLevel="1" x14ac:dyDescent="0.2">
      <c r="A847" s="623">
        <v>238</v>
      </c>
      <c r="B847" s="262">
        <v>272</v>
      </c>
      <c r="C847" s="262" t="s">
        <v>167</v>
      </c>
      <c r="D847" s="265" t="s">
        <v>535</v>
      </c>
      <c r="E847" s="294"/>
      <c r="F847" s="296"/>
      <c r="G847" s="267">
        <v>10.28</v>
      </c>
      <c r="H847" s="907">
        <v>42</v>
      </c>
      <c r="I847" s="272">
        <v>401512.80031000002</v>
      </c>
      <c r="J847" s="312">
        <v>20068.924400000004</v>
      </c>
      <c r="K847" s="242"/>
      <c r="L847" s="242"/>
      <c r="M847" s="242"/>
      <c r="N847" s="900"/>
      <c r="O847" s="656"/>
      <c r="P847" s="89"/>
    </row>
    <row r="848" spans="1:16" outlineLevel="1" x14ac:dyDescent="0.2">
      <c r="A848" s="623">
        <v>238</v>
      </c>
      <c r="B848" s="262">
        <v>272</v>
      </c>
      <c r="C848" s="262" t="s">
        <v>167</v>
      </c>
      <c r="D848" s="265" t="s">
        <v>524</v>
      </c>
      <c r="E848" s="294"/>
      <c r="F848" s="297"/>
      <c r="G848" s="267">
        <v>2.57</v>
      </c>
      <c r="H848" s="907">
        <v>33</v>
      </c>
      <c r="I848" s="272">
        <v>70524.244120000003</v>
      </c>
      <c r="J848" s="312">
        <v>5017.2311000000009</v>
      </c>
      <c r="K848" s="242"/>
      <c r="L848" s="242"/>
      <c r="M848" s="242"/>
      <c r="N848" s="900"/>
      <c r="O848" s="222"/>
      <c r="P848" s="89"/>
    </row>
    <row r="849" spans="1:16" outlineLevel="1" x14ac:dyDescent="0.2">
      <c r="A849" s="623">
        <v>238</v>
      </c>
      <c r="B849" s="262">
        <v>272</v>
      </c>
      <c r="C849" s="262" t="s">
        <v>167</v>
      </c>
      <c r="D849" s="265" t="s">
        <v>500</v>
      </c>
      <c r="E849" s="294"/>
      <c r="F849" s="297"/>
      <c r="G849" s="267">
        <v>2.57</v>
      </c>
      <c r="H849" s="907">
        <v>26</v>
      </c>
      <c r="I849" s="272">
        <v>53593.083299999998</v>
      </c>
      <c r="J849" s="312">
        <v>5017.2311000000009</v>
      </c>
      <c r="K849" s="242"/>
      <c r="L849" s="242"/>
      <c r="M849" s="242"/>
      <c r="N849" s="900"/>
      <c r="O849" s="222"/>
      <c r="P849" s="89"/>
    </row>
    <row r="850" spans="1:16" outlineLevel="1" x14ac:dyDescent="0.2">
      <c r="A850" s="623">
        <v>238</v>
      </c>
      <c r="B850" s="262">
        <v>272</v>
      </c>
      <c r="C850" s="262" t="s">
        <v>167</v>
      </c>
      <c r="D850" s="265" t="s">
        <v>1769</v>
      </c>
      <c r="E850" s="263"/>
      <c r="F850" s="297"/>
      <c r="G850" s="267">
        <v>2.35</v>
      </c>
      <c r="H850" s="907">
        <v>28</v>
      </c>
      <c r="I850" s="272">
        <v>53003.71875</v>
      </c>
      <c r="J850" s="312">
        <v>4587.7404999999999</v>
      </c>
      <c r="K850" s="242">
        <v>87313.565290694401</v>
      </c>
      <c r="L850" s="242">
        <v>40651.400834553606</v>
      </c>
      <c r="M850" s="242"/>
      <c r="N850" s="900"/>
      <c r="O850" s="222"/>
      <c r="P850" s="89"/>
    </row>
    <row r="851" spans="1:16" outlineLevel="1" x14ac:dyDescent="0.2">
      <c r="A851" s="623">
        <v>238</v>
      </c>
      <c r="B851" s="262">
        <v>272</v>
      </c>
      <c r="C851" s="262" t="s">
        <v>167</v>
      </c>
      <c r="D851" s="265" t="s">
        <v>2829</v>
      </c>
      <c r="E851" s="263"/>
      <c r="F851" s="297"/>
      <c r="G851" s="267">
        <v>0.5</v>
      </c>
      <c r="H851" s="907">
        <v>39</v>
      </c>
      <c r="I851" s="272">
        <v>17361.25561</v>
      </c>
      <c r="J851" s="312">
        <v>976.11500000000001</v>
      </c>
      <c r="K851" s="242"/>
      <c r="L851" s="242"/>
      <c r="M851" s="242"/>
      <c r="N851" s="900"/>
      <c r="O851" s="228"/>
      <c r="P851" s="89"/>
    </row>
    <row r="852" spans="1:16" outlineLevel="1" x14ac:dyDescent="0.2">
      <c r="A852" s="623">
        <v>238</v>
      </c>
      <c r="B852" s="262">
        <v>272</v>
      </c>
      <c r="C852" s="262" t="s">
        <v>167</v>
      </c>
      <c r="D852" s="265" t="s">
        <v>2355</v>
      </c>
      <c r="E852" s="263"/>
      <c r="F852" s="297"/>
      <c r="G852" s="267">
        <v>0.08</v>
      </c>
      <c r="H852" s="907">
        <v>29</v>
      </c>
      <c r="I852" s="272">
        <v>1876.5835100000002</v>
      </c>
      <c r="J852" s="312">
        <v>156.17839999999998</v>
      </c>
      <c r="K852" s="242">
        <v>20325.694896057601</v>
      </c>
      <c r="L852" s="242">
        <v>597.81553009920003</v>
      </c>
      <c r="M852" s="242"/>
      <c r="N852" s="900"/>
      <c r="O852" s="318"/>
      <c r="P852" s="89"/>
    </row>
    <row r="853" spans="1:16" ht="15" customHeight="1" outlineLevel="1" x14ac:dyDescent="0.2">
      <c r="A853" s="623">
        <v>238</v>
      </c>
      <c r="B853" s="262">
        <v>272</v>
      </c>
      <c r="C853" s="262" t="s">
        <v>167</v>
      </c>
      <c r="D853" s="370" t="s">
        <v>620</v>
      </c>
      <c r="E853" s="371"/>
      <c r="F853" s="541"/>
      <c r="G853" s="363"/>
      <c r="H853" s="921"/>
      <c r="I853" s="363"/>
      <c r="J853" s="363"/>
      <c r="K853" s="242"/>
      <c r="L853" s="242"/>
      <c r="M853" s="242"/>
      <c r="N853" s="900"/>
      <c r="O853" s="222"/>
      <c r="P853" s="89"/>
    </row>
    <row r="854" spans="1:16" outlineLevel="1" x14ac:dyDescent="0.2">
      <c r="A854" s="623">
        <v>238</v>
      </c>
      <c r="B854" s="262">
        <v>272</v>
      </c>
      <c r="C854" s="262" t="s">
        <v>167</v>
      </c>
      <c r="D854" s="367" t="s">
        <v>621</v>
      </c>
      <c r="E854" s="221"/>
      <c r="F854" s="533"/>
      <c r="G854" s="242"/>
      <c r="H854" s="908"/>
      <c r="I854" s="242"/>
      <c r="J854" s="242"/>
      <c r="K854" s="242"/>
      <c r="L854" s="242"/>
      <c r="M854" s="242"/>
      <c r="N854" s="900"/>
      <c r="O854" s="222"/>
      <c r="P854" s="89"/>
    </row>
    <row r="855" spans="1:16" outlineLevel="1" x14ac:dyDescent="0.2">
      <c r="A855" s="623">
        <v>238</v>
      </c>
      <c r="B855" s="262">
        <v>272</v>
      </c>
      <c r="C855" s="262" t="s">
        <v>167</v>
      </c>
      <c r="D855" s="367" t="s">
        <v>622</v>
      </c>
      <c r="E855" s="221"/>
      <c r="F855" s="533"/>
      <c r="G855" s="242"/>
      <c r="H855" s="908"/>
      <c r="I855" s="242"/>
      <c r="J855" s="242"/>
      <c r="K855" s="251"/>
      <c r="L855" s="251"/>
      <c r="M855" s="251"/>
      <c r="N855" s="979"/>
      <c r="O855" s="252"/>
      <c r="P855" s="89"/>
    </row>
    <row r="856" spans="1:16" ht="24" customHeight="1" x14ac:dyDescent="0.2">
      <c r="A856" s="625">
        <v>238</v>
      </c>
      <c r="B856" s="254">
        <v>273</v>
      </c>
      <c r="C856" s="254" t="s">
        <v>167</v>
      </c>
      <c r="D856" s="284" t="s">
        <v>623</v>
      </c>
      <c r="E856" s="257">
        <v>12</v>
      </c>
      <c r="F856" s="301" t="s">
        <v>594</v>
      </c>
      <c r="G856" s="258">
        <v>5.92</v>
      </c>
      <c r="H856" s="771"/>
      <c r="I856" s="258">
        <v>263500.48809</v>
      </c>
      <c r="J856" s="258">
        <v>11557.201600000002</v>
      </c>
      <c r="K856" s="1111">
        <v>27849.42</v>
      </c>
      <c r="L856" s="1111">
        <v>22406.1</v>
      </c>
      <c r="M856" s="1111">
        <v>1561.12</v>
      </c>
      <c r="N856" s="314">
        <v>326874.32968999998</v>
      </c>
      <c r="O856" s="659">
        <v>27239.53</v>
      </c>
      <c r="P856" s="89"/>
    </row>
    <row r="857" spans="1:16" outlineLevel="1" x14ac:dyDescent="0.2">
      <c r="A857" s="623">
        <v>238</v>
      </c>
      <c r="B857" s="262">
        <v>273</v>
      </c>
      <c r="C857" s="262" t="s">
        <v>167</v>
      </c>
      <c r="D857" s="265" t="s">
        <v>536</v>
      </c>
      <c r="E857" s="266"/>
      <c r="F857" s="296"/>
      <c r="G857" s="267">
        <v>5.14</v>
      </c>
      <c r="H857" s="907">
        <v>41</v>
      </c>
      <c r="I857" s="272">
        <v>241491.69865999999</v>
      </c>
      <c r="J857" s="312">
        <v>10034.462200000002</v>
      </c>
      <c r="K857" s="316"/>
      <c r="L857" s="316"/>
      <c r="M857" s="316"/>
      <c r="N857" s="316"/>
      <c r="O857" s="656"/>
      <c r="P857" s="89"/>
    </row>
    <row r="858" spans="1:16" outlineLevel="1" x14ac:dyDescent="0.2">
      <c r="A858" s="624">
        <v>238</v>
      </c>
      <c r="B858" s="275">
        <v>273</v>
      </c>
      <c r="C858" s="275" t="s">
        <v>167</v>
      </c>
      <c r="D858" s="278" t="s">
        <v>1769</v>
      </c>
      <c r="E858" s="276"/>
      <c r="F858" s="540"/>
      <c r="G858" s="280">
        <v>0.78</v>
      </c>
      <c r="H858" s="909">
        <v>28</v>
      </c>
      <c r="I858" s="282">
        <v>22008.789430000004</v>
      </c>
      <c r="J858" s="313">
        <v>1522.7393999999999</v>
      </c>
      <c r="K858" s="251"/>
      <c r="L858" s="251"/>
      <c r="M858" s="251"/>
      <c r="N858" s="251"/>
      <c r="O858" s="252"/>
      <c r="P858" s="89"/>
    </row>
    <row r="859" spans="1:16" ht="24" customHeight="1" x14ac:dyDescent="0.2">
      <c r="A859" s="625">
        <v>238</v>
      </c>
      <c r="B859" s="254">
        <v>274</v>
      </c>
      <c r="C859" s="254" t="s">
        <v>167</v>
      </c>
      <c r="D859" s="284" t="s">
        <v>624</v>
      </c>
      <c r="E859" s="257">
        <v>12</v>
      </c>
      <c r="F859" s="301" t="s">
        <v>594</v>
      </c>
      <c r="G859" s="258">
        <v>5.92</v>
      </c>
      <c r="H859" s="771"/>
      <c r="I859" s="258">
        <v>191676.99270999999</v>
      </c>
      <c r="J859" s="258">
        <v>11557.201600000002</v>
      </c>
      <c r="K859" s="838">
        <v>10918.24</v>
      </c>
      <c r="L859" s="838">
        <v>1811.85</v>
      </c>
      <c r="M859" s="838">
        <v>1561.12</v>
      </c>
      <c r="N859" s="310">
        <v>217525.40430999998</v>
      </c>
      <c r="O859" s="659">
        <v>18127.12</v>
      </c>
      <c r="P859" s="89"/>
    </row>
    <row r="860" spans="1:16" outlineLevel="1" x14ac:dyDescent="0.2">
      <c r="A860" s="623">
        <v>238</v>
      </c>
      <c r="B860" s="262">
        <v>274</v>
      </c>
      <c r="C860" s="262" t="s">
        <v>167</v>
      </c>
      <c r="D860" s="265" t="s">
        <v>524</v>
      </c>
      <c r="E860" s="266"/>
      <c r="F860" s="296"/>
      <c r="G860" s="267">
        <v>5.14</v>
      </c>
      <c r="H860" s="907">
        <v>32</v>
      </c>
      <c r="I860" s="272">
        <v>169668.20327999999</v>
      </c>
      <c r="J860" s="312">
        <v>10034.462200000002</v>
      </c>
      <c r="K860" s="316"/>
      <c r="L860" s="316"/>
      <c r="M860" s="316"/>
      <c r="N860" s="316"/>
      <c r="O860" s="656"/>
      <c r="P860" s="89"/>
    </row>
    <row r="861" spans="1:16" outlineLevel="1" x14ac:dyDescent="0.2">
      <c r="A861" s="624">
        <v>238</v>
      </c>
      <c r="B861" s="275">
        <v>274</v>
      </c>
      <c r="C861" s="275" t="s">
        <v>167</v>
      </c>
      <c r="D861" s="278" t="s">
        <v>1769</v>
      </c>
      <c r="E861" s="276"/>
      <c r="F861" s="540"/>
      <c r="G861" s="280">
        <v>0.78</v>
      </c>
      <c r="H861" s="909">
        <v>28</v>
      </c>
      <c r="I861" s="282">
        <v>22008.789430000004</v>
      </c>
      <c r="J861" s="313">
        <v>1522.7393999999999</v>
      </c>
      <c r="K861" s="251"/>
      <c r="L861" s="251"/>
      <c r="M861" s="251"/>
      <c r="N861" s="251"/>
      <c r="O861" s="252"/>
      <c r="P861" s="89"/>
    </row>
    <row r="862" spans="1:16" ht="24" customHeight="1" x14ac:dyDescent="0.2">
      <c r="A862" s="625">
        <v>238</v>
      </c>
      <c r="B862" s="254">
        <v>275</v>
      </c>
      <c r="C862" s="254" t="s">
        <v>167</v>
      </c>
      <c r="D862" s="284" t="s">
        <v>625</v>
      </c>
      <c r="E862" s="257">
        <v>12</v>
      </c>
      <c r="F862" s="301" t="s">
        <v>594</v>
      </c>
      <c r="G862" s="258">
        <v>6.35</v>
      </c>
      <c r="H862" s="771"/>
      <c r="I862" s="258">
        <v>508569.17825</v>
      </c>
      <c r="J862" s="258">
        <v>12396.6605</v>
      </c>
      <c r="K862" s="314"/>
      <c r="L862" s="314"/>
      <c r="M862" s="314"/>
      <c r="N862" s="310">
        <v>520965.83875</v>
      </c>
      <c r="O862" s="659">
        <v>43413.82</v>
      </c>
      <c r="P862" s="89"/>
    </row>
    <row r="863" spans="1:16" outlineLevel="1" x14ac:dyDescent="0.2">
      <c r="A863" s="623">
        <v>238</v>
      </c>
      <c r="B863" s="262">
        <v>275</v>
      </c>
      <c r="C863" s="262" t="s">
        <v>167</v>
      </c>
      <c r="D863" s="265" t="s">
        <v>526</v>
      </c>
      <c r="E863" s="266"/>
      <c r="F863" s="296"/>
      <c r="G863" s="267">
        <v>5.51</v>
      </c>
      <c r="H863" s="907">
        <v>57</v>
      </c>
      <c r="I863" s="272">
        <v>484867.40500999999</v>
      </c>
      <c r="J863" s="312">
        <v>10756.7873</v>
      </c>
      <c r="K863" s="316"/>
      <c r="L863" s="316"/>
      <c r="M863" s="316"/>
      <c r="N863" s="316"/>
      <c r="O863" s="656"/>
      <c r="P863" s="89"/>
    </row>
    <row r="864" spans="1:16" outlineLevel="1" x14ac:dyDescent="0.2">
      <c r="A864" s="624">
        <v>238</v>
      </c>
      <c r="B864" s="275">
        <v>275</v>
      </c>
      <c r="C864" s="275" t="s">
        <v>167</v>
      </c>
      <c r="D864" s="278" t="s">
        <v>1769</v>
      </c>
      <c r="E864" s="276"/>
      <c r="F864" s="540"/>
      <c r="G864" s="280">
        <v>0.84</v>
      </c>
      <c r="H864" s="909">
        <v>28</v>
      </c>
      <c r="I864" s="282">
        <v>23701.773239999995</v>
      </c>
      <c r="J864" s="313">
        <v>1639.8732</v>
      </c>
      <c r="K864" s="251"/>
      <c r="L864" s="251"/>
      <c r="M864" s="251"/>
      <c r="N864" s="251"/>
      <c r="O864" s="252"/>
      <c r="P864" s="89"/>
    </row>
    <row r="865" spans="1:16" ht="25.5" x14ac:dyDescent="0.2">
      <c r="A865" s="625">
        <v>238</v>
      </c>
      <c r="B865" s="254">
        <v>277</v>
      </c>
      <c r="C865" s="254" t="s">
        <v>167</v>
      </c>
      <c r="D865" s="284" t="s">
        <v>1681</v>
      </c>
      <c r="E865" s="257">
        <v>12</v>
      </c>
      <c r="F865" s="301" t="s">
        <v>594</v>
      </c>
      <c r="G865" s="258">
        <v>20.369999999999997</v>
      </c>
      <c r="H865" s="771"/>
      <c r="I865" s="258">
        <v>1036116.23946</v>
      </c>
      <c r="J865" s="258">
        <v>39766.925100000008</v>
      </c>
      <c r="K865" s="838">
        <v>26910.83</v>
      </c>
      <c r="L865" s="838">
        <v>4760.1899999999996</v>
      </c>
      <c r="M865" s="838">
        <v>1561.12</v>
      </c>
      <c r="N865" s="310">
        <v>1109115.3045600001</v>
      </c>
      <c r="O865" s="659">
        <v>92426.28</v>
      </c>
      <c r="P865" s="89"/>
    </row>
    <row r="866" spans="1:16" outlineLevel="1" x14ac:dyDescent="0.2">
      <c r="A866" s="623">
        <v>238</v>
      </c>
      <c r="B866" s="262">
        <v>277</v>
      </c>
      <c r="C866" s="262" t="s">
        <v>167</v>
      </c>
      <c r="D866" s="265" t="s">
        <v>526</v>
      </c>
      <c r="E866" s="294"/>
      <c r="F866" s="296"/>
      <c r="G866" s="267">
        <v>5.56</v>
      </c>
      <c r="H866" s="907">
        <v>57</v>
      </c>
      <c r="I866" s="272">
        <v>489267.29072000005</v>
      </c>
      <c r="J866" s="312">
        <v>10854.398799999999</v>
      </c>
      <c r="K866" s="316"/>
      <c r="L866" s="316"/>
      <c r="M866" s="316"/>
      <c r="N866" s="316"/>
      <c r="O866" s="656"/>
      <c r="P866" s="89"/>
    </row>
    <row r="867" spans="1:16" outlineLevel="1" x14ac:dyDescent="0.2">
      <c r="A867" s="623">
        <v>238</v>
      </c>
      <c r="B867" s="262">
        <v>277</v>
      </c>
      <c r="C867" s="262" t="s">
        <v>167</v>
      </c>
      <c r="D867" s="265" t="s">
        <v>535</v>
      </c>
      <c r="E867" s="294"/>
      <c r="F867" s="297"/>
      <c r="G867" s="267">
        <v>5.14</v>
      </c>
      <c r="H867" s="907">
        <v>42</v>
      </c>
      <c r="I867" s="272">
        <v>251149.59005999999</v>
      </c>
      <c r="J867" s="312">
        <v>10034.462200000002</v>
      </c>
      <c r="K867" s="242"/>
      <c r="L867" s="242"/>
      <c r="M867" s="242"/>
      <c r="N867" s="242"/>
      <c r="O867" s="222"/>
      <c r="P867" s="89"/>
    </row>
    <row r="868" spans="1:16" outlineLevel="1" x14ac:dyDescent="0.2">
      <c r="A868" s="623">
        <v>238</v>
      </c>
      <c r="B868" s="262">
        <v>277</v>
      </c>
      <c r="C868" s="262" t="s">
        <v>167</v>
      </c>
      <c r="D868" s="265" t="s">
        <v>524</v>
      </c>
      <c r="E868" s="294"/>
      <c r="F868" s="297"/>
      <c r="G868" s="267">
        <v>5.14</v>
      </c>
      <c r="H868" s="907">
        <v>33</v>
      </c>
      <c r="I868" s="272">
        <v>176454.00081999999</v>
      </c>
      <c r="J868" s="312">
        <v>10034.462200000002</v>
      </c>
      <c r="K868" s="242"/>
      <c r="L868" s="242"/>
      <c r="M868" s="242"/>
      <c r="N868" s="242"/>
      <c r="O868" s="222"/>
      <c r="P868" s="89"/>
    </row>
    <row r="869" spans="1:16" outlineLevel="1" x14ac:dyDescent="0.2">
      <c r="A869" s="623">
        <v>238</v>
      </c>
      <c r="B869" s="262">
        <v>277</v>
      </c>
      <c r="C869" s="262" t="s">
        <v>167</v>
      </c>
      <c r="D869" s="265" t="s">
        <v>1769</v>
      </c>
      <c r="E869" s="263"/>
      <c r="F869" s="297"/>
      <c r="G869" s="267">
        <v>2.42</v>
      </c>
      <c r="H869" s="907">
        <v>29</v>
      </c>
      <c r="I869" s="272">
        <v>53352.187909999993</v>
      </c>
      <c r="J869" s="312">
        <v>4724.3966</v>
      </c>
      <c r="K869" s="242">
        <v>24294.546020908798</v>
      </c>
      <c r="L869" s="242">
        <v>4329.3425688575999</v>
      </c>
      <c r="M869" s="242"/>
      <c r="N869" s="242"/>
      <c r="O869" s="222"/>
      <c r="P869" s="89"/>
    </row>
    <row r="870" spans="1:16" outlineLevel="1" x14ac:dyDescent="0.2">
      <c r="A870" s="623">
        <v>238</v>
      </c>
      <c r="B870" s="262">
        <v>277</v>
      </c>
      <c r="C870" s="262" t="s">
        <v>167</v>
      </c>
      <c r="D870" s="265" t="s">
        <v>2829</v>
      </c>
      <c r="E870" s="263"/>
      <c r="F870" s="297"/>
      <c r="G870" s="267">
        <v>1.83</v>
      </c>
      <c r="H870" s="907">
        <v>39</v>
      </c>
      <c r="I870" s="272">
        <v>59720.189530000003</v>
      </c>
      <c r="J870" s="312">
        <v>3572.5808999999999</v>
      </c>
      <c r="K870" s="242"/>
      <c r="L870" s="242"/>
      <c r="M870" s="242"/>
      <c r="N870" s="242"/>
      <c r="O870" s="228"/>
      <c r="P870" s="89"/>
    </row>
    <row r="871" spans="1:16" outlineLevel="1" x14ac:dyDescent="0.2">
      <c r="A871" s="623">
        <v>238</v>
      </c>
      <c r="B871" s="262">
        <v>277</v>
      </c>
      <c r="C871" s="262" t="s">
        <v>167</v>
      </c>
      <c r="D871" s="265" t="s">
        <v>2355</v>
      </c>
      <c r="E871" s="263"/>
      <c r="F871" s="297"/>
      <c r="G871" s="267">
        <v>0.28000000000000003</v>
      </c>
      <c r="H871" s="907">
        <v>29</v>
      </c>
      <c r="I871" s="272">
        <v>6172.9804200000008</v>
      </c>
      <c r="J871" s="312">
        <v>546.62439999999992</v>
      </c>
      <c r="K871" s="242">
        <v>2616.2849301120004</v>
      </c>
      <c r="L871" s="242">
        <v>430.8428190528</v>
      </c>
      <c r="M871" s="242"/>
      <c r="N871" s="242"/>
      <c r="O871" s="318"/>
      <c r="P871" s="89"/>
    </row>
    <row r="872" spans="1:16" ht="15" customHeight="1" outlineLevel="1" x14ac:dyDescent="0.2">
      <c r="A872" s="623">
        <v>238</v>
      </c>
      <c r="B872" s="262">
        <v>277</v>
      </c>
      <c r="C872" s="262" t="s">
        <v>167</v>
      </c>
      <c r="D872" s="370" t="s">
        <v>3435</v>
      </c>
      <c r="E872" s="371"/>
      <c r="F872" s="541"/>
      <c r="G872" s="363"/>
      <c r="H872" s="921"/>
      <c r="I872" s="363"/>
      <c r="J872" s="363"/>
      <c r="K872" s="242"/>
      <c r="L872" s="242"/>
      <c r="M872" s="242"/>
      <c r="N872" s="242"/>
      <c r="O872" s="222"/>
      <c r="P872" s="89"/>
    </row>
    <row r="873" spans="1:16" outlineLevel="1" x14ac:dyDescent="0.2">
      <c r="A873" s="624">
        <v>238</v>
      </c>
      <c r="B873" s="275">
        <v>277</v>
      </c>
      <c r="C873" s="275" t="s">
        <v>167</v>
      </c>
      <c r="D873" s="364" t="s">
        <v>626</v>
      </c>
      <c r="E873" s="250"/>
      <c r="F873" s="542"/>
      <c r="G873" s="251"/>
      <c r="H873" s="910"/>
      <c r="I873" s="251"/>
      <c r="J873" s="251"/>
      <c r="K873" s="251"/>
      <c r="L873" s="251"/>
      <c r="M873" s="251"/>
      <c r="N873" s="251"/>
      <c r="O873" s="252"/>
      <c r="P873" s="89"/>
    </row>
    <row r="874" spans="1:16" ht="25.5" x14ac:dyDescent="0.2">
      <c r="A874" s="625">
        <v>238</v>
      </c>
      <c r="B874" s="254">
        <v>277</v>
      </c>
      <c r="C874" s="254" t="s">
        <v>167</v>
      </c>
      <c r="D874" s="284" t="s">
        <v>2791</v>
      </c>
      <c r="E874" s="257">
        <v>12</v>
      </c>
      <c r="F874" s="301" t="s">
        <v>594</v>
      </c>
      <c r="G874" s="258">
        <v>6.72</v>
      </c>
      <c r="H874" s="771"/>
      <c r="I874" s="258">
        <v>341662.77828999999</v>
      </c>
      <c r="J874" s="258">
        <v>13118.985599999998</v>
      </c>
      <c r="K874" s="838">
        <v>13455.42</v>
      </c>
      <c r="L874" s="838">
        <v>2380.09</v>
      </c>
      <c r="M874" s="838">
        <v>1561.12</v>
      </c>
      <c r="N874" s="310">
        <v>372178.39388999995</v>
      </c>
      <c r="O874" s="659">
        <v>31014.87</v>
      </c>
      <c r="P874" s="89"/>
    </row>
    <row r="875" spans="1:16" outlineLevel="1" x14ac:dyDescent="0.2">
      <c r="A875" s="623">
        <v>238</v>
      </c>
      <c r="B875" s="262">
        <v>277</v>
      </c>
      <c r="C875" s="262" t="s">
        <v>167</v>
      </c>
      <c r="D875" s="265" t="s">
        <v>526</v>
      </c>
      <c r="E875" s="294"/>
      <c r="F875" s="296"/>
      <c r="G875" s="267">
        <v>1.83</v>
      </c>
      <c r="H875" s="907">
        <v>57</v>
      </c>
      <c r="I875" s="272">
        <v>161035.81690999999</v>
      </c>
      <c r="J875" s="312">
        <v>3572.5808999999999</v>
      </c>
      <c r="K875" s="316"/>
      <c r="L875" s="316"/>
      <c r="M875" s="316"/>
      <c r="N875" s="316"/>
      <c r="O875" s="656"/>
      <c r="P875" s="89"/>
    </row>
    <row r="876" spans="1:16" outlineLevel="1" x14ac:dyDescent="0.2">
      <c r="A876" s="623">
        <v>238</v>
      </c>
      <c r="B876" s="262">
        <v>277</v>
      </c>
      <c r="C876" s="262" t="s">
        <v>167</v>
      </c>
      <c r="D876" s="265" t="s">
        <v>535</v>
      </c>
      <c r="E876" s="294"/>
      <c r="F876" s="297"/>
      <c r="G876" s="267">
        <v>1.7</v>
      </c>
      <c r="H876" s="907">
        <v>42</v>
      </c>
      <c r="I876" s="272">
        <v>83065.039519999991</v>
      </c>
      <c r="J876" s="312">
        <v>3318.7910000000002</v>
      </c>
      <c r="K876" s="242"/>
      <c r="L876" s="242"/>
      <c r="M876" s="242"/>
      <c r="N876" s="242"/>
      <c r="O876" s="222"/>
      <c r="P876" s="89"/>
    </row>
    <row r="877" spans="1:16" outlineLevel="1" x14ac:dyDescent="0.2">
      <c r="A877" s="623">
        <v>238</v>
      </c>
      <c r="B877" s="262">
        <v>277</v>
      </c>
      <c r="C877" s="262" t="s">
        <v>167</v>
      </c>
      <c r="D877" s="265" t="s">
        <v>524</v>
      </c>
      <c r="E877" s="294"/>
      <c r="F877" s="297"/>
      <c r="G877" s="267">
        <v>1.7</v>
      </c>
      <c r="H877" s="907">
        <v>33</v>
      </c>
      <c r="I877" s="272">
        <v>58360.272649999999</v>
      </c>
      <c r="J877" s="312">
        <v>3318.7910000000002</v>
      </c>
      <c r="K877" s="242"/>
      <c r="L877" s="242"/>
      <c r="M877" s="242"/>
      <c r="N877" s="242"/>
      <c r="O877" s="222"/>
      <c r="P877" s="89"/>
    </row>
    <row r="878" spans="1:16" outlineLevel="1" x14ac:dyDescent="0.2">
      <c r="A878" s="623">
        <v>238</v>
      </c>
      <c r="B878" s="262">
        <v>277</v>
      </c>
      <c r="C878" s="262" t="s">
        <v>167</v>
      </c>
      <c r="D878" s="265" t="s">
        <v>1769</v>
      </c>
      <c r="E878" s="263"/>
      <c r="F878" s="297"/>
      <c r="G878" s="267">
        <v>0.8</v>
      </c>
      <c r="H878" s="907">
        <v>29</v>
      </c>
      <c r="I878" s="272">
        <v>17637.086910000002</v>
      </c>
      <c r="J878" s="312">
        <v>1561.7840000000001</v>
      </c>
      <c r="K878" s="242">
        <v>12147.2737992</v>
      </c>
      <c r="L878" s="242">
        <v>2164.6794347999999</v>
      </c>
      <c r="M878" s="242"/>
      <c r="N878" s="242"/>
      <c r="O878" s="222"/>
      <c r="P878" s="89"/>
    </row>
    <row r="879" spans="1:16" outlineLevel="1" x14ac:dyDescent="0.2">
      <c r="A879" s="623">
        <v>238</v>
      </c>
      <c r="B879" s="262">
        <v>277</v>
      </c>
      <c r="C879" s="262" t="s">
        <v>167</v>
      </c>
      <c r="D879" s="265" t="s">
        <v>2829</v>
      </c>
      <c r="E879" s="263"/>
      <c r="F879" s="297"/>
      <c r="G879" s="267">
        <v>0.6</v>
      </c>
      <c r="H879" s="907">
        <v>39</v>
      </c>
      <c r="I879" s="272">
        <v>19580.390020000003</v>
      </c>
      <c r="J879" s="312">
        <v>1171.338</v>
      </c>
      <c r="K879" s="242"/>
      <c r="L879" s="242"/>
      <c r="M879" s="242"/>
      <c r="N879" s="242"/>
      <c r="O879" s="228"/>
      <c r="P879" s="89"/>
    </row>
    <row r="880" spans="1:16" outlineLevel="1" x14ac:dyDescent="0.2">
      <c r="A880" s="623">
        <v>238</v>
      </c>
      <c r="B880" s="262">
        <v>277</v>
      </c>
      <c r="C880" s="262" t="s">
        <v>167</v>
      </c>
      <c r="D880" s="265" t="s">
        <v>2355</v>
      </c>
      <c r="E880" s="263"/>
      <c r="F880" s="297"/>
      <c r="G880" s="267">
        <v>0.09</v>
      </c>
      <c r="H880" s="907">
        <v>29</v>
      </c>
      <c r="I880" s="272">
        <v>1984.1722799999998</v>
      </c>
      <c r="J880" s="312">
        <v>175.70069999999998</v>
      </c>
      <c r="K880" s="242">
        <v>1308.1455324000001</v>
      </c>
      <c r="L880" s="242">
        <v>215.41518719999999</v>
      </c>
      <c r="M880" s="242"/>
      <c r="N880" s="242"/>
      <c r="O880" s="318"/>
      <c r="P880" s="89"/>
    </row>
    <row r="881" spans="1:16" outlineLevel="1" x14ac:dyDescent="0.2">
      <c r="A881" s="623">
        <v>238</v>
      </c>
      <c r="B881" s="262">
        <v>277</v>
      </c>
      <c r="C881" s="262" t="s">
        <v>167</v>
      </c>
      <c r="D881" s="367" t="s">
        <v>2785</v>
      </c>
      <c r="E881" s="221"/>
      <c r="F881" s="533"/>
      <c r="G881" s="242"/>
      <c r="H881" s="908"/>
      <c r="I881" s="242"/>
      <c r="J881" s="242"/>
      <c r="K881" s="242"/>
      <c r="L881" s="242"/>
      <c r="M881" s="242"/>
      <c r="N881" s="242"/>
      <c r="O881" s="222"/>
      <c r="P881" s="89"/>
    </row>
    <row r="882" spans="1:16" outlineLevel="1" x14ac:dyDescent="0.2">
      <c r="A882" s="623">
        <v>238</v>
      </c>
      <c r="B882" s="262">
        <v>277</v>
      </c>
      <c r="C882" s="262" t="s">
        <v>167</v>
      </c>
      <c r="D882" s="367" t="s">
        <v>2786</v>
      </c>
      <c r="E882" s="221"/>
      <c r="F882" s="533"/>
      <c r="G882" s="242"/>
      <c r="H882" s="908"/>
      <c r="I882" s="242"/>
      <c r="J882" s="242"/>
      <c r="K882" s="242"/>
      <c r="L882" s="242"/>
      <c r="M882" s="242"/>
      <c r="N882" s="242"/>
      <c r="O882" s="222"/>
      <c r="P882" s="89"/>
    </row>
    <row r="883" spans="1:16" outlineLevel="1" x14ac:dyDescent="0.2">
      <c r="A883" s="623">
        <v>238</v>
      </c>
      <c r="B883" s="262">
        <v>277</v>
      </c>
      <c r="C883" s="262" t="s">
        <v>167</v>
      </c>
      <c r="D883" s="367" t="s">
        <v>3437</v>
      </c>
      <c r="E883" s="221"/>
      <c r="F883" s="533"/>
      <c r="G883" s="242"/>
      <c r="H883" s="908"/>
      <c r="I883" s="242"/>
      <c r="J883" s="242"/>
      <c r="K883" s="242"/>
      <c r="L883" s="242"/>
      <c r="M883" s="242"/>
      <c r="N883" s="242"/>
      <c r="O883" s="222"/>
      <c r="P883" s="89"/>
    </row>
    <row r="884" spans="1:16" outlineLevel="1" x14ac:dyDescent="0.2">
      <c r="A884" s="623">
        <v>238</v>
      </c>
      <c r="B884" s="262">
        <v>277</v>
      </c>
      <c r="C884" s="262" t="s">
        <v>167</v>
      </c>
      <c r="D884" s="367" t="s">
        <v>3436</v>
      </c>
      <c r="E884" s="221"/>
      <c r="F884" s="533"/>
      <c r="G884" s="242"/>
      <c r="H884" s="908"/>
      <c r="I884" s="242"/>
      <c r="J884" s="242"/>
      <c r="K884" s="242"/>
      <c r="L884" s="242"/>
      <c r="M884" s="242"/>
      <c r="N884" s="242"/>
      <c r="O884" s="222"/>
      <c r="P884" s="89"/>
    </row>
    <row r="885" spans="1:16" outlineLevel="1" x14ac:dyDescent="0.2">
      <c r="A885" s="623">
        <v>238</v>
      </c>
      <c r="B885" s="262">
        <v>277</v>
      </c>
      <c r="C885" s="262" t="s">
        <v>167</v>
      </c>
      <c r="D885" s="367" t="s">
        <v>2787</v>
      </c>
      <c r="E885" s="221"/>
      <c r="F885" s="533"/>
      <c r="G885" s="242"/>
      <c r="H885" s="908"/>
      <c r="I885" s="242"/>
      <c r="J885" s="242"/>
      <c r="K885" s="242"/>
      <c r="L885" s="242"/>
      <c r="M885" s="242"/>
      <c r="N885" s="242"/>
      <c r="O885" s="222"/>
      <c r="P885" s="89"/>
    </row>
    <row r="886" spans="1:16" outlineLevel="1" x14ac:dyDescent="0.2">
      <c r="A886" s="623">
        <v>238</v>
      </c>
      <c r="B886" s="262">
        <v>277</v>
      </c>
      <c r="C886" s="262" t="s">
        <v>167</v>
      </c>
      <c r="D886" s="367" t="s">
        <v>2788</v>
      </c>
      <c r="E886" s="221"/>
      <c r="F886" s="533"/>
      <c r="G886" s="242"/>
      <c r="H886" s="908"/>
      <c r="I886" s="242"/>
      <c r="J886" s="242"/>
      <c r="K886" s="242"/>
      <c r="L886" s="242"/>
      <c r="M886" s="242"/>
      <c r="N886" s="242"/>
      <c r="O886" s="222"/>
      <c r="P886" s="89"/>
    </row>
    <row r="887" spans="1:16" outlineLevel="1" x14ac:dyDescent="0.2">
      <c r="A887" s="623">
        <v>238</v>
      </c>
      <c r="B887" s="262">
        <v>277</v>
      </c>
      <c r="C887" s="262" t="s">
        <v>167</v>
      </c>
      <c r="D887" s="367" t="s">
        <v>2789</v>
      </c>
      <c r="E887" s="221"/>
      <c r="F887" s="533"/>
      <c r="G887" s="242"/>
      <c r="H887" s="908"/>
      <c r="I887" s="242"/>
      <c r="J887" s="242"/>
      <c r="K887" s="242"/>
      <c r="L887" s="242"/>
      <c r="M887" s="242"/>
      <c r="N887" s="242"/>
      <c r="O887" s="222"/>
      <c r="P887" s="89"/>
    </row>
    <row r="888" spans="1:16" outlineLevel="1" x14ac:dyDescent="0.2">
      <c r="A888" s="623">
        <v>238</v>
      </c>
      <c r="B888" s="262">
        <v>277</v>
      </c>
      <c r="C888" s="262" t="s">
        <v>167</v>
      </c>
      <c r="D888" s="367" t="s">
        <v>2790</v>
      </c>
      <c r="E888" s="221"/>
      <c r="F888" s="533"/>
      <c r="G888" s="242"/>
      <c r="H888" s="908"/>
      <c r="I888" s="242"/>
      <c r="J888" s="242"/>
      <c r="K888" s="251"/>
      <c r="L888" s="251"/>
      <c r="M888" s="251"/>
      <c r="N888" s="251"/>
      <c r="O888" s="252"/>
      <c r="P888" s="89"/>
    </row>
    <row r="889" spans="1:16" ht="27.75" customHeight="1" x14ac:dyDescent="0.2">
      <c r="A889" s="625">
        <v>238</v>
      </c>
      <c r="B889" s="254">
        <v>280</v>
      </c>
      <c r="C889" s="254" t="s">
        <v>28</v>
      </c>
      <c r="D889" s="256" t="s">
        <v>3652</v>
      </c>
      <c r="E889" s="301">
        <v>111790.91</v>
      </c>
      <c r="F889" s="301" t="s">
        <v>552</v>
      </c>
      <c r="G889" s="258">
        <v>32.44</v>
      </c>
      <c r="H889" s="771"/>
      <c r="I889" s="527">
        <v>1826863.25095</v>
      </c>
      <c r="J889" s="258">
        <v>63330.341199999995</v>
      </c>
      <c r="K889" s="314">
        <v>506662.29</v>
      </c>
      <c r="L889" s="314">
        <v>192814.36</v>
      </c>
      <c r="M889" s="314">
        <v>1561.12</v>
      </c>
      <c r="N889" s="314">
        <v>3201270.3621499999</v>
      </c>
      <c r="O889" s="314">
        <v>28.64</v>
      </c>
      <c r="P889" s="89"/>
    </row>
    <row r="890" spans="1:16" outlineLevel="1" x14ac:dyDescent="0.2">
      <c r="A890" s="623">
        <v>238</v>
      </c>
      <c r="B890" s="262">
        <v>280</v>
      </c>
      <c r="C890" s="262" t="s">
        <v>28</v>
      </c>
      <c r="D890" s="265" t="s">
        <v>526</v>
      </c>
      <c r="E890" s="266"/>
      <c r="F890" s="296"/>
      <c r="G890" s="267">
        <v>11.92</v>
      </c>
      <c r="H890" s="907">
        <v>57</v>
      </c>
      <c r="I890" s="272">
        <v>1048932.7527700001</v>
      </c>
      <c r="J890" s="312">
        <v>23270.581599999998</v>
      </c>
      <c r="K890" s="242"/>
      <c r="L890" s="242"/>
      <c r="M890" s="242"/>
      <c r="N890" s="242"/>
      <c r="O890" s="222"/>
      <c r="P890" s="89"/>
    </row>
    <row r="891" spans="1:16" outlineLevel="1" x14ac:dyDescent="0.2">
      <c r="A891" s="623">
        <v>238</v>
      </c>
      <c r="B891" s="262">
        <v>280</v>
      </c>
      <c r="C891" s="262" t="s">
        <v>28</v>
      </c>
      <c r="D891" s="265" t="s">
        <v>512</v>
      </c>
      <c r="E891" s="266"/>
      <c r="F891" s="296"/>
      <c r="G891" s="267">
        <v>2.36</v>
      </c>
      <c r="H891" s="907">
        <v>40</v>
      </c>
      <c r="I891" s="272">
        <v>106615.03055999998</v>
      </c>
      <c r="J891" s="312">
        <v>4607.2628000000004</v>
      </c>
      <c r="K891" s="242"/>
      <c r="L891" s="242"/>
      <c r="M891" s="242"/>
      <c r="N891" s="242"/>
      <c r="O891" s="222"/>
      <c r="P891" s="89"/>
    </row>
    <row r="892" spans="1:16" outlineLevel="1" x14ac:dyDescent="0.2">
      <c r="A892" s="623">
        <v>238</v>
      </c>
      <c r="B892" s="262">
        <v>280</v>
      </c>
      <c r="C892" s="262" t="s">
        <v>28</v>
      </c>
      <c r="D892" s="265" t="s">
        <v>502</v>
      </c>
      <c r="E892" s="263"/>
      <c r="F892" s="297"/>
      <c r="G892" s="267">
        <v>6.93</v>
      </c>
      <c r="H892" s="907">
        <v>42</v>
      </c>
      <c r="I892" s="272">
        <v>338612.19048999995</v>
      </c>
      <c r="J892" s="312">
        <v>13528.9539</v>
      </c>
      <c r="K892" s="242"/>
      <c r="L892" s="242"/>
      <c r="M892" s="242"/>
      <c r="N892" s="242"/>
      <c r="O892" s="222"/>
      <c r="P892" s="89"/>
    </row>
    <row r="893" spans="1:16" outlineLevel="1" x14ac:dyDescent="0.2">
      <c r="A893" s="623">
        <v>238</v>
      </c>
      <c r="B893" s="262">
        <v>280</v>
      </c>
      <c r="C893" s="262" t="s">
        <v>28</v>
      </c>
      <c r="D893" s="265" t="s">
        <v>524</v>
      </c>
      <c r="E893" s="263"/>
      <c r="F893" s="297"/>
      <c r="G893" s="267">
        <v>6.93</v>
      </c>
      <c r="H893" s="907">
        <v>33</v>
      </c>
      <c r="I893" s="272">
        <v>237903.93495999998</v>
      </c>
      <c r="J893" s="312">
        <v>13528.9539</v>
      </c>
      <c r="K893" s="242" t="s">
        <v>630</v>
      </c>
      <c r="L893" s="242"/>
      <c r="M893" s="242"/>
      <c r="N893" s="242"/>
      <c r="O893" s="222"/>
      <c r="P893" s="89"/>
    </row>
    <row r="894" spans="1:16" outlineLevel="1" x14ac:dyDescent="0.2">
      <c r="A894" s="623">
        <v>238</v>
      </c>
      <c r="B894" s="262">
        <v>280</v>
      </c>
      <c r="C894" s="262" t="s">
        <v>28</v>
      </c>
      <c r="D894" s="265" t="s">
        <v>1769</v>
      </c>
      <c r="E894" s="263"/>
      <c r="F894" s="297"/>
      <c r="G894" s="267">
        <v>4.3</v>
      </c>
      <c r="H894" s="907">
        <v>29</v>
      </c>
      <c r="I894" s="272">
        <v>94799.342169999989</v>
      </c>
      <c r="J894" s="312">
        <v>8394.5889999999999</v>
      </c>
      <c r="K894" s="242">
        <v>610039</v>
      </c>
      <c r="L894" s="242"/>
      <c r="M894" s="242"/>
      <c r="N894" s="242"/>
      <c r="O894" s="222"/>
      <c r="P894" s="89"/>
    </row>
    <row r="895" spans="1:16" ht="15" customHeight="1" outlineLevel="1" x14ac:dyDescent="0.2">
      <c r="A895" s="623">
        <v>238</v>
      </c>
      <c r="B895" s="262">
        <v>280</v>
      </c>
      <c r="C895" s="262" t="s">
        <v>28</v>
      </c>
      <c r="D895" s="370" t="s">
        <v>629</v>
      </c>
      <c r="E895" s="371"/>
      <c r="F895" s="541"/>
      <c r="G895" s="363"/>
      <c r="H895" s="921"/>
      <c r="I895" s="363"/>
      <c r="J895" s="363"/>
      <c r="K895" s="242"/>
      <c r="L895" s="242"/>
      <c r="M895" s="242"/>
      <c r="N895" s="242"/>
      <c r="O895" s="222"/>
      <c r="P895" s="89"/>
    </row>
    <row r="896" spans="1:16" outlineLevel="1" x14ac:dyDescent="0.2">
      <c r="A896" s="624">
        <v>238</v>
      </c>
      <c r="B896" s="275">
        <v>280</v>
      </c>
      <c r="C896" s="275" t="s">
        <v>28</v>
      </c>
      <c r="D896" s="364" t="s">
        <v>628</v>
      </c>
      <c r="E896" s="250"/>
      <c r="F896" s="542"/>
      <c r="G896" s="251"/>
      <c r="H896" s="910"/>
      <c r="I896" s="251"/>
      <c r="J896" s="251"/>
      <c r="K896" s="251"/>
      <c r="L896" s="251"/>
      <c r="M896" s="251"/>
      <c r="N896" s="251"/>
      <c r="O896" s="252"/>
      <c r="P896" s="89"/>
    </row>
    <row r="897" spans="1:16" ht="24" customHeight="1" x14ac:dyDescent="0.2">
      <c r="A897" s="625">
        <v>238</v>
      </c>
      <c r="B897" s="254">
        <v>281</v>
      </c>
      <c r="C897" s="254" t="s">
        <v>28</v>
      </c>
      <c r="D897" s="284" t="s">
        <v>3653</v>
      </c>
      <c r="E897" s="301">
        <v>196328.42</v>
      </c>
      <c r="F897" s="301" t="s">
        <v>552</v>
      </c>
      <c r="G897" s="258">
        <v>43.74</v>
      </c>
      <c r="H897" s="771"/>
      <c r="I897" s="527">
        <v>2345675.3165500001</v>
      </c>
      <c r="J897" s="258">
        <v>85390.540199999989</v>
      </c>
      <c r="K897" s="838">
        <v>755672.08</v>
      </c>
      <c r="L897" s="838">
        <v>263784.48</v>
      </c>
      <c r="M897" s="838">
        <v>1561.12</v>
      </c>
      <c r="N897" s="838">
        <v>3515786.5367500004</v>
      </c>
      <c r="O897" s="838">
        <v>17.91</v>
      </c>
      <c r="P897" s="89"/>
    </row>
    <row r="898" spans="1:16" outlineLevel="1" x14ac:dyDescent="0.2">
      <c r="A898" s="623">
        <v>238</v>
      </c>
      <c r="B898" s="262">
        <v>281</v>
      </c>
      <c r="C898" s="262" t="s">
        <v>28</v>
      </c>
      <c r="D898" s="265" t="s">
        <v>526</v>
      </c>
      <c r="E898" s="266"/>
      <c r="F898" s="296"/>
      <c r="G898" s="267">
        <v>14.51</v>
      </c>
      <c r="H898" s="907">
        <v>57</v>
      </c>
      <c r="I898" s="272">
        <v>1276846.83243</v>
      </c>
      <c r="J898" s="312">
        <v>28326.8573</v>
      </c>
      <c r="K898" s="316"/>
      <c r="L898" s="316"/>
      <c r="M898" s="316"/>
      <c r="N898" s="316"/>
      <c r="O898" s="656"/>
      <c r="P898" s="89"/>
    </row>
    <row r="899" spans="1:16" outlineLevel="1" x14ac:dyDescent="0.2">
      <c r="A899" s="623">
        <v>238</v>
      </c>
      <c r="B899" s="262">
        <v>281</v>
      </c>
      <c r="C899" s="262" t="s">
        <v>28</v>
      </c>
      <c r="D899" s="265" t="s">
        <v>512</v>
      </c>
      <c r="E899" s="266"/>
      <c r="F899" s="296"/>
      <c r="G899" s="267">
        <v>2.88</v>
      </c>
      <c r="H899" s="907">
        <v>40</v>
      </c>
      <c r="I899" s="272">
        <v>130106.47795999999</v>
      </c>
      <c r="J899" s="312">
        <v>5622.4223999999995</v>
      </c>
      <c r="K899" s="242"/>
      <c r="L899" s="242"/>
      <c r="M899" s="242"/>
      <c r="N899" s="242"/>
      <c r="O899" s="222"/>
      <c r="P899" s="89"/>
    </row>
    <row r="900" spans="1:16" outlineLevel="1" x14ac:dyDescent="0.2">
      <c r="A900" s="623">
        <v>238</v>
      </c>
      <c r="B900" s="262">
        <v>281</v>
      </c>
      <c r="C900" s="262" t="s">
        <v>28</v>
      </c>
      <c r="D900" s="265" t="s">
        <v>502</v>
      </c>
      <c r="E900" s="263"/>
      <c r="F900" s="297"/>
      <c r="G900" s="267">
        <v>7.71</v>
      </c>
      <c r="H900" s="907">
        <v>42</v>
      </c>
      <c r="I900" s="272">
        <v>376724.38509</v>
      </c>
      <c r="J900" s="312">
        <v>15051.693299999999</v>
      </c>
      <c r="K900" s="242"/>
      <c r="L900" s="242"/>
      <c r="M900" s="242"/>
      <c r="N900" s="242"/>
      <c r="O900" s="222"/>
      <c r="P900" s="89"/>
    </row>
    <row r="901" spans="1:16" outlineLevel="1" x14ac:dyDescent="0.2">
      <c r="A901" s="623">
        <v>238</v>
      </c>
      <c r="B901" s="262">
        <v>281</v>
      </c>
      <c r="C901" s="262" t="s">
        <v>28</v>
      </c>
      <c r="D901" s="265" t="s">
        <v>524</v>
      </c>
      <c r="E901" s="263"/>
      <c r="F901" s="297"/>
      <c r="G901" s="267">
        <v>7.71</v>
      </c>
      <c r="H901" s="907">
        <v>33</v>
      </c>
      <c r="I901" s="272">
        <v>264681.00124999997</v>
      </c>
      <c r="J901" s="312">
        <v>15051.693299999999</v>
      </c>
      <c r="K901" s="242"/>
      <c r="L901" s="242"/>
      <c r="M901" s="242"/>
      <c r="N901" s="242"/>
      <c r="O901" s="222"/>
      <c r="P901" s="89"/>
    </row>
    <row r="902" spans="1:16" outlineLevel="1" x14ac:dyDescent="0.2">
      <c r="A902" s="623">
        <v>238</v>
      </c>
      <c r="B902" s="262">
        <v>281</v>
      </c>
      <c r="C902" s="262" t="s">
        <v>28</v>
      </c>
      <c r="D902" s="265" t="s">
        <v>516</v>
      </c>
      <c r="E902" s="263"/>
      <c r="F902" s="297"/>
      <c r="G902" s="267">
        <v>5.14</v>
      </c>
      <c r="H902" s="907">
        <v>32</v>
      </c>
      <c r="I902" s="272">
        <v>169668.20327999999</v>
      </c>
      <c r="J902" s="312">
        <v>10034.462200000002</v>
      </c>
      <c r="K902" s="242" t="s">
        <v>630</v>
      </c>
      <c r="L902" s="242"/>
      <c r="M902" s="242"/>
      <c r="N902" s="242"/>
      <c r="O902" s="222"/>
      <c r="P902" s="89"/>
    </row>
    <row r="903" spans="1:16" outlineLevel="1" x14ac:dyDescent="0.2">
      <c r="A903" s="623">
        <v>238</v>
      </c>
      <c r="B903" s="262">
        <v>281</v>
      </c>
      <c r="C903" s="262" t="s">
        <v>28</v>
      </c>
      <c r="D903" s="265" t="s">
        <v>1769</v>
      </c>
      <c r="E903" s="263"/>
      <c r="F903" s="297"/>
      <c r="G903" s="267">
        <v>5.79</v>
      </c>
      <c r="H903" s="907">
        <v>29</v>
      </c>
      <c r="I903" s="272">
        <v>127648.41654000001</v>
      </c>
      <c r="J903" s="312">
        <v>11303.411700000001</v>
      </c>
      <c r="K903" s="242">
        <v>63703</v>
      </c>
      <c r="L903" s="242"/>
      <c r="M903" s="242"/>
      <c r="N903" s="242"/>
      <c r="O903" s="222"/>
      <c r="P903" s="89"/>
    </row>
    <row r="904" spans="1:16" ht="15" customHeight="1" outlineLevel="1" x14ac:dyDescent="0.2">
      <c r="A904" s="623">
        <v>238</v>
      </c>
      <c r="B904" s="262">
        <v>281</v>
      </c>
      <c r="C904" s="262" t="s">
        <v>28</v>
      </c>
      <c r="D904" s="370" t="s">
        <v>3487</v>
      </c>
      <c r="E904" s="371"/>
      <c r="F904" s="541"/>
      <c r="G904" s="363"/>
      <c r="H904" s="921"/>
      <c r="I904" s="363"/>
      <c r="J904" s="363"/>
      <c r="K904" s="242"/>
      <c r="L904" s="242"/>
      <c r="M904" s="242"/>
      <c r="N904" s="242"/>
      <c r="O904" s="222"/>
      <c r="P904" s="89"/>
    </row>
    <row r="905" spans="1:16" outlineLevel="1" x14ac:dyDescent="0.2">
      <c r="A905" s="623">
        <v>238</v>
      </c>
      <c r="B905" s="262">
        <v>281</v>
      </c>
      <c r="C905" s="262" t="s">
        <v>28</v>
      </c>
      <c r="D905" s="367" t="s">
        <v>2728</v>
      </c>
      <c r="E905" s="221"/>
      <c r="F905" s="533"/>
      <c r="G905" s="242"/>
      <c r="H905" s="908"/>
      <c r="I905" s="242"/>
      <c r="J905" s="242"/>
      <c r="K905" s="242"/>
      <c r="L905" s="242"/>
      <c r="M905" s="242"/>
      <c r="N905" s="242"/>
      <c r="O905" s="222"/>
      <c r="P905" s="89"/>
    </row>
    <row r="906" spans="1:16" outlineLevel="1" x14ac:dyDescent="0.2">
      <c r="A906" s="624">
        <v>238</v>
      </c>
      <c r="B906" s="275">
        <v>281</v>
      </c>
      <c r="C906" s="275" t="s">
        <v>28</v>
      </c>
      <c r="D906" s="364" t="s">
        <v>2729</v>
      </c>
      <c r="E906" s="250"/>
      <c r="F906" s="542"/>
      <c r="G906" s="251"/>
      <c r="H906" s="910"/>
      <c r="I906" s="251"/>
      <c r="J906" s="251"/>
      <c r="K906" s="251"/>
      <c r="L906" s="251"/>
      <c r="M906" s="251"/>
      <c r="N906" s="251"/>
      <c r="O906" s="252"/>
      <c r="P906" s="89"/>
    </row>
    <row r="907" spans="1:16" ht="24" customHeight="1" x14ac:dyDescent="0.2">
      <c r="A907" s="625">
        <v>239</v>
      </c>
      <c r="B907" s="254">
        <v>257</v>
      </c>
      <c r="C907" s="254" t="s">
        <v>28</v>
      </c>
      <c r="D907" s="284" t="s">
        <v>632</v>
      </c>
      <c r="E907" s="257">
        <v>44761.599999999999</v>
      </c>
      <c r="F907" s="301" t="s">
        <v>552</v>
      </c>
      <c r="G907" s="258">
        <v>2.82</v>
      </c>
      <c r="H907" s="771"/>
      <c r="I907" s="258">
        <v>114974.50843000002</v>
      </c>
      <c r="J907" s="258">
        <v>5505.2885999999999</v>
      </c>
      <c r="K907" s="838">
        <v>46503.32</v>
      </c>
      <c r="L907" s="838">
        <v>6074.1</v>
      </c>
      <c r="M907" s="838">
        <v>1561.12</v>
      </c>
      <c r="N907" s="310">
        <v>174618.33703</v>
      </c>
      <c r="O907" s="659">
        <v>3.9</v>
      </c>
      <c r="P907" s="89"/>
    </row>
    <row r="908" spans="1:16" outlineLevel="1" x14ac:dyDescent="0.2">
      <c r="A908" s="623">
        <v>239</v>
      </c>
      <c r="B908" s="262">
        <v>257</v>
      </c>
      <c r="C908" s="262" t="s">
        <v>28</v>
      </c>
      <c r="D908" s="265" t="s">
        <v>526</v>
      </c>
      <c r="E908" s="294">
        <v>25233</v>
      </c>
      <c r="F908" s="296"/>
      <c r="G908" s="267">
        <v>1</v>
      </c>
      <c r="H908" s="907">
        <v>57</v>
      </c>
      <c r="I908" s="272">
        <v>66110.018349999998</v>
      </c>
      <c r="J908" s="312">
        <v>1952.23</v>
      </c>
      <c r="K908" s="316"/>
      <c r="L908" s="316"/>
      <c r="M908" s="316"/>
      <c r="N908" s="646"/>
      <c r="O908" s="656"/>
      <c r="P908" s="89"/>
    </row>
    <row r="909" spans="1:16" outlineLevel="1" x14ac:dyDescent="0.2">
      <c r="A909" s="623">
        <v>239</v>
      </c>
      <c r="B909" s="262">
        <v>257</v>
      </c>
      <c r="C909" s="262" t="s">
        <v>28</v>
      </c>
      <c r="D909" s="265" t="s">
        <v>535</v>
      </c>
      <c r="E909" s="294">
        <v>13165.6</v>
      </c>
      <c r="F909" s="297"/>
      <c r="G909" s="267">
        <v>0.8</v>
      </c>
      <c r="H909" s="907">
        <v>38</v>
      </c>
      <c r="I909" s="272">
        <v>25102.907180000002</v>
      </c>
      <c r="J909" s="312">
        <v>1561.7840000000001</v>
      </c>
      <c r="K909" s="242"/>
      <c r="L909" s="242"/>
      <c r="M909" s="242"/>
      <c r="N909" s="644"/>
      <c r="O909" s="222"/>
      <c r="P909" s="89"/>
    </row>
    <row r="910" spans="1:16" outlineLevel="1" x14ac:dyDescent="0.2">
      <c r="A910" s="623">
        <v>239</v>
      </c>
      <c r="B910" s="262">
        <v>257</v>
      </c>
      <c r="C910" s="262" t="s">
        <v>28</v>
      </c>
      <c r="D910" s="265" t="s">
        <v>524</v>
      </c>
      <c r="E910" s="294">
        <v>6363</v>
      </c>
      <c r="F910" s="297"/>
      <c r="G910" s="267">
        <v>0.5</v>
      </c>
      <c r="H910" s="907">
        <v>29</v>
      </c>
      <c r="I910" s="272">
        <v>11023.179320000001</v>
      </c>
      <c r="J910" s="312">
        <v>976.11500000000001</v>
      </c>
      <c r="K910" s="242"/>
      <c r="L910" s="242"/>
      <c r="M910" s="242"/>
      <c r="N910" s="644"/>
      <c r="O910" s="222"/>
      <c r="P910" s="89"/>
    </row>
    <row r="911" spans="1:16" outlineLevel="1" x14ac:dyDescent="0.2">
      <c r="A911" s="623">
        <v>239</v>
      </c>
      <c r="B911" s="262">
        <v>257</v>
      </c>
      <c r="C911" s="262" t="s">
        <v>28</v>
      </c>
      <c r="D911" s="265" t="s">
        <v>1769</v>
      </c>
      <c r="E911" s="263"/>
      <c r="F911" s="297"/>
      <c r="G911" s="267">
        <v>0.35</v>
      </c>
      <c r="H911" s="907">
        <v>28</v>
      </c>
      <c r="I911" s="272">
        <v>7419.3435900000004</v>
      </c>
      <c r="J911" s="312">
        <v>683.28049999999996</v>
      </c>
      <c r="K911" s="242">
        <v>45304.518739737599</v>
      </c>
      <c r="L911" s="242">
        <v>5878.2764456640007</v>
      </c>
      <c r="M911" s="242"/>
      <c r="N911" s="644"/>
      <c r="O911" s="222"/>
      <c r="P911" s="89"/>
    </row>
    <row r="912" spans="1:16" outlineLevel="1" x14ac:dyDescent="0.2">
      <c r="A912" s="623">
        <v>239</v>
      </c>
      <c r="B912" s="262">
        <v>257</v>
      </c>
      <c r="C912" s="262" t="s">
        <v>28</v>
      </c>
      <c r="D912" s="265" t="s">
        <v>2829</v>
      </c>
      <c r="E912" s="263"/>
      <c r="F912" s="297"/>
      <c r="G912" s="267">
        <v>0.15</v>
      </c>
      <c r="H912" s="907">
        <v>39</v>
      </c>
      <c r="I912" s="272">
        <v>4895.0974999999999</v>
      </c>
      <c r="J912" s="312">
        <v>292.83449999999999</v>
      </c>
      <c r="K912" s="242"/>
      <c r="L912" s="242"/>
      <c r="M912" s="242"/>
      <c r="N912" s="648" t="s">
        <v>561</v>
      </c>
      <c r="O912" s="228"/>
      <c r="P912" s="89"/>
    </row>
    <row r="913" spans="1:16" outlineLevel="1" x14ac:dyDescent="0.2">
      <c r="A913" s="624">
        <v>239</v>
      </c>
      <c r="B913" s="275">
        <v>257</v>
      </c>
      <c r="C913" s="275" t="s">
        <v>28</v>
      </c>
      <c r="D913" s="278" t="s">
        <v>2355</v>
      </c>
      <c r="E913" s="276"/>
      <c r="F913" s="540"/>
      <c r="G913" s="280">
        <v>0.02</v>
      </c>
      <c r="H913" s="909">
        <v>28</v>
      </c>
      <c r="I913" s="282">
        <v>423.96249</v>
      </c>
      <c r="J913" s="313">
        <v>39.044599999999996</v>
      </c>
      <c r="K913" s="251">
        <v>1198.8002400192001</v>
      </c>
      <c r="L913" s="251">
        <v>195.8266025856</v>
      </c>
      <c r="M913" s="251"/>
      <c r="N913" s="320" t="s">
        <v>562</v>
      </c>
      <c r="O913" s="320">
        <v>2.88</v>
      </c>
      <c r="P913" s="89"/>
    </row>
    <row r="914" spans="1:16" ht="24" customHeight="1" x14ac:dyDescent="0.2">
      <c r="A914" s="625">
        <v>239</v>
      </c>
      <c r="B914" s="254">
        <v>257</v>
      </c>
      <c r="C914" s="254" t="s">
        <v>28</v>
      </c>
      <c r="D914" s="284" t="s">
        <v>3438</v>
      </c>
      <c r="E914" s="257">
        <v>44761.599999999999</v>
      </c>
      <c r="F914" s="301" t="s">
        <v>552</v>
      </c>
      <c r="G914" s="258">
        <v>2.82</v>
      </c>
      <c r="H914" s="771"/>
      <c r="I914" s="258">
        <v>114974.50843000002</v>
      </c>
      <c r="J914" s="258">
        <v>5505.2885999999999</v>
      </c>
      <c r="K914" s="838">
        <v>55458.37</v>
      </c>
      <c r="L914" s="838">
        <v>6074.11</v>
      </c>
      <c r="M914" s="838">
        <v>1561.12</v>
      </c>
      <c r="N914" s="310">
        <v>183573.39702999999</v>
      </c>
      <c r="O914" s="655">
        <v>4.0999999999999996</v>
      </c>
      <c r="P914" s="89"/>
    </row>
    <row r="915" spans="1:16" outlineLevel="1" x14ac:dyDescent="0.2">
      <c r="A915" s="623">
        <v>239</v>
      </c>
      <c r="B915" s="262">
        <v>257</v>
      </c>
      <c r="C915" s="262" t="s">
        <v>28</v>
      </c>
      <c r="D915" s="265" t="s">
        <v>526</v>
      </c>
      <c r="E915" s="294">
        <v>25233</v>
      </c>
      <c r="F915" s="266"/>
      <c r="G915" s="267">
        <v>1</v>
      </c>
      <c r="H915" s="907">
        <v>57</v>
      </c>
      <c r="I915" s="272">
        <v>66110.018349999998</v>
      </c>
      <c r="J915" s="272">
        <v>1952.23</v>
      </c>
      <c r="K915" s="316"/>
      <c r="L915" s="316"/>
      <c r="M915" s="316"/>
      <c r="N915" s="646"/>
      <c r="O915" s="656"/>
      <c r="P915" s="89"/>
    </row>
    <row r="916" spans="1:16" outlineLevel="1" x14ac:dyDescent="0.2">
      <c r="A916" s="623">
        <v>239</v>
      </c>
      <c r="B916" s="262">
        <v>257</v>
      </c>
      <c r="C916" s="262" t="s">
        <v>28</v>
      </c>
      <c r="D916" s="265" t="s">
        <v>535</v>
      </c>
      <c r="E916" s="294">
        <v>13165.6</v>
      </c>
      <c r="F916" s="263"/>
      <c r="G916" s="267">
        <v>0.8</v>
      </c>
      <c r="H916" s="907">
        <v>38</v>
      </c>
      <c r="I916" s="272">
        <v>25102.907180000002</v>
      </c>
      <c r="J916" s="272">
        <v>1561.7840000000001</v>
      </c>
      <c r="K916" s="242"/>
      <c r="L916" s="242"/>
      <c r="M916" s="242"/>
      <c r="N916" s="644"/>
      <c r="O916" s="222"/>
      <c r="P916" s="89"/>
    </row>
    <row r="917" spans="1:16" outlineLevel="1" x14ac:dyDescent="0.2">
      <c r="A917" s="623">
        <v>239</v>
      </c>
      <c r="B917" s="262">
        <v>257</v>
      </c>
      <c r="C917" s="262" t="s">
        <v>28</v>
      </c>
      <c r="D917" s="265" t="s">
        <v>524</v>
      </c>
      <c r="E917" s="294">
        <v>6363</v>
      </c>
      <c r="F917" s="263"/>
      <c r="G917" s="267">
        <v>0.5</v>
      </c>
      <c r="H917" s="907">
        <v>29</v>
      </c>
      <c r="I917" s="272">
        <v>11023.179320000001</v>
      </c>
      <c r="J917" s="272">
        <v>976.11500000000001</v>
      </c>
      <c r="K917" s="242"/>
      <c r="L917" s="242"/>
      <c r="M917" s="242"/>
      <c r="N917" s="644"/>
      <c r="O917" s="222"/>
      <c r="P917" s="89"/>
    </row>
    <row r="918" spans="1:16" outlineLevel="1" x14ac:dyDescent="0.2">
      <c r="A918" s="623">
        <v>239</v>
      </c>
      <c r="B918" s="262">
        <v>257</v>
      </c>
      <c r="C918" s="262" t="s">
        <v>28</v>
      </c>
      <c r="D918" s="265" t="s">
        <v>1769</v>
      </c>
      <c r="E918" s="263"/>
      <c r="F918" s="263"/>
      <c r="G918" s="267">
        <v>0.35</v>
      </c>
      <c r="H918" s="907">
        <v>28</v>
      </c>
      <c r="I918" s="272">
        <v>7419.3435900000004</v>
      </c>
      <c r="J918" s="312">
        <v>683.28049999999996</v>
      </c>
      <c r="K918" s="242">
        <v>45304.52</v>
      </c>
      <c r="L918" s="242">
        <v>5878.28</v>
      </c>
      <c r="M918" s="242"/>
      <c r="N918" s="644"/>
      <c r="O918" s="222"/>
      <c r="P918" s="89"/>
    </row>
    <row r="919" spans="1:16" outlineLevel="1" x14ac:dyDescent="0.2">
      <c r="A919" s="623">
        <v>239</v>
      </c>
      <c r="B919" s="262">
        <v>257</v>
      </c>
      <c r="C919" s="262" t="s">
        <v>28</v>
      </c>
      <c r="D919" s="265" t="s">
        <v>2829</v>
      </c>
      <c r="E919" s="263"/>
      <c r="F919" s="263"/>
      <c r="G919" s="267">
        <v>0.15</v>
      </c>
      <c r="H919" s="907">
        <v>39</v>
      </c>
      <c r="I919" s="272">
        <v>4895.0974999999999</v>
      </c>
      <c r="J919" s="272">
        <v>292.83449999999999</v>
      </c>
      <c r="K919" s="242"/>
      <c r="L919" s="242"/>
      <c r="M919" s="242"/>
      <c r="N919" s="648" t="s">
        <v>561</v>
      </c>
      <c r="O919" s="228"/>
      <c r="P919" s="89"/>
    </row>
    <row r="920" spans="1:16" outlineLevel="1" x14ac:dyDescent="0.2">
      <c r="A920" s="623">
        <v>239</v>
      </c>
      <c r="B920" s="262">
        <v>257</v>
      </c>
      <c r="C920" s="262" t="s">
        <v>28</v>
      </c>
      <c r="D920" s="265" t="s">
        <v>2355</v>
      </c>
      <c r="E920" s="263"/>
      <c r="F920" s="263"/>
      <c r="G920" s="267">
        <v>0.02</v>
      </c>
      <c r="H920" s="907">
        <v>28</v>
      </c>
      <c r="I920" s="272">
        <v>423.96249</v>
      </c>
      <c r="J920" s="312">
        <v>39.044599999999996</v>
      </c>
      <c r="K920" s="242">
        <v>10153.853381952</v>
      </c>
      <c r="L920" s="242">
        <v>195.83</v>
      </c>
      <c r="M920" s="242"/>
      <c r="N920" s="648" t="s">
        <v>562</v>
      </c>
      <c r="O920" s="318">
        <v>2.88</v>
      </c>
      <c r="P920" s="89"/>
    </row>
    <row r="921" spans="1:16" outlineLevel="1" x14ac:dyDescent="0.2">
      <c r="A921" s="624">
        <v>239</v>
      </c>
      <c r="B921" s="275">
        <v>257</v>
      </c>
      <c r="C921" s="275" t="s">
        <v>28</v>
      </c>
      <c r="D921" s="364" t="s">
        <v>1749</v>
      </c>
      <c r="E921" s="250"/>
      <c r="F921" s="250"/>
      <c r="G921" s="251"/>
      <c r="H921" s="910"/>
      <c r="I921" s="251"/>
      <c r="J921" s="251"/>
      <c r="K921" s="251"/>
      <c r="L921" s="251"/>
      <c r="M921" s="251"/>
      <c r="N921" s="647"/>
      <c r="O921" s="252"/>
      <c r="P921" s="89"/>
    </row>
    <row r="922" spans="1:16" ht="24" customHeight="1" x14ac:dyDescent="0.2">
      <c r="A922" s="625">
        <v>246</v>
      </c>
      <c r="B922" s="254">
        <v>820</v>
      </c>
      <c r="C922" s="254" t="s">
        <v>423</v>
      </c>
      <c r="D922" s="284" t="s">
        <v>634</v>
      </c>
      <c r="E922" s="257">
        <v>12</v>
      </c>
      <c r="F922" s="301" t="s">
        <v>594</v>
      </c>
      <c r="G922" s="258">
        <v>2.6999999999999997</v>
      </c>
      <c r="H922" s="771"/>
      <c r="I922" s="258">
        <v>113934.53292</v>
      </c>
      <c r="J922" s="258">
        <v>5271.0210000000006</v>
      </c>
      <c r="K922" s="838">
        <v>18634.82</v>
      </c>
      <c r="L922" s="838">
        <v>3853.79</v>
      </c>
      <c r="M922" s="838">
        <v>1561.12</v>
      </c>
      <c r="N922" s="310">
        <v>143255.28391999999</v>
      </c>
      <c r="O922" s="659">
        <v>11937.94</v>
      </c>
      <c r="P922" s="89"/>
    </row>
    <row r="923" spans="1:16" outlineLevel="1" x14ac:dyDescent="0.2">
      <c r="A923" s="623">
        <v>246</v>
      </c>
      <c r="B923" s="262">
        <v>820</v>
      </c>
      <c r="C923" s="262" t="s">
        <v>423</v>
      </c>
      <c r="D923" s="265" t="s">
        <v>526</v>
      </c>
      <c r="E923" s="266"/>
      <c r="F923" s="296"/>
      <c r="G923" s="267">
        <v>1</v>
      </c>
      <c r="H923" s="907">
        <v>57</v>
      </c>
      <c r="I923" s="272">
        <v>66110.018349999998</v>
      </c>
      <c r="J923" s="312">
        <v>1952.23</v>
      </c>
      <c r="K923" s="316"/>
      <c r="L923" s="316"/>
      <c r="M923" s="316"/>
      <c r="N923" s="316"/>
      <c r="O923" s="656"/>
      <c r="P923" s="89"/>
    </row>
    <row r="924" spans="1:16" outlineLevel="1" x14ac:dyDescent="0.2">
      <c r="A924" s="623">
        <v>246</v>
      </c>
      <c r="B924" s="262">
        <v>820</v>
      </c>
      <c r="C924" s="262" t="s">
        <v>423</v>
      </c>
      <c r="D924" s="265" t="s">
        <v>535</v>
      </c>
      <c r="E924" s="263"/>
      <c r="F924" s="297"/>
      <c r="G924" s="267">
        <v>0.86</v>
      </c>
      <c r="H924" s="907">
        <v>40</v>
      </c>
      <c r="I924" s="272">
        <v>29187.760280000002</v>
      </c>
      <c r="J924" s="312">
        <v>1678.9178000000002</v>
      </c>
      <c r="K924" s="242"/>
      <c r="L924" s="242"/>
      <c r="M924" s="242"/>
      <c r="N924" s="242"/>
      <c r="O924" s="222"/>
      <c r="P924" s="89"/>
    </row>
    <row r="925" spans="1:16" outlineLevel="1" x14ac:dyDescent="0.2">
      <c r="A925" s="623">
        <v>246</v>
      </c>
      <c r="B925" s="262">
        <v>820</v>
      </c>
      <c r="C925" s="262" t="s">
        <v>423</v>
      </c>
      <c r="D925" s="265" t="s">
        <v>524</v>
      </c>
      <c r="E925" s="263"/>
      <c r="F925" s="297"/>
      <c r="G925" s="267">
        <v>0.48</v>
      </c>
      <c r="H925" s="907">
        <v>30</v>
      </c>
      <c r="I925" s="272">
        <v>11005.429459999999</v>
      </c>
      <c r="J925" s="312">
        <v>937.07039999999995</v>
      </c>
      <c r="K925" s="242"/>
      <c r="L925" s="242"/>
      <c r="M925" s="242"/>
      <c r="N925" s="242"/>
      <c r="O925" s="222"/>
      <c r="P925" s="89"/>
    </row>
    <row r="926" spans="1:16" outlineLevel="1" x14ac:dyDescent="0.2">
      <c r="A926" s="624">
        <v>246</v>
      </c>
      <c r="B926" s="275">
        <v>820</v>
      </c>
      <c r="C926" s="275" t="s">
        <v>423</v>
      </c>
      <c r="D926" s="278" t="s">
        <v>1769</v>
      </c>
      <c r="E926" s="276"/>
      <c r="F926" s="540"/>
      <c r="G926" s="280">
        <v>0.36</v>
      </c>
      <c r="H926" s="909">
        <v>28</v>
      </c>
      <c r="I926" s="282">
        <v>7631.3248300000005</v>
      </c>
      <c r="J926" s="313">
        <v>702.80279999999993</v>
      </c>
      <c r="K926" s="251"/>
      <c r="L926" s="251"/>
      <c r="M926" s="251"/>
      <c r="N926" s="251"/>
      <c r="O926" s="252"/>
      <c r="P926" s="89"/>
    </row>
    <row r="927" spans="1:16" ht="24" customHeight="1" x14ac:dyDescent="0.2">
      <c r="A927" s="625">
        <v>249</v>
      </c>
      <c r="B927" s="254">
        <v>216</v>
      </c>
      <c r="C927" s="254" t="s">
        <v>28</v>
      </c>
      <c r="D927" s="284" t="s">
        <v>635</v>
      </c>
      <c r="E927" s="257">
        <v>54416</v>
      </c>
      <c r="F927" s="301" t="s">
        <v>552</v>
      </c>
      <c r="G927" s="258">
        <v>4.6100000000000003</v>
      </c>
      <c r="H927" s="771"/>
      <c r="I927" s="258">
        <v>165099.85027999998</v>
      </c>
      <c r="J927" s="258">
        <v>8999.7803000000004</v>
      </c>
      <c r="K927" s="838">
        <v>34899.78</v>
      </c>
      <c r="L927" s="838">
        <v>8441.1</v>
      </c>
      <c r="M927" s="838">
        <v>1561.12</v>
      </c>
      <c r="N927" s="310">
        <v>219001.63058</v>
      </c>
      <c r="O927" s="659">
        <v>4.0199999999999996</v>
      </c>
      <c r="P927" s="89"/>
    </row>
    <row r="928" spans="1:16" outlineLevel="1" x14ac:dyDescent="0.2">
      <c r="A928" s="623">
        <v>249</v>
      </c>
      <c r="B928" s="262">
        <v>216</v>
      </c>
      <c r="C928" s="262" t="s">
        <v>28</v>
      </c>
      <c r="D928" s="265" t="s">
        <v>526</v>
      </c>
      <c r="E928" s="294">
        <v>25233</v>
      </c>
      <c r="F928" s="296"/>
      <c r="G928" s="267">
        <v>1</v>
      </c>
      <c r="H928" s="907">
        <v>57</v>
      </c>
      <c r="I928" s="272">
        <v>66110.018349999998</v>
      </c>
      <c r="J928" s="312">
        <v>1952.23</v>
      </c>
      <c r="K928" s="316"/>
      <c r="L928" s="316"/>
      <c r="M928" s="316"/>
      <c r="N928" s="646"/>
      <c r="O928" s="656"/>
      <c r="P928" s="89"/>
    </row>
    <row r="929" spans="1:16" outlineLevel="1" x14ac:dyDescent="0.2">
      <c r="A929" s="623">
        <v>249</v>
      </c>
      <c r="B929" s="262">
        <v>216</v>
      </c>
      <c r="C929" s="262" t="s">
        <v>28</v>
      </c>
      <c r="D929" s="265" t="s">
        <v>535</v>
      </c>
      <c r="E929" s="294">
        <v>16457</v>
      </c>
      <c r="F929" s="297"/>
      <c r="G929" s="267">
        <v>1</v>
      </c>
      <c r="H929" s="907">
        <v>38</v>
      </c>
      <c r="I929" s="272">
        <v>31378.633979999999</v>
      </c>
      <c r="J929" s="312">
        <v>1952.23</v>
      </c>
      <c r="K929" s="242"/>
      <c r="L929" s="242"/>
      <c r="M929" s="242"/>
      <c r="N929" s="644"/>
      <c r="O929" s="222"/>
      <c r="P929" s="89"/>
    </row>
    <row r="930" spans="1:16" outlineLevel="1" x14ac:dyDescent="0.2">
      <c r="A930" s="623">
        <v>249</v>
      </c>
      <c r="B930" s="262">
        <v>216</v>
      </c>
      <c r="C930" s="262" t="s">
        <v>28</v>
      </c>
      <c r="D930" s="265" t="s">
        <v>524</v>
      </c>
      <c r="E930" s="294">
        <v>12726</v>
      </c>
      <c r="F930" s="297"/>
      <c r="G930" s="267">
        <v>1</v>
      </c>
      <c r="H930" s="907">
        <v>29</v>
      </c>
      <c r="I930" s="272">
        <v>22046.358640000002</v>
      </c>
      <c r="J930" s="312">
        <v>1952.23</v>
      </c>
      <c r="K930" s="242"/>
      <c r="L930" s="242"/>
      <c r="M930" s="242"/>
      <c r="N930" s="644"/>
      <c r="O930" s="222"/>
      <c r="P930" s="89"/>
    </row>
    <row r="931" spans="1:16" outlineLevel="1" x14ac:dyDescent="0.2">
      <c r="A931" s="623">
        <v>249</v>
      </c>
      <c r="B931" s="262">
        <v>216</v>
      </c>
      <c r="C931" s="262" t="s">
        <v>28</v>
      </c>
      <c r="D931" s="265" t="s">
        <v>1769</v>
      </c>
      <c r="E931" s="263"/>
      <c r="F931" s="297"/>
      <c r="G931" s="267">
        <v>0.46</v>
      </c>
      <c r="H931" s="907">
        <v>28</v>
      </c>
      <c r="I931" s="272">
        <v>9751.137279999999</v>
      </c>
      <c r="J931" s="312">
        <v>898.02579999999989</v>
      </c>
      <c r="K931" s="242">
        <v>26894.598566572797</v>
      </c>
      <c r="L931" s="242">
        <v>7135.5353545727994</v>
      </c>
      <c r="M931" s="242"/>
      <c r="N931" s="644"/>
      <c r="O931" s="222"/>
      <c r="P931" s="89"/>
    </row>
    <row r="932" spans="1:16" outlineLevel="1" x14ac:dyDescent="0.2">
      <c r="A932" s="623">
        <v>249</v>
      </c>
      <c r="B932" s="262">
        <v>216</v>
      </c>
      <c r="C932" s="262" t="s">
        <v>28</v>
      </c>
      <c r="D932" s="265" t="s">
        <v>2829</v>
      </c>
      <c r="E932" s="263"/>
      <c r="F932" s="297"/>
      <c r="G932" s="267">
        <v>1</v>
      </c>
      <c r="H932" s="907">
        <v>39</v>
      </c>
      <c r="I932" s="272">
        <v>32633.983350000002</v>
      </c>
      <c r="J932" s="312">
        <v>1952.23</v>
      </c>
      <c r="K932" s="242"/>
      <c r="L932" s="242"/>
      <c r="M932" s="242"/>
      <c r="N932" s="648" t="s">
        <v>561</v>
      </c>
      <c r="O932" s="228"/>
      <c r="P932" s="89"/>
    </row>
    <row r="933" spans="1:16" outlineLevel="1" x14ac:dyDescent="0.2">
      <c r="A933" s="623">
        <v>249</v>
      </c>
      <c r="B933" s="262">
        <v>216</v>
      </c>
      <c r="C933" s="262" t="s">
        <v>28</v>
      </c>
      <c r="D933" s="265" t="s">
        <v>2355</v>
      </c>
      <c r="E933" s="263"/>
      <c r="F933" s="297"/>
      <c r="G933" s="267">
        <v>0.15</v>
      </c>
      <c r="H933" s="907">
        <v>28</v>
      </c>
      <c r="I933" s="272">
        <v>3179.7186799999999</v>
      </c>
      <c r="J933" s="312">
        <v>292.83449999999999</v>
      </c>
      <c r="K933" s="242">
        <v>8005.1825907647999</v>
      </c>
      <c r="L933" s="242">
        <v>1305.5695769087999</v>
      </c>
      <c r="M933" s="242"/>
      <c r="N933" s="648" t="s">
        <v>562</v>
      </c>
      <c r="O933" s="318">
        <v>2.88</v>
      </c>
      <c r="P933" s="89"/>
    </row>
    <row r="934" spans="1:16" ht="15" customHeight="1" outlineLevel="1" x14ac:dyDescent="0.2">
      <c r="A934" s="624">
        <v>249</v>
      </c>
      <c r="B934" s="275">
        <v>216</v>
      </c>
      <c r="C934" s="275" t="s">
        <v>28</v>
      </c>
      <c r="D934" s="364" t="s">
        <v>3439</v>
      </c>
      <c r="E934" s="365"/>
      <c r="F934" s="374"/>
      <c r="G934" s="366"/>
      <c r="H934" s="914"/>
      <c r="I934" s="360"/>
      <c r="J934" s="360"/>
      <c r="K934" s="251"/>
      <c r="L934" s="251"/>
      <c r="M934" s="251"/>
      <c r="N934" s="647"/>
      <c r="O934" s="252"/>
      <c r="P934" s="89"/>
    </row>
    <row r="935" spans="1:16" ht="24" customHeight="1" x14ac:dyDescent="0.2">
      <c r="A935" s="625">
        <v>249</v>
      </c>
      <c r="B935" s="254">
        <v>217</v>
      </c>
      <c r="C935" s="254" t="s">
        <v>28</v>
      </c>
      <c r="D935" s="284" t="s">
        <v>636</v>
      </c>
      <c r="E935" s="257">
        <v>41690</v>
      </c>
      <c r="F935" s="301" t="s">
        <v>552</v>
      </c>
      <c r="G935" s="258">
        <v>4.62</v>
      </c>
      <c r="H935" s="771"/>
      <c r="I935" s="258">
        <v>178460.07837999999</v>
      </c>
      <c r="J935" s="258">
        <v>9019.3026000000009</v>
      </c>
      <c r="K935" s="838">
        <v>42990.51</v>
      </c>
      <c r="L935" s="838">
        <v>20574.759999999998</v>
      </c>
      <c r="M935" s="838">
        <v>1561.12</v>
      </c>
      <c r="N935" s="310">
        <v>252605.77098000003</v>
      </c>
      <c r="O935" s="659">
        <v>6.06</v>
      </c>
      <c r="P935" s="89"/>
    </row>
    <row r="936" spans="1:16" outlineLevel="1" x14ac:dyDescent="0.2">
      <c r="A936" s="623">
        <v>249</v>
      </c>
      <c r="B936" s="262">
        <v>217</v>
      </c>
      <c r="C936" s="262" t="s">
        <v>28</v>
      </c>
      <c r="D936" s="265" t="s">
        <v>526</v>
      </c>
      <c r="E936" s="294">
        <v>25233</v>
      </c>
      <c r="F936" s="296"/>
      <c r="G936" s="267">
        <v>1</v>
      </c>
      <c r="H936" s="907">
        <v>57</v>
      </c>
      <c r="I936" s="272">
        <v>66110.018349999998</v>
      </c>
      <c r="J936" s="312">
        <v>1952.23</v>
      </c>
      <c r="K936" s="316"/>
      <c r="L936" s="316"/>
      <c r="M936" s="316"/>
      <c r="N936" s="646"/>
      <c r="O936" s="656"/>
      <c r="P936" s="89"/>
    </row>
    <row r="937" spans="1:16" outlineLevel="1" x14ac:dyDescent="0.2">
      <c r="A937" s="623">
        <v>249</v>
      </c>
      <c r="B937" s="262">
        <v>217</v>
      </c>
      <c r="C937" s="262" t="s">
        <v>28</v>
      </c>
      <c r="D937" s="265" t="s">
        <v>535</v>
      </c>
      <c r="E937" s="294">
        <v>16457</v>
      </c>
      <c r="F937" s="297"/>
      <c r="G937" s="267">
        <v>1</v>
      </c>
      <c r="H937" s="907">
        <v>40</v>
      </c>
      <c r="I937" s="272">
        <v>33939.256130000002</v>
      </c>
      <c r="J937" s="312">
        <v>1952.23</v>
      </c>
      <c r="K937" s="242"/>
      <c r="L937" s="242"/>
      <c r="M937" s="242"/>
      <c r="N937" s="644"/>
      <c r="O937" s="222"/>
      <c r="P937" s="89"/>
    </row>
    <row r="938" spans="1:16" outlineLevel="1" x14ac:dyDescent="0.2">
      <c r="A938" s="623">
        <v>249</v>
      </c>
      <c r="B938" s="262">
        <v>217</v>
      </c>
      <c r="C938" s="262" t="s">
        <v>28</v>
      </c>
      <c r="D938" s="265" t="s">
        <v>1769</v>
      </c>
      <c r="E938" s="263"/>
      <c r="F938" s="297"/>
      <c r="G938" s="267">
        <v>0.31</v>
      </c>
      <c r="H938" s="907">
        <v>28</v>
      </c>
      <c r="I938" s="272">
        <v>6571.4185999999991</v>
      </c>
      <c r="J938" s="312">
        <v>605.19129999999996</v>
      </c>
      <c r="K938" s="242">
        <v>28448.634049919998</v>
      </c>
      <c r="L938" s="242">
        <v>16318.1179397376</v>
      </c>
      <c r="M938" s="242"/>
      <c r="N938" s="644"/>
      <c r="O938" s="222"/>
      <c r="P938" s="89"/>
    </row>
    <row r="939" spans="1:16" outlineLevel="1" x14ac:dyDescent="0.2">
      <c r="A939" s="623">
        <v>249</v>
      </c>
      <c r="B939" s="262">
        <v>217</v>
      </c>
      <c r="C939" s="262" t="s">
        <v>28</v>
      </c>
      <c r="D939" s="265" t="s">
        <v>2829</v>
      </c>
      <c r="E939" s="263"/>
      <c r="F939" s="297"/>
      <c r="G939" s="267">
        <v>2</v>
      </c>
      <c r="H939" s="907">
        <v>39</v>
      </c>
      <c r="I939" s="272">
        <v>65267.966700000004</v>
      </c>
      <c r="J939" s="312">
        <v>3904.46</v>
      </c>
      <c r="K939" s="242"/>
      <c r="L939" s="242"/>
      <c r="M939" s="242"/>
      <c r="N939" s="648" t="s">
        <v>561</v>
      </c>
      <c r="O939" s="228"/>
      <c r="P939" s="89"/>
    </row>
    <row r="940" spans="1:16" outlineLevel="1" x14ac:dyDescent="0.2">
      <c r="A940" s="623">
        <v>249</v>
      </c>
      <c r="B940" s="262">
        <v>217</v>
      </c>
      <c r="C940" s="262" t="s">
        <v>28</v>
      </c>
      <c r="D940" s="265" t="s">
        <v>2355</v>
      </c>
      <c r="E940" s="263"/>
      <c r="F940" s="297"/>
      <c r="G940" s="267">
        <v>0.31</v>
      </c>
      <c r="H940" s="907">
        <v>28</v>
      </c>
      <c r="I940" s="272">
        <v>6571.4185999999991</v>
      </c>
      <c r="J940" s="312">
        <v>605.19129999999996</v>
      </c>
      <c r="K940" s="242">
        <v>14541.8754684672</v>
      </c>
      <c r="L940" s="242">
        <v>4256.6391544320004</v>
      </c>
      <c r="M940" s="242"/>
      <c r="N940" s="648" t="s">
        <v>562</v>
      </c>
      <c r="O940" s="318">
        <v>2.88</v>
      </c>
      <c r="P940" s="89"/>
    </row>
    <row r="941" spans="1:16" ht="15" customHeight="1" outlineLevel="1" x14ac:dyDescent="0.2">
      <c r="A941" s="624">
        <v>249</v>
      </c>
      <c r="B941" s="275">
        <v>217</v>
      </c>
      <c r="C941" s="275" t="s">
        <v>28</v>
      </c>
      <c r="D941" s="364" t="s">
        <v>3440</v>
      </c>
      <c r="E941" s="365"/>
      <c r="F941" s="374"/>
      <c r="G941" s="366"/>
      <c r="H941" s="914"/>
      <c r="I941" s="360"/>
      <c r="J941" s="360"/>
      <c r="K941" s="251"/>
      <c r="L941" s="251"/>
      <c r="M941" s="251"/>
      <c r="N941" s="647"/>
      <c r="O941" s="252"/>
      <c r="P941" s="89"/>
    </row>
    <row r="942" spans="1:16" ht="24" customHeight="1" x14ac:dyDescent="0.2">
      <c r="A942" s="625">
        <v>249</v>
      </c>
      <c r="B942" s="254">
        <v>218</v>
      </c>
      <c r="C942" s="254" t="s">
        <v>167</v>
      </c>
      <c r="D942" s="284" t="s">
        <v>637</v>
      </c>
      <c r="E942" s="257">
        <v>12</v>
      </c>
      <c r="F942" s="301" t="s">
        <v>594</v>
      </c>
      <c r="G942" s="258">
        <v>3.54</v>
      </c>
      <c r="H942" s="771"/>
      <c r="I942" s="258">
        <v>137479.26897</v>
      </c>
      <c r="J942" s="258">
        <v>6910.9000000000005</v>
      </c>
      <c r="K942" s="838">
        <v>66293.38</v>
      </c>
      <c r="L942" s="838">
        <v>6937.68</v>
      </c>
      <c r="M942" s="838">
        <v>1858.21</v>
      </c>
      <c r="N942" s="310">
        <v>219479.43896999999</v>
      </c>
      <c r="O942" s="659">
        <v>18289.95</v>
      </c>
      <c r="P942" s="89"/>
    </row>
    <row r="943" spans="1:16" outlineLevel="1" x14ac:dyDescent="0.2">
      <c r="A943" s="623">
        <v>249</v>
      </c>
      <c r="B943" s="262">
        <v>218</v>
      </c>
      <c r="C943" s="262" t="s">
        <v>167</v>
      </c>
      <c r="D943" s="265" t="s">
        <v>526</v>
      </c>
      <c r="E943" s="294"/>
      <c r="F943" s="296"/>
      <c r="G943" s="267">
        <v>0.77</v>
      </c>
      <c r="H943" s="907">
        <v>57</v>
      </c>
      <c r="I943" s="272">
        <v>50904.71413</v>
      </c>
      <c r="J943" s="312">
        <v>1503.21</v>
      </c>
      <c r="K943" s="242"/>
      <c r="L943" s="242"/>
      <c r="M943" s="242"/>
      <c r="N943" s="900"/>
      <c r="O943" s="656"/>
      <c r="P943" s="89"/>
    </row>
    <row r="944" spans="1:16" outlineLevel="1" x14ac:dyDescent="0.2">
      <c r="A944" s="623">
        <v>249</v>
      </c>
      <c r="B944" s="262">
        <v>218</v>
      </c>
      <c r="C944" s="262" t="s">
        <v>167</v>
      </c>
      <c r="D944" s="265" t="s">
        <v>535</v>
      </c>
      <c r="E944" s="294"/>
      <c r="F944" s="297"/>
      <c r="G944" s="267">
        <v>1.19</v>
      </c>
      <c r="H944" s="907">
        <v>40</v>
      </c>
      <c r="I944" s="272">
        <v>40387.714789999998</v>
      </c>
      <c r="J944" s="312">
        <v>2323.1600000000003</v>
      </c>
      <c r="K944" s="242"/>
      <c r="L944" s="242"/>
      <c r="M944" s="242"/>
      <c r="N944" s="900"/>
      <c r="O944" s="222"/>
      <c r="P944" s="89"/>
    </row>
    <row r="945" spans="1:16" outlineLevel="1" x14ac:dyDescent="0.2">
      <c r="A945" s="623">
        <v>249</v>
      </c>
      <c r="B945" s="262">
        <v>218</v>
      </c>
      <c r="C945" s="262" t="s">
        <v>167</v>
      </c>
      <c r="D945" s="265" t="s">
        <v>1769</v>
      </c>
      <c r="E945" s="263"/>
      <c r="F945" s="297"/>
      <c r="G945" s="267">
        <v>0.3</v>
      </c>
      <c r="H945" s="907">
        <v>28</v>
      </c>
      <c r="I945" s="272">
        <v>6359.4373599999999</v>
      </c>
      <c r="J945" s="312">
        <v>585.67000000000007</v>
      </c>
      <c r="K945" s="242">
        <v>57274.521965337604</v>
      </c>
      <c r="L945" s="242">
        <v>5492.0009079935999</v>
      </c>
      <c r="M945" s="242"/>
      <c r="N945" s="900"/>
      <c r="O945" s="222"/>
      <c r="P945" s="89"/>
    </row>
    <row r="946" spans="1:16" outlineLevel="1" x14ac:dyDescent="0.2">
      <c r="A946" s="623">
        <v>249</v>
      </c>
      <c r="B946" s="262">
        <v>218</v>
      </c>
      <c r="C946" s="262" t="s">
        <v>167</v>
      </c>
      <c r="D946" s="265" t="s">
        <v>2829</v>
      </c>
      <c r="E946" s="263"/>
      <c r="F946" s="297"/>
      <c r="G946" s="267">
        <v>1.1100000000000001</v>
      </c>
      <c r="H946" s="907">
        <v>39</v>
      </c>
      <c r="I946" s="272">
        <v>36223.721520000006</v>
      </c>
      <c r="J946" s="312">
        <v>2166.98</v>
      </c>
      <c r="K946" s="242"/>
      <c r="L946" s="242"/>
      <c r="M946" s="242"/>
      <c r="N946" s="900"/>
      <c r="O946" s="228"/>
      <c r="P946" s="89"/>
    </row>
    <row r="947" spans="1:16" outlineLevel="1" x14ac:dyDescent="0.2">
      <c r="A947" s="627">
        <v>249</v>
      </c>
      <c r="B947" s="262">
        <v>218</v>
      </c>
      <c r="C947" s="262" t="s">
        <v>167</v>
      </c>
      <c r="D947" s="265" t="s">
        <v>2355</v>
      </c>
      <c r="E947" s="263"/>
      <c r="F947" s="297"/>
      <c r="G947" s="267">
        <v>0.17</v>
      </c>
      <c r="H947" s="907">
        <v>28</v>
      </c>
      <c r="I947" s="272">
        <v>3603.6811699999998</v>
      </c>
      <c r="J947" s="312">
        <v>331.88</v>
      </c>
      <c r="K947" s="242">
        <v>9018.8563510080003</v>
      </c>
      <c r="L947" s="242">
        <v>1445.6760353280001</v>
      </c>
      <c r="M947" s="242"/>
      <c r="N947" s="900"/>
      <c r="O947" s="228"/>
      <c r="P947" s="89"/>
    </row>
    <row r="948" spans="1:16" outlineLevel="1" x14ac:dyDescent="0.2">
      <c r="A948" s="1031"/>
      <c r="B948" s="1031"/>
      <c r="C948" s="1031"/>
      <c r="D948" s="364" t="s">
        <v>3064</v>
      </c>
      <c r="E948" s="250"/>
      <c r="F948" s="542"/>
      <c r="G948" s="320"/>
      <c r="H948" s="1032"/>
      <c r="I948" s="251"/>
      <c r="J948" s="251"/>
      <c r="K948" s="251"/>
      <c r="L948" s="251"/>
      <c r="M948" s="251"/>
      <c r="N948" s="979"/>
      <c r="O948" s="320"/>
      <c r="P948" s="89"/>
    </row>
    <row r="949" spans="1:16" x14ac:dyDescent="0.2">
      <c r="A949" s="625">
        <v>255</v>
      </c>
      <c r="B949" s="306" t="s">
        <v>242</v>
      </c>
      <c r="C949" s="254" t="s">
        <v>28</v>
      </c>
      <c r="D949" s="1199" t="s">
        <v>711</v>
      </c>
      <c r="E949" s="766">
        <v>19734</v>
      </c>
      <c r="F949" s="301" t="s">
        <v>552</v>
      </c>
      <c r="G949" s="730">
        <v>1.5</v>
      </c>
      <c r="H949" s="901"/>
      <c r="I949" s="258">
        <v>61356.10514</v>
      </c>
      <c r="J949" s="258">
        <v>2928.34</v>
      </c>
      <c r="K949" s="645">
        <v>18245.46</v>
      </c>
      <c r="L949" s="645">
        <v>3874.76</v>
      </c>
      <c r="M949" s="645">
        <v>1561.12</v>
      </c>
      <c r="N949" s="645">
        <v>87965.785140000007</v>
      </c>
      <c r="O949" s="1293">
        <v>4.46</v>
      </c>
      <c r="P949" s="89"/>
    </row>
    <row r="950" spans="1:16" outlineLevel="1" x14ac:dyDescent="0.2">
      <c r="A950" s="1017">
        <v>255</v>
      </c>
      <c r="B950" s="956" t="s">
        <v>242</v>
      </c>
      <c r="C950" s="956" t="s">
        <v>28</v>
      </c>
      <c r="D950" s="619" t="s">
        <v>2995</v>
      </c>
      <c r="E950" s="735"/>
      <c r="F950" s="958"/>
      <c r="G950" s="267">
        <v>1</v>
      </c>
      <c r="H950" s="959">
        <v>50</v>
      </c>
      <c r="I950" s="272">
        <v>50238.086820000004</v>
      </c>
      <c r="J950" s="312">
        <v>1952.23</v>
      </c>
      <c r="K950" s="644"/>
      <c r="L950" s="644"/>
      <c r="M950" s="644"/>
      <c r="N950" s="981"/>
      <c r="O950" s="1393"/>
      <c r="P950" s="89"/>
    </row>
    <row r="951" spans="1:16" outlineLevel="1" x14ac:dyDescent="0.2">
      <c r="A951" s="1017">
        <v>255</v>
      </c>
      <c r="B951" s="956" t="s">
        <v>242</v>
      </c>
      <c r="C951" s="956" t="s">
        <v>28</v>
      </c>
      <c r="D951" s="619" t="s">
        <v>524</v>
      </c>
      <c r="E951" s="957"/>
      <c r="F951" s="960"/>
      <c r="G951" s="267">
        <v>0.3</v>
      </c>
      <c r="H951" s="959">
        <v>30</v>
      </c>
      <c r="I951" s="272">
        <v>6878.3934099999997</v>
      </c>
      <c r="J951" s="312">
        <v>585.67000000000007</v>
      </c>
      <c r="K951" s="644"/>
      <c r="L951" s="644"/>
      <c r="M951" s="644"/>
      <c r="N951" s="981"/>
      <c r="O951" s="5"/>
      <c r="P951" s="89"/>
    </row>
    <row r="952" spans="1:16" outlineLevel="1" x14ac:dyDescent="0.2">
      <c r="A952" s="1033">
        <v>255</v>
      </c>
      <c r="B952" s="962" t="s">
        <v>242</v>
      </c>
      <c r="C952" s="962" t="s">
        <v>28</v>
      </c>
      <c r="D952" s="1398" t="s">
        <v>1769</v>
      </c>
      <c r="E952" s="1399"/>
      <c r="F952" s="1400"/>
      <c r="G952" s="994">
        <v>0.2</v>
      </c>
      <c r="H952" s="937">
        <v>28</v>
      </c>
      <c r="I952" s="333">
        <v>4239.6249099999995</v>
      </c>
      <c r="J952" s="1053">
        <v>390.44</v>
      </c>
      <c r="K952" s="647"/>
      <c r="L952" s="647"/>
      <c r="M952" s="647"/>
      <c r="N952" s="979"/>
      <c r="O952" s="987"/>
      <c r="P952" s="89"/>
    </row>
    <row r="953" spans="1:16" x14ac:dyDescent="0.2">
      <c r="A953" s="625">
        <v>255</v>
      </c>
      <c r="B953" s="306" t="s">
        <v>2725</v>
      </c>
      <c r="C953" s="254" t="s">
        <v>28</v>
      </c>
      <c r="D953" s="1199" t="s">
        <v>2780</v>
      </c>
      <c r="E953" s="766">
        <v>12</v>
      </c>
      <c r="F953" s="301" t="s">
        <v>594</v>
      </c>
      <c r="G953" s="730">
        <v>1.5</v>
      </c>
      <c r="H953" s="1298"/>
      <c r="I953" s="258">
        <v>61356.10514</v>
      </c>
      <c r="J953" s="258">
        <v>2928.34</v>
      </c>
      <c r="K953" s="645">
        <v>18245.46</v>
      </c>
      <c r="L953" s="645">
        <v>3874.76</v>
      </c>
      <c r="M953" s="645">
        <v>1561.12</v>
      </c>
      <c r="N953" s="645">
        <v>87965.785140000007</v>
      </c>
      <c r="O953" s="1293">
        <v>7330.4820950000003</v>
      </c>
      <c r="P953" s="89"/>
    </row>
    <row r="954" spans="1:16" outlineLevel="1" x14ac:dyDescent="0.2">
      <c r="A954" s="1017">
        <v>255</v>
      </c>
      <c r="B954" s="956" t="s">
        <v>2725</v>
      </c>
      <c r="C954" s="956" t="s">
        <v>28</v>
      </c>
      <c r="D954" s="619" t="s">
        <v>2995</v>
      </c>
      <c r="E954" s="735"/>
      <c r="F954" s="958"/>
      <c r="G954" s="267">
        <v>1</v>
      </c>
      <c r="H954" s="959">
        <v>50</v>
      </c>
      <c r="I954" s="272">
        <v>50238.086820000004</v>
      </c>
      <c r="J954" s="312">
        <v>1952.23</v>
      </c>
      <c r="K954" s="644"/>
      <c r="L954" s="644"/>
      <c r="M954" s="644"/>
      <c r="N954" s="981"/>
      <c r="O954" s="1393"/>
      <c r="P954" s="89"/>
    </row>
    <row r="955" spans="1:16" outlineLevel="1" x14ac:dyDescent="0.2">
      <c r="A955" s="1017">
        <v>255</v>
      </c>
      <c r="B955" s="956" t="s">
        <v>2725</v>
      </c>
      <c r="C955" s="956" t="s">
        <v>28</v>
      </c>
      <c r="D955" s="619" t="s">
        <v>524</v>
      </c>
      <c r="E955" s="957"/>
      <c r="F955" s="960"/>
      <c r="G955" s="267">
        <v>0.3</v>
      </c>
      <c r="H955" s="959">
        <v>30</v>
      </c>
      <c r="I955" s="272">
        <v>6878.3934099999997</v>
      </c>
      <c r="J955" s="312">
        <v>585.67000000000007</v>
      </c>
      <c r="K955" s="644"/>
      <c r="L955" s="644"/>
      <c r="M955" s="644"/>
      <c r="N955" s="981"/>
      <c r="O955" s="5"/>
      <c r="P955" s="89"/>
    </row>
    <row r="956" spans="1:16" outlineLevel="1" x14ac:dyDescent="0.2">
      <c r="A956" s="1033">
        <v>255</v>
      </c>
      <c r="B956" s="962" t="s">
        <v>2725</v>
      </c>
      <c r="C956" s="962" t="s">
        <v>28</v>
      </c>
      <c r="D956" s="1398" t="s">
        <v>1769</v>
      </c>
      <c r="E956" s="1399"/>
      <c r="F956" s="1400"/>
      <c r="G956" s="994">
        <v>0.2</v>
      </c>
      <c r="H956" s="937">
        <v>28</v>
      </c>
      <c r="I956" s="333">
        <v>4239.6249099999995</v>
      </c>
      <c r="J956" s="1053">
        <v>390.44</v>
      </c>
      <c r="K956" s="647"/>
      <c r="L956" s="647"/>
      <c r="M956" s="647"/>
      <c r="N956" s="979"/>
      <c r="O956" s="987"/>
      <c r="P956" s="89"/>
    </row>
    <row r="957" spans="1:16" ht="20.25" customHeight="1" thickBot="1" x14ac:dyDescent="0.25">
      <c r="A957" s="1029" t="s">
        <v>116</v>
      </c>
      <c r="B957" s="1030"/>
      <c r="C957" s="1030"/>
      <c r="D957" s="1401"/>
      <c r="E957" s="1401"/>
      <c r="F957" s="1402"/>
      <c r="G957" s="1112"/>
      <c r="H957" s="757"/>
      <c r="I957" s="484"/>
      <c r="J957" s="484"/>
      <c r="K957" s="1"/>
      <c r="L957" s="1"/>
      <c r="M957" s="1"/>
      <c r="N957" s="900"/>
      <c r="O957" s="1"/>
      <c r="P957" s="89"/>
    </row>
    <row r="958" spans="1:16" ht="41.25" customHeight="1" x14ac:dyDescent="0.2">
      <c r="A958" s="1113">
        <v>301</v>
      </c>
      <c r="B958" s="1072">
        <v>258</v>
      </c>
      <c r="C958" s="1072" t="s">
        <v>2770</v>
      </c>
      <c r="D958" s="1073" t="s">
        <v>2771</v>
      </c>
      <c r="E958" s="1114">
        <v>48053</v>
      </c>
      <c r="F958" s="1115" t="s">
        <v>552</v>
      </c>
      <c r="G958" s="1012">
        <v>2.88</v>
      </c>
      <c r="H958" s="771"/>
      <c r="I958" s="258">
        <v>118263.27805999998</v>
      </c>
      <c r="J958" s="258">
        <v>5622.4223999999995</v>
      </c>
      <c r="K958" s="838">
        <v>43330.66</v>
      </c>
      <c r="L958" s="838">
        <v>7135.54</v>
      </c>
      <c r="M958" s="838">
        <v>1561.12</v>
      </c>
      <c r="N958" s="310">
        <v>175913.02046</v>
      </c>
      <c r="O958" s="655">
        <v>3.66</v>
      </c>
      <c r="P958" s="89"/>
    </row>
    <row r="959" spans="1:16" ht="27.75" customHeight="1" x14ac:dyDescent="0.2">
      <c r="A959" s="622">
        <v>301</v>
      </c>
      <c r="B959" s="324">
        <v>258</v>
      </c>
      <c r="C959" s="324" t="s">
        <v>28</v>
      </c>
      <c r="D959" s="325" t="s">
        <v>2162</v>
      </c>
      <c r="E959" s="326">
        <v>48053</v>
      </c>
      <c r="F959" s="544" t="s">
        <v>552</v>
      </c>
      <c r="G959" s="258">
        <v>2.88</v>
      </c>
      <c r="H959" s="771"/>
      <c r="I959" s="258">
        <v>118263.27805999998</v>
      </c>
      <c r="J959" s="258">
        <v>5622.4223999999995</v>
      </c>
      <c r="K959" s="838">
        <v>43330.66</v>
      </c>
      <c r="L959" s="838">
        <v>7135.54</v>
      </c>
      <c r="M959" s="838">
        <v>1561.12</v>
      </c>
      <c r="N959" s="310">
        <v>175913.02046</v>
      </c>
      <c r="O959" s="655">
        <v>3.66</v>
      </c>
      <c r="P959" s="89"/>
    </row>
    <row r="960" spans="1:16" outlineLevel="1" x14ac:dyDescent="0.2">
      <c r="A960" s="623">
        <v>301</v>
      </c>
      <c r="B960" s="262">
        <v>258</v>
      </c>
      <c r="C960" s="262" t="s">
        <v>28</v>
      </c>
      <c r="D960" s="265" t="s">
        <v>526</v>
      </c>
      <c r="E960" s="266"/>
      <c r="F960" s="296"/>
      <c r="G960" s="267">
        <v>1</v>
      </c>
      <c r="H960" s="907">
        <v>57</v>
      </c>
      <c r="I960" s="272">
        <v>66110.018349999998</v>
      </c>
      <c r="J960" s="312">
        <v>1952.23</v>
      </c>
      <c r="K960" s="316"/>
      <c r="L960" s="316"/>
      <c r="M960" s="316"/>
      <c r="N960" s="316"/>
      <c r="O960" s="656"/>
      <c r="P960" s="89"/>
    </row>
    <row r="961" spans="1:16" outlineLevel="1" x14ac:dyDescent="0.2">
      <c r="A961" s="623">
        <v>301</v>
      </c>
      <c r="B961" s="262">
        <v>258</v>
      </c>
      <c r="C961" s="262" t="s">
        <v>28</v>
      </c>
      <c r="D961" s="265" t="s">
        <v>535</v>
      </c>
      <c r="E961" s="263"/>
      <c r="F961" s="297"/>
      <c r="G961" s="267">
        <v>1</v>
      </c>
      <c r="H961" s="907">
        <v>39</v>
      </c>
      <c r="I961" s="272">
        <v>32633.983350000002</v>
      </c>
      <c r="J961" s="312">
        <v>1952.23</v>
      </c>
      <c r="K961" s="242"/>
      <c r="L961" s="242"/>
      <c r="M961" s="242"/>
      <c r="N961" s="242"/>
      <c r="O961" s="222"/>
      <c r="P961" s="89"/>
    </row>
    <row r="962" spans="1:16" outlineLevel="1" x14ac:dyDescent="0.2">
      <c r="A962" s="623">
        <v>301</v>
      </c>
      <c r="B962" s="262">
        <v>258</v>
      </c>
      <c r="C962" s="262" t="s">
        <v>28</v>
      </c>
      <c r="D962" s="265" t="s">
        <v>524</v>
      </c>
      <c r="E962" s="263"/>
      <c r="F962" s="297"/>
      <c r="G962" s="267">
        <v>0.5</v>
      </c>
      <c r="H962" s="907">
        <v>30</v>
      </c>
      <c r="I962" s="272">
        <v>11463.989030000001</v>
      </c>
      <c r="J962" s="312">
        <v>976.11500000000001</v>
      </c>
      <c r="K962" s="242"/>
      <c r="L962" s="242"/>
      <c r="M962" s="242"/>
      <c r="N962" s="242"/>
      <c r="O962" s="222"/>
      <c r="P962" s="89"/>
    </row>
    <row r="963" spans="1:16" outlineLevel="1" x14ac:dyDescent="0.2">
      <c r="A963" s="623">
        <v>301</v>
      </c>
      <c r="B963" s="262">
        <v>258</v>
      </c>
      <c r="C963" s="262" t="s">
        <v>28</v>
      </c>
      <c r="D963" s="265" t="s">
        <v>1769</v>
      </c>
      <c r="E963" s="263"/>
      <c r="F963" s="297"/>
      <c r="G963" s="267">
        <v>0.38</v>
      </c>
      <c r="H963" s="907">
        <v>28</v>
      </c>
      <c r="I963" s="272">
        <v>8055.2873299999992</v>
      </c>
      <c r="J963" s="312">
        <v>741.84740000000011</v>
      </c>
      <c r="K963" s="242"/>
      <c r="L963" s="242"/>
      <c r="M963" s="242"/>
      <c r="N963" s="242"/>
      <c r="O963" s="222"/>
      <c r="P963" s="89"/>
    </row>
    <row r="964" spans="1:16" ht="15" customHeight="1" outlineLevel="1" x14ac:dyDescent="0.2">
      <c r="A964" s="624">
        <v>301</v>
      </c>
      <c r="B964" s="275">
        <v>258</v>
      </c>
      <c r="C964" s="275" t="s">
        <v>28</v>
      </c>
      <c r="D964" s="368" t="s">
        <v>3826</v>
      </c>
      <c r="E964" s="369"/>
      <c r="F964" s="374"/>
      <c r="G964" s="360"/>
      <c r="H964" s="917"/>
      <c r="I964" s="360"/>
      <c r="J964" s="360"/>
      <c r="K964" s="251"/>
      <c r="L964" s="251"/>
      <c r="M964" s="251"/>
      <c r="N964" s="251"/>
      <c r="O964" s="252"/>
      <c r="P964" s="89"/>
    </row>
    <row r="965" spans="1:16" ht="56.25" customHeight="1" x14ac:dyDescent="0.2">
      <c r="A965" s="625">
        <v>302</v>
      </c>
      <c r="B965" s="254" t="s">
        <v>188</v>
      </c>
      <c r="C965" s="254" t="s">
        <v>1747</v>
      </c>
      <c r="D965" s="256" t="s">
        <v>3654</v>
      </c>
      <c r="E965" s="257">
        <v>63228</v>
      </c>
      <c r="F965" s="307" t="s">
        <v>3405</v>
      </c>
      <c r="G965" s="258">
        <v>3.9133</v>
      </c>
      <c r="H965" s="771"/>
      <c r="I965" s="258">
        <v>140755.38754999998</v>
      </c>
      <c r="J965" s="258">
        <v>7639.6616600000007</v>
      </c>
      <c r="K965" s="838">
        <v>57592.4</v>
      </c>
      <c r="L965" s="838">
        <v>7561.97</v>
      </c>
      <c r="M965" s="838">
        <v>1561.12</v>
      </c>
      <c r="N965" s="310">
        <v>215110.53920999996</v>
      </c>
      <c r="O965" s="967">
        <v>3.4021400000000002</v>
      </c>
      <c r="P965" s="89"/>
    </row>
    <row r="966" spans="1:16" ht="15.75" customHeight="1" outlineLevel="1" x14ac:dyDescent="0.2">
      <c r="A966" s="623">
        <v>302</v>
      </c>
      <c r="B966" s="298" t="s">
        <v>188</v>
      </c>
      <c r="C966" s="262" t="s">
        <v>1747</v>
      </c>
      <c r="D966" s="265" t="s">
        <v>526</v>
      </c>
      <c r="E966" s="765">
        <v>27488</v>
      </c>
      <c r="F966" s="547" t="s">
        <v>638</v>
      </c>
      <c r="G966" s="267">
        <v>1</v>
      </c>
      <c r="H966" s="907">
        <v>57</v>
      </c>
      <c r="I966" s="272">
        <v>66110.018349999998</v>
      </c>
      <c r="J966" s="312">
        <v>1952.23</v>
      </c>
      <c r="K966" s="322"/>
      <c r="L966" s="322"/>
      <c r="M966" s="322"/>
      <c r="N966" s="322"/>
      <c r="O966" s="660" t="s">
        <v>1</v>
      </c>
      <c r="P966" s="89"/>
    </row>
    <row r="967" spans="1:16" ht="15.75" customHeight="1" outlineLevel="1" x14ac:dyDescent="0.2">
      <c r="A967" s="889">
        <v>302</v>
      </c>
      <c r="B967" s="1171" t="s">
        <v>188</v>
      </c>
      <c r="C967" s="890" t="s">
        <v>1747</v>
      </c>
      <c r="D967" s="892" t="s">
        <v>535</v>
      </c>
      <c r="E967" s="1172">
        <v>13000</v>
      </c>
      <c r="F967" s="1173" t="s">
        <v>3404</v>
      </c>
      <c r="G967" s="894">
        <v>0.5</v>
      </c>
      <c r="H967" s="907">
        <v>38</v>
      </c>
      <c r="I967" s="272">
        <v>15689.316989999999</v>
      </c>
      <c r="J967" s="312">
        <v>976.11500000000001</v>
      </c>
      <c r="K967" s="740">
        <v>8867.06</v>
      </c>
      <c r="L967" s="740">
        <v>3430.74</v>
      </c>
      <c r="M967" s="322"/>
      <c r="N967" s="322"/>
      <c r="O967" s="349"/>
      <c r="P967" s="89"/>
    </row>
    <row r="968" spans="1:16" ht="15.75" customHeight="1" outlineLevel="1" x14ac:dyDescent="0.2">
      <c r="A968" s="889">
        <v>302</v>
      </c>
      <c r="B968" s="1171" t="s">
        <v>188</v>
      </c>
      <c r="C968" s="890" t="s">
        <v>1747</v>
      </c>
      <c r="D968" s="892" t="s">
        <v>524</v>
      </c>
      <c r="E968" s="1172">
        <v>22740</v>
      </c>
      <c r="F968" s="1173" t="s">
        <v>640</v>
      </c>
      <c r="G968" s="894">
        <v>1.1000000000000001</v>
      </c>
      <c r="H968" s="907">
        <v>30</v>
      </c>
      <c r="I968" s="272">
        <v>25220.775860000002</v>
      </c>
      <c r="J968" s="312">
        <v>2147.453</v>
      </c>
      <c r="K968" s="740"/>
      <c r="L968" s="740"/>
      <c r="M968" s="322"/>
      <c r="N968" s="322"/>
      <c r="O968" s="652">
        <v>5.31</v>
      </c>
      <c r="P968" s="89"/>
    </row>
    <row r="969" spans="1:16" ht="15.75" customHeight="1" outlineLevel="1" x14ac:dyDescent="0.2">
      <c r="A969" s="889">
        <v>302</v>
      </c>
      <c r="B969" s="1171" t="s">
        <v>188</v>
      </c>
      <c r="C969" s="890" t="s">
        <v>1747</v>
      </c>
      <c r="D969" s="892" t="s">
        <v>2830</v>
      </c>
      <c r="E969" s="1174"/>
      <c r="F969" s="1175"/>
      <c r="G969" s="894">
        <v>0.3</v>
      </c>
      <c r="H969" s="907">
        <v>29</v>
      </c>
      <c r="I969" s="272">
        <v>6613.9075899999989</v>
      </c>
      <c r="J969" s="312">
        <v>585.66899999999998</v>
      </c>
      <c r="K969" s="740"/>
      <c r="L969" s="740"/>
      <c r="M969" s="322"/>
      <c r="N969" s="322"/>
      <c r="O969" s="652"/>
      <c r="P969" s="89"/>
    </row>
    <row r="970" spans="1:16" ht="15.75" customHeight="1" outlineLevel="1" x14ac:dyDescent="0.2">
      <c r="A970" s="889">
        <v>302</v>
      </c>
      <c r="B970" s="1171" t="s">
        <v>188</v>
      </c>
      <c r="C970" s="890" t="s">
        <v>1747</v>
      </c>
      <c r="D970" s="892" t="s">
        <v>1769</v>
      </c>
      <c r="E970" s="1174"/>
      <c r="F970" s="1175"/>
      <c r="G970" s="894">
        <v>0.44</v>
      </c>
      <c r="H970" s="907">
        <v>28</v>
      </c>
      <c r="I970" s="272">
        <v>9327.1748000000007</v>
      </c>
      <c r="J970" s="312">
        <v>858.98119999999994</v>
      </c>
      <c r="K970" s="740">
        <v>33844.874932108803</v>
      </c>
      <c r="L970" s="740">
        <v>3700.4094473472001</v>
      </c>
      <c r="M970" s="322"/>
      <c r="N970" s="322"/>
      <c r="O970" s="653" t="s">
        <v>0</v>
      </c>
      <c r="P970" s="89"/>
    </row>
    <row r="971" spans="1:16" ht="15.75" customHeight="1" outlineLevel="1" x14ac:dyDescent="0.2">
      <c r="A971" s="889">
        <v>302</v>
      </c>
      <c r="B971" s="1171" t="s">
        <v>188</v>
      </c>
      <c r="C971" s="890" t="s">
        <v>1747</v>
      </c>
      <c r="D971" s="892" t="s">
        <v>2829</v>
      </c>
      <c r="E971" s="1174"/>
      <c r="F971" s="1175"/>
      <c r="G971" s="894">
        <v>0.49330000000000002</v>
      </c>
      <c r="H971" s="907">
        <v>39</v>
      </c>
      <c r="I971" s="272">
        <v>16098.343990000001</v>
      </c>
      <c r="J971" s="312">
        <v>963.03506000000004</v>
      </c>
      <c r="K971" s="740"/>
      <c r="L971" s="740"/>
      <c r="M971" s="322"/>
      <c r="N971" s="322"/>
      <c r="O971" s="1136"/>
      <c r="P971" s="89"/>
    </row>
    <row r="972" spans="1:16" ht="15.75" customHeight="1" outlineLevel="1" x14ac:dyDescent="0.2">
      <c r="A972" s="889">
        <v>302</v>
      </c>
      <c r="B972" s="1171" t="s">
        <v>188</v>
      </c>
      <c r="C972" s="890" t="s">
        <v>1747</v>
      </c>
      <c r="D972" s="892" t="s">
        <v>2355</v>
      </c>
      <c r="E972" s="1174"/>
      <c r="F972" s="1175"/>
      <c r="G972" s="894">
        <v>0.08</v>
      </c>
      <c r="H972" s="907">
        <v>28</v>
      </c>
      <c r="I972" s="272">
        <v>1695.84997</v>
      </c>
      <c r="J972" s="312">
        <v>156.17839999999998</v>
      </c>
      <c r="K972" s="740">
        <v>14880.47</v>
      </c>
      <c r="L972" s="740">
        <v>430.82073417599997</v>
      </c>
      <c r="M972" s="322"/>
      <c r="N972" s="322"/>
      <c r="O972" s="1136"/>
      <c r="P972" s="89"/>
    </row>
    <row r="973" spans="1:16" ht="17.25" customHeight="1" outlineLevel="1" x14ac:dyDescent="0.2">
      <c r="A973" s="624">
        <v>302</v>
      </c>
      <c r="B973" s="299" t="s">
        <v>188</v>
      </c>
      <c r="C973" s="275" t="s">
        <v>1747</v>
      </c>
      <c r="D973" s="364" t="s">
        <v>641</v>
      </c>
      <c r="E973" s="1114"/>
      <c r="F973" s="1137"/>
      <c r="G973" s="1074"/>
      <c r="H973" s="1138"/>
      <c r="I973" s="1074"/>
      <c r="J973" s="1076"/>
      <c r="K973" s="1069"/>
      <c r="L973" s="1069"/>
      <c r="M973" s="1069"/>
      <c r="N973" s="1069"/>
      <c r="O973" s="649"/>
      <c r="P973" s="89"/>
    </row>
    <row r="974" spans="1:16" ht="47.45" customHeight="1" x14ac:dyDescent="0.2">
      <c r="A974" s="1263">
        <v>302</v>
      </c>
      <c r="B974" s="1081" t="s">
        <v>188</v>
      </c>
      <c r="C974" s="1081"/>
      <c r="D974" s="1264" t="s">
        <v>3790</v>
      </c>
      <c r="E974" s="1139"/>
      <c r="F974" s="1259"/>
      <c r="G974" s="1291">
        <v>3.9133</v>
      </c>
      <c r="H974" s="1261"/>
      <c r="I974" s="1260">
        <v>140755.38751999999</v>
      </c>
      <c r="J974" s="1260">
        <v>7639.6616599999998</v>
      </c>
      <c r="K974" s="1260">
        <v>61053.24</v>
      </c>
      <c r="L974" s="1260">
        <v>7561.9699999999993</v>
      </c>
      <c r="M974" s="1260">
        <v>1561.12</v>
      </c>
      <c r="N974" s="1260">
        <v>218571.37918000002</v>
      </c>
      <c r="O974" s="1136"/>
      <c r="P974" s="89"/>
    </row>
    <row r="975" spans="1:16" ht="36.6" customHeight="1" x14ac:dyDescent="0.2">
      <c r="A975" s="1263">
        <v>302</v>
      </c>
      <c r="B975" s="1081" t="s">
        <v>188</v>
      </c>
      <c r="C975" s="1081" t="s">
        <v>1747</v>
      </c>
      <c r="D975" s="1264" t="s">
        <v>3657</v>
      </c>
      <c r="E975" s="1276"/>
      <c r="F975" s="1277" t="s">
        <v>3658</v>
      </c>
      <c r="G975" s="1083">
        <v>3.15</v>
      </c>
      <c r="H975" s="771"/>
      <c r="I975" s="258">
        <v>117617.1286</v>
      </c>
      <c r="J975" s="258">
        <v>6149.5244999999995</v>
      </c>
      <c r="K975" s="838">
        <v>46059.18</v>
      </c>
      <c r="L975" s="838">
        <v>4131.2299999999996</v>
      </c>
      <c r="M975" s="838">
        <v>1561.12</v>
      </c>
      <c r="N975" s="310">
        <v>175518.18310000002</v>
      </c>
      <c r="O975" s="1293"/>
      <c r="P975" s="89"/>
    </row>
    <row r="976" spans="1:16" ht="17.25" customHeight="1" outlineLevel="1" x14ac:dyDescent="0.2">
      <c r="A976" s="1265">
        <v>302</v>
      </c>
      <c r="B976" s="1266" t="s">
        <v>188</v>
      </c>
      <c r="C976" s="1084" t="s">
        <v>1747</v>
      </c>
      <c r="D976" s="892" t="s">
        <v>526</v>
      </c>
      <c r="E976" s="326">
        <v>15100</v>
      </c>
      <c r="F976" s="1278" t="s">
        <v>3659</v>
      </c>
      <c r="G976" s="1286">
        <v>1</v>
      </c>
      <c r="H976" s="907">
        <v>57</v>
      </c>
      <c r="I976" s="272">
        <v>66110.018349999998</v>
      </c>
      <c r="J976" s="312">
        <v>1952.23</v>
      </c>
      <c r="K976" s="322"/>
      <c r="L976" s="322"/>
      <c r="M976" s="322"/>
      <c r="N976" s="322">
        <v>51339.068556750004</v>
      </c>
      <c r="O976" s="1294">
        <v>3.4</v>
      </c>
      <c r="P976" s="89"/>
    </row>
    <row r="977" spans="1:16" ht="26.45" customHeight="1" outlineLevel="1" x14ac:dyDescent="0.2">
      <c r="A977" s="1265">
        <v>302</v>
      </c>
      <c r="B977" s="1266" t="s">
        <v>188</v>
      </c>
      <c r="C977" s="1084" t="s">
        <v>1747</v>
      </c>
      <c r="D977" s="892" t="s">
        <v>524</v>
      </c>
      <c r="E977" s="326">
        <v>16176</v>
      </c>
      <c r="F977" s="1279" t="s">
        <v>3660</v>
      </c>
      <c r="G977" s="1286">
        <v>1.1000000000000001</v>
      </c>
      <c r="H977" s="907">
        <v>30</v>
      </c>
      <c r="I977" s="272">
        <v>25220.775860000002</v>
      </c>
      <c r="J977" s="312">
        <v>2147.453</v>
      </c>
      <c r="K977" s="322"/>
      <c r="L977" s="322"/>
      <c r="M977" s="322"/>
      <c r="N977" s="322">
        <v>124179.11454325002</v>
      </c>
      <c r="O977" s="1294">
        <v>7.68</v>
      </c>
      <c r="P977" s="89"/>
    </row>
    <row r="978" spans="1:16" ht="17.25" customHeight="1" outlineLevel="1" x14ac:dyDescent="0.2">
      <c r="A978" s="1265">
        <v>302</v>
      </c>
      <c r="B978" s="1266" t="s">
        <v>188</v>
      </c>
      <c r="C978" s="1084" t="s">
        <v>1747</v>
      </c>
      <c r="D978" s="892" t="s">
        <v>2830</v>
      </c>
      <c r="E978" s="1280"/>
      <c r="F978" s="1279"/>
      <c r="G978" s="1286">
        <v>0.3</v>
      </c>
      <c r="H978" s="907">
        <v>29</v>
      </c>
      <c r="I978" s="272">
        <v>6613.9075899999989</v>
      </c>
      <c r="J978" s="312">
        <v>585.66899999999998</v>
      </c>
      <c r="K978" s="322"/>
      <c r="L978" s="322"/>
      <c r="M978" s="322"/>
      <c r="N978" s="322"/>
      <c r="O978" s="1136"/>
      <c r="P978" s="89"/>
    </row>
    <row r="979" spans="1:16" ht="17.25" customHeight="1" outlineLevel="1" x14ac:dyDescent="0.2">
      <c r="A979" s="1265">
        <v>302</v>
      </c>
      <c r="B979" s="1266" t="s">
        <v>188</v>
      </c>
      <c r="C979" s="1084" t="s">
        <v>1747</v>
      </c>
      <c r="D979" s="892" t="s">
        <v>1769</v>
      </c>
      <c r="E979" s="1280"/>
      <c r="F979" s="1279"/>
      <c r="G979" s="1286">
        <v>0.37</v>
      </c>
      <c r="H979" s="907">
        <v>28</v>
      </c>
      <c r="I979" s="272">
        <v>7843.3060700000005</v>
      </c>
      <c r="J979" s="312">
        <v>722.32510000000002</v>
      </c>
      <c r="K979" s="740">
        <v>37305.699999999997</v>
      </c>
      <c r="L979" s="740">
        <v>3700.41</v>
      </c>
      <c r="M979" s="322"/>
      <c r="N979" s="322"/>
      <c r="O979" s="1136"/>
      <c r="P979" s="89"/>
    </row>
    <row r="980" spans="1:16" ht="17.25" customHeight="1" outlineLevel="1" x14ac:dyDescent="0.2">
      <c r="A980" s="1265">
        <v>302</v>
      </c>
      <c r="B980" s="1266" t="s">
        <v>188</v>
      </c>
      <c r="C980" s="1084" t="s">
        <v>1747</v>
      </c>
      <c r="D980" s="892" t="s">
        <v>2829</v>
      </c>
      <c r="E980" s="1280"/>
      <c r="F980" s="1278"/>
      <c r="G980" s="1286">
        <v>0.33</v>
      </c>
      <c r="H980" s="907">
        <v>39</v>
      </c>
      <c r="I980" s="272">
        <v>10769.214499999998</v>
      </c>
      <c r="J980" s="312">
        <v>644.2358999999999</v>
      </c>
      <c r="K980" s="740"/>
      <c r="L980" s="740"/>
      <c r="M980" s="322"/>
      <c r="N980" s="322"/>
      <c r="O980" s="1136"/>
      <c r="P980" s="89"/>
    </row>
    <row r="981" spans="1:16" ht="17.25" customHeight="1" outlineLevel="1" x14ac:dyDescent="0.2">
      <c r="A981" s="1268">
        <v>302</v>
      </c>
      <c r="B981" s="1269" t="s">
        <v>188</v>
      </c>
      <c r="C981" s="1270" t="s">
        <v>1747</v>
      </c>
      <c r="D981" s="892" t="s">
        <v>2355</v>
      </c>
      <c r="E981" s="1281"/>
      <c r="F981" s="1282"/>
      <c r="G981" s="894">
        <v>0.05</v>
      </c>
      <c r="H981" s="937">
        <v>28</v>
      </c>
      <c r="I981" s="333">
        <v>1059.9062300000001</v>
      </c>
      <c r="J981" s="1053">
        <v>97.611500000000007</v>
      </c>
      <c r="K981" s="740">
        <v>8753.48</v>
      </c>
      <c r="L981" s="740">
        <v>430.82</v>
      </c>
      <c r="M981" s="322"/>
      <c r="N981" s="322"/>
      <c r="O981" s="1136"/>
      <c r="P981" s="89"/>
    </row>
    <row r="982" spans="1:16" ht="41.45" customHeight="1" x14ac:dyDescent="0.2">
      <c r="A982" s="1263">
        <v>302</v>
      </c>
      <c r="B982" s="1081" t="s">
        <v>188</v>
      </c>
      <c r="C982" s="1271"/>
      <c r="D982" s="1264" t="s">
        <v>3788</v>
      </c>
      <c r="E982" s="1276"/>
      <c r="F982" s="1277"/>
      <c r="G982" s="1287">
        <v>0.76329999999999998</v>
      </c>
      <c r="H982" s="1295"/>
      <c r="I982" s="258">
        <v>23138.25892</v>
      </c>
      <c r="J982" s="258">
        <v>1490.13716</v>
      </c>
      <c r="K982" s="1296">
        <v>14994.06</v>
      </c>
      <c r="L982" s="1296">
        <v>3430.74</v>
      </c>
      <c r="M982" s="1296">
        <v>0</v>
      </c>
      <c r="N982" s="1296">
        <v>43053.196079999994</v>
      </c>
      <c r="O982" s="1292"/>
      <c r="P982" s="89"/>
    </row>
    <row r="983" spans="1:16" ht="42" customHeight="1" x14ac:dyDescent="0.2">
      <c r="A983" s="1263">
        <v>302</v>
      </c>
      <c r="B983" s="1081" t="s">
        <v>188</v>
      </c>
      <c r="C983" s="1081" t="s">
        <v>3655</v>
      </c>
      <c r="D983" s="1264" t="s">
        <v>3788</v>
      </c>
      <c r="E983" s="1276">
        <v>11180</v>
      </c>
      <c r="F983" s="1277" t="s">
        <v>3661</v>
      </c>
      <c r="G983" s="1288">
        <v>0.66039999999999999</v>
      </c>
      <c r="H983" s="771"/>
      <c r="I983" s="258">
        <v>19982.45507</v>
      </c>
      <c r="J983" s="258">
        <v>1289.25269</v>
      </c>
      <c r="K983" s="838">
        <v>12803.3</v>
      </c>
      <c r="L983" s="838">
        <v>2950.74</v>
      </c>
      <c r="M983" s="838">
        <v>0</v>
      </c>
      <c r="N983" s="310">
        <v>37025.747759999991</v>
      </c>
      <c r="O983" s="1297">
        <v>3.31</v>
      </c>
      <c r="P983" s="89"/>
    </row>
    <row r="984" spans="1:16" ht="17.25" customHeight="1" outlineLevel="1" x14ac:dyDescent="0.2">
      <c r="A984" s="1265">
        <v>302</v>
      </c>
      <c r="B984" s="1266" t="s">
        <v>188</v>
      </c>
      <c r="C984" s="1084" t="s">
        <v>3655</v>
      </c>
      <c r="D984" s="892" t="s">
        <v>535</v>
      </c>
      <c r="E984" s="1280"/>
      <c r="F984" s="1278"/>
      <c r="G984" s="1286">
        <v>0.43</v>
      </c>
      <c r="H984" s="907">
        <v>38</v>
      </c>
      <c r="I984" s="272">
        <v>13492.812600000001</v>
      </c>
      <c r="J984" s="312">
        <v>839.45890000000009</v>
      </c>
      <c r="K984" s="322"/>
      <c r="L984" s="322"/>
      <c r="M984" s="322"/>
      <c r="N984" s="322"/>
      <c r="O984" s="1136"/>
      <c r="P984" s="89"/>
    </row>
    <row r="985" spans="1:16" ht="17.25" customHeight="1" outlineLevel="1" x14ac:dyDescent="0.2">
      <c r="A985" s="1265">
        <v>302</v>
      </c>
      <c r="B985" s="1266" t="s">
        <v>188</v>
      </c>
      <c r="C985" s="1084" t="s">
        <v>3655</v>
      </c>
      <c r="D985" s="892" t="s">
        <v>1769</v>
      </c>
      <c r="E985" s="1280"/>
      <c r="F985" s="1279"/>
      <c r="G985" s="1286">
        <v>7.0000000000000007E-2</v>
      </c>
      <c r="H985" s="907">
        <v>28</v>
      </c>
      <c r="I985" s="272">
        <v>1483.8687099999997</v>
      </c>
      <c r="J985" s="312">
        <v>136.65609999999998</v>
      </c>
      <c r="K985" s="322"/>
      <c r="L985" s="322"/>
      <c r="M985" s="322"/>
      <c r="N985" s="322"/>
      <c r="O985" s="1136"/>
      <c r="P985" s="89"/>
    </row>
    <row r="986" spans="1:16" ht="17.25" customHeight="1" outlineLevel="1" x14ac:dyDescent="0.2">
      <c r="A986" s="1265">
        <v>302</v>
      </c>
      <c r="B986" s="1266" t="s">
        <v>188</v>
      </c>
      <c r="C986" s="1084" t="s">
        <v>3655</v>
      </c>
      <c r="D986" s="892" t="s">
        <v>2829</v>
      </c>
      <c r="E986" s="1280"/>
      <c r="F986" s="1278"/>
      <c r="G986" s="1289">
        <v>0.1404</v>
      </c>
      <c r="H986" s="907">
        <v>39</v>
      </c>
      <c r="I986" s="272">
        <v>4581.8112700000001</v>
      </c>
      <c r="J986" s="312">
        <v>274.09308999999996</v>
      </c>
      <c r="K986" s="322"/>
      <c r="L986" s="322"/>
      <c r="M986" s="322"/>
      <c r="N986" s="322"/>
      <c r="O986" s="1136"/>
      <c r="P986" s="89"/>
    </row>
    <row r="987" spans="1:16" ht="17.25" customHeight="1" outlineLevel="1" x14ac:dyDescent="0.2">
      <c r="A987" s="1265">
        <v>302</v>
      </c>
      <c r="B987" s="1266" t="s">
        <v>188</v>
      </c>
      <c r="C987" s="1084" t="s">
        <v>3655</v>
      </c>
      <c r="D987" s="892" t="s">
        <v>2355</v>
      </c>
      <c r="E987" s="1280"/>
      <c r="F987" s="1279"/>
      <c r="G987" s="894">
        <v>0.02</v>
      </c>
      <c r="H987" s="907">
        <v>28</v>
      </c>
      <c r="I987" s="272">
        <v>423.96249</v>
      </c>
      <c r="J987" s="312">
        <v>39.044599999999996</v>
      </c>
      <c r="K987" s="322"/>
      <c r="L987" s="322"/>
      <c r="M987" s="322"/>
      <c r="N987" s="322"/>
      <c r="O987" s="1136"/>
      <c r="P987" s="89"/>
    </row>
    <row r="988" spans="1:16" ht="17.25" customHeight="1" outlineLevel="1" x14ac:dyDescent="0.2">
      <c r="A988" s="1272">
        <v>302</v>
      </c>
      <c r="B988" s="1273" t="s">
        <v>188</v>
      </c>
      <c r="C988" s="1084" t="s">
        <v>3655</v>
      </c>
      <c r="D988" s="1275" t="s">
        <v>641</v>
      </c>
      <c r="E988" s="1283"/>
      <c r="F988" s="1284"/>
      <c r="G988" s="1290"/>
      <c r="H988" s="1261"/>
      <c r="I988" s="1260"/>
      <c r="J988" s="1262"/>
      <c r="K988" s="322"/>
      <c r="L988" s="322"/>
      <c r="M988" s="322"/>
      <c r="N988" s="322"/>
      <c r="O988" s="1136"/>
      <c r="P988" s="89"/>
    </row>
    <row r="989" spans="1:16" ht="41.1" customHeight="1" x14ac:dyDescent="0.2">
      <c r="A989" s="1263">
        <v>302</v>
      </c>
      <c r="B989" s="1081" t="s">
        <v>188</v>
      </c>
      <c r="C989" s="1081" t="s">
        <v>3656</v>
      </c>
      <c r="D989" s="1264" t="s">
        <v>3789</v>
      </c>
      <c r="E989" s="1280">
        <v>12</v>
      </c>
      <c r="F989" s="1279" t="s">
        <v>594</v>
      </c>
      <c r="G989" s="1288">
        <v>0.10290000000000001</v>
      </c>
      <c r="H989" s="771"/>
      <c r="I989" s="258">
        <v>3155.8038500000002</v>
      </c>
      <c r="J989" s="258">
        <v>200.88446999999999</v>
      </c>
      <c r="K989" s="838">
        <v>2190.7600000000002</v>
      </c>
      <c r="L989" s="838">
        <v>480</v>
      </c>
      <c r="M989" s="838">
        <v>0</v>
      </c>
      <c r="N989" s="310">
        <v>6027.4483200000004</v>
      </c>
      <c r="O989" s="1297">
        <v>502.29</v>
      </c>
      <c r="P989" s="89"/>
    </row>
    <row r="990" spans="1:16" ht="17.25" customHeight="1" outlineLevel="1" x14ac:dyDescent="0.2">
      <c r="A990" s="1265">
        <v>302</v>
      </c>
      <c r="B990" s="1266" t="s">
        <v>188</v>
      </c>
      <c r="C990" s="1084" t="s">
        <v>3656</v>
      </c>
      <c r="D990" s="892" t="s">
        <v>535</v>
      </c>
      <c r="E990" s="1280"/>
      <c r="F990" s="1278"/>
      <c r="G990" s="1286">
        <v>7.0000000000000007E-2</v>
      </c>
      <c r="H990" s="907">
        <v>38</v>
      </c>
      <c r="I990" s="272">
        <v>2196.5043900000001</v>
      </c>
      <c r="J990" s="312">
        <v>136.65609999999998</v>
      </c>
      <c r="K990" s="322"/>
      <c r="L990" s="322"/>
      <c r="M990" s="322"/>
      <c r="N990" s="322"/>
      <c r="O990" s="1136"/>
      <c r="P990" s="89"/>
    </row>
    <row r="991" spans="1:16" ht="17.25" customHeight="1" outlineLevel="1" x14ac:dyDescent="0.2">
      <c r="A991" s="1265">
        <v>302</v>
      </c>
      <c r="B991" s="1266" t="s">
        <v>188</v>
      </c>
      <c r="C991" s="1084" t="s">
        <v>3656</v>
      </c>
      <c r="D991" s="892" t="s">
        <v>1769</v>
      </c>
      <c r="E991" s="1285"/>
      <c r="F991" s="1279"/>
      <c r="G991" s="1286">
        <v>0.01</v>
      </c>
      <c r="H991" s="907">
        <v>28</v>
      </c>
      <c r="I991" s="272">
        <v>211.98123999999999</v>
      </c>
      <c r="J991" s="312">
        <v>19.522299999999998</v>
      </c>
      <c r="K991" s="322"/>
      <c r="L991" s="322"/>
      <c r="M991" s="322"/>
      <c r="N991" s="322"/>
      <c r="O991" s="1136"/>
      <c r="P991" s="89"/>
    </row>
    <row r="992" spans="1:16" ht="17.25" customHeight="1" outlineLevel="1" x14ac:dyDescent="0.2">
      <c r="A992" s="1265">
        <v>302</v>
      </c>
      <c r="B992" s="1266" t="s">
        <v>188</v>
      </c>
      <c r="C992" s="1084" t="s">
        <v>3656</v>
      </c>
      <c r="D992" s="892" t="s">
        <v>2829</v>
      </c>
      <c r="E992" s="1280"/>
      <c r="F992" s="1278"/>
      <c r="G992" s="1289">
        <v>2.29E-2</v>
      </c>
      <c r="H992" s="907">
        <v>39</v>
      </c>
      <c r="I992" s="272">
        <v>747.31822</v>
      </c>
      <c r="J992" s="312">
        <v>44.706070000000004</v>
      </c>
      <c r="K992" s="322"/>
      <c r="L992" s="322"/>
      <c r="M992" s="322"/>
      <c r="N992" s="322"/>
      <c r="O992" s="1136"/>
      <c r="P992" s="89"/>
    </row>
    <row r="993" spans="1:16" ht="58.5" customHeight="1" x14ac:dyDescent="0.2">
      <c r="A993" s="625">
        <v>302</v>
      </c>
      <c r="B993" s="254" t="s">
        <v>188</v>
      </c>
      <c r="C993" s="254" t="s">
        <v>1747</v>
      </c>
      <c r="D993" s="948" t="s">
        <v>3662</v>
      </c>
      <c r="E993" s="257">
        <v>66828</v>
      </c>
      <c r="F993" s="307" t="s">
        <v>3405</v>
      </c>
      <c r="G993" s="258">
        <v>4.4932999999999996</v>
      </c>
      <c r="H993" s="771"/>
      <c r="I993" s="258">
        <v>158140.55449000001</v>
      </c>
      <c r="J993" s="258">
        <v>8771.9550600000002</v>
      </c>
      <c r="K993" s="838">
        <v>57592.4</v>
      </c>
      <c r="L993" s="838">
        <v>7561.97</v>
      </c>
      <c r="M993" s="838">
        <v>1561.12</v>
      </c>
      <c r="N993" s="310">
        <v>233627.99955000001</v>
      </c>
      <c r="O993" s="1293">
        <v>3.4959600000000002</v>
      </c>
      <c r="P993" s="89"/>
    </row>
    <row r="994" spans="1:16" ht="17.25" customHeight="1" outlineLevel="1" x14ac:dyDescent="0.2">
      <c r="A994" s="623">
        <v>302</v>
      </c>
      <c r="B994" s="298" t="s">
        <v>188</v>
      </c>
      <c r="C994" s="262" t="s">
        <v>1747</v>
      </c>
      <c r="D994" s="265" t="s">
        <v>526</v>
      </c>
      <c r="E994" s="765">
        <v>27488</v>
      </c>
      <c r="F994" s="547" t="s">
        <v>638</v>
      </c>
      <c r="G994" s="267">
        <v>1</v>
      </c>
      <c r="H994" s="907">
        <v>57</v>
      </c>
      <c r="I994" s="272">
        <v>66110.018349999998</v>
      </c>
      <c r="J994" s="312">
        <v>1952.23</v>
      </c>
      <c r="K994" s="322"/>
      <c r="L994" s="322"/>
      <c r="M994" s="322"/>
      <c r="N994" s="322"/>
      <c r="O994" s="660" t="s">
        <v>1</v>
      </c>
      <c r="P994" s="89"/>
    </row>
    <row r="995" spans="1:16" ht="17.25" customHeight="1" outlineLevel="1" x14ac:dyDescent="0.2">
      <c r="A995" s="889">
        <v>302</v>
      </c>
      <c r="B995" s="1171" t="s">
        <v>188</v>
      </c>
      <c r="C995" s="890" t="s">
        <v>1747</v>
      </c>
      <c r="D995" s="892" t="s">
        <v>535</v>
      </c>
      <c r="E995" s="1172">
        <v>13000</v>
      </c>
      <c r="F995" s="1173" t="s">
        <v>3404</v>
      </c>
      <c r="G995" s="894">
        <v>1</v>
      </c>
      <c r="H995" s="907">
        <v>38</v>
      </c>
      <c r="I995" s="272">
        <v>31378.633979999999</v>
      </c>
      <c r="J995" s="312">
        <v>1952.23</v>
      </c>
      <c r="K995" s="740">
        <v>8867.06</v>
      </c>
      <c r="L995" s="740">
        <v>3430.74</v>
      </c>
      <c r="M995" s="322"/>
      <c r="N995" s="322"/>
      <c r="O995" s="349"/>
      <c r="P995" s="89"/>
    </row>
    <row r="996" spans="1:16" ht="17.25" customHeight="1" outlineLevel="1" x14ac:dyDescent="0.2">
      <c r="A996" s="889">
        <v>302</v>
      </c>
      <c r="B996" s="1171" t="s">
        <v>188</v>
      </c>
      <c r="C996" s="890" t="s">
        <v>1747</v>
      </c>
      <c r="D996" s="892" t="s">
        <v>524</v>
      </c>
      <c r="E996" s="1172">
        <v>26340</v>
      </c>
      <c r="F996" s="1173" t="s">
        <v>640</v>
      </c>
      <c r="G996" s="894">
        <v>1.1000000000000001</v>
      </c>
      <c r="H996" s="907">
        <v>30</v>
      </c>
      <c r="I996" s="272">
        <v>25220.775860000002</v>
      </c>
      <c r="J996" s="312">
        <v>2147.453</v>
      </c>
      <c r="K996" s="740"/>
      <c r="L996" s="740"/>
      <c r="M996" s="322"/>
      <c r="N996" s="322"/>
      <c r="O996" s="652">
        <v>5.77</v>
      </c>
      <c r="P996" s="89"/>
    </row>
    <row r="997" spans="1:16" ht="17.25" customHeight="1" outlineLevel="1" x14ac:dyDescent="0.2">
      <c r="A997" s="889">
        <v>302</v>
      </c>
      <c r="B997" s="1171" t="s">
        <v>188</v>
      </c>
      <c r="C997" s="890" t="s">
        <v>1747</v>
      </c>
      <c r="D997" s="892" t="s">
        <v>2830</v>
      </c>
      <c r="E997" s="1174"/>
      <c r="F997" s="1175"/>
      <c r="G997" s="894">
        <v>0.3</v>
      </c>
      <c r="H997" s="907">
        <v>29</v>
      </c>
      <c r="I997" s="272">
        <v>6613.9075899999989</v>
      </c>
      <c r="J997" s="312">
        <v>585.66899999999998</v>
      </c>
      <c r="K997" s="740"/>
      <c r="L997" s="740"/>
      <c r="M997" s="322"/>
      <c r="N997" s="322"/>
      <c r="O997" s="652"/>
      <c r="P997" s="89"/>
    </row>
    <row r="998" spans="1:16" ht="17.25" customHeight="1" outlineLevel="1" x14ac:dyDescent="0.2">
      <c r="A998" s="889">
        <v>302</v>
      </c>
      <c r="B998" s="1171" t="s">
        <v>188</v>
      </c>
      <c r="C998" s="890" t="s">
        <v>1747</v>
      </c>
      <c r="D998" s="892" t="s">
        <v>1769</v>
      </c>
      <c r="E998" s="1174"/>
      <c r="F998" s="1175"/>
      <c r="G998" s="894">
        <v>0.52</v>
      </c>
      <c r="H998" s="907">
        <v>28</v>
      </c>
      <c r="I998" s="272">
        <v>11023.02475</v>
      </c>
      <c r="J998" s="312">
        <v>1015.1596</v>
      </c>
      <c r="K998" s="740">
        <v>33844.874932108803</v>
      </c>
      <c r="L998" s="740">
        <v>3700.4094473472001</v>
      </c>
      <c r="M998" s="322"/>
      <c r="N998" s="322"/>
      <c r="O998" s="653" t="s">
        <v>0</v>
      </c>
      <c r="P998" s="89"/>
    </row>
    <row r="999" spans="1:16" ht="17.25" customHeight="1" outlineLevel="1" x14ac:dyDescent="0.2">
      <c r="A999" s="889">
        <v>302</v>
      </c>
      <c r="B999" s="1171" t="s">
        <v>188</v>
      </c>
      <c r="C999" s="890" t="s">
        <v>1747</v>
      </c>
      <c r="D999" s="892" t="s">
        <v>2829</v>
      </c>
      <c r="E999" s="1174"/>
      <c r="F999" s="1175"/>
      <c r="G999" s="894">
        <v>0.49330000000000002</v>
      </c>
      <c r="H999" s="907">
        <v>39</v>
      </c>
      <c r="I999" s="272">
        <v>16098.343990000001</v>
      </c>
      <c r="J999" s="312">
        <v>963.03506000000004</v>
      </c>
      <c r="K999" s="740"/>
      <c r="L999" s="740"/>
      <c r="M999" s="322"/>
      <c r="N999" s="322"/>
      <c r="O999" s="1136"/>
      <c r="P999" s="89"/>
    </row>
    <row r="1000" spans="1:16" ht="17.25" customHeight="1" outlineLevel="1" x14ac:dyDescent="0.2">
      <c r="A1000" s="889">
        <v>302</v>
      </c>
      <c r="B1000" s="1171" t="s">
        <v>188</v>
      </c>
      <c r="C1000" s="890" t="s">
        <v>1747</v>
      </c>
      <c r="D1000" s="892" t="s">
        <v>2355</v>
      </c>
      <c r="E1000" s="1174"/>
      <c r="F1000" s="1175"/>
      <c r="G1000" s="894">
        <v>0.08</v>
      </c>
      <c r="H1000" s="907">
        <v>28</v>
      </c>
      <c r="I1000" s="272">
        <v>1695.84997</v>
      </c>
      <c r="J1000" s="312">
        <v>156.17839999999998</v>
      </c>
      <c r="K1000" s="740">
        <v>14880.47</v>
      </c>
      <c r="L1000" s="740">
        <v>430.82073417599997</v>
      </c>
      <c r="M1000" s="322"/>
      <c r="N1000" s="322"/>
      <c r="O1000" s="1136"/>
      <c r="P1000" s="89"/>
    </row>
    <row r="1001" spans="1:16" ht="17.25" customHeight="1" outlineLevel="1" x14ac:dyDescent="0.2">
      <c r="A1001" s="624">
        <v>302</v>
      </c>
      <c r="B1001" s="299" t="s">
        <v>188</v>
      </c>
      <c r="C1001" s="275" t="s">
        <v>1747</v>
      </c>
      <c r="D1001" s="364" t="s">
        <v>641</v>
      </c>
      <c r="E1001" s="1114"/>
      <c r="F1001" s="1137"/>
      <c r="G1001" s="1074"/>
      <c r="H1001" s="1138"/>
      <c r="I1001" s="1074"/>
      <c r="J1001" s="1076"/>
      <c r="K1001" s="1069"/>
      <c r="L1001" s="1069"/>
      <c r="M1001" s="1069"/>
      <c r="N1001" s="1069"/>
      <c r="O1001" s="649"/>
      <c r="P1001" s="89"/>
    </row>
    <row r="1002" spans="1:16" ht="41.45" customHeight="1" x14ac:dyDescent="0.2">
      <c r="A1002" s="1263">
        <v>302</v>
      </c>
      <c r="B1002" s="254" t="s">
        <v>3663</v>
      </c>
      <c r="C1002" s="1081"/>
      <c r="D1002" s="1264" t="s">
        <v>3791</v>
      </c>
      <c r="E1002" s="1139"/>
      <c r="F1002" s="1259"/>
      <c r="G1002" s="1312">
        <v>4.4832999999999998</v>
      </c>
      <c r="H1002" s="1261"/>
      <c r="I1002" s="1260"/>
      <c r="J1002" s="1262"/>
      <c r="K1002" s="322"/>
      <c r="L1002" s="322"/>
      <c r="M1002" s="322"/>
      <c r="N1002" s="322"/>
      <c r="O1002" s="1136"/>
      <c r="P1002" s="89"/>
    </row>
    <row r="1003" spans="1:16" ht="42.6" customHeight="1" x14ac:dyDescent="0.2">
      <c r="A1003" s="1263">
        <v>302</v>
      </c>
      <c r="B1003" s="254" t="s">
        <v>3663</v>
      </c>
      <c r="C1003" s="254" t="s">
        <v>1747</v>
      </c>
      <c r="D1003" s="1264" t="s">
        <v>3664</v>
      </c>
      <c r="E1003" s="1276"/>
      <c r="F1003" s="1277" t="s">
        <v>3658</v>
      </c>
      <c r="G1003" s="1083">
        <v>3.7199999999999998</v>
      </c>
      <c r="H1003" s="771"/>
      <c r="I1003" s="258">
        <v>134790.31431999998</v>
      </c>
      <c r="J1003" s="258">
        <v>7262.2956000000004</v>
      </c>
      <c r="K1003" s="838">
        <v>46059.18</v>
      </c>
      <c r="L1003" s="838">
        <v>4131.2299999999996</v>
      </c>
      <c r="M1003" s="838">
        <v>1561.12</v>
      </c>
      <c r="N1003" s="310">
        <v>193804.13991999999</v>
      </c>
      <c r="O1003" s="1313"/>
      <c r="P1003" s="89"/>
    </row>
    <row r="1004" spans="1:16" ht="17.25" customHeight="1" outlineLevel="1" x14ac:dyDescent="0.2">
      <c r="A1004" s="1265">
        <v>302</v>
      </c>
      <c r="B1004" s="1299" t="s">
        <v>3663</v>
      </c>
      <c r="C1004" s="1084" t="s">
        <v>1747</v>
      </c>
      <c r="D1004" s="892" t="s">
        <v>526</v>
      </c>
      <c r="E1004" s="326">
        <v>15100</v>
      </c>
      <c r="F1004" s="1278" t="s">
        <v>638</v>
      </c>
      <c r="G1004" s="1286">
        <v>1</v>
      </c>
      <c r="H1004" s="907">
        <v>57</v>
      </c>
      <c r="I1004" s="272">
        <v>66110.018349999998</v>
      </c>
      <c r="J1004" s="312">
        <v>1952.23</v>
      </c>
      <c r="K1004" s="322"/>
      <c r="L1004" s="322"/>
      <c r="M1004" s="322"/>
      <c r="N1004" s="322">
        <v>52799.339919999999</v>
      </c>
      <c r="O1004" s="1294">
        <v>3.5</v>
      </c>
      <c r="P1004" s="89"/>
    </row>
    <row r="1005" spans="1:16" ht="27.6" customHeight="1" outlineLevel="1" x14ac:dyDescent="0.2">
      <c r="A1005" s="1265">
        <v>302</v>
      </c>
      <c r="B1005" s="1299" t="s">
        <v>3663</v>
      </c>
      <c r="C1005" s="1084" t="s">
        <v>1747</v>
      </c>
      <c r="D1005" s="892" t="s">
        <v>535</v>
      </c>
      <c r="E1005" s="326">
        <v>18360</v>
      </c>
      <c r="F1005" s="1279" t="s">
        <v>3660</v>
      </c>
      <c r="G1005" s="1286">
        <v>0.5</v>
      </c>
      <c r="H1005" s="907">
        <v>38</v>
      </c>
      <c r="I1005" s="272">
        <v>15689.316989999999</v>
      </c>
      <c r="J1005" s="312">
        <v>976.11500000000001</v>
      </c>
      <c r="K1005" s="322"/>
      <c r="L1005" s="322"/>
      <c r="M1005" s="322"/>
      <c r="N1005" s="322">
        <v>141004.79999999999</v>
      </c>
      <c r="O1005" s="1294">
        <v>7.68</v>
      </c>
      <c r="P1005" s="89"/>
    </row>
    <row r="1006" spans="1:16" ht="17.25" customHeight="1" outlineLevel="1" x14ac:dyDescent="0.2">
      <c r="A1006" s="1265">
        <v>302</v>
      </c>
      <c r="B1006" s="1299" t="s">
        <v>3663</v>
      </c>
      <c r="C1006" s="1084" t="s">
        <v>1747</v>
      </c>
      <c r="D1006" s="892" t="s">
        <v>524</v>
      </c>
      <c r="E1006" s="1302"/>
      <c r="F1006" s="1303"/>
      <c r="G1006" s="1286">
        <v>1.1000000000000001</v>
      </c>
      <c r="H1006" s="907">
        <v>30</v>
      </c>
      <c r="I1006" s="272">
        <v>25220.775860000002</v>
      </c>
      <c r="J1006" s="312">
        <v>2147.453</v>
      </c>
      <c r="K1006" s="322"/>
      <c r="L1006" s="322"/>
      <c r="M1006" s="322"/>
      <c r="N1006" s="322"/>
      <c r="O1006" s="1136"/>
      <c r="P1006" s="89"/>
    </row>
    <row r="1007" spans="1:16" ht="17.25" customHeight="1" outlineLevel="1" x14ac:dyDescent="0.2">
      <c r="A1007" s="1265">
        <v>302</v>
      </c>
      <c r="B1007" s="1299" t="s">
        <v>3663</v>
      </c>
      <c r="C1007" s="1084" t="s">
        <v>1747</v>
      </c>
      <c r="D1007" s="892" t="s">
        <v>2830</v>
      </c>
      <c r="E1007" s="1280"/>
      <c r="F1007" s="1279"/>
      <c r="G1007" s="1286">
        <v>0.3</v>
      </c>
      <c r="H1007" s="907">
        <v>29</v>
      </c>
      <c r="I1007" s="272">
        <v>6613.9075899999989</v>
      </c>
      <c r="J1007" s="312">
        <v>585.66899999999998</v>
      </c>
      <c r="K1007" s="322"/>
      <c r="L1007" s="322"/>
      <c r="M1007" s="322"/>
      <c r="N1007" s="322"/>
      <c r="O1007" s="1136"/>
      <c r="P1007" s="89"/>
    </row>
    <row r="1008" spans="1:16" ht="17.25" customHeight="1" outlineLevel="1" x14ac:dyDescent="0.2">
      <c r="A1008" s="1265">
        <v>302</v>
      </c>
      <c r="B1008" s="1299" t="s">
        <v>3663</v>
      </c>
      <c r="C1008" s="1084" t="s">
        <v>1747</v>
      </c>
      <c r="D1008" s="892" t="s">
        <v>1769</v>
      </c>
      <c r="E1008" s="1280"/>
      <c r="F1008" s="1304"/>
      <c r="G1008" s="1286">
        <v>0.44</v>
      </c>
      <c r="H1008" s="907">
        <v>28</v>
      </c>
      <c r="I1008" s="272">
        <v>9327.1748000000007</v>
      </c>
      <c r="J1008" s="312">
        <v>858.98119999999994</v>
      </c>
      <c r="K1008" s="740">
        <v>37305.699999999997</v>
      </c>
      <c r="L1008" s="740">
        <v>3700.41</v>
      </c>
      <c r="M1008" s="322"/>
      <c r="N1008" s="322"/>
      <c r="O1008" s="1136"/>
      <c r="P1008" s="89"/>
    </row>
    <row r="1009" spans="1:16" ht="17.25" customHeight="1" outlineLevel="1" x14ac:dyDescent="0.2">
      <c r="A1009" s="1265">
        <v>302</v>
      </c>
      <c r="B1009" s="1299" t="s">
        <v>3663</v>
      </c>
      <c r="C1009" s="1084" t="s">
        <v>1747</v>
      </c>
      <c r="D1009" s="892" t="s">
        <v>2829</v>
      </c>
      <c r="E1009" s="1280"/>
      <c r="F1009" s="1305"/>
      <c r="G1009" s="1286">
        <v>0.33</v>
      </c>
      <c r="H1009" s="907">
        <v>39</v>
      </c>
      <c r="I1009" s="272">
        <v>10769.214499999998</v>
      </c>
      <c r="J1009" s="312">
        <v>644.2358999999999</v>
      </c>
      <c r="K1009" s="740"/>
      <c r="L1009" s="740"/>
      <c r="M1009" s="322"/>
      <c r="N1009" s="322"/>
      <c r="O1009" s="1136"/>
      <c r="P1009" s="89"/>
    </row>
    <row r="1010" spans="1:16" ht="17.25" customHeight="1" outlineLevel="1" x14ac:dyDescent="0.2">
      <c r="A1010" s="1265">
        <v>302</v>
      </c>
      <c r="B1010" s="1299" t="s">
        <v>3663</v>
      </c>
      <c r="C1010" s="1084" t="s">
        <v>1747</v>
      </c>
      <c r="D1010" s="892" t="s">
        <v>2355</v>
      </c>
      <c r="E1010" s="1281"/>
      <c r="F1010" s="1282"/>
      <c r="G1010" s="736">
        <v>0.05</v>
      </c>
      <c r="H1010" s="937">
        <v>28</v>
      </c>
      <c r="I1010" s="333">
        <v>1059.9062300000001</v>
      </c>
      <c r="J1010" s="1053">
        <v>97.611500000000007</v>
      </c>
      <c r="K1010" s="740">
        <v>8753.48</v>
      </c>
      <c r="L1010" s="740">
        <v>430.82</v>
      </c>
      <c r="M1010" s="322"/>
      <c r="N1010" s="322"/>
      <c r="O1010" s="1136"/>
      <c r="P1010" s="89"/>
    </row>
    <row r="1011" spans="1:16" ht="38.450000000000003" customHeight="1" x14ac:dyDescent="0.2">
      <c r="A1011" s="1263">
        <v>302</v>
      </c>
      <c r="B1011" s="254" t="s">
        <v>3663</v>
      </c>
      <c r="C1011" s="1081"/>
      <c r="D1011" s="1300" t="s">
        <v>3665</v>
      </c>
      <c r="E1011" s="1306"/>
      <c r="F1011" s="1307"/>
      <c r="G1011" s="1312">
        <v>0.76329999999999998</v>
      </c>
      <c r="H1011" s="1295"/>
      <c r="I1011" s="258">
        <v>23138.25892</v>
      </c>
      <c r="J1011" s="258">
        <v>1490.13716</v>
      </c>
      <c r="K1011" s="258">
        <v>14994.06</v>
      </c>
      <c r="L1011" s="258">
        <v>3430.74</v>
      </c>
      <c r="M1011" s="258"/>
      <c r="N1011" s="258">
        <v>43053.196079999994</v>
      </c>
      <c r="O1011" s="1292"/>
      <c r="P1011" s="89"/>
    </row>
    <row r="1012" spans="1:16" ht="40.35" customHeight="1" x14ac:dyDescent="0.2">
      <c r="A1012" s="1263">
        <v>302</v>
      </c>
      <c r="B1012" s="254" t="s">
        <v>3663</v>
      </c>
      <c r="C1012" s="1081" t="s">
        <v>3655</v>
      </c>
      <c r="D1012" s="1264" t="s">
        <v>3792</v>
      </c>
      <c r="E1012" s="326">
        <v>11180</v>
      </c>
      <c r="F1012" s="1277" t="s">
        <v>3661</v>
      </c>
      <c r="G1012" s="1287">
        <v>0.66039999999999999</v>
      </c>
      <c r="H1012" s="771"/>
      <c r="I1012" s="258">
        <v>19982.45507</v>
      </c>
      <c r="J1012" s="258">
        <v>1289.25269</v>
      </c>
      <c r="K1012" s="1314">
        <v>12803.3</v>
      </c>
      <c r="L1012" s="1314">
        <v>2950.74</v>
      </c>
      <c r="M1012" s="1314"/>
      <c r="N1012" s="1315">
        <v>37025.747759999991</v>
      </c>
      <c r="O1012" s="1297">
        <v>3.31</v>
      </c>
      <c r="P1012" s="89"/>
    </row>
    <row r="1013" spans="1:16" ht="17.25" customHeight="1" outlineLevel="1" x14ac:dyDescent="0.2">
      <c r="A1013" s="1265">
        <v>302</v>
      </c>
      <c r="B1013" s="1299" t="s">
        <v>3663</v>
      </c>
      <c r="C1013" s="1084" t="s">
        <v>3655</v>
      </c>
      <c r="D1013" s="892" t="s">
        <v>535</v>
      </c>
      <c r="E1013" s="1302"/>
      <c r="F1013" s="1308"/>
      <c r="G1013" s="1286">
        <v>0.43</v>
      </c>
      <c r="H1013" s="907">
        <v>38</v>
      </c>
      <c r="I1013" s="272">
        <v>13492.812600000001</v>
      </c>
      <c r="J1013" s="312">
        <v>839.45890000000009</v>
      </c>
      <c r="K1013" s="21">
        <v>7534.3</v>
      </c>
      <c r="L1013" s="21">
        <v>2950.74</v>
      </c>
      <c r="M1013" s="1294"/>
      <c r="N1013" s="1294"/>
      <c r="O1013" s="1136"/>
      <c r="P1013" s="89"/>
    </row>
    <row r="1014" spans="1:16" ht="17.25" customHeight="1" outlineLevel="1" x14ac:dyDescent="0.2">
      <c r="A1014" s="1265">
        <v>302</v>
      </c>
      <c r="B1014" s="1299" t="s">
        <v>3663</v>
      </c>
      <c r="C1014" s="1084" t="s">
        <v>3655</v>
      </c>
      <c r="D1014" s="892" t="s">
        <v>1769</v>
      </c>
      <c r="E1014" s="1281"/>
      <c r="F1014" s="1282"/>
      <c r="G1014" s="1286">
        <v>7.0000000000000007E-2</v>
      </c>
      <c r="H1014" s="907">
        <v>28</v>
      </c>
      <c r="I1014" s="272">
        <v>1483.8687099999997</v>
      </c>
      <c r="J1014" s="312">
        <v>136.65609999999998</v>
      </c>
      <c r="K1014" s="21"/>
      <c r="L1014" s="21"/>
      <c r="M1014" s="1294"/>
      <c r="N1014" s="1294"/>
      <c r="O1014" s="1136"/>
      <c r="P1014" s="89"/>
    </row>
    <row r="1015" spans="1:16" ht="17.25" customHeight="1" outlineLevel="1" x14ac:dyDescent="0.2">
      <c r="A1015" s="1265">
        <v>302</v>
      </c>
      <c r="B1015" s="1299" t="s">
        <v>3663</v>
      </c>
      <c r="C1015" s="1084" t="s">
        <v>3655</v>
      </c>
      <c r="D1015" s="892" t="s">
        <v>2829</v>
      </c>
      <c r="E1015" s="1281"/>
      <c r="F1015" s="1282"/>
      <c r="G1015" s="1289">
        <v>0.1404</v>
      </c>
      <c r="H1015" s="907">
        <v>39</v>
      </c>
      <c r="I1015" s="272">
        <v>4581.8112700000001</v>
      </c>
      <c r="J1015" s="312">
        <v>274.09308999999996</v>
      </c>
      <c r="K1015" s="21">
        <v>5269</v>
      </c>
      <c r="L1015" s="21"/>
      <c r="M1015" s="1294"/>
      <c r="N1015" s="1294"/>
      <c r="O1015" s="1136"/>
      <c r="P1015" s="89"/>
    </row>
    <row r="1016" spans="1:16" ht="17.25" customHeight="1" outlineLevel="1" x14ac:dyDescent="0.2">
      <c r="A1016" s="1265">
        <v>302</v>
      </c>
      <c r="B1016" s="1299" t="s">
        <v>3663</v>
      </c>
      <c r="C1016" s="1084" t="s">
        <v>3655</v>
      </c>
      <c r="D1016" s="892" t="s">
        <v>2355</v>
      </c>
      <c r="E1016" s="1281"/>
      <c r="F1016" s="1282"/>
      <c r="G1016" s="1286">
        <v>0.02</v>
      </c>
      <c r="H1016" s="937">
        <v>28</v>
      </c>
      <c r="I1016" s="333">
        <v>423.96249</v>
      </c>
      <c r="J1016" s="1053">
        <v>39.044599999999996</v>
      </c>
      <c r="K1016" s="322"/>
      <c r="L1016" s="322"/>
      <c r="M1016" s="322"/>
      <c r="N1016" s="322"/>
      <c r="O1016" s="1136"/>
      <c r="P1016" s="89"/>
    </row>
    <row r="1017" spans="1:16" ht="38.450000000000003" customHeight="1" x14ac:dyDescent="0.2">
      <c r="A1017" s="1263">
        <v>302</v>
      </c>
      <c r="B1017" s="254" t="s">
        <v>3663</v>
      </c>
      <c r="C1017" s="1081" t="s">
        <v>3656</v>
      </c>
      <c r="D1017" s="1264" t="s">
        <v>3793</v>
      </c>
      <c r="E1017" s="1309">
        <v>12</v>
      </c>
      <c r="F1017" s="1310" t="s">
        <v>594</v>
      </c>
      <c r="G1017" s="1287">
        <v>0.10290000000000001</v>
      </c>
      <c r="H1017" s="771"/>
      <c r="I1017" s="258">
        <v>3155.8038500000002</v>
      </c>
      <c r="J1017" s="258">
        <v>200.88446999999999</v>
      </c>
      <c r="K1017" s="1314">
        <v>2190.7600000000002</v>
      </c>
      <c r="L1017" s="1314">
        <v>480</v>
      </c>
      <c r="M1017" s="1314"/>
      <c r="N1017" s="1315">
        <v>6027.4483200000004</v>
      </c>
      <c r="O1017" s="1297">
        <v>502.28736000000004</v>
      </c>
      <c r="P1017" s="89"/>
    </row>
    <row r="1018" spans="1:16" ht="17.25" customHeight="1" outlineLevel="1" x14ac:dyDescent="0.2">
      <c r="A1018" s="1265">
        <v>302</v>
      </c>
      <c r="B1018" s="1299" t="s">
        <v>3663</v>
      </c>
      <c r="C1018" s="1084" t="s">
        <v>3656</v>
      </c>
      <c r="D1018" s="892" t="s">
        <v>535</v>
      </c>
      <c r="E1018" s="1281"/>
      <c r="F1018" s="1311"/>
      <c r="G1018" s="1286">
        <v>7.0000000000000007E-2</v>
      </c>
      <c r="H1018" s="907">
        <v>38</v>
      </c>
      <c r="I1018" s="272">
        <v>2196.5043900000001</v>
      </c>
      <c r="J1018" s="312">
        <v>136.65609999999998</v>
      </c>
      <c r="K1018" s="21">
        <v>1332.76</v>
      </c>
      <c r="L1018" s="21">
        <v>480</v>
      </c>
      <c r="M1018" s="1294"/>
      <c r="N1018" s="1294"/>
      <c r="O1018" s="1294"/>
      <c r="P1018" s="89"/>
    </row>
    <row r="1019" spans="1:16" ht="17.25" customHeight="1" outlineLevel="1" x14ac:dyDescent="0.2">
      <c r="A1019" s="1265">
        <v>302</v>
      </c>
      <c r="B1019" s="1299" t="s">
        <v>3663</v>
      </c>
      <c r="C1019" s="1084" t="s">
        <v>3656</v>
      </c>
      <c r="D1019" s="892" t="s">
        <v>1769</v>
      </c>
      <c r="E1019" s="1281"/>
      <c r="F1019" s="1282"/>
      <c r="G1019" s="1286">
        <v>0.01</v>
      </c>
      <c r="H1019" s="907">
        <v>28</v>
      </c>
      <c r="I1019" s="272">
        <v>211.98123999999999</v>
      </c>
      <c r="J1019" s="312">
        <v>19.522299999999998</v>
      </c>
      <c r="K1019" s="21"/>
      <c r="L1019" s="21"/>
      <c r="M1019" s="1294"/>
      <c r="N1019" s="1294"/>
      <c r="O1019" s="1294"/>
      <c r="P1019" s="89"/>
    </row>
    <row r="1020" spans="1:16" ht="17.25" customHeight="1" outlineLevel="1" x14ac:dyDescent="0.2">
      <c r="A1020" s="1268">
        <v>302</v>
      </c>
      <c r="B1020" s="1301" t="s">
        <v>3663</v>
      </c>
      <c r="C1020" s="1084" t="s">
        <v>3656</v>
      </c>
      <c r="D1020" s="892" t="s">
        <v>2829</v>
      </c>
      <c r="E1020" s="1281"/>
      <c r="F1020" s="1282"/>
      <c r="G1020" s="1289">
        <v>2.29E-2</v>
      </c>
      <c r="H1020" s="907">
        <v>39</v>
      </c>
      <c r="I1020" s="272">
        <v>747.31822</v>
      </c>
      <c r="J1020" s="312">
        <v>44.706070000000004</v>
      </c>
      <c r="K1020" s="21">
        <v>858</v>
      </c>
      <c r="L1020" s="21"/>
      <c r="M1020" s="1294"/>
      <c r="N1020" s="1294"/>
      <c r="O1020" s="1294"/>
      <c r="P1020" s="89"/>
    </row>
    <row r="1021" spans="1:16" ht="44.25" customHeight="1" x14ac:dyDescent="0.2">
      <c r="A1021" s="768">
        <v>302</v>
      </c>
      <c r="B1021" s="768" t="s">
        <v>3571</v>
      </c>
      <c r="C1021" s="769" t="s">
        <v>1747</v>
      </c>
      <c r="D1021" s="948" t="s">
        <v>3666</v>
      </c>
      <c r="E1021" s="257">
        <v>19396</v>
      </c>
      <c r="F1021" s="307" t="s">
        <v>3405</v>
      </c>
      <c r="G1021" s="258">
        <v>2.2300000000000004</v>
      </c>
      <c r="H1021" s="1298"/>
      <c r="I1021" s="258">
        <v>55947.416420000001</v>
      </c>
      <c r="J1021" s="258">
        <v>4353.4729000000007</v>
      </c>
      <c r="K1021" s="838">
        <v>17983.79</v>
      </c>
      <c r="L1021" s="838">
        <v>4131.2299999999996</v>
      </c>
      <c r="M1021" s="838">
        <v>1561.12</v>
      </c>
      <c r="N1021" s="310">
        <v>83977.029319999987</v>
      </c>
      <c r="O1021" s="1293">
        <v>4.3296099999999997</v>
      </c>
      <c r="P1021" s="89"/>
    </row>
    <row r="1022" spans="1:16" outlineLevel="1" x14ac:dyDescent="0.2">
      <c r="A1022" s="623">
        <v>302</v>
      </c>
      <c r="B1022" s="1167" t="s">
        <v>3571</v>
      </c>
      <c r="C1022" s="262" t="s">
        <v>1747</v>
      </c>
      <c r="D1022" s="265" t="s">
        <v>535</v>
      </c>
      <c r="E1022" s="765">
        <v>9796</v>
      </c>
      <c r="F1022" s="547" t="s">
        <v>638</v>
      </c>
      <c r="G1022" s="267">
        <v>0.5</v>
      </c>
      <c r="H1022" s="907">
        <v>38</v>
      </c>
      <c r="I1022" s="272">
        <v>15689.316989999999</v>
      </c>
      <c r="J1022" s="312">
        <v>976.11500000000001</v>
      </c>
      <c r="K1022" s="242"/>
      <c r="L1022" s="242"/>
      <c r="M1022" s="242"/>
      <c r="N1022" s="728"/>
      <c r="O1022" s="349" t="s">
        <v>1</v>
      </c>
      <c r="P1022" s="89"/>
    </row>
    <row r="1023" spans="1:16" outlineLevel="1" x14ac:dyDescent="0.2">
      <c r="A1023" s="623">
        <v>302</v>
      </c>
      <c r="B1023" s="1167" t="s">
        <v>3571</v>
      </c>
      <c r="C1023" s="262" t="s">
        <v>1747</v>
      </c>
      <c r="D1023" s="265" t="s">
        <v>524</v>
      </c>
      <c r="E1023" s="765">
        <v>9600</v>
      </c>
      <c r="F1023" s="547" t="s">
        <v>640</v>
      </c>
      <c r="G1023" s="267">
        <v>1</v>
      </c>
      <c r="H1023" s="907">
        <v>30</v>
      </c>
      <c r="I1023" s="272">
        <v>22927.978060000001</v>
      </c>
      <c r="J1023" s="312">
        <v>1952.23</v>
      </c>
      <c r="K1023" s="242"/>
      <c r="L1023" s="242"/>
      <c r="M1023" s="242"/>
      <c r="N1023" s="644"/>
      <c r="O1023" s="349"/>
      <c r="P1023" s="89"/>
    </row>
    <row r="1024" spans="1:16" outlineLevel="1" x14ac:dyDescent="0.2">
      <c r="A1024" s="623">
        <v>302</v>
      </c>
      <c r="B1024" s="1167" t="s">
        <v>3571</v>
      </c>
      <c r="C1024" s="262" t="s">
        <v>1747</v>
      </c>
      <c r="D1024" s="265" t="s">
        <v>2830</v>
      </c>
      <c r="E1024" s="263"/>
      <c r="F1024" s="263"/>
      <c r="G1024" s="267">
        <v>0.3</v>
      </c>
      <c r="H1024" s="907">
        <v>29</v>
      </c>
      <c r="I1024" s="272">
        <v>6613.9075899999989</v>
      </c>
      <c r="J1024" s="312">
        <v>585.66899999999998</v>
      </c>
      <c r="K1024" s="242"/>
      <c r="L1024" s="242"/>
      <c r="M1024" s="242"/>
      <c r="N1024" s="644"/>
      <c r="O1024" s="652">
        <v>8.57</v>
      </c>
      <c r="P1024" s="89"/>
    </row>
    <row r="1025" spans="1:16" outlineLevel="1" x14ac:dyDescent="0.2">
      <c r="A1025" s="623">
        <v>302</v>
      </c>
      <c r="B1025" s="1167" t="s">
        <v>3571</v>
      </c>
      <c r="C1025" s="262" t="s">
        <v>1747</v>
      </c>
      <c r="D1025" s="265" t="s">
        <v>1769</v>
      </c>
      <c r="E1025" s="263"/>
      <c r="F1025" s="263"/>
      <c r="G1025" s="894">
        <v>0.27</v>
      </c>
      <c r="H1025" s="907">
        <v>28</v>
      </c>
      <c r="I1025" s="272">
        <v>5723.4936200000002</v>
      </c>
      <c r="J1025" s="312">
        <v>527.10209999999995</v>
      </c>
      <c r="K1025" s="242"/>
      <c r="L1025" s="242"/>
      <c r="M1025" s="242"/>
      <c r="N1025" s="644"/>
      <c r="O1025" s="652"/>
      <c r="P1025" s="89"/>
    </row>
    <row r="1026" spans="1:16" outlineLevel="1" x14ac:dyDescent="0.2">
      <c r="A1026" s="623">
        <v>302</v>
      </c>
      <c r="B1026" s="1167" t="s">
        <v>3571</v>
      </c>
      <c r="C1026" s="262" t="s">
        <v>1747</v>
      </c>
      <c r="D1026" s="265" t="s">
        <v>2829</v>
      </c>
      <c r="E1026" s="294"/>
      <c r="F1026" s="547"/>
      <c r="G1026" s="894">
        <v>0.14000000000000001</v>
      </c>
      <c r="H1026" s="907">
        <v>39</v>
      </c>
      <c r="I1026" s="272">
        <v>4568.75767</v>
      </c>
      <c r="J1026" s="312">
        <v>273.31219999999996</v>
      </c>
      <c r="K1026" s="242"/>
      <c r="L1026" s="242"/>
      <c r="M1026" s="242"/>
      <c r="N1026" s="648"/>
      <c r="O1026" s="653" t="s">
        <v>0</v>
      </c>
      <c r="P1026" s="89"/>
    </row>
    <row r="1027" spans="1:16" outlineLevel="1" x14ac:dyDescent="0.2">
      <c r="A1027" s="627">
        <v>302</v>
      </c>
      <c r="B1027" s="1320" t="s">
        <v>3571</v>
      </c>
      <c r="C1027" s="329" t="s">
        <v>1747</v>
      </c>
      <c r="D1027" s="331" t="s">
        <v>2355</v>
      </c>
      <c r="E1027" s="993"/>
      <c r="F1027" s="546"/>
      <c r="G1027" s="1018">
        <v>0.02</v>
      </c>
      <c r="H1027" s="937">
        <v>28</v>
      </c>
      <c r="I1027" s="333">
        <v>423.96249</v>
      </c>
      <c r="J1027" s="1053">
        <v>39.044599999999996</v>
      </c>
      <c r="K1027" s="242"/>
      <c r="L1027" s="242"/>
      <c r="M1027" s="242"/>
      <c r="N1027" s="648"/>
      <c r="O1027" s="1068"/>
      <c r="P1027" s="89"/>
    </row>
    <row r="1028" spans="1:16" ht="25.5" x14ac:dyDescent="0.2">
      <c r="A1028" s="1263">
        <v>302</v>
      </c>
      <c r="B1028" s="1263" t="s">
        <v>3571</v>
      </c>
      <c r="C1028" s="1081"/>
      <c r="D1028" s="1264" t="s">
        <v>3794</v>
      </c>
      <c r="E1028" s="1330"/>
      <c r="F1028" s="1333"/>
      <c r="G1028" s="1083">
        <v>2.59</v>
      </c>
      <c r="H1028" s="1335"/>
      <c r="I1028" s="258">
        <v>64815.860080000006</v>
      </c>
      <c r="J1028" s="258">
        <v>5056.2757000000001</v>
      </c>
      <c r="K1028" s="258">
        <v>61053.24</v>
      </c>
      <c r="L1028" s="258">
        <v>7561.9699999999993</v>
      </c>
      <c r="M1028" s="258">
        <v>1561.12</v>
      </c>
      <c r="N1028" s="258">
        <v>140048.46577999997</v>
      </c>
      <c r="O1028" s="228"/>
      <c r="P1028" s="89"/>
    </row>
    <row r="1029" spans="1:16" ht="22.5" x14ac:dyDescent="0.2">
      <c r="A1029" s="1263">
        <v>302</v>
      </c>
      <c r="B1029" s="1263" t="s">
        <v>3571</v>
      </c>
      <c r="C1029" s="1081" t="s">
        <v>1747</v>
      </c>
      <c r="D1029" s="1264" t="s">
        <v>3667</v>
      </c>
      <c r="E1029" s="1276"/>
      <c r="F1029" s="1277" t="s">
        <v>3668</v>
      </c>
      <c r="G1029" s="1083">
        <v>2.15</v>
      </c>
      <c r="H1029" s="1298"/>
      <c r="I1029" s="258">
        <v>51507.110250000005</v>
      </c>
      <c r="J1029" s="258">
        <v>4197.2945</v>
      </c>
      <c r="K1029" s="1314">
        <v>46059.18</v>
      </c>
      <c r="L1029" s="1314">
        <v>4131.2299999999996</v>
      </c>
      <c r="M1029" s="1314">
        <v>1561.12</v>
      </c>
      <c r="N1029" s="310">
        <v>107455.93474999999</v>
      </c>
      <c r="O1029" s="1338"/>
      <c r="P1029" s="89"/>
    </row>
    <row r="1030" spans="1:16" outlineLevel="1" x14ac:dyDescent="0.2">
      <c r="A1030" s="1265">
        <v>302</v>
      </c>
      <c r="B1030" s="1322" t="s">
        <v>3571</v>
      </c>
      <c r="C1030" s="1084" t="s">
        <v>1747</v>
      </c>
      <c r="D1030" s="265" t="s">
        <v>364</v>
      </c>
      <c r="E1030" s="1280"/>
      <c r="F1030" s="1279"/>
      <c r="G1030" s="1323"/>
      <c r="H1030" s="1005"/>
      <c r="I1030" s="999"/>
      <c r="J1030" s="1316"/>
      <c r="K1030" s="1294"/>
      <c r="L1030" s="1294"/>
      <c r="M1030" s="1294"/>
      <c r="N1030" s="322"/>
      <c r="O1030" s="228"/>
      <c r="P1030" s="89"/>
    </row>
    <row r="1031" spans="1:16" outlineLevel="1" x14ac:dyDescent="0.2">
      <c r="A1031" s="1265">
        <v>302</v>
      </c>
      <c r="B1031" s="1322" t="s">
        <v>3571</v>
      </c>
      <c r="C1031" s="1084" t="s">
        <v>1747</v>
      </c>
      <c r="D1031" s="265" t="s">
        <v>524</v>
      </c>
      <c r="E1031" s="326">
        <v>9256</v>
      </c>
      <c r="F1031" s="1278" t="s">
        <v>3659</v>
      </c>
      <c r="G1031" s="1286">
        <v>1.1000000000000001</v>
      </c>
      <c r="H1031" s="907">
        <v>30</v>
      </c>
      <c r="I1031" s="272">
        <v>25220.775860000002</v>
      </c>
      <c r="J1031" s="312">
        <v>2147.453</v>
      </c>
      <c r="K1031" s="21"/>
      <c r="L1031" s="21"/>
      <c r="M1031" s="21"/>
      <c r="N1031" s="322">
        <v>31430.860914374993</v>
      </c>
      <c r="O1031" s="1294">
        <v>3.4</v>
      </c>
      <c r="P1031" s="89"/>
    </row>
    <row r="1032" spans="1:16" ht="22.5" outlineLevel="1" x14ac:dyDescent="0.2">
      <c r="A1032" s="1265">
        <v>302</v>
      </c>
      <c r="B1032" s="1322" t="s">
        <v>3571</v>
      </c>
      <c r="C1032" s="1084" t="s">
        <v>1747</v>
      </c>
      <c r="D1032" s="265" t="s">
        <v>2830</v>
      </c>
      <c r="E1032" s="326">
        <v>9900</v>
      </c>
      <c r="F1032" s="1279" t="s">
        <v>3660</v>
      </c>
      <c r="G1032" s="1286">
        <v>0.3</v>
      </c>
      <c r="H1032" s="907">
        <v>29</v>
      </c>
      <c r="I1032" s="272">
        <v>6613.9075899999989</v>
      </c>
      <c r="J1032" s="312">
        <v>585.66899999999998</v>
      </c>
      <c r="K1032" s="21"/>
      <c r="L1032" s="21"/>
      <c r="M1032" s="21"/>
      <c r="N1032" s="322">
        <v>76025.073835624993</v>
      </c>
      <c r="O1032" s="1294">
        <v>7.68</v>
      </c>
      <c r="P1032" s="89"/>
    </row>
    <row r="1033" spans="1:16" outlineLevel="1" x14ac:dyDescent="0.2">
      <c r="A1033" s="1265">
        <v>302</v>
      </c>
      <c r="B1033" s="1322" t="s">
        <v>3571</v>
      </c>
      <c r="C1033" s="1084" t="s">
        <v>1747</v>
      </c>
      <c r="D1033" s="265" t="s">
        <v>1769</v>
      </c>
      <c r="E1033" s="1267"/>
      <c r="F1033" s="1267"/>
      <c r="G1033" s="1286">
        <v>0.37</v>
      </c>
      <c r="H1033" s="907">
        <v>28</v>
      </c>
      <c r="I1033" s="272">
        <v>7843.3060700000005</v>
      </c>
      <c r="J1033" s="312">
        <v>722.32510000000002</v>
      </c>
      <c r="K1033" s="21">
        <v>37305.704932108805</v>
      </c>
      <c r="L1033" s="21">
        <v>3700.4094473472001</v>
      </c>
      <c r="M1033" s="21"/>
      <c r="N1033" s="648"/>
      <c r="O1033" s="228"/>
      <c r="P1033" s="89"/>
    </row>
    <row r="1034" spans="1:16" outlineLevel="1" x14ac:dyDescent="0.2">
      <c r="A1034" s="1265">
        <v>302</v>
      </c>
      <c r="B1034" s="1322" t="s">
        <v>3571</v>
      </c>
      <c r="C1034" s="1084" t="s">
        <v>1747</v>
      </c>
      <c r="D1034" s="265" t="s">
        <v>2829</v>
      </c>
      <c r="E1034" s="1324"/>
      <c r="F1034" s="1308"/>
      <c r="G1034" s="1286">
        <v>0.33</v>
      </c>
      <c r="H1034" s="907">
        <v>39</v>
      </c>
      <c r="I1034" s="272">
        <v>10769.214499999998</v>
      </c>
      <c r="J1034" s="312">
        <v>644.2358999999999</v>
      </c>
      <c r="K1034" s="21"/>
      <c r="L1034" s="21"/>
      <c r="M1034" s="21"/>
      <c r="N1034" s="648"/>
      <c r="O1034" s="228"/>
      <c r="P1034" s="89"/>
    </row>
    <row r="1035" spans="1:16" outlineLevel="1" x14ac:dyDescent="0.2">
      <c r="A1035" s="1268">
        <v>302</v>
      </c>
      <c r="B1035" s="1325" t="s">
        <v>3571</v>
      </c>
      <c r="C1035" s="1270" t="s">
        <v>1747</v>
      </c>
      <c r="D1035" s="265" t="s">
        <v>2355</v>
      </c>
      <c r="E1035" s="1326"/>
      <c r="F1035" s="1327"/>
      <c r="G1035" s="736">
        <v>0.05</v>
      </c>
      <c r="H1035" s="937">
        <v>28</v>
      </c>
      <c r="I1035" s="272">
        <v>1059.9062300000001</v>
      </c>
      <c r="J1035" s="312">
        <v>97.611500000000007</v>
      </c>
      <c r="K1035" s="21">
        <v>8753.48</v>
      </c>
      <c r="L1035" s="21">
        <v>430.82073417599997</v>
      </c>
      <c r="M1035" s="21"/>
      <c r="N1035" s="648"/>
      <c r="O1035" s="228"/>
      <c r="P1035" s="89"/>
    </row>
    <row r="1036" spans="1:16" outlineLevel="1" x14ac:dyDescent="0.2">
      <c r="A1036" s="1268">
        <v>303</v>
      </c>
      <c r="B1036" s="1325" t="s">
        <v>3669</v>
      </c>
      <c r="C1036" s="1270" t="s">
        <v>1817</v>
      </c>
      <c r="D1036" s="364" t="s">
        <v>3670</v>
      </c>
      <c r="E1036" s="1321"/>
      <c r="F1036" s="1328"/>
      <c r="G1036" s="1329"/>
      <c r="I1036" s="999"/>
      <c r="J1036" s="1316"/>
      <c r="K1036" s="21"/>
      <c r="L1036" s="21"/>
      <c r="M1036" s="21"/>
      <c r="N1036" s="648"/>
      <c r="O1036" s="228"/>
      <c r="P1036" s="89"/>
    </row>
    <row r="1037" spans="1:16" ht="25.5" x14ac:dyDescent="0.2">
      <c r="A1037" s="1263">
        <v>302</v>
      </c>
      <c r="B1037" s="1263" t="s">
        <v>3571</v>
      </c>
      <c r="C1037" s="1081"/>
      <c r="D1037" s="1264" t="s">
        <v>3795</v>
      </c>
      <c r="E1037" s="1330"/>
      <c r="F1037" s="1331"/>
      <c r="G1037" s="1334">
        <v>0.44</v>
      </c>
      <c r="H1037" s="1336"/>
      <c r="I1037" s="258">
        <v>13308.749829999999</v>
      </c>
      <c r="J1037" s="258">
        <v>858.98119999999994</v>
      </c>
      <c r="K1037" s="1334">
        <v>14994.06</v>
      </c>
      <c r="L1037" s="1334">
        <v>3430.74</v>
      </c>
      <c r="M1037" s="1334"/>
      <c r="N1037" s="310">
        <v>32592.531029999998</v>
      </c>
      <c r="O1037" s="1337"/>
      <c r="P1037" s="89"/>
    </row>
    <row r="1038" spans="1:16" ht="33.75" x14ac:dyDescent="0.2">
      <c r="A1038" s="1263">
        <v>302</v>
      </c>
      <c r="B1038" s="1263" t="s">
        <v>3571</v>
      </c>
      <c r="C1038" s="1081" t="s">
        <v>3655</v>
      </c>
      <c r="D1038" s="1264" t="s">
        <v>3795</v>
      </c>
      <c r="E1038" s="326">
        <v>8475</v>
      </c>
      <c r="F1038" s="1277" t="s">
        <v>3661</v>
      </c>
      <c r="G1038" s="1083">
        <v>0.38</v>
      </c>
      <c r="H1038" s="1298"/>
      <c r="I1038" s="258">
        <v>11515.283389999999</v>
      </c>
      <c r="J1038" s="258">
        <v>741.84739999999999</v>
      </c>
      <c r="K1038" s="1314">
        <v>12803.3</v>
      </c>
      <c r="L1038" s="1314">
        <v>2950.74</v>
      </c>
      <c r="M1038" s="1314"/>
      <c r="N1038" s="310">
        <v>28011.170789999996</v>
      </c>
      <c r="O1038" s="1297">
        <v>3.31</v>
      </c>
      <c r="P1038" s="89"/>
    </row>
    <row r="1039" spans="1:16" outlineLevel="1" x14ac:dyDescent="0.2">
      <c r="A1039" s="1265">
        <v>302</v>
      </c>
      <c r="B1039" s="1322" t="s">
        <v>3571</v>
      </c>
      <c r="C1039" s="1084" t="s">
        <v>3655</v>
      </c>
      <c r="D1039" s="265" t="s">
        <v>535</v>
      </c>
      <c r="E1039" s="1281"/>
      <c r="F1039" s="1282"/>
      <c r="G1039" s="1286">
        <v>0.25</v>
      </c>
      <c r="H1039" s="907">
        <v>38</v>
      </c>
      <c r="I1039" s="272">
        <v>7844.6584899999998</v>
      </c>
      <c r="J1039" s="312">
        <v>488.0575</v>
      </c>
      <c r="K1039" s="21">
        <v>7534.3</v>
      </c>
      <c r="L1039" s="21">
        <v>2950.74</v>
      </c>
      <c r="M1039" s="21"/>
      <c r="N1039" s="648"/>
      <c r="O1039" s="228"/>
      <c r="P1039" s="89"/>
    </row>
    <row r="1040" spans="1:16" outlineLevel="1" x14ac:dyDescent="0.2">
      <c r="A1040" s="1265">
        <v>302</v>
      </c>
      <c r="B1040" s="1322" t="s">
        <v>3571</v>
      </c>
      <c r="C1040" s="1084" t="s">
        <v>3655</v>
      </c>
      <c r="D1040" s="265" t="s">
        <v>1769</v>
      </c>
      <c r="E1040" s="1332"/>
      <c r="F1040" s="1282"/>
      <c r="G1040" s="1286">
        <v>0.04</v>
      </c>
      <c r="H1040" s="907">
        <v>28</v>
      </c>
      <c r="I1040" s="272">
        <v>847.92498000000001</v>
      </c>
      <c r="J1040" s="312">
        <v>78.089199999999991</v>
      </c>
      <c r="K1040" s="21"/>
      <c r="L1040" s="21"/>
      <c r="M1040" s="21"/>
      <c r="N1040" s="648"/>
      <c r="O1040" s="228"/>
      <c r="P1040" s="89"/>
    </row>
    <row r="1041" spans="1:16" outlineLevel="1" x14ac:dyDescent="0.2">
      <c r="A1041" s="1265">
        <v>302</v>
      </c>
      <c r="B1041" s="1322" t="s">
        <v>3571</v>
      </c>
      <c r="C1041" s="1084" t="s">
        <v>3655</v>
      </c>
      <c r="D1041" s="265" t="s">
        <v>2829</v>
      </c>
      <c r="E1041" s="1281"/>
      <c r="F1041" s="1282"/>
      <c r="G1041" s="1329">
        <v>0.08</v>
      </c>
      <c r="H1041" s="907">
        <v>39</v>
      </c>
      <c r="I1041" s="272">
        <v>2610.7186799999999</v>
      </c>
      <c r="J1041" s="312">
        <v>156.17839999999998</v>
      </c>
      <c r="K1041" s="21">
        <v>5269</v>
      </c>
      <c r="L1041" s="21"/>
      <c r="M1041" s="21"/>
      <c r="N1041" s="648"/>
      <c r="O1041" s="228"/>
      <c r="P1041" s="89"/>
    </row>
    <row r="1042" spans="1:16" outlineLevel="1" x14ac:dyDescent="0.2">
      <c r="A1042" s="1268">
        <v>302</v>
      </c>
      <c r="B1042" s="1322" t="s">
        <v>3571</v>
      </c>
      <c r="C1042" s="1084" t="s">
        <v>3655</v>
      </c>
      <c r="D1042" s="265" t="s">
        <v>2355</v>
      </c>
      <c r="E1042" s="1281"/>
      <c r="F1042" s="1282"/>
      <c r="G1042" s="736">
        <v>0.01</v>
      </c>
      <c r="H1042" s="937">
        <v>28</v>
      </c>
      <c r="I1042" s="272">
        <v>211.98123999999999</v>
      </c>
      <c r="J1042" s="312">
        <v>19.522299999999998</v>
      </c>
      <c r="K1042" s="21"/>
      <c r="L1042" s="21"/>
      <c r="M1042" s="21"/>
      <c r="N1042" s="648"/>
      <c r="O1042" s="228"/>
      <c r="P1042" s="89"/>
    </row>
    <row r="1043" spans="1:16" ht="25.5" x14ac:dyDescent="0.2">
      <c r="A1043" s="1263">
        <v>302</v>
      </c>
      <c r="B1043" s="1263" t="s">
        <v>3571</v>
      </c>
      <c r="C1043" s="1081" t="s">
        <v>3656</v>
      </c>
      <c r="D1043" s="1264" t="s">
        <v>3796</v>
      </c>
      <c r="E1043" s="1309">
        <v>12</v>
      </c>
      <c r="F1043" s="1310" t="s">
        <v>594</v>
      </c>
      <c r="G1043" s="1083">
        <v>6.0000000000000005E-2</v>
      </c>
      <c r="H1043" s="1298"/>
      <c r="I1043" s="258">
        <v>1793.4664400000001</v>
      </c>
      <c r="J1043" s="258">
        <v>117.13379999999999</v>
      </c>
      <c r="K1043" s="1314">
        <v>2190.7600000000002</v>
      </c>
      <c r="L1043" s="1314">
        <v>480</v>
      </c>
      <c r="M1043" s="1314"/>
      <c r="N1043" s="310">
        <v>4581.36024</v>
      </c>
      <c r="O1043" s="1297">
        <v>381.78001999999998</v>
      </c>
      <c r="P1043" s="89"/>
    </row>
    <row r="1044" spans="1:16" outlineLevel="1" x14ac:dyDescent="0.2">
      <c r="A1044" s="1265">
        <v>302</v>
      </c>
      <c r="B1044" s="1322" t="s">
        <v>3571</v>
      </c>
      <c r="C1044" s="1084" t="s">
        <v>3656</v>
      </c>
      <c r="D1044" s="265" t="s">
        <v>535</v>
      </c>
      <c r="E1044" s="1281"/>
      <c r="F1044" s="1282"/>
      <c r="G1044" s="1286">
        <v>0.04</v>
      </c>
      <c r="H1044" s="907">
        <v>38</v>
      </c>
      <c r="I1044" s="272">
        <v>1255.14536</v>
      </c>
      <c r="J1044" s="312">
        <v>78.089199999999991</v>
      </c>
      <c r="K1044" s="21">
        <v>1332.76</v>
      </c>
      <c r="L1044" s="21">
        <v>480</v>
      </c>
      <c r="M1044" s="21"/>
      <c r="N1044" s="648"/>
      <c r="O1044" s="228"/>
      <c r="P1044" s="89"/>
    </row>
    <row r="1045" spans="1:16" outlineLevel="1" x14ac:dyDescent="0.2">
      <c r="A1045" s="1265">
        <v>302</v>
      </c>
      <c r="B1045" s="1322" t="s">
        <v>3571</v>
      </c>
      <c r="C1045" s="1084" t="s">
        <v>3656</v>
      </c>
      <c r="D1045" s="265" t="s">
        <v>1769</v>
      </c>
      <c r="E1045" s="1281"/>
      <c r="F1045" s="1282"/>
      <c r="G1045" s="1286">
        <v>0.01</v>
      </c>
      <c r="H1045" s="907">
        <v>28</v>
      </c>
      <c r="I1045" s="272">
        <v>211.98123999999999</v>
      </c>
      <c r="J1045" s="312">
        <v>19.522299999999998</v>
      </c>
      <c r="K1045" s="21"/>
      <c r="L1045" s="21"/>
      <c r="M1045" s="21"/>
      <c r="N1045" s="648"/>
      <c r="O1045" s="228"/>
      <c r="P1045" s="89"/>
    </row>
    <row r="1046" spans="1:16" outlineLevel="1" x14ac:dyDescent="0.2">
      <c r="A1046" s="1268">
        <v>302</v>
      </c>
      <c r="B1046" s="1322" t="s">
        <v>3571</v>
      </c>
      <c r="C1046" s="1084" t="s">
        <v>3656</v>
      </c>
      <c r="D1046" s="265" t="s">
        <v>2829</v>
      </c>
      <c r="E1046" s="1281"/>
      <c r="F1046" s="1282"/>
      <c r="G1046" s="1329">
        <v>0.01</v>
      </c>
      <c r="H1046" s="907">
        <v>39</v>
      </c>
      <c r="I1046" s="272">
        <v>326.33983999999998</v>
      </c>
      <c r="J1046" s="312">
        <v>19.522299999999998</v>
      </c>
      <c r="K1046" s="21">
        <v>858</v>
      </c>
      <c r="L1046" s="21"/>
      <c r="M1046" s="21"/>
      <c r="N1046" s="648"/>
      <c r="O1046" s="228"/>
      <c r="P1046" s="89"/>
    </row>
    <row r="1047" spans="1:16" ht="41.25" customHeight="1" x14ac:dyDescent="0.2">
      <c r="A1047" s="288">
        <v>302</v>
      </c>
      <c r="B1047" s="254" t="s">
        <v>188</v>
      </c>
      <c r="C1047" s="254" t="s">
        <v>167</v>
      </c>
      <c r="D1047" s="1317" t="s">
        <v>3671</v>
      </c>
      <c r="E1047" s="1318">
        <v>12</v>
      </c>
      <c r="F1047" s="1319" t="s">
        <v>594</v>
      </c>
      <c r="G1047" s="730">
        <v>3.1200000000000006</v>
      </c>
      <c r="H1047" s="954"/>
      <c r="I1047" s="258">
        <v>112325.69957000001</v>
      </c>
      <c r="J1047" s="258">
        <v>6090.9575999999997</v>
      </c>
      <c r="K1047" s="838">
        <v>46073.919999999998</v>
      </c>
      <c r="L1047" s="838">
        <v>6049.58</v>
      </c>
      <c r="M1047" s="838">
        <v>1248.9000000000001</v>
      </c>
      <c r="N1047" s="310">
        <v>171789.05716999999</v>
      </c>
      <c r="O1047" s="986">
        <v>14315.75</v>
      </c>
      <c r="P1047" s="89"/>
    </row>
    <row r="1048" spans="1:16" ht="14.25" customHeight="1" outlineLevel="1" x14ac:dyDescent="0.2">
      <c r="A1048" s="955">
        <v>302</v>
      </c>
      <c r="B1048" s="969" t="s">
        <v>188</v>
      </c>
      <c r="C1048" s="956" t="s">
        <v>167</v>
      </c>
      <c r="D1048" s="265" t="s">
        <v>526</v>
      </c>
      <c r="E1048" s="970"/>
      <c r="F1048" s="960"/>
      <c r="G1048" s="267">
        <v>0.8</v>
      </c>
      <c r="H1048" s="959">
        <v>57</v>
      </c>
      <c r="I1048" s="272">
        <v>52888.014670000004</v>
      </c>
      <c r="J1048" s="312">
        <v>1561.7840000000001</v>
      </c>
      <c r="K1048" s="972"/>
      <c r="L1048" s="972"/>
      <c r="M1048" s="972"/>
      <c r="N1048" s="972"/>
      <c r="O1048" s="973"/>
      <c r="P1048" s="89"/>
    </row>
    <row r="1049" spans="1:16" ht="14.25" customHeight="1" outlineLevel="1" x14ac:dyDescent="0.2">
      <c r="A1049" s="1183">
        <v>302</v>
      </c>
      <c r="B1049" s="1184" t="s">
        <v>188</v>
      </c>
      <c r="C1049" s="1185" t="s">
        <v>167</v>
      </c>
      <c r="D1049" s="892" t="s">
        <v>535</v>
      </c>
      <c r="E1049" s="1176"/>
      <c r="F1049" s="1177"/>
      <c r="G1049" s="894">
        <v>0.4</v>
      </c>
      <c r="H1049" s="907">
        <v>38</v>
      </c>
      <c r="I1049" s="272">
        <v>12551.453590000001</v>
      </c>
      <c r="J1049" s="312">
        <v>780.89200000000005</v>
      </c>
      <c r="K1049" s="208">
        <v>7093.6480000000001</v>
      </c>
      <c r="L1049" s="208">
        <v>2744.5920000000001</v>
      </c>
      <c r="M1049" s="972"/>
      <c r="N1049" s="972"/>
      <c r="O1049" s="973"/>
      <c r="P1049" s="89"/>
    </row>
    <row r="1050" spans="1:16" ht="14.25" customHeight="1" outlineLevel="1" x14ac:dyDescent="0.2">
      <c r="A1050" s="1178">
        <v>302</v>
      </c>
      <c r="B1050" s="1179" t="s">
        <v>188</v>
      </c>
      <c r="C1050" s="1180" t="s">
        <v>167</v>
      </c>
      <c r="D1050" s="892" t="s">
        <v>524</v>
      </c>
      <c r="E1050" s="1181"/>
      <c r="F1050" s="1182"/>
      <c r="G1050" s="894">
        <v>0.88</v>
      </c>
      <c r="H1050" s="907">
        <v>30</v>
      </c>
      <c r="I1050" s="272">
        <v>20176.620679999996</v>
      </c>
      <c r="J1050" s="312">
        <v>1717.9623999999999</v>
      </c>
      <c r="K1050" s="1147"/>
      <c r="L1050" s="1147"/>
      <c r="M1050" s="972"/>
      <c r="N1050" s="972"/>
      <c r="O1050" s="973"/>
      <c r="P1050" s="89"/>
    </row>
    <row r="1051" spans="1:16" ht="14.25" customHeight="1" outlineLevel="1" x14ac:dyDescent="0.2">
      <c r="A1051" s="1183">
        <v>302</v>
      </c>
      <c r="B1051" s="1184" t="s">
        <v>188</v>
      </c>
      <c r="C1051" s="1185" t="s">
        <v>167</v>
      </c>
      <c r="D1051" s="892" t="s">
        <v>2830</v>
      </c>
      <c r="E1051" s="1181"/>
      <c r="F1051" s="1182"/>
      <c r="G1051" s="894">
        <v>0.24</v>
      </c>
      <c r="H1051" s="907">
        <v>29</v>
      </c>
      <c r="I1051" s="272">
        <v>5291.1260699999993</v>
      </c>
      <c r="J1051" s="312">
        <v>468.53519999999997</v>
      </c>
      <c r="K1051" s="1147"/>
      <c r="L1051" s="1147"/>
      <c r="M1051" s="972"/>
      <c r="N1051" s="972"/>
      <c r="O1051" s="973"/>
      <c r="P1051" s="89"/>
    </row>
    <row r="1052" spans="1:16" ht="14.25" customHeight="1" outlineLevel="1" x14ac:dyDescent="0.2">
      <c r="A1052" s="1183">
        <v>302</v>
      </c>
      <c r="B1052" s="1184" t="s">
        <v>188</v>
      </c>
      <c r="C1052" s="1185" t="s">
        <v>167</v>
      </c>
      <c r="D1052" s="892" t="s">
        <v>1769</v>
      </c>
      <c r="E1052" s="1186"/>
      <c r="F1052" s="1187"/>
      <c r="G1052" s="894">
        <v>0.35</v>
      </c>
      <c r="H1052" s="907">
        <v>28</v>
      </c>
      <c r="I1052" s="272">
        <v>7419.3435900000004</v>
      </c>
      <c r="J1052" s="312">
        <v>683.28049999999996</v>
      </c>
      <c r="K1052" s="208">
        <v>27075.899945687044</v>
      </c>
      <c r="L1052" s="208">
        <v>2960.3275578777602</v>
      </c>
      <c r="M1052" s="972"/>
      <c r="N1052" s="972"/>
      <c r="O1052" s="973"/>
      <c r="P1052" s="89"/>
    </row>
    <row r="1053" spans="1:16" ht="14.25" customHeight="1" outlineLevel="1" x14ac:dyDescent="0.2">
      <c r="A1053" s="1183">
        <v>302</v>
      </c>
      <c r="B1053" s="1184" t="s">
        <v>188</v>
      </c>
      <c r="C1053" s="1185" t="s">
        <v>167</v>
      </c>
      <c r="D1053" s="892" t="s">
        <v>2829</v>
      </c>
      <c r="E1053" s="1188"/>
      <c r="F1053" s="1189"/>
      <c r="G1053" s="894">
        <v>0.39</v>
      </c>
      <c r="H1053" s="907">
        <v>39</v>
      </c>
      <c r="I1053" s="272">
        <v>12727.253500000001</v>
      </c>
      <c r="J1053" s="312">
        <v>761.36969999999997</v>
      </c>
      <c r="K1053" s="208"/>
      <c r="L1053" s="208"/>
      <c r="M1053" s="972"/>
      <c r="N1053" s="972"/>
      <c r="O1053" s="973"/>
      <c r="P1053" s="89"/>
    </row>
    <row r="1054" spans="1:16" ht="13.5" customHeight="1" outlineLevel="1" x14ac:dyDescent="0.2">
      <c r="A1054" s="1238">
        <v>302</v>
      </c>
      <c r="B1054" s="1239" t="s">
        <v>188</v>
      </c>
      <c r="C1054" s="1240" t="s">
        <v>167</v>
      </c>
      <c r="D1054" s="1119" t="s">
        <v>2355</v>
      </c>
      <c r="E1054" s="1241"/>
      <c r="F1054" s="1242"/>
      <c r="G1054" s="1018">
        <v>0.06</v>
      </c>
      <c r="H1054" s="937">
        <v>28</v>
      </c>
      <c r="I1054" s="333">
        <v>1271.8874700000001</v>
      </c>
      <c r="J1054" s="1053">
        <v>117.13379999999999</v>
      </c>
      <c r="K1054" s="208">
        <v>11904.376</v>
      </c>
      <c r="L1054" s="208">
        <v>344.6565873408</v>
      </c>
      <c r="M1054" s="972"/>
      <c r="N1054" s="972"/>
      <c r="O1054" s="973"/>
      <c r="P1054" s="89"/>
    </row>
    <row r="1055" spans="1:16" ht="39" customHeight="1" x14ac:dyDescent="0.2">
      <c r="A1055" s="1339">
        <v>302</v>
      </c>
      <c r="B1055" s="1081" t="s">
        <v>188</v>
      </c>
      <c r="C1055" s="1081" t="s">
        <v>167</v>
      </c>
      <c r="D1055" s="1340" t="s">
        <v>3797</v>
      </c>
      <c r="E1055" s="1309"/>
      <c r="F1055" s="1341"/>
      <c r="G1055" s="1083">
        <v>3.1200000000000006</v>
      </c>
      <c r="H1055" s="1336"/>
      <c r="I1055" s="258">
        <v>112211.34099</v>
      </c>
      <c r="J1055" s="258">
        <v>6090.9575999999997</v>
      </c>
      <c r="K1055" s="258">
        <v>48842.59</v>
      </c>
      <c r="L1055" s="258">
        <v>6049.57</v>
      </c>
      <c r="M1055" s="258">
        <v>1248.9000000000001</v>
      </c>
      <c r="N1055" s="258">
        <v>174443.35859000002</v>
      </c>
      <c r="O1055" s="1362">
        <v>14536.95</v>
      </c>
      <c r="P1055" s="89"/>
    </row>
    <row r="1056" spans="1:16" ht="40.35" customHeight="1" x14ac:dyDescent="0.2">
      <c r="A1056" s="1339">
        <v>302</v>
      </c>
      <c r="B1056" s="1081" t="s">
        <v>188</v>
      </c>
      <c r="C1056" s="1081" t="s">
        <v>167</v>
      </c>
      <c r="D1056" s="1340" t="s">
        <v>3672</v>
      </c>
      <c r="E1056" s="1309">
        <v>12</v>
      </c>
      <c r="F1056" s="1341" t="s">
        <v>594</v>
      </c>
      <c r="G1056" s="1083">
        <v>2.5200000000000005</v>
      </c>
      <c r="H1056" s="1298"/>
      <c r="I1056" s="258">
        <v>94047.959439999991</v>
      </c>
      <c r="J1056" s="258">
        <v>4919.6196</v>
      </c>
      <c r="K1056" s="1314">
        <v>36847.339999999997</v>
      </c>
      <c r="L1056" s="1314">
        <v>3304.98</v>
      </c>
      <c r="M1056" s="1314">
        <v>1248.9000000000001</v>
      </c>
      <c r="N1056" s="1315">
        <v>140368.79904000001</v>
      </c>
      <c r="O1056" s="1358">
        <v>11697.4</v>
      </c>
      <c r="P1056" s="89"/>
    </row>
    <row r="1057" spans="1:16" ht="13.5" customHeight="1" outlineLevel="1" x14ac:dyDescent="0.2">
      <c r="A1057" s="1342">
        <v>302</v>
      </c>
      <c r="B1057" s="1266" t="s">
        <v>188</v>
      </c>
      <c r="C1057" s="1084" t="s">
        <v>167</v>
      </c>
      <c r="D1057" s="892" t="s">
        <v>526</v>
      </c>
      <c r="E1057" s="1343"/>
      <c r="F1057" s="1344"/>
      <c r="G1057" s="1286">
        <v>0.8</v>
      </c>
      <c r="H1057" s="959">
        <v>57</v>
      </c>
      <c r="I1057" s="272">
        <v>52888.014670000004</v>
      </c>
      <c r="J1057" s="312">
        <v>1561.7840000000001</v>
      </c>
      <c r="K1057" s="1294"/>
      <c r="L1057" s="1294"/>
      <c r="M1057" s="1294"/>
      <c r="N1057" s="1294"/>
      <c r="O1057" s="1359"/>
      <c r="P1057" s="89"/>
    </row>
    <row r="1058" spans="1:16" ht="13.5" customHeight="1" outlineLevel="1" x14ac:dyDescent="0.2">
      <c r="A1058" s="1345">
        <v>302</v>
      </c>
      <c r="B1058" s="1346" t="s">
        <v>188</v>
      </c>
      <c r="C1058" s="1347" t="s">
        <v>167</v>
      </c>
      <c r="D1058" s="892" t="s">
        <v>524</v>
      </c>
      <c r="E1058" s="1348"/>
      <c r="F1058" s="1349"/>
      <c r="G1058" s="1286">
        <v>0.88</v>
      </c>
      <c r="H1058" s="907">
        <v>30</v>
      </c>
      <c r="I1058" s="272">
        <v>20176.620679999996</v>
      </c>
      <c r="J1058" s="312">
        <v>1717.9623999999999</v>
      </c>
      <c r="K1058" s="1294"/>
      <c r="L1058" s="1294"/>
      <c r="M1058" s="1294"/>
      <c r="N1058" s="1294"/>
      <c r="O1058" s="1359"/>
      <c r="P1058" s="89"/>
    </row>
    <row r="1059" spans="1:16" ht="13.5" customHeight="1" outlineLevel="1" x14ac:dyDescent="0.2">
      <c r="A1059" s="1342">
        <v>302</v>
      </c>
      <c r="B1059" s="1266" t="s">
        <v>188</v>
      </c>
      <c r="C1059" s="1084" t="s">
        <v>167</v>
      </c>
      <c r="D1059" s="892" t="s">
        <v>2830</v>
      </c>
      <c r="E1059" s="1348"/>
      <c r="F1059" s="1349"/>
      <c r="G1059" s="1286">
        <v>0.24</v>
      </c>
      <c r="H1059" s="907">
        <v>29</v>
      </c>
      <c r="I1059" s="272">
        <v>5291.1260699999993</v>
      </c>
      <c r="J1059" s="312">
        <v>468.53519999999997</v>
      </c>
      <c r="K1059" s="1294"/>
      <c r="L1059" s="1294"/>
      <c r="M1059" s="1294"/>
      <c r="N1059" s="1294"/>
      <c r="O1059" s="1359"/>
      <c r="P1059" s="89"/>
    </row>
    <row r="1060" spans="1:16" ht="13.5" customHeight="1" outlineLevel="1" x14ac:dyDescent="0.2">
      <c r="A1060" s="1342">
        <v>302</v>
      </c>
      <c r="B1060" s="1266" t="s">
        <v>188</v>
      </c>
      <c r="C1060" s="1084" t="s">
        <v>167</v>
      </c>
      <c r="D1060" s="892" t="s">
        <v>1769</v>
      </c>
      <c r="E1060" s="1350"/>
      <c r="F1060" s="1351"/>
      <c r="G1060" s="1286">
        <v>0.3</v>
      </c>
      <c r="H1060" s="907">
        <v>28</v>
      </c>
      <c r="I1060" s="272">
        <v>6359.4373599999999</v>
      </c>
      <c r="J1060" s="312">
        <v>585.66899999999998</v>
      </c>
      <c r="K1060" s="21">
        <v>29844.559999999998</v>
      </c>
      <c r="L1060" s="21">
        <v>2960.328</v>
      </c>
      <c r="M1060" s="1294"/>
      <c r="N1060" s="1294"/>
      <c r="O1060" s="1359"/>
      <c r="P1060" s="89"/>
    </row>
    <row r="1061" spans="1:16" ht="13.5" customHeight="1" outlineLevel="1" x14ac:dyDescent="0.2">
      <c r="A1061" s="1342">
        <v>302</v>
      </c>
      <c r="B1061" s="1266" t="s">
        <v>188</v>
      </c>
      <c r="C1061" s="1084" t="s">
        <v>167</v>
      </c>
      <c r="D1061" s="892" t="s">
        <v>2829</v>
      </c>
      <c r="E1061" s="1324"/>
      <c r="F1061" s="1308"/>
      <c r="G1061" s="1286">
        <v>0.26</v>
      </c>
      <c r="H1061" s="907">
        <v>39</v>
      </c>
      <c r="I1061" s="272">
        <v>8484.8356800000001</v>
      </c>
      <c r="J1061" s="312">
        <v>507.57979999999998</v>
      </c>
      <c r="K1061" s="21"/>
      <c r="L1061" s="21"/>
      <c r="M1061" s="1294"/>
      <c r="N1061" s="1294"/>
      <c r="O1061" s="1359"/>
      <c r="P1061" s="89"/>
    </row>
    <row r="1062" spans="1:16" ht="13.5" customHeight="1" outlineLevel="1" x14ac:dyDescent="0.2">
      <c r="A1062" s="1342">
        <v>302</v>
      </c>
      <c r="B1062" s="1266" t="s">
        <v>188</v>
      </c>
      <c r="C1062" s="1084" t="s">
        <v>167</v>
      </c>
      <c r="D1062" s="892" t="s">
        <v>2355</v>
      </c>
      <c r="E1062" s="1324"/>
      <c r="F1062" s="1344"/>
      <c r="G1062" s="1286">
        <v>0.04</v>
      </c>
      <c r="H1062" s="937">
        <v>28</v>
      </c>
      <c r="I1062" s="272">
        <v>847.92498000000001</v>
      </c>
      <c r="J1062" s="312">
        <v>78.089199999999991</v>
      </c>
      <c r="K1062" s="1122">
        <v>7002.7839999999997</v>
      </c>
      <c r="L1062" s="1122">
        <v>344.65600000000001</v>
      </c>
      <c r="M1062" s="1360"/>
      <c r="N1062" s="1360"/>
      <c r="O1062" s="1361"/>
      <c r="P1062" s="89"/>
    </row>
    <row r="1063" spans="1:16" ht="41.45" customHeight="1" x14ac:dyDescent="0.2">
      <c r="A1063" s="1339">
        <v>302</v>
      </c>
      <c r="B1063" s="1081" t="s">
        <v>188</v>
      </c>
      <c r="C1063" s="1081" t="s">
        <v>3673</v>
      </c>
      <c r="D1063" s="1340" t="s">
        <v>3798</v>
      </c>
      <c r="E1063" s="1352">
        <v>12</v>
      </c>
      <c r="F1063" s="1353" t="s">
        <v>594</v>
      </c>
      <c r="G1063" s="1083">
        <v>0.60000000000000009</v>
      </c>
      <c r="H1063" s="1298"/>
      <c r="I1063" s="258">
        <v>18163.381550000002</v>
      </c>
      <c r="J1063" s="258">
        <v>1171.338</v>
      </c>
      <c r="K1063" s="1314">
        <v>11995.25</v>
      </c>
      <c r="L1063" s="1314">
        <v>2744.59</v>
      </c>
      <c r="M1063" s="1314">
        <v>0</v>
      </c>
      <c r="N1063" s="1315">
        <v>34074.559550000005</v>
      </c>
      <c r="O1063" s="1358">
        <v>2839.55</v>
      </c>
      <c r="P1063" s="89"/>
    </row>
    <row r="1064" spans="1:16" ht="13.5" customHeight="1" outlineLevel="1" x14ac:dyDescent="0.2">
      <c r="A1064" s="1342">
        <v>302</v>
      </c>
      <c r="B1064" s="1266" t="s">
        <v>188</v>
      </c>
      <c r="C1064" s="1084" t="s">
        <v>3673</v>
      </c>
      <c r="D1064" s="892" t="s">
        <v>535</v>
      </c>
      <c r="E1064" s="1281"/>
      <c r="F1064" s="1282"/>
      <c r="G1064" s="1286">
        <v>0.4</v>
      </c>
      <c r="H1064" s="907">
        <v>38</v>
      </c>
      <c r="I1064" s="272">
        <v>12551.453590000001</v>
      </c>
      <c r="J1064" s="312">
        <v>780.89200000000005</v>
      </c>
      <c r="K1064" s="21">
        <v>7093.6480000000001</v>
      </c>
      <c r="L1064" s="21">
        <v>2744.5920000000001</v>
      </c>
      <c r="M1064" s="1294"/>
      <c r="N1064" s="1294"/>
      <c r="O1064" s="1294"/>
      <c r="P1064" s="89"/>
    </row>
    <row r="1065" spans="1:16" ht="13.5" customHeight="1" outlineLevel="1" x14ac:dyDescent="0.2">
      <c r="A1065" s="1342">
        <v>302</v>
      </c>
      <c r="B1065" s="1266" t="s">
        <v>188</v>
      </c>
      <c r="C1065" s="1084" t="s">
        <v>3673</v>
      </c>
      <c r="D1065" s="892" t="s">
        <v>1769</v>
      </c>
      <c r="E1065" s="1281"/>
      <c r="F1065" s="1282"/>
      <c r="G1065" s="1286">
        <v>0.06</v>
      </c>
      <c r="H1065" s="907">
        <v>28</v>
      </c>
      <c r="I1065" s="272">
        <v>1271.8874700000001</v>
      </c>
      <c r="J1065" s="312">
        <v>117.13379999999999</v>
      </c>
      <c r="K1065" s="21"/>
      <c r="L1065" s="21"/>
      <c r="M1065" s="1294"/>
      <c r="N1065" s="1294"/>
      <c r="O1065" s="1294"/>
      <c r="P1065" s="89"/>
    </row>
    <row r="1066" spans="1:16" ht="13.5" customHeight="1" outlineLevel="1" x14ac:dyDescent="0.2">
      <c r="A1066" s="1342">
        <v>302</v>
      </c>
      <c r="B1066" s="1266" t="s">
        <v>188</v>
      </c>
      <c r="C1066" s="1084" t="s">
        <v>3673</v>
      </c>
      <c r="D1066" s="892" t="s">
        <v>2829</v>
      </c>
      <c r="E1066" s="1354"/>
      <c r="F1066" s="1282"/>
      <c r="G1066" s="1286">
        <v>0.12</v>
      </c>
      <c r="H1066" s="907">
        <v>39</v>
      </c>
      <c r="I1066" s="272">
        <v>3916.0780000000004</v>
      </c>
      <c r="J1066" s="312">
        <v>234.26759999999999</v>
      </c>
      <c r="K1066" s="21">
        <v>4901.6000000000004</v>
      </c>
      <c r="L1066" s="21"/>
      <c r="M1066" s="1294"/>
      <c r="N1066" s="1294"/>
      <c r="O1066" s="1294"/>
      <c r="P1066" s="89"/>
    </row>
    <row r="1067" spans="1:16" ht="13.5" customHeight="1" outlineLevel="1" x14ac:dyDescent="0.2">
      <c r="A1067" s="1355">
        <v>302</v>
      </c>
      <c r="B1067" s="1269" t="s">
        <v>188</v>
      </c>
      <c r="C1067" s="1084" t="s">
        <v>3673</v>
      </c>
      <c r="D1067" s="892" t="s">
        <v>2355</v>
      </c>
      <c r="E1067" s="1281"/>
      <c r="F1067" s="1282"/>
      <c r="G1067" s="1286">
        <v>0.02</v>
      </c>
      <c r="H1067" s="937">
        <v>28</v>
      </c>
      <c r="I1067" s="272">
        <v>423.96249</v>
      </c>
      <c r="J1067" s="312">
        <v>39.044599999999996</v>
      </c>
      <c r="K1067" s="21"/>
      <c r="L1067" s="21"/>
      <c r="M1067" s="1294"/>
      <c r="N1067" s="1294"/>
      <c r="O1067" s="1294"/>
      <c r="P1067" s="89"/>
    </row>
    <row r="1068" spans="1:16" ht="34.35" customHeight="1" x14ac:dyDescent="0.2">
      <c r="A1068" s="1263">
        <v>302</v>
      </c>
      <c r="B1068" s="1081" t="s">
        <v>3674</v>
      </c>
      <c r="C1068" s="1081" t="s">
        <v>3129</v>
      </c>
      <c r="D1068" s="1082" t="s">
        <v>3675</v>
      </c>
      <c r="E1068" s="1276">
        <v>2080</v>
      </c>
      <c r="F1068" s="1356" t="s">
        <v>3676</v>
      </c>
      <c r="G1068" s="1083">
        <v>3.1</v>
      </c>
      <c r="H1068" s="1298"/>
      <c r="I1068" s="258">
        <v>461065.73581000004</v>
      </c>
      <c r="J1068" s="258">
        <v>23575.129479999996</v>
      </c>
      <c r="K1068" s="1314">
        <v>42598.36</v>
      </c>
      <c r="L1068" s="1314">
        <v>4131.2299999999996</v>
      </c>
      <c r="M1068" s="1314">
        <v>1561.12</v>
      </c>
      <c r="N1068" s="1315">
        <v>532931.57529000007</v>
      </c>
      <c r="O1068" s="1358">
        <v>256.22000000000003</v>
      </c>
      <c r="P1068" s="89"/>
    </row>
    <row r="1069" spans="1:16" ht="13.5" customHeight="1" outlineLevel="1" x14ac:dyDescent="0.2">
      <c r="A1069" s="1265">
        <v>302</v>
      </c>
      <c r="B1069" s="1266" t="s">
        <v>3674</v>
      </c>
      <c r="C1069" s="1084" t="s">
        <v>3129</v>
      </c>
      <c r="D1069" s="892" t="s">
        <v>526</v>
      </c>
      <c r="E1069" s="1324"/>
      <c r="F1069" s="1308"/>
      <c r="G1069" s="1286">
        <v>1</v>
      </c>
      <c r="H1069" s="959">
        <v>57</v>
      </c>
      <c r="I1069" s="272">
        <v>284273.07888000004</v>
      </c>
      <c r="J1069" s="312">
        <v>8394.5889999999999</v>
      </c>
      <c r="K1069" s="21"/>
      <c r="L1069" s="21"/>
      <c r="M1069" s="1294"/>
      <c r="N1069" s="1294"/>
      <c r="O1069" s="1294"/>
      <c r="P1069" s="89"/>
    </row>
    <row r="1070" spans="1:16" ht="13.5" customHeight="1" outlineLevel="1" x14ac:dyDescent="0.2">
      <c r="A1070" s="1265">
        <v>302</v>
      </c>
      <c r="B1070" s="1346" t="s">
        <v>3674</v>
      </c>
      <c r="C1070" s="1084" t="s">
        <v>3129</v>
      </c>
      <c r="D1070" s="892" t="s">
        <v>524</v>
      </c>
      <c r="E1070" s="1324"/>
      <c r="F1070" s="1308"/>
      <c r="G1070" s="1286">
        <v>1.1000000000000001</v>
      </c>
      <c r="H1070" s="907">
        <v>30</v>
      </c>
      <c r="I1070" s="272">
        <v>108449.33619</v>
      </c>
      <c r="J1070" s="312">
        <v>9234.0478999999978</v>
      </c>
      <c r="K1070" s="21"/>
      <c r="L1070" s="21"/>
      <c r="M1070" s="1294"/>
      <c r="N1070" s="1294"/>
      <c r="O1070" s="1294"/>
      <c r="P1070" s="89"/>
    </row>
    <row r="1071" spans="1:16" ht="13.5" customHeight="1" outlineLevel="1" x14ac:dyDescent="0.2">
      <c r="A1071" s="1265">
        <v>302</v>
      </c>
      <c r="B1071" s="1266" t="s">
        <v>3674</v>
      </c>
      <c r="C1071" s="1084" t="s">
        <v>3129</v>
      </c>
      <c r="D1071" s="892" t="s">
        <v>1769</v>
      </c>
      <c r="E1071" s="1324"/>
      <c r="F1071" s="1308"/>
      <c r="G1071" s="1286">
        <v>0.62</v>
      </c>
      <c r="H1071" s="907">
        <v>28</v>
      </c>
      <c r="I1071" s="272">
        <v>56514.200009999993</v>
      </c>
      <c r="J1071" s="312">
        <v>5204.6451799999995</v>
      </c>
      <c r="K1071" s="21">
        <v>33844.874932108803</v>
      </c>
      <c r="L1071" s="21">
        <v>3700.4094473472001</v>
      </c>
      <c r="M1071" s="1294"/>
      <c r="N1071" s="1294"/>
      <c r="O1071" s="1294"/>
      <c r="P1071" s="89"/>
    </row>
    <row r="1072" spans="1:16" ht="13.5" customHeight="1" outlineLevel="1" x14ac:dyDescent="0.2">
      <c r="A1072" s="1265">
        <v>302</v>
      </c>
      <c r="B1072" s="1266" t="s">
        <v>3674</v>
      </c>
      <c r="C1072" s="1084" t="s">
        <v>3129</v>
      </c>
      <c r="D1072" s="892" t="s">
        <v>2829</v>
      </c>
      <c r="E1072" s="1324"/>
      <c r="F1072" s="1308"/>
      <c r="G1072" s="1286">
        <v>0.33</v>
      </c>
      <c r="H1072" s="907">
        <v>39</v>
      </c>
      <c r="I1072" s="272">
        <v>10769.214499999998</v>
      </c>
      <c r="J1072" s="312">
        <v>644.2358999999999</v>
      </c>
      <c r="K1072" s="21"/>
      <c r="L1072" s="21"/>
      <c r="M1072" s="1294"/>
      <c r="N1072" s="1294"/>
      <c r="O1072" s="1294"/>
      <c r="P1072" s="89"/>
    </row>
    <row r="1073" spans="1:16" ht="13.5" customHeight="1" outlineLevel="1" x14ac:dyDescent="0.2">
      <c r="A1073" s="1265">
        <v>302</v>
      </c>
      <c r="B1073" s="1266" t="s">
        <v>3674</v>
      </c>
      <c r="C1073" s="1084" t="s">
        <v>3129</v>
      </c>
      <c r="D1073" s="892" t="s">
        <v>2355</v>
      </c>
      <c r="E1073" s="1324"/>
      <c r="F1073" s="1344"/>
      <c r="G1073" s="1286">
        <v>0.05</v>
      </c>
      <c r="H1073" s="937">
        <v>28</v>
      </c>
      <c r="I1073" s="272">
        <v>1059.9062300000001</v>
      </c>
      <c r="J1073" s="312">
        <v>97.611500000000007</v>
      </c>
      <c r="K1073" s="21">
        <v>8753.4844713792008</v>
      </c>
      <c r="L1073" s="21">
        <v>430.82073417599997</v>
      </c>
      <c r="M1073" s="1294"/>
      <c r="N1073" s="1294"/>
      <c r="O1073" s="1294"/>
      <c r="P1073" s="89"/>
    </row>
    <row r="1074" spans="1:16" ht="13.5" customHeight="1" outlineLevel="1" x14ac:dyDescent="0.2">
      <c r="A1074" s="1268">
        <v>302</v>
      </c>
      <c r="B1074" s="1266" t="s">
        <v>3674</v>
      </c>
      <c r="C1074" s="1084" t="s">
        <v>3129</v>
      </c>
      <c r="D1074" s="1357" t="s">
        <v>3677</v>
      </c>
      <c r="E1074" s="1281"/>
      <c r="F1074" s="1282"/>
      <c r="G1074" s="1329"/>
      <c r="H1074" s="998"/>
      <c r="I1074" s="1000"/>
      <c r="J1074" s="317"/>
      <c r="K1074" s="21"/>
      <c r="L1074" s="21"/>
      <c r="M1074" s="1294"/>
      <c r="N1074" s="1294"/>
      <c r="O1074" s="1294"/>
      <c r="P1074" s="89"/>
    </row>
    <row r="1075" spans="1:16" ht="24" customHeight="1" x14ac:dyDescent="0.2">
      <c r="A1075" s="625">
        <v>302</v>
      </c>
      <c r="B1075" s="300" t="s">
        <v>188</v>
      </c>
      <c r="C1075" s="254" t="s">
        <v>2739</v>
      </c>
      <c r="D1075" s="284" t="s">
        <v>3641</v>
      </c>
      <c r="E1075" s="257">
        <v>1200</v>
      </c>
      <c r="F1075" s="301" t="s">
        <v>2740</v>
      </c>
      <c r="G1075" s="258">
        <v>1.1499999999999999</v>
      </c>
      <c r="H1075" s="771"/>
      <c r="I1075" s="258">
        <v>57724.624460000006</v>
      </c>
      <c r="J1075" s="258">
        <v>2245.0645</v>
      </c>
      <c r="K1075" s="838">
        <v>4644.34</v>
      </c>
      <c r="L1075" s="838">
        <v>1577.81</v>
      </c>
      <c r="M1075" s="838"/>
      <c r="N1075" s="310">
        <v>66191.838960000008</v>
      </c>
      <c r="O1075" s="655">
        <v>55.16</v>
      </c>
      <c r="P1075" s="89"/>
    </row>
    <row r="1076" spans="1:16" outlineLevel="1" x14ac:dyDescent="0.2">
      <c r="A1076" s="623">
        <v>302</v>
      </c>
      <c r="B1076" s="298" t="s">
        <v>188</v>
      </c>
      <c r="C1076" s="262" t="s">
        <v>2739</v>
      </c>
      <c r="D1076" s="265" t="s">
        <v>508</v>
      </c>
      <c r="E1076" s="266"/>
      <c r="F1076" s="296"/>
      <c r="G1076" s="267">
        <v>1</v>
      </c>
      <c r="H1076" s="907">
        <v>52</v>
      </c>
      <c r="I1076" s="272">
        <v>54533.44114000001</v>
      </c>
      <c r="J1076" s="312">
        <v>1952.23</v>
      </c>
      <c r="K1076" s="316"/>
      <c r="L1076" s="316"/>
      <c r="M1076" s="316"/>
      <c r="N1076" s="316"/>
      <c r="O1076" s="656"/>
      <c r="P1076" s="89"/>
    </row>
    <row r="1077" spans="1:16" outlineLevel="1" x14ac:dyDescent="0.2">
      <c r="A1077" s="624">
        <v>302</v>
      </c>
      <c r="B1077" s="299" t="s">
        <v>188</v>
      </c>
      <c r="C1077" s="275" t="s">
        <v>2739</v>
      </c>
      <c r="D1077" s="278" t="s">
        <v>1769</v>
      </c>
      <c r="E1077" s="276"/>
      <c r="F1077" s="540"/>
      <c r="G1077" s="280">
        <v>0.15</v>
      </c>
      <c r="H1077" s="909">
        <v>28</v>
      </c>
      <c r="I1077" s="282">
        <v>3191.1833199999996</v>
      </c>
      <c r="J1077" s="313">
        <v>292.83449999999999</v>
      </c>
      <c r="K1077" s="251"/>
      <c r="L1077" s="251"/>
      <c r="M1077" s="251"/>
      <c r="N1077" s="251"/>
      <c r="O1077" s="252"/>
      <c r="P1077" s="89"/>
    </row>
    <row r="1078" spans="1:16" ht="16.5" customHeight="1" x14ac:dyDescent="0.2">
      <c r="A1078" s="768">
        <v>243</v>
      </c>
      <c r="B1078" s="1243" t="s">
        <v>3638</v>
      </c>
      <c r="C1078" s="285" t="s">
        <v>2739</v>
      </c>
      <c r="D1078" s="1006" t="s">
        <v>3639</v>
      </c>
      <c r="E1078" s="257">
        <v>1200</v>
      </c>
      <c r="F1078" s="301" t="s">
        <v>2740</v>
      </c>
      <c r="G1078" s="258">
        <v>1.1499999999999999</v>
      </c>
      <c r="H1078" s="258"/>
      <c r="I1078" s="258">
        <v>57724.624460000006</v>
      </c>
      <c r="J1078" s="258">
        <v>2245.0645</v>
      </c>
      <c r="K1078" s="838">
        <v>6912</v>
      </c>
      <c r="L1078" s="838">
        <v>816</v>
      </c>
      <c r="M1078" s="838">
        <v>1561.12</v>
      </c>
      <c r="N1078" s="310">
        <v>69258.808960000009</v>
      </c>
      <c r="O1078" s="655">
        <v>57.72</v>
      </c>
      <c r="P1078" s="89"/>
    </row>
    <row r="1079" spans="1:16" x14ac:dyDescent="0.2">
      <c r="A1079" s="625">
        <v>302</v>
      </c>
      <c r="B1079" s="300" t="s">
        <v>188</v>
      </c>
      <c r="C1079" s="254" t="s">
        <v>2739</v>
      </c>
      <c r="D1079" s="284" t="s">
        <v>3640</v>
      </c>
      <c r="E1079" s="257">
        <v>1200</v>
      </c>
      <c r="F1079" s="301" t="s">
        <v>2740</v>
      </c>
      <c r="G1079" s="258">
        <v>1.1499999999999999</v>
      </c>
      <c r="H1079" s="771"/>
      <c r="I1079" s="258">
        <v>57724.624460000006</v>
      </c>
      <c r="J1079" s="258">
        <v>2245.0645</v>
      </c>
      <c r="K1079" s="838">
        <v>6912</v>
      </c>
      <c r="L1079" s="838">
        <v>816</v>
      </c>
      <c r="M1079" s="310">
        <v>1561.12</v>
      </c>
      <c r="N1079" s="310">
        <v>69258.808960000009</v>
      </c>
      <c r="O1079" s="655">
        <v>57.72</v>
      </c>
      <c r="P1079" s="89"/>
    </row>
    <row r="1080" spans="1:16" outlineLevel="1" x14ac:dyDescent="0.2">
      <c r="A1080" s="623">
        <v>302</v>
      </c>
      <c r="B1080" s="298" t="s">
        <v>188</v>
      </c>
      <c r="C1080" s="262" t="s">
        <v>2739</v>
      </c>
      <c r="D1080" s="265" t="s">
        <v>508</v>
      </c>
      <c r="E1080" s="266"/>
      <c r="F1080" s="296"/>
      <c r="G1080" s="267">
        <v>1</v>
      </c>
      <c r="H1080" s="907">
        <v>52</v>
      </c>
      <c r="I1080" s="272">
        <v>54533.44114000001</v>
      </c>
      <c r="J1080" s="312">
        <v>1952.23</v>
      </c>
      <c r="K1080" s="316"/>
      <c r="L1080" s="316"/>
      <c r="M1080" s="316"/>
      <c r="N1080" s="316"/>
      <c r="O1080" s="656"/>
      <c r="P1080" s="89"/>
    </row>
    <row r="1081" spans="1:16" outlineLevel="1" x14ac:dyDescent="0.2">
      <c r="A1081" s="624">
        <v>302</v>
      </c>
      <c r="B1081" s="299" t="s">
        <v>188</v>
      </c>
      <c r="C1081" s="275" t="s">
        <v>2739</v>
      </c>
      <c r="D1081" s="278" t="s">
        <v>1769</v>
      </c>
      <c r="E1081" s="276"/>
      <c r="F1081" s="540"/>
      <c r="G1081" s="280">
        <v>0.15</v>
      </c>
      <c r="H1081" s="909">
        <v>28</v>
      </c>
      <c r="I1081" s="333">
        <v>3191.1833199999996</v>
      </c>
      <c r="J1081" s="313">
        <v>292.83449999999999</v>
      </c>
      <c r="K1081" s="251"/>
      <c r="L1081" s="251"/>
      <c r="M1081" s="251"/>
      <c r="N1081" s="251"/>
      <c r="O1081" s="252"/>
      <c r="P1081" s="89"/>
    </row>
    <row r="1082" spans="1:16" ht="25.5" x14ac:dyDescent="0.2">
      <c r="A1082" s="1363">
        <v>327</v>
      </c>
      <c r="B1082" s="1364" t="s">
        <v>2394</v>
      </c>
      <c r="C1082" s="1365" t="s">
        <v>1747</v>
      </c>
      <c r="D1082" s="1366" t="s">
        <v>3678</v>
      </c>
      <c r="E1082" s="257">
        <v>27488</v>
      </c>
      <c r="F1082" s="301" t="s">
        <v>645</v>
      </c>
      <c r="G1082" s="258">
        <v>2.8</v>
      </c>
      <c r="H1082" s="771"/>
      <c r="I1082" s="258">
        <v>109943.31478999999</v>
      </c>
      <c r="J1082" s="258">
        <v>5466.2439999999997</v>
      </c>
      <c r="K1082" s="310">
        <v>49757.75</v>
      </c>
      <c r="L1082" s="310">
        <v>4131.25</v>
      </c>
      <c r="M1082" s="310">
        <v>1561.12</v>
      </c>
      <c r="N1082" s="310">
        <v>170859.67879000001</v>
      </c>
      <c r="O1082" s="655">
        <v>6.22</v>
      </c>
      <c r="P1082" s="89"/>
    </row>
    <row r="1083" spans="1:16" ht="25.5" x14ac:dyDescent="0.2">
      <c r="A1083" s="625">
        <v>302</v>
      </c>
      <c r="B1083" s="300" t="s">
        <v>189</v>
      </c>
      <c r="C1083" s="254" t="s">
        <v>1747</v>
      </c>
      <c r="D1083" s="284" t="s">
        <v>771</v>
      </c>
      <c r="E1083" s="257">
        <v>27488</v>
      </c>
      <c r="F1083" s="301" t="s">
        <v>645</v>
      </c>
      <c r="G1083" s="258">
        <v>2.8</v>
      </c>
      <c r="H1083" s="771"/>
      <c r="I1083" s="258">
        <v>109943.31478999999</v>
      </c>
      <c r="J1083" s="258">
        <v>5466.2439999999997</v>
      </c>
      <c r="K1083" s="310">
        <v>49757.75</v>
      </c>
      <c r="L1083" s="310">
        <v>4131.25</v>
      </c>
      <c r="M1083" s="310">
        <v>1561.12</v>
      </c>
      <c r="N1083" s="310">
        <v>170859.67879000001</v>
      </c>
      <c r="O1083" s="655">
        <v>6.22</v>
      </c>
      <c r="P1083" s="89"/>
    </row>
    <row r="1084" spans="1:16" outlineLevel="1" x14ac:dyDescent="0.2">
      <c r="A1084" s="623">
        <v>302</v>
      </c>
      <c r="B1084" s="298" t="s">
        <v>189</v>
      </c>
      <c r="C1084" s="262" t="s">
        <v>1747</v>
      </c>
      <c r="D1084" s="265" t="s">
        <v>526</v>
      </c>
      <c r="E1084" s="294">
        <v>27488</v>
      </c>
      <c r="F1084" s="296"/>
      <c r="G1084" s="267">
        <v>1</v>
      </c>
      <c r="H1084" s="907">
        <v>57</v>
      </c>
      <c r="I1084" s="272">
        <v>66110.018349999998</v>
      </c>
      <c r="J1084" s="312">
        <v>1952.23</v>
      </c>
      <c r="K1084" s="316"/>
      <c r="L1084" s="316"/>
      <c r="M1084" s="316"/>
      <c r="N1084" s="316"/>
      <c r="O1084" s="660" t="s">
        <v>0</v>
      </c>
      <c r="P1084" s="89"/>
    </row>
    <row r="1085" spans="1:16" outlineLevel="1" x14ac:dyDescent="0.2">
      <c r="A1085" s="623">
        <v>302</v>
      </c>
      <c r="B1085" s="298" t="s">
        <v>189</v>
      </c>
      <c r="C1085" s="262" t="s">
        <v>1747</v>
      </c>
      <c r="D1085" s="265" t="s">
        <v>524</v>
      </c>
      <c r="E1085" s="294"/>
      <c r="F1085" s="297"/>
      <c r="G1085" s="267">
        <v>1.1000000000000001</v>
      </c>
      <c r="H1085" s="907">
        <v>30</v>
      </c>
      <c r="I1085" s="272">
        <v>25220.775860000002</v>
      </c>
      <c r="J1085" s="312">
        <v>2147.453</v>
      </c>
      <c r="K1085" s="242"/>
      <c r="L1085" s="242"/>
      <c r="M1085" s="242"/>
      <c r="N1085" s="242"/>
      <c r="O1085" s="222"/>
      <c r="P1085" s="89"/>
    </row>
    <row r="1086" spans="1:16" outlineLevel="1" x14ac:dyDescent="0.2">
      <c r="A1086" s="623">
        <v>302</v>
      </c>
      <c r="B1086" s="298" t="s">
        <v>189</v>
      </c>
      <c r="C1086" s="262" t="s">
        <v>1747</v>
      </c>
      <c r="D1086" s="265" t="s">
        <v>1769</v>
      </c>
      <c r="E1086" s="263"/>
      <c r="F1086" s="297"/>
      <c r="G1086" s="267">
        <v>0.32</v>
      </c>
      <c r="H1086" s="907">
        <v>28</v>
      </c>
      <c r="I1086" s="272">
        <v>6783.3998499999998</v>
      </c>
      <c r="J1086" s="312">
        <v>624.71359999999993</v>
      </c>
      <c r="K1086" s="242">
        <v>41004.272996063999</v>
      </c>
      <c r="L1086" s="242">
        <v>3700.4094473472001</v>
      </c>
      <c r="M1086" s="242"/>
      <c r="N1086" s="242"/>
      <c r="O1086" s="222"/>
      <c r="P1086" s="89"/>
    </row>
    <row r="1087" spans="1:16" outlineLevel="1" x14ac:dyDescent="0.2">
      <c r="A1087" s="623">
        <v>302</v>
      </c>
      <c r="B1087" s="298" t="s">
        <v>189</v>
      </c>
      <c r="C1087" s="262" t="s">
        <v>1747</v>
      </c>
      <c r="D1087" s="265" t="s">
        <v>2829</v>
      </c>
      <c r="E1087" s="263"/>
      <c r="F1087" s="297"/>
      <c r="G1087" s="267">
        <v>0.33</v>
      </c>
      <c r="H1087" s="907">
        <v>39</v>
      </c>
      <c r="I1087" s="272">
        <v>10769.214499999998</v>
      </c>
      <c r="J1087" s="312">
        <v>644.2358999999999</v>
      </c>
      <c r="K1087" s="242"/>
      <c r="L1087" s="242"/>
      <c r="M1087" s="242"/>
      <c r="N1087" s="242"/>
      <c r="O1087" s="228"/>
      <c r="P1087" s="89"/>
    </row>
    <row r="1088" spans="1:16" outlineLevel="1" x14ac:dyDescent="0.2">
      <c r="A1088" s="623">
        <v>302</v>
      </c>
      <c r="B1088" s="298" t="s">
        <v>189</v>
      </c>
      <c r="C1088" s="262" t="s">
        <v>1747</v>
      </c>
      <c r="D1088" s="265" t="s">
        <v>2355</v>
      </c>
      <c r="E1088" s="263"/>
      <c r="F1088" s="297"/>
      <c r="G1088" s="267">
        <v>0.05</v>
      </c>
      <c r="H1088" s="907">
        <v>28</v>
      </c>
      <c r="I1088" s="272">
        <v>1059.9062300000001</v>
      </c>
      <c r="J1088" s="312">
        <v>97.611500000000007</v>
      </c>
      <c r="K1088" s="242">
        <v>8753.4734289408007</v>
      </c>
      <c r="L1088" s="242">
        <v>430.8428190528</v>
      </c>
      <c r="M1088" s="242"/>
      <c r="N1088" s="242"/>
      <c r="O1088" s="318"/>
      <c r="P1088" s="89"/>
    </row>
    <row r="1089" spans="1:16" ht="15" customHeight="1" outlineLevel="1" x14ac:dyDescent="0.2">
      <c r="A1089" s="624">
        <v>302</v>
      </c>
      <c r="B1089" s="299" t="s">
        <v>189</v>
      </c>
      <c r="C1089" s="275" t="s">
        <v>1747</v>
      </c>
      <c r="D1089" s="368" t="s">
        <v>646</v>
      </c>
      <c r="E1089" s="369"/>
      <c r="F1089" s="374"/>
      <c r="G1089" s="360"/>
      <c r="H1089" s="917"/>
      <c r="I1089" s="360"/>
      <c r="J1089" s="360"/>
      <c r="K1089" s="251"/>
      <c r="L1089" s="251"/>
      <c r="M1089" s="251"/>
      <c r="N1089" s="251"/>
      <c r="O1089" s="252"/>
      <c r="P1089" s="89"/>
    </row>
    <row r="1090" spans="1:16" ht="25.5" x14ac:dyDescent="0.2">
      <c r="A1090" s="625">
        <v>302</v>
      </c>
      <c r="B1090" s="300" t="s">
        <v>2724</v>
      </c>
      <c r="C1090" s="603" t="s">
        <v>167</v>
      </c>
      <c r="D1090" s="1006" t="s">
        <v>2781</v>
      </c>
      <c r="E1090" s="1007">
        <v>12</v>
      </c>
      <c r="F1090" s="587" t="s">
        <v>594</v>
      </c>
      <c r="G1090" s="738">
        <v>3.76</v>
      </c>
      <c r="H1090" s="918"/>
      <c r="I1090" s="287">
        <v>163357.85134000002</v>
      </c>
      <c r="J1090" s="287">
        <v>7340.3847999999998</v>
      </c>
      <c r="K1090" s="838">
        <v>17194.2</v>
      </c>
      <c r="L1090" s="838">
        <v>6611.6</v>
      </c>
      <c r="M1090" s="838">
        <v>1561.12</v>
      </c>
      <c r="N1090" s="310">
        <v>196065.15614000006</v>
      </c>
      <c r="O1090" s="1009">
        <v>16338.76</v>
      </c>
      <c r="P1090" s="89"/>
    </row>
    <row r="1091" spans="1:16" ht="25.5" x14ac:dyDescent="0.2">
      <c r="A1091" s="625">
        <v>302</v>
      </c>
      <c r="B1091" s="300" t="s">
        <v>190</v>
      </c>
      <c r="C1091" s="603" t="s">
        <v>167</v>
      </c>
      <c r="D1091" s="325" t="s">
        <v>1682</v>
      </c>
      <c r="E1091" s="991">
        <v>12</v>
      </c>
      <c r="F1091" s="992" t="s">
        <v>594</v>
      </c>
      <c r="G1091" s="749">
        <v>3.76</v>
      </c>
      <c r="H1091" s="929"/>
      <c r="I1091" s="328">
        <v>163357.85134000002</v>
      </c>
      <c r="J1091" s="990">
        <v>7340.3847999999998</v>
      </c>
      <c r="K1091" s="838">
        <v>17194.2</v>
      </c>
      <c r="L1091" s="838">
        <v>6611.6</v>
      </c>
      <c r="M1091" s="838">
        <v>1561.12</v>
      </c>
      <c r="N1091" s="310">
        <v>196065.15614000006</v>
      </c>
      <c r="O1091" s="322">
        <v>16338.76</v>
      </c>
      <c r="P1091" s="89"/>
    </row>
    <row r="1092" spans="1:16" outlineLevel="1" x14ac:dyDescent="0.2">
      <c r="A1092" s="623">
        <v>302</v>
      </c>
      <c r="B1092" s="298" t="s">
        <v>190</v>
      </c>
      <c r="C1092" s="262" t="s">
        <v>167</v>
      </c>
      <c r="D1092" s="265" t="s">
        <v>526</v>
      </c>
      <c r="E1092" s="294"/>
      <c r="F1092" s="296"/>
      <c r="G1092" s="267">
        <v>1.34</v>
      </c>
      <c r="H1092" s="907">
        <v>57</v>
      </c>
      <c r="I1092" s="272">
        <v>88587.42459000001</v>
      </c>
      <c r="J1092" s="312">
        <v>2615.9882000000002</v>
      </c>
      <c r="K1092" s="316"/>
      <c r="L1092" s="316"/>
      <c r="M1092" s="316"/>
      <c r="N1092" s="316"/>
      <c r="O1092" s="656"/>
      <c r="P1092" s="89"/>
    </row>
    <row r="1093" spans="1:16" outlineLevel="1" x14ac:dyDescent="0.2">
      <c r="A1093" s="623">
        <v>302</v>
      </c>
      <c r="B1093" s="298" t="s">
        <v>190</v>
      </c>
      <c r="C1093" s="262" t="s">
        <v>167</v>
      </c>
      <c r="D1093" s="265" t="s">
        <v>540</v>
      </c>
      <c r="E1093" s="294"/>
      <c r="F1093" s="297"/>
      <c r="G1093" s="267">
        <v>0.3</v>
      </c>
      <c r="H1093" s="907">
        <v>39</v>
      </c>
      <c r="I1093" s="272">
        <v>9790.1950100000013</v>
      </c>
      <c r="J1093" s="312">
        <v>585.66899999999998</v>
      </c>
      <c r="K1093" s="242"/>
      <c r="L1093" s="242"/>
      <c r="M1093" s="242"/>
      <c r="N1093" s="242"/>
      <c r="O1093" s="222"/>
      <c r="P1093" s="89"/>
    </row>
    <row r="1094" spans="1:16" outlineLevel="1" x14ac:dyDescent="0.2">
      <c r="A1094" s="623">
        <v>302</v>
      </c>
      <c r="B1094" s="298" t="s">
        <v>190</v>
      </c>
      <c r="C1094" s="262" t="s">
        <v>167</v>
      </c>
      <c r="D1094" s="265" t="s">
        <v>535</v>
      </c>
      <c r="E1094" s="294">
        <v>19090.12</v>
      </c>
      <c r="F1094" s="297"/>
      <c r="G1094" s="267">
        <v>1.1599999999999999</v>
      </c>
      <c r="H1094" s="907">
        <v>40</v>
      </c>
      <c r="I1094" s="272">
        <v>39369.537120000008</v>
      </c>
      <c r="J1094" s="312">
        <v>2264.5868</v>
      </c>
      <c r="K1094" s="242"/>
      <c r="L1094" s="242"/>
      <c r="M1094" s="242"/>
      <c r="N1094" s="242"/>
      <c r="O1094" s="222"/>
      <c r="P1094" s="89"/>
    </row>
    <row r="1095" spans="1:16" outlineLevel="1" x14ac:dyDescent="0.2">
      <c r="A1095" s="623">
        <v>302</v>
      </c>
      <c r="B1095" s="298" t="s">
        <v>190</v>
      </c>
      <c r="C1095" s="262" t="s">
        <v>167</v>
      </c>
      <c r="D1095" s="265" t="s">
        <v>1769</v>
      </c>
      <c r="E1095" s="263"/>
      <c r="F1095" s="297"/>
      <c r="G1095" s="267">
        <v>0.43</v>
      </c>
      <c r="H1095" s="907">
        <v>28</v>
      </c>
      <c r="I1095" s="272">
        <v>9115.1935599999997</v>
      </c>
      <c r="J1095" s="312">
        <v>839.45890000000009</v>
      </c>
      <c r="K1095" s="242">
        <v>14328.115945920001</v>
      </c>
      <c r="L1095" s="242">
        <v>5989.9927949568009</v>
      </c>
      <c r="M1095" s="242"/>
      <c r="N1095" s="242"/>
      <c r="O1095" s="222"/>
      <c r="P1095" s="89"/>
    </row>
    <row r="1096" spans="1:16" outlineLevel="1" x14ac:dyDescent="0.2">
      <c r="A1096" s="623">
        <v>302</v>
      </c>
      <c r="B1096" s="298" t="s">
        <v>190</v>
      </c>
      <c r="C1096" s="262" t="s">
        <v>167</v>
      </c>
      <c r="D1096" s="265" t="s">
        <v>2829</v>
      </c>
      <c r="E1096" s="263"/>
      <c r="F1096" s="297"/>
      <c r="G1096" s="267">
        <v>0.46</v>
      </c>
      <c r="H1096" s="907">
        <v>39</v>
      </c>
      <c r="I1096" s="272">
        <v>15011.63235</v>
      </c>
      <c r="J1096" s="312">
        <v>898.02579999999989</v>
      </c>
      <c r="K1096" s="242"/>
      <c r="L1096" s="242"/>
      <c r="M1096" s="242"/>
      <c r="N1096" s="242"/>
      <c r="O1096" s="228"/>
      <c r="P1096" s="89"/>
    </row>
    <row r="1097" spans="1:16" outlineLevel="1" x14ac:dyDescent="0.2">
      <c r="A1097" s="623">
        <v>302</v>
      </c>
      <c r="B1097" s="298" t="s">
        <v>190</v>
      </c>
      <c r="C1097" s="262" t="s">
        <v>167</v>
      </c>
      <c r="D1097" s="265" t="s">
        <v>2355</v>
      </c>
      <c r="E1097" s="263"/>
      <c r="F1097" s="297"/>
      <c r="G1097" s="267">
        <v>7.0000000000000007E-2</v>
      </c>
      <c r="H1097" s="907">
        <v>28</v>
      </c>
      <c r="I1097" s="272">
        <v>1483.8687099999997</v>
      </c>
      <c r="J1097" s="312">
        <v>136.65609999999998</v>
      </c>
      <c r="K1097" s="242">
        <v>2866.0869715968001</v>
      </c>
      <c r="L1097" s="242">
        <v>621.61198485119985</v>
      </c>
      <c r="M1097" s="242"/>
      <c r="N1097" s="242"/>
      <c r="O1097" s="318"/>
      <c r="P1097" s="89"/>
    </row>
    <row r="1098" spans="1:16" ht="15" customHeight="1" outlineLevel="1" x14ac:dyDescent="0.2">
      <c r="A1098" s="624">
        <v>302</v>
      </c>
      <c r="B1098" s="299" t="s">
        <v>190</v>
      </c>
      <c r="C1098" s="275" t="s">
        <v>167</v>
      </c>
      <c r="D1098" s="368" t="s">
        <v>648</v>
      </c>
      <c r="E1098" s="369"/>
      <c r="F1098" s="374"/>
      <c r="G1098" s="360"/>
      <c r="H1098" s="917"/>
      <c r="I1098" s="360"/>
      <c r="J1098" s="360"/>
      <c r="K1098" s="251"/>
      <c r="L1098" s="251"/>
      <c r="M1098" s="251"/>
      <c r="N1098" s="251"/>
      <c r="O1098" s="252"/>
      <c r="P1098" s="89"/>
    </row>
    <row r="1099" spans="1:16" ht="29.1" customHeight="1" x14ac:dyDescent="0.2">
      <c r="A1099" s="625">
        <v>302</v>
      </c>
      <c r="B1099" s="300" t="s">
        <v>190</v>
      </c>
      <c r="C1099" s="603" t="s">
        <v>3067</v>
      </c>
      <c r="D1099" s="284" t="s">
        <v>2797</v>
      </c>
      <c r="E1099" s="991">
        <v>12</v>
      </c>
      <c r="F1099" s="992" t="s">
        <v>594</v>
      </c>
      <c r="G1099" s="749">
        <v>1</v>
      </c>
      <c r="H1099" s="908"/>
      <c r="I1099" s="258">
        <v>33939.256130000002</v>
      </c>
      <c r="J1099" s="258">
        <v>1952.23</v>
      </c>
      <c r="K1099" s="314"/>
      <c r="L1099" s="314"/>
      <c r="M1099" s="314"/>
      <c r="N1099" s="310">
        <v>35891.486130000005</v>
      </c>
      <c r="O1099" s="659">
        <v>2990.96</v>
      </c>
      <c r="P1099" s="89"/>
    </row>
    <row r="1100" spans="1:16" ht="15" customHeight="1" outlineLevel="1" x14ac:dyDescent="0.2">
      <c r="A1100" s="624">
        <v>302</v>
      </c>
      <c r="B1100" s="299" t="s">
        <v>190</v>
      </c>
      <c r="C1100" s="275" t="s">
        <v>3067</v>
      </c>
      <c r="D1100" s="278" t="s">
        <v>535</v>
      </c>
      <c r="E1100" s="295"/>
      <c r="F1100" s="540"/>
      <c r="G1100" s="280">
        <v>1</v>
      </c>
      <c r="H1100" s="909">
        <v>40</v>
      </c>
      <c r="I1100" s="282">
        <v>33939.256130000002</v>
      </c>
      <c r="J1100" s="313">
        <v>1952.23</v>
      </c>
      <c r="K1100" s="251"/>
      <c r="L1100" s="251"/>
      <c r="M1100" s="251"/>
      <c r="N1100" s="251"/>
      <c r="O1100" s="252"/>
      <c r="P1100" s="89"/>
    </row>
    <row r="1101" spans="1:16" ht="44.25" customHeight="1" x14ac:dyDescent="0.2">
      <c r="A1101" s="1035">
        <v>302</v>
      </c>
      <c r="B1101" s="1036" t="s">
        <v>3142</v>
      </c>
      <c r="C1101" s="285" t="s">
        <v>167</v>
      </c>
      <c r="D1101" s="1037" t="s">
        <v>2772</v>
      </c>
      <c r="E1101" s="286">
        <v>12</v>
      </c>
      <c r="F1101" s="587" t="s">
        <v>594</v>
      </c>
      <c r="G1101" s="738">
        <v>3.9133</v>
      </c>
      <c r="H1101" s="1145"/>
      <c r="I1101" s="1008">
        <v>140755.38754999998</v>
      </c>
      <c r="J1101" s="1148">
        <v>7639.6616600000007</v>
      </c>
      <c r="K1101" s="1008">
        <v>57592.4</v>
      </c>
      <c r="L1101" s="1008">
        <v>7561.97</v>
      </c>
      <c r="M1101" s="1008">
        <v>1561.12</v>
      </c>
      <c r="N1101" s="1008">
        <v>215110.53920999996</v>
      </c>
      <c r="O1101" s="1009">
        <v>17925.88</v>
      </c>
      <c r="P1101" s="89"/>
    </row>
    <row r="1102" spans="1:16" ht="45.75" customHeight="1" x14ac:dyDescent="0.2">
      <c r="A1102" s="949">
        <v>302</v>
      </c>
      <c r="B1102" s="974" t="s">
        <v>2773</v>
      </c>
      <c r="C1102" s="324" t="s">
        <v>167</v>
      </c>
      <c r="D1102" s="947" t="s">
        <v>3679</v>
      </c>
      <c r="E1102" s="326">
        <v>12</v>
      </c>
      <c r="F1102" s="544" t="s">
        <v>594</v>
      </c>
      <c r="G1102" s="733">
        <v>3.0999999999999996</v>
      </c>
      <c r="H1102" s="498"/>
      <c r="I1102" s="328">
        <v>116557.22237999999</v>
      </c>
      <c r="J1102" s="328">
        <v>6051.9129999999996</v>
      </c>
      <c r="K1102" s="1111">
        <v>42598.36</v>
      </c>
      <c r="L1102" s="1111">
        <v>4131.2299999999996</v>
      </c>
      <c r="M1102" s="1111">
        <v>1561.12</v>
      </c>
      <c r="N1102" s="314">
        <v>170899.84538000001</v>
      </c>
      <c r="O1102" s="968">
        <v>14241.65</v>
      </c>
      <c r="P1102" s="89"/>
    </row>
    <row r="1103" spans="1:16" ht="15" customHeight="1" outlineLevel="1" x14ac:dyDescent="0.2">
      <c r="A1103" s="955">
        <v>302</v>
      </c>
      <c r="B1103" s="969" t="s">
        <v>2773</v>
      </c>
      <c r="C1103" s="956" t="s">
        <v>167</v>
      </c>
      <c r="D1103" s="265" t="s">
        <v>526</v>
      </c>
      <c r="E1103" s="975"/>
      <c r="F1103" s="971"/>
      <c r="G1103" s="267">
        <v>1</v>
      </c>
      <c r="H1103" s="959">
        <v>57</v>
      </c>
      <c r="I1103" s="272">
        <v>66110.018349999998</v>
      </c>
      <c r="J1103" s="312">
        <v>1952.23</v>
      </c>
      <c r="K1103" s="644"/>
      <c r="L1103" s="644"/>
      <c r="M1103" s="644"/>
      <c r="N1103" s="644"/>
      <c r="O1103" s="644"/>
      <c r="P1103" s="89"/>
    </row>
    <row r="1104" spans="1:16" ht="15" customHeight="1" outlineLevel="1" x14ac:dyDescent="0.2">
      <c r="A1104" s="955">
        <v>302</v>
      </c>
      <c r="B1104" s="969" t="s">
        <v>2773</v>
      </c>
      <c r="C1104" s="956" t="s">
        <v>167</v>
      </c>
      <c r="D1104" s="265" t="s">
        <v>524</v>
      </c>
      <c r="E1104" s="975"/>
      <c r="F1104" s="971"/>
      <c r="G1104" s="267">
        <v>1.1000000000000001</v>
      </c>
      <c r="H1104" s="959">
        <v>30</v>
      </c>
      <c r="I1104" s="272">
        <v>25220.775860000002</v>
      </c>
      <c r="J1104" s="312">
        <v>2147.453</v>
      </c>
      <c r="K1104" s="644"/>
      <c r="L1104" s="644"/>
      <c r="M1104" s="644"/>
      <c r="N1104" s="644"/>
      <c r="O1104" s="644"/>
      <c r="P1104" s="89"/>
    </row>
    <row r="1105" spans="1:16" ht="15" customHeight="1" outlineLevel="1" x14ac:dyDescent="0.2">
      <c r="A1105" s="955">
        <v>302</v>
      </c>
      <c r="B1105" s="969" t="s">
        <v>2773</v>
      </c>
      <c r="C1105" s="956" t="s">
        <v>167</v>
      </c>
      <c r="D1105" s="265" t="s">
        <v>2830</v>
      </c>
      <c r="E1105" s="975"/>
      <c r="F1105" s="971"/>
      <c r="G1105" s="267">
        <v>0.3</v>
      </c>
      <c r="H1105" s="959">
        <v>29</v>
      </c>
      <c r="I1105" s="272">
        <v>6613.9075899999989</v>
      </c>
      <c r="J1105" s="312">
        <v>585.66899999999998</v>
      </c>
      <c r="K1105" s="644"/>
      <c r="L1105" s="644"/>
      <c r="M1105" s="644"/>
      <c r="N1105" s="644"/>
      <c r="O1105" s="644"/>
      <c r="P1105" s="89"/>
    </row>
    <row r="1106" spans="1:16" ht="15" customHeight="1" outlineLevel="1" x14ac:dyDescent="0.2">
      <c r="A1106" s="955">
        <v>302</v>
      </c>
      <c r="B1106" s="969" t="s">
        <v>2773</v>
      </c>
      <c r="C1106" s="956" t="s">
        <v>167</v>
      </c>
      <c r="D1106" s="265" t="s">
        <v>1769</v>
      </c>
      <c r="E1106" s="970"/>
      <c r="F1106" s="960"/>
      <c r="G1106" s="267">
        <v>0.32</v>
      </c>
      <c r="H1106" s="959">
        <v>28</v>
      </c>
      <c r="I1106" s="272">
        <v>6783.3998499999998</v>
      </c>
      <c r="J1106" s="312">
        <v>624.71359999999993</v>
      </c>
      <c r="K1106" s="740">
        <v>33844.874932108803</v>
      </c>
      <c r="L1106" s="242">
        <v>3700.4094473472001</v>
      </c>
      <c r="M1106" s="644"/>
      <c r="N1106" s="644"/>
      <c r="O1106" s="644"/>
      <c r="P1106" s="89"/>
    </row>
    <row r="1107" spans="1:16" ht="15" customHeight="1" outlineLevel="1" x14ac:dyDescent="0.2">
      <c r="A1107" s="955">
        <v>302</v>
      </c>
      <c r="B1107" s="969" t="s">
        <v>2773</v>
      </c>
      <c r="C1107" s="956" t="s">
        <v>167</v>
      </c>
      <c r="D1107" s="265" t="s">
        <v>2829</v>
      </c>
      <c r="E1107" s="734"/>
      <c r="F1107" s="971"/>
      <c r="G1107" s="267">
        <v>0.33</v>
      </c>
      <c r="H1107" s="907">
        <v>39</v>
      </c>
      <c r="I1107" s="272">
        <v>10769.214499999998</v>
      </c>
      <c r="J1107" s="312">
        <v>644.2358999999999</v>
      </c>
      <c r="K1107" s="242"/>
      <c r="L1107" s="242"/>
      <c r="M1107" s="644"/>
      <c r="N1107" s="648"/>
      <c r="O1107" s="319"/>
      <c r="P1107" s="89"/>
    </row>
    <row r="1108" spans="1:16" ht="15" customHeight="1" outlineLevel="1" x14ac:dyDescent="0.2">
      <c r="A1108" s="955">
        <v>302</v>
      </c>
      <c r="B1108" s="969" t="s">
        <v>2773</v>
      </c>
      <c r="C1108" s="956" t="s">
        <v>167</v>
      </c>
      <c r="D1108" s="265" t="s">
        <v>2355</v>
      </c>
      <c r="E1108" s="734"/>
      <c r="F1108" s="971"/>
      <c r="G1108" s="267">
        <v>0.05</v>
      </c>
      <c r="H1108" s="907">
        <v>28</v>
      </c>
      <c r="I1108" s="272">
        <v>1059.9062300000001</v>
      </c>
      <c r="J1108" s="312">
        <v>97.611500000000007</v>
      </c>
      <c r="K1108" s="242">
        <v>8753.4844713792008</v>
      </c>
      <c r="L1108" s="242">
        <v>430.82073417599997</v>
      </c>
      <c r="M1108" s="644"/>
      <c r="N1108" s="648"/>
      <c r="O1108" s="319"/>
      <c r="P1108" s="89"/>
    </row>
    <row r="1109" spans="1:16" ht="15" customHeight="1" outlineLevel="1" x14ac:dyDescent="0.2">
      <c r="A1109" s="1418"/>
      <c r="B1109" s="1419"/>
      <c r="C1109" s="1396"/>
      <c r="D1109" s="1422" t="s">
        <v>3786</v>
      </c>
      <c r="E1109" s="1420"/>
      <c r="F1109" s="1421"/>
      <c r="G1109" s="994"/>
      <c r="H1109" s="937"/>
      <c r="I1109" s="333"/>
      <c r="J1109" s="312"/>
      <c r="K1109" s="242"/>
      <c r="L1109" s="242"/>
      <c r="M1109" s="644"/>
      <c r="N1109" s="648"/>
      <c r="O1109" s="319"/>
      <c r="P1109" s="89"/>
    </row>
    <row r="1110" spans="1:16" ht="27" customHeight="1" x14ac:dyDescent="0.2">
      <c r="A1110" s="288">
        <v>302</v>
      </c>
      <c r="B1110" s="300" t="s">
        <v>2726</v>
      </c>
      <c r="C1110" s="254" t="s">
        <v>167</v>
      </c>
      <c r="D1110" s="737" t="s">
        <v>2774</v>
      </c>
      <c r="E1110" s="257">
        <v>12</v>
      </c>
      <c r="F1110" s="301" t="s">
        <v>594</v>
      </c>
      <c r="G1110" s="730">
        <v>2.8</v>
      </c>
      <c r="H1110" s="954"/>
      <c r="I1110" s="258">
        <v>109943.31478999999</v>
      </c>
      <c r="J1110" s="258">
        <v>5466.2439999999997</v>
      </c>
      <c r="K1110" s="838">
        <v>49757.75</v>
      </c>
      <c r="L1110" s="838">
        <v>4131.25</v>
      </c>
      <c r="M1110" s="838">
        <v>1561.12</v>
      </c>
      <c r="N1110" s="310">
        <v>170859.67879000001</v>
      </c>
      <c r="O1110" s="986">
        <v>14238.31</v>
      </c>
      <c r="P1110" s="89"/>
    </row>
    <row r="1111" spans="1:16" ht="15" customHeight="1" outlineLevel="1" x14ac:dyDescent="0.2">
      <c r="A1111" s="955">
        <v>302</v>
      </c>
      <c r="B1111" s="969" t="s">
        <v>2726</v>
      </c>
      <c r="C1111" s="956" t="s">
        <v>167</v>
      </c>
      <c r="D1111" s="265" t="s">
        <v>526</v>
      </c>
      <c r="E1111" s="734"/>
      <c r="F1111" s="958"/>
      <c r="G1111" s="267">
        <v>1</v>
      </c>
      <c r="H1111" s="959">
        <v>57</v>
      </c>
      <c r="I1111" s="272">
        <v>66110.018349999998</v>
      </c>
      <c r="J1111" s="312">
        <v>1952.23</v>
      </c>
      <c r="K1111" s="646"/>
      <c r="L1111" s="646"/>
      <c r="M1111" s="646"/>
      <c r="N1111" s="646"/>
      <c r="O1111" s="978"/>
      <c r="P1111" s="89"/>
    </row>
    <row r="1112" spans="1:16" ht="15" customHeight="1" outlineLevel="1" x14ac:dyDescent="0.2">
      <c r="A1112" s="955">
        <v>302</v>
      </c>
      <c r="B1112" s="969" t="s">
        <v>2726</v>
      </c>
      <c r="C1112" s="956" t="s">
        <v>167</v>
      </c>
      <c r="D1112" s="265" t="s">
        <v>524</v>
      </c>
      <c r="E1112" s="734"/>
      <c r="F1112" s="960"/>
      <c r="G1112" s="267">
        <v>1.1000000000000001</v>
      </c>
      <c r="H1112" s="959">
        <v>30</v>
      </c>
      <c r="I1112" s="272">
        <v>25220.775860000002</v>
      </c>
      <c r="J1112" s="312">
        <v>2147.453</v>
      </c>
      <c r="K1112" s="644"/>
      <c r="L1112" s="644"/>
      <c r="M1112" s="644"/>
      <c r="N1112" s="644"/>
      <c r="O1112" s="430"/>
      <c r="P1112" s="89"/>
    </row>
    <row r="1113" spans="1:16" ht="15" customHeight="1" outlineLevel="1" x14ac:dyDescent="0.2">
      <c r="A1113" s="955">
        <v>302</v>
      </c>
      <c r="B1113" s="969" t="s">
        <v>2726</v>
      </c>
      <c r="C1113" s="956" t="s">
        <v>167</v>
      </c>
      <c r="D1113" s="265" t="s">
        <v>1769</v>
      </c>
      <c r="E1113" s="957"/>
      <c r="F1113" s="960"/>
      <c r="G1113" s="267">
        <v>0.32</v>
      </c>
      <c r="H1113" s="959">
        <v>28</v>
      </c>
      <c r="I1113" s="272">
        <v>6783.3998499999998</v>
      </c>
      <c r="J1113" s="312">
        <v>624.71359999999993</v>
      </c>
      <c r="K1113" s="644">
        <v>41004.272996063999</v>
      </c>
      <c r="L1113" s="644">
        <v>3700.4094473472001</v>
      </c>
      <c r="M1113" s="644"/>
      <c r="N1113" s="644"/>
      <c r="O1113" s="430"/>
      <c r="P1113" s="89"/>
    </row>
    <row r="1114" spans="1:16" ht="15" customHeight="1" outlineLevel="1" x14ac:dyDescent="0.2">
      <c r="A1114" s="955">
        <v>302</v>
      </c>
      <c r="B1114" s="969" t="s">
        <v>2726</v>
      </c>
      <c r="C1114" s="956" t="s">
        <v>167</v>
      </c>
      <c r="D1114" s="265" t="s">
        <v>2829</v>
      </c>
      <c r="E1114" s="957"/>
      <c r="F1114" s="960"/>
      <c r="G1114" s="267">
        <v>0.33</v>
      </c>
      <c r="H1114" s="907">
        <v>39</v>
      </c>
      <c r="I1114" s="272">
        <v>10769.214499999998</v>
      </c>
      <c r="J1114" s="312">
        <v>644.2358999999999</v>
      </c>
      <c r="K1114" s="644"/>
      <c r="L1114" s="644"/>
      <c r="M1114" s="644"/>
      <c r="N1114" s="644"/>
      <c r="O1114" s="319"/>
      <c r="P1114" s="89"/>
    </row>
    <row r="1115" spans="1:16" ht="15" customHeight="1" outlineLevel="1" x14ac:dyDescent="0.2">
      <c r="A1115" s="961">
        <v>302</v>
      </c>
      <c r="B1115" s="977" t="s">
        <v>2726</v>
      </c>
      <c r="C1115" s="962" t="s">
        <v>167</v>
      </c>
      <c r="D1115" s="265" t="s">
        <v>2355</v>
      </c>
      <c r="E1115" s="963"/>
      <c r="F1115" s="965"/>
      <c r="G1115" s="280">
        <v>0.05</v>
      </c>
      <c r="H1115" s="966">
        <v>28</v>
      </c>
      <c r="I1115" s="282">
        <v>1059.9062300000001</v>
      </c>
      <c r="J1115" s="282">
        <v>97.611500000000007</v>
      </c>
      <c r="K1115" s="647">
        <v>8753.4734289408007</v>
      </c>
      <c r="L1115" s="647">
        <v>430.8428190528</v>
      </c>
      <c r="M1115" s="647"/>
      <c r="N1115" s="647"/>
      <c r="O1115" s="321"/>
      <c r="P1115" s="89"/>
    </row>
    <row r="1116" spans="1:16" ht="15" customHeight="1" x14ac:dyDescent="0.2">
      <c r="A1116" s="288">
        <v>209</v>
      </c>
      <c r="B1116" s="300" t="s">
        <v>3140</v>
      </c>
      <c r="C1116" s="254" t="s">
        <v>28</v>
      </c>
      <c r="D1116" s="737" t="s">
        <v>3141</v>
      </c>
      <c r="E1116" s="257">
        <v>52045</v>
      </c>
      <c r="F1116" s="301" t="s">
        <v>552</v>
      </c>
      <c r="G1116" s="328">
        <v>3.62</v>
      </c>
      <c r="H1116" s="954"/>
      <c r="I1116" s="258">
        <v>144866.49312</v>
      </c>
      <c r="J1116" s="258">
        <v>7067.0725999999995</v>
      </c>
      <c r="K1116" s="838">
        <v>103190.5</v>
      </c>
      <c r="L1116" s="838">
        <v>2225.8200000000002</v>
      </c>
      <c r="M1116" s="838">
        <v>1561.12</v>
      </c>
      <c r="N1116" s="310">
        <v>258911.00572000002</v>
      </c>
      <c r="O1116" s="968">
        <v>4.97</v>
      </c>
      <c r="P1116" s="89"/>
    </row>
    <row r="1117" spans="1:16" ht="15" customHeight="1" outlineLevel="1" x14ac:dyDescent="0.2">
      <c r="A1117" s="1070"/>
      <c r="B1117" s="1071"/>
      <c r="C1117" s="1072"/>
      <c r="D1117" s="1073"/>
      <c r="E1117" s="1034">
        <v>20735</v>
      </c>
      <c r="F1117" s="548" t="s">
        <v>741</v>
      </c>
      <c r="G1117" s="1074"/>
      <c r="H1117" s="1075"/>
      <c r="I1117" s="1074"/>
      <c r="J1117" s="1076"/>
      <c r="K1117" s="1069"/>
      <c r="L1117" s="1069"/>
      <c r="M1117" s="1069"/>
      <c r="N1117" s="649"/>
      <c r="O1117" s="649"/>
      <c r="P1117" s="89"/>
    </row>
    <row r="1118" spans="1:16" ht="24" customHeight="1" x14ac:dyDescent="0.2">
      <c r="A1118" s="622">
        <v>302</v>
      </c>
      <c r="B1118" s="974" t="s">
        <v>191</v>
      </c>
      <c r="C1118" s="1062" t="s">
        <v>28</v>
      </c>
      <c r="D1118" s="325" t="s">
        <v>3063</v>
      </c>
      <c r="E1118" s="326">
        <v>52045</v>
      </c>
      <c r="F1118" s="544" t="s">
        <v>552</v>
      </c>
      <c r="G1118" s="328">
        <v>3.62</v>
      </c>
      <c r="H1118" s="929"/>
      <c r="I1118" s="328">
        <v>144866.49312</v>
      </c>
      <c r="J1118" s="990">
        <v>7067.0725999999995</v>
      </c>
      <c r="K1118" s="838">
        <v>103190.5</v>
      </c>
      <c r="L1118" s="838">
        <v>2225.8200000000002</v>
      </c>
      <c r="M1118" s="838">
        <v>1561.12</v>
      </c>
      <c r="N1118" s="310">
        <v>258911.00571999999</v>
      </c>
      <c r="O1118" s="322">
        <v>4.97</v>
      </c>
      <c r="P1118" s="89"/>
    </row>
    <row r="1119" spans="1:16" outlineLevel="1" x14ac:dyDescent="0.2">
      <c r="A1119" s="623">
        <v>302</v>
      </c>
      <c r="B1119" s="298" t="s">
        <v>191</v>
      </c>
      <c r="C1119" s="262" t="s">
        <v>28</v>
      </c>
      <c r="D1119" s="265" t="s">
        <v>526</v>
      </c>
      <c r="E1119" s="302">
        <v>20735</v>
      </c>
      <c r="F1119" s="549" t="s">
        <v>741</v>
      </c>
      <c r="G1119" s="267">
        <v>1</v>
      </c>
      <c r="H1119" s="907">
        <v>57</v>
      </c>
      <c r="I1119" s="272">
        <v>66110.018349999998</v>
      </c>
      <c r="J1119" s="312">
        <v>1952.23</v>
      </c>
      <c r="K1119" s="242"/>
      <c r="L1119" s="242"/>
      <c r="M1119" s="242"/>
      <c r="N1119" s="242"/>
      <c r="O1119" s="222"/>
      <c r="P1119" s="89"/>
    </row>
    <row r="1120" spans="1:16" outlineLevel="1" x14ac:dyDescent="0.2">
      <c r="A1120" s="623">
        <v>302</v>
      </c>
      <c r="B1120" s="298" t="s">
        <v>191</v>
      </c>
      <c r="C1120" s="262" t="s">
        <v>28</v>
      </c>
      <c r="D1120" s="265" t="s">
        <v>535</v>
      </c>
      <c r="E1120" s="294"/>
      <c r="F1120" s="297"/>
      <c r="G1120" s="267">
        <v>1</v>
      </c>
      <c r="H1120" s="907">
        <v>38</v>
      </c>
      <c r="I1120" s="272">
        <v>31378.633979999999</v>
      </c>
      <c r="J1120" s="312">
        <v>1952.23</v>
      </c>
      <c r="K1120" s="242"/>
      <c r="L1120" s="242"/>
      <c r="M1120" s="242"/>
      <c r="N1120" s="242"/>
      <c r="O1120" s="222"/>
      <c r="P1120" s="89"/>
    </row>
    <row r="1121" spans="1:16" outlineLevel="1" x14ac:dyDescent="0.2">
      <c r="A1121" s="623">
        <v>302</v>
      </c>
      <c r="B1121" s="298" t="s">
        <v>191</v>
      </c>
      <c r="C1121" s="262" t="s">
        <v>28</v>
      </c>
      <c r="D1121" s="265" t="s">
        <v>1769</v>
      </c>
      <c r="E1121" s="263"/>
      <c r="F1121" s="297"/>
      <c r="G1121" s="267">
        <v>0.31</v>
      </c>
      <c r="H1121" s="907">
        <v>28</v>
      </c>
      <c r="I1121" s="272">
        <v>6571.4185999999991</v>
      </c>
      <c r="J1121" s="312">
        <v>605.19129999999996</v>
      </c>
      <c r="K1121" s="242">
        <v>6904.8477739584005</v>
      </c>
      <c r="L1121" s="242">
        <v>1110.1184172288001</v>
      </c>
      <c r="M1121" s="242"/>
      <c r="N1121" s="242"/>
      <c r="O1121" s="222"/>
      <c r="P1121" s="89"/>
    </row>
    <row r="1122" spans="1:16" outlineLevel="1" x14ac:dyDescent="0.2">
      <c r="A1122" s="623">
        <v>302</v>
      </c>
      <c r="B1122" s="298" t="s">
        <v>191</v>
      </c>
      <c r="C1122" s="262" t="s">
        <v>28</v>
      </c>
      <c r="D1122" s="265" t="s">
        <v>2829</v>
      </c>
      <c r="E1122" s="263"/>
      <c r="F1122" s="297"/>
      <c r="G1122" s="267">
        <v>1.1399999999999999</v>
      </c>
      <c r="H1122" s="907">
        <v>39</v>
      </c>
      <c r="I1122" s="272">
        <v>37202.741020000001</v>
      </c>
      <c r="J1122" s="312">
        <v>2225.5421999999999</v>
      </c>
      <c r="K1122" s="242"/>
      <c r="L1122" s="242"/>
      <c r="M1122" s="242"/>
      <c r="N1122" s="242"/>
      <c r="O1122" s="228"/>
      <c r="P1122" s="89"/>
    </row>
    <row r="1123" spans="1:16" outlineLevel="1" x14ac:dyDescent="0.2">
      <c r="A1123" s="623">
        <v>302</v>
      </c>
      <c r="B1123" s="298" t="s">
        <v>191</v>
      </c>
      <c r="C1123" s="262" t="s">
        <v>28</v>
      </c>
      <c r="D1123" s="265" t="s">
        <v>2355</v>
      </c>
      <c r="E1123" s="263"/>
      <c r="F1123" s="297"/>
      <c r="G1123" s="267">
        <v>0.17</v>
      </c>
      <c r="H1123" s="907">
        <v>28</v>
      </c>
      <c r="I1123" s="272">
        <v>3603.6811699999998</v>
      </c>
      <c r="J1123" s="312">
        <v>331.87909999999999</v>
      </c>
      <c r="K1123" s="242">
        <v>96285.656915078391</v>
      </c>
      <c r="L1123" s="242">
        <v>1115.7058910592</v>
      </c>
      <c r="M1123" s="242"/>
      <c r="N1123" s="242"/>
      <c r="O1123" s="318"/>
      <c r="P1123" s="89"/>
    </row>
    <row r="1124" spans="1:16" ht="15" customHeight="1" outlineLevel="1" x14ac:dyDescent="0.2">
      <c r="A1124" s="624">
        <v>302</v>
      </c>
      <c r="B1124" s="299" t="s">
        <v>191</v>
      </c>
      <c r="C1124" s="275" t="s">
        <v>28</v>
      </c>
      <c r="D1124" s="368" t="s">
        <v>649</v>
      </c>
      <c r="E1124" s="369"/>
      <c r="F1124" s="374"/>
      <c r="G1124" s="360"/>
      <c r="H1124" s="917"/>
      <c r="I1124" s="360"/>
      <c r="J1124" s="360"/>
      <c r="K1124" s="251"/>
      <c r="L1124" s="251"/>
      <c r="M1124" s="251"/>
      <c r="N1124" s="251"/>
      <c r="O1124" s="252"/>
      <c r="P1124" s="89"/>
    </row>
    <row r="1125" spans="1:16" ht="32.450000000000003" customHeight="1" x14ac:dyDescent="0.2">
      <c r="A1125" s="625">
        <v>302</v>
      </c>
      <c r="B1125" s="300" t="s">
        <v>3125</v>
      </c>
      <c r="C1125" s="254" t="s">
        <v>3129</v>
      </c>
      <c r="D1125" s="284" t="s">
        <v>3680</v>
      </c>
      <c r="E1125" s="257">
        <v>2080</v>
      </c>
      <c r="F1125" s="301" t="s">
        <v>3128</v>
      </c>
      <c r="G1125" s="730">
        <v>3.1</v>
      </c>
      <c r="H1125" s="908"/>
      <c r="I1125" s="258">
        <v>461065.73581000004</v>
      </c>
      <c r="J1125" s="258">
        <v>23575.129479999996</v>
      </c>
      <c r="K1125" s="838">
        <v>42598.36</v>
      </c>
      <c r="L1125" s="838">
        <v>4131.2299999999996</v>
      </c>
      <c r="M1125" s="838">
        <v>1561.12</v>
      </c>
      <c r="N1125" s="310">
        <v>532931.57529000007</v>
      </c>
      <c r="O1125" s="967">
        <v>256.22000000000003</v>
      </c>
      <c r="P1125" s="89"/>
    </row>
    <row r="1126" spans="1:16" ht="15" customHeight="1" outlineLevel="1" x14ac:dyDescent="0.2">
      <c r="A1126" s="1017">
        <v>302</v>
      </c>
      <c r="B1126" s="969" t="s">
        <v>3125</v>
      </c>
      <c r="C1126" s="956" t="s">
        <v>3129</v>
      </c>
      <c r="D1126" s="265" t="s">
        <v>526</v>
      </c>
      <c r="E1126" s="734"/>
      <c r="F1126" s="971"/>
      <c r="G1126" s="267">
        <v>1</v>
      </c>
      <c r="H1126" s="907">
        <v>57</v>
      </c>
      <c r="I1126" s="272">
        <v>284273.07888000004</v>
      </c>
      <c r="J1126" s="312">
        <v>8394.5889999999999</v>
      </c>
      <c r="K1126" s="316"/>
      <c r="L1126" s="316"/>
      <c r="M1126" s="316"/>
      <c r="N1126" s="646"/>
      <c r="O1126" s="660"/>
      <c r="P1126" s="89"/>
    </row>
    <row r="1127" spans="1:16" ht="15" customHeight="1" outlineLevel="1" x14ac:dyDescent="0.2">
      <c r="A1127" s="1017">
        <v>302</v>
      </c>
      <c r="B1127" s="969" t="s">
        <v>3125</v>
      </c>
      <c r="C1127" s="956" t="s">
        <v>3129</v>
      </c>
      <c r="D1127" s="265" t="s">
        <v>524</v>
      </c>
      <c r="E1127" s="734"/>
      <c r="F1127" s="971"/>
      <c r="G1127" s="267">
        <v>1.1000000000000001</v>
      </c>
      <c r="H1127" s="907">
        <v>30</v>
      </c>
      <c r="I1127" s="272">
        <v>108449.33619</v>
      </c>
      <c r="J1127" s="312">
        <v>9234.0478999999978</v>
      </c>
      <c r="K1127" s="242"/>
      <c r="L1127" s="242"/>
      <c r="M1127" s="242"/>
      <c r="N1127" s="644"/>
      <c r="O1127" s="222"/>
      <c r="P1127" s="89"/>
    </row>
    <row r="1128" spans="1:16" ht="15" customHeight="1" outlineLevel="1" x14ac:dyDescent="0.2">
      <c r="A1128" s="1017">
        <v>302</v>
      </c>
      <c r="B1128" s="969" t="s">
        <v>3125</v>
      </c>
      <c r="C1128" s="956" t="s">
        <v>3129</v>
      </c>
      <c r="D1128" s="265" t="s">
        <v>1769</v>
      </c>
      <c r="E1128" s="734"/>
      <c r="F1128" s="971"/>
      <c r="G1128" s="267">
        <v>0.62</v>
      </c>
      <c r="H1128" s="907">
        <v>28</v>
      </c>
      <c r="I1128" s="272">
        <v>56514.200009999993</v>
      </c>
      <c r="J1128" s="312">
        <v>5204.6451799999995</v>
      </c>
      <c r="K1128" s="740">
        <v>33844.874932108803</v>
      </c>
      <c r="L1128" s="740">
        <v>3700.4094473472001</v>
      </c>
      <c r="M1128" s="242"/>
      <c r="N1128" s="644"/>
      <c r="O1128" s="222"/>
      <c r="P1128" s="89"/>
    </row>
    <row r="1129" spans="1:16" ht="15" customHeight="1" outlineLevel="1" x14ac:dyDescent="0.2">
      <c r="A1129" s="1017">
        <v>302</v>
      </c>
      <c r="B1129" s="969" t="s">
        <v>3125</v>
      </c>
      <c r="C1129" s="956" t="s">
        <v>3129</v>
      </c>
      <c r="D1129" s="265" t="s">
        <v>2829</v>
      </c>
      <c r="E1129" s="734"/>
      <c r="F1129" s="971"/>
      <c r="G1129" s="267">
        <v>0.33</v>
      </c>
      <c r="H1129" s="907">
        <v>39</v>
      </c>
      <c r="I1129" s="272">
        <v>10769.214499999998</v>
      </c>
      <c r="J1129" s="312">
        <v>644.2358999999999</v>
      </c>
      <c r="K1129" s="740"/>
      <c r="L1129" s="740"/>
      <c r="M1129" s="242"/>
      <c r="N1129" s="648"/>
      <c r="O1129" s="222"/>
      <c r="P1129" s="89"/>
    </row>
    <row r="1130" spans="1:16" ht="15" customHeight="1" outlineLevel="1" x14ac:dyDescent="0.2">
      <c r="A1130" s="1017">
        <v>302</v>
      </c>
      <c r="B1130" s="969" t="s">
        <v>3125</v>
      </c>
      <c r="C1130" s="956" t="s">
        <v>3129</v>
      </c>
      <c r="D1130" s="265" t="s">
        <v>2355</v>
      </c>
      <c r="E1130" s="734"/>
      <c r="F1130" s="960"/>
      <c r="G1130" s="267">
        <v>0.05</v>
      </c>
      <c r="H1130" s="907">
        <v>28</v>
      </c>
      <c r="I1130" s="272">
        <v>1059.9062300000001</v>
      </c>
      <c r="J1130" s="312">
        <v>97.611500000000007</v>
      </c>
      <c r="K1130" s="740">
        <v>8753.4844713792008</v>
      </c>
      <c r="L1130" s="740">
        <v>430.82073417599997</v>
      </c>
      <c r="M1130" s="242"/>
      <c r="N1130" s="648"/>
      <c r="O1130" s="318"/>
      <c r="P1130" s="89"/>
    </row>
    <row r="1131" spans="1:16" ht="15" customHeight="1" outlineLevel="1" x14ac:dyDescent="0.2">
      <c r="A1131" s="1033">
        <v>302</v>
      </c>
      <c r="B1131" s="969" t="s">
        <v>3125</v>
      </c>
      <c r="C1131" s="956" t="s">
        <v>3129</v>
      </c>
      <c r="D1131" s="364" t="s">
        <v>3126</v>
      </c>
      <c r="E1131" s="1051"/>
      <c r="F1131" s="1052"/>
      <c r="G1131" s="647"/>
      <c r="H1131" s="908"/>
      <c r="I1131" s="242"/>
      <c r="J1131" s="242"/>
      <c r="K1131" s="251"/>
      <c r="L1131" s="251"/>
      <c r="M1131" s="251"/>
      <c r="N1131" s="251"/>
      <c r="O1131" s="252"/>
      <c r="P1131" s="89"/>
    </row>
    <row r="1132" spans="1:16" ht="15" customHeight="1" x14ac:dyDescent="0.2">
      <c r="A1132" s="625">
        <v>306</v>
      </c>
      <c r="B1132" s="254" t="s">
        <v>192</v>
      </c>
      <c r="C1132" s="254" t="s">
        <v>1747</v>
      </c>
      <c r="D1132" s="256" t="s">
        <v>772</v>
      </c>
      <c r="E1132" s="257">
        <v>52846</v>
      </c>
      <c r="F1132" s="301" t="s">
        <v>639</v>
      </c>
      <c r="G1132" s="258">
        <v>3.05</v>
      </c>
      <c r="H1132" s="771"/>
      <c r="I1132" s="258">
        <v>118729.33541</v>
      </c>
      <c r="J1132" s="258">
        <v>5954.3015000000014</v>
      </c>
      <c r="K1132" s="838">
        <v>58999.48</v>
      </c>
      <c r="L1132" s="838">
        <v>13926.61</v>
      </c>
      <c r="M1132" s="838">
        <v>1561.12</v>
      </c>
      <c r="N1132" s="310">
        <v>199170.84691000002</v>
      </c>
      <c r="O1132" s="1088">
        <v>3.81</v>
      </c>
      <c r="P1132" s="89"/>
    </row>
    <row r="1133" spans="1:16" ht="15" customHeight="1" outlineLevel="1" x14ac:dyDescent="0.2">
      <c r="A1133" s="623">
        <v>306</v>
      </c>
      <c r="B1133" s="298" t="s">
        <v>192</v>
      </c>
      <c r="C1133" s="262" t="s">
        <v>1747</v>
      </c>
      <c r="D1133" s="265" t="s">
        <v>526</v>
      </c>
      <c r="E1133" s="294">
        <v>29194</v>
      </c>
      <c r="F1133" s="547" t="s">
        <v>638</v>
      </c>
      <c r="G1133" s="267">
        <v>1</v>
      </c>
      <c r="H1133" s="907">
        <v>57</v>
      </c>
      <c r="I1133" s="272">
        <v>66110.018349999998</v>
      </c>
      <c r="J1133" s="312">
        <v>1952.23</v>
      </c>
      <c r="K1133" s="242"/>
      <c r="L1133" s="242"/>
      <c r="M1133" s="242"/>
      <c r="N1133" s="900"/>
      <c r="O1133" s="660" t="s">
        <v>1</v>
      </c>
      <c r="P1133" s="89"/>
    </row>
    <row r="1134" spans="1:16" ht="15" customHeight="1" outlineLevel="1" x14ac:dyDescent="0.2">
      <c r="A1134" s="623">
        <v>306</v>
      </c>
      <c r="B1134" s="298" t="s">
        <v>192</v>
      </c>
      <c r="C1134" s="262" t="s">
        <v>1747</v>
      </c>
      <c r="D1134" s="265" t="s">
        <v>535</v>
      </c>
      <c r="E1134" s="897">
        <v>23065</v>
      </c>
      <c r="F1134" s="547" t="s">
        <v>640</v>
      </c>
      <c r="G1134" s="267">
        <v>0.5</v>
      </c>
      <c r="H1134" s="907">
        <v>39</v>
      </c>
      <c r="I1134" s="272">
        <v>16316.991679999999</v>
      </c>
      <c r="J1134" s="312">
        <v>976.11500000000001</v>
      </c>
      <c r="K1134" s="242"/>
      <c r="L1134" s="242"/>
      <c r="M1134" s="242"/>
      <c r="N1134" s="900"/>
      <c r="O1134" s="652">
        <v>6.82</v>
      </c>
      <c r="P1134" s="89"/>
    </row>
    <row r="1135" spans="1:16" ht="15" customHeight="1" outlineLevel="1" x14ac:dyDescent="0.2">
      <c r="A1135" s="623">
        <v>306</v>
      </c>
      <c r="B1135" s="298" t="s">
        <v>192</v>
      </c>
      <c r="C1135" s="262" t="s">
        <v>1747</v>
      </c>
      <c r="D1135" s="265" t="s">
        <v>524</v>
      </c>
      <c r="E1135" s="294"/>
      <c r="F1135" s="297"/>
      <c r="G1135" s="267">
        <v>1</v>
      </c>
      <c r="H1135" s="907">
        <v>30</v>
      </c>
      <c r="I1135" s="272">
        <v>22927.978060000001</v>
      </c>
      <c r="J1135" s="312">
        <v>1952.23</v>
      </c>
      <c r="K1135" s="242"/>
      <c r="L1135" s="242"/>
      <c r="M1135" s="242"/>
      <c r="N1135" s="900"/>
      <c r="O1135" s="653" t="s">
        <v>0</v>
      </c>
      <c r="P1135" s="89"/>
    </row>
    <row r="1136" spans="1:16" ht="15" customHeight="1" outlineLevel="1" x14ac:dyDescent="0.2">
      <c r="A1136" s="623">
        <v>306</v>
      </c>
      <c r="B1136" s="298" t="s">
        <v>192</v>
      </c>
      <c r="C1136" s="262" t="s">
        <v>1747</v>
      </c>
      <c r="D1136" s="265" t="s">
        <v>1769</v>
      </c>
      <c r="E1136" s="263"/>
      <c r="F1136" s="297"/>
      <c r="G1136" s="267">
        <v>0.38</v>
      </c>
      <c r="H1136" s="907">
        <v>28</v>
      </c>
      <c r="I1136" s="272">
        <v>8055.2873299999992</v>
      </c>
      <c r="J1136" s="312">
        <v>741.84740000000011</v>
      </c>
      <c r="K1136" s="644">
        <v>45848.1189368704</v>
      </c>
      <c r="L1136" s="242">
        <v>13730.7791844</v>
      </c>
      <c r="M1136" s="242"/>
      <c r="N1136" s="900"/>
      <c r="O1136" s="222"/>
      <c r="P1136" s="89"/>
    </row>
    <row r="1137" spans="1:16" ht="15" customHeight="1" outlineLevel="1" x14ac:dyDescent="0.2">
      <c r="A1137" s="623">
        <v>306</v>
      </c>
      <c r="B1137" s="298" t="s">
        <v>192</v>
      </c>
      <c r="C1137" s="262" t="s">
        <v>1747</v>
      </c>
      <c r="D1137" s="265" t="s">
        <v>2829</v>
      </c>
      <c r="E1137" s="263"/>
      <c r="F1137" s="297"/>
      <c r="G1137" s="267">
        <v>0.15</v>
      </c>
      <c r="H1137" s="907">
        <v>39</v>
      </c>
      <c r="I1137" s="272">
        <v>4895.0974999999999</v>
      </c>
      <c r="J1137" s="312">
        <v>292.83449999999999</v>
      </c>
      <c r="K1137" s="644"/>
      <c r="L1137" s="242"/>
      <c r="M1137" s="242"/>
      <c r="N1137" s="900"/>
      <c r="O1137" s="228"/>
      <c r="P1137" s="89"/>
    </row>
    <row r="1138" spans="1:16" ht="15" customHeight="1" outlineLevel="1" x14ac:dyDescent="0.2">
      <c r="A1138" s="624">
        <v>306</v>
      </c>
      <c r="B1138" s="298" t="s">
        <v>192</v>
      </c>
      <c r="C1138" s="262" t="s">
        <v>1747</v>
      </c>
      <c r="D1138" s="278" t="s">
        <v>2355</v>
      </c>
      <c r="E1138" s="276"/>
      <c r="F1138" s="540"/>
      <c r="G1138" s="280">
        <v>0.02</v>
      </c>
      <c r="H1138" s="909">
        <v>28</v>
      </c>
      <c r="I1138" s="272">
        <v>423.96249</v>
      </c>
      <c r="J1138" s="312">
        <v>39.044599999999996</v>
      </c>
      <c r="K1138" s="1089">
        <v>13151.357990374399</v>
      </c>
      <c r="L1138" s="251">
        <v>195.8266025856</v>
      </c>
      <c r="M1138" s="251"/>
      <c r="N1138" s="979"/>
      <c r="O1138" s="320"/>
      <c r="P1138" s="89"/>
    </row>
    <row r="1139" spans="1:16" ht="28.5" customHeight="1" x14ac:dyDescent="0.2">
      <c r="A1139" s="949">
        <v>306</v>
      </c>
      <c r="B1139" s="306" t="s">
        <v>3143</v>
      </c>
      <c r="C1139" s="254" t="s">
        <v>167</v>
      </c>
      <c r="D1139" s="947" t="s">
        <v>2775</v>
      </c>
      <c r="E1139" s="326">
        <v>12</v>
      </c>
      <c r="F1139" s="544" t="s">
        <v>594</v>
      </c>
      <c r="G1139" s="733">
        <v>3.05</v>
      </c>
      <c r="H1139" s="498"/>
      <c r="I1139" s="258">
        <v>118729.33541</v>
      </c>
      <c r="J1139" s="258">
        <v>5954.3015000000014</v>
      </c>
      <c r="K1139" s="1111">
        <v>58999.48</v>
      </c>
      <c r="L1139" s="1111">
        <v>13926.61</v>
      </c>
      <c r="M1139" s="1111">
        <v>1561.12</v>
      </c>
      <c r="N1139" s="314">
        <v>199170.84691000002</v>
      </c>
      <c r="O1139" s="1057">
        <v>16597.57</v>
      </c>
      <c r="P1139" s="89"/>
    </row>
    <row r="1140" spans="1:16" ht="15" customHeight="1" outlineLevel="1" x14ac:dyDescent="0.2">
      <c r="A1140" s="955">
        <v>306</v>
      </c>
      <c r="B1140" s="969">
        <v>8</v>
      </c>
      <c r="C1140" s="956" t="s">
        <v>167</v>
      </c>
      <c r="D1140" s="265" t="s">
        <v>526</v>
      </c>
      <c r="E1140" s="734"/>
      <c r="F1140" s="971"/>
      <c r="G1140" s="267">
        <v>1</v>
      </c>
      <c r="H1140" s="959">
        <v>57</v>
      </c>
      <c r="I1140" s="272">
        <v>66110.018349999998</v>
      </c>
      <c r="J1140" s="312">
        <v>1952.23</v>
      </c>
      <c r="K1140" s="740"/>
      <c r="L1140" s="740"/>
      <c r="M1140" s="740"/>
      <c r="N1140" s="1059"/>
      <c r="O1140" s="1060"/>
      <c r="P1140" s="89"/>
    </row>
    <row r="1141" spans="1:16" ht="15" customHeight="1" outlineLevel="1" x14ac:dyDescent="0.2">
      <c r="A1141" s="955">
        <v>306</v>
      </c>
      <c r="B1141" s="969">
        <v>8</v>
      </c>
      <c r="C1141" s="956" t="s">
        <v>167</v>
      </c>
      <c r="D1141" s="265" t="s">
        <v>535</v>
      </c>
      <c r="E1141" s="734"/>
      <c r="F1141" s="971"/>
      <c r="G1141" s="267">
        <v>0.5</v>
      </c>
      <c r="H1141" s="959">
        <v>39</v>
      </c>
      <c r="I1141" s="272">
        <v>16316.991679999999</v>
      </c>
      <c r="J1141" s="312">
        <v>976.11500000000001</v>
      </c>
      <c r="K1141" s="740"/>
      <c r="L1141" s="740"/>
      <c r="M1141" s="740"/>
      <c r="N1141" s="1059"/>
      <c r="O1141" s="1060"/>
      <c r="P1141" s="89"/>
    </row>
    <row r="1142" spans="1:16" ht="15" customHeight="1" outlineLevel="1" x14ac:dyDescent="0.2">
      <c r="A1142" s="955">
        <v>306</v>
      </c>
      <c r="B1142" s="969">
        <v>8</v>
      </c>
      <c r="C1142" s="956" t="s">
        <v>167</v>
      </c>
      <c r="D1142" s="265" t="s">
        <v>524</v>
      </c>
      <c r="E1142" s="734"/>
      <c r="F1142" s="960"/>
      <c r="G1142" s="267">
        <v>1</v>
      </c>
      <c r="H1142" s="959">
        <v>30</v>
      </c>
      <c r="I1142" s="272">
        <v>22927.978060000001</v>
      </c>
      <c r="J1142" s="312">
        <v>1952.23</v>
      </c>
      <c r="K1142" s="740"/>
      <c r="L1142" s="740"/>
      <c r="M1142" s="740"/>
      <c r="N1142" s="1059"/>
      <c r="O1142" s="1060"/>
      <c r="P1142" s="89"/>
    </row>
    <row r="1143" spans="1:16" ht="15" customHeight="1" outlineLevel="1" x14ac:dyDescent="0.2">
      <c r="A1143" s="955">
        <v>306</v>
      </c>
      <c r="B1143" s="969">
        <v>8</v>
      </c>
      <c r="C1143" s="956" t="s">
        <v>167</v>
      </c>
      <c r="D1143" s="265" t="s">
        <v>1769</v>
      </c>
      <c r="E1143" s="957"/>
      <c r="F1143" s="960"/>
      <c r="G1143" s="267">
        <v>0.38</v>
      </c>
      <c r="H1143" s="959">
        <v>28</v>
      </c>
      <c r="I1143" s="272">
        <v>8055.2873299999992</v>
      </c>
      <c r="J1143" s="312">
        <v>741.84740000000011</v>
      </c>
      <c r="K1143" s="644">
        <v>45848.1189368704</v>
      </c>
      <c r="L1143" s="740">
        <v>13730.7791844</v>
      </c>
      <c r="M1143" s="740"/>
      <c r="N1143" s="1059"/>
      <c r="O1143" s="1060"/>
      <c r="P1143" s="89"/>
    </row>
    <row r="1144" spans="1:16" ht="15" customHeight="1" outlineLevel="1" x14ac:dyDescent="0.2">
      <c r="A1144" s="955">
        <v>306</v>
      </c>
      <c r="B1144" s="969">
        <v>8</v>
      </c>
      <c r="C1144" s="956" t="s">
        <v>167</v>
      </c>
      <c r="D1144" s="265" t="s">
        <v>2829</v>
      </c>
      <c r="E1144" s="957"/>
      <c r="F1144" s="960"/>
      <c r="G1144" s="267">
        <v>0.15</v>
      </c>
      <c r="H1144" s="907">
        <v>39</v>
      </c>
      <c r="I1144" s="272">
        <v>4895.0974999999999</v>
      </c>
      <c r="J1144" s="312">
        <v>292.83449999999999</v>
      </c>
      <c r="K1144" s="644"/>
      <c r="L1144" s="740"/>
      <c r="M1144" s="740"/>
      <c r="N1144" s="1059"/>
      <c r="O1144" s="1060"/>
      <c r="P1144" s="89"/>
    </row>
    <row r="1145" spans="1:16" ht="15" customHeight="1" outlineLevel="1" x14ac:dyDescent="0.2">
      <c r="A1145" s="961">
        <v>306</v>
      </c>
      <c r="B1145" s="977">
        <v>8</v>
      </c>
      <c r="C1145" s="962" t="s">
        <v>167</v>
      </c>
      <c r="D1145" s="331" t="s">
        <v>2355</v>
      </c>
      <c r="E1145" s="963"/>
      <c r="F1145" s="965"/>
      <c r="G1145" s="280">
        <v>0.02</v>
      </c>
      <c r="H1145" s="966">
        <v>28</v>
      </c>
      <c r="I1145" s="272">
        <v>423.96249</v>
      </c>
      <c r="J1145" s="312">
        <v>39.044599999999996</v>
      </c>
      <c r="K1145" s="1089">
        <v>13151.357990374399</v>
      </c>
      <c r="L1145" s="251">
        <v>195.8266025856</v>
      </c>
      <c r="M1145" s="251"/>
      <c r="N1145" s="979"/>
      <c r="O1145" s="654"/>
      <c r="P1145" s="89"/>
    </row>
    <row r="1146" spans="1:16" ht="38.25" customHeight="1" x14ac:dyDescent="0.2">
      <c r="A1146" s="949">
        <v>327</v>
      </c>
      <c r="B1146" s="303" t="s">
        <v>2394</v>
      </c>
      <c r="C1146" s="324" t="s">
        <v>1747</v>
      </c>
      <c r="D1146" s="1367" t="s">
        <v>3681</v>
      </c>
      <c r="E1146" s="326">
        <v>27705</v>
      </c>
      <c r="F1146" s="544" t="s">
        <v>639</v>
      </c>
      <c r="G1146" s="733">
        <v>3.36</v>
      </c>
      <c r="H1146" s="976"/>
      <c r="I1146" s="258">
        <v>129295.40183999999</v>
      </c>
      <c r="J1146" s="258">
        <v>6559.4927999999991</v>
      </c>
      <c r="K1146" s="314">
        <v>29879.38</v>
      </c>
      <c r="L1146" s="314">
        <v>5251.76</v>
      </c>
      <c r="M1146" s="314">
        <v>1561.12</v>
      </c>
      <c r="N1146" s="314">
        <v>172547.15463999999</v>
      </c>
      <c r="O1146" s="968">
        <v>6.23</v>
      </c>
      <c r="P1146" s="89"/>
    </row>
    <row r="1147" spans="1:16" ht="28.5" customHeight="1" x14ac:dyDescent="0.2">
      <c r="A1147" s="625">
        <v>327</v>
      </c>
      <c r="B1147" s="254" t="s">
        <v>193</v>
      </c>
      <c r="C1147" s="254" t="s">
        <v>1747</v>
      </c>
      <c r="D1147" s="568" t="s">
        <v>3682</v>
      </c>
      <c r="E1147" s="257">
        <v>50445</v>
      </c>
      <c r="F1147" s="301" t="s">
        <v>639</v>
      </c>
      <c r="G1147" s="258">
        <v>3.36</v>
      </c>
      <c r="H1147" s="771"/>
      <c r="I1147" s="258">
        <v>129295.40183999999</v>
      </c>
      <c r="J1147" s="258">
        <v>6559.4927999999991</v>
      </c>
      <c r="K1147" s="314">
        <v>29879.38</v>
      </c>
      <c r="L1147" s="314">
        <v>5251.76</v>
      </c>
      <c r="M1147" s="314">
        <v>1561.12</v>
      </c>
      <c r="N1147" s="314">
        <v>172547.15463999999</v>
      </c>
      <c r="O1147" s="659">
        <v>3.44</v>
      </c>
      <c r="P1147" s="89"/>
    </row>
    <row r="1148" spans="1:16" outlineLevel="1" x14ac:dyDescent="0.2">
      <c r="A1148" s="623">
        <v>327</v>
      </c>
      <c r="B1148" s="298" t="s">
        <v>193</v>
      </c>
      <c r="C1148" s="262" t="s">
        <v>1747</v>
      </c>
      <c r="D1148" s="265" t="s">
        <v>526</v>
      </c>
      <c r="E1148" s="294">
        <v>27705</v>
      </c>
      <c r="F1148" s="547" t="s">
        <v>638</v>
      </c>
      <c r="G1148" s="267">
        <v>1</v>
      </c>
      <c r="H1148" s="907">
        <v>57</v>
      </c>
      <c r="I1148" s="272">
        <v>66110.018349999998</v>
      </c>
      <c r="J1148" s="312">
        <v>1952.23</v>
      </c>
      <c r="K1148" s="242"/>
      <c r="L1148" s="242"/>
      <c r="M1148" s="242"/>
      <c r="N1148" s="900"/>
      <c r="O1148" s="660" t="s">
        <v>1</v>
      </c>
      <c r="P1148" s="89"/>
    </row>
    <row r="1149" spans="1:16" outlineLevel="1" x14ac:dyDescent="0.2">
      <c r="A1149" s="623">
        <v>327</v>
      </c>
      <c r="B1149" s="298" t="s">
        <v>193</v>
      </c>
      <c r="C1149" s="262" t="s">
        <v>1747</v>
      </c>
      <c r="D1149" s="265" t="s">
        <v>535</v>
      </c>
      <c r="E1149" s="294">
        <v>22740</v>
      </c>
      <c r="F1149" s="547" t="s">
        <v>640</v>
      </c>
      <c r="G1149" s="267">
        <v>0.7</v>
      </c>
      <c r="H1149" s="907">
        <v>39</v>
      </c>
      <c r="I1149" s="272">
        <v>22843.788339999999</v>
      </c>
      <c r="J1149" s="312">
        <v>1366.5609999999999</v>
      </c>
      <c r="K1149" s="242"/>
      <c r="L1149" s="242"/>
      <c r="M1149" s="242"/>
      <c r="N1149" s="900"/>
      <c r="O1149" s="652">
        <v>6.23</v>
      </c>
      <c r="P1149" s="89"/>
    </row>
    <row r="1150" spans="1:16" outlineLevel="1" x14ac:dyDescent="0.2">
      <c r="A1150" s="623">
        <v>327</v>
      </c>
      <c r="B1150" s="298" t="s">
        <v>193</v>
      </c>
      <c r="C1150" s="262" t="s">
        <v>1747</v>
      </c>
      <c r="D1150" s="265" t="s">
        <v>524</v>
      </c>
      <c r="E1150" s="294"/>
      <c r="F1150" s="297"/>
      <c r="G1150" s="267">
        <v>0.65</v>
      </c>
      <c r="H1150" s="907">
        <v>30</v>
      </c>
      <c r="I1150" s="272">
        <v>14903.185729999999</v>
      </c>
      <c r="J1150" s="312">
        <v>1268.9494999999999</v>
      </c>
      <c r="K1150" s="242"/>
      <c r="L1150" s="242"/>
      <c r="M1150" s="242"/>
      <c r="N1150" s="900"/>
      <c r="O1150" s="653" t="s">
        <v>0</v>
      </c>
      <c r="P1150" s="89"/>
    </row>
    <row r="1151" spans="1:16" outlineLevel="1" x14ac:dyDescent="0.2">
      <c r="A1151" s="623">
        <v>327</v>
      </c>
      <c r="B1151" s="298" t="s">
        <v>193</v>
      </c>
      <c r="C1151" s="262" t="s">
        <v>1747</v>
      </c>
      <c r="D1151" s="265" t="s">
        <v>2830</v>
      </c>
      <c r="E1151" s="294"/>
      <c r="F1151" s="297"/>
      <c r="G1151" s="267">
        <v>0.3</v>
      </c>
      <c r="H1151" s="907">
        <v>29</v>
      </c>
      <c r="I1151" s="272">
        <v>6613.9075899999989</v>
      </c>
      <c r="J1151" s="312">
        <v>585.66899999999998</v>
      </c>
      <c r="K1151" s="242"/>
      <c r="L1151" s="242"/>
      <c r="M1151" s="242"/>
      <c r="N1151" s="900"/>
      <c r="O1151" s="653"/>
      <c r="P1151" s="89"/>
    </row>
    <row r="1152" spans="1:16" outlineLevel="1" x14ac:dyDescent="0.2">
      <c r="A1152" s="623">
        <v>327</v>
      </c>
      <c r="B1152" s="298" t="s">
        <v>193</v>
      </c>
      <c r="C1152" s="262" t="s">
        <v>1747</v>
      </c>
      <c r="D1152" s="265" t="s">
        <v>1769</v>
      </c>
      <c r="E1152" s="263"/>
      <c r="F1152" s="906"/>
      <c r="G1152" s="267">
        <v>0.33</v>
      </c>
      <c r="H1152" s="907">
        <v>28</v>
      </c>
      <c r="I1152" s="272">
        <v>6995.3811000000005</v>
      </c>
      <c r="J1152" s="312">
        <v>644.2358999999999</v>
      </c>
      <c r="K1152" s="242">
        <v>23731.635638592001</v>
      </c>
      <c r="L1152" s="242">
        <v>4820.9187991104009</v>
      </c>
      <c r="M1152" s="242"/>
      <c r="N1152" s="900"/>
      <c r="O1152" s="222"/>
      <c r="P1152" s="89"/>
    </row>
    <row r="1153" spans="1:16" outlineLevel="1" x14ac:dyDescent="0.2">
      <c r="A1153" s="623">
        <v>327</v>
      </c>
      <c r="B1153" s="298" t="s">
        <v>193</v>
      </c>
      <c r="C1153" s="262" t="s">
        <v>1747</v>
      </c>
      <c r="D1153" s="265" t="s">
        <v>2829</v>
      </c>
      <c r="E1153" s="263"/>
      <c r="F1153" s="297"/>
      <c r="G1153" s="267">
        <v>0.33</v>
      </c>
      <c r="H1153" s="907">
        <v>39</v>
      </c>
      <c r="I1153" s="272">
        <v>10769.214499999998</v>
      </c>
      <c r="J1153" s="312">
        <v>644.2358999999999</v>
      </c>
      <c r="K1153" s="242"/>
      <c r="L1153" s="242"/>
      <c r="M1153" s="242"/>
      <c r="N1153" s="900"/>
      <c r="O1153" s="228"/>
      <c r="P1153" s="89"/>
    </row>
    <row r="1154" spans="1:16" outlineLevel="1" x14ac:dyDescent="0.2">
      <c r="A1154" s="624">
        <v>327</v>
      </c>
      <c r="B1154" s="299" t="s">
        <v>193</v>
      </c>
      <c r="C1154" s="275" t="s">
        <v>1747</v>
      </c>
      <c r="D1154" s="265" t="s">
        <v>2355</v>
      </c>
      <c r="E1154" s="276"/>
      <c r="F1154" s="540"/>
      <c r="G1154" s="280">
        <v>0.05</v>
      </c>
      <c r="H1154" s="909">
        <v>28</v>
      </c>
      <c r="I1154" s="282">
        <v>1059.9062300000001</v>
      </c>
      <c r="J1154" s="313">
        <v>97.611500000000007</v>
      </c>
      <c r="K1154" s="251">
        <v>6147.7450699392002</v>
      </c>
      <c r="L1154" s="251">
        <v>430.8428190528</v>
      </c>
      <c r="M1154" s="251"/>
      <c r="N1154" s="979"/>
      <c r="O1154" s="320"/>
      <c r="P1154" s="89"/>
    </row>
    <row r="1155" spans="1:16" ht="22.5" x14ac:dyDescent="0.2">
      <c r="A1155" s="1263">
        <v>327</v>
      </c>
      <c r="B1155" s="1081" t="s">
        <v>193</v>
      </c>
      <c r="C1155" s="1081" t="s">
        <v>1747</v>
      </c>
      <c r="D1155" s="1368" t="s">
        <v>3683</v>
      </c>
      <c r="E1155" s="1276"/>
      <c r="F1155" s="1277" t="s">
        <v>3658</v>
      </c>
      <c r="G1155" s="1083">
        <v>3.36</v>
      </c>
      <c r="H1155" s="998"/>
      <c r="I1155" s="258">
        <v>129295.40183999999</v>
      </c>
      <c r="J1155" s="258">
        <v>6559.4927999999991</v>
      </c>
      <c r="K1155" s="1371">
        <v>33340.21</v>
      </c>
      <c r="L1155" s="1371">
        <v>5251.76</v>
      </c>
      <c r="M1155" s="314">
        <v>1561.12</v>
      </c>
      <c r="N1155" s="314">
        <v>176007.98463999998</v>
      </c>
      <c r="O1155" s="318"/>
      <c r="P1155" s="89"/>
    </row>
    <row r="1156" spans="1:16" ht="16.350000000000001" customHeight="1" outlineLevel="1" x14ac:dyDescent="0.2">
      <c r="A1156" s="1265">
        <v>327</v>
      </c>
      <c r="B1156" s="1266" t="s">
        <v>193</v>
      </c>
      <c r="C1156" s="1084" t="s">
        <v>1747</v>
      </c>
      <c r="D1156" s="470" t="s">
        <v>526</v>
      </c>
      <c r="E1156" s="302">
        <v>15073</v>
      </c>
      <c r="F1156" s="1278" t="s">
        <v>638</v>
      </c>
      <c r="G1156" s="1286">
        <v>1</v>
      </c>
      <c r="H1156" s="907">
        <v>57</v>
      </c>
      <c r="I1156" s="272">
        <v>66110.018349999998</v>
      </c>
      <c r="J1156" s="312">
        <v>1952.23</v>
      </c>
      <c r="K1156" s="21"/>
      <c r="L1156" s="21"/>
      <c r="M1156" s="242"/>
      <c r="N1156" s="1136">
        <v>51776.304639999988</v>
      </c>
      <c r="O1156" s="1372">
        <v>3.44</v>
      </c>
      <c r="P1156" s="89"/>
    </row>
    <row r="1157" spans="1:16" ht="14.45" customHeight="1" outlineLevel="1" x14ac:dyDescent="0.2">
      <c r="A1157" s="1265">
        <v>327</v>
      </c>
      <c r="B1157" s="1266" t="s">
        <v>193</v>
      </c>
      <c r="C1157" s="1084" t="s">
        <v>1747</v>
      </c>
      <c r="D1157" s="470" t="s">
        <v>535</v>
      </c>
      <c r="E1157" s="302">
        <v>16176</v>
      </c>
      <c r="F1157" s="1279" t="s">
        <v>3660</v>
      </c>
      <c r="G1157" s="1286">
        <v>0.7</v>
      </c>
      <c r="H1157" s="907">
        <v>39</v>
      </c>
      <c r="I1157" s="272">
        <v>22843.788339999999</v>
      </c>
      <c r="J1157" s="312">
        <v>1366.5609999999999</v>
      </c>
      <c r="K1157" s="21"/>
      <c r="L1157" s="21"/>
      <c r="M1157" s="242"/>
      <c r="N1157" s="1136">
        <v>124231.67999999999</v>
      </c>
      <c r="O1157" s="1294">
        <v>7.68</v>
      </c>
      <c r="P1157" s="89"/>
    </row>
    <row r="1158" spans="1:16" outlineLevel="1" x14ac:dyDescent="0.2">
      <c r="A1158" s="1265">
        <v>327</v>
      </c>
      <c r="B1158" s="1266" t="s">
        <v>193</v>
      </c>
      <c r="C1158" s="1084" t="s">
        <v>1747</v>
      </c>
      <c r="D1158" s="470" t="s">
        <v>524</v>
      </c>
      <c r="E1158" s="1324"/>
      <c r="F1158" s="1344"/>
      <c r="G1158" s="1286">
        <v>0.65</v>
      </c>
      <c r="H1158" s="907">
        <v>30</v>
      </c>
      <c r="I1158" s="272">
        <v>14903.185729999999</v>
      </c>
      <c r="J1158" s="312">
        <v>1268.9494999999999</v>
      </c>
      <c r="K1158" s="21"/>
      <c r="L1158" s="21"/>
      <c r="M1158" s="242"/>
      <c r="N1158" s="900"/>
      <c r="O1158" s="318"/>
      <c r="P1158" s="89"/>
    </row>
    <row r="1159" spans="1:16" outlineLevel="1" x14ac:dyDescent="0.2">
      <c r="A1159" s="1265">
        <v>327</v>
      </c>
      <c r="B1159" s="1266" t="s">
        <v>193</v>
      </c>
      <c r="C1159" s="1084" t="s">
        <v>1747</v>
      </c>
      <c r="D1159" s="470" t="s">
        <v>2830</v>
      </c>
      <c r="E1159" s="1324"/>
      <c r="F1159" s="1344"/>
      <c r="G1159" s="1286">
        <v>0.3</v>
      </c>
      <c r="H1159" s="907">
        <v>29</v>
      </c>
      <c r="I1159" s="272">
        <v>6613.9075899999989</v>
      </c>
      <c r="J1159" s="312">
        <v>585.66899999999998</v>
      </c>
      <c r="K1159" s="21"/>
      <c r="L1159" s="21"/>
      <c r="M1159" s="242"/>
      <c r="N1159" s="900"/>
      <c r="O1159" s="318"/>
      <c r="P1159" s="89"/>
    </row>
    <row r="1160" spans="1:16" outlineLevel="1" x14ac:dyDescent="0.2">
      <c r="A1160" s="1265">
        <v>327</v>
      </c>
      <c r="B1160" s="1266" t="s">
        <v>193</v>
      </c>
      <c r="C1160" s="1084" t="s">
        <v>1747</v>
      </c>
      <c r="D1160" s="470" t="s">
        <v>1769</v>
      </c>
      <c r="E1160" s="1267"/>
      <c r="F1160" s="1369"/>
      <c r="G1160" s="267">
        <v>0.33</v>
      </c>
      <c r="H1160" s="907">
        <v>28</v>
      </c>
      <c r="I1160" s="272">
        <v>6995.3811000000005</v>
      </c>
      <c r="J1160" s="312">
        <v>644.2358999999999</v>
      </c>
      <c r="K1160" s="21">
        <v>27192.465638592003</v>
      </c>
      <c r="L1160" s="21">
        <v>4820.9187991104009</v>
      </c>
      <c r="M1160" s="242"/>
      <c r="N1160" s="900"/>
      <c r="O1160" s="318"/>
      <c r="P1160" s="89"/>
    </row>
    <row r="1161" spans="1:16" outlineLevel="1" x14ac:dyDescent="0.2">
      <c r="A1161" s="1265">
        <v>327</v>
      </c>
      <c r="B1161" s="1266" t="s">
        <v>193</v>
      </c>
      <c r="C1161" s="1084" t="s">
        <v>1747</v>
      </c>
      <c r="D1161" s="470" t="s">
        <v>2829</v>
      </c>
      <c r="E1161" s="1267"/>
      <c r="F1161" s="1344"/>
      <c r="G1161" s="1286">
        <v>0.33</v>
      </c>
      <c r="H1161" s="907">
        <v>39</v>
      </c>
      <c r="I1161" s="272">
        <v>10769.214499999998</v>
      </c>
      <c r="J1161" s="312">
        <v>644.2358999999999</v>
      </c>
      <c r="K1161" s="21"/>
      <c r="L1161" s="21"/>
      <c r="M1161" s="242"/>
      <c r="N1161" s="900"/>
      <c r="O1161" s="318"/>
      <c r="P1161" s="89"/>
    </row>
    <row r="1162" spans="1:16" outlineLevel="1" x14ac:dyDescent="0.2">
      <c r="A1162" s="1272">
        <v>327</v>
      </c>
      <c r="B1162" s="1273" t="s">
        <v>193</v>
      </c>
      <c r="C1162" s="1087" t="s">
        <v>1747</v>
      </c>
      <c r="D1162" s="470" t="s">
        <v>2355</v>
      </c>
      <c r="E1162" s="1274"/>
      <c r="F1162" s="1370"/>
      <c r="G1162" s="1054">
        <v>0.05</v>
      </c>
      <c r="H1162" s="909">
        <v>28</v>
      </c>
      <c r="I1162" s="272">
        <v>1059.9062300000001</v>
      </c>
      <c r="J1162" s="312">
        <v>97.611500000000007</v>
      </c>
      <c r="K1162" s="21">
        <v>6147.7450699392002</v>
      </c>
      <c r="L1162" s="21">
        <v>430.8428190528</v>
      </c>
      <c r="M1162" s="242"/>
      <c r="N1162" s="900"/>
      <c r="O1162" s="318"/>
      <c r="P1162" s="89"/>
    </row>
    <row r="1163" spans="1:16" ht="25.5" x14ac:dyDescent="0.2">
      <c r="A1163" s="949">
        <v>327</v>
      </c>
      <c r="B1163" s="324" t="s">
        <v>193</v>
      </c>
      <c r="C1163" s="324" t="s">
        <v>167</v>
      </c>
      <c r="D1163" s="737" t="s">
        <v>3684</v>
      </c>
      <c r="E1163" s="257">
        <v>12</v>
      </c>
      <c r="F1163" s="301" t="s">
        <v>594</v>
      </c>
      <c r="G1163" s="730">
        <v>2.6799999999999997</v>
      </c>
      <c r="H1163" s="954"/>
      <c r="I1163" s="258">
        <v>103351.53</v>
      </c>
      <c r="J1163" s="258">
        <v>5239.79</v>
      </c>
      <c r="K1163" s="1428">
        <v>23903.5</v>
      </c>
      <c r="L1163" s="1428">
        <v>4201.41</v>
      </c>
      <c r="M1163" s="1428">
        <v>1561.12</v>
      </c>
      <c r="N1163" s="1428">
        <v>138257.34430999999</v>
      </c>
      <c r="O1163" s="1444">
        <v>11521.45</v>
      </c>
      <c r="P1163" s="89"/>
    </row>
    <row r="1164" spans="1:16" outlineLevel="1" x14ac:dyDescent="0.2">
      <c r="A1164" s="955">
        <v>327</v>
      </c>
      <c r="B1164" s="969" t="s">
        <v>193</v>
      </c>
      <c r="C1164" s="956" t="s">
        <v>167</v>
      </c>
      <c r="D1164" s="265" t="s">
        <v>526</v>
      </c>
      <c r="E1164" s="734"/>
      <c r="F1164" s="971"/>
      <c r="G1164" s="267">
        <v>0.8</v>
      </c>
      <c r="H1164" s="959">
        <v>57</v>
      </c>
      <c r="I1164" s="272">
        <v>52888.014670000004</v>
      </c>
      <c r="J1164" s="312">
        <v>1561.7840000000001</v>
      </c>
      <c r="K1164" s="1447"/>
      <c r="L1164" s="1447"/>
      <c r="M1164" s="1447"/>
      <c r="N1164" s="1447"/>
      <c r="O1164" s="1448"/>
      <c r="P1164" s="89"/>
    </row>
    <row r="1165" spans="1:16" outlineLevel="1" x14ac:dyDescent="0.2">
      <c r="A1165" s="955">
        <v>327</v>
      </c>
      <c r="B1165" s="969" t="s">
        <v>193</v>
      </c>
      <c r="C1165" s="956" t="s">
        <v>167</v>
      </c>
      <c r="D1165" s="265" t="s">
        <v>535</v>
      </c>
      <c r="E1165" s="734"/>
      <c r="F1165" s="971"/>
      <c r="G1165" s="267">
        <v>0.55999999999999994</v>
      </c>
      <c r="H1165" s="959">
        <v>39</v>
      </c>
      <c r="I1165" s="272">
        <v>18275.03068</v>
      </c>
      <c r="J1165" s="312">
        <v>1093.2487999999998</v>
      </c>
      <c r="K1165" s="1447"/>
      <c r="L1165" s="1447"/>
      <c r="M1165" s="1447"/>
      <c r="N1165" s="1449"/>
      <c r="O1165" s="1448"/>
      <c r="P1165" s="89"/>
    </row>
    <row r="1166" spans="1:16" outlineLevel="1" x14ac:dyDescent="0.2">
      <c r="A1166" s="955">
        <v>327</v>
      </c>
      <c r="B1166" s="969" t="s">
        <v>193</v>
      </c>
      <c r="C1166" s="956" t="s">
        <v>167</v>
      </c>
      <c r="D1166" s="265" t="s">
        <v>524</v>
      </c>
      <c r="E1166" s="734"/>
      <c r="F1166" s="960"/>
      <c r="G1166" s="267">
        <v>0.52</v>
      </c>
      <c r="H1166" s="959">
        <v>30</v>
      </c>
      <c r="I1166" s="272">
        <v>11922.548600000002</v>
      </c>
      <c r="J1166" s="312">
        <v>1015.1596</v>
      </c>
      <c r="K1166" s="1447"/>
      <c r="L1166" s="1447"/>
      <c r="M1166" s="1447"/>
      <c r="N1166" s="1449"/>
      <c r="O1166" s="1448"/>
      <c r="P1166" s="89"/>
    </row>
    <row r="1167" spans="1:16" outlineLevel="1" x14ac:dyDescent="0.2">
      <c r="A1167" s="955">
        <v>327</v>
      </c>
      <c r="B1167" s="969" t="s">
        <v>193</v>
      </c>
      <c r="C1167" s="956" t="s">
        <v>167</v>
      </c>
      <c r="D1167" s="265" t="s">
        <v>2830</v>
      </c>
      <c r="E1167" s="734"/>
      <c r="F1167" s="960"/>
      <c r="G1167" s="267">
        <v>0.24</v>
      </c>
      <c r="H1167" s="959">
        <v>29</v>
      </c>
      <c r="I1167" s="272">
        <v>5291.1260699999993</v>
      </c>
      <c r="J1167" s="312">
        <v>468.53519999999997</v>
      </c>
      <c r="K1167" s="1447"/>
      <c r="L1167" s="1447"/>
      <c r="M1167" s="1447"/>
      <c r="N1167" s="1449"/>
      <c r="O1167" s="1448"/>
      <c r="P1167" s="89"/>
    </row>
    <row r="1168" spans="1:16" outlineLevel="1" x14ac:dyDescent="0.2">
      <c r="A1168" s="955">
        <v>327</v>
      </c>
      <c r="B1168" s="969" t="s">
        <v>193</v>
      </c>
      <c r="C1168" s="956" t="s">
        <v>167</v>
      </c>
      <c r="D1168" s="265" t="s">
        <v>1769</v>
      </c>
      <c r="E1168" s="957"/>
      <c r="F1168" s="980"/>
      <c r="G1168" s="267">
        <v>0.26</v>
      </c>
      <c r="H1168" s="959">
        <v>28</v>
      </c>
      <c r="I1168" s="272">
        <v>5511.5123800000001</v>
      </c>
      <c r="J1168" s="312">
        <v>507.57979999999998</v>
      </c>
      <c r="K1168" s="1447">
        <v>18985.308510873601</v>
      </c>
      <c r="L1168" s="1447">
        <v>3856.7350392883204</v>
      </c>
      <c r="M1168" s="1447"/>
      <c r="N1168" s="1449"/>
      <c r="O1168" s="1448"/>
      <c r="P1168" s="89"/>
    </row>
    <row r="1169" spans="1:16" outlineLevel="1" x14ac:dyDescent="0.2">
      <c r="A1169" s="955">
        <v>327</v>
      </c>
      <c r="B1169" s="969" t="s">
        <v>193</v>
      </c>
      <c r="C1169" s="956" t="s">
        <v>167</v>
      </c>
      <c r="D1169" s="265" t="s">
        <v>2829</v>
      </c>
      <c r="E1169" s="957"/>
      <c r="F1169" s="960"/>
      <c r="G1169" s="267">
        <v>0.26400000000000001</v>
      </c>
      <c r="H1169" s="907">
        <v>39</v>
      </c>
      <c r="I1169" s="272">
        <v>8615.3700000000008</v>
      </c>
      <c r="J1169" s="312">
        <v>515.39</v>
      </c>
      <c r="K1169" s="1447"/>
      <c r="L1169" s="1447"/>
      <c r="M1169" s="1447"/>
      <c r="N1169" s="1449"/>
      <c r="O1169" s="1448"/>
      <c r="P1169" s="89"/>
    </row>
    <row r="1170" spans="1:16" outlineLevel="1" x14ac:dyDescent="0.2">
      <c r="A1170" s="961">
        <v>327</v>
      </c>
      <c r="B1170" s="977" t="s">
        <v>193</v>
      </c>
      <c r="C1170" s="962" t="s">
        <v>167</v>
      </c>
      <c r="D1170" s="265" t="s">
        <v>2355</v>
      </c>
      <c r="E1170" s="963"/>
      <c r="F1170" s="965"/>
      <c r="G1170" s="280">
        <v>0.04</v>
      </c>
      <c r="H1170" s="966">
        <v>28</v>
      </c>
      <c r="I1170" s="333">
        <v>847.92498000000001</v>
      </c>
      <c r="J1170" s="1053">
        <v>78.089199999999991</v>
      </c>
      <c r="K1170" s="1450">
        <v>4918.19605595136</v>
      </c>
      <c r="L1170" s="1450">
        <v>344.67425524224006</v>
      </c>
      <c r="M1170" s="1450"/>
      <c r="N1170" s="1451"/>
      <c r="O1170" s="1452"/>
      <c r="P1170" s="89"/>
    </row>
    <row r="1171" spans="1:16" ht="25.5" x14ac:dyDescent="0.2">
      <c r="A1171" s="1339">
        <v>327</v>
      </c>
      <c r="B1171" s="1081" t="s">
        <v>193</v>
      </c>
      <c r="C1171" s="1081" t="s">
        <v>167</v>
      </c>
      <c r="D1171" s="1082" t="s">
        <v>3685</v>
      </c>
      <c r="E1171" s="1276">
        <v>12</v>
      </c>
      <c r="F1171" s="1356" t="s">
        <v>594</v>
      </c>
      <c r="G1171" s="1083">
        <v>2.6799999999999997</v>
      </c>
      <c r="H1171" s="976"/>
      <c r="I1171" s="258">
        <v>103351.53</v>
      </c>
      <c r="J1171" s="258">
        <v>5239.79</v>
      </c>
      <c r="K1171" s="1453">
        <v>26672.17</v>
      </c>
      <c r="L1171" s="1453">
        <v>4201.41</v>
      </c>
      <c r="M1171" s="1453">
        <v>1248.9000000000001</v>
      </c>
      <c r="N1171" s="1453">
        <v>140713.79431</v>
      </c>
      <c r="O1171" s="1454">
        <v>11726.15</v>
      </c>
      <c r="P1171" s="89"/>
    </row>
    <row r="1172" spans="1:16" outlineLevel="1" x14ac:dyDescent="0.2">
      <c r="A1172" s="1342">
        <v>327</v>
      </c>
      <c r="B1172" s="1266" t="s">
        <v>193</v>
      </c>
      <c r="C1172" s="1084" t="s">
        <v>167</v>
      </c>
      <c r="D1172" s="470" t="s">
        <v>526</v>
      </c>
      <c r="E1172" s="1324"/>
      <c r="F1172" s="1308"/>
      <c r="G1172" s="1286">
        <v>0.8</v>
      </c>
      <c r="H1172" s="959">
        <v>57</v>
      </c>
      <c r="I1172" s="272">
        <v>52888.014670000004</v>
      </c>
      <c r="J1172" s="312">
        <v>1561.7840000000001</v>
      </c>
      <c r="K1172" s="21"/>
      <c r="L1172" s="21"/>
      <c r="M1172" s="21"/>
      <c r="N1172" s="21"/>
      <c r="O1172" s="1374"/>
      <c r="P1172" s="89"/>
    </row>
    <row r="1173" spans="1:16" outlineLevel="1" x14ac:dyDescent="0.2">
      <c r="A1173" s="1342">
        <v>327</v>
      </c>
      <c r="B1173" s="1266" t="s">
        <v>193</v>
      </c>
      <c r="C1173" s="1084" t="s">
        <v>167</v>
      </c>
      <c r="D1173" s="470" t="s">
        <v>535</v>
      </c>
      <c r="E1173" s="1324"/>
      <c r="F1173" s="1308"/>
      <c r="G1173" s="1286">
        <v>0.55999999999999994</v>
      </c>
      <c r="H1173" s="959">
        <v>39</v>
      </c>
      <c r="I1173" s="272">
        <v>18275.03068</v>
      </c>
      <c r="J1173" s="312">
        <v>1093.2487999999998</v>
      </c>
      <c r="K1173" s="21"/>
      <c r="L1173" s="21"/>
      <c r="M1173" s="21"/>
      <c r="N1173" s="1375"/>
      <c r="O1173" s="1374"/>
      <c r="P1173" s="89"/>
    </row>
    <row r="1174" spans="1:16" outlineLevel="1" x14ac:dyDescent="0.2">
      <c r="A1174" s="1342">
        <v>327</v>
      </c>
      <c r="B1174" s="1266" t="s">
        <v>193</v>
      </c>
      <c r="C1174" s="1084" t="s">
        <v>167</v>
      </c>
      <c r="D1174" s="470" t="s">
        <v>524</v>
      </c>
      <c r="E1174" s="1324"/>
      <c r="F1174" s="1344"/>
      <c r="G1174" s="1286">
        <v>0.52</v>
      </c>
      <c r="H1174" s="959">
        <v>30</v>
      </c>
      <c r="I1174" s="272">
        <v>11922.548600000002</v>
      </c>
      <c r="J1174" s="312">
        <v>1015.1596</v>
      </c>
      <c r="K1174" s="21"/>
      <c r="L1174" s="21"/>
      <c r="M1174" s="21"/>
      <c r="N1174" s="1375"/>
      <c r="O1174" s="1374"/>
      <c r="P1174" s="89"/>
    </row>
    <row r="1175" spans="1:16" outlineLevel="1" x14ac:dyDescent="0.2">
      <c r="A1175" s="1342">
        <v>327</v>
      </c>
      <c r="B1175" s="1266" t="s">
        <v>193</v>
      </c>
      <c r="C1175" s="1084" t="s">
        <v>167</v>
      </c>
      <c r="D1175" s="470" t="s">
        <v>2830</v>
      </c>
      <c r="E1175" s="1324"/>
      <c r="F1175" s="1344"/>
      <c r="G1175" s="1286">
        <v>0.24</v>
      </c>
      <c r="H1175" s="959">
        <v>29</v>
      </c>
      <c r="I1175" s="272">
        <v>5291.1260699999993</v>
      </c>
      <c r="J1175" s="312">
        <v>468.53519999999997</v>
      </c>
      <c r="K1175" s="21"/>
      <c r="L1175" s="21"/>
      <c r="M1175" s="21"/>
      <c r="N1175" s="1375"/>
      <c r="O1175" s="1374"/>
      <c r="P1175" s="89"/>
    </row>
    <row r="1176" spans="1:16" outlineLevel="1" x14ac:dyDescent="0.2">
      <c r="A1176" s="1342">
        <v>327</v>
      </c>
      <c r="B1176" s="1266" t="s">
        <v>193</v>
      </c>
      <c r="C1176" s="1084" t="s">
        <v>167</v>
      </c>
      <c r="D1176" s="470" t="s">
        <v>1769</v>
      </c>
      <c r="E1176" s="1267"/>
      <c r="F1176" s="1369"/>
      <c r="G1176" s="1286">
        <v>0.26</v>
      </c>
      <c r="H1176" s="959">
        <v>28</v>
      </c>
      <c r="I1176" s="272">
        <v>5511.5123800000001</v>
      </c>
      <c r="J1176" s="312">
        <v>507.57979999999998</v>
      </c>
      <c r="K1176" s="21">
        <v>21753.972510873602</v>
      </c>
      <c r="L1176" s="21">
        <v>3856.7350392883209</v>
      </c>
      <c r="M1176" s="21"/>
      <c r="N1176" s="1375"/>
      <c r="O1176" s="1374"/>
      <c r="P1176" s="89"/>
    </row>
    <row r="1177" spans="1:16" outlineLevel="1" x14ac:dyDescent="0.2">
      <c r="A1177" s="1342">
        <v>327</v>
      </c>
      <c r="B1177" s="1266" t="s">
        <v>193</v>
      </c>
      <c r="C1177" s="1084" t="s">
        <v>167</v>
      </c>
      <c r="D1177" s="470" t="s">
        <v>2829</v>
      </c>
      <c r="E1177" s="1267"/>
      <c r="F1177" s="1344"/>
      <c r="G1177" s="1286">
        <v>0.26400000000000001</v>
      </c>
      <c r="H1177" s="907">
        <v>39</v>
      </c>
      <c r="I1177" s="272">
        <v>8615.3700000000008</v>
      </c>
      <c r="J1177" s="312">
        <v>515.39</v>
      </c>
      <c r="K1177" s="21"/>
      <c r="L1177" s="21"/>
      <c r="M1177" s="21"/>
      <c r="N1177" s="1375"/>
      <c r="O1177" s="1374"/>
      <c r="P1177" s="89"/>
    </row>
    <row r="1178" spans="1:16" outlineLevel="1" x14ac:dyDescent="0.2">
      <c r="A1178" s="1373">
        <v>327</v>
      </c>
      <c r="B1178" s="1273" t="s">
        <v>193</v>
      </c>
      <c r="C1178" s="1087" t="s">
        <v>167</v>
      </c>
      <c r="D1178" s="482" t="s">
        <v>2355</v>
      </c>
      <c r="E1178" s="1274"/>
      <c r="F1178" s="1370"/>
      <c r="G1178" s="1054">
        <v>0.04</v>
      </c>
      <c r="H1178" s="966">
        <v>28</v>
      </c>
      <c r="I1178" s="272">
        <v>847.92498000000001</v>
      </c>
      <c r="J1178" s="312">
        <v>78.089199999999991</v>
      </c>
      <c r="K1178" s="1122">
        <v>4918.1960559513609</v>
      </c>
      <c r="L1178" s="1122">
        <v>344.67425524224001</v>
      </c>
      <c r="M1178" s="1122"/>
      <c r="N1178" s="1376"/>
      <c r="O1178" s="1377"/>
      <c r="P1178" s="89"/>
    </row>
    <row r="1179" spans="1:16" ht="24" customHeight="1" x14ac:dyDescent="0.2">
      <c r="A1179" s="625">
        <v>327</v>
      </c>
      <c r="B1179" s="303" t="s">
        <v>194</v>
      </c>
      <c r="C1179" s="254" t="s">
        <v>1747</v>
      </c>
      <c r="D1179" s="284" t="s">
        <v>650</v>
      </c>
      <c r="E1179" s="257">
        <v>47706</v>
      </c>
      <c r="F1179" s="301" t="s">
        <v>645</v>
      </c>
      <c r="G1179" s="258">
        <v>4.1399999999999997</v>
      </c>
      <c r="H1179" s="771"/>
      <c r="I1179" s="258">
        <v>159572.15065</v>
      </c>
      <c r="J1179" s="258">
        <v>8082.2321999999995</v>
      </c>
      <c r="K1179" s="314">
        <v>30250.400000000001</v>
      </c>
      <c r="L1179" s="314">
        <v>5411.99</v>
      </c>
      <c r="M1179" s="314">
        <v>1561.12</v>
      </c>
      <c r="N1179" s="310">
        <v>204877.89285</v>
      </c>
      <c r="O1179" s="659">
        <v>4.29</v>
      </c>
      <c r="P1179" s="89"/>
    </row>
    <row r="1180" spans="1:16" outlineLevel="1" x14ac:dyDescent="0.2">
      <c r="A1180" s="623">
        <v>327</v>
      </c>
      <c r="B1180" s="304" t="s">
        <v>194</v>
      </c>
      <c r="C1180" s="262" t="s">
        <v>1747</v>
      </c>
      <c r="D1180" s="265" t="s">
        <v>526</v>
      </c>
      <c r="E1180" s="294">
        <v>47706</v>
      </c>
      <c r="F1180" s="296"/>
      <c r="G1180" s="267">
        <v>1</v>
      </c>
      <c r="H1180" s="907">
        <v>57</v>
      </c>
      <c r="I1180" s="272">
        <v>66110.018349999998</v>
      </c>
      <c r="J1180" s="312">
        <v>1952.23</v>
      </c>
      <c r="K1180" s="242"/>
      <c r="L1180" s="242"/>
      <c r="M1180" s="242"/>
      <c r="N1180" s="900"/>
      <c r="O1180" s="656"/>
      <c r="P1180" s="89"/>
    </row>
    <row r="1181" spans="1:16" outlineLevel="1" x14ac:dyDescent="0.2">
      <c r="A1181" s="623">
        <v>327</v>
      </c>
      <c r="B1181" s="304" t="s">
        <v>194</v>
      </c>
      <c r="C1181" s="262" t="s">
        <v>1747</v>
      </c>
      <c r="D1181" s="265" t="s">
        <v>535</v>
      </c>
      <c r="E1181" s="294"/>
      <c r="F1181" s="297"/>
      <c r="G1181" s="267">
        <v>2</v>
      </c>
      <c r="H1181" s="907">
        <v>39</v>
      </c>
      <c r="I1181" s="272">
        <v>65267.966700000004</v>
      </c>
      <c r="J1181" s="312">
        <v>3904.46</v>
      </c>
      <c r="K1181" s="242"/>
      <c r="L1181" s="242"/>
      <c r="M1181" s="242"/>
      <c r="N1181" s="900"/>
      <c r="O1181" s="222"/>
      <c r="P1181" s="89"/>
    </row>
    <row r="1182" spans="1:16" outlineLevel="1" x14ac:dyDescent="0.2">
      <c r="A1182" s="623">
        <v>327</v>
      </c>
      <c r="B1182" s="304" t="s">
        <v>194</v>
      </c>
      <c r="C1182" s="262" t="s">
        <v>1747</v>
      </c>
      <c r="D1182" s="265" t="s">
        <v>2830</v>
      </c>
      <c r="E1182" s="294"/>
      <c r="F1182" s="297"/>
      <c r="G1182" s="267">
        <v>0.3</v>
      </c>
      <c r="H1182" s="959">
        <v>29</v>
      </c>
      <c r="I1182" s="272">
        <v>6613.9075899999989</v>
      </c>
      <c r="J1182" s="312">
        <v>585.66899999999998</v>
      </c>
      <c r="K1182" s="242"/>
      <c r="L1182" s="242"/>
      <c r="M1182" s="242"/>
      <c r="N1182" s="900"/>
      <c r="O1182" s="222"/>
      <c r="P1182" s="89"/>
    </row>
    <row r="1183" spans="1:16" outlineLevel="1" x14ac:dyDescent="0.2">
      <c r="A1183" s="623">
        <v>327</v>
      </c>
      <c r="B1183" s="304" t="s">
        <v>194</v>
      </c>
      <c r="C1183" s="262" t="s">
        <v>1747</v>
      </c>
      <c r="D1183" s="265" t="s">
        <v>1769</v>
      </c>
      <c r="E1183" s="263"/>
      <c r="F1183" s="297"/>
      <c r="G1183" s="267">
        <v>0.46</v>
      </c>
      <c r="H1183" s="907">
        <v>28</v>
      </c>
      <c r="I1183" s="272">
        <v>9751.137279999999</v>
      </c>
      <c r="J1183" s="312">
        <v>898.02579999999989</v>
      </c>
      <c r="K1183" s="242">
        <v>23015.047641062403</v>
      </c>
      <c r="L1183" s="242">
        <v>4981.1445802943999</v>
      </c>
      <c r="M1183" s="242"/>
      <c r="N1183" s="900"/>
      <c r="O1183" s="222"/>
      <c r="P1183" s="89"/>
    </row>
    <row r="1184" spans="1:16" outlineLevel="1" x14ac:dyDescent="0.2">
      <c r="A1184" s="623">
        <v>327</v>
      </c>
      <c r="B1184" s="304" t="s">
        <v>194</v>
      </c>
      <c r="C1184" s="262" t="s">
        <v>1747</v>
      </c>
      <c r="D1184" s="265" t="s">
        <v>2829</v>
      </c>
      <c r="E1184" s="263"/>
      <c r="F1184" s="297"/>
      <c r="G1184" s="267">
        <v>0.33</v>
      </c>
      <c r="H1184" s="907">
        <v>39</v>
      </c>
      <c r="I1184" s="272">
        <v>10769.214499999998</v>
      </c>
      <c r="J1184" s="312">
        <v>644.2358999999999</v>
      </c>
      <c r="K1184" s="242"/>
      <c r="L1184" s="242"/>
      <c r="M1184" s="242"/>
      <c r="N1184" s="900"/>
      <c r="O1184" s="228"/>
      <c r="P1184" s="89"/>
    </row>
    <row r="1185" spans="1:16" outlineLevel="1" x14ac:dyDescent="0.2">
      <c r="A1185" s="624">
        <v>327</v>
      </c>
      <c r="B1185" s="305" t="s">
        <v>194</v>
      </c>
      <c r="C1185" s="275" t="s">
        <v>1747</v>
      </c>
      <c r="D1185" s="265" t="s">
        <v>2355</v>
      </c>
      <c r="E1185" s="276"/>
      <c r="F1185" s="540"/>
      <c r="G1185" s="280">
        <v>0.05</v>
      </c>
      <c r="H1185" s="909">
        <v>28</v>
      </c>
      <c r="I1185" s="282">
        <v>1059.9062300000001</v>
      </c>
      <c r="J1185" s="313">
        <v>97.611500000000007</v>
      </c>
      <c r="K1185" s="251">
        <v>7235.3479552704011</v>
      </c>
      <c r="L1185" s="251">
        <v>430.8428190528</v>
      </c>
      <c r="M1185" s="251"/>
      <c r="N1185" s="979"/>
      <c r="O1185" s="320"/>
      <c r="P1185" s="89"/>
    </row>
    <row r="1186" spans="1:16" ht="29.25" customHeight="1" x14ac:dyDescent="0.2">
      <c r="A1186" s="288">
        <v>327</v>
      </c>
      <c r="B1186" s="303" t="s">
        <v>194</v>
      </c>
      <c r="C1186" s="254" t="s">
        <v>2370</v>
      </c>
      <c r="D1186" s="569" t="s">
        <v>2782</v>
      </c>
      <c r="E1186" s="257">
        <v>12</v>
      </c>
      <c r="F1186" s="301" t="s">
        <v>594</v>
      </c>
      <c r="G1186" s="258">
        <v>1.27</v>
      </c>
      <c r="H1186" s="771"/>
      <c r="I1186" s="258">
        <v>52891.476869999999</v>
      </c>
      <c r="J1186" s="258">
        <v>2479.3321000000001</v>
      </c>
      <c r="K1186" s="314">
        <v>9101.8799999999992</v>
      </c>
      <c r="L1186" s="314">
        <v>1628.39</v>
      </c>
      <c r="M1186" s="314">
        <v>1561.12</v>
      </c>
      <c r="N1186" s="310">
        <v>67662.198969999998</v>
      </c>
      <c r="O1186" s="655">
        <v>5638.52</v>
      </c>
      <c r="P1186" s="89"/>
    </row>
    <row r="1187" spans="1:16" outlineLevel="1" x14ac:dyDescent="0.2">
      <c r="A1187" s="623">
        <v>327</v>
      </c>
      <c r="B1187" s="262" t="s">
        <v>194</v>
      </c>
      <c r="C1187" s="262" t="s">
        <v>2370</v>
      </c>
      <c r="D1187" s="265" t="s">
        <v>526</v>
      </c>
      <c r="E1187" s="294"/>
      <c r="F1187" s="266"/>
      <c r="G1187" s="267">
        <v>0.4</v>
      </c>
      <c r="H1187" s="907">
        <v>57</v>
      </c>
      <c r="I1187" s="272">
        <v>26444.00734</v>
      </c>
      <c r="J1187" s="272">
        <v>780.89200000000005</v>
      </c>
      <c r="K1187" s="242"/>
      <c r="L1187" s="242"/>
      <c r="M1187" s="242"/>
      <c r="N1187" s="900"/>
      <c r="O1187" s="656"/>
      <c r="P1187" s="89"/>
    </row>
    <row r="1188" spans="1:16" outlineLevel="1" x14ac:dyDescent="0.2">
      <c r="A1188" s="623">
        <v>327</v>
      </c>
      <c r="B1188" s="262" t="s">
        <v>194</v>
      </c>
      <c r="C1188" s="262" t="s">
        <v>2370</v>
      </c>
      <c r="D1188" s="265" t="s">
        <v>535</v>
      </c>
      <c r="E1188" s="294"/>
      <c r="F1188" s="263"/>
      <c r="G1188" s="267">
        <v>0.6</v>
      </c>
      <c r="H1188" s="907">
        <v>39</v>
      </c>
      <c r="I1188" s="272">
        <v>19580.390020000003</v>
      </c>
      <c r="J1188" s="272">
        <v>1171.338</v>
      </c>
      <c r="K1188" s="242"/>
      <c r="L1188" s="242"/>
      <c r="M1188" s="242"/>
      <c r="N1188" s="900"/>
      <c r="O1188" s="222"/>
      <c r="P1188" s="89"/>
    </row>
    <row r="1189" spans="1:16" outlineLevel="1" x14ac:dyDescent="0.2">
      <c r="A1189" s="623">
        <v>327</v>
      </c>
      <c r="B1189" s="262" t="s">
        <v>194</v>
      </c>
      <c r="C1189" s="262" t="s">
        <v>2370</v>
      </c>
      <c r="D1189" s="265" t="s">
        <v>1769</v>
      </c>
      <c r="E1189" s="263"/>
      <c r="F1189" s="263"/>
      <c r="G1189" s="267">
        <v>0.15</v>
      </c>
      <c r="H1189" s="907">
        <v>28</v>
      </c>
      <c r="I1189" s="272">
        <v>3179.7186799999999</v>
      </c>
      <c r="J1189" s="312">
        <v>292.83449999999999</v>
      </c>
      <c r="K1189" s="242">
        <v>6924.88</v>
      </c>
      <c r="L1189" s="242">
        <v>1498.75</v>
      </c>
      <c r="M1189" s="242"/>
      <c r="N1189" s="900"/>
      <c r="O1189" s="222"/>
      <c r="P1189" s="89"/>
    </row>
    <row r="1190" spans="1:16" outlineLevel="1" x14ac:dyDescent="0.2">
      <c r="A1190" s="623">
        <v>327</v>
      </c>
      <c r="B1190" s="262" t="s">
        <v>194</v>
      </c>
      <c r="C1190" s="262" t="s">
        <v>2370</v>
      </c>
      <c r="D1190" s="265" t="s">
        <v>2829</v>
      </c>
      <c r="E1190" s="263"/>
      <c r="F1190" s="263"/>
      <c r="G1190" s="267">
        <v>0.1</v>
      </c>
      <c r="H1190" s="907">
        <v>39</v>
      </c>
      <c r="I1190" s="272">
        <v>3263.3983399999997</v>
      </c>
      <c r="J1190" s="272">
        <v>195.22300000000001</v>
      </c>
      <c r="K1190" s="242"/>
      <c r="L1190" s="242"/>
      <c r="M1190" s="242"/>
      <c r="N1190" s="900"/>
      <c r="O1190" s="228"/>
      <c r="P1190" s="89"/>
    </row>
    <row r="1191" spans="1:16" outlineLevel="1" x14ac:dyDescent="0.2">
      <c r="A1191" s="854">
        <v>327</v>
      </c>
      <c r="B1191" s="275" t="s">
        <v>194</v>
      </c>
      <c r="C1191" s="275" t="s">
        <v>2370</v>
      </c>
      <c r="D1191" s="278" t="s">
        <v>2355</v>
      </c>
      <c r="E1191" s="276"/>
      <c r="F1191" s="276"/>
      <c r="G1191" s="280">
        <v>0.02</v>
      </c>
      <c r="H1191" s="909">
        <v>28</v>
      </c>
      <c r="I1191" s="333">
        <v>423.96249</v>
      </c>
      <c r="J1191" s="1053">
        <v>39.044599999999996</v>
      </c>
      <c r="K1191" s="251">
        <v>2177</v>
      </c>
      <c r="L1191" s="251">
        <v>129.63999999999999</v>
      </c>
      <c r="M1191" s="251"/>
      <c r="N1191" s="979"/>
      <c r="O1191" s="320"/>
      <c r="P1191" s="89"/>
    </row>
    <row r="1192" spans="1:16" ht="25.5" x14ac:dyDescent="0.2">
      <c r="A1192" s="1035">
        <v>327</v>
      </c>
      <c r="B1192" s="1107" t="s">
        <v>2723</v>
      </c>
      <c r="C1192" s="285" t="s">
        <v>167</v>
      </c>
      <c r="D1192" s="1108" t="s">
        <v>2776</v>
      </c>
      <c r="E1192" s="286">
        <v>12</v>
      </c>
      <c r="F1192" s="587" t="s">
        <v>594</v>
      </c>
      <c r="G1192" s="1038">
        <v>3.36</v>
      </c>
      <c r="H1192" s="1109"/>
      <c r="I1192" s="730">
        <v>129295.40183999999</v>
      </c>
      <c r="J1192" s="730">
        <v>6559.4927999999991</v>
      </c>
      <c r="K1192" s="1168">
        <v>29879.38</v>
      </c>
      <c r="L1192" s="1008">
        <v>5251.76</v>
      </c>
      <c r="M1192" s="1008">
        <v>1561.12</v>
      </c>
      <c r="N1192" s="1008">
        <v>172547.15463999999</v>
      </c>
      <c r="O1192" s="1009">
        <v>14378.93</v>
      </c>
      <c r="P1192" s="89"/>
    </row>
    <row r="1193" spans="1:16" ht="42" customHeight="1" x14ac:dyDescent="0.2">
      <c r="A1193" s="949">
        <v>327</v>
      </c>
      <c r="B1193" s="982" t="s">
        <v>2777</v>
      </c>
      <c r="C1193" s="324" t="s">
        <v>167</v>
      </c>
      <c r="D1193" s="947" t="s">
        <v>3805</v>
      </c>
      <c r="E1193" s="326">
        <v>12</v>
      </c>
      <c r="F1193" s="544" t="s">
        <v>594</v>
      </c>
      <c r="G1193" s="733">
        <v>3.36</v>
      </c>
      <c r="H1193" s="498"/>
      <c r="I1193" s="328">
        <v>129295.40183999999</v>
      </c>
      <c r="J1193" s="328">
        <v>6559.4927999999991</v>
      </c>
      <c r="K1193" s="314">
        <v>29879.38</v>
      </c>
      <c r="L1193" s="314">
        <v>5251.76</v>
      </c>
      <c r="M1193" s="314">
        <v>1561.12</v>
      </c>
      <c r="N1193" s="314">
        <v>172547.15463999999</v>
      </c>
      <c r="O1193" s="968">
        <v>14378.93</v>
      </c>
      <c r="P1193" s="89"/>
    </row>
    <row r="1194" spans="1:16" outlineLevel="1" x14ac:dyDescent="0.2">
      <c r="A1194" s="955">
        <v>327</v>
      </c>
      <c r="B1194" s="983">
        <v>65</v>
      </c>
      <c r="C1194" s="956" t="s">
        <v>167</v>
      </c>
      <c r="D1194" s="265" t="s">
        <v>526</v>
      </c>
      <c r="E1194" s="734"/>
      <c r="F1194" s="971"/>
      <c r="G1194" s="267">
        <v>1</v>
      </c>
      <c r="H1194" s="959">
        <v>57</v>
      </c>
      <c r="I1194" s="272">
        <v>66110.018349999998</v>
      </c>
      <c r="J1194" s="272">
        <v>1952.23</v>
      </c>
      <c r="K1194" s="728"/>
      <c r="L1194" s="728"/>
      <c r="M1194" s="728"/>
      <c r="N1194" s="981"/>
      <c r="O1194" s="978"/>
      <c r="P1194" s="89"/>
    </row>
    <row r="1195" spans="1:16" outlineLevel="1" x14ac:dyDescent="0.2">
      <c r="A1195" s="955">
        <v>327</v>
      </c>
      <c r="B1195" s="983">
        <v>65</v>
      </c>
      <c r="C1195" s="956" t="s">
        <v>167</v>
      </c>
      <c r="D1195" s="265" t="s">
        <v>535</v>
      </c>
      <c r="E1195" s="734"/>
      <c r="F1195" s="971"/>
      <c r="G1195" s="267">
        <v>0.7</v>
      </c>
      <c r="H1195" s="959">
        <v>39</v>
      </c>
      <c r="I1195" s="272">
        <v>22843.788339999999</v>
      </c>
      <c r="J1195" s="272">
        <v>1366.5609999999999</v>
      </c>
      <c r="K1195" s="644"/>
      <c r="L1195" s="644"/>
      <c r="M1195" s="644"/>
      <c r="N1195" s="981"/>
      <c r="O1195" s="981"/>
      <c r="P1195" s="89"/>
    </row>
    <row r="1196" spans="1:16" outlineLevel="1" x14ac:dyDescent="0.2">
      <c r="A1196" s="955">
        <v>327</v>
      </c>
      <c r="B1196" s="983">
        <v>65</v>
      </c>
      <c r="C1196" s="956" t="s">
        <v>167</v>
      </c>
      <c r="D1196" s="265" t="s">
        <v>524</v>
      </c>
      <c r="E1196" s="734"/>
      <c r="F1196" s="960"/>
      <c r="G1196" s="267">
        <v>0.65</v>
      </c>
      <c r="H1196" s="959">
        <v>30</v>
      </c>
      <c r="I1196" s="272">
        <v>14903.185729999999</v>
      </c>
      <c r="J1196" s="272">
        <v>1268.9494999999999</v>
      </c>
      <c r="K1196" s="644"/>
      <c r="L1196" s="644"/>
      <c r="M1196" s="644"/>
      <c r="N1196" s="981"/>
      <c r="O1196" s="981"/>
      <c r="P1196" s="89"/>
    </row>
    <row r="1197" spans="1:16" outlineLevel="1" x14ac:dyDescent="0.2">
      <c r="A1197" s="955">
        <v>327</v>
      </c>
      <c r="B1197" s="983">
        <v>65</v>
      </c>
      <c r="C1197" s="956" t="s">
        <v>167</v>
      </c>
      <c r="D1197" s="265" t="s">
        <v>2830</v>
      </c>
      <c r="E1197" s="734"/>
      <c r="F1197" s="960"/>
      <c r="G1197" s="267">
        <v>0.3</v>
      </c>
      <c r="H1197" s="959">
        <v>29</v>
      </c>
      <c r="I1197" s="272">
        <v>6613.9075899999989</v>
      </c>
      <c r="J1197" s="272">
        <v>585.66899999999998</v>
      </c>
      <c r="K1197" s="644"/>
      <c r="L1197" s="644"/>
      <c r="M1197" s="644"/>
      <c r="N1197" s="981"/>
      <c r="O1197" s="981"/>
      <c r="P1197" s="89"/>
    </row>
    <row r="1198" spans="1:16" outlineLevel="1" x14ac:dyDescent="0.2">
      <c r="A1198" s="955">
        <v>327</v>
      </c>
      <c r="B1198" s="983">
        <v>65</v>
      </c>
      <c r="C1198" s="956" t="s">
        <v>167</v>
      </c>
      <c r="D1198" s="265" t="s">
        <v>1769</v>
      </c>
      <c r="E1198" s="957"/>
      <c r="F1198" s="980"/>
      <c r="G1198" s="267">
        <v>0.33</v>
      </c>
      <c r="H1198" s="959">
        <v>28</v>
      </c>
      <c r="I1198" s="272">
        <v>6995.3811000000005</v>
      </c>
      <c r="J1198" s="272">
        <v>644.2358999999999</v>
      </c>
      <c r="K1198" s="644">
        <v>23731.635638592001</v>
      </c>
      <c r="L1198" s="644">
        <v>4820.9187991104009</v>
      </c>
      <c r="M1198" s="644"/>
      <c r="N1198" s="981"/>
      <c r="O1198" s="430"/>
      <c r="P1198" s="89"/>
    </row>
    <row r="1199" spans="1:16" outlineLevel="1" x14ac:dyDescent="0.2">
      <c r="A1199" s="955">
        <v>327</v>
      </c>
      <c r="B1199" s="983">
        <v>65</v>
      </c>
      <c r="C1199" s="956" t="s">
        <v>167</v>
      </c>
      <c r="D1199" s="265" t="s">
        <v>2829</v>
      </c>
      <c r="E1199" s="957"/>
      <c r="F1199" s="960"/>
      <c r="G1199" s="267">
        <v>0.33</v>
      </c>
      <c r="H1199" s="907">
        <v>39</v>
      </c>
      <c r="I1199" s="272">
        <v>10769.214499999998</v>
      </c>
      <c r="J1199" s="272">
        <v>644.2358999999999</v>
      </c>
      <c r="K1199" s="644"/>
      <c r="L1199" s="644"/>
      <c r="M1199" s="644"/>
      <c r="N1199" s="981"/>
      <c r="O1199" s="319"/>
      <c r="P1199" s="89"/>
    </row>
    <row r="1200" spans="1:16" outlineLevel="1" x14ac:dyDescent="0.2">
      <c r="A1200" s="955">
        <v>327</v>
      </c>
      <c r="B1200" s="983">
        <v>65</v>
      </c>
      <c r="C1200" s="956" t="s">
        <v>167</v>
      </c>
      <c r="D1200" s="265" t="s">
        <v>2355</v>
      </c>
      <c r="E1200" s="957"/>
      <c r="F1200" s="960"/>
      <c r="G1200" s="267">
        <v>0.05</v>
      </c>
      <c r="H1200" s="907">
        <v>28</v>
      </c>
      <c r="I1200" s="272">
        <v>1059.9062300000001</v>
      </c>
      <c r="J1200" s="272">
        <v>97.611500000000007</v>
      </c>
      <c r="K1200" s="644">
        <v>6147.7450699392002</v>
      </c>
      <c r="L1200" s="644">
        <v>430.8428190528</v>
      </c>
      <c r="M1200" s="644"/>
      <c r="N1200" s="981"/>
      <c r="O1200" s="319"/>
      <c r="P1200" s="89"/>
    </row>
    <row r="1201" spans="1:16" outlineLevel="1" x14ac:dyDescent="0.2">
      <c r="A1201" s="1418"/>
      <c r="B1201" s="1423"/>
      <c r="C1201" s="1396"/>
      <c r="D1201" s="1422" t="s">
        <v>3787</v>
      </c>
      <c r="E1201" s="1399"/>
      <c r="F1201" s="1400"/>
      <c r="G1201" s="994"/>
      <c r="H1201" s="937"/>
      <c r="I1201" s="272"/>
      <c r="J1201" s="272"/>
      <c r="K1201" s="644"/>
      <c r="L1201" s="644"/>
      <c r="M1201" s="644"/>
      <c r="N1201" s="981"/>
      <c r="O1201" s="319"/>
      <c r="P1201" s="89"/>
    </row>
    <row r="1202" spans="1:16" ht="25.5" x14ac:dyDescent="0.2">
      <c r="A1202" s="625">
        <v>327</v>
      </c>
      <c r="B1202" s="303" t="s">
        <v>661</v>
      </c>
      <c r="C1202" s="254" t="s">
        <v>28</v>
      </c>
      <c r="D1202" s="737" t="s">
        <v>3583</v>
      </c>
      <c r="E1202" s="301">
        <v>191535</v>
      </c>
      <c r="F1202" s="301" t="s">
        <v>552</v>
      </c>
      <c r="G1202" s="258">
        <v>14.99</v>
      </c>
      <c r="H1202" s="1424"/>
      <c r="I1202" s="258">
        <v>527635.38485999999</v>
      </c>
      <c r="J1202" s="258">
        <v>29263.927699999997</v>
      </c>
      <c r="K1202" s="310">
        <v>127620.83</v>
      </c>
      <c r="L1202" s="310">
        <v>3766.81</v>
      </c>
      <c r="M1202" s="310">
        <v>1561.12</v>
      </c>
      <c r="N1202" s="310">
        <v>689848.07256</v>
      </c>
      <c r="O1202" s="655">
        <v>3.6</v>
      </c>
      <c r="P1202" s="89"/>
    </row>
    <row r="1203" spans="1:16" outlineLevel="1" x14ac:dyDescent="0.2">
      <c r="A1203" s="623">
        <v>327</v>
      </c>
      <c r="B1203" s="262" t="s">
        <v>661</v>
      </c>
      <c r="C1203" s="262" t="s">
        <v>28</v>
      </c>
      <c r="D1203" s="265" t="s">
        <v>526</v>
      </c>
      <c r="E1203" s="294">
        <v>25233</v>
      </c>
      <c r="F1203" s="266"/>
      <c r="G1203" s="267">
        <v>1</v>
      </c>
      <c r="H1203" s="907">
        <v>57</v>
      </c>
      <c r="I1203" s="272">
        <v>66110.018349999998</v>
      </c>
      <c r="J1203" s="272">
        <v>1952.23</v>
      </c>
      <c r="K1203" s="242"/>
      <c r="L1203" s="242"/>
      <c r="M1203" s="242"/>
      <c r="N1203" s="242"/>
      <c r="O1203" s="222"/>
      <c r="P1203" s="89"/>
    </row>
    <row r="1204" spans="1:16" outlineLevel="1" x14ac:dyDescent="0.2">
      <c r="A1204" s="623">
        <v>327</v>
      </c>
      <c r="B1204" s="262" t="s">
        <v>661</v>
      </c>
      <c r="C1204" s="262" t="s">
        <v>28</v>
      </c>
      <c r="D1204" s="265" t="s">
        <v>2999</v>
      </c>
      <c r="E1204" s="294">
        <v>19734</v>
      </c>
      <c r="F1204" s="266"/>
      <c r="G1204" s="267">
        <v>1</v>
      </c>
      <c r="H1204" s="907">
        <v>50</v>
      </c>
      <c r="I1204" s="272">
        <v>50238.086820000004</v>
      </c>
      <c r="J1204" s="272">
        <v>1952.23</v>
      </c>
      <c r="K1204" s="242"/>
      <c r="L1204" s="242"/>
      <c r="M1204" s="242"/>
      <c r="N1204" s="242"/>
      <c r="O1204" s="222"/>
      <c r="P1204" s="89"/>
    </row>
    <row r="1205" spans="1:16" outlineLevel="1" x14ac:dyDescent="0.2">
      <c r="A1205" s="623">
        <v>327</v>
      </c>
      <c r="B1205" s="262" t="s">
        <v>661</v>
      </c>
      <c r="C1205" s="262" t="s">
        <v>28</v>
      </c>
      <c r="D1205" s="265" t="s">
        <v>2996</v>
      </c>
      <c r="E1205" s="294">
        <v>39468</v>
      </c>
      <c r="F1205" s="266"/>
      <c r="G1205" s="267">
        <v>2</v>
      </c>
      <c r="H1205" s="907">
        <v>45</v>
      </c>
      <c r="I1205" s="272">
        <v>82584.121900000013</v>
      </c>
      <c r="J1205" s="272">
        <v>3904.46</v>
      </c>
      <c r="K1205" s="242"/>
      <c r="L1205" s="242"/>
      <c r="M1205" s="242"/>
      <c r="N1205" s="242"/>
      <c r="O1205" s="222"/>
      <c r="P1205" s="89"/>
    </row>
    <row r="1206" spans="1:16" outlineLevel="1" x14ac:dyDescent="0.2">
      <c r="A1206" s="623">
        <v>327</v>
      </c>
      <c r="B1206" s="262" t="s">
        <v>661</v>
      </c>
      <c r="C1206" s="262" t="s">
        <v>28</v>
      </c>
      <c r="D1206" s="265" t="s">
        <v>511</v>
      </c>
      <c r="E1206" s="294">
        <v>45900</v>
      </c>
      <c r="F1206" s="266"/>
      <c r="G1206" s="267">
        <v>3</v>
      </c>
      <c r="H1206" s="907">
        <v>40</v>
      </c>
      <c r="I1206" s="272">
        <v>101817.7684</v>
      </c>
      <c r="J1206" s="272">
        <v>5856.69</v>
      </c>
      <c r="K1206" s="242"/>
      <c r="L1206" s="242"/>
      <c r="M1206" s="242"/>
      <c r="N1206" s="242"/>
      <c r="O1206" s="222"/>
      <c r="P1206" s="89"/>
    </row>
    <row r="1207" spans="1:16" outlineLevel="1" x14ac:dyDescent="0.2">
      <c r="A1207" s="623">
        <v>327</v>
      </c>
      <c r="B1207" s="262" t="s">
        <v>661</v>
      </c>
      <c r="C1207" s="262" t="s">
        <v>28</v>
      </c>
      <c r="D1207" s="265" t="s">
        <v>524</v>
      </c>
      <c r="E1207" s="294"/>
      <c r="F1207" s="266"/>
      <c r="G1207" s="267">
        <v>1</v>
      </c>
      <c r="H1207" s="907">
        <v>31</v>
      </c>
      <c r="I1207" s="272">
        <v>23845.301200000002</v>
      </c>
      <c r="J1207" s="272">
        <v>1952.23</v>
      </c>
      <c r="K1207" s="242"/>
      <c r="L1207" s="242"/>
      <c r="M1207" s="242"/>
      <c r="N1207" s="242"/>
      <c r="O1207" s="222"/>
      <c r="P1207" s="89"/>
    </row>
    <row r="1208" spans="1:16" outlineLevel="1" x14ac:dyDescent="0.2">
      <c r="A1208" s="623">
        <v>327</v>
      </c>
      <c r="B1208" s="262" t="s">
        <v>661</v>
      </c>
      <c r="C1208" s="262" t="s">
        <v>28</v>
      </c>
      <c r="D1208" s="265" t="s">
        <v>2793</v>
      </c>
      <c r="E1208" s="294">
        <v>30600</v>
      </c>
      <c r="F1208" s="266"/>
      <c r="G1208" s="267">
        <v>2</v>
      </c>
      <c r="H1208" s="907">
        <v>37</v>
      </c>
      <c r="I1208" s="272">
        <v>60343.32475</v>
      </c>
      <c r="J1208" s="272">
        <v>3904.46</v>
      </c>
      <c r="K1208" s="242"/>
      <c r="L1208" s="242"/>
      <c r="M1208" s="242"/>
      <c r="N1208" s="242"/>
      <c r="O1208" s="222"/>
      <c r="P1208" s="89"/>
    </row>
    <row r="1209" spans="1:16" outlineLevel="1" x14ac:dyDescent="0.2">
      <c r="A1209" s="623">
        <v>327</v>
      </c>
      <c r="B1209" s="262" t="s">
        <v>661</v>
      </c>
      <c r="C1209" s="262" t="s">
        <v>28</v>
      </c>
      <c r="D1209" s="265" t="s">
        <v>535</v>
      </c>
      <c r="E1209" s="294"/>
      <c r="F1209" s="266"/>
      <c r="G1209" s="267">
        <v>1</v>
      </c>
      <c r="H1209" s="907">
        <v>40</v>
      </c>
      <c r="I1209" s="272">
        <v>33939.256130000002</v>
      </c>
      <c r="J1209" s="272">
        <v>1952.23</v>
      </c>
      <c r="K1209" s="242"/>
      <c r="L1209" s="242"/>
      <c r="M1209" s="242"/>
      <c r="N1209" s="242"/>
      <c r="O1209" s="222"/>
      <c r="P1209" s="89"/>
    </row>
    <row r="1210" spans="1:16" outlineLevel="1" x14ac:dyDescent="0.2">
      <c r="A1210" s="623">
        <v>327</v>
      </c>
      <c r="B1210" s="262" t="s">
        <v>661</v>
      </c>
      <c r="C1210" s="262" t="s">
        <v>28</v>
      </c>
      <c r="D1210" s="265" t="s">
        <v>522</v>
      </c>
      <c r="E1210" s="294">
        <v>15300</v>
      </c>
      <c r="F1210" s="266"/>
      <c r="G1210" s="267">
        <v>1</v>
      </c>
      <c r="H1210" s="907">
        <v>40</v>
      </c>
      <c r="I1210" s="272">
        <v>33939.256130000002</v>
      </c>
      <c r="J1210" s="272">
        <v>1952.23</v>
      </c>
      <c r="K1210" s="242"/>
      <c r="L1210" s="242"/>
      <c r="M1210" s="242"/>
      <c r="N1210" s="242"/>
      <c r="O1210" s="222"/>
      <c r="P1210" s="89"/>
    </row>
    <row r="1211" spans="1:16" outlineLevel="1" x14ac:dyDescent="0.2">
      <c r="A1211" s="623">
        <v>327</v>
      </c>
      <c r="B1211" s="262" t="s">
        <v>661</v>
      </c>
      <c r="C1211" s="262" t="s">
        <v>28</v>
      </c>
      <c r="D1211" s="265" t="s">
        <v>521</v>
      </c>
      <c r="E1211" s="294">
        <v>15300</v>
      </c>
      <c r="F1211" s="266"/>
      <c r="G1211" s="267">
        <v>1</v>
      </c>
      <c r="H1211" s="907">
        <v>39</v>
      </c>
      <c r="I1211" s="272">
        <v>32633.983350000002</v>
      </c>
      <c r="J1211" s="272">
        <v>1952.23</v>
      </c>
      <c r="K1211" s="242"/>
      <c r="L1211" s="242"/>
      <c r="M1211" s="242"/>
      <c r="N1211" s="242"/>
      <c r="O1211" s="222"/>
      <c r="P1211" s="89"/>
    </row>
    <row r="1212" spans="1:16" outlineLevel="1" x14ac:dyDescent="0.2">
      <c r="A1212" s="623">
        <v>327</v>
      </c>
      <c r="B1212" s="262" t="s">
        <v>661</v>
      </c>
      <c r="C1212" s="262" t="s">
        <v>28</v>
      </c>
      <c r="D1212" s="265" t="s">
        <v>1769</v>
      </c>
      <c r="E1212" s="263"/>
      <c r="F1212" s="263"/>
      <c r="G1212" s="267">
        <v>1.99</v>
      </c>
      <c r="H1212" s="907">
        <v>28</v>
      </c>
      <c r="I1212" s="272">
        <v>42184.267829999997</v>
      </c>
      <c r="J1212" s="272">
        <v>3884.9376999999999</v>
      </c>
      <c r="K1212" s="242"/>
      <c r="L1212" s="242"/>
      <c r="M1212" s="242"/>
      <c r="N1212" s="242"/>
      <c r="O1212" s="222"/>
      <c r="P1212" s="89"/>
    </row>
    <row r="1213" spans="1:16" outlineLevel="1" x14ac:dyDescent="0.2">
      <c r="A1213" s="623">
        <v>327</v>
      </c>
      <c r="B1213" s="304" t="s">
        <v>661</v>
      </c>
      <c r="C1213" s="262" t="s">
        <v>28</v>
      </c>
      <c r="D1213" s="370" t="s">
        <v>3488</v>
      </c>
      <c r="E1213" s="221"/>
      <c r="F1213" s="533"/>
      <c r="G1213" s="242"/>
      <c r="H1213" s="908"/>
      <c r="I1213" s="242"/>
      <c r="J1213" s="242"/>
      <c r="K1213" s="242"/>
      <c r="L1213" s="242"/>
      <c r="M1213" s="242"/>
      <c r="N1213" s="242"/>
      <c r="O1213" s="222"/>
      <c r="P1213" s="89"/>
    </row>
    <row r="1214" spans="1:16" outlineLevel="1" x14ac:dyDescent="0.2">
      <c r="A1214" s="623">
        <v>327</v>
      </c>
      <c r="B1214" s="304" t="s">
        <v>661</v>
      </c>
      <c r="C1214" s="262" t="s">
        <v>28</v>
      </c>
      <c r="D1214" s="367" t="s">
        <v>1751</v>
      </c>
      <c r="E1214" s="221"/>
      <c r="F1214" s="533"/>
      <c r="G1214" s="242"/>
      <c r="H1214" s="908"/>
      <c r="I1214" s="242"/>
      <c r="J1214" s="242"/>
      <c r="K1214" s="242"/>
      <c r="L1214" s="242"/>
      <c r="M1214" s="242"/>
      <c r="N1214" s="242"/>
      <c r="O1214" s="222"/>
      <c r="P1214" s="89"/>
    </row>
    <row r="1215" spans="1:16" outlineLevel="1" x14ac:dyDescent="0.2">
      <c r="A1215" s="623">
        <v>327</v>
      </c>
      <c r="B1215" s="304" t="s">
        <v>661</v>
      </c>
      <c r="C1215" s="262" t="s">
        <v>28</v>
      </c>
      <c r="D1215" s="367" t="s">
        <v>1752</v>
      </c>
      <c r="E1215" s="221"/>
      <c r="F1215" s="533"/>
      <c r="G1215" s="242"/>
      <c r="H1215" s="908"/>
      <c r="I1215" s="242"/>
      <c r="J1215" s="242"/>
      <c r="K1215" s="242"/>
      <c r="L1215" s="242"/>
      <c r="M1215" s="242"/>
      <c r="N1215" s="242"/>
      <c r="O1215" s="222"/>
      <c r="P1215" s="89"/>
    </row>
    <row r="1216" spans="1:16" outlineLevel="1" x14ac:dyDescent="0.2">
      <c r="A1216" s="623">
        <v>327</v>
      </c>
      <c r="B1216" s="304" t="s">
        <v>661</v>
      </c>
      <c r="C1216" s="262" t="s">
        <v>28</v>
      </c>
      <c r="D1216" s="367" t="s">
        <v>3131</v>
      </c>
      <c r="E1216" s="221"/>
      <c r="F1216" s="533"/>
      <c r="G1216" s="242"/>
      <c r="H1216" s="908"/>
      <c r="I1216" s="242"/>
      <c r="J1216" s="242"/>
      <c r="K1216" s="242"/>
      <c r="L1216" s="242"/>
      <c r="M1216" s="242"/>
      <c r="N1216" s="242"/>
      <c r="O1216" s="222"/>
      <c r="P1216" s="89"/>
    </row>
    <row r="1217" spans="1:16" outlineLevel="1" x14ac:dyDescent="0.2">
      <c r="A1217" s="623">
        <v>327</v>
      </c>
      <c r="B1217" s="304" t="s">
        <v>661</v>
      </c>
      <c r="C1217" s="262" t="s">
        <v>28</v>
      </c>
      <c r="D1217" s="367" t="s">
        <v>3132</v>
      </c>
      <c r="E1217" s="221"/>
      <c r="F1217" s="533"/>
      <c r="G1217" s="242"/>
      <c r="H1217" s="908"/>
      <c r="I1217" s="242"/>
      <c r="J1217" s="242"/>
      <c r="K1217" s="242"/>
      <c r="L1217" s="242"/>
      <c r="M1217" s="242"/>
      <c r="N1217" s="242"/>
      <c r="O1217" s="222"/>
      <c r="P1217" s="89"/>
    </row>
    <row r="1218" spans="1:16" outlineLevel="1" x14ac:dyDescent="0.2">
      <c r="A1218" s="624">
        <v>327</v>
      </c>
      <c r="B1218" s="305" t="s">
        <v>661</v>
      </c>
      <c r="C1218" s="262" t="s">
        <v>28</v>
      </c>
      <c r="D1218" s="367" t="s">
        <v>3133</v>
      </c>
      <c r="E1218" s="221"/>
      <c r="F1218" s="533"/>
      <c r="G1218" s="242"/>
      <c r="H1218" s="908"/>
      <c r="I1218" s="242"/>
      <c r="J1218" s="242"/>
      <c r="K1218" s="251"/>
      <c r="L1218" s="251"/>
      <c r="M1218" s="251"/>
      <c r="N1218" s="251"/>
      <c r="O1218" s="252"/>
      <c r="P1218" s="89"/>
    </row>
    <row r="1219" spans="1:16" ht="24" customHeight="1" x14ac:dyDescent="0.2">
      <c r="A1219" s="625">
        <v>338</v>
      </c>
      <c r="B1219" s="254" t="s">
        <v>350</v>
      </c>
      <c r="C1219" s="254" t="s">
        <v>167</v>
      </c>
      <c r="D1219" s="256" t="s">
        <v>2735</v>
      </c>
      <c r="E1219" s="257">
        <v>12</v>
      </c>
      <c r="F1219" s="301" t="s">
        <v>594</v>
      </c>
      <c r="G1219" s="258">
        <v>6.25</v>
      </c>
      <c r="H1219" s="771"/>
      <c r="I1219" s="258">
        <v>349934.69057999999</v>
      </c>
      <c r="J1219" s="258">
        <v>12201.437499999998</v>
      </c>
      <c r="K1219" s="314">
        <v>56027.59</v>
      </c>
      <c r="L1219" s="314">
        <v>37810.6</v>
      </c>
      <c r="M1219" s="314">
        <v>1561.12</v>
      </c>
      <c r="N1219" s="314">
        <v>457535.43807999999</v>
      </c>
      <c r="O1219" s="659">
        <v>38127.949999999997</v>
      </c>
      <c r="P1219" s="89"/>
    </row>
    <row r="1220" spans="1:16" outlineLevel="1" x14ac:dyDescent="0.2">
      <c r="A1220" s="623">
        <v>338</v>
      </c>
      <c r="B1220" s="304" t="s">
        <v>350</v>
      </c>
      <c r="C1220" s="262" t="s">
        <v>167</v>
      </c>
      <c r="D1220" s="265" t="s">
        <v>530</v>
      </c>
      <c r="E1220" s="266"/>
      <c r="F1220" s="296"/>
      <c r="G1220" s="267">
        <v>2.81</v>
      </c>
      <c r="H1220" s="907">
        <v>57</v>
      </c>
      <c r="I1220" s="272">
        <v>219259.17345</v>
      </c>
      <c r="J1220" s="312">
        <v>5485.7662999999993</v>
      </c>
      <c r="K1220" s="316"/>
      <c r="L1220" s="316"/>
      <c r="M1220" s="316"/>
      <c r="N1220" s="656"/>
      <c r="O1220" s="656"/>
      <c r="P1220" s="89"/>
    </row>
    <row r="1221" spans="1:16" outlineLevel="1" x14ac:dyDescent="0.2">
      <c r="A1221" s="623">
        <v>338</v>
      </c>
      <c r="B1221" s="304" t="s">
        <v>350</v>
      </c>
      <c r="C1221" s="262" t="s">
        <v>167</v>
      </c>
      <c r="D1221" s="265" t="s">
        <v>504</v>
      </c>
      <c r="E1221" s="263"/>
      <c r="F1221" s="297"/>
      <c r="G1221" s="267">
        <v>2.61</v>
      </c>
      <c r="H1221" s="907">
        <v>42</v>
      </c>
      <c r="I1221" s="272">
        <v>113081.07376</v>
      </c>
      <c r="J1221" s="312">
        <v>5095.3203000000003</v>
      </c>
      <c r="K1221" s="242"/>
      <c r="L1221" s="242"/>
      <c r="M1221" s="242"/>
      <c r="N1221" s="222"/>
      <c r="O1221" s="222"/>
      <c r="P1221" s="89"/>
    </row>
    <row r="1222" spans="1:16" outlineLevel="1" x14ac:dyDescent="0.2">
      <c r="A1222" s="623">
        <v>338</v>
      </c>
      <c r="B1222" s="304" t="s">
        <v>350</v>
      </c>
      <c r="C1222" s="262" t="s">
        <v>167</v>
      </c>
      <c r="D1222" s="265" t="s">
        <v>1769</v>
      </c>
      <c r="E1222" s="263"/>
      <c r="F1222" s="297"/>
      <c r="G1222" s="267">
        <v>0.83</v>
      </c>
      <c r="H1222" s="907">
        <v>28</v>
      </c>
      <c r="I1222" s="272">
        <v>17594.443370000001</v>
      </c>
      <c r="J1222" s="312">
        <v>1620.3509000000001</v>
      </c>
      <c r="K1222" s="242"/>
      <c r="L1222" s="242"/>
      <c r="M1222" s="242"/>
      <c r="N1222" s="222"/>
      <c r="O1222" s="222"/>
      <c r="P1222" s="89"/>
    </row>
    <row r="1223" spans="1:16" outlineLevel="1" x14ac:dyDescent="0.2">
      <c r="A1223" s="623">
        <v>338</v>
      </c>
      <c r="B1223" s="304" t="s">
        <v>350</v>
      </c>
      <c r="C1223" s="262" t="s">
        <v>167</v>
      </c>
      <c r="D1223" s="367" t="s">
        <v>2045</v>
      </c>
      <c r="E1223" s="221"/>
      <c r="F1223" s="533"/>
      <c r="G1223" s="242"/>
      <c r="H1223" s="908"/>
      <c r="I1223" s="242"/>
      <c r="J1223" s="242"/>
      <c r="K1223" s="242"/>
      <c r="L1223" s="242"/>
      <c r="M1223" s="242"/>
      <c r="N1223" s="222"/>
      <c r="O1223" s="222"/>
      <c r="P1223" s="89"/>
    </row>
    <row r="1224" spans="1:16" ht="15" customHeight="1" outlineLevel="1" x14ac:dyDescent="0.2">
      <c r="A1224" s="624">
        <v>338</v>
      </c>
      <c r="B1224" s="305" t="s">
        <v>350</v>
      </c>
      <c r="C1224" s="275" t="s">
        <v>167</v>
      </c>
      <c r="D1224" s="364" t="s">
        <v>2046</v>
      </c>
      <c r="E1224" s="250"/>
      <c r="F1224" s="542"/>
      <c r="G1224" s="251"/>
      <c r="H1224" s="910"/>
      <c r="I1224" s="251"/>
      <c r="J1224" s="251"/>
      <c r="K1224" s="251"/>
      <c r="L1224" s="251"/>
      <c r="M1224" s="251"/>
      <c r="N1224" s="252"/>
      <c r="O1224" s="252"/>
      <c r="P1224" s="89"/>
    </row>
    <row r="1225" spans="1:16" ht="28.5" customHeight="1" x14ac:dyDescent="0.2">
      <c r="A1225" s="625">
        <v>338</v>
      </c>
      <c r="B1225" s="254" t="s">
        <v>350</v>
      </c>
      <c r="C1225" s="254" t="s">
        <v>2805</v>
      </c>
      <c r="D1225" s="948" t="s">
        <v>3584</v>
      </c>
      <c r="E1225" s="257">
        <v>12</v>
      </c>
      <c r="F1225" s="301" t="s">
        <v>594</v>
      </c>
      <c r="G1225" s="1010">
        <v>0.66059999999999997</v>
      </c>
      <c r="H1225" s="771"/>
      <c r="I1225" s="258">
        <v>51545.412809999994</v>
      </c>
      <c r="J1225" s="258">
        <v>1289.6431400000001</v>
      </c>
      <c r="K1225" s="1056">
        <v>5938.86</v>
      </c>
      <c r="L1225" s="1056">
        <v>4007.86</v>
      </c>
      <c r="M1225" s="1056">
        <v>1561.12</v>
      </c>
      <c r="N1225" s="314">
        <v>64342.895949999998</v>
      </c>
      <c r="O1225" s="659">
        <v>5361.91</v>
      </c>
      <c r="P1225" s="89"/>
    </row>
    <row r="1226" spans="1:16" outlineLevel="1" x14ac:dyDescent="0.2">
      <c r="A1226" s="623">
        <v>338</v>
      </c>
      <c r="B1226" s="304" t="s">
        <v>350</v>
      </c>
      <c r="C1226" s="458" t="s">
        <v>2805</v>
      </c>
      <c r="D1226" s="265" t="s">
        <v>530</v>
      </c>
      <c r="E1226" s="266"/>
      <c r="F1226" s="296"/>
      <c r="G1226" s="767">
        <v>0.66059999999999997</v>
      </c>
      <c r="H1226" s="907">
        <v>57</v>
      </c>
      <c r="I1226" s="272">
        <v>51545.412809999994</v>
      </c>
      <c r="J1226" s="312">
        <v>1289.6431400000001</v>
      </c>
      <c r="K1226" s="323"/>
      <c r="L1226" s="323"/>
      <c r="M1226" s="323"/>
      <c r="N1226" s="612"/>
      <c r="O1226" s="612"/>
      <c r="P1226" s="89"/>
    </row>
    <row r="1227" spans="1:16" ht="20.25" customHeight="1" x14ac:dyDescent="0.2">
      <c r="A1227" s="625">
        <v>338</v>
      </c>
      <c r="B1227" s="303" t="s">
        <v>196</v>
      </c>
      <c r="C1227" s="254" t="s">
        <v>167</v>
      </c>
      <c r="D1227" s="284" t="s">
        <v>652</v>
      </c>
      <c r="E1227" s="257">
        <v>12</v>
      </c>
      <c r="F1227" s="301" t="s">
        <v>594</v>
      </c>
      <c r="G1227" s="258">
        <v>5.92</v>
      </c>
      <c r="H1227" s="771"/>
      <c r="I1227" s="258">
        <v>170008.23662000001</v>
      </c>
      <c r="J1227" s="258">
        <v>11557.201600000002</v>
      </c>
      <c r="K1227" s="314">
        <v>12463.32</v>
      </c>
      <c r="L1227" s="314">
        <v>2260.2600000000002</v>
      </c>
      <c r="M1227" s="314">
        <v>1561.12</v>
      </c>
      <c r="N1227" s="314">
        <v>197850.13822000002</v>
      </c>
      <c r="O1227" s="314">
        <v>16487.509999999998</v>
      </c>
      <c r="P1227" s="89"/>
    </row>
    <row r="1228" spans="1:16" outlineLevel="1" x14ac:dyDescent="0.2">
      <c r="A1228" s="623">
        <v>338</v>
      </c>
      <c r="B1228" s="304" t="s">
        <v>196</v>
      </c>
      <c r="C1228" s="262" t="s">
        <v>167</v>
      </c>
      <c r="D1228" s="265" t="s">
        <v>524</v>
      </c>
      <c r="E1228" s="266"/>
      <c r="F1228" s="296"/>
      <c r="G1228" s="267">
        <v>5.14</v>
      </c>
      <c r="H1228" s="907">
        <v>29</v>
      </c>
      <c r="I1228" s="272">
        <v>150835.68517000001</v>
      </c>
      <c r="J1228" s="312">
        <v>10034.462200000002</v>
      </c>
      <c r="K1228" s="316"/>
      <c r="L1228" s="316"/>
      <c r="M1228" s="316"/>
      <c r="N1228" s="656"/>
      <c r="O1228" s="656"/>
      <c r="P1228" s="89"/>
    </row>
    <row r="1229" spans="1:16" outlineLevel="1" x14ac:dyDescent="0.2">
      <c r="A1229" s="624">
        <v>338</v>
      </c>
      <c r="B1229" s="305" t="s">
        <v>196</v>
      </c>
      <c r="C1229" s="275" t="s">
        <v>167</v>
      </c>
      <c r="D1229" s="278" t="s">
        <v>1769</v>
      </c>
      <c r="E1229" s="276"/>
      <c r="F1229" s="540"/>
      <c r="G1229" s="280">
        <v>0.78</v>
      </c>
      <c r="H1229" s="909">
        <v>28</v>
      </c>
      <c r="I1229" s="282">
        <v>19172.551449999999</v>
      </c>
      <c r="J1229" s="313">
        <v>1522.7393999999999</v>
      </c>
      <c r="K1229" s="251"/>
      <c r="L1229" s="251"/>
      <c r="M1229" s="251"/>
      <c r="N1229" s="252"/>
      <c r="O1229" s="252"/>
      <c r="P1229" s="89"/>
    </row>
    <row r="1230" spans="1:16" ht="15" customHeight="1" x14ac:dyDescent="0.2">
      <c r="A1230" s="625">
        <v>338</v>
      </c>
      <c r="B1230" s="303" t="s">
        <v>351</v>
      </c>
      <c r="C1230" s="254" t="s">
        <v>167</v>
      </c>
      <c r="D1230" s="737" t="s">
        <v>3585</v>
      </c>
      <c r="E1230" s="257">
        <v>12</v>
      </c>
      <c r="F1230" s="301" t="s">
        <v>594</v>
      </c>
      <c r="G1230" s="258">
        <v>6.1099999999999994</v>
      </c>
      <c r="H1230" s="771"/>
      <c r="I1230" s="258">
        <v>487560.85092999996</v>
      </c>
      <c r="J1230" s="258">
        <v>1581.3063</v>
      </c>
      <c r="K1230" s="314">
        <v>28013.79</v>
      </c>
      <c r="L1230" s="314">
        <v>8622.08</v>
      </c>
      <c r="M1230" s="1056">
        <v>1561.12</v>
      </c>
      <c r="N1230" s="314">
        <v>527339.14723</v>
      </c>
      <c r="O1230" s="314">
        <v>43944.93</v>
      </c>
      <c r="P1230" s="89"/>
    </row>
    <row r="1231" spans="1:16" ht="15" customHeight="1" outlineLevel="1" x14ac:dyDescent="0.2">
      <c r="A1231" s="623">
        <v>338</v>
      </c>
      <c r="B1231" s="304" t="s">
        <v>351</v>
      </c>
      <c r="C1231" s="262" t="s">
        <v>167</v>
      </c>
      <c r="D1231" s="265" t="s">
        <v>528</v>
      </c>
      <c r="E1231" s="266"/>
      <c r="F1231" s="296"/>
      <c r="G1231" s="267">
        <v>2.65</v>
      </c>
      <c r="H1231" s="907">
        <v>57</v>
      </c>
      <c r="I1231" s="272">
        <v>298191.99679999996</v>
      </c>
      <c r="J1231" s="312"/>
      <c r="K1231" s="242"/>
      <c r="L1231" s="242"/>
      <c r="M1231" s="242"/>
      <c r="N1231" s="900"/>
      <c r="O1231" s="222"/>
      <c r="P1231" s="89"/>
    </row>
    <row r="1232" spans="1:16" ht="15" customHeight="1" outlineLevel="1" x14ac:dyDescent="0.2">
      <c r="A1232" s="623">
        <v>338</v>
      </c>
      <c r="B1232" s="304" t="s">
        <v>351</v>
      </c>
      <c r="C1232" s="262" t="s">
        <v>167</v>
      </c>
      <c r="D1232" s="265" t="s">
        <v>503</v>
      </c>
      <c r="E1232" s="263"/>
      <c r="F1232" s="297"/>
      <c r="G1232" s="267">
        <v>2.65</v>
      </c>
      <c r="H1232" s="907">
        <v>43</v>
      </c>
      <c r="I1232" s="272">
        <v>172198.37325999999</v>
      </c>
      <c r="J1232" s="312"/>
      <c r="K1232" s="242"/>
      <c r="L1232" s="242"/>
      <c r="M1232" s="242"/>
      <c r="N1232" s="900"/>
      <c r="O1232" s="222"/>
      <c r="P1232" s="89"/>
    </row>
    <row r="1233" spans="1:16" outlineLevel="1" x14ac:dyDescent="0.2">
      <c r="A1233" s="623">
        <v>338</v>
      </c>
      <c r="B1233" s="304" t="s">
        <v>351</v>
      </c>
      <c r="C1233" s="262" t="s">
        <v>167</v>
      </c>
      <c r="D1233" s="265" t="s">
        <v>1769</v>
      </c>
      <c r="E1233" s="263"/>
      <c r="F1233" s="297"/>
      <c r="G1233" s="267">
        <v>0.81</v>
      </c>
      <c r="H1233" s="907">
        <v>28</v>
      </c>
      <c r="I1233" s="272">
        <v>17170.480869999999</v>
      </c>
      <c r="J1233" s="312">
        <v>1581.3063</v>
      </c>
      <c r="K1233" s="242"/>
      <c r="L1233" s="242"/>
      <c r="M1233" s="242"/>
      <c r="N1233" s="900"/>
      <c r="O1233" s="222"/>
      <c r="P1233" s="89"/>
    </row>
    <row r="1234" spans="1:16" outlineLevel="1" x14ac:dyDescent="0.2">
      <c r="A1234" s="624">
        <v>338</v>
      </c>
      <c r="B1234" s="305" t="s">
        <v>351</v>
      </c>
      <c r="C1234" s="275" t="s">
        <v>167</v>
      </c>
      <c r="D1234" s="368" t="s">
        <v>3490</v>
      </c>
      <c r="E1234" s="221"/>
      <c r="F1234" s="533"/>
      <c r="G1234" s="242"/>
      <c r="H1234" s="908"/>
      <c r="I1234" s="242"/>
      <c r="J1234" s="242"/>
      <c r="K1234" s="251"/>
      <c r="L1234" s="251"/>
      <c r="M1234" s="251"/>
      <c r="N1234" s="900"/>
      <c r="O1234" s="252"/>
      <c r="P1234" s="89"/>
    </row>
    <row r="1235" spans="1:16" x14ac:dyDescent="0.2">
      <c r="A1235" s="625">
        <v>338</v>
      </c>
      <c r="B1235" s="303" t="s">
        <v>353</v>
      </c>
      <c r="C1235" s="254" t="s">
        <v>167</v>
      </c>
      <c r="D1235" s="284" t="s">
        <v>3167</v>
      </c>
      <c r="E1235" s="257">
        <v>12</v>
      </c>
      <c r="F1235" s="301" t="s">
        <v>594</v>
      </c>
      <c r="G1235" s="258">
        <v>4.84</v>
      </c>
      <c r="H1235" s="771"/>
      <c r="I1235" s="258">
        <v>417212.73765999993</v>
      </c>
      <c r="J1235" s="258">
        <v>4275.3837000000003</v>
      </c>
      <c r="K1235" s="314">
        <v>8402.56</v>
      </c>
      <c r="L1235" s="314"/>
      <c r="M1235" s="314">
        <v>1561.12</v>
      </c>
      <c r="N1235" s="310">
        <v>431451.80135999998</v>
      </c>
      <c r="O1235" s="659">
        <v>35954.32</v>
      </c>
      <c r="P1235" s="89"/>
    </row>
    <row r="1236" spans="1:16" ht="15" customHeight="1" outlineLevel="1" x14ac:dyDescent="0.2">
      <c r="A1236" s="623">
        <v>338</v>
      </c>
      <c r="B1236" s="304" t="s">
        <v>353</v>
      </c>
      <c r="C1236" s="262" t="s">
        <v>167</v>
      </c>
      <c r="D1236" s="265" t="s">
        <v>527</v>
      </c>
      <c r="E1236" s="266"/>
      <c r="F1236" s="296"/>
      <c r="G1236" s="267">
        <v>1.55</v>
      </c>
      <c r="H1236" s="907">
        <v>57</v>
      </c>
      <c r="I1236" s="272">
        <v>105453.94114999998</v>
      </c>
      <c r="J1236" s="312">
        <v>3025.9565000000002</v>
      </c>
      <c r="K1236" s="316"/>
      <c r="L1236" s="316"/>
      <c r="M1236" s="316"/>
      <c r="N1236" s="656"/>
      <c r="O1236" s="656"/>
      <c r="P1236" s="89"/>
    </row>
    <row r="1237" spans="1:16" ht="17.25" customHeight="1" outlineLevel="1" x14ac:dyDescent="0.2">
      <c r="A1237" s="623">
        <v>338</v>
      </c>
      <c r="B1237" s="304" t="s">
        <v>353</v>
      </c>
      <c r="C1237" s="262" t="s">
        <v>167</v>
      </c>
      <c r="D1237" s="265" t="s">
        <v>528</v>
      </c>
      <c r="E1237" s="263"/>
      <c r="F1237" s="297"/>
      <c r="G1237" s="267">
        <v>2.65</v>
      </c>
      <c r="H1237" s="907">
        <v>57</v>
      </c>
      <c r="I1237" s="272">
        <v>298191.99679999996</v>
      </c>
      <c r="J1237" s="312">
        <v>0</v>
      </c>
      <c r="K1237" s="242"/>
      <c r="L1237" s="242"/>
      <c r="M1237" s="242"/>
      <c r="N1237" s="222"/>
      <c r="O1237" s="222"/>
      <c r="P1237" s="89"/>
    </row>
    <row r="1238" spans="1:16" outlineLevel="1" x14ac:dyDescent="0.2">
      <c r="A1238" s="623">
        <v>338</v>
      </c>
      <c r="B1238" s="304" t="s">
        <v>353</v>
      </c>
      <c r="C1238" s="262" t="s">
        <v>167</v>
      </c>
      <c r="D1238" s="265" t="s">
        <v>1769</v>
      </c>
      <c r="E1238" s="263"/>
      <c r="F1238" s="297"/>
      <c r="G1238" s="267">
        <v>0.64</v>
      </c>
      <c r="H1238" s="907">
        <v>28</v>
      </c>
      <c r="I1238" s="272">
        <v>13566.799709999999</v>
      </c>
      <c r="J1238" s="312">
        <v>1249.4271999999999</v>
      </c>
      <c r="K1238" s="242"/>
      <c r="L1238" s="242"/>
      <c r="M1238" s="242"/>
      <c r="N1238" s="222"/>
      <c r="O1238" s="222"/>
      <c r="P1238" s="89"/>
    </row>
    <row r="1239" spans="1:16" outlineLevel="1" x14ac:dyDescent="0.2">
      <c r="A1239" s="624">
        <v>338</v>
      </c>
      <c r="B1239" s="305" t="s">
        <v>353</v>
      </c>
      <c r="C1239" s="275" t="s">
        <v>167</v>
      </c>
      <c r="D1239" s="368" t="s">
        <v>3489</v>
      </c>
      <c r="E1239" s="369"/>
      <c r="F1239" s="374"/>
      <c r="G1239" s="360"/>
      <c r="H1239" s="917"/>
      <c r="I1239" s="360"/>
      <c r="J1239" s="360"/>
      <c r="K1239" s="251"/>
      <c r="L1239" s="251"/>
      <c r="M1239" s="251"/>
      <c r="N1239" s="252"/>
      <c r="O1239" s="252"/>
      <c r="P1239" s="89"/>
    </row>
    <row r="1240" spans="1:16" ht="15" customHeight="1" x14ac:dyDescent="0.2">
      <c r="A1240" s="625">
        <v>338</v>
      </c>
      <c r="B1240" s="303" t="s">
        <v>356</v>
      </c>
      <c r="C1240" s="254" t="s">
        <v>167</v>
      </c>
      <c r="D1240" s="284" t="s">
        <v>658</v>
      </c>
      <c r="E1240" s="257">
        <v>12</v>
      </c>
      <c r="F1240" s="301" t="s">
        <v>594</v>
      </c>
      <c r="G1240" s="258">
        <v>2.37</v>
      </c>
      <c r="H1240" s="771"/>
      <c r="I1240" s="258">
        <v>51629.02953</v>
      </c>
      <c r="J1240" s="258">
        <v>195.22300000000001</v>
      </c>
      <c r="K1240" s="314">
        <v>16710.78</v>
      </c>
      <c r="L1240" s="314">
        <v>2453.39</v>
      </c>
      <c r="M1240" s="314">
        <v>1561.12</v>
      </c>
      <c r="N1240" s="310">
        <v>72549.542529999992</v>
      </c>
      <c r="O1240" s="659">
        <v>6045.8</v>
      </c>
      <c r="P1240" s="89"/>
    </row>
    <row r="1241" spans="1:16" ht="17.25" customHeight="1" outlineLevel="1" x14ac:dyDescent="0.2">
      <c r="A1241" s="623">
        <v>338</v>
      </c>
      <c r="B1241" s="304" t="s">
        <v>356</v>
      </c>
      <c r="C1241" s="262" t="s">
        <v>167</v>
      </c>
      <c r="D1241" s="265" t="s">
        <v>529</v>
      </c>
      <c r="E1241" s="266"/>
      <c r="F1241" s="296"/>
      <c r="G1241" s="267">
        <v>2.27</v>
      </c>
      <c r="H1241" s="907">
        <v>57</v>
      </c>
      <c r="I1241" s="272">
        <v>49509.217080000002</v>
      </c>
      <c r="J1241" s="312">
        <v>0</v>
      </c>
      <c r="K1241" s="316"/>
      <c r="L1241" s="316"/>
      <c r="M1241" s="316"/>
      <c r="N1241" s="656"/>
      <c r="O1241" s="656"/>
      <c r="P1241" s="89"/>
    </row>
    <row r="1242" spans="1:16" outlineLevel="1" x14ac:dyDescent="0.2">
      <c r="A1242" s="623">
        <v>338</v>
      </c>
      <c r="B1242" s="304" t="s">
        <v>356</v>
      </c>
      <c r="C1242" s="262" t="s">
        <v>167</v>
      </c>
      <c r="D1242" s="265" t="s">
        <v>1769</v>
      </c>
      <c r="E1242" s="263"/>
      <c r="F1242" s="297"/>
      <c r="G1242" s="267">
        <v>0.1</v>
      </c>
      <c r="H1242" s="907">
        <v>28</v>
      </c>
      <c r="I1242" s="272">
        <v>2119.8124499999999</v>
      </c>
      <c r="J1242" s="312">
        <v>195.22300000000001</v>
      </c>
      <c r="K1242" s="242"/>
      <c r="L1242" s="242"/>
      <c r="M1242" s="242"/>
      <c r="N1242" s="222"/>
      <c r="O1242" s="222"/>
      <c r="P1242" s="89"/>
    </row>
    <row r="1243" spans="1:16" outlineLevel="1" x14ac:dyDescent="0.2">
      <c r="A1243" s="624">
        <v>338</v>
      </c>
      <c r="B1243" s="305" t="s">
        <v>356</v>
      </c>
      <c r="C1243" s="275" t="s">
        <v>167</v>
      </c>
      <c r="D1243" s="368" t="s">
        <v>3490</v>
      </c>
      <c r="E1243" s="369"/>
      <c r="F1243" s="374"/>
      <c r="G1243" s="360"/>
      <c r="H1243" s="917"/>
      <c r="I1243" s="360"/>
      <c r="J1243" s="360"/>
      <c r="K1243" s="251"/>
      <c r="L1243" s="251"/>
      <c r="M1243" s="251"/>
      <c r="N1243" s="252"/>
      <c r="O1243" s="252"/>
      <c r="P1243" s="89"/>
    </row>
    <row r="1244" spans="1:16" x14ac:dyDescent="0.2">
      <c r="A1244" s="625">
        <v>338</v>
      </c>
      <c r="B1244" s="303" t="s">
        <v>348</v>
      </c>
      <c r="C1244" s="254" t="s">
        <v>167</v>
      </c>
      <c r="D1244" s="284" t="s">
        <v>1683</v>
      </c>
      <c r="E1244" s="257">
        <v>12</v>
      </c>
      <c r="F1244" s="301" t="s">
        <v>594</v>
      </c>
      <c r="G1244" s="258">
        <v>11.85</v>
      </c>
      <c r="H1244" s="771"/>
      <c r="I1244" s="258">
        <v>490857.63158999995</v>
      </c>
      <c r="J1244" s="258">
        <v>23133.925500000005</v>
      </c>
      <c r="K1244" s="314">
        <v>28014.86</v>
      </c>
      <c r="L1244" s="314">
        <v>21174.85</v>
      </c>
      <c r="M1244" s="314">
        <v>1561.12</v>
      </c>
      <c r="N1244" s="310">
        <v>564742.38708999997</v>
      </c>
      <c r="O1244" s="655">
        <v>47061.87</v>
      </c>
      <c r="P1244" s="89"/>
    </row>
    <row r="1245" spans="1:16" ht="17.25" customHeight="1" outlineLevel="1" x14ac:dyDescent="0.2">
      <c r="A1245" s="623">
        <v>338</v>
      </c>
      <c r="B1245" s="304" t="s">
        <v>348</v>
      </c>
      <c r="C1245" s="262" t="s">
        <v>167</v>
      </c>
      <c r="D1245" s="265" t="s">
        <v>502</v>
      </c>
      <c r="E1245" s="266"/>
      <c r="F1245" s="296"/>
      <c r="G1245" s="267">
        <v>5.14</v>
      </c>
      <c r="H1245" s="907">
        <v>42</v>
      </c>
      <c r="I1245" s="272">
        <v>251149.59005999999</v>
      </c>
      <c r="J1245" s="272">
        <v>10034.462200000002</v>
      </c>
      <c r="K1245" s="316"/>
      <c r="L1245" s="316"/>
      <c r="M1245" s="316"/>
      <c r="N1245" s="656"/>
      <c r="O1245" s="656"/>
      <c r="P1245" s="89"/>
    </row>
    <row r="1246" spans="1:16" outlineLevel="1" x14ac:dyDescent="0.2">
      <c r="A1246" s="623">
        <v>338</v>
      </c>
      <c r="B1246" s="304" t="s">
        <v>348</v>
      </c>
      <c r="C1246" s="262" t="s">
        <v>167</v>
      </c>
      <c r="D1246" s="1125" t="s">
        <v>515</v>
      </c>
      <c r="E1246" s="263"/>
      <c r="F1246" s="297"/>
      <c r="G1246" s="267">
        <v>5.14</v>
      </c>
      <c r="H1246" s="907">
        <v>37</v>
      </c>
      <c r="I1246" s="272">
        <v>206426.98600999999</v>
      </c>
      <c r="J1246" s="272">
        <v>10034.462200000002</v>
      </c>
      <c r="K1246" s="242"/>
      <c r="L1246" s="242"/>
      <c r="M1246" s="242"/>
      <c r="N1246" s="222"/>
      <c r="O1246" s="222"/>
      <c r="P1246" s="89"/>
    </row>
    <row r="1247" spans="1:16" outlineLevel="1" x14ac:dyDescent="0.2">
      <c r="A1247" s="624">
        <v>338</v>
      </c>
      <c r="B1247" s="305" t="s">
        <v>348</v>
      </c>
      <c r="C1247" s="275" t="s">
        <v>167</v>
      </c>
      <c r="D1247" s="278" t="s">
        <v>1769</v>
      </c>
      <c r="E1247" s="276"/>
      <c r="F1247" s="540"/>
      <c r="G1247" s="280">
        <v>1.57</v>
      </c>
      <c r="H1247" s="909">
        <v>28</v>
      </c>
      <c r="I1247" s="282">
        <v>33281.055520000002</v>
      </c>
      <c r="J1247" s="282">
        <v>3065.0011</v>
      </c>
      <c r="K1247" s="251"/>
      <c r="L1247" s="251"/>
      <c r="M1247" s="251"/>
      <c r="N1247" s="252"/>
      <c r="O1247" s="252"/>
      <c r="P1247" s="89"/>
    </row>
    <row r="1248" spans="1:16" x14ac:dyDescent="0.2">
      <c r="A1248" s="622">
        <v>338</v>
      </c>
      <c r="B1248" s="303" t="s">
        <v>349</v>
      </c>
      <c r="C1248" s="254" t="s">
        <v>167</v>
      </c>
      <c r="D1248" s="737" t="s">
        <v>3586</v>
      </c>
      <c r="E1248" s="257">
        <v>12</v>
      </c>
      <c r="F1248" s="301" t="s">
        <v>594</v>
      </c>
      <c r="G1248" s="258">
        <v>1.51</v>
      </c>
      <c r="H1248" s="771"/>
      <c r="I1248" s="258">
        <v>60996.792199999989</v>
      </c>
      <c r="J1248" s="258">
        <v>2947.8672999999999</v>
      </c>
      <c r="K1248" s="314">
        <v>3570.42</v>
      </c>
      <c r="L1248" s="314">
        <v>6550.47</v>
      </c>
      <c r="M1248" s="1056">
        <v>1561.12</v>
      </c>
      <c r="N1248" s="310">
        <v>75626.669499999989</v>
      </c>
      <c r="O1248" s="655">
        <v>6302.22</v>
      </c>
      <c r="P1248" s="89"/>
    </row>
    <row r="1249" spans="1:16" outlineLevel="1" x14ac:dyDescent="0.2">
      <c r="A1249" s="623">
        <v>338</v>
      </c>
      <c r="B1249" s="304" t="s">
        <v>349</v>
      </c>
      <c r="C1249" s="262" t="s">
        <v>167</v>
      </c>
      <c r="D1249" s="265" t="s">
        <v>504</v>
      </c>
      <c r="E1249" s="266"/>
      <c r="F1249" s="296"/>
      <c r="G1249" s="267">
        <v>1.31</v>
      </c>
      <c r="H1249" s="907">
        <v>42</v>
      </c>
      <c r="I1249" s="272">
        <v>56757.16728999999</v>
      </c>
      <c r="J1249" s="272">
        <v>2557.4213</v>
      </c>
      <c r="K1249" s="242"/>
      <c r="L1249" s="242"/>
      <c r="M1249" s="242"/>
      <c r="N1249" s="900"/>
      <c r="O1249" s="656"/>
      <c r="P1249" s="89"/>
    </row>
    <row r="1250" spans="1:16" outlineLevel="1" x14ac:dyDescent="0.2">
      <c r="A1250" s="623">
        <v>338</v>
      </c>
      <c r="B1250" s="304" t="s">
        <v>349</v>
      </c>
      <c r="C1250" s="262" t="s">
        <v>167</v>
      </c>
      <c r="D1250" s="265" t="s">
        <v>1769</v>
      </c>
      <c r="E1250" s="263"/>
      <c r="F1250" s="297"/>
      <c r="G1250" s="267">
        <v>0.2</v>
      </c>
      <c r="H1250" s="907">
        <v>28</v>
      </c>
      <c r="I1250" s="272">
        <v>4239.6249099999995</v>
      </c>
      <c r="J1250" s="272">
        <v>390.44600000000003</v>
      </c>
      <c r="K1250" s="242"/>
      <c r="L1250" s="242"/>
      <c r="M1250" s="242"/>
      <c r="N1250" s="900"/>
      <c r="O1250" s="222"/>
      <c r="P1250" s="89"/>
    </row>
    <row r="1251" spans="1:16" outlineLevel="1" x14ac:dyDescent="0.2">
      <c r="A1251" s="623">
        <v>338</v>
      </c>
      <c r="B1251" s="304" t="s">
        <v>349</v>
      </c>
      <c r="C1251" s="262" t="s">
        <v>167</v>
      </c>
      <c r="D1251" s="370" t="s">
        <v>7</v>
      </c>
      <c r="E1251" s="371"/>
      <c r="F1251" s="541"/>
      <c r="G1251" s="363"/>
      <c r="H1251" s="921"/>
      <c r="I1251" s="363"/>
      <c r="J1251" s="363"/>
      <c r="K1251" s="242"/>
      <c r="L1251" s="242"/>
      <c r="M1251" s="242"/>
      <c r="N1251" s="900"/>
      <c r="O1251" s="222"/>
      <c r="P1251" s="89"/>
    </row>
    <row r="1252" spans="1:16" outlineLevel="1" x14ac:dyDescent="0.2">
      <c r="A1252" s="623">
        <v>338</v>
      </c>
      <c r="B1252" s="304" t="s">
        <v>349</v>
      </c>
      <c r="C1252" s="262" t="s">
        <v>167</v>
      </c>
      <c r="D1252" s="367" t="s">
        <v>8</v>
      </c>
      <c r="E1252" s="221"/>
      <c r="F1252" s="533"/>
      <c r="G1252" s="242"/>
      <c r="H1252" s="908"/>
      <c r="I1252" s="242"/>
      <c r="J1252" s="242"/>
      <c r="K1252" s="242"/>
      <c r="L1252" s="242"/>
      <c r="M1252" s="242"/>
      <c r="N1252" s="900"/>
      <c r="O1252" s="222"/>
      <c r="P1252" s="89"/>
    </row>
    <row r="1253" spans="1:16" outlineLevel="1" x14ac:dyDescent="0.2">
      <c r="A1253" s="623">
        <v>338</v>
      </c>
      <c r="B1253" s="304" t="s">
        <v>349</v>
      </c>
      <c r="C1253" s="262" t="s">
        <v>167</v>
      </c>
      <c r="D1253" s="367" t="s">
        <v>9</v>
      </c>
      <c r="E1253" s="221"/>
      <c r="F1253" s="533"/>
      <c r="G1253" s="242"/>
      <c r="H1253" s="908"/>
      <c r="I1253" s="242"/>
      <c r="J1253" s="242"/>
      <c r="K1253" s="242"/>
      <c r="L1253" s="242"/>
      <c r="M1253" s="242"/>
      <c r="N1253" s="900"/>
      <c r="O1253" s="222"/>
      <c r="P1253" s="89"/>
    </row>
    <row r="1254" spans="1:16" outlineLevel="1" x14ac:dyDescent="0.2">
      <c r="A1254" s="623">
        <v>338</v>
      </c>
      <c r="B1254" s="304" t="s">
        <v>349</v>
      </c>
      <c r="C1254" s="262" t="s">
        <v>167</v>
      </c>
      <c r="D1254" s="367" t="s">
        <v>10</v>
      </c>
      <c r="E1254" s="221"/>
      <c r="F1254" s="533"/>
      <c r="G1254" s="242"/>
      <c r="H1254" s="908"/>
      <c r="I1254" s="242"/>
      <c r="J1254" s="242"/>
      <c r="K1254" s="242"/>
      <c r="L1254" s="242"/>
      <c r="M1254" s="242"/>
      <c r="N1254" s="900"/>
      <c r="O1254" s="222"/>
      <c r="P1254" s="89"/>
    </row>
    <row r="1255" spans="1:16" outlineLevel="1" x14ac:dyDescent="0.2">
      <c r="A1255" s="623">
        <v>338</v>
      </c>
      <c r="B1255" s="304" t="s">
        <v>349</v>
      </c>
      <c r="C1255" s="262" t="s">
        <v>167</v>
      </c>
      <c r="D1255" s="367" t="s">
        <v>11</v>
      </c>
      <c r="E1255" s="221"/>
      <c r="F1255" s="533"/>
      <c r="G1255" s="242"/>
      <c r="H1255" s="908"/>
      <c r="I1255" s="242"/>
      <c r="J1255" s="242"/>
      <c r="K1255" s="242"/>
      <c r="L1255" s="242"/>
      <c r="M1255" s="242"/>
      <c r="N1255" s="900"/>
      <c r="O1255" s="222"/>
      <c r="P1255" s="89"/>
    </row>
    <row r="1256" spans="1:16" ht="12.75" customHeight="1" outlineLevel="1" x14ac:dyDescent="0.2">
      <c r="A1256" s="623">
        <v>338</v>
      </c>
      <c r="B1256" s="304" t="s">
        <v>349</v>
      </c>
      <c r="C1256" s="262" t="s">
        <v>167</v>
      </c>
      <c r="D1256" s="367" t="s">
        <v>12</v>
      </c>
      <c r="E1256" s="221"/>
      <c r="F1256" s="533"/>
      <c r="G1256" s="242"/>
      <c r="H1256" s="908"/>
      <c r="I1256" s="242"/>
      <c r="J1256" s="242"/>
      <c r="K1256" s="242"/>
      <c r="L1256" s="242"/>
      <c r="M1256" s="242"/>
      <c r="N1256" s="900"/>
      <c r="O1256" s="222"/>
      <c r="P1256" s="89"/>
    </row>
    <row r="1257" spans="1:16" outlineLevel="1" x14ac:dyDescent="0.2">
      <c r="A1257" s="623">
        <v>338</v>
      </c>
      <c r="B1257" s="304" t="s">
        <v>349</v>
      </c>
      <c r="C1257" s="262" t="s">
        <v>167</v>
      </c>
      <c r="D1257" s="367" t="s">
        <v>13</v>
      </c>
      <c r="E1257" s="221"/>
      <c r="F1257" s="533"/>
      <c r="G1257" s="242"/>
      <c r="H1257" s="908"/>
      <c r="I1257" s="242"/>
      <c r="J1257" s="242"/>
      <c r="K1257" s="242"/>
      <c r="L1257" s="242"/>
      <c r="M1257" s="242"/>
      <c r="N1257" s="900"/>
      <c r="O1257" s="222"/>
      <c r="P1257" s="89"/>
    </row>
    <row r="1258" spans="1:16" outlineLevel="1" x14ac:dyDescent="0.2">
      <c r="A1258" s="624">
        <v>338</v>
      </c>
      <c r="B1258" s="305" t="s">
        <v>349</v>
      </c>
      <c r="C1258" s="275" t="s">
        <v>167</v>
      </c>
      <c r="D1258" s="364" t="s">
        <v>336</v>
      </c>
      <c r="E1258" s="250"/>
      <c r="F1258" s="542"/>
      <c r="G1258" s="251"/>
      <c r="H1258" s="910"/>
      <c r="I1258" s="251"/>
      <c r="J1258" s="251"/>
      <c r="K1258" s="251"/>
      <c r="L1258" s="251"/>
      <c r="M1258" s="251"/>
      <c r="N1258" s="979"/>
      <c r="O1258" s="252"/>
      <c r="P1258" s="89"/>
    </row>
    <row r="1259" spans="1:16" x14ac:dyDescent="0.2">
      <c r="A1259" s="625">
        <v>338</v>
      </c>
      <c r="B1259" s="303" t="s">
        <v>392</v>
      </c>
      <c r="C1259" s="254" t="s">
        <v>1747</v>
      </c>
      <c r="D1259" s="737" t="s">
        <v>1684</v>
      </c>
      <c r="E1259" s="257">
        <v>54976</v>
      </c>
      <c r="F1259" s="301" t="s">
        <v>645</v>
      </c>
      <c r="G1259" s="258">
        <v>5.37</v>
      </c>
      <c r="H1259" s="998"/>
      <c r="I1259" s="258">
        <v>285574.44759000005</v>
      </c>
      <c r="J1259" s="258">
        <v>10483.4751</v>
      </c>
      <c r="K1259" s="314">
        <v>85196.7</v>
      </c>
      <c r="L1259" s="314">
        <v>8262.4599999999991</v>
      </c>
      <c r="M1259" s="314">
        <v>1561.12</v>
      </c>
      <c r="N1259" s="310">
        <v>391078.20269000006</v>
      </c>
      <c r="O1259" s="655">
        <v>7.11</v>
      </c>
      <c r="P1259" s="89"/>
    </row>
    <row r="1260" spans="1:16" outlineLevel="1" x14ac:dyDescent="0.2">
      <c r="A1260" s="623">
        <v>338</v>
      </c>
      <c r="B1260" s="304" t="s">
        <v>392</v>
      </c>
      <c r="C1260" s="262" t="s">
        <v>1747</v>
      </c>
      <c r="D1260" s="265" t="s">
        <v>526</v>
      </c>
      <c r="E1260" s="294">
        <v>54976</v>
      </c>
      <c r="F1260" s="296"/>
      <c r="G1260" s="613">
        <v>2</v>
      </c>
      <c r="H1260" s="916">
        <v>57</v>
      </c>
      <c r="I1260" s="272">
        <v>168844.53396000003</v>
      </c>
      <c r="J1260" s="272">
        <v>3904.46</v>
      </c>
      <c r="K1260" s="242"/>
      <c r="L1260" s="242"/>
      <c r="M1260" s="242"/>
      <c r="N1260" s="900"/>
      <c r="O1260" s="660" t="s">
        <v>0</v>
      </c>
      <c r="P1260" s="89"/>
    </row>
    <row r="1261" spans="1:16" outlineLevel="1" x14ac:dyDescent="0.2">
      <c r="A1261" s="623">
        <v>338</v>
      </c>
      <c r="B1261" s="304" t="s">
        <v>392</v>
      </c>
      <c r="C1261" s="262" t="s">
        <v>1747</v>
      </c>
      <c r="D1261" s="1125" t="s">
        <v>535</v>
      </c>
      <c r="E1261" s="294"/>
      <c r="F1261" s="297"/>
      <c r="G1261" s="613">
        <v>2</v>
      </c>
      <c r="H1261" s="916">
        <v>38</v>
      </c>
      <c r="I1261" s="272">
        <v>80140.816189999998</v>
      </c>
      <c r="J1261" s="272">
        <v>3904.46</v>
      </c>
      <c r="K1261" s="242"/>
      <c r="L1261" s="242"/>
      <c r="M1261" s="242"/>
      <c r="N1261" s="900"/>
      <c r="O1261" s="318"/>
      <c r="P1261" s="89"/>
    </row>
    <row r="1262" spans="1:16" outlineLevel="1" x14ac:dyDescent="0.2">
      <c r="A1262" s="623">
        <v>338</v>
      </c>
      <c r="B1262" s="304" t="s">
        <v>392</v>
      </c>
      <c r="C1262" s="262" t="s">
        <v>1747</v>
      </c>
      <c r="D1262" s="265" t="s">
        <v>1769</v>
      </c>
      <c r="E1262" s="263"/>
      <c r="F1262" s="297"/>
      <c r="G1262" s="613">
        <v>0.61</v>
      </c>
      <c r="H1262" s="916">
        <v>28</v>
      </c>
      <c r="I1262" s="272">
        <v>12930.855969999999</v>
      </c>
      <c r="J1262" s="272">
        <v>1190.8603000000001</v>
      </c>
      <c r="K1262" s="242">
        <v>67689.740000000005</v>
      </c>
      <c r="L1262" s="242">
        <v>7400.82</v>
      </c>
      <c r="M1262" s="242"/>
      <c r="N1262" s="900"/>
      <c r="O1262" s="318"/>
      <c r="P1262" s="89"/>
    </row>
    <row r="1263" spans="1:16" ht="15" customHeight="1" outlineLevel="1" x14ac:dyDescent="0.2">
      <c r="A1263" s="623">
        <v>338</v>
      </c>
      <c r="B1263" s="304" t="s">
        <v>392</v>
      </c>
      <c r="C1263" s="262" t="s">
        <v>1747</v>
      </c>
      <c r="D1263" s="265" t="s">
        <v>2829</v>
      </c>
      <c r="E1263" s="263"/>
      <c r="F1263" s="297"/>
      <c r="G1263" s="613">
        <v>0.66</v>
      </c>
      <c r="H1263" s="916">
        <v>39</v>
      </c>
      <c r="I1263" s="272">
        <v>21538.42902</v>
      </c>
      <c r="J1263" s="272">
        <v>1288.4717999999998</v>
      </c>
      <c r="K1263" s="242"/>
      <c r="L1263" s="242"/>
      <c r="M1263" s="242"/>
      <c r="N1263" s="900"/>
      <c r="O1263" s="318"/>
      <c r="P1263" s="89"/>
    </row>
    <row r="1264" spans="1:16" outlineLevel="1" x14ac:dyDescent="0.2">
      <c r="A1264" s="624">
        <v>338</v>
      </c>
      <c r="B1264" s="305" t="s">
        <v>392</v>
      </c>
      <c r="C1264" s="275" t="s">
        <v>1747</v>
      </c>
      <c r="D1264" s="265" t="s">
        <v>2355</v>
      </c>
      <c r="E1264" s="276"/>
      <c r="F1264" s="540"/>
      <c r="G1264" s="1001">
        <v>0.1</v>
      </c>
      <c r="H1264" s="1190">
        <v>28</v>
      </c>
      <c r="I1264" s="272">
        <v>2119.8124499999999</v>
      </c>
      <c r="J1264" s="272">
        <v>195.22300000000001</v>
      </c>
      <c r="K1264" s="242">
        <v>17506.96</v>
      </c>
      <c r="L1264" s="242">
        <v>861.64</v>
      </c>
      <c r="M1264" s="242"/>
      <c r="N1264" s="900"/>
      <c r="O1264" s="318"/>
      <c r="P1264" s="89"/>
    </row>
    <row r="1265" spans="1:16" ht="25.5" customHeight="1" x14ac:dyDescent="0.2">
      <c r="A1265" s="625">
        <v>338</v>
      </c>
      <c r="B1265" s="303" t="s">
        <v>2431</v>
      </c>
      <c r="C1265" s="254" t="s">
        <v>167</v>
      </c>
      <c r="D1265" s="737" t="s">
        <v>2432</v>
      </c>
      <c r="E1265" s="257">
        <v>12</v>
      </c>
      <c r="F1265" s="301" t="s">
        <v>594</v>
      </c>
      <c r="G1265" s="258">
        <v>12.03</v>
      </c>
      <c r="H1265" s="771"/>
      <c r="I1265" s="258">
        <v>766497.13851999992</v>
      </c>
      <c r="J1265" s="258">
        <v>19683.318900000002</v>
      </c>
      <c r="K1265" s="310">
        <v>36417.440000000002</v>
      </c>
      <c r="L1265" s="310">
        <v>26000</v>
      </c>
      <c r="M1265" s="310">
        <v>1561.12</v>
      </c>
      <c r="N1265" s="310">
        <v>850159.01742000005</v>
      </c>
      <c r="O1265" s="655">
        <v>70846.58</v>
      </c>
      <c r="P1265" s="89"/>
    </row>
    <row r="1266" spans="1:16" outlineLevel="1" x14ac:dyDescent="0.2">
      <c r="A1266" s="623">
        <v>338</v>
      </c>
      <c r="B1266" s="304">
        <v>62</v>
      </c>
      <c r="C1266" s="262" t="s">
        <v>167</v>
      </c>
      <c r="D1266" s="265" t="s">
        <v>528</v>
      </c>
      <c r="E1266" s="294"/>
      <c r="F1266" s="296"/>
      <c r="G1266" s="267">
        <v>2.65</v>
      </c>
      <c r="H1266" s="907">
        <v>57</v>
      </c>
      <c r="I1266" s="272">
        <v>301350.30846999999</v>
      </c>
      <c r="J1266" s="272">
        <v>1371.4014999999999</v>
      </c>
      <c r="K1266" s="316"/>
      <c r="L1266" s="316"/>
      <c r="M1266" s="316"/>
      <c r="N1266" s="660"/>
      <c r="O1266" s="660"/>
      <c r="P1266" s="89"/>
    </row>
    <row r="1267" spans="1:16" ht="12" customHeight="1" outlineLevel="1" x14ac:dyDescent="0.2">
      <c r="A1267" s="623">
        <v>338</v>
      </c>
      <c r="B1267" s="304">
        <v>62</v>
      </c>
      <c r="C1267" s="262" t="s">
        <v>167</v>
      </c>
      <c r="D1267" s="265" t="s">
        <v>527</v>
      </c>
      <c r="E1267" s="294"/>
      <c r="F1267" s="297"/>
      <c r="G1267" s="267">
        <v>2.65</v>
      </c>
      <c r="H1267" s="907">
        <v>57</v>
      </c>
      <c r="I1267" s="272">
        <v>180292.22196999998</v>
      </c>
      <c r="J1267" s="272">
        <v>5173.4094999999998</v>
      </c>
      <c r="K1267" s="242"/>
      <c r="L1267" s="242"/>
      <c r="M1267" s="242"/>
      <c r="N1267" s="222"/>
      <c r="O1267" s="222"/>
      <c r="P1267" s="89"/>
    </row>
    <row r="1268" spans="1:16" ht="12.75" customHeight="1" outlineLevel="1" x14ac:dyDescent="0.2">
      <c r="A1268" s="623">
        <v>338</v>
      </c>
      <c r="B1268" s="304">
        <v>62</v>
      </c>
      <c r="C1268" s="262" t="s">
        <v>167</v>
      </c>
      <c r="D1268" s="265" t="s">
        <v>502</v>
      </c>
      <c r="E1268" s="263"/>
      <c r="F1268" s="297"/>
      <c r="G1268" s="267">
        <v>5.14</v>
      </c>
      <c r="H1268" s="907">
        <v>42</v>
      </c>
      <c r="I1268" s="272">
        <v>251149.59005999999</v>
      </c>
      <c r="J1268" s="272">
        <v>10034.462200000002</v>
      </c>
      <c r="K1268" s="242"/>
      <c r="L1268" s="242"/>
      <c r="M1268" s="242"/>
      <c r="N1268" s="222"/>
      <c r="O1268" s="222"/>
      <c r="P1268" s="89"/>
    </row>
    <row r="1269" spans="1:16" outlineLevel="1" x14ac:dyDescent="0.2">
      <c r="A1269" s="623">
        <v>338</v>
      </c>
      <c r="B1269" s="304">
        <v>62</v>
      </c>
      <c r="C1269" s="262" t="s">
        <v>167</v>
      </c>
      <c r="D1269" s="265" t="s">
        <v>1769</v>
      </c>
      <c r="E1269" s="263"/>
      <c r="F1269" s="297"/>
      <c r="G1269" s="267">
        <v>1.59</v>
      </c>
      <c r="H1269" s="909">
        <v>28</v>
      </c>
      <c r="I1269" s="272">
        <v>33705.018019999996</v>
      </c>
      <c r="J1269" s="272">
        <v>3104.0457000000001</v>
      </c>
      <c r="K1269" s="251"/>
      <c r="L1269" s="251"/>
      <c r="M1269" s="251"/>
      <c r="N1269" s="1068"/>
      <c r="O1269" s="228"/>
      <c r="P1269" s="89"/>
    </row>
    <row r="1270" spans="1:16" ht="25.5" x14ac:dyDescent="0.2">
      <c r="A1270" s="625">
        <v>338</v>
      </c>
      <c r="B1270" s="303" t="s">
        <v>2433</v>
      </c>
      <c r="C1270" s="254" t="s">
        <v>167</v>
      </c>
      <c r="D1270" s="737" t="s">
        <v>3587</v>
      </c>
      <c r="E1270" s="257">
        <v>12</v>
      </c>
      <c r="F1270" s="301" t="s">
        <v>594</v>
      </c>
      <c r="G1270" s="258">
        <v>5.92</v>
      </c>
      <c r="H1270" s="1005"/>
      <c r="I1270" s="258">
        <v>367297.45554</v>
      </c>
      <c r="J1270" s="258">
        <v>11557.201600000002</v>
      </c>
      <c r="K1270" s="314">
        <v>28013.79</v>
      </c>
      <c r="L1270" s="314">
        <v>8622.08</v>
      </c>
      <c r="M1270" s="314">
        <v>1561.12</v>
      </c>
      <c r="N1270" s="310">
        <v>417051.64713999996</v>
      </c>
      <c r="O1270" s="655">
        <v>34754.300000000003</v>
      </c>
      <c r="P1270" s="89"/>
    </row>
    <row r="1271" spans="1:16" outlineLevel="1" x14ac:dyDescent="0.2">
      <c r="A1271" s="623">
        <v>338</v>
      </c>
      <c r="B1271" s="304">
        <v>63</v>
      </c>
      <c r="C1271" s="262" t="s">
        <v>167</v>
      </c>
      <c r="D1271" s="265" t="s">
        <v>526</v>
      </c>
      <c r="E1271" s="294"/>
      <c r="F1271" s="296"/>
      <c r="G1271" s="267">
        <v>2.57</v>
      </c>
      <c r="H1271" s="907">
        <v>57</v>
      </c>
      <c r="I1271" s="272">
        <v>278852.46259000001</v>
      </c>
      <c r="J1271" s="272">
        <v>5017.2311000000009</v>
      </c>
      <c r="K1271" s="242"/>
      <c r="L1271" s="242"/>
      <c r="M1271" s="242"/>
      <c r="N1271" s="222"/>
      <c r="O1271" s="222"/>
      <c r="P1271" s="89"/>
    </row>
    <row r="1272" spans="1:16" outlineLevel="1" x14ac:dyDescent="0.2">
      <c r="A1272" s="623">
        <v>338</v>
      </c>
      <c r="B1272" s="304">
        <v>63</v>
      </c>
      <c r="C1272" s="262" t="s">
        <v>167</v>
      </c>
      <c r="D1272" s="265" t="s">
        <v>524</v>
      </c>
      <c r="E1272" s="294"/>
      <c r="F1272" s="297"/>
      <c r="G1272" s="267">
        <v>2.57</v>
      </c>
      <c r="H1272" s="907">
        <v>31</v>
      </c>
      <c r="I1272" s="272">
        <v>71910.455809999999</v>
      </c>
      <c r="J1272" s="272">
        <v>5017.2311000000009</v>
      </c>
      <c r="K1272" s="242"/>
      <c r="L1272" s="242"/>
      <c r="M1272" s="242"/>
      <c r="N1272" s="222"/>
      <c r="O1272" s="222"/>
      <c r="P1272" s="89"/>
    </row>
    <row r="1273" spans="1:16" ht="15" customHeight="1" outlineLevel="1" x14ac:dyDescent="0.2">
      <c r="A1273" s="623">
        <v>338</v>
      </c>
      <c r="B1273" s="304">
        <v>63</v>
      </c>
      <c r="C1273" s="262" t="s">
        <v>167</v>
      </c>
      <c r="D1273" s="265" t="s">
        <v>1769</v>
      </c>
      <c r="E1273" s="276"/>
      <c r="F1273" s="540"/>
      <c r="G1273" s="280">
        <v>0.78</v>
      </c>
      <c r="H1273" s="909">
        <v>28</v>
      </c>
      <c r="I1273" s="282">
        <v>16534.53714</v>
      </c>
      <c r="J1273" s="282">
        <v>1522.7393999999999</v>
      </c>
      <c r="K1273" s="242"/>
      <c r="L1273" s="242"/>
      <c r="M1273" s="242"/>
      <c r="N1273" s="222"/>
      <c r="O1273" s="222"/>
      <c r="P1273" s="89"/>
    </row>
    <row r="1274" spans="1:16" x14ac:dyDescent="0.2">
      <c r="A1274" s="625">
        <v>346</v>
      </c>
      <c r="B1274" s="254" t="s">
        <v>197</v>
      </c>
      <c r="C1274" s="254" t="s">
        <v>167</v>
      </c>
      <c r="D1274" s="256" t="s">
        <v>662</v>
      </c>
      <c r="E1274" s="257">
        <v>12</v>
      </c>
      <c r="F1274" s="301" t="s">
        <v>594</v>
      </c>
      <c r="G1274" s="258">
        <v>1.1499999999999999</v>
      </c>
      <c r="H1274" s="771"/>
      <c r="I1274" s="258">
        <v>34558.352659999997</v>
      </c>
      <c r="J1274" s="258">
        <v>2245.0645</v>
      </c>
      <c r="K1274" s="310">
        <v>4698.47</v>
      </c>
      <c r="L1274" s="310">
        <v>714.4</v>
      </c>
      <c r="M1274" s="310">
        <v>1561.12</v>
      </c>
      <c r="N1274" s="310">
        <v>43777.40716000001</v>
      </c>
      <c r="O1274" s="655">
        <v>3648.12</v>
      </c>
      <c r="P1274" s="89"/>
    </row>
    <row r="1275" spans="1:16" ht="12.75" customHeight="1" outlineLevel="1" x14ac:dyDescent="0.2">
      <c r="A1275" s="623">
        <v>346</v>
      </c>
      <c r="B1275" s="304" t="s">
        <v>197</v>
      </c>
      <c r="C1275" s="262" t="s">
        <v>167</v>
      </c>
      <c r="D1275" s="265" t="s">
        <v>535</v>
      </c>
      <c r="E1275" s="266"/>
      <c r="F1275" s="296"/>
      <c r="G1275" s="267">
        <v>1</v>
      </c>
      <c r="H1275" s="907">
        <v>38</v>
      </c>
      <c r="I1275" s="272">
        <v>31378.633979999999</v>
      </c>
      <c r="J1275" s="272">
        <v>1952.23</v>
      </c>
      <c r="K1275" s="316"/>
      <c r="L1275" s="316"/>
      <c r="M1275" s="316"/>
      <c r="N1275" s="656"/>
      <c r="O1275" s="656"/>
      <c r="P1275" s="89"/>
    </row>
    <row r="1276" spans="1:16" outlineLevel="1" x14ac:dyDescent="0.2">
      <c r="A1276" s="624">
        <v>346</v>
      </c>
      <c r="B1276" s="305" t="s">
        <v>197</v>
      </c>
      <c r="C1276" s="275" t="s">
        <v>167</v>
      </c>
      <c r="D1276" s="278" t="s">
        <v>1769</v>
      </c>
      <c r="E1276" s="276"/>
      <c r="F1276" s="540"/>
      <c r="G1276" s="280">
        <v>0.15</v>
      </c>
      <c r="H1276" s="909">
        <v>28</v>
      </c>
      <c r="I1276" s="282">
        <v>3179.7186799999999</v>
      </c>
      <c r="J1276" s="282">
        <v>292.83449999999999</v>
      </c>
      <c r="K1276" s="251"/>
      <c r="L1276" s="251"/>
      <c r="M1276" s="251"/>
      <c r="N1276" s="252"/>
      <c r="O1276" s="252"/>
      <c r="P1276" s="89"/>
    </row>
    <row r="1277" spans="1:16" ht="27.75" customHeight="1" x14ac:dyDescent="0.2">
      <c r="A1277" s="625">
        <v>346</v>
      </c>
      <c r="B1277" s="303" t="s">
        <v>197</v>
      </c>
      <c r="C1277" s="254" t="s">
        <v>665</v>
      </c>
      <c r="D1277" s="284" t="s">
        <v>773</v>
      </c>
      <c r="E1277" s="257">
        <v>12</v>
      </c>
      <c r="F1277" s="301" t="s">
        <v>594</v>
      </c>
      <c r="G1277" s="258">
        <v>20.75</v>
      </c>
      <c r="H1277" s="771"/>
      <c r="I1277" s="258">
        <v>629690.48257999995</v>
      </c>
      <c r="J1277" s="258">
        <v>40508.772499999999</v>
      </c>
      <c r="K1277" s="314">
        <v>117757.88</v>
      </c>
      <c r="L1277" s="314">
        <v>10459.27</v>
      </c>
      <c r="M1277" s="314">
        <v>1561.12</v>
      </c>
      <c r="N1277" s="310">
        <v>799977.52508000017</v>
      </c>
      <c r="O1277" s="655">
        <v>66664.789999999994</v>
      </c>
      <c r="P1277" s="89"/>
    </row>
    <row r="1278" spans="1:16" outlineLevel="1" x14ac:dyDescent="0.2">
      <c r="A1278" s="623">
        <v>346</v>
      </c>
      <c r="B1278" s="304" t="s">
        <v>197</v>
      </c>
      <c r="C1278" s="262" t="s">
        <v>665</v>
      </c>
      <c r="D1278" s="265" t="s">
        <v>535</v>
      </c>
      <c r="E1278" s="266"/>
      <c r="F1278" s="296"/>
      <c r="G1278" s="267">
        <v>6.5</v>
      </c>
      <c r="H1278" s="907">
        <v>38</v>
      </c>
      <c r="I1278" s="272">
        <v>203961.12081000002</v>
      </c>
      <c r="J1278" s="272">
        <v>12689.495000000001</v>
      </c>
      <c r="K1278" s="242"/>
      <c r="L1278" s="242"/>
      <c r="M1278" s="242"/>
      <c r="N1278" s="900"/>
      <c r="O1278" s="656"/>
      <c r="P1278" s="89"/>
    </row>
    <row r="1279" spans="1:16" outlineLevel="1" x14ac:dyDescent="0.2">
      <c r="A1279" s="623">
        <v>346</v>
      </c>
      <c r="B1279" s="304" t="s">
        <v>197</v>
      </c>
      <c r="C1279" s="262" t="s">
        <v>665</v>
      </c>
      <c r="D1279" s="892" t="s">
        <v>510</v>
      </c>
      <c r="E1279" s="263"/>
      <c r="F1279" s="297"/>
      <c r="G1279" s="267">
        <v>3.5</v>
      </c>
      <c r="H1279" s="907">
        <v>37</v>
      </c>
      <c r="I1279" s="272">
        <v>105600.81830999999</v>
      </c>
      <c r="J1279" s="272">
        <v>6832.8049999999994</v>
      </c>
      <c r="K1279" s="242"/>
      <c r="L1279" s="242"/>
      <c r="M1279" s="242"/>
      <c r="N1279" s="900"/>
      <c r="O1279" s="222"/>
      <c r="P1279" s="89"/>
    </row>
    <row r="1280" spans="1:16" outlineLevel="1" x14ac:dyDescent="0.2">
      <c r="A1280" s="623">
        <v>346</v>
      </c>
      <c r="B1280" s="304" t="s">
        <v>197</v>
      </c>
      <c r="C1280" s="262" t="s">
        <v>665</v>
      </c>
      <c r="D1280" s="892" t="s">
        <v>519</v>
      </c>
      <c r="E1280" s="263"/>
      <c r="F1280" s="297"/>
      <c r="G1280" s="267">
        <v>3</v>
      </c>
      <c r="H1280" s="907">
        <v>39</v>
      </c>
      <c r="I1280" s="272">
        <v>97901.950060000003</v>
      </c>
      <c r="J1280" s="272">
        <v>5856.69</v>
      </c>
      <c r="K1280" s="242"/>
      <c r="L1280" s="242"/>
      <c r="M1280" s="242"/>
      <c r="N1280" s="900"/>
      <c r="O1280" s="222"/>
      <c r="P1280" s="89"/>
    </row>
    <row r="1281" spans="1:16" outlineLevel="1" x14ac:dyDescent="0.2">
      <c r="A1281" s="623">
        <v>346</v>
      </c>
      <c r="B1281" s="304" t="s">
        <v>197</v>
      </c>
      <c r="C1281" s="262" t="s">
        <v>665</v>
      </c>
      <c r="D1281" s="892" t="s">
        <v>3463</v>
      </c>
      <c r="E1281" s="263"/>
      <c r="F1281" s="297"/>
      <c r="G1281" s="267">
        <v>3</v>
      </c>
      <c r="H1281" s="907">
        <v>37</v>
      </c>
      <c r="I1281" s="272">
        <v>90514.987120000005</v>
      </c>
      <c r="J1281" s="272">
        <v>5856.69</v>
      </c>
      <c r="K1281" s="242"/>
      <c r="L1281" s="242"/>
      <c r="M1281" s="242"/>
      <c r="N1281" s="900"/>
      <c r="O1281" s="222"/>
      <c r="P1281" s="89"/>
    </row>
    <row r="1282" spans="1:16" outlineLevel="1" x14ac:dyDescent="0.2">
      <c r="A1282" s="623">
        <v>346</v>
      </c>
      <c r="B1282" s="304" t="s">
        <v>197</v>
      </c>
      <c r="C1282" s="262" t="s">
        <v>665</v>
      </c>
      <c r="D1282" s="265" t="s">
        <v>3062</v>
      </c>
      <c r="E1282" s="263"/>
      <c r="F1282" s="297"/>
      <c r="G1282" s="267">
        <v>2</v>
      </c>
      <c r="H1282" s="907">
        <v>42</v>
      </c>
      <c r="I1282" s="272">
        <v>73416.763800000001</v>
      </c>
      <c r="J1282" s="272">
        <v>3904.46</v>
      </c>
      <c r="K1282" s="242"/>
      <c r="L1282" s="242"/>
      <c r="M1282" s="242"/>
      <c r="N1282" s="900"/>
      <c r="O1282" s="222"/>
      <c r="P1282" s="89"/>
    </row>
    <row r="1283" spans="1:16" outlineLevel="1" x14ac:dyDescent="0.2">
      <c r="A1283" s="623">
        <v>346</v>
      </c>
      <c r="B1283" s="304" t="s">
        <v>197</v>
      </c>
      <c r="C1283" s="262" t="s">
        <v>665</v>
      </c>
      <c r="D1283" s="265" t="s">
        <v>1769</v>
      </c>
      <c r="E1283" s="263"/>
      <c r="F1283" s="297"/>
      <c r="G1283" s="267">
        <v>2.75</v>
      </c>
      <c r="H1283" s="907">
        <v>28</v>
      </c>
      <c r="I1283" s="272">
        <v>58294.842480000007</v>
      </c>
      <c r="J1283" s="272">
        <v>5368.6324999999997</v>
      </c>
      <c r="K1283" s="242"/>
      <c r="L1283" s="242"/>
      <c r="M1283" s="242"/>
      <c r="N1283" s="900"/>
      <c r="O1283" s="222"/>
      <c r="P1283" s="89"/>
    </row>
    <row r="1284" spans="1:16" ht="15" customHeight="1" outlineLevel="1" x14ac:dyDescent="0.2">
      <c r="A1284" s="624">
        <v>346</v>
      </c>
      <c r="B1284" s="305" t="s">
        <v>197</v>
      </c>
      <c r="C1284" s="275" t="s">
        <v>665</v>
      </c>
      <c r="D1284" s="368" t="s">
        <v>666</v>
      </c>
      <c r="E1284" s="369"/>
      <c r="F1284" s="374"/>
      <c r="G1284" s="360"/>
      <c r="H1284" s="917"/>
      <c r="I1284" s="360"/>
      <c r="J1284" s="360"/>
      <c r="K1284" s="242"/>
      <c r="L1284" s="242"/>
      <c r="M1284" s="242"/>
      <c r="N1284" s="979"/>
      <c r="O1284" s="252"/>
      <c r="P1284" s="89"/>
    </row>
    <row r="1285" spans="1:16" ht="12.75" customHeight="1" x14ac:dyDescent="0.2">
      <c r="A1285" s="625">
        <v>346</v>
      </c>
      <c r="B1285" s="303" t="s">
        <v>197</v>
      </c>
      <c r="C1285" s="254" t="s">
        <v>667</v>
      </c>
      <c r="D1285" s="284" t="s">
        <v>668</v>
      </c>
      <c r="E1285" s="257">
        <v>12</v>
      </c>
      <c r="F1285" s="301" t="s">
        <v>594</v>
      </c>
      <c r="G1285" s="258">
        <v>14.41</v>
      </c>
      <c r="H1285" s="771"/>
      <c r="I1285" s="258">
        <v>439026.45145999995</v>
      </c>
      <c r="J1285" s="258">
        <v>28131.634300000002</v>
      </c>
      <c r="K1285" s="310">
        <v>82332.509999999995</v>
      </c>
      <c r="L1285" s="310">
        <v>6928.05</v>
      </c>
      <c r="M1285" s="310">
        <v>1561.12</v>
      </c>
      <c r="N1285" s="310">
        <v>557979.76575999998</v>
      </c>
      <c r="O1285" s="655">
        <v>46498.31</v>
      </c>
      <c r="P1285" s="89"/>
    </row>
    <row r="1286" spans="1:16" outlineLevel="1" x14ac:dyDescent="0.2">
      <c r="A1286" s="623">
        <v>346</v>
      </c>
      <c r="B1286" s="304" t="s">
        <v>197</v>
      </c>
      <c r="C1286" s="262" t="s">
        <v>667</v>
      </c>
      <c r="D1286" s="265" t="s">
        <v>535</v>
      </c>
      <c r="E1286" s="266"/>
      <c r="F1286" s="296"/>
      <c r="G1286" s="267">
        <v>4.5</v>
      </c>
      <c r="H1286" s="907">
        <v>38</v>
      </c>
      <c r="I1286" s="272">
        <v>141203.85287</v>
      </c>
      <c r="J1286" s="272">
        <v>8785.0349999999999</v>
      </c>
      <c r="K1286" s="316"/>
      <c r="L1286" s="316"/>
      <c r="M1286" s="316"/>
      <c r="N1286" s="656"/>
      <c r="O1286" s="656"/>
      <c r="P1286" s="89"/>
    </row>
    <row r="1287" spans="1:16" outlineLevel="1" x14ac:dyDescent="0.2">
      <c r="A1287" s="623">
        <v>346</v>
      </c>
      <c r="B1287" s="304" t="s">
        <v>197</v>
      </c>
      <c r="C1287" s="262" t="s">
        <v>667</v>
      </c>
      <c r="D1287" s="892" t="s">
        <v>510</v>
      </c>
      <c r="E1287" s="263"/>
      <c r="F1287" s="297"/>
      <c r="G1287" s="267">
        <v>2</v>
      </c>
      <c r="H1287" s="907">
        <v>37</v>
      </c>
      <c r="I1287" s="272">
        <v>60343.32475</v>
      </c>
      <c r="J1287" s="272">
        <v>3904.46</v>
      </c>
      <c r="K1287" s="242"/>
      <c r="L1287" s="242"/>
      <c r="M1287" s="242"/>
      <c r="N1287" s="222"/>
      <c r="O1287" s="222"/>
      <c r="P1287" s="89"/>
    </row>
    <row r="1288" spans="1:16" outlineLevel="1" x14ac:dyDescent="0.2">
      <c r="A1288" s="623">
        <v>346</v>
      </c>
      <c r="B1288" s="304" t="s">
        <v>197</v>
      </c>
      <c r="C1288" s="262" t="s">
        <v>667</v>
      </c>
      <c r="D1288" s="892" t="s">
        <v>519</v>
      </c>
      <c r="E1288" s="263"/>
      <c r="F1288" s="297"/>
      <c r="G1288" s="267">
        <v>2.5</v>
      </c>
      <c r="H1288" s="907">
        <v>39</v>
      </c>
      <c r="I1288" s="272">
        <v>81584.958379999996</v>
      </c>
      <c r="J1288" s="272">
        <v>4880.5750000000007</v>
      </c>
      <c r="K1288" s="242"/>
      <c r="L1288" s="242"/>
      <c r="M1288" s="242"/>
      <c r="N1288" s="222"/>
      <c r="O1288" s="222"/>
      <c r="P1288" s="89"/>
    </row>
    <row r="1289" spans="1:16" outlineLevel="1" x14ac:dyDescent="0.2">
      <c r="A1289" s="623">
        <v>346</v>
      </c>
      <c r="B1289" s="304" t="s">
        <v>197</v>
      </c>
      <c r="C1289" s="262" t="s">
        <v>667</v>
      </c>
      <c r="D1289" s="892" t="s">
        <v>3463</v>
      </c>
      <c r="E1289" s="263"/>
      <c r="F1289" s="297"/>
      <c r="G1289" s="267">
        <v>2</v>
      </c>
      <c r="H1289" s="907">
        <v>37</v>
      </c>
      <c r="I1289" s="272">
        <v>60343.32475</v>
      </c>
      <c r="J1289" s="272">
        <v>3904.46</v>
      </c>
      <c r="K1289" s="242"/>
      <c r="L1289" s="242"/>
      <c r="M1289" s="242"/>
      <c r="N1289" s="222"/>
      <c r="O1289" s="222"/>
      <c r="P1289" s="89"/>
    </row>
    <row r="1290" spans="1:16" outlineLevel="1" x14ac:dyDescent="0.2">
      <c r="A1290" s="623">
        <v>346</v>
      </c>
      <c r="B1290" s="304" t="s">
        <v>197</v>
      </c>
      <c r="C1290" s="262" t="s">
        <v>667</v>
      </c>
      <c r="D1290" s="265" t="s">
        <v>3062</v>
      </c>
      <c r="E1290" s="263"/>
      <c r="F1290" s="297"/>
      <c r="G1290" s="267">
        <v>1.5</v>
      </c>
      <c r="H1290" s="907">
        <v>42</v>
      </c>
      <c r="I1290" s="272">
        <v>55062.572849999997</v>
      </c>
      <c r="J1290" s="272">
        <v>2928.3449999999998</v>
      </c>
      <c r="K1290" s="242"/>
      <c r="L1290" s="242"/>
      <c r="M1290" s="242"/>
      <c r="N1290" s="222"/>
      <c r="O1290" s="222"/>
      <c r="P1290" s="89"/>
    </row>
    <row r="1291" spans="1:16" outlineLevel="1" x14ac:dyDescent="0.2">
      <c r="A1291" s="623">
        <v>346</v>
      </c>
      <c r="B1291" s="304" t="s">
        <v>197</v>
      </c>
      <c r="C1291" s="262" t="s">
        <v>667</v>
      </c>
      <c r="D1291" s="265" t="s">
        <v>1769</v>
      </c>
      <c r="E1291" s="263"/>
      <c r="F1291" s="297"/>
      <c r="G1291" s="267">
        <v>1.91</v>
      </c>
      <c r="H1291" s="907">
        <v>28</v>
      </c>
      <c r="I1291" s="272">
        <v>40488.417860000001</v>
      </c>
      <c r="J1291" s="272">
        <v>3728.7593000000002</v>
      </c>
      <c r="K1291" s="242"/>
      <c r="L1291" s="242"/>
      <c r="M1291" s="242"/>
      <c r="N1291" s="222"/>
      <c r="O1291" s="222"/>
      <c r="P1291" s="89"/>
    </row>
    <row r="1292" spans="1:16" ht="15" customHeight="1" outlineLevel="1" x14ac:dyDescent="0.2">
      <c r="A1292" s="624">
        <v>346</v>
      </c>
      <c r="B1292" s="305" t="s">
        <v>197</v>
      </c>
      <c r="C1292" s="275" t="s">
        <v>667</v>
      </c>
      <c r="D1292" s="368" t="s">
        <v>666</v>
      </c>
      <c r="E1292" s="369"/>
      <c r="F1292" s="374"/>
      <c r="G1292" s="360"/>
      <c r="H1292" s="917"/>
      <c r="I1292" s="360"/>
      <c r="J1292" s="360"/>
      <c r="K1292" s="251"/>
      <c r="L1292" s="251"/>
      <c r="M1292" s="251"/>
      <c r="N1292" s="252"/>
      <c r="O1292" s="252"/>
      <c r="P1292" s="89"/>
    </row>
    <row r="1293" spans="1:16" x14ac:dyDescent="0.2">
      <c r="A1293" s="625">
        <v>346</v>
      </c>
      <c r="B1293" s="303" t="s">
        <v>197</v>
      </c>
      <c r="C1293" s="254" t="s">
        <v>671</v>
      </c>
      <c r="D1293" s="284" t="s">
        <v>669</v>
      </c>
      <c r="E1293" s="257">
        <v>12</v>
      </c>
      <c r="F1293" s="301" t="s">
        <v>594</v>
      </c>
      <c r="G1293" s="258">
        <v>9.8000000000000007</v>
      </c>
      <c r="H1293" s="771"/>
      <c r="I1293" s="258">
        <v>297867.80789000005</v>
      </c>
      <c r="J1293" s="258">
        <v>19131.853999999999</v>
      </c>
      <c r="K1293" s="314">
        <v>55698.76</v>
      </c>
      <c r="L1293" s="314">
        <v>3874.65</v>
      </c>
      <c r="M1293" s="314">
        <v>1561.12</v>
      </c>
      <c r="N1293" s="310">
        <v>378134.19189000007</v>
      </c>
      <c r="O1293" s="655">
        <v>31511.18</v>
      </c>
      <c r="P1293" s="89"/>
    </row>
    <row r="1294" spans="1:16" outlineLevel="1" x14ac:dyDescent="0.2">
      <c r="A1294" s="623">
        <v>346</v>
      </c>
      <c r="B1294" s="304" t="s">
        <v>197</v>
      </c>
      <c r="C1294" s="262" t="s">
        <v>671</v>
      </c>
      <c r="D1294" s="265" t="s">
        <v>535</v>
      </c>
      <c r="E1294" s="266"/>
      <c r="F1294" s="296"/>
      <c r="G1294" s="267">
        <v>3</v>
      </c>
      <c r="H1294" s="907">
        <v>38</v>
      </c>
      <c r="I1294" s="272">
        <v>94135.901920000004</v>
      </c>
      <c r="J1294" s="272">
        <v>5856.69</v>
      </c>
      <c r="K1294" s="316"/>
      <c r="L1294" s="316"/>
      <c r="M1294" s="316"/>
      <c r="N1294" s="656"/>
      <c r="O1294" s="656"/>
      <c r="P1294" s="89"/>
    </row>
    <row r="1295" spans="1:16" outlineLevel="1" x14ac:dyDescent="0.2">
      <c r="A1295" s="623">
        <v>346</v>
      </c>
      <c r="B1295" s="304" t="s">
        <v>197</v>
      </c>
      <c r="C1295" s="262" t="s">
        <v>671</v>
      </c>
      <c r="D1295" s="892" t="s">
        <v>510</v>
      </c>
      <c r="E1295" s="263"/>
      <c r="F1295" s="297"/>
      <c r="G1295" s="267">
        <v>1.5</v>
      </c>
      <c r="H1295" s="907">
        <v>37</v>
      </c>
      <c r="I1295" s="272">
        <v>45257.493570000006</v>
      </c>
      <c r="J1295" s="272">
        <v>2928.3449999999998</v>
      </c>
      <c r="K1295" s="242"/>
      <c r="L1295" s="242"/>
      <c r="M1295" s="242"/>
      <c r="N1295" s="222"/>
      <c r="O1295" s="222"/>
      <c r="P1295" s="89"/>
    </row>
    <row r="1296" spans="1:16" ht="15" customHeight="1" outlineLevel="1" x14ac:dyDescent="0.2">
      <c r="A1296" s="623">
        <v>346</v>
      </c>
      <c r="B1296" s="304" t="s">
        <v>197</v>
      </c>
      <c r="C1296" s="262" t="s">
        <v>671</v>
      </c>
      <c r="D1296" s="892" t="s">
        <v>519</v>
      </c>
      <c r="E1296" s="263"/>
      <c r="F1296" s="297"/>
      <c r="G1296" s="267">
        <v>1.5</v>
      </c>
      <c r="H1296" s="907">
        <v>39</v>
      </c>
      <c r="I1296" s="272">
        <v>48950.975030000001</v>
      </c>
      <c r="J1296" s="272">
        <v>2928.3449999999998</v>
      </c>
      <c r="K1296" s="242"/>
      <c r="L1296" s="242"/>
      <c r="M1296" s="242"/>
      <c r="N1296" s="222"/>
      <c r="O1296" s="222"/>
      <c r="P1296" s="89"/>
    </row>
    <row r="1297" spans="1:16" ht="12" customHeight="1" outlineLevel="1" x14ac:dyDescent="0.2">
      <c r="A1297" s="623">
        <v>346</v>
      </c>
      <c r="B1297" s="304" t="s">
        <v>197</v>
      </c>
      <c r="C1297" s="262" t="s">
        <v>671</v>
      </c>
      <c r="D1297" s="892" t="s">
        <v>3463</v>
      </c>
      <c r="E1297" s="263"/>
      <c r="F1297" s="297"/>
      <c r="G1297" s="267">
        <v>1.5</v>
      </c>
      <c r="H1297" s="907">
        <v>37</v>
      </c>
      <c r="I1297" s="272">
        <v>45257.493570000006</v>
      </c>
      <c r="J1297" s="272">
        <v>2928.3449999999998</v>
      </c>
      <c r="K1297" s="242"/>
      <c r="L1297" s="242"/>
      <c r="M1297" s="242"/>
      <c r="N1297" s="222"/>
      <c r="O1297" s="222"/>
      <c r="P1297" s="89"/>
    </row>
    <row r="1298" spans="1:16" outlineLevel="1" x14ac:dyDescent="0.2">
      <c r="A1298" s="623">
        <v>346</v>
      </c>
      <c r="B1298" s="304" t="s">
        <v>197</v>
      </c>
      <c r="C1298" s="262" t="s">
        <v>671</v>
      </c>
      <c r="D1298" s="265" t="s">
        <v>3062</v>
      </c>
      <c r="E1298" s="263"/>
      <c r="F1298" s="297"/>
      <c r="G1298" s="267">
        <v>1</v>
      </c>
      <c r="H1298" s="907">
        <v>42</v>
      </c>
      <c r="I1298" s="272">
        <v>36708.3819</v>
      </c>
      <c r="J1298" s="272">
        <v>1952.23</v>
      </c>
      <c r="K1298" s="242"/>
      <c r="L1298" s="242"/>
      <c r="M1298" s="242"/>
      <c r="N1298" s="222"/>
      <c r="O1298" s="222"/>
      <c r="P1298" s="89"/>
    </row>
    <row r="1299" spans="1:16" outlineLevel="1" x14ac:dyDescent="0.2">
      <c r="A1299" s="623">
        <v>346</v>
      </c>
      <c r="B1299" s="304" t="s">
        <v>197</v>
      </c>
      <c r="C1299" s="262" t="s">
        <v>671</v>
      </c>
      <c r="D1299" s="265" t="s">
        <v>1769</v>
      </c>
      <c r="E1299" s="263"/>
      <c r="F1299" s="297"/>
      <c r="G1299" s="267">
        <v>1.3</v>
      </c>
      <c r="H1299" s="907">
        <v>28</v>
      </c>
      <c r="I1299" s="272">
        <v>27557.561900000001</v>
      </c>
      <c r="J1299" s="272">
        <v>2537.8989999999999</v>
      </c>
      <c r="K1299" s="242"/>
      <c r="L1299" s="242"/>
      <c r="M1299" s="242"/>
      <c r="N1299" s="222"/>
      <c r="O1299" s="222"/>
      <c r="P1299" s="89"/>
    </row>
    <row r="1300" spans="1:16" outlineLevel="1" x14ac:dyDescent="0.2">
      <c r="A1300" s="624">
        <v>346</v>
      </c>
      <c r="B1300" s="305" t="s">
        <v>197</v>
      </c>
      <c r="C1300" s="275" t="s">
        <v>671</v>
      </c>
      <c r="D1300" s="368" t="s">
        <v>666</v>
      </c>
      <c r="E1300" s="369"/>
      <c r="F1300" s="374"/>
      <c r="G1300" s="360"/>
      <c r="H1300" s="917"/>
      <c r="I1300" s="360"/>
      <c r="J1300" s="360"/>
      <c r="K1300" s="251"/>
      <c r="L1300" s="251"/>
      <c r="M1300" s="251"/>
      <c r="N1300" s="252"/>
      <c r="O1300" s="252"/>
      <c r="P1300" s="89"/>
    </row>
    <row r="1301" spans="1:16" x14ac:dyDescent="0.2">
      <c r="A1301" s="625">
        <v>346</v>
      </c>
      <c r="B1301" s="303" t="s">
        <v>197</v>
      </c>
      <c r="C1301" s="254" t="s">
        <v>670</v>
      </c>
      <c r="D1301" s="284" t="s">
        <v>672</v>
      </c>
      <c r="E1301" s="257">
        <v>12</v>
      </c>
      <c r="F1301" s="301" t="s">
        <v>594</v>
      </c>
      <c r="G1301" s="258">
        <v>8.07</v>
      </c>
      <c r="H1301" s="771"/>
      <c r="I1301" s="258">
        <v>246527.77406</v>
      </c>
      <c r="J1301" s="258">
        <v>15754.496099999998</v>
      </c>
      <c r="K1301" s="314">
        <v>45947.29</v>
      </c>
      <c r="L1301" s="314">
        <v>3685.12</v>
      </c>
      <c r="M1301" s="314">
        <v>1561.12</v>
      </c>
      <c r="N1301" s="310">
        <v>313475.80016000004</v>
      </c>
      <c r="O1301" s="655">
        <v>26122.98</v>
      </c>
      <c r="P1301" s="89"/>
    </row>
    <row r="1302" spans="1:16" ht="15" customHeight="1" outlineLevel="1" x14ac:dyDescent="0.2">
      <c r="A1302" s="623">
        <v>346</v>
      </c>
      <c r="B1302" s="304" t="s">
        <v>197</v>
      </c>
      <c r="C1302" s="262" t="s">
        <v>670</v>
      </c>
      <c r="D1302" s="265" t="s">
        <v>535</v>
      </c>
      <c r="E1302" s="266"/>
      <c r="F1302" s="296"/>
      <c r="G1302" s="267">
        <v>2</v>
      </c>
      <c r="H1302" s="907">
        <v>38</v>
      </c>
      <c r="I1302" s="272">
        <v>62757.267940000005</v>
      </c>
      <c r="J1302" s="272">
        <v>3904.46</v>
      </c>
      <c r="K1302" s="242"/>
      <c r="L1302" s="242"/>
      <c r="M1302" s="242"/>
      <c r="N1302" s="900"/>
      <c r="O1302" s="656"/>
      <c r="P1302" s="89"/>
    </row>
    <row r="1303" spans="1:16" ht="15" customHeight="1" outlineLevel="1" x14ac:dyDescent="0.2">
      <c r="A1303" s="623">
        <v>346</v>
      </c>
      <c r="B1303" s="304" t="s">
        <v>197</v>
      </c>
      <c r="C1303" s="262" t="s">
        <v>670</v>
      </c>
      <c r="D1303" s="892" t="s">
        <v>510</v>
      </c>
      <c r="E1303" s="263"/>
      <c r="F1303" s="297"/>
      <c r="G1303" s="267">
        <v>1</v>
      </c>
      <c r="H1303" s="907">
        <v>37</v>
      </c>
      <c r="I1303" s="272">
        <v>30171.662369999998</v>
      </c>
      <c r="J1303" s="272">
        <v>1952.23</v>
      </c>
      <c r="K1303" s="242"/>
      <c r="L1303" s="242"/>
      <c r="M1303" s="242"/>
      <c r="N1303" s="900"/>
      <c r="O1303" s="222"/>
      <c r="P1303" s="89"/>
    </row>
    <row r="1304" spans="1:16" ht="15" customHeight="1" outlineLevel="1" x14ac:dyDescent="0.2">
      <c r="A1304" s="623">
        <v>346</v>
      </c>
      <c r="B1304" s="304" t="s">
        <v>197</v>
      </c>
      <c r="C1304" s="262" t="s">
        <v>670</v>
      </c>
      <c r="D1304" s="892" t="s">
        <v>519</v>
      </c>
      <c r="E1304" s="263"/>
      <c r="F1304" s="297"/>
      <c r="G1304" s="267">
        <v>1.5</v>
      </c>
      <c r="H1304" s="907">
        <v>39</v>
      </c>
      <c r="I1304" s="272">
        <v>48950.975030000001</v>
      </c>
      <c r="J1304" s="272">
        <v>2928.3449999999998</v>
      </c>
      <c r="K1304" s="242"/>
      <c r="L1304" s="242"/>
      <c r="M1304" s="242"/>
      <c r="N1304" s="900"/>
      <c r="O1304" s="222"/>
      <c r="P1304" s="89"/>
    </row>
    <row r="1305" spans="1:16" ht="15" customHeight="1" outlineLevel="1" x14ac:dyDescent="0.2">
      <c r="A1305" s="623">
        <v>346</v>
      </c>
      <c r="B1305" s="304" t="s">
        <v>197</v>
      </c>
      <c r="C1305" s="262" t="s">
        <v>670</v>
      </c>
      <c r="D1305" s="892" t="s">
        <v>3463</v>
      </c>
      <c r="E1305" s="263"/>
      <c r="F1305" s="297"/>
      <c r="G1305" s="267">
        <v>1.5</v>
      </c>
      <c r="H1305" s="907">
        <v>37</v>
      </c>
      <c r="I1305" s="272">
        <v>45257.493570000006</v>
      </c>
      <c r="J1305" s="272">
        <v>2928.3449999999998</v>
      </c>
      <c r="K1305" s="242"/>
      <c r="L1305" s="242"/>
      <c r="M1305" s="242"/>
      <c r="N1305" s="900"/>
      <c r="O1305" s="222"/>
      <c r="P1305" s="89"/>
    </row>
    <row r="1306" spans="1:16" ht="15" customHeight="1" outlineLevel="1" x14ac:dyDescent="0.2">
      <c r="A1306" s="623">
        <v>346</v>
      </c>
      <c r="B1306" s="304" t="s">
        <v>197</v>
      </c>
      <c r="C1306" s="262" t="s">
        <v>670</v>
      </c>
      <c r="D1306" s="265" t="s">
        <v>3062</v>
      </c>
      <c r="E1306" s="263"/>
      <c r="F1306" s="297"/>
      <c r="G1306" s="267">
        <v>1</v>
      </c>
      <c r="H1306" s="907">
        <v>42</v>
      </c>
      <c r="I1306" s="272">
        <v>36708.3819</v>
      </c>
      <c r="J1306" s="272">
        <v>1952.23</v>
      </c>
      <c r="K1306" s="242"/>
      <c r="L1306" s="242"/>
      <c r="M1306" s="242"/>
      <c r="N1306" s="900"/>
      <c r="O1306" s="222"/>
      <c r="P1306" s="89"/>
    </row>
    <row r="1307" spans="1:16" ht="15" customHeight="1" outlineLevel="1" x14ac:dyDescent="0.2">
      <c r="A1307" s="623">
        <v>346</v>
      </c>
      <c r="B1307" s="304" t="s">
        <v>197</v>
      </c>
      <c r="C1307" s="262" t="s">
        <v>670</v>
      </c>
      <c r="D1307" s="265" t="s">
        <v>1769</v>
      </c>
      <c r="E1307" s="263"/>
      <c r="F1307" s="297"/>
      <c r="G1307" s="267">
        <v>1.07</v>
      </c>
      <c r="H1307" s="907">
        <v>28</v>
      </c>
      <c r="I1307" s="272">
        <v>22681.99325</v>
      </c>
      <c r="J1307" s="272">
        <v>2088.8860999999997</v>
      </c>
      <c r="K1307" s="242"/>
      <c r="L1307" s="242"/>
      <c r="M1307" s="242"/>
      <c r="N1307" s="900"/>
      <c r="O1307" s="222"/>
      <c r="P1307" s="89"/>
    </row>
    <row r="1308" spans="1:16" ht="15" customHeight="1" outlineLevel="1" x14ac:dyDescent="0.2">
      <c r="A1308" s="624">
        <v>346</v>
      </c>
      <c r="B1308" s="305" t="s">
        <v>197</v>
      </c>
      <c r="C1308" s="275" t="s">
        <v>670</v>
      </c>
      <c r="D1308" s="368" t="s">
        <v>666</v>
      </c>
      <c r="E1308" s="369"/>
      <c r="F1308" s="374"/>
      <c r="G1308" s="360"/>
      <c r="H1308" s="917"/>
      <c r="I1308" s="360"/>
      <c r="J1308" s="360"/>
      <c r="K1308" s="242"/>
      <c r="L1308" s="242"/>
      <c r="M1308" s="242"/>
      <c r="N1308" s="979"/>
      <c r="O1308" s="252"/>
      <c r="P1308" s="89"/>
    </row>
    <row r="1309" spans="1:16" ht="41.1" customHeight="1" x14ac:dyDescent="0.2">
      <c r="A1309" s="625">
        <v>346</v>
      </c>
      <c r="B1309" s="303" t="s">
        <v>197</v>
      </c>
      <c r="C1309" s="254" t="s">
        <v>673</v>
      </c>
      <c r="D1309" s="284" t="s">
        <v>674</v>
      </c>
      <c r="E1309" s="257">
        <v>12</v>
      </c>
      <c r="F1309" s="301" t="s">
        <v>594</v>
      </c>
      <c r="G1309" s="258">
        <v>0.23</v>
      </c>
      <c r="H1309" s="771"/>
      <c r="I1309" s="258">
        <v>13857.947410000001</v>
      </c>
      <c r="J1309" s="258">
        <v>449.0129</v>
      </c>
      <c r="K1309" s="310">
        <v>1488.78</v>
      </c>
      <c r="L1309" s="655"/>
      <c r="M1309" s="655"/>
      <c r="N1309" s="310">
        <v>15795.740310000001</v>
      </c>
      <c r="O1309" s="655">
        <v>1316.31</v>
      </c>
      <c r="P1309" s="89"/>
    </row>
    <row r="1310" spans="1:16" ht="15" customHeight="1" outlineLevel="1" x14ac:dyDescent="0.2">
      <c r="A1310" s="623">
        <v>346</v>
      </c>
      <c r="B1310" s="304" t="s">
        <v>197</v>
      </c>
      <c r="C1310" s="262" t="s">
        <v>673</v>
      </c>
      <c r="D1310" s="265" t="s">
        <v>526</v>
      </c>
      <c r="E1310" s="266"/>
      <c r="F1310" s="296"/>
      <c r="G1310" s="267">
        <v>0.2</v>
      </c>
      <c r="H1310" s="907">
        <v>57</v>
      </c>
      <c r="I1310" s="272">
        <v>13222.00367</v>
      </c>
      <c r="J1310" s="272">
        <v>390.44600000000003</v>
      </c>
      <c r="K1310" s="316"/>
      <c r="L1310" s="316"/>
      <c r="M1310" s="316"/>
      <c r="N1310" s="656"/>
      <c r="O1310" s="656"/>
      <c r="P1310" s="89"/>
    </row>
    <row r="1311" spans="1:16" ht="15.75" customHeight="1" outlineLevel="1" x14ac:dyDescent="0.2">
      <c r="A1311" s="623">
        <v>346</v>
      </c>
      <c r="B1311" s="304" t="s">
        <v>197</v>
      </c>
      <c r="C1311" s="262" t="s">
        <v>673</v>
      </c>
      <c r="D1311" s="265" t="s">
        <v>1769</v>
      </c>
      <c r="E1311" s="263"/>
      <c r="F1311" s="297"/>
      <c r="G1311" s="267">
        <v>0.03</v>
      </c>
      <c r="H1311" s="907">
        <v>28</v>
      </c>
      <c r="I1311" s="272">
        <v>635.94374000000005</v>
      </c>
      <c r="J1311" s="272">
        <v>58.566899999999997</v>
      </c>
      <c r="K1311" s="242"/>
      <c r="L1311" s="242"/>
      <c r="M1311" s="242"/>
      <c r="N1311" s="222"/>
      <c r="O1311" s="222"/>
      <c r="P1311" s="89"/>
    </row>
    <row r="1312" spans="1:16" ht="15" customHeight="1" outlineLevel="1" x14ac:dyDescent="0.2">
      <c r="A1312" s="624">
        <v>346</v>
      </c>
      <c r="B1312" s="305" t="s">
        <v>197</v>
      </c>
      <c r="C1312" s="275" t="s">
        <v>673</v>
      </c>
      <c r="D1312" s="368" t="s">
        <v>3441</v>
      </c>
      <c r="E1312" s="369"/>
      <c r="F1312" s="374"/>
      <c r="G1312" s="360"/>
      <c r="H1312" s="917"/>
      <c r="I1312" s="360"/>
      <c r="J1312" s="360"/>
      <c r="K1312" s="251"/>
      <c r="L1312" s="251"/>
      <c r="M1312" s="251"/>
      <c r="N1312" s="252"/>
      <c r="O1312" s="252"/>
      <c r="P1312" s="89"/>
    </row>
    <row r="1313" spans="1:16" ht="15" customHeight="1" x14ac:dyDescent="0.2">
      <c r="A1313" s="625">
        <v>346</v>
      </c>
      <c r="B1313" s="254" t="s">
        <v>197</v>
      </c>
      <c r="C1313" s="254" t="s">
        <v>2742</v>
      </c>
      <c r="D1313" s="256" t="s">
        <v>2741</v>
      </c>
      <c r="E1313" s="257">
        <v>1</v>
      </c>
      <c r="F1313" s="301" t="s">
        <v>742</v>
      </c>
      <c r="G1313" s="531">
        <v>0.10799999999999998</v>
      </c>
      <c r="H1313" s="771"/>
      <c r="I1313" s="258">
        <v>3223.7986599999999</v>
      </c>
      <c r="J1313" s="258">
        <v>210.84082999999998</v>
      </c>
      <c r="K1313" s="314">
        <v>498.38</v>
      </c>
      <c r="L1313" s="655"/>
      <c r="M1313" s="655"/>
      <c r="N1313" s="310">
        <v>3933.0194900000001</v>
      </c>
      <c r="O1313" s="655">
        <v>3933.02</v>
      </c>
      <c r="P1313" s="89"/>
    </row>
    <row r="1314" spans="1:16" ht="15" customHeight="1" outlineLevel="1" x14ac:dyDescent="0.2">
      <c r="A1314" s="623">
        <v>346</v>
      </c>
      <c r="B1314" s="304" t="s">
        <v>197</v>
      </c>
      <c r="C1314" s="262" t="s">
        <v>2742</v>
      </c>
      <c r="D1314" s="265" t="s">
        <v>535</v>
      </c>
      <c r="E1314" s="266"/>
      <c r="F1314" s="296"/>
      <c r="G1314" s="532">
        <v>4.02E-2</v>
      </c>
      <c r="H1314" s="907">
        <v>38</v>
      </c>
      <c r="I1314" s="272">
        <v>1261.4210899999998</v>
      </c>
      <c r="J1314" s="272">
        <v>78.479639999999989</v>
      </c>
      <c r="K1314" s="316"/>
      <c r="L1314" s="316"/>
      <c r="M1314" s="316"/>
      <c r="N1314" s="656"/>
      <c r="O1314" s="656"/>
      <c r="P1314" s="89"/>
    </row>
    <row r="1315" spans="1:16" ht="15" customHeight="1" outlineLevel="1" x14ac:dyDescent="0.2">
      <c r="A1315" s="623">
        <v>346</v>
      </c>
      <c r="B1315" s="304" t="s">
        <v>197</v>
      </c>
      <c r="C1315" s="262" t="s">
        <v>2742</v>
      </c>
      <c r="D1315" s="892" t="s">
        <v>510</v>
      </c>
      <c r="E1315" s="263"/>
      <c r="F1315" s="297"/>
      <c r="G1315" s="532">
        <v>3.5200000000000002E-2</v>
      </c>
      <c r="H1315" s="907">
        <v>37</v>
      </c>
      <c r="I1315" s="272">
        <v>1062.0425</v>
      </c>
      <c r="J1315" s="272">
        <v>68.718490000000003</v>
      </c>
      <c r="K1315" s="242"/>
      <c r="L1315" s="242"/>
      <c r="M1315" s="242"/>
      <c r="N1315" s="222"/>
      <c r="O1315" s="222"/>
      <c r="P1315" s="89"/>
    </row>
    <row r="1316" spans="1:16" ht="15" customHeight="1" outlineLevel="1" x14ac:dyDescent="0.2">
      <c r="A1316" s="623">
        <v>346</v>
      </c>
      <c r="B1316" s="304" t="s">
        <v>197</v>
      </c>
      <c r="C1316" s="262" t="s">
        <v>2742</v>
      </c>
      <c r="D1316" s="892" t="s">
        <v>519</v>
      </c>
      <c r="E1316" s="263"/>
      <c r="F1316" s="297"/>
      <c r="G1316" s="532">
        <v>1.83E-2</v>
      </c>
      <c r="H1316" s="907">
        <v>39</v>
      </c>
      <c r="I1316" s="272">
        <v>597.20187999999996</v>
      </c>
      <c r="J1316" s="272">
        <v>35.725810000000003</v>
      </c>
      <c r="K1316" s="242"/>
      <c r="L1316" s="242"/>
      <c r="M1316" s="242"/>
      <c r="N1316" s="222"/>
      <c r="O1316" s="222"/>
      <c r="P1316" s="89"/>
    </row>
    <row r="1317" spans="1:16" ht="15" customHeight="1" outlineLevel="1" x14ac:dyDescent="0.2">
      <c r="A1317" s="623">
        <v>346</v>
      </c>
      <c r="B1317" s="304" t="s">
        <v>197</v>
      </c>
      <c r="C1317" s="262" t="s">
        <v>2742</v>
      </c>
      <c r="D1317" s="265" t="s">
        <v>1769</v>
      </c>
      <c r="E1317" s="371"/>
      <c r="F1317" s="541"/>
      <c r="G1317" s="532">
        <v>1.43E-2</v>
      </c>
      <c r="H1317" s="907">
        <v>28</v>
      </c>
      <c r="I1317" s="272">
        <v>303.13319000000001</v>
      </c>
      <c r="J1317" s="272">
        <v>27.916890000000002</v>
      </c>
      <c r="K1317" s="242"/>
      <c r="L1317" s="242"/>
      <c r="M1317" s="242"/>
      <c r="N1317" s="222"/>
      <c r="O1317" s="222"/>
      <c r="P1317" s="89"/>
    </row>
    <row r="1318" spans="1:16" outlineLevel="1" x14ac:dyDescent="0.2">
      <c r="A1318" s="623">
        <v>346</v>
      </c>
      <c r="B1318" s="304" t="s">
        <v>197</v>
      </c>
      <c r="C1318" s="262" t="s">
        <v>2742</v>
      </c>
      <c r="D1318" s="370" t="s">
        <v>2406</v>
      </c>
      <c r="E1318" s="371"/>
      <c r="F1318" s="541"/>
      <c r="G1318" s="363"/>
      <c r="H1318" s="921"/>
      <c r="I1318" s="363"/>
      <c r="J1318" s="363"/>
      <c r="K1318" s="242"/>
      <c r="L1318" s="242"/>
      <c r="M1318" s="242"/>
      <c r="N1318" s="222"/>
      <c r="O1318" s="222"/>
      <c r="P1318" s="89"/>
    </row>
    <row r="1319" spans="1:16" ht="15" customHeight="1" outlineLevel="1" x14ac:dyDescent="0.2">
      <c r="A1319" s="623">
        <v>346</v>
      </c>
      <c r="B1319" s="304" t="s">
        <v>197</v>
      </c>
      <c r="C1319" s="262" t="s">
        <v>2742</v>
      </c>
      <c r="D1319" s="367" t="s">
        <v>3069</v>
      </c>
      <c r="E1319" s="221"/>
      <c r="F1319" s="533"/>
      <c r="G1319" s="242"/>
      <c r="H1319" s="908"/>
      <c r="I1319" s="242"/>
      <c r="J1319" s="242"/>
      <c r="K1319" s="242"/>
      <c r="L1319" s="242"/>
      <c r="M1319" s="242"/>
      <c r="N1319" s="222"/>
      <c r="O1319" s="222"/>
      <c r="P1319" s="89"/>
    </row>
    <row r="1320" spans="1:16" outlineLevel="1" x14ac:dyDescent="0.2">
      <c r="A1320" s="623">
        <v>346</v>
      </c>
      <c r="B1320" s="304" t="s">
        <v>197</v>
      </c>
      <c r="C1320" s="262" t="s">
        <v>2742</v>
      </c>
      <c r="D1320" s="367" t="s">
        <v>3070</v>
      </c>
      <c r="E1320" s="221"/>
      <c r="F1320" s="533"/>
      <c r="G1320" s="242"/>
      <c r="H1320" s="908"/>
      <c r="I1320" s="242"/>
      <c r="J1320" s="242"/>
      <c r="K1320" s="242"/>
      <c r="L1320" s="242"/>
      <c r="M1320" s="242"/>
      <c r="N1320" s="222"/>
      <c r="O1320" s="222"/>
      <c r="P1320" s="89"/>
    </row>
    <row r="1321" spans="1:16" ht="16.5" customHeight="1" outlineLevel="1" x14ac:dyDescent="0.2">
      <c r="A1321" s="623">
        <v>346</v>
      </c>
      <c r="B1321" s="304" t="s">
        <v>197</v>
      </c>
      <c r="C1321" s="262" t="s">
        <v>2742</v>
      </c>
      <c r="D1321" s="367" t="s">
        <v>3071</v>
      </c>
      <c r="E1321" s="221"/>
      <c r="F1321" s="533"/>
      <c r="G1321" s="242"/>
      <c r="H1321" s="908"/>
      <c r="I1321" s="242"/>
      <c r="J1321" s="242"/>
      <c r="K1321" s="242"/>
      <c r="L1321" s="242"/>
      <c r="M1321" s="242"/>
      <c r="N1321" s="222"/>
      <c r="O1321" s="222"/>
      <c r="P1321" s="89"/>
    </row>
    <row r="1322" spans="1:16" outlineLevel="1" x14ac:dyDescent="0.2">
      <c r="A1322" s="623">
        <v>346</v>
      </c>
      <c r="B1322" s="304" t="s">
        <v>197</v>
      </c>
      <c r="C1322" s="262" t="s">
        <v>2742</v>
      </c>
      <c r="D1322" s="367" t="s">
        <v>3072</v>
      </c>
      <c r="E1322" s="221"/>
      <c r="F1322" s="533"/>
      <c r="G1322" s="242"/>
      <c r="H1322" s="908"/>
      <c r="I1322" s="242"/>
      <c r="J1322" s="242"/>
      <c r="K1322" s="242"/>
      <c r="L1322" s="242"/>
      <c r="M1322" s="242"/>
      <c r="N1322" s="222"/>
      <c r="O1322" s="222"/>
      <c r="P1322" s="89"/>
    </row>
    <row r="1323" spans="1:16" ht="15" customHeight="1" outlineLevel="1" x14ac:dyDescent="0.2">
      <c r="A1323" s="623">
        <v>346</v>
      </c>
      <c r="B1323" s="304" t="s">
        <v>197</v>
      </c>
      <c r="C1323" s="262" t="s">
        <v>2742</v>
      </c>
      <c r="D1323" s="367" t="s">
        <v>3073</v>
      </c>
      <c r="E1323" s="221"/>
      <c r="F1323" s="533"/>
      <c r="G1323" s="242"/>
      <c r="H1323" s="908"/>
      <c r="I1323" s="242"/>
      <c r="J1323" s="242"/>
      <c r="K1323" s="242"/>
      <c r="L1323" s="242"/>
      <c r="M1323" s="242"/>
      <c r="N1323" s="222"/>
      <c r="O1323" s="222"/>
      <c r="P1323" s="89"/>
    </row>
    <row r="1324" spans="1:16" outlineLevel="1" x14ac:dyDescent="0.2">
      <c r="A1324" s="623">
        <v>346</v>
      </c>
      <c r="B1324" s="304" t="s">
        <v>197</v>
      </c>
      <c r="C1324" s="262" t="s">
        <v>2742</v>
      </c>
      <c r="D1324" s="367" t="s">
        <v>3074</v>
      </c>
      <c r="E1324" s="221"/>
      <c r="F1324" s="533"/>
      <c r="G1324" s="242"/>
      <c r="H1324" s="908"/>
      <c r="I1324" s="242"/>
      <c r="J1324" s="242"/>
      <c r="K1324" s="242"/>
      <c r="L1324" s="242"/>
      <c r="M1324" s="242"/>
      <c r="N1324" s="222"/>
      <c r="O1324" s="222"/>
      <c r="P1324" s="89"/>
    </row>
    <row r="1325" spans="1:16" ht="14.25" customHeight="1" outlineLevel="1" x14ac:dyDescent="0.2">
      <c r="A1325" s="623">
        <v>346</v>
      </c>
      <c r="B1325" s="304" t="s">
        <v>197</v>
      </c>
      <c r="C1325" s="262" t="s">
        <v>2742</v>
      </c>
      <c r="D1325" s="367" t="s">
        <v>3075</v>
      </c>
      <c r="E1325" s="221"/>
      <c r="F1325" s="533"/>
      <c r="G1325" s="242"/>
      <c r="H1325" s="908"/>
      <c r="I1325" s="242"/>
      <c r="J1325" s="242"/>
      <c r="K1325" s="242"/>
      <c r="L1325" s="242"/>
      <c r="M1325" s="242"/>
      <c r="N1325" s="222"/>
      <c r="O1325" s="222"/>
      <c r="P1325" s="89"/>
    </row>
    <row r="1326" spans="1:16" outlineLevel="1" x14ac:dyDescent="0.2">
      <c r="A1326" s="623">
        <v>346</v>
      </c>
      <c r="B1326" s="304" t="s">
        <v>197</v>
      </c>
      <c r="C1326" s="262" t="s">
        <v>2742</v>
      </c>
      <c r="D1326" s="364" t="s">
        <v>3076</v>
      </c>
      <c r="E1326" s="221"/>
      <c r="F1326" s="533"/>
      <c r="G1326" s="242"/>
      <c r="H1326" s="908"/>
      <c r="I1326" s="242"/>
      <c r="J1326" s="242"/>
      <c r="K1326" s="242"/>
      <c r="L1326" s="242"/>
      <c r="M1326" s="242"/>
      <c r="N1326" s="252"/>
      <c r="O1326" s="222"/>
      <c r="P1326" s="89"/>
    </row>
    <row r="1327" spans="1:16" ht="15" customHeight="1" x14ac:dyDescent="0.2">
      <c r="A1327" s="625">
        <v>346</v>
      </c>
      <c r="B1327" s="254" t="s">
        <v>197</v>
      </c>
      <c r="C1327" s="254" t="s">
        <v>2743</v>
      </c>
      <c r="D1327" s="256" t="s">
        <v>2744</v>
      </c>
      <c r="E1327" s="257">
        <v>1</v>
      </c>
      <c r="F1327" s="301" t="s">
        <v>742</v>
      </c>
      <c r="G1327" s="531">
        <v>1.7500000000000002E-2</v>
      </c>
      <c r="H1327" s="771"/>
      <c r="I1327" s="258">
        <v>520.52097000000003</v>
      </c>
      <c r="J1327" s="258">
        <v>34.164030000000004</v>
      </c>
      <c r="K1327" s="310">
        <v>124.59</v>
      </c>
      <c r="L1327" s="655"/>
      <c r="M1327" s="655"/>
      <c r="N1327" s="310">
        <v>679.27499999999998</v>
      </c>
      <c r="O1327" s="655">
        <v>679.28</v>
      </c>
      <c r="P1327" s="89"/>
    </row>
    <row r="1328" spans="1:16" outlineLevel="1" x14ac:dyDescent="0.2">
      <c r="A1328" s="623">
        <v>346</v>
      </c>
      <c r="B1328" s="304" t="s">
        <v>197</v>
      </c>
      <c r="C1328" s="262" t="s">
        <v>2743</v>
      </c>
      <c r="D1328" s="265" t="s">
        <v>535</v>
      </c>
      <c r="E1328" s="266"/>
      <c r="F1328" s="296"/>
      <c r="G1328" s="532">
        <v>1.09E-2</v>
      </c>
      <c r="H1328" s="907">
        <v>38</v>
      </c>
      <c r="I1328" s="272">
        <v>342.02712000000002</v>
      </c>
      <c r="J1328" s="272">
        <v>21.279310000000002</v>
      </c>
      <c r="K1328" s="242"/>
      <c r="L1328" s="242"/>
      <c r="M1328" s="242"/>
      <c r="N1328" s="900"/>
      <c r="O1328" s="656"/>
      <c r="P1328" s="89"/>
    </row>
    <row r="1329" spans="1:16" ht="15" customHeight="1" outlineLevel="1" x14ac:dyDescent="0.2">
      <c r="A1329" s="623">
        <v>346</v>
      </c>
      <c r="B1329" s="304" t="s">
        <v>197</v>
      </c>
      <c r="C1329" s="262" t="s">
        <v>2743</v>
      </c>
      <c r="D1329" s="892" t="s">
        <v>510</v>
      </c>
      <c r="E1329" s="263"/>
      <c r="F1329" s="297"/>
      <c r="G1329" s="532">
        <v>4.3E-3</v>
      </c>
      <c r="H1329" s="907">
        <v>37</v>
      </c>
      <c r="I1329" s="272">
        <v>129.73814999999999</v>
      </c>
      <c r="J1329" s="272">
        <v>8.3945900000000009</v>
      </c>
      <c r="K1329" s="242"/>
      <c r="L1329" s="242"/>
      <c r="M1329" s="242"/>
      <c r="N1329" s="900"/>
      <c r="O1329" s="222"/>
      <c r="P1329" s="89"/>
    </row>
    <row r="1330" spans="1:16" outlineLevel="1" x14ac:dyDescent="0.2">
      <c r="A1330" s="623">
        <v>346</v>
      </c>
      <c r="B1330" s="304" t="s">
        <v>197</v>
      </c>
      <c r="C1330" s="262" t="s">
        <v>2743</v>
      </c>
      <c r="D1330" s="265" t="s">
        <v>1769</v>
      </c>
      <c r="E1330" s="371"/>
      <c r="F1330" s="541"/>
      <c r="G1330" s="532">
        <v>2.3E-3</v>
      </c>
      <c r="H1330" s="907">
        <v>28</v>
      </c>
      <c r="I1330" s="272">
        <v>48.755699999999997</v>
      </c>
      <c r="J1330" s="272">
        <v>4.4901300000000006</v>
      </c>
      <c r="K1330" s="242"/>
      <c r="L1330" s="242"/>
      <c r="M1330" s="242"/>
      <c r="N1330" s="900"/>
      <c r="O1330" s="222"/>
      <c r="P1330" s="89"/>
    </row>
    <row r="1331" spans="1:16" ht="15" customHeight="1" outlineLevel="1" x14ac:dyDescent="0.2">
      <c r="A1331" s="623">
        <v>346</v>
      </c>
      <c r="B1331" s="304" t="s">
        <v>197</v>
      </c>
      <c r="C1331" s="262" t="s">
        <v>2743</v>
      </c>
      <c r="D1331" s="370" t="s">
        <v>2745</v>
      </c>
      <c r="E1331" s="371"/>
      <c r="F1331" s="541"/>
      <c r="G1331" s="904"/>
      <c r="H1331" s="934"/>
      <c r="I1331" s="363"/>
      <c r="J1331" s="363"/>
      <c r="K1331" s="242"/>
      <c r="L1331" s="242"/>
      <c r="M1331" s="242"/>
      <c r="N1331" s="900"/>
      <c r="O1331" s="222"/>
      <c r="P1331" s="89"/>
    </row>
    <row r="1332" spans="1:16" ht="15" customHeight="1" outlineLevel="1" x14ac:dyDescent="0.2">
      <c r="A1332" s="623">
        <v>346</v>
      </c>
      <c r="B1332" s="304" t="s">
        <v>197</v>
      </c>
      <c r="C1332" s="262" t="s">
        <v>2743</v>
      </c>
      <c r="D1332" s="370" t="s">
        <v>2746</v>
      </c>
      <c r="E1332" s="371"/>
      <c r="F1332" s="541"/>
      <c r="G1332" s="363"/>
      <c r="H1332" s="921"/>
      <c r="I1332" s="363"/>
      <c r="J1332" s="363"/>
      <c r="K1332" s="242"/>
      <c r="L1332" s="242"/>
      <c r="M1332" s="242"/>
      <c r="N1332" s="979"/>
      <c r="O1332" s="222"/>
      <c r="P1332" s="89"/>
    </row>
    <row r="1333" spans="1:16" ht="25.5" x14ac:dyDescent="0.2">
      <c r="A1333" s="625">
        <v>346</v>
      </c>
      <c r="B1333" s="303" t="s">
        <v>197</v>
      </c>
      <c r="C1333" s="254" t="s">
        <v>207</v>
      </c>
      <c r="D1333" s="284" t="s">
        <v>743</v>
      </c>
      <c r="E1333" s="257">
        <v>1</v>
      </c>
      <c r="F1333" s="301" t="s">
        <v>742</v>
      </c>
      <c r="G1333" s="531">
        <v>2.0899999999999998E-2</v>
      </c>
      <c r="H1333" s="771"/>
      <c r="I1333" s="258">
        <v>655.81344999999999</v>
      </c>
      <c r="J1333" s="258">
        <v>40.801609999999997</v>
      </c>
      <c r="K1333" s="310">
        <v>51.21</v>
      </c>
      <c r="L1333" s="655"/>
      <c r="M1333" s="655"/>
      <c r="N1333" s="310">
        <v>747.82506000000001</v>
      </c>
      <c r="O1333" s="655">
        <v>747.83</v>
      </c>
      <c r="P1333" s="89"/>
    </row>
    <row r="1334" spans="1:16" ht="15" customHeight="1" outlineLevel="1" x14ac:dyDescent="0.2">
      <c r="A1334" s="623">
        <v>346</v>
      </c>
      <c r="B1334" s="304" t="s">
        <v>197</v>
      </c>
      <c r="C1334" s="262" t="s">
        <v>207</v>
      </c>
      <c r="D1334" s="265" t="s">
        <v>535</v>
      </c>
      <c r="E1334" s="266"/>
      <c r="F1334" s="296"/>
      <c r="G1334" s="532">
        <v>2.0899999999999998E-2</v>
      </c>
      <c r="H1334" s="907">
        <v>38</v>
      </c>
      <c r="I1334" s="272">
        <v>655.81344999999999</v>
      </c>
      <c r="J1334" s="272">
        <v>40.801609999999997</v>
      </c>
      <c r="K1334" s="316"/>
      <c r="L1334" s="316"/>
      <c r="M1334" s="316"/>
      <c r="N1334" s="656"/>
      <c r="O1334" s="656"/>
      <c r="P1334" s="89"/>
    </row>
    <row r="1335" spans="1:16" ht="13.5" customHeight="1" outlineLevel="1" x14ac:dyDescent="0.2">
      <c r="A1335" s="623">
        <v>346</v>
      </c>
      <c r="B1335" s="304" t="s">
        <v>197</v>
      </c>
      <c r="C1335" s="262" t="s">
        <v>207</v>
      </c>
      <c r="D1335" s="370" t="s">
        <v>2406</v>
      </c>
      <c r="E1335" s="371"/>
      <c r="F1335" s="541"/>
      <c r="G1335" s="363"/>
      <c r="H1335" s="921"/>
      <c r="I1335" s="363"/>
      <c r="J1335" s="363"/>
      <c r="K1335" s="242"/>
      <c r="L1335" s="242"/>
      <c r="M1335" s="242"/>
      <c r="N1335" s="222"/>
      <c r="O1335" s="222"/>
      <c r="P1335" s="89"/>
    </row>
    <row r="1336" spans="1:16" outlineLevel="1" x14ac:dyDescent="0.2">
      <c r="A1336" s="624">
        <v>346</v>
      </c>
      <c r="B1336" s="275" t="s">
        <v>197</v>
      </c>
      <c r="C1336" s="275" t="s">
        <v>207</v>
      </c>
      <c r="D1336" s="383" t="s">
        <v>3068</v>
      </c>
      <c r="E1336" s="250"/>
      <c r="F1336" s="542"/>
      <c r="G1336" s="251"/>
      <c r="H1336" s="910"/>
      <c r="I1336" s="251"/>
      <c r="J1336" s="251"/>
      <c r="K1336" s="251"/>
      <c r="L1336" s="251"/>
      <c r="M1336" s="251"/>
      <c r="N1336" s="252"/>
      <c r="O1336" s="252"/>
      <c r="P1336" s="89"/>
    </row>
    <row r="1337" spans="1:16" ht="15" customHeight="1" x14ac:dyDescent="0.2">
      <c r="A1337" s="625">
        <v>346</v>
      </c>
      <c r="B1337" s="303" t="s">
        <v>197</v>
      </c>
      <c r="C1337" s="254" t="s">
        <v>396</v>
      </c>
      <c r="D1337" s="284" t="s">
        <v>675</v>
      </c>
      <c r="E1337" s="257">
        <v>1</v>
      </c>
      <c r="F1337" s="301" t="s">
        <v>742</v>
      </c>
      <c r="G1337" s="531">
        <v>2.7900000000000001E-2</v>
      </c>
      <c r="H1337" s="771"/>
      <c r="I1337" s="258">
        <v>841.78937999999994</v>
      </c>
      <c r="J1337" s="258">
        <v>54.467219999999998</v>
      </c>
      <c r="K1337" s="314">
        <v>575.04999999999995</v>
      </c>
      <c r="L1337" s="655"/>
      <c r="M1337" s="655"/>
      <c r="N1337" s="310">
        <v>1471.3065999999999</v>
      </c>
      <c r="O1337" s="655">
        <v>1471.31</v>
      </c>
      <c r="P1337" s="89"/>
    </row>
    <row r="1338" spans="1:16" outlineLevel="1" x14ac:dyDescent="0.2">
      <c r="A1338" s="623">
        <v>346</v>
      </c>
      <c r="B1338" s="304" t="s">
        <v>197</v>
      </c>
      <c r="C1338" s="262" t="s">
        <v>396</v>
      </c>
      <c r="D1338" s="892" t="s">
        <v>510</v>
      </c>
      <c r="E1338" s="266"/>
      <c r="F1338" s="296"/>
      <c r="G1338" s="532">
        <v>2.7900000000000001E-2</v>
      </c>
      <c r="H1338" s="907">
        <v>37</v>
      </c>
      <c r="I1338" s="272">
        <v>841.78937999999994</v>
      </c>
      <c r="J1338" s="272">
        <v>54.467219999999998</v>
      </c>
      <c r="K1338" s="316"/>
      <c r="L1338" s="316"/>
      <c r="M1338" s="316"/>
      <c r="N1338" s="656"/>
      <c r="O1338" s="656"/>
      <c r="P1338" s="89"/>
    </row>
    <row r="1339" spans="1:16" ht="14.25" customHeight="1" outlineLevel="1" x14ac:dyDescent="0.2">
      <c r="A1339" s="623">
        <v>346</v>
      </c>
      <c r="B1339" s="304" t="s">
        <v>197</v>
      </c>
      <c r="C1339" s="262" t="s">
        <v>396</v>
      </c>
      <c r="D1339" s="370" t="s">
        <v>2406</v>
      </c>
      <c r="E1339" s="371"/>
      <c r="F1339" s="541"/>
      <c r="G1339" s="363"/>
      <c r="H1339" s="921"/>
      <c r="I1339" s="363"/>
      <c r="J1339" s="363"/>
      <c r="K1339" s="242"/>
      <c r="L1339" s="242"/>
      <c r="M1339" s="242"/>
      <c r="N1339" s="222"/>
      <c r="O1339" s="222"/>
      <c r="P1339" s="89"/>
    </row>
    <row r="1340" spans="1:16" outlineLevel="1" x14ac:dyDescent="0.2">
      <c r="A1340" s="624">
        <v>346</v>
      </c>
      <c r="B1340" s="305" t="s">
        <v>197</v>
      </c>
      <c r="C1340" s="275" t="s">
        <v>396</v>
      </c>
      <c r="D1340" s="364" t="s">
        <v>3068</v>
      </c>
      <c r="E1340" s="250"/>
      <c r="F1340" s="542"/>
      <c r="G1340" s="251"/>
      <c r="H1340" s="910"/>
      <c r="I1340" s="251"/>
      <c r="J1340" s="251"/>
      <c r="K1340" s="251"/>
      <c r="L1340" s="251"/>
      <c r="M1340" s="251"/>
      <c r="N1340" s="252"/>
      <c r="O1340" s="252"/>
      <c r="P1340" s="89"/>
    </row>
    <row r="1341" spans="1:16" x14ac:dyDescent="0.2">
      <c r="A1341" s="625">
        <v>346</v>
      </c>
      <c r="B1341" s="303" t="s">
        <v>197</v>
      </c>
      <c r="C1341" s="254" t="s">
        <v>208</v>
      </c>
      <c r="D1341" s="284" t="s">
        <v>676</v>
      </c>
      <c r="E1341" s="257">
        <v>1</v>
      </c>
      <c r="F1341" s="301" t="s">
        <v>742</v>
      </c>
      <c r="G1341" s="531">
        <v>8.6999999999999994E-3</v>
      </c>
      <c r="H1341" s="771"/>
      <c r="I1341" s="258">
        <v>283.91566999999998</v>
      </c>
      <c r="J1341" s="258">
        <v>16.984400000000001</v>
      </c>
      <c r="K1341" s="314">
        <v>96.96</v>
      </c>
      <c r="L1341" s="655"/>
      <c r="M1341" s="655"/>
      <c r="N1341" s="310">
        <v>397.86006999999995</v>
      </c>
      <c r="O1341" s="655">
        <v>397.86</v>
      </c>
      <c r="P1341" s="89"/>
    </row>
    <row r="1342" spans="1:16" ht="15" customHeight="1" outlineLevel="1" x14ac:dyDescent="0.2">
      <c r="A1342" s="623">
        <v>346</v>
      </c>
      <c r="B1342" s="304" t="s">
        <v>197</v>
      </c>
      <c r="C1342" s="262" t="s">
        <v>208</v>
      </c>
      <c r="D1342" s="892" t="s">
        <v>3461</v>
      </c>
      <c r="E1342" s="266"/>
      <c r="F1342" s="296"/>
      <c r="G1342" s="532">
        <v>8.6999999999999994E-3</v>
      </c>
      <c r="H1342" s="907">
        <v>39</v>
      </c>
      <c r="I1342" s="272">
        <v>283.91566999999998</v>
      </c>
      <c r="J1342" s="272">
        <v>16.984400000000001</v>
      </c>
      <c r="K1342" s="316"/>
      <c r="L1342" s="316"/>
      <c r="M1342" s="316"/>
      <c r="N1342" s="656"/>
      <c r="O1342" s="656"/>
      <c r="P1342" s="89"/>
    </row>
    <row r="1343" spans="1:16" outlineLevel="1" x14ac:dyDescent="0.2">
      <c r="A1343" s="623">
        <v>346</v>
      </c>
      <c r="B1343" s="304" t="s">
        <v>197</v>
      </c>
      <c r="C1343" s="262" t="s">
        <v>208</v>
      </c>
      <c r="D1343" s="370" t="s">
        <v>677</v>
      </c>
      <c r="E1343" s="371"/>
      <c r="F1343" s="541"/>
      <c r="G1343" s="363"/>
      <c r="H1343" s="921"/>
      <c r="I1343" s="363"/>
      <c r="J1343" s="363"/>
      <c r="K1343" s="242"/>
      <c r="L1343" s="242"/>
      <c r="M1343" s="242"/>
      <c r="N1343" s="222"/>
      <c r="O1343" s="222"/>
      <c r="P1343" s="89"/>
    </row>
    <row r="1344" spans="1:16" ht="13.5" customHeight="1" outlineLevel="1" x14ac:dyDescent="0.2">
      <c r="A1344" s="624">
        <v>346</v>
      </c>
      <c r="B1344" s="305" t="s">
        <v>197</v>
      </c>
      <c r="C1344" s="275" t="s">
        <v>208</v>
      </c>
      <c r="D1344" s="364" t="s">
        <v>3068</v>
      </c>
      <c r="E1344" s="250"/>
      <c r="F1344" s="542"/>
      <c r="G1344" s="251"/>
      <c r="H1344" s="910"/>
      <c r="I1344" s="251"/>
      <c r="J1344" s="251"/>
      <c r="K1344" s="251"/>
      <c r="L1344" s="251"/>
      <c r="M1344" s="251"/>
      <c r="N1344" s="252"/>
      <c r="O1344" s="252"/>
      <c r="P1344" s="89"/>
    </row>
    <row r="1345" spans="1:16" x14ac:dyDescent="0.2">
      <c r="A1345" s="625">
        <v>346</v>
      </c>
      <c r="B1345" s="303" t="s">
        <v>197</v>
      </c>
      <c r="C1345" s="254" t="s">
        <v>209</v>
      </c>
      <c r="D1345" s="284" t="s">
        <v>678</v>
      </c>
      <c r="E1345" s="257">
        <v>1</v>
      </c>
      <c r="F1345" s="301" t="s">
        <v>742</v>
      </c>
      <c r="G1345" s="531">
        <v>3.3E-3</v>
      </c>
      <c r="H1345" s="771"/>
      <c r="I1345" s="258">
        <v>107.69214000000001</v>
      </c>
      <c r="J1345" s="258">
        <v>6.4423600000000008</v>
      </c>
      <c r="K1345" s="314">
        <v>9.44</v>
      </c>
      <c r="L1345" s="655"/>
      <c r="M1345" s="655"/>
      <c r="N1345" s="310">
        <v>123.5745</v>
      </c>
      <c r="O1345" s="655">
        <v>123.57</v>
      </c>
      <c r="P1345" s="89"/>
    </row>
    <row r="1346" spans="1:16" ht="15" customHeight="1" outlineLevel="1" x14ac:dyDescent="0.2">
      <c r="A1346" s="623">
        <v>346</v>
      </c>
      <c r="B1346" s="304" t="s">
        <v>197</v>
      </c>
      <c r="C1346" s="262" t="s">
        <v>209</v>
      </c>
      <c r="D1346" s="892" t="s">
        <v>3461</v>
      </c>
      <c r="E1346" s="266"/>
      <c r="F1346" s="296"/>
      <c r="G1346" s="532">
        <v>3.3E-3</v>
      </c>
      <c r="H1346" s="907">
        <v>39</v>
      </c>
      <c r="I1346" s="272">
        <v>107.69214000000001</v>
      </c>
      <c r="J1346" s="272">
        <v>6.4423600000000008</v>
      </c>
      <c r="K1346" s="242"/>
      <c r="L1346" s="242"/>
      <c r="M1346" s="242"/>
      <c r="N1346" s="900"/>
      <c r="O1346" s="656"/>
      <c r="P1346" s="89"/>
    </row>
    <row r="1347" spans="1:16" outlineLevel="1" x14ac:dyDescent="0.2">
      <c r="A1347" s="624">
        <v>346</v>
      </c>
      <c r="B1347" s="305" t="s">
        <v>197</v>
      </c>
      <c r="C1347" s="275" t="s">
        <v>209</v>
      </c>
      <c r="D1347" s="368" t="s">
        <v>3068</v>
      </c>
      <c r="E1347" s="369"/>
      <c r="F1347" s="374"/>
      <c r="G1347" s="360"/>
      <c r="H1347" s="917"/>
      <c r="I1347" s="360"/>
      <c r="J1347" s="360"/>
      <c r="K1347" s="242"/>
      <c r="L1347" s="242"/>
      <c r="M1347" s="242"/>
      <c r="N1347" s="979"/>
      <c r="O1347" s="252"/>
      <c r="P1347" s="89"/>
    </row>
    <row r="1348" spans="1:16" ht="17.25" customHeight="1" x14ac:dyDescent="0.2">
      <c r="A1348" s="625">
        <v>346</v>
      </c>
      <c r="B1348" s="303" t="s">
        <v>197</v>
      </c>
      <c r="C1348" s="254" t="s">
        <v>211</v>
      </c>
      <c r="D1348" s="284" t="s">
        <v>679</v>
      </c>
      <c r="E1348" s="257">
        <v>1</v>
      </c>
      <c r="F1348" s="301" t="s">
        <v>742</v>
      </c>
      <c r="G1348" s="531">
        <v>1.1000000000000001E-3</v>
      </c>
      <c r="H1348" s="771"/>
      <c r="I1348" s="258">
        <v>72.721019999999982</v>
      </c>
      <c r="J1348" s="258">
        <v>2.1474500000000001</v>
      </c>
      <c r="K1348" s="310">
        <v>11.72</v>
      </c>
      <c r="L1348" s="655"/>
      <c r="M1348" s="655"/>
      <c r="N1348" s="310">
        <v>86.588469999999987</v>
      </c>
      <c r="O1348" s="655">
        <v>86.59</v>
      </c>
      <c r="P1348" s="89"/>
    </row>
    <row r="1349" spans="1:16" outlineLevel="1" x14ac:dyDescent="0.2">
      <c r="A1349" s="623">
        <v>346</v>
      </c>
      <c r="B1349" s="304" t="s">
        <v>197</v>
      </c>
      <c r="C1349" s="262" t="s">
        <v>211</v>
      </c>
      <c r="D1349" s="265" t="s">
        <v>526</v>
      </c>
      <c r="E1349" s="266"/>
      <c r="F1349" s="296"/>
      <c r="G1349" s="532">
        <v>1.1000000000000001E-3</v>
      </c>
      <c r="H1349" s="907">
        <v>57</v>
      </c>
      <c r="I1349" s="272">
        <v>72.721019999999982</v>
      </c>
      <c r="J1349" s="272">
        <v>2.1474500000000001</v>
      </c>
      <c r="K1349" s="316"/>
      <c r="L1349" s="316"/>
      <c r="M1349" s="316"/>
      <c r="N1349" s="656"/>
      <c r="O1349" s="656"/>
      <c r="P1349" s="89"/>
    </row>
    <row r="1350" spans="1:16" ht="15" customHeight="1" outlineLevel="1" x14ac:dyDescent="0.2">
      <c r="A1350" s="624">
        <v>346</v>
      </c>
      <c r="B1350" s="305" t="s">
        <v>197</v>
      </c>
      <c r="C1350" s="275" t="s">
        <v>211</v>
      </c>
      <c r="D1350" s="368" t="s">
        <v>3068</v>
      </c>
      <c r="E1350" s="369"/>
      <c r="F1350" s="374"/>
      <c r="G1350" s="360"/>
      <c r="H1350" s="917"/>
      <c r="I1350" s="360"/>
      <c r="J1350" s="360"/>
      <c r="K1350" s="251"/>
      <c r="L1350" s="251"/>
      <c r="M1350" s="251"/>
      <c r="N1350" s="252"/>
      <c r="O1350" s="252"/>
      <c r="P1350" s="89"/>
    </row>
    <row r="1351" spans="1:16" ht="18" customHeight="1" x14ac:dyDescent="0.2">
      <c r="A1351" s="625">
        <v>346</v>
      </c>
      <c r="B1351" s="303" t="s">
        <v>197</v>
      </c>
      <c r="C1351" s="254" t="s">
        <v>212</v>
      </c>
      <c r="D1351" s="284" t="s">
        <v>680</v>
      </c>
      <c r="E1351" s="257">
        <v>1</v>
      </c>
      <c r="F1351" s="301" t="s">
        <v>742</v>
      </c>
      <c r="G1351" s="531">
        <v>3.0999999999999999E-3</v>
      </c>
      <c r="H1351" s="771"/>
      <c r="I1351" s="258">
        <v>97.273769999999999</v>
      </c>
      <c r="J1351" s="258">
        <v>6.0519100000000003</v>
      </c>
      <c r="K1351" s="314">
        <v>42.95</v>
      </c>
      <c r="L1351" s="655"/>
      <c r="M1351" s="655"/>
      <c r="N1351" s="310">
        <v>146.27568000000002</v>
      </c>
      <c r="O1351" s="655">
        <v>146.28</v>
      </c>
      <c r="P1351" s="89"/>
    </row>
    <row r="1352" spans="1:16" outlineLevel="1" x14ac:dyDescent="0.2">
      <c r="A1352" s="623">
        <v>346</v>
      </c>
      <c r="B1352" s="304" t="s">
        <v>197</v>
      </c>
      <c r="C1352" s="262" t="s">
        <v>212</v>
      </c>
      <c r="D1352" s="265" t="s">
        <v>535</v>
      </c>
      <c r="E1352" s="266"/>
      <c r="F1352" s="296"/>
      <c r="G1352" s="532">
        <v>3.0999999999999999E-3</v>
      </c>
      <c r="H1352" s="907">
        <v>38</v>
      </c>
      <c r="I1352" s="272">
        <v>97.273769999999999</v>
      </c>
      <c r="J1352" s="272">
        <v>6.0519100000000003</v>
      </c>
      <c r="K1352" s="316"/>
      <c r="L1352" s="316"/>
      <c r="M1352" s="316"/>
      <c r="N1352" s="656"/>
      <c r="O1352" s="656"/>
      <c r="P1352" s="89"/>
    </row>
    <row r="1353" spans="1:16" ht="15" customHeight="1" outlineLevel="1" x14ac:dyDescent="0.2">
      <c r="A1353" s="623">
        <v>346</v>
      </c>
      <c r="B1353" s="304" t="s">
        <v>197</v>
      </c>
      <c r="C1353" s="262" t="s">
        <v>212</v>
      </c>
      <c r="D1353" s="370" t="s">
        <v>2406</v>
      </c>
      <c r="E1353" s="371"/>
      <c r="F1353" s="541"/>
      <c r="G1353" s="363"/>
      <c r="H1353" s="921"/>
      <c r="I1353" s="363"/>
      <c r="J1353" s="363"/>
      <c r="K1353" s="242"/>
      <c r="L1353" s="242"/>
      <c r="M1353" s="242"/>
      <c r="N1353" s="222"/>
      <c r="O1353" s="222"/>
      <c r="P1353" s="89"/>
    </row>
    <row r="1354" spans="1:16" outlineLevel="1" x14ac:dyDescent="0.2">
      <c r="A1354" s="624">
        <v>346</v>
      </c>
      <c r="B1354" s="305" t="s">
        <v>197</v>
      </c>
      <c r="C1354" s="275" t="s">
        <v>212</v>
      </c>
      <c r="D1354" s="364" t="s">
        <v>3068</v>
      </c>
      <c r="E1354" s="250"/>
      <c r="F1354" s="542"/>
      <c r="G1354" s="251"/>
      <c r="H1354" s="910"/>
      <c r="I1354" s="251"/>
      <c r="J1354" s="251"/>
      <c r="K1354" s="251"/>
      <c r="L1354" s="251"/>
      <c r="M1354" s="251"/>
      <c r="N1354" s="252"/>
      <c r="O1354" s="252"/>
      <c r="P1354" s="89"/>
    </row>
    <row r="1355" spans="1:16" ht="15.75" customHeight="1" x14ac:dyDescent="0.2">
      <c r="A1355" s="625">
        <v>346</v>
      </c>
      <c r="B1355" s="303" t="s">
        <v>197</v>
      </c>
      <c r="C1355" s="254" t="s">
        <v>681</v>
      </c>
      <c r="D1355" s="284" t="s">
        <v>682</v>
      </c>
      <c r="E1355" s="257">
        <v>1</v>
      </c>
      <c r="F1355" s="301" t="s">
        <v>742</v>
      </c>
      <c r="G1355" s="531">
        <v>7.7999999999999996E-3</v>
      </c>
      <c r="H1355" s="771"/>
      <c r="I1355" s="258">
        <v>237.75290999999999</v>
      </c>
      <c r="J1355" s="258">
        <v>15.227399999999999</v>
      </c>
      <c r="K1355" s="314">
        <v>45.6</v>
      </c>
      <c r="L1355" s="655"/>
      <c r="M1355" s="655"/>
      <c r="N1355" s="310">
        <v>298.58031</v>
      </c>
      <c r="O1355" s="655">
        <v>298.58</v>
      </c>
      <c r="P1355" s="89"/>
    </row>
    <row r="1356" spans="1:16" ht="12" customHeight="1" outlineLevel="1" x14ac:dyDescent="0.2">
      <c r="A1356" s="623">
        <v>346</v>
      </c>
      <c r="B1356" s="304" t="s">
        <v>197</v>
      </c>
      <c r="C1356" s="262" t="s">
        <v>681</v>
      </c>
      <c r="D1356" s="265" t="s">
        <v>535</v>
      </c>
      <c r="E1356" s="266"/>
      <c r="F1356" s="296"/>
      <c r="G1356" s="532">
        <v>2E-3</v>
      </c>
      <c r="H1356" s="907">
        <v>38</v>
      </c>
      <c r="I1356" s="272">
        <v>62.757260000000002</v>
      </c>
      <c r="J1356" s="272">
        <v>3.9044600000000003</v>
      </c>
      <c r="K1356" s="316"/>
      <c r="L1356" s="316"/>
      <c r="M1356" s="316"/>
      <c r="N1356" s="656"/>
      <c r="O1356" s="656"/>
      <c r="P1356" s="89"/>
    </row>
    <row r="1357" spans="1:16" ht="15" customHeight="1" outlineLevel="1" x14ac:dyDescent="0.2">
      <c r="A1357" s="623">
        <v>346</v>
      </c>
      <c r="B1357" s="304" t="s">
        <v>197</v>
      </c>
      <c r="C1357" s="262" t="s">
        <v>681</v>
      </c>
      <c r="D1357" s="892" t="s">
        <v>510</v>
      </c>
      <c r="E1357" s="263"/>
      <c r="F1357" s="297"/>
      <c r="G1357" s="532">
        <v>5.7999999999999996E-3</v>
      </c>
      <c r="H1357" s="907">
        <v>37</v>
      </c>
      <c r="I1357" s="272">
        <v>174.99564999999998</v>
      </c>
      <c r="J1357" s="272">
        <v>11.322939999999999</v>
      </c>
      <c r="K1357" s="242"/>
      <c r="L1357" s="242"/>
      <c r="M1357" s="242"/>
      <c r="N1357" s="222"/>
      <c r="O1357" s="222"/>
      <c r="P1357" s="89"/>
    </row>
    <row r="1358" spans="1:16" outlineLevel="1" x14ac:dyDescent="0.2">
      <c r="A1358" s="623">
        <v>346</v>
      </c>
      <c r="B1358" s="304" t="s">
        <v>197</v>
      </c>
      <c r="C1358" s="262" t="s">
        <v>681</v>
      </c>
      <c r="D1358" s="370" t="s">
        <v>2406</v>
      </c>
      <c r="E1358" s="371"/>
      <c r="F1358" s="541"/>
      <c r="G1358" s="363"/>
      <c r="H1358" s="921"/>
      <c r="I1358" s="363"/>
      <c r="J1358" s="363"/>
      <c r="K1358" s="242"/>
      <c r="L1358" s="242"/>
      <c r="M1358" s="242"/>
      <c r="N1358" s="222"/>
      <c r="O1358" s="222"/>
      <c r="P1358" s="89"/>
    </row>
    <row r="1359" spans="1:16" ht="12" customHeight="1" outlineLevel="1" x14ac:dyDescent="0.2">
      <c r="A1359" s="624">
        <v>346</v>
      </c>
      <c r="B1359" s="305" t="s">
        <v>197</v>
      </c>
      <c r="C1359" s="275" t="s">
        <v>681</v>
      </c>
      <c r="D1359" s="364" t="s">
        <v>3068</v>
      </c>
      <c r="E1359" s="250"/>
      <c r="F1359" s="542"/>
      <c r="G1359" s="251"/>
      <c r="H1359" s="910"/>
      <c r="I1359" s="251"/>
      <c r="J1359" s="251"/>
      <c r="K1359" s="251"/>
      <c r="L1359" s="251"/>
      <c r="M1359" s="251"/>
      <c r="N1359" s="252"/>
      <c r="O1359" s="252"/>
      <c r="P1359" s="89"/>
    </row>
    <row r="1360" spans="1:16" ht="25.5" x14ac:dyDescent="0.2">
      <c r="A1360" s="625">
        <v>346</v>
      </c>
      <c r="B1360" s="303" t="s">
        <v>197</v>
      </c>
      <c r="C1360" s="254" t="s">
        <v>213</v>
      </c>
      <c r="D1360" s="284" t="s">
        <v>744</v>
      </c>
      <c r="E1360" s="257">
        <v>1</v>
      </c>
      <c r="F1360" s="301" t="s">
        <v>742</v>
      </c>
      <c r="G1360" s="531">
        <v>3.3999999999999998E-3</v>
      </c>
      <c r="H1360" s="771"/>
      <c r="I1360" s="258">
        <v>106.68736</v>
      </c>
      <c r="J1360" s="258">
        <v>6.6375799999999998</v>
      </c>
      <c r="K1360" s="314">
        <v>21.49</v>
      </c>
      <c r="L1360" s="655"/>
      <c r="M1360" s="655"/>
      <c r="N1360" s="310">
        <v>134.81494000000001</v>
      </c>
      <c r="O1360" s="655">
        <v>134.81</v>
      </c>
      <c r="P1360" s="89"/>
    </row>
    <row r="1361" spans="1:16" ht="15" customHeight="1" outlineLevel="1" x14ac:dyDescent="0.2">
      <c r="A1361" s="623">
        <v>346</v>
      </c>
      <c r="B1361" s="304" t="s">
        <v>197</v>
      </c>
      <c r="C1361" s="262" t="s">
        <v>213</v>
      </c>
      <c r="D1361" s="265" t="s">
        <v>535</v>
      </c>
      <c r="E1361" s="266"/>
      <c r="F1361" s="296"/>
      <c r="G1361" s="532">
        <v>3.3999999999999998E-3</v>
      </c>
      <c r="H1361" s="907">
        <v>38</v>
      </c>
      <c r="I1361" s="272">
        <v>106.68736</v>
      </c>
      <c r="J1361" s="272">
        <v>6.6375799999999998</v>
      </c>
      <c r="K1361" s="242"/>
      <c r="L1361" s="242"/>
      <c r="M1361" s="242"/>
      <c r="N1361" s="900"/>
      <c r="O1361" s="656"/>
      <c r="P1361" s="89"/>
    </row>
    <row r="1362" spans="1:16" outlineLevel="1" x14ac:dyDescent="0.2">
      <c r="A1362" s="623">
        <v>346</v>
      </c>
      <c r="B1362" s="304" t="s">
        <v>197</v>
      </c>
      <c r="C1362" s="262" t="s">
        <v>213</v>
      </c>
      <c r="D1362" s="370" t="s">
        <v>2406</v>
      </c>
      <c r="E1362" s="371"/>
      <c r="F1362" s="541"/>
      <c r="G1362" s="363"/>
      <c r="H1362" s="921"/>
      <c r="I1362" s="363"/>
      <c r="J1362" s="363"/>
      <c r="K1362" s="242"/>
      <c r="L1362" s="242"/>
      <c r="M1362" s="242"/>
      <c r="N1362" s="900"/>
      <c r="O1362" s="222"/>
      <c r="P1362" s="89"/>
    </row>
    <row r="1363" spans="1:16" ht="14.25" customHeight="1" outlineLevel="1" x14ac:dyDescent="0.2">
      <c r="A1363" s="624">
        <v>346</v>
      </c>
      <c r="B1363" s="305" t="s">
        <v>197</v>
      </c>
      <c r="C1363" s="275" t="s">
        <v>213</v>
      </c>
      <c r="D1363" s="364" t="s">
        <v>3068</v>
      </c>
      <c r="E1363" s="250"/>
      <c r="F1363" s="542"/>
      <c r="G1363" s="251"/>
      <c r="H1363" s="910"/>
      <c r="I1363" s="251"/>
      <c r="J1363" s="251"/>
      <c r="K1363" s="242"/>
      <c r="L1363" s="242"/>
      <c r="M1363" s="242"/>
      <c r="N1363" s="900"/>
      <c r="O1363" s="252"/>
      <c r="P1363" s="89"/>
    </row>
    <row r="1364" spans="1:16" x14ac:dyDescent="0.2">
      <c r="A1364" s="625">
        <v>346</v>
      </c>
      <c r="B1364" s="303" t="s">
        <v>197</v>
      </c>
      <c r="C1364" s="254" t="s">
        <v>210</v>
      </c>
      <c r="D1364" s="284" t="s">
        <v>683</v>
      </c>
      <c r="E1364" s="257">
        <v>150</v>
      </c>
      <c r="F1364" s="301" t="s">
        <v>742</v>
      </c>
      <c r="G1364" s="531">
        <v>1</v>
      </c>
      <c r="H1364" s="771"/>
      <c r="I1364" s="258">
        <v>31378.633979999999</v>
      </c>
      <c r="J1364" s="258">
        <v>1952.23</v>
      </c>
      <c r="K1364" s="310">
        <v>4698.47</v>
      </c>
      <c r="L1364" s="310">
        <v>714.4</v>
      </c>
      <c r="M1364" s="310">
        <v>1561.12</v>
      </c>
      <c r="N1364" s="310">
        <v>40304.853980000007</v>
      </c>
      <c r="O1364" s="655">
        <v>268.7</v>
      </c>
      <c r="P1364" s="89"/>
    </row>
    <row r="1365" spans="1:16" ht="15" customHeight="1" outlineLevel="1" x14ac:dyDescent="0.2">
      <c r="A1365" s="623">
        <v>346</v>
      </c>
      <c r="B1365" s="304" t="s">
        <v>197</v>
      </c>
      <c r="C1365" s="262" t="s">
        <v>210</v>
      </c>
      <c r="D1365" s="265" t="s">
        <v>535</v>
      </c>
      <c r="E1365" s="266"/>
      <c r="F1365" s="296"/>
      <c r="G1365" s="532">
        <v>1</v>
      </c>
      <c r="H1365" s="907">
        <v>38</v>
      </c>
      <c r="I1365" s="272">
        <v>31378.633979999999</v>
      </c>
      <c r="J1365" s="272">
        <v>1952.23</v>
      </c>
      <c r="K1365" s="316"/>
      <c r="L1365" s="316"/>
      <c r="M1365" s="316"/>
      <c r="N1365" s="656"/>
      <c r="O1365" s="656"/>
      <c r="P1365" s="89"/>
    </row>
    <row r="1366" spans="1:16" ht="15" customHeight="1" outlineLevel="1" x14ac:dyDescent="0.2">
      <c r="A1366" s="624">
        <v>346</v>
      </c>
      <c r="B1366" s="305" t="s">
        <v>197</v>
      </c>
      <c r="C1366" s="275" t="s">
        <v>210</v>
      </c>
      <c r="D1366" s="368" t="s">
        <v>1721</v>
      </c>
      <c r="E1366" s="369"/>
      <c r="F1366" s="374"/>
      <c r="G1366" s="360"/>
      <c r="H1366" s="917"/>
      <c r="I1366" s="360"/>
      <c r="J1366" s="360"/>
      <c r="K1366" s="251"/>
      <c r="L1366" s="251"/>
      <c r="M1366" s="251"/>
      <c r="N1366" s="252"/>
      <c r="O1366" s="252"/>
      <c r="P1366" s="89"/>
    </row>
    <row r="1367" spans="1:16" ht="13.5" customHeight="1" x14ac:dyDescent="0.2">
      <c r="A1367" s="625">
        <v>346</v>
      </c>
      <c r="B1367" s="303" t="s">
        <v>197</v>
      </c>
      <c r="C1367" s="254" t="s">
        <v>214</v>
      </c>
      <c r="D1367" s="284" t="s">
        <v>1685</v>
      </c>
      <c r="E1367" s="257">
        <v>1</v>
      </c>
      <c r="F1367" s="301" t="s">
        <v>742</v>
      </c>
      <c r="G1367" s="531">
        <v>9.2999999999999992E-3</v>
      </c>
      <c r="H1367" s="771"/>
      <c r="I1367" s="258">
        <v>303.49603000000002</v>
      </c>
      <c r="J1367" s="258">
        <v>18.155740000000002</v>
      </c>
      <c r="K1367" s="314">
        <v>45.47</v>
      </c>
      <c r="L1367" s="655"/>
      <c r="M1367" s="655"/>
      <c r="N1367" s="310">
        <v>367.12176999999997</v>
      </c>
      <c r="O1367" s="655">
        <v>367.12</v>
      </c>
      <c r="P1367" s="89"/>
    </row>
    <row r="1368" spans="1:16" ht="15" customHeight="1" outlineLevel="1" x14ac:dyDescent="0.2">
      <c r="A1368" s="623">
        <v>346</v>
      </c>
      <c r="B1368" s="304" t="s">
        <v>197</v>
      </c>
      <c r="C1368" s="262" t="s">
        <v>214</v>
      </c>
      <c r="D1368" s="892" t="s">
        <v>3462</v>
      </c>
      <c r="E1368" s="266"/>
      <c r="F1368" s="296"/>
      <c r="G1368" s="532">
        <v>9.2999999999999992E-3</v>
      </c>
      <c r="H1368" s="907">
        <v>39</v>
      </c>
      <c r="I1368" s="272">
        <v>303.49603000000002</v>
      </c>
      <c r="J1368" s="272">
        <v>18.155740000000002</v>
      </c>
      <c r="K1368" s="316"/>
      <c r="L1368" s="316"/>
      <c r="M1368" s="316"/>
      <c r="N1368" s="656"/>
      <c r="O1368" s="656"/>
      <c r="P1368" s="89"/>
    </row>
    <row r="1369" spans="1:16" ht="15" customHeight="1" outlineLevel="1" x14ac:dyDescent="0.2">
      <c r="A1369" s="623">
        <v>346</v>
      </c>
      <c r="B1369" s="304" t="s">
        <v>197</v>
      </c>
      <c r="C1369" s="262" t="s">
        <v>214</v>
      </c>
      <c r="D1369" s="370" t="s">
        <v>684</v>
      </c>
      <c r="E1369" s="371"/>
      <c r="F1369" s="541"/>
      <c r="G1369" s="363"/>
      <c r="H1369" s="921"/>
      <c r="I1369" s="363"/>
      <c r="J1369" s="363"/>
      <c r="K1369" s="242"/>
      <c r="L1369" s="242"/>
      <c r="M1369" s="242"/>
      <c r="N1369" s="222"/>
      <c r="O1369" s="222"/>
      <c r="P1369" s="89"/>
    </row>
    <row r="1370" spans="1:16" ht="15" customHeight="1" outlineLevel="1" x14ac:dyDescent="0.2">
      <c r="A1370" s="624">
        <v>346</v>
      </c>
      <c r="B1370" s="305" t="s">
        <v>197</v>
      </c>
      <c r="C1370" s="275" t="s">
        <v>214</v>
      </c>
      <c r="D1370" s="364" t="s">
        <v>3068</v>
      </c>
      <c r="E1370" s="250"/>
      <c r="F1370" s="542"/>
      <c r="G1370" s="251"/>
      <c r="H1370" s="910"/>
      <c r="I1370" s="251"/>
      <c r="J1370" s="251"/>
      <c r="K1370" s="251"/>
      <c r="L1370" s="251"/>
      <c r="M1370" s="251"/>
      <c r="N1370" s="252"/>
      <c r="O1370" s="252"/>
      <c r="P1370" s="89"/>
    </row>
    <row r="1371" spans="1:16" ht="15" customHeight="1" x14ac:dyDescent="0.2">
      <c r="A1371" s="625">
        <v>346</v>
      </c>
      <c r="B1371" s="303" t="s">
        <v>197</v>
      </c>
      <c r="C1371" s="254" t="s">
        <v>357</v>
      </c>
      <c r="D1371" s="284" t="s">
        <v>1686</v>
      </c>
      <c r="E1371" s="257">
        <v>1</v>
      </c>
      <c r="F1371" s="301" t="s">
        <v>742</v>
      </c>
      <c r="G1371" s="531">
        <v>9.2999999999999992E-3</v>
      </c>
      <c r="H1371" s="771"/>
      <c r="I1371" s="258">
        <v>303.49603000000002</v>
      </c>
      <c r="J1371" s="258">
        <v>18.155740000000002</v>
      </c>
      <c r="K1371" s="314">
        <v>45.16</v>
      </c>
      <c r="L1371" s="655"/>
      <c r="M1371" s="655"/>
      <c r="N1371" s="310">
        <v>366.81177000000002</v>
      </c>
      <c r="O1371" s="655">
        <v>366.81</v>
      </c>
      <c r="P1371" s="89"/>
    </row>
    <row r="1372" spans="1:16" ht="15" customHeight="1" outlineLevel="1" x14ac:dyDescent="0.2">
      <c r="A1372" s="623">
        <v>346</v>
      </c>
      <c r="B1372" s="304" t="s">
        <v>197</v>
      </c>
      <c r="C1372" s="262" t="s">
        <v>357</v>
      </c>
      <c r="D1372" s="892" t="s">
        <v>3461</v>
      </c>
      <c r="E1372" s="266"/>
      <c r="F1372" s="296"/>
      <c r="G1372" s="532">
        <v>9.2999999999999992E-3</v>
      </c>
      <c r="H1372" s="907">
        <v>39</v>
      </c>
      <c r="I1372" s="272">
        <v>303.49603000000002</v>
      </c>
      <c r="J1372" s="272">
        <v>18.155740000000002</v>
      </c>
      <c r="K1372" s="316"/>
      <c r="L1372" s="316"/>
      <c r="M1372" s="316"/>
      <c r="N1372" s="656"/>
      <c r="O1372" s="656"/>
      <c r="P1372" s="89"/>
    </row>
    <row r="1373" spans="1:16" ht="15" customHeight="1" outlineLevel="1" x14ac:dyDescent="0.2">
      <c r="A1373" s="623">
        <v>346</v>
      </c>
      <c r="B1373" s="304" t="s">
        <v>197</v>
      </c>
      <c r="C1373" s="262" t="s">
        <v>357</v>
      </c>
      <c r="D1373" s="370" t="s">
        <v>684</v>
      </c>
      <c r="E1373" s="371"/>
      <c r="F1373" s="541"/>
      <c r="G1373" s="363"/>
      <c r="H1373" s="921"/>
      <c r="I1373" s="363"/>
      <c r="J1373" s="363"/>
      <c r="K1373" s="242"/>
      <c r="L1373" s="242"/>
      <c r="M1373" s="242"/>
      <c r="N1373" s="222"/>
      <c r="O1373" s="222"/>
      <c r="P1373" s="89"/>
    </row>
    <row r="1374" spans="1:16" ht="15" customHeight="1" outlineLevel="1" x14ac:dyDescent="0.2">
      <c r="A1374" s="624">
        <v>346</v>
      </c>
      <c r="B1374" s="305" t="s">
        <v>197</v>
      </c>
      <c r="C1374" s="275" t="s">
        <v>357</v>
      </c>
      <c r="D1374" s="364" t="s">
        <v>3068</v>
      </c>
      <c r="E1374" s="250"/>
      <c r="F1374" s="542"/>
      <c r="G1374" s="251"/>
      <c r="H1374" s="910"/>
      <c r="I1374" s="251"/>
      <c r="J1374" s="251"/>
      <c r="K1374" s="251"/>
      <c r="L1374" s="251"/>
      <c r="M1374" s="251"/>
      <c r="N1374" s="252"/>
      <c r="O1374" s="252"/>
      <c r="P1374" s="89"/>
    </row>
    <row r="1375" spans="1:16" ht="15" customHeight="1" x14ac:dyDescent="0.2">
      <c r="A1375" s="625">
        <v>346</v>
      </c>
      <c r="B1375" s="303" t="s">
        <v>197</v>
      </c>
      <c r="C1375" s="254" t="s">
        <v>358</v>
      </c>
      <c r="D1375" s="284" t="s">
        <v>685</v>
      </c>
      <c r="E1375" s="257">
        <v>1</v>
      </c>
      <c r="F1375" s="301" t="s">
        <v>742</v>
      </c>
      <c r="G1375" s="531">
        <v>9.9000000000000008E-3</v>
      </c>
      <c r="H1375" s="771"/>
      <c r="I1375" s="258">
        <v>323.07643000000002</v>
      </c>
      <c r="J1375" s="258">
        <v>19.327080000000002</v>
      </c>
      <c r="K1375" s="314">
        <v>45.16</v>
      </c>
      <c r="L1375" s="655"/>
      <c r="M1375" s="655"/>
      <c r="N1375" s="310">
        <v>387.56351000000006</v>
      </c>
      <c r="O1375" s="655">
        <v>387.56</v>
      </c>
      <c r="P1375" s="89"/>
    </row>
    <row r="1376" spans="1:16" ht="15.75" customHeight="1" outlineLevel="1" x14ac:dyDescent="0.2">
      <c r="A1376" s="623">
        <v>346</v>
      </c>
      <c r="B1376" s="304" t="s">
        <v>197</v>
      </c>
      <c r="C1376" s="262" t="s">
        <v>358</v>
      </c>
      <c r="D1376" s="892" t="s">
        <v>3461</v>
      </c>
      <c r="E1376" s="266"/>
      <c r="F1376" s="296"/>
      <c r="G1376" s="532">
        <v>9.9000000000000008E-3</v>
      </c>
      <c r="H1376" s="907">
        <v>39</v>
      </c>
      <c r="I1376" s="272">
        <v>323.07643000000002</v>
      </c>
      <c r="J1376" s="272">
        <v>19.327080000000002</v>
      </c>
      <c r="K1376" s="316"/>
      <c r="L1376" s="316"/>
      <c r="M1376" s="316"/>
      <c r="N1376" s="656"/>
      <c r="O1376" s="656"/>
      <c r="P1376" s="89"/>
    </row>
    <row r="1377" spans="1:16" ht="15" customHeight="1" outlineLevel="1" x14ac:dyDescent="0.2">
      <c r="A1377" s="623">
        <v>346</v>
      </c>
      <c r="B1377" s="304" t="s">
        <v>197</v>
      </c>
      <c r="C1377" s="262" t="s">
        <v>358</v>
      </c>
      <c r="D1377" s="370" t="s">
        <v>686</v>
      </c>
      <c r="E1377" s="371"/>
      <c r="F1377" s="541"/>
      <c r="G1377" s="363"/>
      <c r="H1377" s="921"/>
      <c r="I1377" s="363"/>
      <c r="J1377" s="363"/>
      <c r="K1377" s="242"/>
      <c r="L1377" s="242"/>
      <c r="M1377" s="242"/>
      <c r="N1377" s="222"/>
      <c r="O1377" s="222"/>
      <c r="P1377" s="89"/>
    </row>
    <row r="1378" spans="1:16" ht="15" customHeight="1" outlineLevel="1" x14ac:dyDescent="0.2">
      <c r="A1378" s="624">
        <v>346</v>
      </c>
      <c r="B1378" s="305" t="s">
        <v>197</v>
      </c>
      <c r="C1378" s="275" t="s">
        <v>358</v>
      </c>
      <c r="D1378" s="364" t="s">
        <v>3068</v>
      </c>
      <c r="E1378" s="250"/>
      <c r="F1378" s="542"/>
      <c r="G1378" s="251"/>
      <c r="H1378" s="910"/>
      <c r="I1378" s="251"/>
      <c r="J1378" s="251"/>
      <c r="K1378" s="251"/>
      <c r="L1378" s="251"/>
      <c r="M1378" s="251"/>
      <c r="N1378" s="252"/>
      <c r="O1378" s="252"/>
      <c r="P1378" s="89"/>
    </row>
    <row r="1379" spans="1:16" ht="17.25" customHeight="1" x14ac:dyDescent="0.2">
      <c r="A1379" s="625">
        <v>346</v>
      </c>
      <c r="B1379" s="303" t="s">
        <v>197</v>
      </c>
      <c r="C1379" s="254" t="s">
        <v>359</v>
      </c>
      <c r="D1379" s="284" t="s">
        <v>687</v>
      </c>
      <c r="E1379" s="257">
        <v>1</v>
      </c>
      <c r="F1379" s="301" t="s">
        <v>742</v>
      </c>
      <c r="G1379" s="531">
        <v>2.5999999999999999E-3</v>
      </c>
      <c r="H1379" s="771"/>
      <c r="I1379" s="258">
        <v>84.848349999999996</v>
      </c>
      <c r="J1379" s="258">
        <v>5.0758000000000001</v>
      </c>
      <c r="K1379" s="314">
        <v>8.23</v>
      </c>
      <c r="L1379" s="655"/>
      <c r="M1379" s="655"/>
      <c r="N1379" s="310">
        <v>98.154150000000001</v>
      </c>
      <c r="O1379" s="655">
        <v>98.15</v>
      </c>
      <c r="P1379" s="89"/>
    </row>
    <row r="1380" spans="1:16" ht="15" customHeight="1" outlineLevel="1" x14ac:dyDescent="0.2">
      <c r="A1380" s="623">
        <v>346</v>
      </c>
      <c r="B1380" s="304" t="s">
        <v>197</v>
      </c>
      <c r="C1380" s="262" t="s">
        <v>359</v>
      </c>
      <c r="D1380" s="892" t="s">
        <v>3461</v>
      </c>
      <c r="E1380" s="266"/>
      <c r="F1380" s="296"/>
      <c r="G1380" s="532">
        <v>2.5999999999999999E-3</v>
      </c>
      <c r="H1380" s="907">
        <v>39</v>
      </c>
      <c r="I1380" s="272">
        <v>84.848349999999996</v>
      </c>
      <c r="J1380" s="272">
        <v>5.0758000000000001</v>
      </c>
      <c r="K1380" s="242"/>
      <c r="L1380" s="242"/>
      <c r="M1380" s="242"/>
      <c r="N1380" s="900"/>
      <c r="O1380" s="656"/>
      <c r="P1380" s="89"/>
    </row>
    <row r="1381" spans="1:16" outlineLevel="1" x14ac:dyDescent="0.2">
      <c r="A1381" s="627">
        <v>346</v>
      </c>
      <c r="B1381" s="338" t="s">
        <v>197</v>
      </c>
      <c r="C1381" s="329" t="s">
        <v>359</v>
      </c>
      <c r="D1381" s="370" t="s">
        <v>686</v>
      </c>
      <c r="E1381" s="371"/>
      <c r="F1381" s="541"/>
      <c r="G1381" s="363"/>
      <c r="H1381" s="921"/>
      <c r="I1381" s="363"/>
      <c r="J1381" s="363"/>
      <c r="K1381" s="242"/>
      <c r="L1381" s="242"/>
      <c r="M1381" s="242"/>
      <c r="N1381" s="900"/>
      <c r="O1381" s="222"/>
      <c r="P1381" s="89"/>
    </row>
    <row r="1382" spans="1:16" ht="13.5" customHeight="1" outlineLevel="1" x14ac:dyDescent="0.2">
      <c r="A1382" s="220">
        <v>346</v>
      </c>
      <c r="B1382" s="905" t="s">
        <v>197</v>
      </c>
      <c r="C1382" s="220" t="s">
        <v>359</v>
      </c>
      <c r="D1382" s="376" t="s">
        <v>3068</v>
      </c>
      <c r="E1382" s="221"/>
      <c r="F1382" s="533"/>
      <c r="G1382" s="242"/>
      <c r="H1382" s="908"/>
      <c r="I1382" s="242"/>
      <c r="J1382" s="242"/>
      <c r="K1382" s="242"/>
      <c r="L1382" s="242"/>
      <c r="M1382" s="242"/>
      <c r="N1382" s="900"/>
      <c r="O1382" s="222"/>
      <c r="P1382" s="89"/>
    </row>
    <row r="1383" spans="1:16" x14ac:dyDescent="0.2">
      <c r="A1383" s="625">
        <v>346</v>
      </c>
      <c r="B1383" s="303" t="s">
        <v>197</v>
      </c>
      <c r="C1383" s="254" t="s">
        <v>2747</v>
      </c>
      <c r="D1383" s="284" t="s">
        <v>2749</v>
      </c>
      <c r="E1383" s="257">
        <v>1</v>
      </c>
      <c r="F1383" s="301" t="s">
        <v>742</v>
      </c>
      <c r="G1383" s="531">
        <v>2.3E-3</v>
      </c>
      <c r="H1383" s="771"/>
      <c r="I1383" s="258">
        <v>80.650110000000012</v>
      </c>
      <c r="J1383" s="258">
        <v>5.2710200000000009</v>
      </c>
      <c r="K1383" s="310">
        <v>15.18</v>
      </c>
      <c r="L1383" s="655"/>
      <c r="M1383" s="655"/>
      <c r="N1383" s="310">
        <v>101.10113000000001</v>
      </c>
      <c r="O1383" s="655">
        <v>101.1</v>
      </c>
      <c r="P1383" s="89"/>
    </row>
    <row r="1384" spans="1:16" outlineLevel="1" x14ac:dyDescent="0.2">
      <c r="A1384" s="623">
        <v>346</v>
      </c>
      <c r="B1384" s="304" t="s">
        <v>197</v>
      </c>
      <c r="C1384" s="262" t="s">
        <v>2747</v>
      </c>
      <c r="D1384" s="265" t="s">
        <v>535</v>
      </c>
      <c r="E1384" s="266"/>
      <c r="F1384" s="296"/>
      <c r="G1384" s="532">
        <v>2.3E-3</v>
      </c>
      <c r="H1384" s="907">
        <v>38</v>
      </c>
      <c r="I1384" s="272">
        <v>72.170860000000005</v>
      </c>
      <c r="J1384" s="272">
        <v>4.4901300000000006</v>
      </c>
      <c r="K1384" s="316"/>
      <c r="L1384" s="316"/>
      <c r="M1384" s="316"/>
      <c r="N1384" s="316"/>
      <c r="O1384" s="656"/>
      <c r="P1384" s="89"/>
    </row>
    <row r="1385" spans="1:16" outlineLevel="1" x14ac:dyDescent="0.2">
      <c r="A1385" s="624">
        <v>346</v>
      </c>
      <c r="B1385" s="305" t="s">
        <v>197</v>
      </c>
      <c r="C1385" s="262" t="s">
        <v>2747</v>
      </c>
      <c r="D1385" s="265" t="s">
        <v>1769</v>
      </c>
      <c r="E1385" s="371"/>
      <c r="F1385" s="541"/>
      <c r="G1385" s="532">
        <v>4.0000000000000002E-4</v>
      </c>
      <c r="H1385" s="907">
        <v>28</v>
      </c>
      <c r="I1385" s="272">
        <v>8.4792500000000004</v>
      </c>
      <c r="J1385" s="272">
        <v>0.78088999999999997</v>
      </c>
      <c r="K1385" s="242"/>
      <c r="L1385" s="242"/>
      <c r="M1385" s="242"/>
      <c r="N1385" s="242"/>
      <c r="O1385" s="222"/>
      <c r="P1385" s="89"/>
    </row>
    <row r="1386" spans="1:16" x14ac:dyDescent="0.2">
      <c r="A1386" s="622">
        <v>346</v>
      </c>
      <c r="B1386" s="982" t="s">
        <v>197</v>
      </c>
      <c r="C1386" s="254" t="s">
        <v>2750</v>
      </c>
      <c r="D1386" s="284" t="s">
        <v>2748</v>
      </c>
      <c r="E1386" s="257">
        <v>1</v>
      </c>
      <c r="F1386" s="301" t="s">
        <v>742</v>
      </c>
      <c r="G1386" s="531">
        <v>8.9999999999999993E-3</v>
      </c>
      <c r="H1386" s="771"/>
      <c r="I1386" s="258">
        <v>312.08508</v>
      </c>
      <c r="J1386" s="258">
        <v>20.303190000000001</v>
      </c>
      <c r="K1386" s="310">
        <v>179</v>
      </c>
      <c r="L1386" s="655"/>
      <c r="M1386" s="655"/>
      <c r="N1386" s="310">
        <v>511.38826999999998</v>
      </c>
      <c r="O1386" s="655">
        <v>511.39</v>
      </c>
      <c r="P1386" s="89"/>
    </row>
    <row r="1387" spans="1:16" outlineLevel="1" x14ac:dyDescent="0.2">
      <c r="A1387" s="623">
        <v>346</v>
      </c>
      <c r="B1387" s="304" t="s">
        <v>197</v>
      </c>
      <c r="C1387" s="262" t="s">
        <v>2750</v>
      </c>
      <c r="D1387" s="265" t="s">
        <v>535</v>
      </c>
      <c r="E1387" s="266"/>
      <c r="F1387" s="296"/>
      <c r="G1387" s="532">
        <v>8.9999999999999993E-3</v>
      </c>
      <c r="H1387" s="907">
        <v>38</v>
      </c>
      <c r="I1387" s="272">
        <v>282.40771000000001</v>
      </c>
      <c r="J1387" s="272">
        <v>17.570070000000001</v>
      </c>
      <c r="K1387" s="316"/>
      <c r="L1387" s="316"/>
      <c r="M1387" s="316"/>
      <c r="N1387" s="316"/>
      <c r="O1387" s="656"/>
      <c r="P1387" s="89"/>
    </row>
    <row r="1388" spans="1:16" outlineLevel="1" x14ac:dyDescent="0.2">
      <c r="A1388" s="627">
        <v>346</v>
      </c>
      <c r="B1388" s="338" t="s">
        <v>197</v>
      </c>
      <c r="C1388" s="329" t="s">
        <v>2750</v>
      </c>
      <c r="D1388" s="265" t="s">
        <v>1769</v>
      </c>
      <c r="E1388" s="371"/>
      <c r="F1388" s="541"/>
      <c r="G1388" s="532">
        <v>1.4E-3</v>
      </c>
      <c r="H1388" s="907">
        <v>28</v>
      </c>
      <c r="I1388" s="272">
        <v>29.677370000000003</v>
      </c>
      <c r="J1388" s="272">
        <v>2.73312</v>
      </c>
      <c r="K1388" s="242"/>
      <c r="L1388" s="242"/>
      <c r="M1388" s="242"/>
      <c r="N1388" s="242"/>
      <c r="O1388" s="222"/>
      <c r="P1388" s="89"/>
    </row>
    <row r="1389" spans="1:16" ht="15.75" customHeight="1" x14ac:dyDescent="0.2">
      <c r="A1389" s="625">
        <v>346</v>
      </c>
      <c r="B1389" s="303" t="s">
        <v>197</v>
      </c>
      <c r="C1389" s="254" t="s">
        <v>2751</v>
      </c>
      <c r="D1389" s="284" t="s">
        <v>2752</v>
      </c>
      <c r="E1389" s="257">
        <v>1</v>
      </c>
      <c r="F1389" s="301" t="s">
        <v>742</v>
      </c>
      <c r="G1389" s="531">
        <v>1.2200000000000001E-2</v>
      </c>
      <c r="H1389" s="771"/>
      <c r="I1389" s="258">
        <v>366.53051000000005</v>
      </c>
      <c r="J1389" s="258">
        <v>23.817210000000003</v>
      </c>
      <c r="K1389" s="310">
        <v>69.83</v>
      </c>
      <c r="L1389" s="655"/>
      <c r="M1389" s="655"/>
      <c r="N1389" s="310">
        <v>460.17772000000002</v>
      </c>
      <c r="O1389" s="655">
        <v>460.18</v>
      </c>
      <c r="P1389" s="89"/>
    </row>
    <row r="1390" spans="1:16" ht="16.5" customHeight="1" outlineLevel="1" x14ac:dyDescent="0.2">
      <c r="A1390" s="623">
        <v>346</v>
      </c>
      <c r="B1390" s="304" t="s">
        <v>197</v>
      </c>
      <c r="C1390" s="262" t="s">
        <v>2751</v>
      </c>
      <c r="D1390" s="892" t="s">
        <v>3467</v>
      </c>
      <c r="E1390" s="266"/>
      <c r="F1390" s="296"/>
      <c r="G1390" s="532">
        <v>1.06E-2</v>
      </c>
      <c r="H1390" s="907">
        <v>38</v>
      </c>
      <c r="I1390" s="272">
        <v>332.61351000000002</v>
      </c>
      <c r="J1390" s="272">
        <v>20.693640000000002</v>
      </c>
      <c r="K1390" s="316"/>
      <c r="L1390" s="316"/>
      <c r="M1390" s="316"/>
      <c r="N1390" s="316"/>
      <c r="O1390" s="656"/>
      <c r="P1390" s="89"/>
    </row>
    <row r="1391" spans="1:16" outlineLevel="1" x14ac:dyDescent="0.2">
      <c r="A1391" s="627">
        <v>346</v>
      </c>
      <c r="B1391" s="338" t="s">
        <v>197</v>
      </c>
      <c r="C1391" s="329" t="s">
        <v>2751</v>
      </c>
      <c r="D1391" s="265" t="s">
        <v>1769</v>
      </c>
      <c r="E1391" s="371"/>
      <c r="F1391" s="541"/>
      <c r="G1391" s="532">
        <v>1.6000000000000001E-3</v>
      </c>
      <c r="H1391" s="907">
        <v>28</v>
      </c>
      <c r="I1391" s="272">
        <v>33.917000000000002</v>
      </c>
      <c r="J1391" s="272">
        <v>3.12357</v>
      </c>
      <c r="K1391" s="242"/>
      <c r="L1391" s="242"/>
      <c r="M1391" s="242"/>
      <c r="N1391" s="242"/>
      <c r="O1391" s="222"/>
      <c r="P1391" s="89"/>
    </row>
    <row r="1392" spans="1:16" ht="25.5" x14ac:dyDescent="0.2">
      <c r="A1392" s="625">
        <v>346</v>
      </c>
      <c r="B1392" s="303" t="s">
        <v>197</v>
      </c>
      <c r="C1392" s="254" t="s">
        <v>2753</v>
      </c>
      <c r="D1392" s="284" t="s">
        <v>2783</v>
      </c>
      <c r="E1392" s="257">
        <v>1</v>
      </c>
      <c r="F1392" s="301" t="s">
        <v>742</v>
      </c>
      <c r="G1392" s="531">
        <v>1.6999999999999999E-3</v>
      </c>
      <c r="H1392" s="771"/>
      <c r="I1392" s="258">
        <v>59.703140000000005</v>
      </c>
      <c r="J1392" s="258">
        <v>3.9044599999999998</v>
      </c>
      <c r="K1392" s="310">
        <v>11.06</v>
      </c>
      <c r="L1392" s="655"/>
      <c r="M1392" s="655"/>
      <c r="N1392" s="310">
        <v>74.667600000000007</v>
      </c>
      <c r="O1392" s="655">
        <v>74.67</v>
      </c>
      <c r="P1392" s="89"/>
    </row>
    <row r="1393" spans="1:16" outlineLevel="1" x14ac:dyDescent="0.2">
      <c r="A1393" s="623">
        <v>346</v>
      </c>
      <c r="B1393" s="304" t="s">
        <v>197</v>
      </c>
      <c r="C1393" s="262" t="s">
        <v>2753</v>
      </c>
      <c r="D1393" s="892" t="s">
        <v>3467</v>
      </c>
      <c r="E1393" s="266"/>
      <c r="F1393" s="296"/>
      <c r="G1393" s="532">
        <v>1.6999999999999999E-3</v>
      </c>
      <c r="H1393" s="907">
        <v>38</v>
      </c>
      <c r="I1393" s="272">
        <v>53.343690000000002</v>
      </c>
      <c r="J1393" s="272">
        <v>3.3187899999999999</v>
      </c>
      <c r="K1393" s="242"/>
      <c r="L1393" s="242"/>
      <c r="M1393" s="242"/>
      <c r="N1393" s="242"/>
      <c r="O1393" s="656"/>
      <c r="P1393" s="89"/>
    </row>
    <row r="1394" spans="1:16" outlineLevel="1" x14ac:dyDescent="0.2">
      <c r="A1394" s="627">
        <v>346</v>
      </c>
      <c r="B1394" s="338" t="s">
        <v>197</v>
      </c>
      <c r="C1394" s="329" t="s">
        <v>2753</v>
      </c>
      <c r="D1394" s="265" t="s">
        <v>1769</v>
      </c>
      <c r="E1394" s="371"/>
      <c r="F1394" s="541"/>
      <c r="G1394" s="532">
        <v>2.9999999999999997E-4</v>
      </c>
      <c r="H1394" s="907">
        <v>28</v>
      </c>
      <c r="I1394" s="272">
        <v>6.3594500000000007</v>
      </c>
      <c r="J1394" s="272">
        <v>0.58567000000000002</v>
      </c>
      <c r="K1394" s="242"/>
      <c r="L1394" s="242"/>
      <c r="M1394" s="242"/>
      <c r="N1394" s="242"/>
      <c r="O1394" s="222"/>
      <c r="P1394" s="89"/>
    </row>
    <row r="1395" spans="1:16" ht="25.5" x14ac:dyDescent="0.2">
      <c r="A1395" s="625">
        <v>346</v>
      </c>
      <c r="B1395" s="303" t="s">
        <v>197</v>
      </c>
      <c r="C1395" s="254" t="s">
        <v>2754</v>
      </c>
      <c r="D1395" s="284" t="s">
        <v>2784</v>
      </c>
      <c r="E1395" s="257">
        <v>1</v>
      </c>
      <c r="F1395" s="301" t="s">
        <v>742</v>
      </c>
      <c r="G1395" s="531">
        <v>6.9999999999999999E-4</v>
      </c>
      <c r="H1395" s="771"/>
      <c r="I1395" s="258">
        <v>24.084869999999999</v>
      </c>
      <c r="J1395" s="258">
        <v>1.5617799999999999</v>
      </c>
      <c r="K1395" s="310">
        <v>4.91</v>
      </c>
      <c r="L1395" s="655"/>
      <c r="M1395" s="655"/>
      <c r="N1395" s="310">
        <v>30.556649999999998</v>
      </c>
      <c r="O1395" s="655">
        <v>30.56</v>
      </c>
      <c r="P1395" s="89"/>
    </row>
    <row r="1396" spans="1:16" outlineLevel="1" x14ac:dyDescent="0.2">
      <c r="A1396" s="623">
        <v>346</v>
      </c>
      <c r="B1396" s="304" t="s">
        <v>197</v>
      </c>
      <c r="C1396" s="262" t="s">
        <v>2754</v>
      </c>
      <c r="D1396" s="892" t="s">
        <v>3467</v>
      </c>
      <c r="E1396" s="266"/>
      <c r="F1396" s="296"/>
      <c r="G1396" s="532">
        <v>6.9999999999999999E-4</v>
      </c>
      <c r="H1396" s="907">
        <v>38</v>
      </c>
      <c r="I1396" s="272">
        <v>21.965049999999998</v>
      </c>
      <c r="J1396" s="272">
        <v>1.36656</v>
      </c>
      <c r="K1396" s="316"/>
      <c r="L1396" s="316"/>
      <c r="M1396" s="316"/>
      <c r="N1396" s="316"/>
      <c r="O1396" s="656"/>
      <c r="P1396" s="89"/>
    </row>
    <row r="1397" spans="1:16" ht="13.5" customHeight="1" outlineLevel="1" x14ac:dyDescent="0.2">
      <c r="A1397" s="627">
        <v>346</v>
      </c>
      <c r="B1397" s="338" t="s">
        <v>197</v>
      </c>
      <c r="C1397" s="329" t="s">
        <v>2754</v>
      </c>
      <c r="D1397" s="265" t="s">
        <v>1769</v>
      </c>
      <c r="E1397" s="371"/>
      <c r="F1397" s="541"/>
      <c r="G1397" s="532">
        <v>1E-4</v>
      </c>
      <c r="H1397" s="907">
        <v>28</v>
      </c>
      <c r="I1397" s="272">
        <v>2.1198199999999998</v>
      </c>
      <c r="J1397" s="272">
        <v>0.19521999999999998</v>
      </c>
      <c r="K1397" s="242"/>
      <c r="L1397" s="242"/>
      <c r="M1397" s="242"/>
      <c r="N1397" s="242"/>
      <c r="O1397" s="222"/>
      <c r="P1397" s="89"/>
    </row>
    <row r="1398" spans="1:16" x14ac:dyDescent="0.2">
      <c r="A1398" s="625">
        <v>346</v>
      </c>
      <c r="B1398" s="303" t="s">
        <v>327</v>
      </c>
      <c r="C1398" s="254" t="s">
        <v>379</v>
      </c>
      <c r="D1398" s="284" t="s">
        <v>688</v>
      </c>
      <c r="E1398" s="257">
        <v>12</v>
      </c>
      <c r="F1398" s="301" t="s">
        <v>594</v>
      </c>
      <c r="G1398" s="258">
        <v>10.199999999999999</v>
      </c>
      <c r="H1398" s="771"/>
      <c r="I1398" s="258">
        <v>429028.58749999997</v>
      </c>
      <c r="J1398" s="258">
        <v>19912.746000000003</v>
      </c>
      <c r="K1398" s="310">
        <v>149753.18</v>
      </c>
      <c r="L1398" s="310">
        <v>1600.57</v>
      </c>
      <c r="M1398" s="310"/>
      <c r="N1398" s="310">
        <v>600295.08349999983</v>
      </c>
      <c r="O1398" s="655">
        <v>50024.59</v>
      </c>
      <c r="P1398" s="89"/>
    </row>
    <row r="1399" spans="1:16" outlineLevel="1" x14ac:dyDescent="0.2">
      <c r="A1399" s="623">
        <v>346</v>
      </c>
      <c r="B1399" s="304" t="s">
        <v>327</v>
      </c>
      <c r="C1399" s="262" t="s">
        <v>379</v>
      </c>
      <c r="D1399" s="265" t="s">
        <v>526</v>
      </c>
      <c r="E1399" s="266"/>
      <c r="F1399" s="296"/>
      <c r="G1399" s="267">
        <v>3.2</v>
      </c>
      <c r="H1399" s="907">
        <v>57</v>
      </c>
      <c r="I1399" s="272">
        <v>211552.05869999999</v>
      </c>
      <c r="J1399" s="272">
        <v>6247.1360000000004</v>
      </c>
      <c r="K1399" s="316"/>
      <c r="L1399" s="316"/>
      <c r="M1399" s="316"/>
      <c r="N1399" s="656"/>
      <c r="O1399" s="656"/>
      <c r="P1399" s="89"/>
    </row>
    <row r="1400" spans="1:16" outlineLevel="1" x14ac:dyDescent="0.2">
      <c r="A1400" s="623">
        <v>346</v>
      </c>
      <c r="B1400" s="304" t="s">
        <v>327</v>
      </c>
      <c r="C1400" s="262" t="s">
        <v>379</v>
      </c>
      <c r="D1400" s="892" t="s">
        <v>3460</v>
      </c>
      <c r="E1400" s="263"/>
      <c r="F1400" s="297"/>
      <c r="G1400" s="267">
        <v>5</v>
      </c>
      <c r="H1400" s="907">
        <v>39</v>
      </c>
      <c r="I1400" s="272">
        <v>163169.91675999999</v>
      </c>
      <c r="J1400" s="272">
        <v>9761.1500000000015</v>
      </c>
      <c r="K1400" s="242"/>
      <c r="L1400" s="242"/>
      <c r="M1400" s="242"/>
      <c r="N1400" s="222"/>
      <c r="O1400" s="222"/>
      <c r="P1400" s="89"/>
    </row>
    <row r="1401" spans="1:16" outlineLevel="1" x14ac:dyDescent="0.2">
      <c r="A1401" s="623">
        <v>346</v>
      </c>
      <c r="B1401" s="304" t="s">
        <v>327</v>
      </c>
      <c r="C1401" s="262" t="s">
        <v>379</v>
      </c>
      <c r="D1401" s="265" t="s">
        <v>535</v>
      </c>
      <c r="E1401" s="263"/>
      <c r="F1401" s="297"/>
      <c r="G1401" s="267">
        <v>1</v>
      </c>
      <c r="H1401" s="907">
        <v>38</v>
      </c>
      <c r="I1401" s="272">
        <v>31378.633979999999</v>
      </c>
      <c r="J1401" s="272">
        <v>1952.23</v>
      </c>
      <c r="K1401" s="242"/>
      <c r="L1401" s="242"/>
      <c r="M1401" s="242"/>
      <c r="N1401" s="222"/>
      <c r="O1401" s="222"/>
      <c r="P1401" s="89"/>
    </row>
    <row r="1402" spans="1:16" outlineLevel="1" x14ac:dyDescent="0.2">
      <c r="A1402" s="624">
        <v>346</v>
      </c>
      <c r="B1402" s="305" t="s">
        <v>327</v>
      </c>
      <c r="C1402" s="275" t="s">
        <v>379</v>
      </c>
      <c r="D1402" s="278" t="s">
        <v>524</v>
      </c>
      <c r="E1402" s="276"/>
      <c r="F1402" s="540"/>
      <c r="G1402" s="280">
        <v>1</v>
      </c>
      <c r="H1402" s="909">
        <v>30</v>
      </c>
      <c r="I1402" s="282">
        <v>22927.978060000001</v>
      </c>
      <c r="J1402" s="282">
        <v>1952.23</v>
      </c>
      <c r="K1402" s="251"/>
      <c r="L1402" s="251"/>
      <c r="M1402" s="251"/>
      <c r="N1402" s="252"/>
      <c r="O1402" s="252"/>
      <c r="P1402" s="89"/>
    </row>
    <row r="1403" spans="1:16" ht="39" customHeight="1" x14ac:dyDescent="0.2">
      <c r="A1403" s="625">
        <v>346</v>
      </c>
      <c r="B1403" s="303" t="s">
        <v>327</v>
      </c>
      <c r="C1403" s="254" t="s">
        <v>382</v>
      </c>
      <c r="D1403" s="284" t="s">
        <v>689</v>
      </c>
      <c r="E1403" s="257">
        <v>12</v>
      </c>
      <c r="F1403" s="301" t="s">
        <v>594</v>
      </c>
      <c r="G1403" s="258">
        <v>2.0099999999999998</v>
      </c>
      <c r="H1403" s="771"/>
      <c r="I1403" s="258">
        <v>132881.13685999997</v>
      </c>
      <c r="J1403" s="258">
        <v>3923.9822999999997</v>
      </c>
      <c r="K1403" s="655"/>
      <c r="L1403" s="655"/>
      <c r="M1403" s="655"/>
      <c r="N1403" s="310">
        <v>136805.11915999997</v>
      </c>
      <c r="O1403" s="655">
        <v>11400.43</v>
      </c>
      <c r="P1403" s="89"/>
    </row>
    <row r="1404" spans="1:16" ht="21.6" customHeight="1" outlineLevel="1" x14ac:dyDescent="0.2">
      <c r="A1404" s="627">
        <v>346</v>
      </c>
      <c r="B1404" s="338" t="s">
        <v>327</v>
      </c>
      <c r="C1404" s="329" t="s">
        <v>382</v>
      </c>
      <c r="D1404" s="331" t="s">
        <v>526</v>
      </c>
      <c r="E1404" s="279"/>
      <c r="F1404" s="539"/>
      <c r="G1404" s="280">
        <v>2.0099999999999998</v>
      </c>
      <c r="H1404" s="909">
        <v>57</v>
      </c>
      <c r="I1404" s="333">
        <v>132881.13685999997</v>
      </c>
      <c r="J1404" s="333">
        <v>3923.9822999999997</v>
      </c>
      <c r="K1404" s="323"/>
      <c r="L1404" s="323"/>
      <c r="M1404" s="323"/>
      <c r="N1404" s="612"/>
      <c r="O1404" s="612"/>
      <c r="P1404" s="89"/>
    </row>
    <row r="1405" spans="1:16" ht="19.350000000000001" customHeight="1" x14ac:dyDescent="0.2">
      <c r="A1405" s="625">
        <v>355</v>
      </c>
      <c r="B1405" s="306" t="s">
        <v>241</v>
      </c>
      <c r="C1405" s="254" t="s">
        <v>28</v>
      </c>
      <c r="D1405" s="284" t="s">
        <v>774</v>
      </c>
      <c r="E1405" s="257">
        <v>21522</v>
      </c>
      <c r="F1405" s="301" t="s">
        <v>552</v>
      </c>
      <c r="G1405" s="730">
        <v>1.5</v>
      </c>
      <c r="H1405" s="901"/>
      <c r="I1405" s="721">
        <v>43752.001669999998</v>
      </c>
      <c r="J1405" s="721">
        <v>2928.3449999999998</v>
      </c>
      <c r="K1405" s="730">
        <v>5720.76</v>
      </c>
      <c r="L1405" s="730">
        <v>1241.27</v>
      </c>
      <c r="M1405" s="730">
        <v>1561.12</v>
      </c>
      <c r="N1405" s="730">
        <v>55203.496670000008</v>
      </c>
      <c r="O1405" s="1293">
        <v>2.56</v>
      </c>
      <c r="P1405" s="89"/>
    </row>
    <row r="1406" spans="1:16" ht="19.350000000000001" customHeight="1" x14ac:dyDescent="0.2">
      <c r="A1406" s="622">
        <v>355</v>
      </c>
      <c r="B1406" s="339" t="s">
        <v>241</v>
      </c>
      <c r="C1406" s="324" t="s">
        <v>167</v>
      </c>
      <c r="D1406" s="325" t="s">
        <v>2727</v>
      </c>
      <c r="E1406" s="326">
        <v>12</v>
      </c>
      <c r="F1406" s="544" t="s">
        <v>594</v>
      </c>
      <c r="G1406" s="733">
        <v>1.5</v>
      </c>
      <c r="H1406" s="901"/>
      <c r="I1406" s="322">
        <v>43752.001669999998</v>
      </c>
      <c r="J1406" s="322">
        <v>2928.3449999999998</v>
      </c>
      <c r="K1406" s="733">
        <v>5720.76</v>
      </c>
      <c r="L1406" s="733">
        <v>1241.27</v>
      </c>
      <c r="M1406" s="733">
        <v>1561.12</v>
      </c>
      <c r="N1406" s="733">
        <v>55203.496670000008</v>
      </c>
      <c r="O1406" s="972">
        <v>4600.29</v>
      </c>
      <c r="P1406" s="89"/>
    </row>
    <row r="1407" spans="1:16" ht="13.35" customHeight="1" outlineLevel="1" x14ac:dyDescent="0.2">
      <c r="A1407" s="1017">
        <v>355</v>
      </c>
      <c r="B1407" s="956" t="s">
        <v>241</v>
      </c>
      <c r="C1407" s="956" t="s">
        <v>28</v>
      </c>
      <c r="D1407" s="619" t="s">
        <v>539</v>
      </c>
      <c r="E1407" s="735"/>
      <c r="F1407" s="958"/>
      <c r="G1407" s="267">
        <v>1</v>
      </c>
      <c r="H1407" s="907">
        <v>39</v>
      </c>
      <c r="I1407" s="999">
        <v>32633.983350000002</v>
      </c>
      <c r="J1407" s="999">
        <v>1952.23</v>
      </c>
      <c r="K1407" s="644"/>
      <c r="L1407" s="644"/>
      <c r="M1407" s="644"/>
      <c r="N1407" s="644" t="s">
        <v>364</v>
      </c>
      <c r="O1407" s="1393"/>
      <c r="P1407" s="89"/>
    </row>
    <row r="1408" spans="1:16" ht="13.35" customHeight="1" outlineLevel="1" x14ac:dyDescent="0.2">
      <c r="A1408" s="1017">
        <v>355</v>
      </c>
      <c r="B1408" s="956" t="s">
        <v>241</v>
      </c>
      <c r="C1408" s="956" t="s">
        <v>28</v>
      </c>
      <c r="D1408" s="619" t="s">
        <v>524</v>
      </c>
      <c r="E1408" s="957"/>
      <c r="F1408" s="960"/>
      <c r="G1408" s="267">
        <v>0.3</v>
      </c>
      <c r="H1408" s="907">
        <v>30</v>
      </c>
      <c r="I1408" s="272">
        <v>6878.3934099999997</v>
      </c>
      <c r="J1408" s="272">
        <v>585.66899999999998</v>
      </c>
      <c r="K1408" s="644"/>
      <c r="L1408" s="644"/>
      <c r="M1408" s="644"/>
      <c r="N1408" s="644" t="s">
        <v>364</v>
      </c>
      <c r="O1408" s="5"/>
      <c r="P1408" s="89"/>
    </row>
    <row r="1409" spans="1:16" ht="13.35" customHeight="1" outlineLevel="1" x14ac:dyDescent="0.2">
      <c r="A1409" s="1017">
        <v>355</v>
      </c>
      <c r="B1409" s="956" t="s">
        <v>241</v>
      </c>
      <c r="C1409" s="956" t="s">
        <v>28</v>
      </c>
      <c r="D1409" s="619" t="s">
        <v>1769</v>
      </c>
      <c r="E1409" s="957"/>
      <c r="F1409" s="960"/>
      <c r="G1409" s="267">
        <v>0.2</v>
      </c>
      <c r="H1409" s="907">
        <v>28</v>
      </c>
      <c r="I1409" s="272">
        <v>4239.6249099999995</v>
      </c>
      <c r="J1409" s="272">
        <v>390.44600000000003</v>
      </c>
      <c r="K1409" s="644"/>
      <c r="L1409" s="644"/>
      <c r="M1409" s="644"/>
      <c r="N1409" s="644" t="s">
        <v>364</v>
      </c>
      <c r="O1409" s="5"/>
      <c r="P1409" s="89"/>
    </row>
    <row r="1410" spans="1:16" ht="14.45" customHeight="1" outlineLevel="1" x14ac:dyDescent="0.2">
      <c r="A1410" s="1033">
        <v>355</v>
      </c>
      <c r="B1410" s="962" t="s">
        <v>241</v>
      </c>
      <c r="C1410" s="962" t="s">
        <v>28</v>
      </c>
      <c r="D1410" s="367" t="s">
        <v>3450</v>
      </c>
      <c r="E1410" s="1389"/>
      <c r="F1410" s="1390"/>
      <c r="G1410" s="1391"/>
      <c r="H1410" s="901"/>
      <c r="I1410" s="242"/>
      <c r="J1410" s="242"/>
      <c r="K1410" s="644"/>
      <c r="L1410" s="644"/>
      <c r="M1410" s="644"/>
      <c r="N1410" s="644" t="s">
        <v>364</v>
      </c>
      <c r="O1410" s="987"/>
      <c r="P1410" s="89"/>
    </row>
    <row r="1411" spans="1:16" ht="31.35" customHeight="1" x14ac:dyDescent="0.2">
      <c r="A1411" s="625">
        <v>355</v>
      </c>
      <c r="B1411" s="306" t="s">
        <v>454</v>
      </c>
      <c r="C1411" s="254" t="s">
        <v>28</v>
      </c>
      <c r="D1411" s="569" t="s">
        <v>3589</v>
      </c>
      <c r="E1411" s="301">
        <v>211269</v>
      </c>
      <c r="F1411" s="301" t="s">
        <v>552</v>
      </c>
      <c r="G1411" s="730">
        <v>16.14</v>
      </c>
      <c r="H1411" s="1392"/>
      <c r="I1411" s="258">
        <v>598182.63509</v>
      </c>
      <c r="J1411" s="258">
        <v>31508.992199999997</v>
      </c>
      <c r="K1411" s="645">
        <v>120362.58</v>
      </c>
      <c r="L1411" s="645">
        <v>3766.81</v>
      </c>
      <c r="M1411" s="645">
        <v>1561.12</v>
      </c>
      <c r="N1411" s="645">
        <v>755382.13728999998</v>
      </c>
      <c r="O1411" s="1293">
        <v>3.58</v>
      </c>
      <c r="P1411" s="89"/>
    </row>
    <row r="1412" spans="1:16" ht="15.6" customHeight="1" x14ac:dyDescent="0.2">
      <c r="A1412" s="1265">
        <v>355</v>
      </c>
      <c r="B1412" s="1084" t="s">
        <v>454</v>
      </c>
      <c r="C1412" s="1084" t="s">
        <v>28</v>
      </c>
      <c r="D1412" s="470" t="s">
        <v>526</v>
      </c>
      <c r="E1412" s="1324">
        <v>25233</v>
      </c>
      <c r="F1412" s="1394"/>
      <c r="G1412" s="1286">
        <v>1</v>
      </c>
      <c r="H1412" s="907">
        <v>57</v>
      </c>
      <c r="I1412" s="272">
        <v>66110.018349999998</v>
      </c>
      <c r="J1412" s="272">
        <v>1952.23</v>
      </c>
      <c r="K1412" s="644"/>
      <c r="L1412" s="644"/>
      <c r="M1412" s="644"/>
      <c r="N1412" s="644"/>
      <c r="O1412" s="1393"/>
      <c r="P1412" s="89"/>
    </row>
    <row r="1413" spans="1:16" ht="15.6" customHeight="1" x14ac:dyDescent="0.2">
      <c r="A1413" s="1265">
        <v>355</v>
      </c>
      <c r="B1413" s="1084" t="s">
        <v>454</v>
      </c>
      <c r="C1413" s="1084" t="s">
        <v>28</v>
      </c>
      <c r="D1413" s="470" t="s">
        <v>2995</v>
      </c>
      <c r="E1413" s="1324">
        <v>59202</v>
      </c>
      <c r="F1413" s="1344"/>
      <c r="G1413" s="1286">
        <v>3</v>
      </c>
      <c r="H1413" s="907">
        <v>50</v>
      </c>
      <c r="I1413" s="272">
        <v>150714.26045</v>
      </c>
      <c r="J1413" s="272">
        <v>5856.69</v>
      </c>
      <c r="K1413" s="644"/>
      <c r="L1413" s="644"/>
      <c r="M1413" s="644"/>
      <c r="N1413" s="644"/>
      <c r="O1413" s="5"/>
      <c r="P1413" s="89"/>
    </row>
    <row r="1414" spans="1:16" ht="15.6" customHeight="1" x14ac:dyDescent="0.2">
      <c r="A1414" s="1265">
        <v>355</v>
      </c>
      <c r="B1414" s="1084" t="s">
        <v>454</v>
      </c>
      <c r="C1414" s="1084" t="s">
        <v>28</v>
      </c>
      <c r="D1414" s="470" t="s">
        <v>519</v>
      </c>
      <c r="E1414" s="1324">
        <v>30600</v>
      </c>
      <c r="F1414" s="1344"/>
      <c r="G1414" s="1286">
        <v>2</v>
      </c>
      <c r="H1414" s="907">
        <v>39</v>
      </c>
      <c r="I1414" s="272">
        <v>65267.966700000004</v>
      </c>
      <c r="J1414" s="272">
        <v>3904.46</v>
      </c>
      <c r="K1414" s="644"/>
      <c r="L1414" s="644"/>
      <c r="M1414" s="644"/>
      <c r="N1414" s="644"/>
      <c r="O1414" s="5"/>
      <c r="P1414" s="89"/>
    </row>
    <row r="1415" spans="1:16" ht="15.6" customHeight="1" x14ac:dyDescent="0.2">
      <c r="A1415" s="1265">
        <v>355</v>
      </c>
      <c r="B1415" s="1084" t="s">
        <v>454</v>
      </c>
      <c r="C1415" s="1084" t="s">
        <v>28</v>
      </c>
      <c r="D1415" s="470" t="s">
        <v>514</v>
      </c>
      <c r="E1415" s="1324">
        <v>15300</v>
      </c>
      <c r="F1415" s="1344"/>
      <c r="G1415" s="1286">
        <v>1</v>
      </c>
      <c r="H1415" s="907">
        <v>39</v>
      </c>
      <c r="I1415" s="272">
        <v>32633.983350000002</v>
      </c>
      <c r="J1415" s="272">
        <v>1952.23</v>
      </c>
      <c r="K1415" s="644"/>
      <c r="L1415" s="644"/>
      <c r="M1415" s="644"/>
      <c r="N1415" s="644"/>
      <c r="O1415" s="5"/>
      <c r="P1415" s="89"/>
    </row>
    <row r="1416" spans="1:16" ht="15.6" customHeight="1" x14ac:dyDescent="0.2">
      <c r="A1416" s="1265">
        <v>355</v>
      </c>
      <c r="B1416" s="1084" t="s">
        <v>454</v>
      </c>
      <c r="C1416" s="1084" t="s">
        <v>28</v>
      </c>
      <c r="D1416" s="470" t="s">
        <v>473</v>
      </c>
      <c r="E1416" s="1324">
        <v>30600</v>
      </c>
      <c r="F1416" s="1344"/>
      <c r="G1416" s="1286">
        <v>2</v>
      </c>
      <c r="H1416" s="907">
        <v>40</v>
      </c>
      <c r="I1416" s="272">
        <v>67878.512260000003</v>
      </c>
      <c r="J1416" s="272">
        <v>3904.46</v>
      </c>
      <c r="K1416" s="644"/>
      <c r="L1416" s="644"/>
      <c r="M1416" s="644"/>
      <c r="N1416" s="644"/>
      <c r="O1416" s="5"/>
      <c r="P1416" s="89"/>
    </row>
    <row r="1417" spans="1:16" ht="15.6" customHeight="1" x14ac:dyDescent="0.2">
      <c r="A1417" s="1265">
        <v>355</v>
      </c>
      <c r="B1417" s="1084" t="s">
        <v>454</v>
      </c>
      <c r="C1417" s="1084" t="s">
        <v>28</v>
      </c>
      <c r="D1417" s="470" t="s">
        <v>3470</v>
      </c>
      <c r="E1417" s="1324">
        <v>19734</v>
      </c>
      <c r="F1417" s="1344"/>
      <c r="G1417" s="1286">
        <v>1</v>
      </c>
      <c r="H1417" s="907">
        <v>45</v>
      </c>
      <c r="I1417" s="272">
        <v>41292.060950000006</v>
      </c>
      <c r="J1417" s="272">
        <v>1952.23</v>
      </c>
      <c r="K1417" s="644"/>
      <c r="L1417" s="644"/>
      <c r="M1417" s="644"/>
      <c r="N1417" s="644"/>
      <c r="O1417" s="5"/>
      <c r="P1417" s="89"/>
    </row>
    <row r="1418" spans="1:16" ht="15.6" customHeight="1" x14ac:dyDescent="0.2">
      <c r="A1418" s="1265">
        <v>355</v>
      </c>
      <c r="B1418" s="1084" t="s">
        <v>454</v>
      </c>
      <c r="C1418" s="1084" t="s">
        <v>28</v>
      </c>
      <c r="D1418" s="470" t="s">
        <v>2793</v>
      </c>
      <c r="E1418" s="1324">
        <v>15300</v>
      </c>
      <c r="F1418" s="1344"/>
      <c r="G1418" s="1286">
        <v>1</v>
      </c>
      <c r="H1418" s="907">
        <v>37</v>
      </c>
      <c r="I1418" s="272">
        <v>30171.662369999998</v>
      </c>
      <c r="J1418" s="272">
        <v>1952.23</v>
      </c>
      <c r="K1418" s="644"/>
      <c r="L1418" s="644"/>
      <c r="M1418" s="644"/>
      <c r="N1418" s="644"/>
      <c r="O1418" s="5"/>
      <c r="P1418" s="89"/>
    </row>
    <row r="1419" spans="1:16" ht="15.6" customHeight="1" x14ac:dyDescent="0.2">
      <c r="A1419" s="1265">
        <v>355</v>
      </c>
      <c r="B1419" s="1084" t="s">
        <v>454</v>
      </c>
      <c r="C1419" s="1084" t="s">
        <v>28</v>
      </c>
      <c r="D1419" s="470" t="s">
        <v>521</v>
      </c>
      <c r="E1419" s="1324">
        <v>15300</v>
      </c>
      <c r="F1419" s="1344"/>
      <c r="G1419" s="1286">
        <v>1</v>
      </c>
      <c r="H1419" s="907">
        <v>39</v>
      </c>
      <c r="I1419" s="272">
        <v>32633.983350000002</v>
      </c>
      <c r="J1419" s="272">
        <v>1952.23</v>
      </c>
      <c r="K1419" s="644"/>
      <c r="L1419" s="644"/>
      <c r="M1419" s="644"/>
      <c r="N1419" s="644"/>
      <c r="O1419" s="5"/>
      <c r="P1419" s="89"/>
    </row>
    <row r="1420" spans="1:16" ht="15.6" customHeight="1" x14ac:dyDescent="0.2">
      <c r="A1420" s="1265">
        <v>355</v>
      </c>
      <c r="B1420" s="1084" t="s">
        <v>454</v>
      </c>
      <c r="C1420" s="1084" t="s">
        <v>28</v>
      </c>
      <c r="D1420" s="470" t="s">
        <v>535</v>
      </c>
      <c r="E1420" s="1324"/>
      <c r="F1420" s="1344"/>
      <c r="G1420" s="1286">
        <v>2</v>
      </c>
      <c r="H1420" s="907">
        <v>39</v>
      </c>
      <c r="I1420" s="272">
        <v>65267.966700000004</v>
      </c>
      <c r="J1420" s="272">
        <v>3904.46</v>
      </c>
      <c r="K1420" s="644"/>
      <c r="L1420" s="644"/>
      <c r="M1420" s="644"/>
      <c r="N1420" s="644"/>
      <c r="O1420" s="5"/>
      <c r="P1420" s="89"/>
    </row>
    <row r="1421" spans="1:16" ht="15.6" customHeight="1" x14ac:dyDescent="0.2">
      <c r="A1421" s="1265">
        <v>355</v>
      </c>
      <c r="B1421" s="1084" t="s">
        <v>454</v>
      </c>
      <c r="C1421" s="1084" t="s">
        <v>28</v>
      </c>
      <c r="D1421" s="470" t="s">
        <v>2830</v>
      </c>
      <c r="E1421" s="1324"/>
      <c r="F1421" s="1344"/>
      <c r="G1421" s="1286">
        <v>1</v>
      </c>
      <c r="H1421" s="907">
        <v>29</v>
      </c>
      <c r="I1421" s="272">
        <v>22046.358640000002</v>
      </c>
      <c r="J1421" s="272">
        <v>1952.23</v>
      </c>
      <c r="K1421" s="644"/>
      <c r="L1421" s="644"/>
      <c r="M1421" s="644"/>
      <c r="N1421" s="644"/>
      <c r="O1421" s="5"/>
      <c r="P1421" s="89"/>
    </row>
    <row r="1422" spans="1:16" ht="15.6" customHeight="1" x14ac:dyDescent="0.2">
      <c r="A1422" s="1265">
        <v>355</v>
      </c>
      <c r="B1422" s="1084" t="s">
        <v>454</v>
      </c>
      <c r="C1422" s="1084" t="s">
        <v>28</v>
      </c>
      <c r="D1422" s="470" t="s">
        <v>1769</v>
      </c>
      <c r="E1422" s="1267"/>
      <c r="F1422" s="1344"/>
      <c r="G1422" s="1286">
        <v>1.1400000000000001</v>
      </c>
      <c r="H1422" s="907">
        <v>28</v>
      </c>
      <c r="I1422" s="272">
        <v>24165.861969999998</v>
      </c>
      <c r="J1422" s="272">
        <v>2225.5421999999999</v>
      </c>
      <c r="K1422" s="644"/>
      <c r="L1422" s="644"/>
      <c r="M1422" s="644"/>
      <c r="N1422" s="644"/>
      <c r="O1422" s="5"/>
      <c r="P1422" s="89"/>
    </row>
    <row r="1423" spans="1:16" ht="15.6" customHeight="1" x14ac:dyDescent="0.2">
      <c r="A1423" s="1265">
        <v>355</v>
      </c>
      <c r="B1423" s="956" t="s">
        <v>454</v>
      </c>
      <c r="C1423" s="956" t="s">
        <v>28</v>
      </c>
      <c r="D1423" s="370" t="s">
        <v>1722</v>
      </c>
      <c r="E1423" s="1389"/>
      <c r="F1423" s="1390"/>
      <c r="G1423" s="1391"/>
      <c r="H1423" s="901"/>
      <c r="I1423" s="242"/>
      <c r="J1423" s="242"/>
      <c r="K1423" s="644"/>
      <c r="L1423" s="644"/>
      <c r="M1423" s="644"/>
      <c r="N1423" s="644"/>
      <c r="O1423" s="5"/>
      <c r="P1423" s="89"/>
    </row>
    <row r="1424" spans="1:16" ht="15.6" customHeight="1" x14ac:dyDescent="0.2">
      <c r="A1424" s="1265">
        <v>355</v>
      </c>
      <c r="B1424" s="956" t="s">
        <v>454</v>
      </c>
      <c r="C1424" s="956" t="s">
        <v>28</v>
      </c>
      <c r="D1424" s="367" t="s">
        <v>1723</v>
      </c>
      <c r="E1424" s="1395"/>
      <c r="F1424" s="23"/>
      <c r="G1424" s="644"/>
      <c r="H1424" s="901"/>
      <c r="I1424" s="242"/>
      <c r="J1424" s="242"/>
      <c r="K1424" s="644"/>
      <c r="L1424" s="644"/>
      <c r="M1424" s="644"/>
      <c r="N1424" s="644"/>
      <c r="O1424" s="5"/>
      <c r="P1424" s="89"/>
    </row>
    <row r="1425" spans="1:16" ht="15.6" customHeight="1" x14ac:dyDescent="0.2">
      <c r="A1425" s="1265">
        <v>355</v>
      </c>
      <c r="B1425" s="956" t="s">
        <v>454</v>
      </c>
      <c r="C1425" s="956" t="s">
        <v>28</v>
      </c>
      <c r="D1425" s="367" t="s">
        <v>3574</v>
      </c>
      <c r="E1425" s="1395"/>
      <c r="F1425" s="23"/>
      <c r="G1425" s="644"/>
      <c r="H1425" s="901"/>
      <c r="I1425" s="242"/>
      <c r="J1425" s="242"/>
      <c r="K1425" s="644"/>
      <c r="L1425" s="644"/>
      <c r="M1425" s="644"/>
      <c r="N1425" s="644"/>
      <c r="O1425" s="5"/>
      <c r="P1425" s="89"/>
    </row>
    <row r="1426" spans="1:16" ht="15.6" customHeight="1" x14ac:dyDescent="0.2">
      <c r="A1426" s="1265">
        <v>355</v>
      </c>
      <c r="B1426" s="956" t="s">
        <v>454</v>
      </c>
      <c r="C1426" s="956" t="s">
        <v>28</v>
      </c>
      <c r="D1426" s="367" t="s">
        <v>3575</v>
      </c>
      <c r="E1426" s="1395"/>
      <c r="F1426" s="23"/>
      <c r="G1426" s="644"/>
      <c r="H1426" s="901"/>
      <c r="I1426" s="242"/>
      <c r="J1426" s="242"/>
      <c r="K1426" s="644"/>
      <c r="L1426" s="644"/>
      <c r="M1426" s="644"/>
      <c r="N1426" s="644"/>
      <c r="O1426" s="5"/>
      <c r="P1426" s="89"/>
    </row>
    <row r="1427" spans="1:16" ht="15.6" customHeight="1" x14ac:dyDescent="0.2">
      <c r="A1427" s="1265">
        <v>355</v>
      </c>
      <c r="B1427" s="956" t="s">
        <v>454</v>
      </c>
      <c r="C1427" s="956" t="s">
        <v>28</v>
      </c>
      <c r="D1427" s="367" t="s">
        <v>3171</v>
      </c>
      <c r="E1427" s="1395"/>
      <c r="F1427" s="23"/>
      <c r="G1427" s="644"/>
      <c r="H1427" s="901"/>
      <c r="I1427" s="242"/>
      <c r="J1427" s="242"/>
      <c r="K1427" s="644"/>
      <c r="L1427" s="644"/>
      <c r="M1427" s="644"/>
      <c r="N1427" s="644"/>
      <c r="O1427" s="5"/>
      <c r="P1427" s="89"/>
    </row>
    <row r="1428" spans="1:16" ht="15.6" customHeight="1" x14ac:dyDescent="0.2">
      <c r="A1428" s="1265">
        <v>355</v>
      </c>
      <c r="B1428" s="956" t="s">
        <v>454</v>
      </c>
      <c r="C1428" s="956" t="s">
        <v>28</v>
      </c>
      <c r="D1428" s="367" t="s">
        <v>3077</v>
      </c>
      <c r="E1428" s="1395"/>
      <c r="F1428" s="23"/>
      <c r="G1428" s="644"/>
      <c r="H1428" s="901"/>
      <c r="I1428" s="242"/>
      <c r="J1428" s="242"/>
      <c r="K1428" s="644"/>
      <c r="L1428" s="644"/>
      <c r="M1428" s="644"/>
      <c r="N1428" s="644"/>
      <c r="O1428" s="5"/>
      <c r="P1428" s="89"/>
    </row>
    <row r="1429" spans="1:16" ht="15.6" customHeight="1" x14ac:dyDescent="0.2">
      <c r="A1429" s="1265">
        <v>355</v>
      </c>
      <c r="B1429" s="956" t="s">
        <v>454</v>
      </c>
      <c r="C1429" s="956" t="s">
        <v>28</v>
      </c>
      <c r="D1429" s="367" t="s">
        <v>3172</v>
      </c>
      <c r="E1429" s="1395"/>
      <c r="F1429" s="23"/>
      <c r="G1429" s="644"/>
      <c r="H1429" s="901"/>
      <c r="I1429" s="242"/>
      <c r="J1429" s="242"/>
      <c r="K1429" s="644"/>
      <c r="L1429" s="644"/>
      <c r="M1429" s="644"/>
      <c r="N1429" s="644"/>
      <c r="O1429" s="5"/>
      <c r="P1429" s="89"/>
    </row>
    <row r="1430" spans="1:16" ht="15.6" customHeight="1" x14ac:dyDescent="0.2">
      <c r="A1430" s="1268">
        <v>355</v>
      </c>
      <c r="B1430" s="962" t="s">
        <v>454</v>
      </c>
      <c r="C1430" s="962" t="s">
        <v>28</v>
      </c>
      <c r="D1430" s="364" t="s">
        <v>3173</v>
      </c>
      <c r="E1430" s="1051"/>
      <c r="F1430" s="1052"/>
      <c r="G1430" s="728"/>
      <c r="H1430" s="901"/>
      <c r="I1430" s="242"/>
      <c r="J1430" s="242"/>
      <c r="K1430" s="647"/>
      <c r="L1430" s="647"/>
      <c r="M1430" s="647"/>
      <c r="N1430" s="647"/>
      <c r="O1430" s="987"/>
      <c r="P1430" s="89"/>
    </row>
    <row r="1431" spans="1:16" ht="29.45" customHeight="1" x14ac:dyDescent="0.2">
      <c r="A1431" s="625">
        <v>355</v>
      </c>
      <c r="B1431" s="306" t="s">
        <v>456</v>
      </c>
      <c r="C1431" s="254" t="s">
        <v>28</v>
      </c>
      <c r="D1431" s="284" t="s">
        <v>3590</v>
      </c>
      <c r="E1431" s="301">
        <v>110601</v>
      </c>
      <c r="F1431" s="301" t="s">
        <v>552</v>
      </c>
      <c r="G1431" s="730">
        <v>6.92</v>
      </c>
      <c r="H1431" s="1392"/>
      <c r="I1431" s="258">
        <v>284414.53366000002</v>
      </c>
      <c r="J1431" s="258">
        <v>13509.4316</v>
      </c>
      <c r="K1431" s="645">
        <v>68463.12</v>
      </c>
      <c r="L1431" s="645">
        <v>3766.81</v>
      </c>
      <c r="M1431" s="645">
        <v>1561.12</v>
      </c>
      <c r="N1431" s="645">
        <v>371715.01526000007</v>
      </c>
      <c r="O1431" s="1293">
        <v>3.36</v>
      </c>
      <c r="P1431" s="89"/>
    </row>
    <row r="1432" spans="1:16" ht="17.45" customHeight="1" x14ac:dyDescent="0.2">
      <c r="A1432" s="1265">
        <v>355</v>
      </c>
      <c r="B1432" s="1084" t="s">
        <v>456</v>
      </c>
      <c r="C1432" s="1084" t="s">
        <v>28</v>
      </c>
      <c r="D1432" s="470" t="s">
        <v>526</v>
      </c>
      <c r="E1432" s="1324">
        <v>25233</v>
      </c>
      <c r="F1432" s="1394"/>
      <c r="G1432" s="1286">
        <v>1</v>
      </c>
      <c r="H1432" s="907">
        <v>57</v>
      </c>
      <c r="I1432" s="272">
        <v>66110.018349999998</v>
      </c>
      <c r="J1432" s="272">
        <v>1952.23</v>
      </c>
      <c r="K1432" s="646"/>
      <c r="L1432" s="646"/>
      <c r="M1432" s="646"/>
      <c r="N1432" s="646"/>
      <c r="O1432" s="1393"/>
      <c r="P1432" s="89"/>
    </row>
    <row r="1433" spans="1:16" ht="17.45" customHeight="1" x14ac:dyDescent="0.2">
      <c r="A1433" s="1265">
        <v>355</v>
      </c>
      <c r="B1433" s="1084" t="s">
        <v>456</v>
      </c>
      <c r="C1433" s="1084" t="s">
        <v>28</v>
      </c>
      <c r="D1433" s="470" t="s">
        <v>2995</v>
      </c>
      <c r="E1433" s="1324">
        <v>39468</v>
      </c>
      <c r="F1433" s="1344"/>
      <c r="G1433" s="1286">
        <v>2</v>
      </c>
      <c r="H1433" s="907">
        <v>50</v>
      </c>
      <c r="I1433" s="272">
        <v>100476.17364000001</v>
      </c>
      <c r="J1433" s="272">
        <v>3904.46</v>
      </c>
      <c r="K1433" s="644"/>
      <c r="L1433" s="644"/>
      <c r="M1433" s="644"/>
      <c r="N1433" s="644"/>
      <c r="O1433" s="5"/>
      <c r="P1433" s="89"/>
    </row>
    <row r="1434" spans="1:16" ht="17.45" customHeight="1" x14ac:dyDescent="0.2">
      <c r="A1434" s="1265">
        <v>355</v>
      </c>
      <c r="B1434" s="1084" t="s">
        <v>456</v>
      </c>
      <c r="C1434" s="1084" t="s">
        <v>28</v>
      </c>
      <c r="D1434" s="470" t="s">
        <v>519</v>
      </c>
      <c r="E1434" s="1324">
        <v>15300</v>
      </c>
      <c r="F1434" s="1344"/>
      <c r="G1434" s="1286">
        <v>1</v>
      </c>
      <c r="H1434" s="907">
        <v>39</v>
      </c>
      <c r="I1434" s="272">
        <v>32633.983350000002</v>
      </c>
      <c r="J1434" s="272">
        <v>1952.23</v>
      </c>
      <c r="K1434" s="644"/>
      <c r="L1434" s="644"/>
      <c r="M1434" s="644"/>
      <c r="N1434" s="644"/>
      <c r="O1434" s="5"/>
      <c r="P1434" s="89"/>
    </row>
    <row r="1435" spans="1:16" ht="17.45" customHeight="1" x14ac:dyDescent="0.2">
      <c r="A1435" s="1265">
        <v>355</v>
      </c>
      <c r="B1435" s="1084" t="s">
        <v>456</v>
      </c>
      <c r="C1435" s="1084" t="s">
        <v>28</v>
      </c>
      <c r="D1435" s="470" t="s">
        <v>521</v>
      </c>
      <c r="E1435" s="1324">
        <v>15300</v>
      </c>
      <c r="F1435" s="1344"/>
      <c r="G1435" s="1286">
        <v>1</v>
      </c>
      <c r="H1435" s="907">
        <v>39</v>
      </c>
      <c r="I1435" s="272">
        <v>32633.983350000002</v>
      </c>
      <c r="J1435" s="272">
        <v>1952.23</v>
      </c>
      <c r="K1435" s="644"/>
      <c r="L1435" s="644"/>
      <c r="M1435" s="644"/>
      <c r="N1435" s="644"/>
      <c r="O1435" s="5"/>
      <c r="P1435" s="89"/>
    </row>
    <row r="1436" spans="1:16" ht="17.45" customHeight="1" x14ac:dyDescent="0.2">
      <c r="A1436" s="1265">
        <v>355</v>
      </c>
      <c r="B1436" s="1084" t="s">
        <v>456</v>
      </c>
      <c r="C1436" s="1084" t="s">
        <v>28</v>
      </c>
      <c r="D1436" s="470" t="s">
        <v>535</v>
      </c>
      <c r="E1436" s="1324">
        <v>15300</v>
      </c>
      <c r="F1436" s="1344"/>
      <c r="G1436" s="1286">
        <v>1</v>
      </c>
      <c r="H1436" s="907">
        <v>39</v>
      </c>
      <c r="I1436" s="272">
        <v>32633.983350000002</v>
      </c>
      <c r="J1436" s="272">
        <v>1952.23</v>
      </c>
      <c r="K1436" s="644"/>
      <c r="L1436" s="644"/>
      <c r="M1436" s="644"/>
      <c r="N1436" s="644"/>
      <c r="O1436" s="5"/>
      <c r="P1436" s="89"/>
    </row>
    <row r="1437" spans="1:16" ht="17.45" customHeight="1" x14ac:dyDescent="0.2">
      <c r="A1437" s="1265">
        <v>355</v>
      </c>
      <c r="B1437" s="1084" t="s">
        <v>456</v>
      </c>
      <c r="C1437" s="1084" t="s">
        <v>28</v>
      </c>
      <c r="D1437" s="470" t="s">
        <v>2830</v>
      </c>
      <c r="E1437" s="1324"/>
      <c r="F1437" s="1344"/>
      <c r="G1437" s="1286">
        <v>0.5</v>
      </c>
      <c r="H1437" s="907">
        <v>29</v>
      </c>
      <c r="I1437" s="272">
        <v>11023.179320000001</v>
      </c>
      <c r="J1437" s="272">
        <v>976.11500000000001</v>
      </c>
      <c r="K1437" s="644"/>
      <c r="L1437" s="644"/>
      <c r="M1437" s="644"/>
      <c r="N1437" s="644"/>
      <c r="O1437" s="5"/>
      <c r="P1437" s="89"/>
    </row>
    <row r="1438" spans="1:16" ht="17.45" customHeight="1" x14ac:dyDescent="0.2">
      <c r="A1438" s="1265">
        <v>355</v>
      </c>
      <c r="B1438" s="1084" t="s">
        <v>456</v>
      </c>
      <c r="C1438" s="1084" t="s">
        <v>28</v>
      </c>
      <c r="D1438" s="470" t="s">
        <v>1769</v>
      </c>
      <c r="E1438" s="1267"/>
      <c r="F1438" s="1344"/>
      <c r="G1438" s="1286">
        <v>0.42000000000000004</v>
      </c>
      <c r="H1438" s="907">
        <v>28</v>
      </c>
      <c r="I1438" s="272">
        <v>8903.2122999999992</v>
      </c>
      <c r="J1438" s="272">
        <v>819.9366</v>
      </c>
      <c r="K1438" s="644"/>
      <c r="L1438" s="644"/>
      <c r="M1438" s="644"/>
      <c r="N1438" s="644"/>
      <c r="O1438" s="5"/>
      <c r="P1438" s="89"/>
    </row>
    <row r="1439" spans="1:16" ht="17.45" customHeight="1" x14ac:dyDescent="0.2">
      <c r="A1439" s="1265">
        <v>355</v>
      </c>
      <c r="B1439" s="956" t="s">
        <v>456</v>
      </c>
      <c r="C1439" s="956" t="s">
        <v>28</v>
      </c>
      <c r="D1439" s="370" t="s">
        <v>1722</v>
      </c>
      <c r="E1439" s="1395"/>
      <c r="F1439" s="23"/>
      <c r="G1439" s="644"/>
      <c r="H1439" s="901"/>
      <c r="I1439" s="242"/>
      <c r="J1439" s="242"/>
      <c r="K1439" s="644"/>
      <c r="L1439" s="644"/>
      <c r="M1439" s="644"/>
      <c r="N1439" s="644"/>
      <c r="O1439" s="5"/>
      <c r="P1439" s="89"/>
    </row>
    <row r="1440" spans="1:16" ht="17.45" customHeight="1" x14ac:dyDescent="0.2">
      <c r="A1440" s="1265">
        <v>355</v>
      </c>
      <c r="B1440" s="956" t="s">
        <v>456</v>
      </c>
      <c r="C1440" s="956" t="s">
        <v>28</v>
      </c>
      <c r="D1440" s="367" t="s">
        <v>1724</v>
      </c>
      <c r="E1440" s="1395"/>
      <c r="F1440" s="23"/>
      <c r="G1440" s="644"/>
      <c r="H1440" s="901"/>
      <c r="I1440" s="242"/>
      <c r="J1440" s="242"/>
      <c r="K1440" s="644"/>
      <c r="L1440" s="644"/>
      <c r="M1440" s="644"/>
      <c r="N1440" s="644"/>
      <c r="O1440" s="5"/>
      <c r="P1440" s="89"/>
    </row>
    <row r="1441" spans="1:16" ht="17.45" customHeight="1" x14ac:dyDescent="0.2">
      <c r="A1441" s="1265">
        <v>355</v>
      </c>
      <c r="B1441" s="956" t="s">
        <v>456</v>
      </c>
      <c r="C1441" s="956" t="s">
        <v>28</v>
      </c>
      <c r="D1441" s="367" t="s">
        <v>3574</v>
      </c>
      <c r="E1441" s="1395"/>
      <c r="F1441" s="23"/>
      <c r="G1441" s="644"/>
      <c r="H1441" s="901"/>
      <c r="I1441" s="242"/>
      <c r="J1441" s="242"/>
      <c r="K1441" s="644"/>
      <c r="L1441" s="644"/>
      <c r="M1441" s="644"/>
      <c r="N1441" s="644"/>
      <c r="O1441" s="5"/>
      <c r="P1441" s="89"/>
    </row>
    <row r="1442" spans="1:16" ht="17.45" customHeight="1" x14ac:dyDescent="0.2">
      <c r="A1442" s="1265">
        <v>355</v>
      </c>
      <c r="B1442" s="956" t="s">
        <v>456</v>
      </c>
      <c r="C1442" s="956" t="s">
        <v>28</v>
      </c>
      <c r="D1442" s="367" t="s">
        <v>3577</v>
      </c>
      <c r="E1442" s="1395"/>
      <c r="F1442" s="23"/>
      <c r="G1442" s="644"/>
      <c r="H1442" s="901"/>
      <c r="I1442" s="242"/>
      <c r="J1442" s="242"/>
      <c r="K1442" s="644"/>
      <c r="L1442" s="644"/>
      <c r="M1442" s="644"/>
      <c r="N1442" s="644"/>
      <c r="O1442" s="5"/>
      <c r="P1442" s="89"/>
    </row>
    <row r="1443" spans="1:16" ht="17.45" customHeight="1" x14ac:dyDescent="0.2">
      <c r="A1443" s="1265">
        <v>355</v>
      </c>
      <c r="B1443" s="956" t="s">
        <v>456</v>
      </c>
      <c r="C1443" s="956" t="s">
        <v>28</v>
      </c>
      <c r="D1443" s="367" t="s">
        <v>3174</v>
      </c>
      <c r="E1443" s="1395"/>
      <c r="F1443" s="23"/>
      <c r="G1443" s="644"/>
      <c r="H1443" s="901"/>
      <c r="I1443" s="242"/>
      <c r="J1443" s="242"/>
      <c r="K1443" s="644"/>
      <c r="L1443" s="644"/>
      <c r="M1443" s="644"/>
      <c r="N1443" s="644"/>
      <c r="O1443" s="5"/>
      <c r="P1443" s="89"/>
    </row>
    <row r="1444" spans="1:16" ht="17.45" customHeight="1" x14ac:dyDescent="0.2">
      <c r="A1444" s="1268">
        <v>355</v>
      </c>
      <c r="B1444" s="1396" t="s">
        <v>456</v>
      </c>
      <c r="C1444" s="962" t="s">
        <v>28</v>
      </c>
      <c r="D1444" s="367" t="s">
        <v>3175</v>
      </c>
      <c r="E1444" s="427"/>
      <c r="F1444" s="1397"/>
      <c r="G1444" s="728"/>
      <c r="H1444" s="901"/>
      <c r="I1444" s="242"/>
      <c r="J1444" s="242"/>
      <c r="K1444" s="647"/>
      <c r="L1444" s="647"/>
      <c r="M1444" s="647"/>
      <c r="N1444" s="647"/>
      <c r="O1444" s="987"/>
      <c r="P1444" s="89"/>
    </row>
    <row r="1445" spans="1:16" ht="36.6" customHeight="1" x14ac:dyDescent="0.2">
      <c r="A1445" s="625">
        <v>355</v>
      </c>
      <c r="B1445" s="306" t="s">
        <v>458</v>
      </c>
      <c r="C1445" s="254" t="s">
        <v>28</v>
      </c>
      <c r="D1445" s="284" t="s">
        <v>708</v>
      </c>
      <c r="E1445" s="301">
        <v>152067</v>
      </c>
      <c r="F1445" s="301" t="s">
        <v>552</v>
      </c>
      <c r="G1445" s="730">
        <v>10.370000000000001</v>
      </c>
      <c r="H1445" s="1392"/>
      <c r="I1445" s="258">
        <v>371789.21530999994</v>
      </c>
      <c r="J1445" s="258">
        <v>20244.625100000001</v>
      </c>
      <c r="K1445" s="645">
        <v>93860.73</v>
      </c>
      <c r="L1445" s="645">
        <v>3766.81</v>
      </c>
      <c r="M1445" s="645">
        <v>1561.12</v>
      </c>
      <c r="N1445" s="645">
        <v>491222.50040999998</v>
      </c>
      <c r="O1445" s="1293">
        <v>3.23</v>
      </c>
      <c r="P1445" s="89"/>
    </row>
    <row r="1446" spans="1:16" ht="17.45" customHeight="1" x14ac:dyDescent="0.2">
      <c r="A1446" s="1265">
        <v>355</v>
      </c>
      <c r="B1446" s="1084" t="s">
        <v>458</v>
      </c>
      <c r="C1446" s="1084" t="s">
        <v>28</v>
      </c>
      <c r="D1446" s="470" t="s">
        <v>526</v>
      </c>
      <c r="E1446" s="1324">
        <v>25233</v>
      </c>
      <c r="F1446" s="1394"/>
      <c r="G1446" s="1286">
        <v>1</v>
      </c>
      <c r="H1446" s="907">
        <v>57</v>
      </c>
      <c r="I1446" s="272">
        <v>66110.018349999998</v>
      </c>
      <c r="J1446" s="272">
        <v>1952.23</v>
      </c>
      <c r="K1446" s="644"/>
      <c r="L1446" s="644"/>
      <c r="M1446" s="644"/>
      <c r="N1446" s="981"/>
      <c r="O1446" s="1393"/>
      <c r="P1446" s="89"/>
    </row>
    <row r="1447" spans="1:16" ht="17.45" customHeight="1" x14ac:dyDescent="0.2">
      <c r="A1447" s="1265">
        <v>355</v>
      </c>
      <c r="B1447" s="1084" t="s">
        <v>458</v>
      </c>
      <c r="C1447" s="1084" t="s">
        <v>28</v>
      </c>
      <c r="D1447" s="470" t="s">
        <v>2793</v>
      </c>
      <c r="E1447" s="1324">
        <v>15300</v>
      </c>
      <c r="F1447" s="1344"/>
      <c r="G1447" s="1286">
        <v>1</v>
      </c>
      <c r="H1447" s="907">
        <v>37</v>
      </c>
      <c r="I1447" s="272">
        <v>30171.662369999998</v>
      </c>
      <c r="J1447" s="272">
        <v>1952.23</v>
      </c>
      <c r="K1447" s="644"/>
      <c r="L1447" s="644"/>
      <c r="M1447" s="644"/>
      <c r="N1447" s="981"/>
      <c r="O1447" s="5"/>
      <c r="P1447" s="89"/>
    </row>
    <row r="1448" spans="1:16" ht="17.45" customHeight="1" x14ac:dyDescent="0.2">
      <c r="A1448" s="1265">
        <v>355</v>
      </c>
      <c r="B1448" s="1084" t="s">
        <v>458</v>
      </c>
      <c r="C1448" s="1084" t="s">
        <v>28</v>
      </c>
      <c r="D1448" s="470" t="s">
        <v>2995</v>
      </c>
      <c r="E1448" s="1324">
        <v>19734</v>
      </c>
      <c r="F1448" s="1344"/>
      <c r="G1448" s="1286">
        <v>1</v>
      </c>
      <c r="H1448" s="907">
        <v>50</v>
      </c>
      <c r="I1448" s="272">
        <v>50238.086820000004</v>
      </c>
      <c r="J1448" s="272">
        <v>1952.23</v>
      </c>
      <c r="K1448" s="644"/>
      <c r="L1448" s="644"/>
      <c r="M1448" s="644"/>
      <c r="N1448" s="981"/>
      <c r="O1448" s="5"/>
      <c r="P1448" s="89"/>
    </row>
    <row r="1449" spans="1:16" ht="17.45" customHeight="1" x14ac:dyDescent="0.2">
      <c r="A1449" s="1265">
        <v>355</v>
      </c>
      <c r="B1449" s="1084" t="s">
        <v>458</v>
      </c>
      <c r="C1449" s="1084" t="s">
        <v>28</v>
      </c>
      <c r="D1449" s="470" t="s">
        <v>521</v>
      </c>
      <c r="E1449" s="1324">
        <v>15300</v>
      </c>
      <c r="F1449" s="1344"/>
      <c r="G1449" s="1286">
        <v>1</v>
      </c>
      <c r="H1449" s="907">
        <v>39</v>
      </c>
      <c r="I1449" s="272">
        <v>32633.983350000002</v>
      </c>
      <c r="J1449" s="272">
        <v>1952.23</v>
      </c>
      <c r="K1449" s="644"/>
      <c r="L1449" s="644"/>
      <c r="M1449" s="644"/>
      <c r="N1449" s="981"/>
      <c r="O1449" s="5"/>
      <c r="P1449" s="89"/>
    </row>
    <row r="1450" spans="1:16" ht="17.45" customHeight="1" x14ac:dyDescent="0.2">
      <c r="A1450" s="1265">
        <v>355</v>
      </c>
      <c r="B1450" s="1084" t="s">
        <v>458</v>
      </c>
      <c r="C1450" s="1084" t="s">
        <v>28</v>
      </c>
      <c r="D1450" s="470" t="s">
        <v>535</v>
      </c>
      <c r="E1450" s="1324">
        <v>76500</v>
      </c>
      <c r="F1450" s="1344"/>
      <c r="G1450" s="1286">
        <v>5</v>
      </c>
      <c r="H1450" s="907">
        <v>39</v>
      </c>
      <c r="I1450" s="272">
        <v>163169.91675999999</v>
      </c>
      <c r="J1450" s="272">
        <v>9761.1500000000015</v>
      </c>
      <c r="K1450" s="644"/>
      <c r="L1450" s="644"/>
      <c r="M1450" s="644"/>
      <c r="N1450" s="981"/>
      <c r="O1450" s="5"/>
      <c r="P1450" s="89"/>
    </row>
    <row r="1451" spans="1:16" ht="17.45" customHeight="1" x14ac:dyDescent="0.2">
      <c r="A1451" s="1265">
        <v>355</v>
      </c>
      <c r="B1451" s="1084" t="s">
        <v>458</v>
      </c>
      <c r="C1451" s="1084" t="s">
        <v>28</v>
      </c>
      <c r="D1451" s="470" t="s">
        <v>2830</v>
      </c>
      <c r="E1451" s="1324"/>
      <c r="F1451" s="1344"/>
      <c r="G1451" s="1286">
        <v>0.5</v>
      </c>
      <c r="H1451" s="907">
        <v>29</v>
      </c>
      <c r="I1451" s="272">
        <v>11023.179320000001</v>
      </c>
      <c r="J1451" s="272">
        <v>976.11500000000001</v>
      </c>
      <c r="K1451" s="644"/>
      <c r="L1451" s="644"/>
      <c r="M1451" s="644"/>
      <c r="N1451" s="981"/>
      <c r="O1451" s="5"/>
      <c r="P1451" s="89"/>
    </row>
    <row r="1452" spans="1:16" ht="17.45" customHeight="1" x14ac:dyDescent="0.2">
      <c r="A1452" s="1265">
        <v>355</v>
      </c>
      <c r="B1452" s="1084" t="s">
        <v>458</v>
      </c>
      <c r="C1452" s="1084" t="s">
        <v>28</v>
      </c>
      <c r="D1452" s="470" t="s">
        <v>1769</v>
      </c>
      <c r="E1452" s="1267"/>
      <c r="F1452" s="1344"/>
      <c r="G1452" s="1286">
        <v>0.87000000000000011</v>
      </c>
      <c r="H1452" s="907">
        <v>28</v>
      </c>
      <c r="I1452" s="272">
        <v>18442.368339999997</v>
      </c>
      <c r="J1452" s="272">
        <v>1698.4401</v>
      </c>
      <c r="K1452" s="644"/>
      <c r="L1452" s="644"/>
      <c r="M1452" s="644"/>
      <c r="N1452" s="981"/>
      <c r="O1452" s="5"/>
      <c r="P1452" s="89"/>
    </row>
    <row r="1453" spans="1:16" ht="21.6" customHeight="1" x14ac:dyDescent="0.2">
      <c r="A1453" s="1265">
        <v>355</v>
      </c>
      <c r="B1453" s="956" t="s">
        <v>458</v>
      </c>
      <c r="C1453" s="956" t="s">
        <v>28</v>
      </c>
      <c r="D1453" s="370" t="s">
        <v>1725</v>
      </c>
      <c r="E1453" s="1389"/>
      <c r="F1453" s="1390"/>
      <c r="G1453" s="1391"/>
      <c r="H1453" s="901"/>
      <c r="I1453" s="242"/>
      <c r="J1453" s="242"/>
      <c r="K1453" s="644"/>
      <c r="L1453" s="644"/>
      <c r="M1453" s="644"/>
      <c r="N1453" s="981"/>
      <c r="O1453" s="5"/>
      <c r="P1453" s="89"/>
    </row>
    <row r="1454" spans="1:16" ht="21.6" customHeight="1" x14ac:dyDescent="0.2">
      <c r="A1454" s="1265">
        <v>355</v>
      </c>
      <c r="B1454" s="956" t="s">
        <v>458</v>
      </c>
      <c r="C1454" s="956" t="s">
        <v>28</v>
      </c>
      <c r="D1454" s="367" t="s">
        <v>1723</v>
      </c>
      <c r="E1454" s="1395"/>
      <c r="F1454" s="23"/>
      <c r="G1454" s="644"/>
      <c r="H1454" s="901"/>
      <c r="I1454" s="242"/>
      <c r="J1454" s="242"/>
      <c r="K1454" s="644"/>
      <c r="L1454" s="644"/>
      <c r="M1454" s="644"/>
      <c r="N1454" s="981"/>
      <c r="O1454" s="5"/>
      <c r="P1454" s="89"/>
    </row>
    <row r="1455" spans="1:16" ht="15" customHeight="1" thickBot="1" x14ac:dyDescent="0.25">
      <c r="A1455" s="1265">
        <v>355</v>
      </c>
      <c r="B1455" s="956" t="s">
        <v>458</v>
      </c>
      <c r="C1455" s="956" t="s">
        <v>28</v>
      </c>
      <c r="D1455" s="367" t="s">
        <v>3576</v>
      </c>
      <c r="E1455" s="1395"/>
      <c r="F1455" s="23"/>
      <c r="G1455" s="644"/>
      <c r="H1455" s="901"/>
      <c r="I1455" s="242"/>
      <c r="J1455" s="242"/>
      <c r="K1455" s="644"/>
      <c r="L1455" s="644"/>
      <c r="M1455" s="644"/>
      <c r="N1455" s="981"/>
      <c r="O1455" s="5"/>
      <c r="P1455" s="89"/>
    </row>
    <row r="1456" spans="1:16" ht="24" customHeight="1" thickBot="1" x14ac:dyDescent="0.25">
      <c r="A1456" s="628" t="s">
        <v>302</v>
      </c>
      <c r="B1456" s="246"/>
      <c r="C1456" s="247"/>
      <c r="D1456" s="248"/>
      <c r="E1456" s="349"/>
      <c r="F1456" s="550"/>
      <c r="G1456" s="318"/>
      <c r="H1456" s="901"/>
      <c r="I1456" s="242"/>
      <c r="J1456" s="242"/>
      <c r="N1456" s="981"/>
      <c r="P1456" s="89"/>
    </row>
    <row r="1457" spans="1:16" x14ac:dyDescent="0.2">
      <c r="A1457" s="622">
        <v>401</v>
      </c>
      <c r="B1457" s="324">
        <v>110</v>
      </c>
      <c r="C1457" s="324" t="s">
        <v>28</v>
      </c>
      <c r="D1457" s="325" t="s">
        <v>690</v>
      </c>
      <c r="E1457" s="257">
        <v>62275</v>
      </c>
      <c r="F1457" s="301" t="s">
        <v>552</v>
      </c>
      <c r="G1457" s="258">
        <v>3.5199999999999996</v>
      </c>
      <c r="H1457" s="771"/>
      <c r="I1457" s="258">
        <v>133332.06108999997</v>
      </c>
      <c r="J1457" s="258">
        <v>6871.8495999999996</v>
      </c>
      <c r="K1457" s="310">
        <v>41736.5</v>
      </c>
      <c r="L1457" s="310">
        <v>5883.43</v>
      </c>
      <c r="M1457" s="310">
        <v>1561.12</v>
      </c>
      <c r="N1457" s="310">
        <v>189384.96068999998</v>
      </c>
      <c r="O1457" s="655">
        <v>3.04</v>
      </c>
      <c r="P1457" s="89"/>
    </row>
    <row r="1458" spans="1:16" outlineLevel="1" x14ac:dyDescent="0.2">
      <c r="A1458" s="623">
        <v>401</v>
      </c>
      <c r="B1458" s="262">
        <v>110</v>
      </c>
      <c r="C1458" s="262" t="s">
        <v>28</v>
      </c>
      <c r="D1458" s="265" t="s">
        <v>526</v>
      </c>
      <c r="E1458" s="294"/>
      <c r="F1458" s="296"/>
      <c r="G1458" s="267">
        <v>1</v>
      </c>
      <c r="H1458" s="907">
        <v>57</v>
      </c>
      <c r="I1458" s="272">
        <v>66110.018349999998</v>
      </c>
      <c r="J1458" s="272">
        <v>1952.23</v>
      </c>
      <c r="K1458" s="316"/>
      <c r="L1458" s="316"/>
      <c r="M1458" s="316"/>
      <c r="N1458" s="646"/>
      <c r="O1458" s="656"/>
      <c r="P1458" s="89"/>
    </row>
    <row r="1459" spans="1:16" outlineLevel="1" x14ac:dyDescent="0.2">
      <c r="A1459" s="623">
        <v>401</v>
      </c>
      <c r="B1459" s="262">
        <v>110</v>
      </c>
      <c r="C1459" s="262" t="s">
        <v>28</v>
      </c>
      <c r="D1459" s="265" t="s">
        <v>524</v>
      </c>
      <c r="E1459" s="294"/>
      <c r="F1459" s="297"/>
      <c r="G1459" s="267">
        <v>1</v>
      </c>
      <c r="H1459" s="907">
        <v>30</v>
      </c>
      <c r="I1459" s="272">
        <v>22927.978060000001</v>
      </c>
      <c r="J1459" s="272">
        <v>1952.23</v>
      </c>
      <c r="K1459" s="242"/>
      <c r="L1459" s="242"/>
      <c r="M1459" s="242"/>
      <c r="N1459" s="644"/>
      <c r="O1459" s="222"/>
      <c r="P1459" s="89"/>
    </row>
    <row r="1460" spans="1:16" outlineLevel="1" x14ac:dyDescent="0.2">
      <c r="A1460" s="623">
        <v>401</v>
      </c>
      <c r="B1460" s="262">
        <v>110</v>
      </c>
      <c r="C1460" s="262" t="s">
        <v>28</v>
      </c>
      <c r="D1460" s="265" t="s">
        <v>537</v>
      </c>
      <c r="E1460" s="294"/>
      <c r="F1460" s="297"/>
      <c r="G1460" s="267">
        <v>1</v>
      </c>
      <c r="H1460" s="907">
        <v>39</v>
      </c>
      <c r="I1460" s="272">
        <v>32633.983350000002</v>
      </c>
      <c r="J1460" s="272">
        <v>1952.23</v>
      </c>
      <c r="K1460" s="242"/>
      <c r="L1460" s="242"/>
      <c r="M1460" s="242"/>
      <c r="N1460" s="644"/>
      <c r="O1460" s="222"/>
      <c r="P1460" s="89"/>
    </row>
    <row r="1461" spans="1:16" outlineLevel="1" x14ac:dyDescent="0.2">
      <c r="A1461" s="623">
        <v>401</v>
      </c>
      <c r="B1461" s="262">
        <v>110</v>
      </c>
      <c r="C1461" s="262" t="s">
        <v>28</v>
      </c>
      <c r="D1461" s="265" t="s">
        <v>1769</v>
      </c>
      <c r="E1461" s="294">
        <v>61468</v>
      </c>
      <c r="F1461" s="297"/>
      <c r="G1461" s="267">
        <v>0.46</v>
      </c>
      <c r="H1461" s="907">
        <v>28</v>
      </c>
      <c r="I1461" s="272">
        <v>9751.137279999999</v>
      </c>
      <c r="J1461" s="272">
        <v>898.02579999999989</v>
      </c>
      <c r="K1461" s="242">
        <v>40992.269865523202</v>
      </c>
      <c r="L1461" s="242">
        <v>5809.813327584</v>
      </c>
      <c r="M1461" s="242"/>
      <c r="N1461" s="644"/>
      <c r="O1461" s="222"/>
      <c r="P1461" s="89"/>
    </row>
    <row r="1462" spans="1:16" outlineLevel="1" x14ac:dyDescent="0.2">
      <c r="A1462" s="623">
        <v>401</v>
      </c>
      <c r="B1462" s="262">
        <v>110</v>
      </c>
      <c r="C1462" s="262" t="s">
        <v>28</v>
      </c>
      <c r="D1462" s="265" t="s">
        <v>512</v>
      </c>
      <c r="E1462" s="263"/>
      <c r="F1462" s="297"/>
      <c r="G1462" s="267">
        <v>0.05</v>
      </c>
      <c r="H1462" s="907">
        <v>40</v>
      </c>
      <c r="I1462" s="272">
        <v>1696.9628099999998</v>
      </c>
      <c r="J1462" s="272">
        <v>97.611500000000007</v>
      </c>
      <c r="K1462" s="242"/>
      <c r="L1462" s="242"/>
      <c r="M1462" s="242"/>
      <c r="N1462" s="648"/>
      <c r="O1462" s="228"/>
      <c r="P1462" s="89"/>
    </row>
    <row r="1463" spans="1:16" outlineLevel="1" x14ac:dyDescent="0.2">
      <c r="A1463" s="624">
        <v>401</v>
      </c>
      <c r="B1463" s="275">
        <v>110</v>
      </c>
      <c r="C1463" s="275" t="s">
        <v>28</v>
      </c>
      <c r="D1463" s="278" t="s">
        <v>2355</v>
      </c>
      <c r="E1463" s="276">
        <v>807</v>
      </c>
      <c r="F1463" s="540"/>
      <c r="G1463" s="280">
        <v>0.01</v>
      </c>
      <c r="H1463" s="909">
        <v>28</v>
      </c>
      <c r="I1463" s="282">
        <v>211.98123999999999</v>
      </c>
      <c r="J1463" s="282">
        <v>19.522299999999998</v>
      </c>
      <c r="K1463" s="251">
        <v>744.22722084480006</v>
      </c>
      <c r="L1463" s="251">
        <v>73.619936812800006</v>
      </c>
      <c r="M1463" s="251"/>
      <c r="N1463" s="320"/>
      <c r="O1463" s="320"/>
      <c r="P1463" s="89"/>
    </row>
    <row r="1464" spans="1:16" x14ac:dyDescent="0.2">
      <c r="A1464" s="625">
        <v>402</v>
      </c>
      <c r="B1464" s="254">
        <v>111</v>
      </c>
      <c r="C1464" s="254" t="s">
        <v>28</v>
      </c>
      <c r="D1464" s="284" t="s">
        <v>691</v>
      </c>
      <c r="E1464" s="257">
        <v>35065</v>
      </c>
      <c r="F1464" s="301" t="s">
        <v>552</v>
      </c>
      <c r="G1464" s="258">
        <v>2.4799999999999995</v>
      </c>
      <c r="H1464" s="771"/>
      <c r="I1464" s="258">
        <v>100114.87042999998</v>
      </c>
      <c r="J1464" s="258">
        <v>4841.5303999999996</v>
      </c>
      <c r="K1464" s="310">
        <v>17356.5</v>
      </c>
      <c r="L1464" s="310">
        <v>4089.91</v>
      </c>
      <c r="M1464" s="310">
        <v>1561.12</v>
      </c>
      <c r="N1464" s="310">
        <v>127963.93083</v>
      </c>
      <c r="O1464" s="655">
        <v>3.65</v>
      </c>
      <c r="P1464" s="89"/>
    </row>
    <row r="1465" spans="1:16" outlineLevel="1" x14ac:dyDescent="0.2">
      <c r="A1465" s="623">
        <v>402</v>
      </c>
      <c r="B1465" s="262">
        <v>111</v>
      </c>
      <c r="C1465" s="262" t="s">
        <v>28</v>
      </c>
      <c r="D1465" s="265" t="s">
        <v>526</v>
      </c>
      <c r="E1465" s="294"/>
      <c r="F1465" s="296"/>
      <c r="G1465" s="267">
        <v>1</v>
      </c>
      <c r="H1465" s="907">
        <v>57</v>
      </c>
      <c r="I1465" s="272">
        <v>66110.018349999998</v>
      </c>
      <c r="J1465" s="272">
        <v>1952.23</v>
      </c>
      <c r="K1465" s="316"/>
      <c r="L1465" s="316"/>
      <c r="M1465" s="316"/>
      <c r="N1465" s="646"/>
      <c r="O1465" s="656"/>
      <c r="P1465" s="89"/>
    </row>
    <row r="1466" spans="1:16" outlineLevel="1" x14ac:dyDescent="0.2">
      <c r="A1466" s="623">
        <v>402</v>
      </c>
      <c r="B1466" s="262">
        <v>111</v>
      </c>
      <c r="C1466" s="262" t="s">
        <v>28</v>
      </c>
      <c r="D1466" s="265" t="s">
        <v>524</v>
      </c>
      <c r="E1466" s="294"/>
      <c r="F1466" s="297"/>
      <c r="G1466" s="267">
        <v>1</v>
      </c>
      <c r="H1466" s="907">
        <v>30</v>
      </c>
      <c r="I1466" s="272">
        <v>22927.978060000001</v>
      </c>
      <c r="J1466" s="272">
        <v>1952.23</v>
      </c>
      <c r="K1466" s="242"/>
      <c r="L1466" s="242"/>
      <c r="M1466" s="242"/>
      <c r="N1466" s="644"/>
      <c r="O1466" s="222"/>
      <c r="P1466" s="89"/>
    </row>
    <row r="1467" spans="1:16" outlineLevel="1" x14ac:dyDescent="0.2">
      <c r="A1467" s="623">
        <v>402</v>
      </c>
      <c r="B1467" s="262">
        <v>111</v>
      </c>
      <c r="C1467" s="262" t="s">
        <v>28</v>
      </c>
      <c r="D1467" s="265" t="s">
        <v>531</v>
      </c>
      <c r="E1467" s="294"/>
      <c r="F1467" s="297"/>
      <c r="G1467" s="267">
        <v>0.1</v>
      </c>
      <c r="H1467" s="907">
        <v>31</v>
      </c>
      <c r="I1467" s="272">
        <v>2384.5301199999999</v>
      </c>
      <c r="J1467" s="272">
        <v>195.22300000000001</v>
      </c>
      <c r="K1467" s="242"/>
      <c r="L1467" s="242"/>
      <c r="M1467" s="242"/>
      <c r="N1467" s="644"/>
      <c r="O1467" s="222"/>
      <c r="P1467" s="89"/>
    </row>
    <row r="1468" spans="1:16" outlineLevel="1" x14ac:dyDescent="0.2">
      <c r="A1468" s="623">
        <v>402</v>
      </c>
      <c r="B1468" s="262">
        <v>111</v>
      </c>
      <c r="C1468" s="262" t="s">
        <v>28</v>
      </c>
      <c r="D1468" s="265" t="s">
        <v>1769</v>
      </c>
      <c r="E1468" s="294">
        <v>34258</v>
      </c>
      <c r="F1468" s="297"/>
      <c r="G1468" s="267">
        <v>0.32</v>
      </c>
      <c r="H1468" s="907">
        <v>28</v>
      </c>
      <c r="I1468" s="272">
        <v>6783.3998499999998</v>
      </c>
      <c r="J1468" s="272">
        <v>624.71359999999993</v>
      </c>
      <c r="K1468" s="242"/>
      <c r="L1468" s="242"/>
      <c r="M1468" s="242"/>
      <c r="N1468" s="644"/>
      <c r="O1468" s="222"/>
      <c r="P1468" s="89"/>
    </row>
    <row r="1469" spans="1:16" outlineLevel="1" x14ac:dyDescent="0.2">
      <c r="A1469" s="623">
        <v>402</v>
      </c>
      <c r="B1469" s="262">
        <v>111</v>
      </c>
      <c r="C1469" s="262" t="s">
        <v>28</v>
      </c>
      <c r="D1469" s="265" t="s">
        <v>512</v>
      </c>
      <c r="E1469" s="263"/>
      <c r="F1469" s="297"/>
      <c r="G1469" s="267">
        <v>0.05</v>
      </c>
      <c r="H1469" s="907">
        <v>40</v>
      </c>
      <c r="I1469" s="272">
        <v>1696.9628099999998</v>
      </c>
      <c r="J1469" s="272">
        <v>97.611500000000007</v>
      </c>
      <c r="K1469" s="242"/>
      <c r="L1469" s="242"/>
      <c r="M1469" s="242"/>
      <c r="N1469" s="648"/>
      <c r="O1469" s="228"/>
      <c r="P1469" s="89"/>
    </row>
    <row r="1470" spans="1:16" outlineLevel="1" x14ac:dyDescent="0.2">
      <c r="A1470" s="624">
        <v>402</v>
      </c>
      <c r="B1470" s="275">
        <v>111</v>
      </c>
      <c r="C1470" s="275" t="s">
        <v>28</v>
      </c>
      <c r="D1470" s="278" t="s">
        <v>2355</v>
      </c>
      <c r="E1470" s="276">
        <v>807</v>
      </c>
      <c r="F1470" s="540"/>
      <c r="G1470" s="280">
        <v>0.01</v>
      </c>
      <c r="H1470" s="909">
        <v>28</v>
      </c>
      <c r="I1470" s="282">
        <v>211.98123999999999</v>
      </c>
      <c r="J1470" s="282">
        <v>19.522299999999998</v>
      </c>
      <c r="K1470" s="251"/>
      <c r="L1470" s="251"/>
      <c r="M1470" s="251"/>
      <c r="N1470" s="320"/>
      <c r="O1470" s="320"/>
      <c r="P1470" s="89"/>
    </row>
    <row r="1471" spans="1:16" ht="24" customHeight="1" x14ac:dyDescent="0.2">
      <c r="A1471" s="855">
        <v>404</v>
      </c>
      <c r="B1471" s="856">
        <v>101</v>
      </c>
      <c r="C1471" s="254" t="s">
        <v>28</v>
      </c>
      <c r="D1471" s="256" t="s">
        <v>692</v>
      </c>
      <c r="E1471" s="766">
        <v>50651</v>
      </c>
      <c r="F1471" s="301" t="s">
        <v>552</v>
      </c>
      <c r="G1471" s="258">
        <v>3.58</v>
      </c>
      <c r="H1471" s="771"/>
      <c r="I1471" s="258">
        <v>116853.42889</v>
      </c>
      <c r="J1471" s="258">
        <v>6988.9834000000001</v>
      </c>
      <c r="K1471" s="743">
        <v>38142.269999999997</v>
      </c>
      <c r="L1471" s="258">
        <v>4692.03</v>
      </c>
      <c r="M1471" s="258">
        <v>1561.12</v>
      </c>
      <c r="N1471" s="743">
        <v>168237.83228999999</v>
      </c>
      <c r="O1471" s="311">
        <v>3.32</v>
      </c>
      <c r="P1471" s="89"/>
    </row>
    <row r="1472" spans="1:16" ht="24" customHeight="1" x14ac:dyDescent="0.2">
      <c r="A1472" s="841">
        <v>404</v>
      </c>
      <c r="B1472" s="826">
        <v>102</v>
      </c>
      <c r="C1472" s="826" t="s">
        <v>28</v>
      </c>
      <c r="D1472" s="827" t="s">
        <v>692</v>
      </c>
      <c r="E1472" s="1191">
        <v>50651</v>
      </c>
      <c r="F1472" s="549" t="s">
        <v>552</v>
      </c>
      <c r="G1472" s="828">
        <v>3.58</v>
      </c>
      <c r="H1472" s="922"/>
      <c r="I1472" s="828">
        <v>116853.42889</v>
      </c>
      <c r="J1472" s="828">
        <v>6988.9834000000001</v>
      </c>
      <c r="K1472" s="847">
        <v>38142.269999999997</v>
      </c>
      <c r="L1472" s="842">
        <v>4692.03</v>
      </c>
      <c r="M1472" s="842">
        <v>1561.12</v>
      </c>
      <c r="N1472" s="847">
        <v>168237.83228999999</v>
      </c>
      <c r="O1472" s="843">
        <v>3.32</v>
      </c>
      <c r="P1472" s="89"/>
    </row>
    <row r="1473" spans="1:16" outlineLevel="1" x14ac:dyDescent="0.2">
      <c r="A1473" s="623">
        <v>404</v>
      </c>
      <c r="B1473" s="262">
        <v>101</v>
      </c>
      <c r="C1473" s="262" t="s">
        <v>28</v>
      </c>
      <c r="D1473" s="265" t="s">
        <v>532</v>
      </c>
      <c r="E1473" s="897"/>
      <c r="F1473" s="296"/>
      <c r="G1473" s="267">
        <v>1</v>
      </c>
      <c r="H1473" s="907">
        <v>53</v>
      </c>
      <c r="I1473" s="272">
        <v>56511.124239999997</v>
      </c>
      <c r="J1473" s="272">
        <v>1952.23</v>
      </c>
      <c r="K1473" s="1058"/>
      <c r="L1473" s="316"/>
      <c r="M1473" s="316"/>
      <c r="N1473" s="646"/>
      <c r="O1473" s="656"/>
      <c r="P1473" s="89"/>
    </row>
    <row r="1474" spans="1:16" outlineLevel="1" x14ac:dyDescent="0.2">
      <c r="A1474" s="623">
        <v>404</v>
      </c>
      <c r="B1474" s="262">
        <v>101</v>
      </c>
      <c r="C1474" s="262" t="s">
        <v>28</v>
      </c>
      <c r="D1474" s="265" t="s">
        <v>524</v>
      </c>
      <c r="E1474" s="897"/>
      <c r="F1474" s="297"/>
      <c r="G1474" s="267">
        <v>1</v>
      </c>
      <c r="H1474" s="907">
        <v>30</v>
      </c>
      <c r="I1474" s="272">
        <v>22927.978060000001</v>
      </c>
      <c r="J1474" s="272">
        <v>1952.23</v>
      </c>
      <c r="K1474" s="740"/>
      <c r="L1474" s="242"/>
      <c r="M1474" s="242"/>
      <c r="N1474" s="644"/>
      <c r="O1474" s="222"/>
      <c r="P1474" s="89"/>
    </row>
    <row r="1475" spans="1:16" outlineLevel="1" x14ac:dyDescent="0.2">
      <c r="A1475" s="623">
        <v>404</v>
      </c>
      <c r="B1475" s="262">
        <v>101</v>
      </c>
      <c r="C1475" s="262" t="s">
        <v>28</v>
      </c>
      <c r="D1475" s="265" t="s">
        <v>531</v>
      </c>
      <c r="E1475" s="897"/>
      <c r="F1475" s="297"/>
      <c r="G1475" s="267">
        <v>1</v>
      </c>
      <c r="H1475" s="907">
        <v>31</v>
      </c>
      <c r="I1475" s="272">
        <v>23845.301200000002</v>
      </c>
      <c r="J1475" s="272">
        <v>1952.23</v>
      </c>
      <c r="K1475" s="740"/>
      <c r="L1475" s="242"/>
      <c r="M1475" s="242"/>
      <c r="N1475" s="644"/>
      <c r="O1475" s="222"/>
      <c r="P1475" s="89"/>
    </row>
    <row r="1476" spans="1:16" outlineLevel="1" x14ac:dyDescent="0.2">
      <c r="A1476" s="623">
        <v>404</v>
      </c>
      <c r="B1476" s="262">
        <v>101</v>
      </c>
      <c r="C1476" s="262" t="s">
        <v>28</v>
      </c>
      <c r="D1476" s="265" t="s">
        <v>1769</v>
      </c>
      <c r="E1476" s="897">
        <v>49037</v>
      </c>
      <c r="F1476" s="297"/>
      <c r="G1476" s="267">
        <v>0.46</v>
      </c>
      <c r="H1476" s="907">
        <v>28</v>
      </c>
      <c r="I1476" s="272">
        <v>9751.137279999999</v>
      </c>
      <c r="J1476" s="272">
        <v>898.02579999999989</v>
      </c>
      <c r="K1476" s="740">
        <v>33496.1301771008</v>
      </c>
      <c r="L1476" s="740">
        <v>4618.4115212928</v>
      </c>
      <c r="M1476" s="242"/>
      <c r="N1476" s="644"/>
      <c r="O1476" s="222"/>
      <c r="P1476" s="89"/>
    </row>
    <row r="1477" spans="1:16" outlineLevel="1" x14ac:dyDescent="0.2">
      <c r="A1477" s="623">
        <v>404</v>
      </c>
      <c r="B1477" s="262">
        <v>101</v>
      </c>
      <c r="C1477" s="262" t="s">
        <v>28</v>
      </c>
      <c r="D1477" s="265" t="s">
        <v>512</v>
      </c>
      <c r="E1477" s="263"/>
      <c r="F1477" s="297"/>
      <c r="G1477" s="267">
        <v>0.1</v>
      </c>
      <c r="H1477" s="907">
        <v>40</v>
      </c>
      <c r="I1477" s="272">
        <v>3393.9256199999995</v>
      </c>
      <c r="J1477" s="272">
        <v>195.22300000000001</v>
      </c>
      <c r="K1477" s="740"/>
      <c r="L1477" s="740"/>
      <c r="M1477" s="242"/>
      <c r="N1477" s="648"/>
      <c r="O1477" s="228"/>
      <c r="P1477" s="89"/>
    </row>
    <row r="1478" spans="1:16" outlineLevel="1" x14ac:dyDescent="0.2">
      <c r="A1478" s="624">
        <v>404</v>
      </c>
      <c r="B1478" s="262">
        <v>101</v>
      </c>
      <c r="C1478" s="275" t="s">
        <v>28</v>
      </c>
      <c r="D1478" s="278" t="s">
        <v>2355</v>
      </c>
      <c r="E1478" s="276">
        <v>1614</v>
      </c>
      <c r="F1478" s="540"/>
      <c r="G1478" s="280">
        <v>0.02</v>
      </c>
      <c r="H1478" s="909">
        <v>28</v>
      </c>
      <c r="I1478" s="282">
        <v>423.96249</v>
      </c>
      <c r="J1478" s="282">
        <v>39.044599999999996</v>
      </c>
      <c r="K1478" s="747">
        <v>4646.1388211999993</v>
      </c>
      <c r="L1478" s="747">
        <v>73.619936812800006</v>
      </c>
      <c r="M1478" s="251"/>
      <c r="N1478" s="320"/>
      <c r="O1478" s="320"/>
      <c r="P1478" s="89"/>
    </row>
    <row r="1479" spans="1:16" x14ac:dyDescent="0.2">
      <c r="A1479" s="836">
        <v>404</v>
      </c>
      <c r="B1479" s="254">
        <v>103</v>
      </c>
      <c r="C1479" s="254" t="s">
        <v>28</v>
      </c>
      <c r="D1479" s="256" t="s">
        <v>693</v>
      </c>
      <c r="E1479" s="257">
        <v>33807</v>
      </c>
      <c r="F1479" s="301" t="s">
        <v>552</v>
      </c>
      <c r="G1479" s="258">
        <v>2.4799999999999995</v>
      </c>
      <c r="H1479" s="771"/>
      <c r="I1479" s="258">
        <v>90515.976319999987</v>
      </c>
      <c r="J1479" s="837">
        <v>4841.5303999999996</v>
      </c>
      <c r="K1479" s="258">
        <v>27057.86</v>
      </c>
      <c r="L1479" s="258">
        <v>4692.03</v>
      </c>
      <c r="M1479" s="258">
        <v>1561.12</v>
      </c>
      <c r="N1479" s="258">
        <v>128668.51672</v>
      </c>
      <c r="O1479" s="839">
        <v>3.81</v>
      </c>
      <c r="P1479" s="89"/>
    </row>
    <row r="1480" spans="1:16" x14ac:dyDescent="0.2">
      <c r="A1480" s="841">
        <v>404</v>
      </c>
      <c r="B1480" s="826">
        <v>104</v>
      </c>
      <c r="C1480" s="826" t="s">
        <v>28</v>
      </c>
      <c r="D1480" s="827" t="s">
        <v>693</v>
      </c>
      <c r="E1480" s="302">
        <v>33807</v>
      </c>
      <c r="F1480" s="549" t="s">
        <v>552</v>
      </c>
      <c r="G1480" s="828">
        <v>2.4799999999999995</v>
      </c>
      <c r="H1480" s="922"/>
      <c r="I1480" s="828">
        <v>90515.976319999987</v>
      </c>
      <c r="J1480" s="828">
        <v>4841.5303999999996</v>
      </c>
      <c r="K1480" s="842">
        <v>27057.86</v>
      </c>
      <c r="L1480" s="842">
        <v>4692.03</v>
      </c>
      <c r="M1480" s="842">
        <v>1561.12</v>
      </c>
      <c r="N1480" s="842">
        <v>128668.51672</v>
      </c>
      <c r="O1480" s="843">
        <v>3.81</v>
      </c>
      <c r="P1480" s="89"/>
    </row>
    <row r="1481" spans="1:16" outlineLevel="1" x14ac:dyDescent="0.2">
      <c r="A1481" s="623">
        <v>404</v>
      </c>
      <c r="B1481" s="262">
        <v>103</v>
      </c>
      <c r="C1481" s="262" t="s">
        <v>28</v>
      </c>
      <c r="D1481" s="265" t="s">
        <v>532</v>
      </c>
      <c r="E1481" s="294"/>
      <c r="F1481" s="296"/>
      <c r="G1481" s="267">
        <v>1</v>
      </c>
      <c r="H1481" s="907">
        <v>53</v>
      </c>
      <c r="I1481" s="272">
        <v>56511.124239999997</v>
      </c>
      <c r="J1481" s="272">
        <v>1952.23</v>
      </c>
      <c r="K1481" s="316"/>
      <c r="L1481" s="316"/>
      <c r="M1481" s="316"/>
      <c r="N1481" s="656"/>
      <c r="O1481" s="656"/>
      <c r="P1481" s="89"/>
    </row>
    <row r="1482" spans="1:16" outlineLevel="1" x14ac:dyDescent="0.2">
      <c r="A1482" s="623">
        <v>404</v>
      </c>
      <c r="B1482" s="262">
        <v>103</v>
      </c>
      <c r="C1482" s="262" t="s">
        <v>28</v>
      </c>
      <c r="D1482" s="265" t="s">
        <v>524</v>
      </c>
      <c r="E1482" s="294"/>
      <c r="F1482" s="297"/>
      <c r="G1482" s="267">
        <v>1</v>
      </c>
      <c r="H1482" s="907">
        <v>30</v>
      </c>
      <c r="I1482" s="272">
        <v>22927.978060000001</v>
      </c>
      <c r="J1482" s="272">
        <v>1952.23</v>
      </c>
      <c r="K1482" s="242"/>
      <c r="L1482" s="242"/>
      <c r="M1482" s="242"/>
      <c r="N1482" s="222"/>
      <c r="O1482" s="222"/>
      <c r="P1482" s="89"/>
    </row>
    <row r="1483" spans="1:16" outlineLevel="1" x14ac:dyDescent="0.2">
      <c r="A1483" s="623">
        <v>404</v>
      </c>
      <c r="B1483" s="262">
        <v>103</v>
      </c>
      <c r="C1483" s="262" t="s">
        <v>28</v>
      </c>
      <c r="D1483" s="265" t="s">
        <v>531</v>
      </c>
      <c r="E1483" s="294"/>
      <c r="F1483" s="297"/>
      <c r="G1483" s="267">
        <v>0.1</v>
      </c>
      <c r="H1483" s="907">
        <v>31</v>
      </c>
      <c r="I1483" s="272">
        <v>2384.5301199999999</v>
      </c>
      <c r="J1483" s="272">
        <v>195.22300000000001</v>
      </c>
      <c r="K1483" s="242"/>
      <c r="L1483" s="242"/>
      <c r="M1483" s="242"/>
      <c r="N1483" s="222"/>
      <c r="O1483" s="222"/>
      <c r="P1483" s="89"/>
    </row>
    <row r="1484" spans="1:16" ht="15" customHeight="1" outlineLevel="1" x14ac:dyDescent="0.2">
      <c r="A1484" s="623">
        <v>404</v>
      </c>
      <c r="B1484" s="262">
        <v>103</v>
      </c>
      <c r="C1484" s="262" t="s">
        <v>28</v>
      </c>
      <c r="D1484" s="265" t="s">
        <v>1769</v>
      </c>
      <c r="E1484" s="294">
        <v>33000</v>
      </c>
      <c r="F1484" s="297"/>
      <c r="G1484" s="267">
        <v>0.32</v>
      </c>
      <c r="H1484" s="907">
        <v>28</v>
      </c>
      <c r="I1484" s="272">
        <v>6783.3998499999998</v>
      </c>
      <c r="J1484" s="272">
        <v>624.71359999999993</v>
      </c>
      <c r="K1484" s="242">
        <v>24664.650345734401</v>
      </c>
      <c r="L1484" s="242">
        <v>4618.4115212928</v>
      </c>
      <c r="M1484" s="242"/>
      <c r="N1484" s="222"/>
      <c r="O1484" s="222"/>
      <c r="P1484" s="89"/>
    </row>
    <row r="1485" spans="1:16" outlineLevel="1" x14ac:dyDescent="0.2">
      <c r="A1485" s="623">
        <v>404</v>
      </c>
      <c r="B1485" s="262">
        <v>103</v>
      </c>
      <c r="C1485" s="262" t="s">
        <v>28</v>
      </c>
      <c r="D1485" s="265" t="s">
        <v>512</v>
      </c>
      <c r="E1485" s="263"/>
      <c r="F1485" s="297"/>
      <c r="G1485" s="267">
        <v>0.05</v>
      </c>
      <c r="H1485" s="907">
        <v>40</v>
      </c>
      <c r="I1485" s="272">
        <v>1696.9628099999998</v>
      </c>
      <c r="J1485" s="272">
        <v>97.611500000000007</v>
      </c>
      <c r="K1485" s="242"/>
      <c r="L1485" s="242"/>
      <c r="M1485" s="242"/>
      <c r="N1485" s="228"/>
      <c r="O1485" s="228"/>
      <c r="P1485" s="89"/>
    </row>
    <row r="1486" spans="1:16" outlineLevel="1" x14ac:dyDescent="0.2">
      <c r="A1486" s="624">
        <v>404</v>
      </c>
      <c r="B1486" s="275">
        <v>103</v>
      </c>
      <c r="C1486" s="275" t="s">
        <v>28</v>
      </c>
      <c r="D1486" s="278" t="s">
        <v>2355</v>
      </c>
      <c r="E1486" s="276">
        <v>807</v>
      </c>
      <c r="F1486" s="540"/>
      <c r="G1486" s="280">
        <v>0.01</v>
      </c>
      <c r="H1486" s="909">
        <v>28</v>
      </c>
      <c r="I1486" s="282">
        <v>211.98123999999999</v>
      </c>
      <c r="J1486" s="282">
        <v>19.522299999999998</v>
      </c>
      <c r="K1486" s="251">
        <v>2393.2055895552003</v>
      </c>
      <c r="L1486" s="251">
        <v>73.619936812800006</v>
      </c>
      <c r="M1486" s="251"/>
      <c r="N1486" s="320"/>
      <c r="O1486" s="320"/>
      <c r="P1486" s="89"/>
    </row>
    <row r="1487" spans="1:16" x14ac:dyDescent="0.2">
      <c r="A1487" s="836">
        <v>404</v>
      </c>
      <c r="B1487" s="254">
        <v>105</v>
      </c>
      <c r="C1487" s="254" t="s">
        <v>28</v>
      </c>
      <c r="D1487" s="284" t="s">
        <v>694</v>
      </c>
      <c r="E1487" s="257">
        <v>39423</v>
      </c>
      <c r="F1487" s="301" t="s">
        <v>552</v>
      </c>
      <c r="G1487" s="837">
        <v>3</v>
      </c>
      <c r="H1487" s="928"/>
      <c r="I1487" s="838">
        <v>103234.92833999998</v>
      </c>
      <c r="J1487" s="838">
        <v>5856.69</v>
      </c>
      <c r="K1487" s="258">
        <v>27573.58</v>
      </c>
      <c r="L1487" s="258">
        <v>4692.03</v>
      </c>
      <c r="M1487" s="258">
        <v>1561.12</v>
      </c>
      <c r="N1487" s="258">
        <v>142918.34834</v>
      </c>
      <c r="O1487" s="839">
        <v>3.63</v>
      </c>
      <c r="P1487" s="89"/>
    </row>
    <row r="1488" spans="1:16" x14ac:dyDescent="0.2">
      <c r="A1488" s="841">
        <v>404</v>
      </c>
      <c r="B1488" s="826">
        <v>106</v>
      </c>
      <c r="C1488" s="826" t="s">
        <v>28</v>
      </c>
      <c r="D1488" s="827" t="s">
        <v>694</v>
      </c>
      <c r="E1488" s="302">
        <v>39423</v>
      </c>
      <c r="F1488" s="549" t="s">
        <v>552</v>
      </c>
      <c r="G1488" s="828">
        <v>3</v>
      </c>
      <c r="H1488" s="922"/>
      <c r="I1488" s="828">
        <v>103234.92833999998</v>
      </c>
      <c r="J1488" s="828">
        <v>5856.69</v>
      </c>
      <c r="K1488" s="842">
        <v>27573.58</v>
      </c>
      <c r="L1488" s="842">
        <v>4692.03</v>
      </c>
      <c r="M1488" s="842">
        <v>1561.12</v>
      </c>
      <c r="N1488" s="842">
        <v>142918.34834</v>
      </c>
      <c r="O1488" s="843">
        <v>3.63</v>
      </c>
      <c r="P1488" s="89"/>
    </row>
    <row r="1489" spans="1:16" outlineLevel="1" x14ac:dyDescent="0.2">
      <c r="A1489" s="623">
        <v>404</v>
      </c>
      <c r="B1489" s="262">
        <v>105</v>
      </c>
      <c r="C1489" s="262" t="s">
        <v>28</v>
      </c>
      <c r="D1489" s="265" t="s">
        <v>532</v>
      </c>
      <c r="E1489" s="294"/>
      <c r="F1489" s="296"/>
      <c r="G1489" s="267">
        <v>1</v>
      </c>
      <c r="H1489" s="907">
        <v>53</v>
      </c>
      <c r="I1489" s="272">
        <v>56511.124239999997</v>
      </c>
      <c r="J1489" s="272">
        <v>1952.23</v>
      </c>
      <c r="K1489" s="316"/>
      <c r="L1489" s="316"/>
      <c r="M1489" s="316"/>
      <c r="N1489" s="646"/>
      <c r="O1489" s="656"/>
      <c r="P1489" s="89"/>
    </row>
    <row r="1490" spans="1:16" outlineLevel="1" x14ac:dyDescent="0.2">
      <c r="A1490" s="623">
        <v>404</v>
      </c>
      <c r="B1490" s="262">
        <v>105</v>
      </c>
      <c r="C1490" s="262" t="s">
        <v>28</v>
      </c>
      <c r="D1490" s="265" t="s">
        <v>524</v>
      </c>
      <c r="E1490" s="294"/>
      <c r="F1490" s="297"/>
      <c r="G1490" s="267">
        <v>1</v>
      </c>
      <c r="H1490" s="907">
        <v>30</v>
      </c>
      <c r="I1490" s="272">
        <v>22927.978060000001</v>
      </c>
      <c r="J1490" s="272">
        <v>1952.23</v>
      </c>
      <c r="K1490" s="242"/>
      <c r="L1490" s="242"/>
      <c r="M1490" s="242"/>
      <c r="N1490" s="644"/>
      <c r="O1490" s="222"/>
      <c r="P1490" s="89"/>
    </row>
    <row r="1491" spans="1:16" outlineLevel="1" x14ac:dyDescent="0.2">
      <c r="A1491" s="623">
        <v>404</v>
      </c>
      <c r="B1491" s="262">
        <v>105</v>
      </c>
      <c r="C1491" s="262" t="s">
        <v>28</v>
      </c>
      <c r="D1491" s="265" t="s">
        <v>531</v>
      </c>
      <c r="E1491" s="294"/>
      <c r="F1491" s="297"/>
      <c r="G1491" s="267">
        <v>0.5</v>
      </c>
      <c r="H1491" s="907">
        <v>31</v>
      </c>
      <c r="I1491" s="272">
        <v>11922.650600000001</v>
      </c>
      <c r="J1491" s="272">
        <v>976.11500000000001</v>
      </c>
      <c r="K1491" s="242"/>
      <c r="L1491" s="242"/>
      <c r="M1491" s="242"/>
      <c r="N1491" s="644"/>
      <c r="O1491" s="222"/>
      <c r="P1491" s="89"/>
    </row>
    <row r="1492" spans="1:16" outlineLevel="1" x14ac:dyDescent="0.2">
      <c r="A1492" s="623">
        <v>404</v>
      </c>
      <c r="B1492" s="262">
        <v>105</v>
      </c>
      <c r="C1492" s="262" t="s">
        <v>28</v>
      </c>
      <c r="D1492" s="265" t="s">
        <v>1769</v>
      </c>
      <c r="E1492" s="294">
        <v>37809</v>
      </c>
      <c r="F1492" s="297"/>
      <c r="G1492" s="267">
        <v>0.38</v>
      </c>
      <c r="H1492" s="907">
        <v>28</v>
      </c>
      <c r="I1492" s="272">
        <v>8055.2873299999992</v>
      </c>
      <c r="J1492" s="272">
        <v>741.84740000000011</v>
      </c>
      <c r="K1492" s="242">
        <v>24433.026787008002</v>
      </c>
      <c r="L1492" s="242">
        <v>4618.4115212928</v>
      </c>
      <c r="M1492" s="242"/>
      <c r="N1492" s="644"/>
      <c r="O1492" s="222"/>
      <c r="P1492" s="89"/>
    </row>
    <row r="1493" spans="1:16" outlineLevel="1" x14ac:dyDescent="0.2">
      <c r="A1493" s="623">
        <v>404</v>
      </c>
      <c r="B1493" s="262">
        <v>105</v>
      </c>
      <c r="C1493" s="262" t="s">
        <v>28</v>
      </c>
      <c r="D1493" s="265" t="s">
        <v>512</v>
      </c>
      <c r="E1493" s="263"/>
      <c r="F1493" s="297"/>
      <c r="G1493" s="267">
        <v>0.1</v>
      </c>
      <c r="H1493" s="907">
        <v>40</v>
      </c>
      <c r="I1493" s="272">
        <v>3393.9256199999995</v>
      </c>
      <c r="J1493" s="272">
        <v>195.22300000000001</v>
      </c>
      <c r="K1493" s="242"/>
      <c r="L1493" s="242"/>
      <c r="M1493" s="242"/>
      <c r="N1493" s="648"/>
      <c r="O1493" s="228"/>
      <c r="P1493" s="89"/>
    </row>
    <row r="1494" spans="1:16" outlineLevel="1" x14ac:dyDescent="0.2">
      <c r="A1494" s="624">
        <v>404</v>
      </c>
      <c r="B1494" s="275">
        <v>105</v>
      </c>
      <c r="C1494" s="275" t="s">
        <v>28</v>
      </c>
      <c r="D1494" s="278" t="s">
        <v>2355</v>
      </c>
      <c r="E1494" s="276">
        <v>1614</v>
      </c>
      <c r="F1494" s="540"/>
      <c r="G1494" s="280">
        <v>0.02</v>
      </c>
      <c r="H1494" s="909">
        <v>28</v>
      </c>
      <c r="I1494" s="282">
        <v>423.96249</v>
      </c>
      <c r="J1494" s="282">
        <v>39.044599999999996</v>
      </c>
      <c r="K1494" s="251">
        <v>3140.5549283999999</v>
      </c>
      <c r="L1494" s="251">
        <v>73.619936812800006</v>
      </c>
      <c r="M1494" s="251"/>
      <c r="N1494" s="320"/>
      <c r="O1494" s="320"/>
      <c r="P1494" s="89"/>
    </row>
    <row r="1495" spans="1:16" ht="25.5" x14ac:dyDescent="0.2">
      <c r="A1495" s="625">
        <v>404</v>
      </c>
      <c r="B1495" s="254">
        <v>107</v>
      </c>
      <c r="C1495" s="254" t="s">
        <v>167</v>
      </c>
      <c r="D1495" s="284" t="s">
        <v>695</v>
      </c>
      <c r="E1495" s="257">
        <v>12</v>
      </c>
      <c r="F1495" s="301" t="s">
        <v>594</v>
      </c>
      <c r="G1495" s="258">
        <v>4.6100000000000003</v>
      </c>
      <c r="H1495" s="771"/>
      <c r="I1495" s="258">
        <v>200712.85407</v>
      </c>
      <c r="J1495" s="258">
        <v>8999.7803000000004</v>
      </c>
      <c r="K1495" s="258">
        <v>278818.83</v>
      </c>
      <c r="L1495" s="258">
        <v>35355.25</v>
      </c>
      <c r="M1495" s="258">
        <v>1561.12</v>
      </c>
      <c r="N1495" s="310">
        <v>525447.83437000006</v>
      </c>
      <c r="O1495" s="655">
        <v>43787.32</v>
      </c>
      <c r="P1495" s="89"/>
    </row>
    <row r="1496" spans="1:16" outlineLevel="1" x14ac:dyDescent="0.2">
      <c r="A1496" s="623">
        <v>404</v>
      </c>
      <c r="B1496" s="262">
        <v>107</v>
      </c>
      <c r="C1496" s="262" t="s">
        <v>167</v>
      </c>
      <c r="D1496" s="265" t="s">
        <v>533</v>
      </c>
      <c r="E1496" s="294"/>
      <c r="F1496" s="296"/>
      <c r="G1496" s="267">
        <v>2</v>
      </c>
      <c r="H1496" s="907">
        <v>57</v>
      </c>
      <c r="I1496" s="272">
        <v>132220.03669000001</v>
      </c>
      <c r="J1496" s="272">
        <v>3904.46</v>
      </c>
      <c r="K1496" s="316"/>
      <c r="L1496" s="316"/>
      <c r="M1496" s="316"/>
      <c r="N1496" s="656"/>
      <c r="O1496" s="656"/>
      <c r="P1496" s="89"/>
    </row>
    <row r="1497" spans="1:16" outlineLevel="1" x14ac:dyDescent="0.2">
      <c r="A1497" s="623">
        <v>404</v>
      </c>
      <c r="B1497" s="262">
        <v>107</v>
      </c>
      <c r="C1497" s="262" t="s">
        <v>167</v>
      </c>
      <c r="D1497" s="265" t="s">
        <v>535</v>
      </c>
      <c r="E1497" s="294"/>
      <c r="F1497" s="297"/>
      <c r="G1497" s="267">
        <v>1</v>
      </c>
      <c r="H1497" s="907">
        <v>39</v>
      </c>
      <c r="I1497" s="272">
        <v>32633.983350000002</v>
      </c>
      <c r="J1497" s="272">
        <v>1952.23</v>
      </c>
      <c r="K1497" s="242"/>
      <c r="L1497" s="242"/>
      <c r="M1497" s="242"/>
      <c r="N1497" s="222"/>
      <c r="O1497" s="222"/>
      <c r="P1497" s="89"/>
    </row>
    <row r="1498" spans="1:16" outlineLevel="1" x14ac:dyDescent="0.2">
      <c r="A1498" s="623">
        <v>404</v>
      </c>
      <c r="B1498" s="262">
        <v>107</v>
      </c>
      <c r="C1498" s="262" t="s">
        <v>167</v>
      </c>
      <c r="D1498" s="265" t="s">
        <v>524</v>
      </c>
      <c r="E1498" s="294"/>
      <c r="F1498" s="297"/>
      <c r="G1498" s="267">
        <v>1</v>
      </c>
      <c r="H1498" s="907">
        <v>30</v>
      </c>
      <c r="I1498" s="272">
        <v>22927.978060000001</v>
      </c>
      <c r="J1498" s="272">
        <v>1952.23</v>
      </c>
      <c r="K1498" s="242"/>
      <c r="L1498" s="242"/>
      <c r="M1498" s="242"/>
      <c r="N1498" s="222"/>
      <c r="O1498" s="222"/>
      <c r="P1498" s="89"/>
    </row>
    <row r="1499" spans="1:16" outlineLevel="1" x14ac:dyDescent="0.2">
      <c r="A1499" s="623">
        <v>404</v>
      </c>
      <c r="B1499" s="262">
        <v>107</v>
      </c>
      <c r="C1499" s="262" t="s">
        <v>167</v>
      </c>
      <c r="D1499" s="265" t="s">
        <v>1769</v>
      </c>
      <c r="E1499" s="263"/>
      <c r="F1499" s="297"/>
      <c r="G1499" s="267">
        <v>0.61</v>
      </c>
      <c r="H1499" s="907">
        <v>28</v>
      </c>
      <c r="I1499" s="272">
        <v>12930.855969999999</v>
      </c>
      <c r="J1499" s="272">
        <v>1190.8603000000001</v>
      </c>
      <c r="K1499" s="242"/>
      <c r="L1499" s="242"/>
      <c r="M1499" s="242"/>
      <c r="N1499" s="222"/>
      <c r="O1499" s="222"/>
      <c r="P1499" s="89"/>
    </row>
    <row r="1500" spans="1:16" ht="13.5" customHeight="1" outlineLevel="1" x14ac:dyDescent="0.2">
      <c r="A1500" s="623">
        <v>404</v>
      </c>
      <c r="B1500" s="262">
        <v>107</v>
      </c>
      <c r="C1500" s="262" t="s">
        <v>167</v>
      </c>
      <c r="D1500" s="370" t="s">
        <v>696</v>
      </c>
      <c r="E1500" s="371"/>
      <c r="F1500" s="541"/>
      <c r="G1500" s="363"/>
      <c r="H1500" s="921"/>
      <c r="I1500" s="363"/>
      <c r="J1500" s="363"/>
      <c r="K1500" s="242"/>
      <c r="L1500" s="242"/>
      <c r="M1500" s="242"/>
      <c r="N1500" s="222"/>
      <c r="O1500" s="222"/>
      <c r="P1500" s="89"/>
    </row>
    <row r="1501" spans="1:16" outlineLevel="1" x14ac:dyDescent="0.2">
      <c r="A1501" s="624">
        <v>404</v>
      </c>
      <c r="B1501" s="275">
        <v>107</v>
      </c>
      <c r="C1501" s="275" t="s">
        <v>167</v>
      </c>
      <c r="D1501" s="364" t="s">
        <v>697</v>
      </c>
      <c r="E1501" s="250"/>
      <c r="F1501" s="542"/>
      <c r="G1501" s="251"/>
      <c r="H1501" s="910"/>
      <c r="I1501" s="251"/>
      <c r="J1501" s="251"/>
      <c r="K1501" s="251"/>
      <c r="L1501" s="251"/>
      <c r="M1501" s="251"/>
      <c r="N1501" s="252"/>
      <c r="O1501" s="252"/>
      <c r="P1501" s="89"/>
    </row>
    <row r="1502" spans="1:16" ht="25.5" x14ac:dyDescent="0.2">
      <c r="A1502" s="984">
        <v>404</v>
      </c>
      <c r="B1502" s="826">
        <v>108</v>
      </c>
      <c r="C1502" s="254" t="s">
        <v>167</v>
      </c>
      <c r="D1502" s="989" t="s">
        <v>2778</v>
      </c>
      <c r="E1502" s="257">
        <v>12</v>
      </c>
      <c r="F1502" s="301" t="s">
        <v>594</v>
      </c>
      <c r="G1502" s="730">
        <v>3.5199999999999996</v>
      </c>
      <c r="H1502" s="985"/>
      <c r="I1502" s="258">
        <v>114944.48482999999</v>
      </c>
      <c r="J1502" s="258">
        <v>6871.8495999999996</v>
      </c>
      <c r="K1502" s="258">
        <v>31681.29</v>
      </c>
      <c r="L1502" s="258">
        <v>4692.03</v>
      </c>
      <c r="M1502" s="258">
        <v>1561.12</v>
      </c>
      <c r="N1502" s="310">
        <v>159750.77442999999</v>
      </c>
      <c r="O1502" s="986">
        <v>13312.56</v>
      </c>
      <c r="P1502" s="89"/>
    </row>
    <row r="1503" spans="1:16" outlineLevel="1" x14ac:dyDescent="0.2">
      <c r="A1503" s="955">
        <v>404</v>
      </c>
      <c r="B1503" s="956">
        <v>108</v>
      </c>
      <c r="C1503" s="956" t="s">
        <v>167</v>
      </c>
      <c r="D1503" s="265" t="s">
        <v>532</v>
      </c>
      <c r="E1503" s="734"/>
      <c r="F1503" s="958"/>
      <c r="G1503" s="267">
        <v>1</v>
      </c>
      <c r="H1503" s="959">
        <v>53</v>
      </c>
      <c r="I1503" s="272">
        <v>56511.124239999997</v>
      </c>
      <c r="J1503" s="272">
        <v>1952.23</v>
      </c>
      <c r="K1503" s="644"/>
      <c r="L1503" s="644"/>
      <c r="M1503" s="644"/>
      <c r="N1503" s="5"/>
      <c r="O1503" s="430"/>
      <c r="P1503" s="89"/>
    </row>
    <row r="1504" spans="1:16" outlineLevel="1" x14ac:dyDescent="0.2">
      <c r="A1504" s="955">
        <v>404</v>
      </c>
      <c r="B1504" s="956">
        <v>108</v>
      </c>
      <c r="C1504" s="956" t="s">
        <v>167</v>
      </c>
      <c r="D1504" s="265" t="s">
        <v>524</v>
      </c>
      <c r="E1504" s="734"/>
      <c r="F1504" s="960"/>
      <c r="G1504" s="267">
        <v>1</v>
      </c>
      <c r="H1504" s="959">
        <v>30</v>
      </c>
      <c r="I1504" s="272">
        <v>22927.978060000001</v>
      </c>
      <c r="J1504" s="272">
        <v>1952.23</v>
      </c>
      <c r="K1504" s="644"/>
      <c r="L1504" s="644"/>
      <c r="M1504" s="644"/>
      <c r="N1504" s="5"/>
      <c r="O1504" s="430"/>
      <c r="P1504" s="89"/>
    </row>
    <row r="1505" spans="1:16" outlineLevel="1" x14ac:dyDescent="0.2">
      <c r="A1505" s="955">
        <v>404</v>
      </c>
      <c r="B1505" s="956">
        <v>108</v>
      </c>
      <c r="C1505" s="956" t="s">
        <v>167</v>
      </c>
      <c r="D1505" s="265" t="s">
        <v>531</v>
      </c>
      <c r="E1505" s="734"/>
      <c r="F1505" s="960"/>
      <c r="G1505" s="267">
        <v>1</v>
      </c>
      <c r="H1505" s="959">
        <v>31</v>
      </c>
      <c r="I1505" s="272">
        <v>23845.301200000002</v>
      </c>
      <c r="J1505" s="272">
        <v>1952.23</v>
      </c>
      <c r="K1505" s="644"/>
      <c r="L1505" s="644"/>
      <c r="M1505" s="644"/>
      <c r="N1505" s="5"/>
      <c r="O1505" s="430"/>
      <c r="P1505" s="89"/>
    </row>
    <row r="1506" spans="1:16" outlineLevel="1" x14ac:dyDescent="0.2">
      <c r="A1506" s="955">
        <v>404</v>
      </c>
      <c r="B1506" s="956">
        <v>108</v>
      </c>
      <c r="C1506" s="956" t="s">
        <v>167</v>
      </c>
      <c r="D1506" s="265" t="s">
        <v>1769</v>
      </c>
      <c r="E1506" s="734"/>
      <c r="F1506" s="960"/>
      <c r="G1506" s="267">
        <v>0.46</v>
      </c>
      <c r="H1506" s="959">
        <v>28</v>
      </c>
      <c r="I1506" s="272">
        <v>9751.137279999999</v>
      </c>
      <c r="J1506" s="272">
        <v>898.02579999999989</v>
      </c>
      <c r="K1506" s="644">
        <v>27786.772377100799</v>
      </c>
      <c r="L1506" s="644">
        <v>4618.4115212928</v>
      </c>
      <c r="M1506" s="644"/>
      <c r="N1506" s="5"/>
      <c r="O1506" s="430"/>
      <c r="P1506" s="89"/>
    </row>
    <row r="1507" spans="1:16" ht="14.25" customHeight="1" outlineLevel="1" x14ac:dyDescent="0.2">
      <c r="A1507" s="955">
        <v>404</v>
      </c>
      <c r="B1507" s="956">
        <v>108</v>
      </c>
      <c r="C1507" s="956" t="s">
        <v>167</v>
      </c>
      <c r="D1507" s="265" t="s">
        <v>512</v>
      </c>
      <c r="E1507" s="957"/>
      <c r="F1507" s="960"/>
      <c r="G1507" s="267">
        <v>0.05</v>
      </c>
      <c r="H1507" s="959">
        <v>40</v>
      </c>
      <c r="I1507" s="272">
        <v>1696.9628099999998</v>
      </c>
      <c r="J1507" s="272">
        <v>97.611500000000007</v>
      </c>
      <c r="K1507" s="644"/>
      <c r="L1507" s="644"/>
      <c r="M1507" s="644"/>
      <c r="N1507" s="5"/>
      <c r="O1507" s="430"/>
      <c r="P1507" s="89"/>
    </row>
    <row r="1508" spans="1:16" outlineLevel="1" x14ac:dyDescent="0.2">
      <c r="A1508" s="961">
        <v>404</v>
      </c>
      <c r="B1508" s="962">
        <v>108</v>
      </c>
      <c r="C1508" s="962" t="s">
        <v>167</v>
      </c>
      <c r="D1508" s="331" t="s">
        <v>2355</v>
      </c>
      <c r="E1508" s="963"/>
      <c r="F1508" s="965"/>
      <c r="G1508" s="267">
        <v>0.01</v>
      </c>
      <c r="H1508" s="966">
        <v>28</v>
      </c>
      <c r="I1508" s="272">
        <v>211.98123999999999</v>
      </c>
      <c r="J1508" s="272">
        <v>19.522299999999998</v>
      </c>
      <c r="K1508" s="647">
        <v>3894.5134295424</v>
      </c>
      <c r="L1508" s="647">
        <v>73.619936812800006</v>
      </c>
      <c r="M1508" s="647"/>
      <c r="N1508" s="987"/>
      <c r="O1508" s="988"/>
      <c r="P1508" s="89"/>
    </row>
    <row r="1509" spans="1:16" ht="25.5" x14ac:dyDescent="0.2">
      <c r="A1509" s="984">
        <v>404</v>
      </c>
      <c r="B1509" s="324">
        <v>109</v>
      </c>
      <c r="C1509" s="254" t="s">
        <v>167</v>
      </c>
      <c r="D1509" s="737" t="s">
        <v>2779</v>
      </c>
      <c r="E1509" s="257">
        <v>12</v>
      </c>
      <c r="F1509" s="301" t="s">
        <v>594</v>
      </c>
      <c r="G1509" s="730">
        <v>2.4799999999999995</v>
      </c>
      <c r="H1509" s="985"/>
      <c r="I1509" s="258">
        <v>90515.976319999987</v>
      </c>
      <c r="J1509" s="258">
        <v>4841.5303999999996</v>
      </c>
      <c r="K1509" s="258">
        <v>26550.65</v>
      </c>
      <c r="L1509" s="258">
        <v>4692.03</v>
      </c>
      <c r="M1509" s="258">
        <v>1561.12</v>
      </c>
      <c r="N1509" s="310">
        <v>128161.30671999999</v>
      </c>
      <c r="O1509" s="986">
        <v>10680.11</v>
      </c>
      <c r="P1509" s="89"/>
    </row>
    <row r="1510" spans="1:16" outlineLevel="1" x14ac:dyDescent="0.2">
      <c r="A1510" s="955">
        <v>404</v>
      </c>
      <c r="B1510" s="956">
        <v>109</v>
      </c>
      <c r="C1510" s="956" t="s">
        <v>167</v>
      </c>
      <c r="D1510" s="265" t="s">
        <v>532</v>
      </c>
      <c r="E1510" s="734"/>
      <c r="F1510" s="958"/>
      <c r="G1510" s="267">
        <v>1</v>
      </c>
      <c r="H1510" s="959">
        <v>53</v>
      </c>
      <c r="I1510" s="272">
        <v>56511.124239999997</v>
      </c>
      <c r="J1510" s="272">
        <v>1952.23</v>
      </c>
      <c r="K1510" s="644"/>
      <c r="L1510" s="644"/>
      <c r="M1510" s="644"/>
      <c r="N1510" s="5"/>
      <c r="O1510" s="430"/>
      <c r="P1510" s="89"/>
    </row>
    <row r="1511" spans="1:16" outlineLevel="1" x14ac:dyDescent="0.2">
      <c r="A1511" s="955">
        <v>404</v>
      </c>
      <c r="B1511" s="956">
        <v>109</v>
      </c>
      <c r="C1511" s="956" t="s">
        <v>167</v>
      </c>
      <c r="D1511" s="265" t="s">
        <v>524</v>
      </c>
      <c r="E1511" s="734"/>
      <c r="F1511" s="960"/>
      <c r="G1511" s="267">
        <v>1</v>
      </c>
      <c r="H1511" s="959">
        <v>30</v>
      </c>
      <c r="I1511" s="272">
        <v>22927.978060000001</v>
      </c>
      <c r="J1511" s="272">
        <v>1952.23</v>
      </c>
      <c r="K1511" s="644"/>
      <c r="L1511" s="644"/>
      <c r="M1511" s="644"/>
      <c r="N1511" s="5"/>
      <c r="O1511" s="430"/>
      <c r="P1511" s="89"/>
    </row>
    <row r="1512" spans="1:16" outlineLevel="1" x14ac:dyDescent="0.2">
      <c r="A1512" s="955">
        <v>404</v>
      </c>
      <c r="B1512" s="956">
        <v>109</v>
      </c>
      <c r="C1512" s="956" t="s">
        <v>167</v>
      </c>
      <c r="D1512" s="265" t="s">
        <v>531</v>
      </c>
      <c r="E1512" s="734"/>
      <c r="F1512" s="960"/>
      <c r="G1512" s="267">
        <v>0.1</v>
      </c>
      <c r="H1512" s="959">
        <v>31</v>
      </c>
      <c r="I1512" s="272">
        <v>2384.5301199999999</v>
      </c>
      <c r="J1512" s="272">
        <v>195.22300000000001</v>
      </c>
      <c r="K1512" s="644"/>
      <c r="L1512" s="644"/>
      <c r="M1512" s="644"/>
      <c r="N1512" s="5"/>
      <c r="O1512" s="430"/>
      <c r="P1512" s="89"/>
    </row>
    <row r="1513" spans="1:16" outlineLevel="1" x14ac:dyDescent="0.2">
      <c r="A1513" s="955">
        <v>404</v>
      </c>
      <c r="B1513" s="956">
        <v>109</v>
      </c>
      <c r="C1513" s="956" t="s">
        <v>167</v>
      </c>
      <c r="D1513" s="265" t="s">
        <v>1769</v>
      </c>
      <c r="E1513" s="734"/>
      <c r="F1513" s="960"/>
      <c r="G1513" s="267">
        <v>0.32</v>
      </c>
      <c r="H1513" s="959">
        <v>28</v>
      </c>
      <c r="I1513" s="272">
        <v>6783.3998499999998</v>
      </c>
      <c r="J1513" s="272">
        <v>624.71359999999993</v>
      </c>
      <c r="K1513" s="644">
        <v>24157.443105734401</v>
      </c>
      <c r="L1513" s="644">
        <v>4618.4115212928</v>
      </c>
      <c r="M1513" s="644"/>
      <c r="N1513" s="5"/>
      <c r="O1513" s="430"/>
      <c r="P1513" s="89"/>
    </row>
    <row r="1514" spans="1:16" ht="15" customHeight="1" outlineLevel="1" x14ac:dyDescent="0.2">
      <c r="A1514" s="955">
        <v>404</v>
      </c>
      <c r="B1514" s="956">
        <v>109</v>
      </c>
      <c r="C1514" s="956" t="s">
        <v>167</v>
      </c>
      <c r="D1514" s="265" t="s">
        <v>512</v>
      </c>
      <c r="E1514" s="957"/>
      <c r="F1514" s="960"/>
      <c r="G1514" s="267">
        <v>0.05</v>
      </c>
      <c r="H1514" s="959">
        <v>40</v>
      </c>
      <c r="I1514" s="272">
        <v>1696.9628099999998</v>
      </c>
      <c r="J1514" s="272">
        <v>97.611500000000007</v>
      </c>
      <c r="K1514" s="644"/>
      <c r="L1514" s="644"/>
      <c r="M1514" s="644"/>
      <c r="N1514" s="5"/>
      <c r="O1514" s="430"/>
      <c r="P1514" s="89"/>
    </row>
    <row r="1515" spans="1:16" ht="14.25" customHeight="1" outlineLevel="1" x14ac:dyDescent="0.2">
      <c r="A1515" s="961">
        <v>404</v>
      </c>
      <c r="B1515" s="962">
        <v>109</v>
      </c>
      <c r="C1515" s="962" t="s">
        <v>167</v>
      </c>
      <c r="D1515" s="265" t="s">
        <v>2355</v>
      </c>
      <c r="E1515" s="963"/>
      <c r="F1515" s="965"/>
      <c r="G1515" s="267">
        <v>0.01</v>
      </c>
      <c r="H1515" s="966">
        <v>28</v>
      </c>
      <c r="I1515" s="272">
        <v>211.98123999999999</v>
      </c>
      <c r="J1515" s="272">
        <v>19.522299999999998</v>
      </c>
      <c r="K1515" s="647">
        <v>2393.2055895552003</v>
      </c>
      <c r="L1515" s="647">
        <v>73.619936812800006</v>
      </c>
      <c r="M1515" s="647"/>
      <c r="N1515" s="987"/>
      <c r="O1515" s="988"/>
      <c r="P1515" s="89"/>
    </row>
    <row r="1516" spans="1:16" x14ac:dyDescent="0.2">
      <c r="A1516" s="625">
        <v>405</v>
      </c>
      <c r="B1516" s="254">
        <v>113</v>
      </c>
      <c r="C1516" s="254" t="s">
        <v>28</v>
      </c>
      <c r="D1516" s="284" t="s">
        <v>698</v>
      </c>
      <c r="E1516" s="257">
        <v>70346</v>
      </c>
      <c r="F1516" s="301" t="s">
        <v>552</v>
      </c>
      <c r="G1516" s="258">
        <v>4.67</v>
      </c>
      <c r="H1516" s="771"/>
      <c r="I1516" s="258">
        <v>169145.76313000001</v>
      </c>
      <c r="J1516" s="258">
        <v>9116.9141000000018</v>
      </c>
      <c r="K1516" s="258">
        <v>80710.929999999993</v>
      </c>
      <c r="L1516" s="258">
        <v>4708.6099999999997</v>
      </c>
      <c r="M1516" s="258">
        <v>1561.12</v>
      </c>
      <c r="N1516" s="310">
        <v>265243.33723</v>
      </c>
      <c r="O1516" s="655">
        <v>3.77</v>
      </c>
      <c r="P1516" s="89"/>
    </row>
    <row r="1517" spans="1:16" outlineLevel="1" x14ac:dyDescent="0.2">
      <c r="A1517" s="623">
        <v>405</v>
      </c>
      <c r="B1517" s="262">
        <v>113</v>
      </c>
      <c r="C1517" s="262" t="s">
        <v>28</v>
      </c>
      <c r="D1517" s="265" t="s">
        <v>533</v>
      </c>
      <c r="E1517" s="294"/>
      <c r="F1517" s="296"/>
      <c r="G1517" s="267">
        <v>1</v>
      </c>
      <c r="H1517" s="907">
        <v>57</v>
      </c>
      <c r="I1517" s="272">
        <v>66110.018349999998</v>
      </c>
      <c r="J1517" s="272">
        <v>1952.23</v>
      </c>
      <c r="K1517" s="316"/>
      <c r="L1517" s="316"/>
      <c r="M1517" s="316"/>
      <c r="N1517" s="646"/>
      <c r="O1517" s="656"/>
      <c r="P1517" s="89"/>
    </row>
    <row r="1518" spans="1:16" outlineLevel="1" x14ac:dyDescent="0.2">
      <c r="A1518" s="623">
        <v>405</v>
      </c>
      <c r="B1518" s="262">
        <v>113</v>
      </c>
      <c r="C1518" s="262" t="s">
        <v>28</v>
      </c>
      <c r="D1518" s="265" t="s">
        <v>524</v>
      </c>
      <c r="E1518" s="294"/>
      <c r="F1518" s="297"/>
      <c r="G1518" s="267">
        <v>1</v>
      </c>
      <c r="H1518" s="907">
        <v>30</v>
      </c>
      <c r="I1518" s="272">
        <v>22927.978060000001</v>
      </c>
      <c r="J1518" s="272">
        <v>1952.23</v>
      </c>
      <c r="K1518" s="242"/>
      <c r="L1518" s="242"/>
      <c r="M1518" s="242"/>
      <c r="N1518" s="644"/>
      <c r="O1518" s="222"/>
      <c r="P1518" s="89"/>
    </row>
    <row r="1519" spans="1:16" ht="15" customHeight="1" outlineLevel="1" x14ac:dyDescent="0.2">
      <c r="A1519" s="623">
        <v>405</v>
      </c>
      <c r="B1519" s="262">
        <v>113</v>
      </c>
      <c r="C1519" s="262" t="s">
        <v>28</v>
      </c>
      <c r="D1519" s="265" t="s">
        <v>537</v>
      </c>
      <c r="E1519" s="294"/>
      <c r="F1519" s="297"/>
      <c r="G1519" s="267">
        <v>2</v>
      </c>
      <c r="H1519" s="907">
        <v>39</v>
      </c>
      <c r="I1519" s="272">
        <v>65267.966700000004</v>
      </c>
      <c r="J1519" s="272">
        <v>3904.46</v>
      </c>
      <c r="K1519" s="242"/>
      <c r="L1519" s="242"/>
      <c r="M1519" s="242"/>
      <c r="N1519" s="644"/>
      <c r="O1519" s="222"/>
      <c r="P1519" s="89"/>
    </row>
    <row r="1520" spans="1:16" outlineLevel="1" x14ac:dyDescent="0.2">
      <c r="A1520" s="623">
        <v>405</v>
      </c>
      <c r="B1520" s="262">
        <v>113</v>
      </c>
      <c r="C1520" s="262" t="s">
        <v>28</v>
      </c>
      <c r="D1520" s="265" t="s">
        <v>1769</v>
      </c>
      <c r="E1520" s="294">
        <v>69539</v>
      </c>
      <c r="F1520" s="297"/>
      <c r="G1520" s="267">
        <v>0.61</v>
      </c>
      <c r="H1520" s="907">
        <v>28</v>
      </c>
      <c r="I1520" s="272">
        <v>12930.855969999999</v>
      </c>
      <c r="J1520" s="272">
        <v>1190.8603000000001</v>
      </c>
      <c r="K1520" s="242">
        <v>79979.089365907203</v>
      </c>
      <c r="L1520" s="242">
        <v>4634.9862213312008</v>
      </c>
      <c r="M1520" s="242"/>
      <c r="N1520" s="644"/>
      <c r="O1520" s="222"/>
      <c r="P1520" s="89"/>
    </row>
    <row r="1521" spans="1:16" outlineLevel="1" x14ac:dyDescent="0.2">
      <c r="A1521" s="623">
        <v>405</v>
      </c>
      <c r="B1521" s="262">
        <v>113</v>
      </c>
      <c r="C1521" s="262" t="s">
        <v>28</v>
      </c>
      <c r="D1521" s="265" t="s">
        <v>512</v>
      </c>
      <c r="E1521" s="263"/>
      <c r="F1521" s="297"/>
      <c r="G1521" s="267">
        <v>0.05</v>
      </c>
      <c r="H1521" s="907">
        <v>40</v>
      </c>
      <c r="I1521" s="272">
        <v>1696.9628099999998</v>
      </c>
      <c r="J1521" s="272">
        <v>97.611500000000007</v>
      </c>
      <c r="K1521" s="242"/>
      <c r="L1521" s="242"/>
      <c r="M1521" s="242"/>
      <c r="N1521" s="648"/>
      <c r="O1521" s="228"/>
      <c r="P1521" s="89"/>
    </row>
    <row r="1522" spans="1:16" outlineLevel="1" x14ac:dyDescent="0.2">
      <c r="A1522" s="624">
        <v>405</v>
      </c>
      <c r="B1522" s="275">
        <v>113</v>
      </c>
      <c r="C1522" s="275" t="s">
        <v>28</v>
      </c>
      <c r="D1522" s="278" t="s">
        <v>2355</v>
      </c>
      <c r="E1522" s="276">
        <v>807</v>
      </c>
      <c r="F1522" s="540"/>
      <c r="G1522" s="280">
        <v>0.01</v>
      </c>
      <c r="H1522" s="909">
        <v>28</v>
      </c>
      <c r="I1522" s="282">
        <v>211.98123999999999</v>
      </c>
      <c r="J1522" s="282">
        <v>19.522299999999998</v>
      </c>
      <c r="K1522" s="251">
        <v>731.83760496000002</v>
      </c>
      <c r="L1522" s="251">
        <v>73.619936812800006</v>
      </c>
      <c r="M1522" s="251"/>
      <c r="N1522" s="320"/>
      <c r="O1522" s="320"/>
      <c r="P1522" s="89"/>
    </row>
    <row r="1523" spans="1:16" x14ac:dyDescent="0.2">
      <c r="A1523" s="625">
        <v>406</v>
      </c>
      <c r="B1523" s="254">
        <v>114</v>
      </c>
      <c r="C1523" s="254" t="s">
        <v>28</v>
      </c>
      <c r="D1523" s="284" t="s">
        <v>699</v>
      </c>
      <c r="E1523" s="257">
        <v>45565</v>
      </c>
      <c r="F1523" s="301" t="s">
        <v>552</v>
      </c>
      <c r="G1523" s="258">
        <v>3.0599999999999996</v>
      </c>
      <c r="H1523" s="771"/>
      <c r="I1523" s="258">
        <v>113274.70940999998</v>
      </c>
      <c r="J1523" s="258">
        <v>5973.8237999999992</v>
      </c>
      <c r="K1523" s="258">
        <v>33810.25</v>
      </c>
      <c r="L1523" s="258">
        <v>4631.46</v>
      </c>
      <c r="M1523" s="258">
        <v>1561.12</v>
      </c>
      <c r="N1523" s="310">
        <v>159251.36320999998</v>
      </c>
      <c r="O1523" s="655">
        <v>3.5</v>
      </c>
      <c r="P1523" s="89"/>
    </row>
    <row r="1524" spans="1:16" outlineLevel="1" x14ac:dyDescent="0.2">
      <c r="A1524" s="623">
        <v>406</v>
      </c>
      <c r="B1524" s="262">
        <v>114</v>
      </c>
      <c r="C1524" s="262" t="s">
        <v>28</v>
      </c>
      <c r="D1524" s="265" t="s">
        <v>533</v>
      </c>
      <c r="E1524" s="294"/>
      <c r="F1524" s="296"/>
      <c r="G1524" s="267">
        <v>1</v>
      </c>
      <c r="H1524" s="907">
        <v>57</v>
      </c>
      <c r="I1524" s="272">
        <v>66110.018349999998</v>
      </c>
      <c r="J1524" s="312">
        <v>1952.23</v>
      </c>
      <c r="K1524" s="316"/>
      <c r="L1524" s="316"/>
      <c r="M1524" s="316"/>
      <c r="N1524" s="646"/>
      <c r="O1524" s="656"/>
      <c r="P1524" s="89"/>
    </row>
    <row r="1525" spans="1:16" outlineLevel="1" x14ac:dyDescent="0.2">
      <c r="A1525" s="623">
        <v>406</v>
      </c>
      <c r="B1525" s="262">
        <v>114</v>
      </c>
      <c r="C1525" s="262" t="s">
        <v>28</v>
      </c>
      <c r="D1525" s="265" t="s">
        <v>524</v>
      </c>
      <c r="E1525" s="294"/>
      <c r="F1525" s="297"/>
      <c r="G1525" s="267">
        <v>1.5</v>
      </c>
      <c r="H1525" s="907">
        <v>30</v>
      </c>
      <c r="I1525" s="272">
        <v>34391.967080000002</v>
      </c>
      <c r="J1525" s="312">
        <v>2928.3449999999998</v>
      </c>
      <c r="K1525" s="242"/>
      <c r="L1525" s="242"/>
      <c r="M1525" s="242"/>
      <c r="N1525" s="644"/>
      <c r="O1525" s="222"/>
      <c r="P1525" s="89"/>
    </row>
    <row r="1526" spans="1:16" outlineLevel="1" x14ac:dyDescent="0.2">
      <c r="A1526" s="623">
        <v>406</v>
      </c>
      <c r="B1526" s="262">
        <v>114</v>
      </c>
      <c r="C1526" s="262" t="s">
        <v>28</v>
      </c>
      <c r="D1526" s="265" t="s">
        <v>531</v>
      </c>
      <c r="E1526" s="294"/>
      <c r="F1526" s="297"/>
      <c r="G1526" s="267">
        <v>0.1</v>
      </c>
      <c r="H1526" s="907">
        <v>31</v>
      </c>
      <c r="I1526" s="272">
        <v>2384.5301199999999</v>
      </c>
      <c r="J1526" s="312">
        <v>195.22300000000001</v>
      </c>
      <c r="K1526" s="242"/>
      <c r="L1526" s="242"/>
      <c r="M1526" s="242"/>
      <c r="N1526" s="644"/>
      <c r="O1526" s="222"/>
      <c r="P1526" s="89"/>
    </row>
    <row r="1527" spans="1:16" ht="15.75" customHeight="1" outlineLevel="1" x14ac:dyDescent="0.2">
      <c r="A1527" s="623">
        <v>406</v>
      </c>
      <c r="B1527" s="262">
        <v>114</v>
      </c>
      <c r="C1527" s="262" t="s">
        <v>28</v>
      </c>
      <c r="D1527" s="265" t="s">
        <v>1769</v>
      </c>
      <c r="E1527" s="294">
        <v>44758</v>
      </c>
      <c r="F1527" s="297"/>
      <c r="G1527" s="267">
        <v>0.4</v>
      </c>
      <c r="H1527" s="907">
        <v>28</v>
      </c>
      <c r="I1527" s="272">
        <v>8479.2498099999993</v>
      </c>
      <c r="J1527" s="312">
        <v>780.89200000000005</v>
      </c>
      <c r="K1527" s="242">
        <v>33061.115781792003</v>
      </c>
      <c r="L1527" s="242">
        <v>4557.8437466687992</v>
      </c>
      <c r="M1527" s="242"/>
      <c r="N1527" s="644"/>
      <c r="O1527" s="222"/>
      <c r="P1527" s="89"/>
    </row>
    <row r="1528" spans="1:16" outlineLevel="1" x14ac:dyDescent="0.2">
      <c r="A1528" s="623">
        <v>406</v>
      </c>
      <c r="B1528" s="262">
        <v>114</v>
      </c>
      <c r="C1528" s="262" t="s">
        <v>28</v>
      </c>
      <c r="D1528" s="265" t="s">
        <v>512</v>
      </c>
      <c r="E1528" s="263"/>
      <c r="F1528" s="297"/>
      <c r="G1528" s="267">
        <v>0.05</v>
      </c>
      <c r="H1528" s="907">
        <v>40</v>
      </c>
      <c r="I1528" s="272">
        <v>1696.9628099999998</v>
      </c>
      <c r="J1528" s="312">
        <v>97.611500000000007</v>
      </c>
      <c r="K1528" s="242"/>
      <c r="L1528" s="242"/>
      <c r="M1528" s="242"/>
      <c r="N1528" s="648"/>
      <c r="O1528" s="228"/>
      <c r="P1528" s="89"/>
    </row>
    <row r="1529" spans="1:16" outlineLevel="1" x14ac:dyDescent="0.2">
      <c r="A1529" s="623">
        <v>406</v>
      </c>
      <c r="B1529" s="262">
        <v>114</v>
      </c>
      <c r="C1529" s="262" t="s">
        <v>28</v>
      </c>
      <c r="D1529" s="265" t="s">
        <v>2355</v>
      </c>
      <c r="E1529" s="263">
        <v>807</v>
      </c>
      <c r="F1529" s="297"/>
      <c r="G1529" s="267">
        <v>0.01</v>
      </c>
      <c r="H1529" s="907">
        <v>28</v>
      </c>
      <c r="I1529" s="272">
        <v>211.98123999999999</v>
      </c>
      <c r="J1529" s="312">
        <v>19.522299999999998</v>
      </c>
      <c r="K1529" s="242">
        <v>749.13006349440002</v>
      </c>
      <c r="L1529" s="242">
        <v>73.619936812800006</v>
      </c>
      <c r="M1529" s="242"/>
      <c r="N1529" s="648"/>
      <c r="O1529" s="318"/>
      <c r="P1529" s="89"/>
    </row>
    <row r="1530" spans="1:16" ht="12.75" customHeight="1" outlineLevel="1" x14ac:dyDescent="0.2">
      <c r="A1530" s="624">
        <v>406</v>
      </c>
      <c r="B1530" s="275">
        <v>114</v>
      </c>
      <c r="C1530" s="275" t="s">
        <v>28</v>
      </c>
      <c r="D1530" s="364" t="s">
        <v>3442</v>
      </c>
      <c r="E1530" s="290"/>
      <c r="F1530" s="540"/>
      <c r="G1530" s="291"/>
      <c r="H1530" s="935"/>
      <c r="I1530" s="282"/>
      <c r="J1530" s="313"/>
      <c r="K1530" s="251"/>
      <c r="L1530" s="251"/>
      <c r="M1530" s="251"/>
      <c r="N1530" s="647"/>
      <c r="O1530" s="252"/>
      <c r="P1530" s="89"/>
    </row>
    <row r="1531" spans="1:16" ht="22.5" customHeight="1" x14ac:dyDescent="0.2">
      <c r="A1531" s="625">
        <v>438</v>
      </c>
      <c r="B1531" s="254">
        <v>115</v>
      </c>
      <c r="C1531" s="254" t="s">
        <v>167</v>
      </c>
      <c r="D1531" s="284" t="s">
        <v>700</v>
      </c>
      <c r="E1531" s="257">
        <v>12</v>
      </c>
      <c r="F1531" s="301" t="s">
        <v>594</v>
      </c>
      <c r="G1531" s="258">
        <v>0.66999999999999993</v>
      </c>
      <c r="H1531" s="771"/>
      <c r="I1531" s="258">
        <v>42130.768769999995</v>
      </c>
      <c r="J1531" s="258">
        <v>0</v>
      </c>
      <c r="K1531" s="258">
        <v>13052.29</v>
      </c>
      <c r="L1531" s="258">
        <v>1347.34</v>
      </c>
      <c r="M1531" s="258"/>
      <c r="N1531" s="310">
        <v>56530.398769999993</v>
      </c>
      <c r="O1531" s="655">
        <v>4710.87</v>
      </c>
      <c r="P1531" s="89"/>
    </row>
    <row r="1532" spans="1:16" outlineLevel="1" x14ac:dyDescent="0.2">
      <c r="A1532" s="623">
        <v>438</v>
      </c>
      <c r="B1532" s="262">
        <v>115</v>
      </c>
      <c r="C1532" s="262" t="s">
        <v>167</v>
      </c>
      <c r="D1532" s="265" t="s">
        <v>532</v>
      </c>
      <c r="E1532" s="294"/>
      <c r="F1532" s="296"/>
      <c r="G1532" s="267">
        <v>0.28999999999999998</v>
      </c>
      <c r="H1532" s="907">
        <v>53</v>
      </c>
      <c r="I1532" s="272">
        <v>28613.659479999998</v>
      </c>
      <c r="J1532" s="272"/>
      <c r="K1532" s="316"/>
      <c r="L1532" s="316"/>
      <c r="M1532" s="316"/>
      <c r="N1532" s="316"/>
      <c r="O1532" s="316"/>
      <c r="P1532" s="89"/>
    </row>
    <row r="1533" spans="1:16" outlineLevel="1" x14ac:dyDescent="0.2">
      <c r="A1533" s="623">
        <v>438</v>
      </c>
      <c r="B1533" s="262">
        <v>115</v>
      </c>
      <c r="C1533" s="262" t="s">
        <v>167</v>
      </c>
      <c r="D1533" s="265" t="s">
        <v>524</v>
      </c>
      <c r="E1533" s="294"/>
      <c r="F1533" s="297"/>
      <c r="G1533" s="267">
        <v>0.28999999999999998</v>
      </c>
      <c r="H1533" s="907">
        <v>30</v>
      </c>
      <c r="I1533" s="272">
        <v>11609.27808</v>
      </c>
      <c r="J1533" s="272"/>
      <c r="K1533" s="242"/>
      <c r="L1533" s="242"/>
      <c r="M1533" s="242"/>
      <c r="N1533" s="242"/>
      <c r="O1533" s="242"/>
      <c r="P1533" s="89"/>
    </row>
    <row r="1534" spans="1:16" ht="13.5" customHeight="1" outlineLevel="1" x14ac:dyDescent="0.2">
      <c r="A1534" s="624">
        <v>438</v>
      </c>
      <c r="B1534" s="275">
        <v>115</v>
      </c>
      <c r="C1534" s="275" t="s">
        <v>167</v>
      </c>
      <c r="D1534" s="278" t="s">
        <v>1769</v>
      </c>
      <c r="E1534" s="276"/>
      <c r="F1534" s="540"/>
      <c r="G1534" s="280">
        <v>0.09</v>
      </c>
      <c r="H1534" s="909">
        <v>28</v>
      </c>
      <c r="I1534" s="282">
        <v>1907.8312100000001</v>
      </c>
      <c r="J1534" s="282"/>
      <c r="K1534" s="320"/>
      <c r="L1534" s="320"/>
      <c r="M1534" s="320"/>
      <c r="N1534" s="320"/>
      <c r="O1534" s="320"/>
      <c r="P1534" s="89"/>
    </row>
    <row r="1535" spans="1:16" x14ac:dyDescent="0.2">
      <c r="A1535" s="625">
        <v>442</v>
      </c>
      <c r="B1535" s="254">
        <v>116</v>
      </c>
      <c r="C1535" s="254" t="s">
        <v>28</v>
      </c>
      <c r="D1535" s="284" t="s">
        <v>701</v>
      </c>
      <c r="E1535" s="257">
        <v>59985</v>
      </c>
      <c r="F1535" s="301" t="s">
        <v>552</v>
      </c>
      <c r="G1535" s="258">
        <v>4.01</v>
      </c>
      <c r="H1535" s="771"/>
      <c r="I1535" s="258">
        <v>166000.09125000003</v>
      </c>
      <c r="J1535" s="258">
        <v>7828.4422999999997</v>
      </c>
      <c r="K1535" s="258">
        <v>54486.27</v>
      </c>
      <c r="L1535" s="258">
        <v>6849.08</v>
      </c>
      <c r="M1535" s="258">
        <v>1561.12</v>
      </c>
      <c r="N1535" s="310">
        <v>236725.00354999999</v>
      </c>
      <c r="O1535" s="655">
        <v>3.95</v>
      </c>
      <c r="P1535" s="89"/>
    </row>
    <row r="1536" spans="1:16" outlineLevel="1" x14ac:dyDescent="0.2">
      <c r="A1536" s="623">
        <v>442</v>
      </c>
      <c r="B1536" s="262">
        <v>116</v>
      </c>
      <c r="C1536" s="262" t="s">
        <v>28</v>
      </c>
      <c r="D1536" s="265" t="s">
        <v>533</v>
      </c>
      <c r="E1536" s="294"/>
      <c r="F1536" s="296"/>
      <c r="G1536" s="894">
        <v>1.33</v>
      </c>
      <c r="H1536" s="907">
        <v>57</v>
      </c>
      <c r="I1536" s="272">
        <v>87926.324390000009</v>
      </c>
      <c r="J1536" s="272">
        <v>2596.4659000000001</v>
      </c>
      <c r="K1536" s="316"/>
      <c r="L1536" s="316"/>
      <c r="M1536" s="316"/>
      <c r="N1536" s="646"/>
      <c r="O1536" s="656"/>
      <c r="P1536" s="89"/>
    </row>
    <row r="1537" spans="1:16" outlineLevel="1" x14ac:dyDescent="0.2">
      <c r="A1537" s="623">
        <v>442</v>
      </c>
      <c r="B1537" s="262">
        <v>116</v>
      </c>
      <c r="C1537" s="262" t="s">
        <v>28</v>
      </c>
      <c r="D1537" s="265" t="s">
        <v>535</v>
      </c>
      <c r="E1537" s="294"/>
      <c r="F1537" s="297"/>
      <c r="G1537" s="267">
        <v>2</v>
      </c>
      <c r="H1537" s="907">
        <v>38</v>
      </c>
      <c r="I1537" s="272">
        <v>62757.267940000005</v>
      </c>
      <c r="J1537" s="272">
        <v>3904.46</v>
      </c>
      <c r="K1537" s="242"/>
      <c r="L1537" s="242"/>
      <c r="M1537" s="242"/>
      <c r="N1537" s="644"/>
      <c r="O1537" s="222"/>
      <c r="P1537" s="89"/>
    </row>
    <row r="1538" spans="1:16" ht="15.75" customHeight="1" outlineLevel="1" x14ac:dyDescent="0.2">
      <c r="A1538" s="623">
        <v>442</v>
      </c>
      <c r="B1538" s="262">
        <v>116</v>
      </c>
      <c r="C1538" s="262" t="s">
        <v>28</v>
      </c>
      <c r="D1538" s="265" t="s">
        <v>531</v>
      </c>
      <c r="E1538" s="294"/>
      <c r="F1538" s="297"/>
      <c r="G1538" s="267">
        <v>0.1</v>
      </c>
      <c r="H1538" s="907">
        <v>31</v>
      </c>
      <c r="I1538" s="272">
        <v>2384.5301199999999</v>
      </c>
      <c r="J1538" s="272">
        <v>195.22300000000001</v>
      </c>
      <c r="K1538" s="242"/>
      <c r="L1538" s="242"/>
      <c r="M1538" s="242"/>
      <c r="N1538" s="644"/>
      <c r="O1538" s="222"/>
      <c r="P1538" s="89"/>
    </row>
    <row r="1539" spans="1:16" outlineLevel="1" x14ac:dyDescent="0.2">
      <c r="A1539" s="623">
        <v>442</v>
      </c>
      <c r="B1539" s="262">
        <v>116</v>
      </c>
      <c r="C1539" s="262" t="s">
        <v>28</v>
      </c>
      <c r="D1539" s="265" t="s">
        <v>1769</v>
      </c>
      <c r="E1539" s="294">
        <v>59178</v>
      </c>
      <c r="F1539" s="297"/>
      <c r="G1539" s="267">
        <v>0.52</v>
      </c>
      <c r="H1539" s="907">
        <v>28</v>
      </c>
      <c r="I1539" s="272">
        <v>11023.02475</v>
      </c>
      <c r="J1539" s="272">
        <v>1015.1596</v>
      </c>
      <c r="K1539" s="242">
        <v>53721.396561369605</v>
      </c>
      <c r="L1539" s="242">
        <v>6775.4635232256005</v>
      </c>
      <c r="M1539" s="242"/>
      <c r="N1539" s="644"/>
      <c r="O1539" s="222"/>
      <c r="P1539" s="89"/>
    </row>
    <row r="1540" spans="1:16" outlineLevel="1" x14ac:dyDescent="0.2">
      <c r="A1540" s="623">
        <v>442</v>
      </c>
      <c r="B1540" s="262">
        <v>116</v>
      </c>
      <c r="C1540" s="262" t="s">
        <v>28</v>
      </c>
      <c r="D1540" s="265" t="s">
        <v>512</v>
      </c>
      <c r="E1540" s="263"/>
      <c r="F1540" s="297"/>
      <c r="G1540" s="267">
        <v>0.05</v>
      </c>
      <c r="H1540" s="907">
        <v>40</v>
      </c>
      <c r="I1540" s="272">
        <v>1696.9628099999998</v>
      </c>
      <c r="J1540" s="272">
        <v>97.611500000000007</v>
      </c>
      <c r="K1540" s="242"/>
      <c r="L1540" s="242"/>
      <c r="M1540" s="242"/>
      <c r="N1540" s="648"/>
      <c r="O1540" s="228"/>
      <c r="P1540" s="89"/>
    </row>
    <row r="1541" spans="1:16" ht="12.75" customHeight="1" outlineLevel="1" x14ac:dyDescent="0.2">
      <c r="A1541" s="623">
        <v>442</v>
      </c>
      <c r="B1541" s="262">
        <v>116</v>
      </c>
      <c r="C1541" s="262" t="s">
        <v>28</v>
      </c>
      <c r="D1541" s="265" t="s">
        <v>2355</v>
      </c>
      <c r="E1541" s="263">
        <v>807</v>
      </c>
      <c r="F1541" s="297"/>
      <c r="G1541" s="267">
        <v>0.01</v>
      </c>
      <c r="H1541" s="907">
        <v>28</v>
      </c>
      <c r="I1541" s="272">
        <v>211.98123999999999</v>
      </c>
      <c r="J1541" s="272">
        <v>19.522299999999998</v>
      </c>
      <c r="K1541" s="242">
        <v>764.87658065280004</v>
      </c>
      <c r="L1541" s="242">
        <v>73.619936812800006</v>
      </c>
      <c r="M1541" s="242"/>
      <c r="N1541" s="648"/>
      <c r="O1541" s="228"/>
      <c r="P1541" s="89"/>
    </row>
    <row r="1542" spans="1:16" outlineLevel="1" x14ac:dyDescent="0.2">
      <c r="A1542" s="623">
        <v>442</v>
      </c>
      <c r="B1542" s="262">
        <v>116</v>
      </c>
      <c r="C1542" s="262" t="s">
        <v>28</v>
      </c>
      <c r="D1542" s="1118" t="s">
        <v>3474</v>
      </c>
      <c r="E1542" s="1120"/>
      <c r="F1542" s="996"/>
      <c r="G1542" s="997"/>
      <c r="H1542" s="998"/>
      <c r="I1542" s="1000"/>
      <c r="J1542" s="1000"/>
      <c r="K1542" s="242"/>
      <c r="L1542" s="242"/>
      <c r="M1542" s="242"/>
      <c r="N1542" s="318"/>
      <c r="O1542" s="318"/>
      <c r="P1542" s="89"/>
    </row>
    <row r="1543" spans="1:16" x14ac:dyDescent="0.2">
      <c r="A1543" s="625">
        <v>446</v>
      </c>
      <c r="B1543" s="254">
        <v>125</v>
      </c>
      <c r="C1543" s="254" t="s">
        <v>167</v>
      </c>
      <c r="D1543" s="284" t="s">
        <v>3086</v>
      </c>
      <c r="E1543" s="257">
        <v>12</v>
      </c>
      <c r="F1543" s="301" t="s">
        <v>594</v>
      </c>
      <c r="G1543" s="258">
        <v>1.1499999999999999</v>
      </c>
      <c r="H1543" s="771"/>
      <c r="I1543" s="258">
        <v>34558.352659999997</v>
      </c>
      <c r="J1543" s="258">
        <v>2245.0645</v>
      </c>
      <c r="K1543" s="258">
        <v>7998.79</v>
      </c>
      <c r="L1543" s="258">
        <v>1275.71</v>
      </c>
      <c r="M1543" s="258">
        <v>1561.12</v>
      </c>
      <c r="N1543" s="310">
        <v>47639.037160000007</v>
      </c>
      <c r="O1543" s="655">
        <v>3969.92</v>
      </c>
      <c r="P1543" s="89"/>
    </row>
    <row r="1544" spans="1:16" ht="15" customHeight="1" outlineLevel="1" x14ac:dyDescent="0.2">
      <c r="A1544" s="623">
        <v>446</v>
      </c>
      <c r="B1544" s="262">
        <v>125</v>
      </c>
      <c r="C1544" s="262" t="s">
        <v>167</v>
      </c>
      <c r="D1544" s="265" t="s">
        <v>535</v>
      </c>
      <c r="E1544" s="266"/>
      <c r="F1544" s="296"/>
      <c r="G1544" s="267">
        <v>1</v>
      </c>
      <c r="H1544" s="907">
        <v>38</v>
      </c>
      <c r="I1544" s="272">
        <v>31378.633979999999</v>
      </c>
      <c r="J1544" s="312">
        <v>1952.23</v>
      </c>
      <c r="K1544" s="316"/>
      <c r="L1544" s="316"/>
      <c r="M1544" s="316"/>
      <c r="N1544" s="656"/>
      <c r="O1544" s="656"/>
      <c r="P1544" s="89"/>
    </row>
    <row r="1545" spans="1:16" ht="13.5" outlineLevel="1" thickBot="1" x14ac:dyDescent="0.25">
      <c r="A1545" s="627">
        <v>446</v>
      </c>
      <c r="B1545" s="329">
        <v>125</v>
      </c>
      <c r="C1545" s="329" t="s">
        <v>167</v>
      </c>
      <c r="D1545" s="331" t="s">
        <v>1769</v>
      </c>
      <c r="E1545" s="276"/>
      <c r="F1545" s="540"/>
      <c r="G1545" s="280">
        <v>0.15</v>
      </c>
      <c r="H1545" s="909">
        <v>28</v>
      </c>
      <c r="I1545" s="282">
        <v>3179.7186799999999</v>
      </c>
      <c r="J1545" s="313">
        <v>292.83449999999999</v>
      </c>
      <c r="K1545" s="251"/>
      <c r="L1545" s="251"/>
      <c r="M1545" s="251"/>
      <c r="N1545" s="252"/>
      <c r="O1545" s="252"/>
      <c r="P1545" s="89"/>
    </row>
    <row r="1546" spans="1:16" ht="13.5" thickBot="1" x14ac:dyDescent="0.25">
      <c r="A1546" s="628" t="s">
        <v>182</v>
      </c>
      <c r="B1546" s="247"/>
      <c r="C1546" s="247"/>
      <c r="D1546" s="248"/>
      <c r="E1546" s="350"/>
      <c r="F1546" s="533"/>
      <c r="G1546" s="318"/>
      <c r="H1546" s="901"/>
      <c r="I1546" s="242"/>
      <c r="J1546" s="242"/>
      <c r="K1546" s="251"/>
      <c r="L1546" s="251"/>
      <c r="M1546" s="251"/>
      <c r="N1546" s="252"/>
      <c r="O1546" s="252"/>
      <c r="P1546" s="89"/>
    </row>
    <row r="1547" spans="1:16" ht="17.25" customHeight="1" x14ac:dyDescent="0.2">
      <c r="A1547" s="622">
        <v>506</v>
      </c>
      <c r="B1547" s="339" t="s">
        <v>238</v>
      </c>
      <c r="C1547" s="324" t="s">
        <v>28</v>
      </c>
      <c r="D1547" s="325" t="s">
        <v>703</v>
      </c>
      <c r="E1547" s="257">
        <v>15015</v>
      </c>
      <c r="F1547" s="301" t="s">
        <v>552</v>
      </c>
      <c r="G1547" s="258">
        <v>1.1499999999999999</v>
      </c>
      <c r="H1547" s="771"/>
      <c r="I1547" s="258">
        <v>33351.381049999996</v>
      </c>
      <c r="J1547" s="258">
        <v>2245.0645</v>
      </c>
      <c r="K1547" s="258">
        <v>9688.4699999999993</v>
      </c>
      <c r="L1547" s="258">
        <v>1536.85</v>
      </c>
      <c r="M1547" s="258">
        <v>1561.12</v>
      </c>
      <c r="N1547" s="310">
        <v>48382.885549999999</v>
      </c>
      <c r="O1547" s="655">
        <v>3.22</v>
      </c>
      <c r="P1547" s="89"/>
    </row>
    <row r="1548" spans="1:16" outlineLevel="1" x14ac:dyDescent="0.2">
      <c r="A1548" s="627">
        <v>506</v>
      </c>
      <c r="B1548" s="329" t="s">
        <v>238</v>
      </c>
      <c r="C1548" s="329" t="s">
        <v>28</v>
      </c>
      <c r="D1548" s="1119" t="s">
        <v>2793</v>
      </c>
      <c r="E1548" s="993">
        <v>15015</v>
      </c>
      <c r="F1548" s="551"/>
      <c r="G1548" s="994">
        <v>1</v>
      </c>
      <c r="H1548" s="937">
        <v>37</v>
      </c>
      <c r="I1548" s="333">
        <v>30171.662369999998</v>
      </c>
      <c r="J1548" s="333">
        <v>1952.23</v>
      </c>
      <c r="K1548" s="316"/>
      <c r="L1548" s="316"/>
      <c r="M1548" s="316"/>
      <c r="N1548" s="316"/>
      <c r="O1548" s="656"/>
      <c r="P1548" s="89"/>
    </row>
    <row r="1549" spans="1:16" ht="14.25" customHeight="1" outlineLevel="1" x14ac:dyDescent="0.2">
      <c r="A1549" s="627">
        <v>506</v>
      </c>
      <c r="B1549" s="329" t="s">
        <v>238</v>
      </c>
      <c r="C1549" s="329" t="s">
        <v>28</v>
      </c>
      <c r="D1549" s="222" t="s">
        <v>1769</v>
      </c>
      <c r="E1549" s="221"/>
      <c r="F1549" s="533"/>
      <c r="G1549" s="318">
        <v>0.15</v>
      </c>
      <c r="H1549" s="901">
        <v>28</v>
      </c>
      <c r="I1549" s="242">
        <v>3179.7186799999999</v>
      </c>
      <c r="J1549" s="242">
        <v>292.83449999999999</v>
      </c>
      <c r="K1549" s="242"/>
      <c r="L1549" s="242"/>
      <c r="M1549" s="242"/>
      <c r="N1549" s="242"/>
      <c r="O1549" s="222"/>
      <c r="P1549" s="89"/>
    </row>
    <row r="1550" spans="1:16" x14ac:dyDescent="0.2">
      <c r="A1550" s="625">
        <v>506</v>
      </c>
      <c r="B1550" s="306" t="s">
        <v>238</v>
      </c>
      <c r="C1550" s="254" t="s">
        <v>28</v>
      </c>
      <c r="D1550" s="284" t="s">
        <v>2348</v>
      </c>
      <c r="E1550" s="257">
        <v>22500</v>
      </c>
      <c r="F1550" s="301" t="s">
        <v>552</v>
      </c>
      <c r="G1550" s="258">
        <v>1.1499999999999999</v>
      </c>
      <c r="H1550" s="771"/>
      <c r="I1550" s="258">
        <v>33351.381049999996</v>
      </c>
      <c r="J1550" s="258">
        <v>2245.0645</v>
      </c>
      <c r="K1550" s="258">
        <v>38249.620000000003</v>
      </c>
      <c r="L1550" s="258">
        <v>2341.29</v>
      </c>
      <c r="M1550" s="258">
        <v>1561.12</v>
      </c>
      <c r="N1550" s="310">
        <v>77748.475549999988</v>
      </c>
      <c r="O1550" s="655">
        <v>3.46</v>
      </c>
      <c r="P1550" s="89"/>
    </row>
    <row r="1551" spans="1:16" ht="15" customHeight="1" outlineLevel="1" x14ac:dyDescent="0.2">
      <c r="A1551" s="627">
        <v>506</v>
      </c>
      <c r="B1551" s="329" t="s">
        <v>238</v>
      </c>
      <c r="C1551" s="329" t="s">
        <v>28</v>
      </c>
      <c r="D1551" s="1119" t="s">
        <v>2793</v>
      </c>
      <c r="E1551" s="993">
        <v>22500</v>
      </c>
      <c r="F1551" s="551"/>
      <c r="G1551" s="994">
        <v>1</v>
      </c>
      <c r="H1551" s="937">
        <v>37</v>
      </c>
      <c r="I1551" s="333">
        <v>30171.662369999998</v>
      </c>
      <c r="J1551" s="333">
        <v>1952.23</v>
      </c>
      <c r="K1551" s="316"/>
      <c r="L1551" s="316"/>
      <c r="M1551" s="316"/>
      <c r="N1551" s="316"/>
      <c r="O1551" s="656"/>
      <c r="P1551" s="89"/>
    </row>
    <row r="1552" spans="1:16" ht="15" customHeight="1" outlineLevel="1" x14ac:dyDescent="0.2">
      <c r="A1552" s="220">
        <v>506</v>
      </c>
      <c r="B1552" s="329" t="s">
        <v>238</v>
      </c>
      <c r="C1552" s="329" t="s">
        <v>28</v>
      </c>
      <c r="D1552" s="222" t="s">
        <v>1769</v>
      </c>
      <c r="E1552" s="221"/>
      <c r="F1552" s="533"/>
      <c r="G1552" s="318">
        <v>0.15</v>
      </c>
      <c r="H1552" s="901">
        <v>28</v>
      </c>
      <c r="I1552" s="242">
        <v>3179.7186799999999</v>
      </c>
      <c r="J1552" s="242">
        <v>292.83449999999999</v>
      </c>
      <c r="K1552" s="242"/>
      <c r="L1552" s="242"/>
      <c r="M1552" s="242"/>
      <c r="N1552" s="242"/>
      <c r="O1552" s="222"/>
      <c r="P1552" s="89"/>
    </row>
    <row r="1553" spans="1:16" ht="15" customHeight="1" outlineLevel="1" x14ac:dyDescent="0.2">
      <c r="A1553" s="1031">
        <v>506</v>
      </c>
      <c r="B1553" s="275" t="s">
        <v>238</v>
      </c>
      <c r="C1553" s="275" t="s">
        <v>28</v>
      </c>
      <c r="D1553" s="995" t="s">
        <v>2792</v>
      </c>
      <c r="E1553" s="459"/>
      <c r="F1553" s="996"/>
      <c r="G1553" s="997"/>
      <c r="H1553" s="998"/>
      <c r="I1553" s="1000"/>
      <c r="J1553" s="1000"/>
      <c r="K1553" s="242"/>
      <c r="L1553" s="242"/>
      <c r="M1553" s="242"/>
      <c r="N1553" s="242"/>
      <c r="O1553" s="222"/>
      <c r="P1553" s="89"/>
    </row>
    <row r="1554" spans="1:16" x14ac:dyDescent="0.2">
      <c r="A1554" s="622">
        <v>507</v>
      </c>
      <c r="B1554" s="324" t="s">
        <v>239</v>
      </c>
      <c r="C1554" s="324" t="s">
        <v>3088</v>
      </c>
      <c r="D1554" s="256" t="s">
        <v>3179</v>
      </c>
      <c r="E1554" s="257">
        <v>3400</v>
      </c>
      <c r="F1554" s="301" t="s">
        <v>553</v>
      </c>
      <c r="G1554" s="258">
        <v>1.1499999999999999</v>
      </c>
      <c r="H1554" s="771"/>
      <c r="I1554" s="258">
        <v>33351.381049999996</v>
      </c>
      <c r="J1554" s="258">
        <v>2245.0645</v>
      </c>
      <c r="K1554" s="258">
        <v>9688.4699999999993</v>
      </c>
      <c r="L1554" s="258">
        <v>1536.85</v>
      </c>
      <c r="M1554" s="258">
        <v>1561.12</v>
      </c>
      <c r="N1554" s="310">
        <v>48382.885549999999</v>
      </c>
      <c r="O1554" s="655">
        <v>14.23</v>
      </c>
      <c r="P1554" s="89"/>
    </row>
    <row r="1555" spans="1:16" outlineLevel="1" x14ac:dyDescent="0.2">
      <c r="A1555" s="623">
        <v>507</v>
      </c>
      <c r="B1555" s="262" t="s">
        <v>239</v>
      </c>
      <c r="C1555" s="262" t="s">
        <v>3088</v>
      </c>
      <c r="D1555" s="892" t="s">
        <v>510</v>
      </c>
      <c r="E1555" s="266"/>
      <c r="F1555" s="597"/>
      <c r="G1555" s="267">
        <v>1</v>
      </c>
      <c r="H1555" s="907">
        <v>37</v>
      </c>
      <c r="I1555" s="272">
        <v>30171.662369999998</v>
      </c>
      <c r="J1555" s="272">
        <v>1952.23</v>
      </c>
      <c r="K1555" s="316"/>
      <c r="L1555" s="316"/>
      <c r="M1555" s="316"/>
      <c r="N1555" s="656"/>
      <c r="O1555" s="656"/>
      <c r="P1555" s="89"/>
    </row>
    <row r="1556" spans="1:16" ht="12" customHeight="1" outlineLevel="1" x14ac:dyDescent="0.2">
      <c r="A1556" s="624">
        <v>507</v>
      </c>
      <c r="B1556" s="275" t="s">
        <v>239</v>
      </c>
      <c r="C1556" s="275" t="s">
        <v>3088</v>
      </c>
      <c r="D1556" s="278" t="s">
        <v>1769</v>
      </c>
      <c r="E1556" s="276"/>
      <c r="F1556" s="540"/>
      <c r="G1556" s="280">
        <v>0.15</v>
      </c>
      <c r="H1556" s="909">
        <v>28</v>
      </c>
      <c r="I1556" s="282">
        <v>3179.7186799999999</v>
      </c>
      <c r="J1556" s="282">
        <v>292.83449999999999</v>
      </c>
      <c r="K1556" s="251"/>
      <c r="L1556" s="251"/>
      <c r="M1556" s="251"/>
      <c r="N1556" s="252"/>
      <c r="O1556" s="252"/>
      <c r="P1556" s="89"/>
    </row>
    <row r="1557" spans="1:16" ht="24" customHeight="1" x14ac:dyDescent="0.2">
      <c r="A1557" s="1192">
        <v>507</v>
      </c>
      <c r="B1557" s="1193" t="s">
        <v>239</v>
      </c>
      <c r="C1557" s="1193" t="s">
        <v>1553</v>
      </c>
      <c r="D1557" s="948" t="s">
        <v>3588</v>
      </c>
      <c r="E1557" s="766">
        <v>100</v>
      </c>
      <c r="F1557" s="770" t="s">
        <v>830</v>
      </c>
      <c r="G1557" s="743">
        <v>6.9999999999999993E-2</v>
      </c>
      <c r="H1557" s="771"/>
      <c r="I1557" s="743">
        <v>2248.3366100000003</v>
      </c>
      <c r="J1557" s="743">
        <v>136.65609999999998</v>
      </c>
      <c r="K1557" s="743">
        <v>683.89</v>
      </c>
      <c r="L1557" s="743">
        <v>90.4</v>
      </c>
      <c r="M1557" s="743">
        <v>91.83</v>
      </c>
      <c r="N1557" s="748">
        <v>3251.1127100000003</v>
      </c>
      <c r="O1557" s="772">
        <v>32.51</v>
      </c>
      <c r="P1557" s="89"/>
    </row>
    <row r="1558" spans="1:16" outlineLevel="1" x14ac:dyDescent="0.2">
      <c r="A1558" s="889">
        <v>507</v>
      </c>
      <c r="B1558" s="890" t="s">
        <v>239</v>
      </c>
      <c r="C1558" s="890" t="s">
        <v>1553</v>
      </c>
      <c r="D1558" s="892" t="s">
        <v>511</v>
      </c>
      <c r="E1558" s="1194"/>
      <c r="F1558" s="1195"/>
      <c r="G1558" s="894">
        <v>0.06</v>
      </c>
      <c r="H1558" s="907">
        <v>40</v>
      </c>
      <c r="I1558" s="744">
        <v>2036.3553700000002</v>
      </c>
      <c r="J1558" s="744">
        <v>117.13379999999999</v>
      </c>
      <c r="K1558" s="1058"/>
      <c r="L1558" s="1058"/>
      <c r="M1558" s="1058"/>
      <c r="N1558" s="1101"/>
      <c r="O1558" s="1101"/>
      <c r="P1558" s="89"/>
    </row>
    <row r="1559" spans="1:16" outlineLevel="1" x14ac:dyDescent="0.2">
      <c r="A1559" s="1023">
        <v>507</v>
      </c>
      <c r="B1559" s="1061" t="s">
        <v>239</v>
      </c>
      <c r="C1559" s="1061" t="s">
        <v>1553</v>
      </c>
      <c r="D1559" s="1196" t="s">
        <v>1769</v>
      </c>
      <c r="E1559" s="1103"/>
      <c r="F1559" s="1197"/>
      <c r="G1559" s="1198">
        <v>0.01</v>
      </c>
      <c r="H1559" s="909">
        <v>28</v>
      </c>
      <c r="I1559" s="746">
        <v>211.98123999999999</v>
      </c>
      <c r="J1559" s="746">
        <v>19.522299999999998</v>
      </c>
      <c r="K1559" s="747"/>
      <c r="L1559" s="747"/>
      <c r="M1559" s="747"/>
      <c r="N1559" s="910"/>
      <c r="O1559" s="910"/>
      <c r="P1559" s="89"/>
    </row>
    <row r="1560" spans="1:16" x14ac:dyDescent="0.2">
      <c r="A1560" s="625">
        <v>511</v>
      </c>
      <c r="B1560" s="254" t="s">
        <v>240</v>
      </c>
      <c r="C1560" s="254" t="s">
        <v>167</v>
      </c>
      <c r="D1560" s="256" t="s">
        <v>750</v>
      </c>
      <c r="E1560" s="257">
        <v>12</v>
      </c>
      <c r="F1560" s="301" t="s">
        <v>594</v>
      </c>
      <c r="G1560" s="258">
        <v>8.15</v>
      </c>
      <c r="H1560" s="771"/>
      <c r="I1560" s="258">
        <v>272442.14359000005</v>
      </c>
      <c r="J1560" s="258">
        <v>15910.674500000001</v>
      </c>
      <c r="K1560" s="258">
        <v>613153.01</v>
      </c>
      <c r="L1560" s="258">
        <v>0</v>
      </c>
      <c r="M1560" s="258">
        <v>4683.37</v>
      </c>
      <c r="N1560" s="310">
        <v>906189.19809000008</v>
      </c>
      <c r="O1560" s="655">
        <v>75515.77</v>
      </c>
      <c r="P1560" s="89"/>
    </row>
    <row r="1561" spans="1:16" ht="15" customHeight="1" outlineLevel="1" x14ac:dyDescent="0.2">
      <c r="A1561" s="623">
        <v>511</v>
      </c>
      <c r="B1561" s="262" t="s">
        <v>240</v>
      </c>
      <c r="C1561" s="262" t="s">
        <v>167</v>
      </c>
      <c r="D1561" s="265" t="s">
        <v>517</v>
      </c>
      <c r="E1561" s="266"/>
      <c r="F1561" s="296"/>
      <c r="G1561" s="267">
        <v>7.07</v>
      </c>
      <c r="H1561" s="907">
        <v>41</v>
      </c>
      <c r="I1561" s="272">
        <v>249548.16909000004</v>
      </c>
      <c r="J1561" s="272">
        <v>13802.266100000001</v>
      </c>
      <c r="K1561" s="242"/>
      <c r="L1561" s="242"/>
      <c r="M1561" s="242"/>
      <c r="N1561" s="900"/>
      <c r="O1561" s="656"/>
      <c r="P1561" s="89"/>
    </row>
    <row r="1562" spans="1:16" ht="13.5" customHeight="1" outlineLevel="1" x14ac:dyDescent="0.2">
      <c r="A1562" s="624">
        <v>511</v>
      </c>
      <c r="B1562" s="275" t="s">
        <v>240</v>
      </c>
      <c r="C1562" s="275" t="s">
        <v>167</v>
      </c>
      <c r="D1562" s="278" t="s">
        <v>1769</v>
      </c>
      <c r="E1562" s="276"/>
      <c r="F1562" s="540"/>
      <c r="G1562" s="280">
        <v>1.08</v>
      </c>
      <c r="H1562" s="909">
        <v>28</v>
      </c>
      <c r="I1562" s="282">
        <v>22893.9745</v>
      </c>
      <c r="J1562" s="282">
        <v>2108.4083999999998</v>
      </c>
      <c r="K1562" s="242"/>
      <c r="L1562" s="242"/>
      <c r="M1562" s="242"/>
      <c r="N1562" s="900"/>
      <c r="O1562" s="252"/>
      <c r="P1562" s="89"/>
    </row>
    <row r="1563" spans="1:16" x14ac:dyDescent="0.2">
      <c r="A1563" s="625">
        <v>511</v>
      </c>
      <c r="B1563" s="306" t="s">
        <v>240</v>
      </c>
      <c r="C1563" s="254" t="s">
        <v>243</v>
      </c>
      <c r="D1563" s="284" t="s">
        <v>704</v>
      </c>
      <c r="E1563" s="257">
        <v>12000</v>
      </c>
      <c r="F1563" s="301" t="s">
        <v>705</v>
      </c>
      <c r="G1563" s="258">
        <v>7.19</v>
      </c>
      <c r="H1563" s="771"/>
      <c r="I1563" s="258">
        <v>200567.05609</v>
      </c>
      <c r="J1563" s="258">
        <v>14036.5337</v>
      </c>
      <c r="K1563" s="258">
        <v>65594.48</v>
      </c>
      <c r="L1563" s="258">
        <v>150052.73000000001</v>
      </c>
      <c r="M1563" s="258"/>
      <c r="N1563" s="310">
        <v>430250.79978999996</v>
      </c>
      <c r="O1563" s="655">
        <v>35.85</v>
      </c>
      <c r="P1563" s="89"/>
    </row>
    <row r="1564" spans="1:16" outlineLevel="1" x14ac:dyDescent="0.2">
      <c r="A1564" s="624">
        <v>511</v>
      </c>
      <c r="B1564" s="275" t="s">
        <v>240</v>
      </c>
      <c r="C1564" s="275" t="s">
        <v>243</v>
      </c>
      <c r="D1564" s="278" t="s">
        <v>1770</v>
      </c>
      <c r="E1564" s="279"/>
      <c r="F1564" s="539"/>
      <c r="G1564" s="280">
        <v>7.19</v>
      </c>
      <c r="H1564" s="909">
        <v>35</v>
      </c>
      <c r="I1564" s="282">
        <v>200567.05609</v>
      </c>
      <c r="J1564" s="282">
        <v>14036.5337</v>
      </c>
      <c r="K1564" s="323"/>
      <c r="L1564" s="323"/>
      <c r="M1564" s="323"/>
      <c r="N1564" s="323"/>
      <c r="O1564" s="612"/>
      <c r="P1564" s="89"/>
    </row>
    <row r="1565" spans="1:16" x14ac:dyDescent="0.2">
      <c r="A1565" s="625">
        <v>511</v>
      </c>
      <c r="B1565" s="306" t="s">
        <v>240</v>
      </c>
      <c r="C1565" s="254" t="s">
        <v>244</v>
      </c>
      <c r="D1565" s="284" t="s">
        <v>706</v>
      </c>
      <c r="E1565" s="257">
        <v>12000</v>
      </c>
      <c r="F1565" s="301" t="s">
        <v>705</v>
      </c>
      <c r="G1565" s="258">
        <v>3.13</v>
      </c>
      <c r="H1565" s="771"/>
      <c r="I1565" s="258">
        <v>87312.223310000001</v>
      </c>
      <c r="J1565" s="258">
        <v>6110.4799000000003</v>
      </c>
      <c r="K1565" s="258">
        <v>838580.41</v>
      </c>
      <c r="L1565" s="258">
        <v>134190.01</v>
      </c>
      <c r="M1565" s="258"/>
      <c r="N1565" s="310">
        <v>1066193.1232100001</v>
      </c>
      <c r="O1565" s="655">
        <v>88.85</v>
      </c>
      <c r="P1565" s="89"/>
    </row>
    <row r="1566" spans="1:16" outlineLevel="1" x14ac:dyDescent="0.2">
      <c r="A1566" s="624">
        <v>511</v>
      </c>
      <c r="B1566" s="275" t="s">
        <v>240</v>
      </c>
      <c r="C1566" s="275" t="s">
        <v>244</v>
      </c>
      <c r="D1566" s="278" t="s">
        <v>1770</v>
      </c>
      <c r="E1566" s="279"/>
      <c r="F1566" s="539"/>
      <c r="G1566" s="280">
        <v>3.13</v>
      </c>
      <c r="H1566" s="909">
        <v>35</v>
      </c>
      <c r="I1566" s="282">
        <v>87312.223310000001</v>
      </c>
      <c r="J1566" s="282">
        <v>6110.4799000000003</v>
      </c>
      <c r="K1566" s="323"/>
      <c r="L1566" s="323"/>
      <c r="M1566" s="323"/>
      <c r="N1566" s="323"/>
      <c r="O1566" s="612"/>
      <c r="P1566" s="89"/>
    </row>
    <row r="1567" spans="1:16" x14ac:dyDescent="0.2">
      <c r="A1567" s="625">
        <v>511</v>
      </c>
      <c r="B1567" s="306" t="s">
        <v>386</v>
      </c>
      <c r="C1567" s="254" t="s">
        <v>167</v>
      </c>
      <c r="D1567" s="284" t="s">
        <v>707</v>
      </c>
      <c r="E1567" s="257">
        <v>12</v>
      </c>
      <c r="F1567" s="301" t="s">
        <v>594</v>
      </c>
      <c r="G1567" s="258">
        <v>6</v>
      </c>
      <c r="H1567" s="771"/>
      <c r="I1567" s="258">
        <v>257662.23774000001</v>
      </c>
      <c r="J1567" s="258">
        <v>11713.38</v>
      </c>
      <c r="K1567" s="258">
        <v>729883.42</v>
      </c>
      <c r="L1567" s="258">
        <v>0</v>
      </c>
      <c r="M1567" s="258"/>
      <c r="N1567" s="310">
        <v>999259.03774000006</v>
      </c>
      <c r="O1567" s="655">
        <v>83271.59</v>
      </c>
      <c r="P1567" s="89"/>
    </row>
    <row r="1568" spans="1:16" outlineLevel="1" x14ac:dyDescent="0.2">
      <c r="A1568" s="624">
        <v>511</v>
      </c>
      <c r="B1568" s="275" t="s">
        <v>386</v>
      </c>
      <c r="C1568" s="275" t="s">
        <v>167</v>
      </c>
      <c r="D1568" s="278" t="s">
        <v>1770</v>
      </c>
      <c r="E1568" s="279"/>
      <c r="F1568" s="539"/>
      <c r="G1568" s="280">
        <v>6</v>
      </c>
      <c r="H1568" s="909">
        <v>46</v>
      </c>
      <c r="I1568" s="282">
        <v>257662.23774000001</v>
      </c>
      <c r="J1568" s="282">
        <v>11713.38</v>
      </c>
      <c r="K1568" s="323"/>
      <c r="L1568" s="323"/>
      <c r="M1568" s="323"/>
      <c r="N1568" s="323"/>
      <c r="O1568" s="612"/>
      <c r="P1568" s="89"/>
    </row>
    <row r="1569" spans="1:16" x14ac:dyDescent="0.2">
      <c r="A1569" s="625">
        <v>511</v>
      </c>
      <c r="B1569" s="306" t="s">
        <v>3122</v>
      </c>
      <c r="C1569" s="254" t="s">
        <v>3123</v>
      </c>
      <c r="D1569" s="284" t="s">
        <v>3124</v>
      </c>
      <c r="E1569" s="257">
        <v>12</v>
      </c>
      <c r="F1569" s="301" t="s">
        <v>594</v>
      </c>
      <c r="G1569" s="730">
        <v>2</v>
      </c>
      <c r="H1569" s="998"/>
      <c r="I1569" s="258">
        <v>101406.78909000001</v>
      </c>
      <c r="J1569" s="258">
        <v>3904.46</v>
      </c>
      <c r="K1569" s="258">
        <v>31641.81</v>
      </c>
      <c r="L1569" s="258">
        <v>0</v>
      </c>
      <c r="M1569" s="258"/>
      <c r="N1569" s="310">
        <v>136953.05909</v>
      </c>
      <c r="O1569" s="655">
        <v>11412.75</v>
      </c>
      <c r="P1569" s="89"/>
    </row>
    <row r="1570" spans="1:16" outlineLevel="1" x14ac:dyDescent="0.2">
      <c r="A1570" s="1017">
        <v>511</v>
      </c>
      <c r="B1570" s="956" t="s">
        <v>3122</v>
      </c>
      <c r="C1570" s="956" t="s">
        <v>3123</v>
      </c>
      <c r="D1570" s="619" t="s">
        <v>526</v>
      </c>
      <c r="E1570" s="957"/>
      <c r="F1570" s="957"/>
      <c r="G1570" s="997">
        <v>1</v>
      </c>
      <c r="H1570" s="907">
        <v>57</v>
      </c>
      <c r="I1570" s="272">
        <v>66110.018349999998</v>
      </c>
      <c r="J1570" s="272">
        <v>1952.23</v>
      </c>
      <c r="K1570" s="242"/>
      <c r="L1570" s="242"/>
      <c r="M1570" s="242"/>
      <c r="N1570" s="242"/>
      <c r="O1570" s="222"/>
      <c r="P1570" s="89"/>
    </row>
    <row r="1571" spans="1:16" ht="13.5" outlineLevel="1" thickBot="1" x14ac:dyDescent="0.25">
      <c r="A1571" s="1017">
        <v>511</v>
      </c>
      <c r="B1571" s="956" t="s">
        <v>3122</v>
      </c>
      <c r="C1571" s="956" t="s">
        <v>3123</v>
      </c>
      <c r="D1571" s="964" t="s">
        <v>1757</v>
      </c>
      <c r="E1571" s="957"/>
      <c r="F1571" s="957"/>
      <c r="G1571" s="997">
        <v>1</v>
      </c>
      <c r="H1571" s="907">
        <v>41</v>
      </c>
      <c r="I1571" s="272">
        <v>35296.77074</v>
      </c>
      <c r="J1571" s="272">
        <v>1952.23</v>
      </c>
      <c r="K1571" s="242"/>
      <c r="L1571" s="242"/>
      <c r="M1571" s="242"/>
      <c r="N1571" s="242"/>
      <c r="O1571" s="222"/>
      <c r="P1571" s="89"/>
    </row>
    <row r="1572" spans="1:16" ht="13.5" thickBot="1" x14ac:dyDescent="0.25">
      <c r="A1572" s="628" t="s">
        <v>303</v>
      </c>
      <c r="B1572" s="244"/>
      <c r="C1572" s="244"/>
      <c r="D1572" s="245"/>
      <c r="E1572" s="5"/>
      <c r="F1572" s="25"/>
      <c r="G1572" s="5"/>
      <c r="N1572" s="900"/>
      <c r="O1572" s="1"/>
      <c r="P1572" s="89"/>
    </row>
    <row r="1573" spans="1:16" x14ac:dyDescent="0.2">
      <c r="A1573" s="622">
        <v>513</v>
      </c>
      <c r="B1573" s="324">
        <v>150</v>
      </c>
      <c r="C1573" s="324" t="s">
        <v>1753</v>
      </c>
      <c r="D1573" s="335" t="s">
        <v>751</v>
      </c>
      <c r="E1573" s="766">
        <v>104433</v>
      </c>
      <c r="F1573" s="301" t="s">
        <v>552</v>
      </c>
      <c r="G1573" s="258">
        <v>2.31</v>
      </c>
      <c r="H1573" s="771"/>
      <c r="I1573" s="258">
        <v>80152.774069999999</v>
      </c>
      <c r="J1573" s="258">
        <v>4509.6512999999995</v>
      </c>
      <c r="K1573" s="310">
        <v>19249.62</v>
      </c>
      <c r="L1573" s="310">
        <v>20190.43</v>
      </c>
      <c r="M1573" s="310">
        <v>1561.12</v>
      </c>
      <c r="N1573" s="310">
        <v>125663.59537</v>
      </c>
      <c r="O1573" s="655">
        <v>1.2</v>
      </c>
      <c r="P1573" s="89"/>
    </row>
    <row r="1574" spans="1:16" outlineLevel="1" x14ac:dyDescent="0.2">
      <c r="A1574" s="623">
        <v>513</v>
      </c>
      <c r="B1574" s="262">
        <v>150</v>
      </c>
      <c r="C1574" s="262" t="s">
        <v>1753</v>
      </c>
      <c r="D1574" s="265" t="s">
        <v>520</v>
      </c>
      <c r="E1574" s="294">
        <v>104433</v>
      </c>
      <c r="F1574" s="296"/>
      <c r="G1574" s="267">
        <v>1</v>
      </c>
      <c r="H1574" s="907">
        <v>34</v>
      </c>
      <c r="I1574" s="272">
        <v>35702.845549999998</v>
      </c>
      <c r="J1574" s="272">
        <v>1952.23</v>
      </c>
      <c r="K1574" s="316"/>
      <c r="L1574" s="316"/>
      <c r="M1574" s="316"/>
      <c r="N1574" s="656"/>
      <c r="O1574" s="1079"/>
      <c r="P1574" s="89"/>
    </row>
    <row r="1575" spans="1:16" ht="13.5" customHeight="1" outlineLevel="1" x14ac:dyDescent="0.2">
      <c r="A1575" s="623">
        <v>513</v>
      </c>
      <c r="B1575" s="262">
        <v>150</v>
      </c>
      <c r="C1575" s="262" t="s">
        <v>1753</v>
      </c>
      <c r="D1575" s="265" t="s">
        <v>524</v>
      </c>
      <c r="E1575" s="263"/>
      <c r="F1575" s="297"/>
      <c r="G1575" s="267">
        <v>1</v>
      </c>
      <c r="H1575" s="907">
        <v>34</v>
      </c>
      <c r="I1575" s="272">
        <v>35702.845549999998</v>
      </c>
      <c r="J1575" s="272">
        <v>1952.23</v>
      </c>
      <c r="K1575" s="242"/>
      <c r="L1575" s="242"/>
      <c r="M1575" s="242"/>
      <c r="N1575" s="222"/>
      <c r="O1575" s="243"/>
      <c r="P1575" s="89"/>
    </row>
    <row r="1576" spans="1:16" outlineLevel="1" x14ac:dyDescent="0.2">
      <c r="A1576" s="624">
        <v>513</v>
      </c>
      <c r="B1576" s="275">
        <v>150</v>
      </c>
      <c r="C1576" s="275" t="s">
        <v>1753</v>
      </c>
      <c r="D1576" s="278" t="s">
        <v>1769</v>
      </c>
      <c r="E1576" s="276"/>
      <c r="F1576" s="540"/>
      <c r="G1576" s="280">
        <v>0.31</v>
      </c>
      <c r="H1576" s="909">
        <v>28</v>
      </c>
      <c r="I1576" s="282">
        <v>8747.0829699999995</v>
      </c>
      <c r="J1576" s="282">
        <v>605.19129999999996</v>
      </c>
      <c r="K1576" s="251"/>
      <c r="L1576" s="251"/>
      <c r="M1576" s="251"/>
      <c r="N1576" s="252"/>
      <c r="O1576" s="252"/>
      <c r="P1576" s="89"/>
    </row>
    <row r="1577" spans="1:16" x14ac:dyDescent="0.2">
      <c r="A1577" s="625">
        <v>513</v>
      </c>
      <c r="B1577" s="254">
        <v>151</v>
      </c>
      <c r="C1577" s="254" t="s">
        <v>1753</v>
      </c>
      <c r="D1577" s="284" t="s">
        <v>709</v>
      </c>
      <c r="E1577" s="257">
        <v>99460</v>
      </c>
      <c r="F1577" s="301" t="s">
        <v>552</v>
      </c>
      <c r="G1577" s="258">
        <v>1.38</v>
      </c>
      <c r="H1577" s="771"/>
      <c r="I1577" s="258">
        <v>47922.36608</v>
      </c>
      <c r="J1577" s="258">
        <v>2694.0774000000001</v>
      </c>
      <c r="K1577" s="310">
        <v>15736.72</v>
      </c>
      <c r="L1577" s="310">
        <v>6607.78</v>
      </c>
      <c r="M1577" s="310">
        <v>1561.12</v>
      </c>
      <c r="N1577" s="310">
        <v>74522.063479999983</v>
      </c>
      <c r="O1577" s="655">
        <v>0.75</v>
      </c>
      <c r="P1577" s="89"/>
    </row>
    <row r="1578" spans="1:16" outlineLevel="1" x14ac:dyDescent="0.2">
      <c r="A1578" s="623">
        <v>513</v>
      </c>
      <c r="B1578" s="262">
        <v>151</v>
      </c>
      <c r="C1578" s="262" t="s">
        <v>1753</v>
      </c>
      <c r="D1578" s="265" t="s">
        <v>525</v>
      </c>
      <c r="E1578" s="294">
        <v>99460</v>
      </c>
      <c r="F1578" s="296"/>
      <c r="G1578" s="267">
        <v>1.2</v>
      </c>
      <c r="H1578" s="907">
        <v>34</v>
      </c>
      <c r="I1578" s="272">
        <v>42843.414669999998</v>
      </c>
      <c r="J1578" s="272">
        <v>2342.6759999999999</v>
      </c>
      <c r="K1578" s="316"/>
      <c r="L1578" s="316"/>
      <c r="M1578" s="316"/>
      <c r="N1578" s="656"/>
      <c r="O1578" s="656"/>
      <c r="P1578" s="89"/>
    </row>
    <row r="1579" spans="1:16" outlineLevel="1" x14ac:dyDescent="0.2">
      <c r="A1579" s="624">
        <v>513</v>
      </c>
      <c r="B1579" s="275">
        <v>151</v>
      </c>
      <c r="C1579" s="275" t="s">
        <v>1753</v>
      </c>
      <c r="D1579" s="278" t="s">
        <v>1769</v>
      </c>
      <c r="E1579" s="276"/>
      <c r="F1579" s="540"/>
      <c r="G1579" s="280">
        <v>0.18</v>
      </c>
      <c r="H1579" s="909">
        <v>28</v>
      </c>
      <c r="I1579" s="282">
        <v>5078.9514099999997</v>
      </c>
      <c r="J1579" s="282">
        <v>351.40139999999997</v>
      </c>
      <c r="K1579" s="251"/>
      <c r="L1579" s="251"/>
      <c r="M1579" s="251"/>
      <c r="N1579" s="252"/>
      <c r="O1579" s="252"/>
      <c r="P1579" s="89"/>
    </row>
    <row r="1580" spans="1:16" x14ac:dyDescent="0.2">
      <c r="A1580" s="625">
        <v>513</v>
      </c>
      <c r="B1580" s="254">
        <v>153</v>
      </c>
      <c r="C1580" s="254" t="s">
        <v>1753</v>
      </c>
      <c r="D1580" s="284" t="s">
        <v>710</v>
      </c>
      <c r="E1580" s="766">
        <v>104433</v>
      </c>
      <c r="F1580" s="301" t="s">
        <v>552</v>
      </c>
      <c r="G1580" s="258">
        <v>1.1499999999999999</v>
      </c>
      <c r="H1580" s="771"/>
      <c r="I1580" s="258">
        <v>39935.305059999999</v>
      </c>
      <c r="J1580" s="258">
        <v>2245.0645</v>
      </c>
      <c r="K1580" s="310">
        <v>12963.1</v>
      </c>
      <c r="L1580" s="310">
        <v>5506.48</v>
      </c>
      <c r="M1580" s="310">
        <v>1561.12</v>
      </c>
      <c r="N1580" s="310">
        <v>62211.069559999996</v>
      </c>
      <c r="O1580" s="655">
        <v>0.6</v>
      </c>
      <c r="P1580" s="89"/>
    </row>
    <row r="1581" spans="1:16" outlineLevel="1" x14ac:dyDescent="0.2">
      <c r="A1581" s="623">
        <v>513</v>
      </c>
      <c r="B1581" s="262">
        <v>153</v>
      </c>
      <c r="C1581" s="262" t="s">
        <v>1753</v>
      </c>
      <c r="D1581" s="265" t="s">
        <v>525</v>
      </c>
      <c r="E1581" s="294">
        <v>104433</v>
      </c>
      <c r="F1581" s="296"/>
      <c r="G1581" s="267">
        <v>1</v>
      </c>
      <c r="H1581" s="907">
        <v>34</v>
      </c>
      <c r="I1581" s="272">
        <v>35702.845549999998</v>
      </c>
      <c r="J1581" s="272">
        <v>1952.23</v>
      </c>
      <c r="K1581" s="316"/>
      <c r="L1581" s="316"/>
      <c r="M1581" s="316"/>
      <c r="N1581" s="656"/>
      <c r="O1581" s="1079"/>
      <c r="P1581" s="89"/>
    </row>
    <row r="1582" spans="1:16" outlineLevel="1" x14ac:dyDescent="0.2">
      <c r="A1582" s="624">
        <v>513</v>
      </c>
      <c r="B1582" s="275">
        <v>153</v>
      </c>
      <c r="C1582" s="275" t="s">
        <v>1753</v>
      </c>
      <c r="D1582" s="278" t="s">
        <v>1769</v>
      </c>
      <c r="E1582" s="276"/>
      <c r="F1582" s="540"/>
      <c r="G1582" s="280">
        <v>0.15</v>
      </c>
      <c r="H1582" s="909">
        <v>28</v>
      </c>
      <c r="I1582" s="282">
        <v>4232.4595099999997</v>
      </c>
      <c r="J1582" s="282">
        <v>292.83449999999999</v>
      </c>
      <c r="K1582" s="251"/>
      <c r="L1582" s="251"/>
      <c r="M1582" s="251"/>
      <c r="N1582" s="252"/>
      <c r="O1582" s="252"/>
      <c r="P1582" s="89"/>
    </row>
    <row r="1583" spans="1:16" ht="25.5" x14ac:dyDescent="0.2">
      <c r="A1583" s="625">
        <v>644</v>
      </c>
      <c r="B1583" s="254">
        <v>405</v>
      </c>
      <c r="C1583" s="254" t="s">
        <v>713</v>
      </c>
      <c r="D1583" s="284" t="s">
        <v>1768</v>
      </c>
      <c r="E1583" s="257">
        <v>1000</v>
      </c>
      <c r="F1583" s="307" t="s">
        <v>712</v>
      </c>
      <c r="G1583" s="258">
        <v>0.96000000000000008</v>
      </c>
      <c r="H1583" s="771"/>
      <c r="I1583" s="258">
        <v>27332.723019999998</v>
      </c>
      <c r="J1583" s="258">
        <v>1874.1407999999999</v>
      </c>
      <c r="K1583" s="310">
        <v>2950.27</v>
      </c>
      <c r="L1583" s="310">
        <v>670.8</v>
      </c>
      <c r="M1583" s="310">
        <v>21.51</v>
      </c>
      <c r="N1583" s="310">
        <v>32849.443820000008</v>
      </c>
      <c r="O1583" s="655">
        <v>32.85</v>
      </c>
      <c r="P1583" s="89"/>
    </row>
    <row r="1584" spans="1:16" outlineLevel="1" x14ac:dyDescent="0.2">
      <c r="A1584" s="623">
        <v>644</v>
      </c>
      <c r="B1584" s="262">
        <v>405</v>
      </c>
      <c r="C1584" s="262" t="s">
        <v>713</v>
      </c>
      <c r="D1584" s="892" t="s">
        <v>510</v>
      </c>
      <c r="E1584" s="266"/>
      <c r="F1584" s="296"/>
      <c r="G1584" s="267">
        <v>0.28000000000000003</v>
      </c>
      <c r="H1584" s="907">
        <v>37</v>
      </c>
      <c r="I1584" s="272">
        <v>9334.4498500000009</v>
      </c>
      <c r="J1584" s="272">
        <v>546.62439999999992</v>
      </c>
      <c r="K1584" s="316"/>
      <c r="L1584" s="316"/>
      <c r="M1584" s="316"/>
      <c r="N1584" s="656"/>
      <c r="O1584" s="656"/>
      <c r="P1584" s="89"/>
    </row>
    <row r="1585" spans="1:16" outlineLevel="1" x14ac:dyDescent="0.2">
      <c r="A1585" s="623">
        <v>644</v>
      </c>
      <c r="B1585" s="262">
        <v>405</v>
      </c>
      <c r="C1585" s="262" t="s">
        <v>713</v>
      </c>
      <c r="D1585" s="265" t="s">
        <v>524</v>
      </c>
      <c r="E1585" s="263"/>
      <c r="F1585" s="297"/>
      <c r="G1585" s="267">
        <v>0.55000000000000004</v>
      </c>
      <c r="H1585" s="907">
        <v>32</v>
      </c>
      <c r="I1585" s="272">
        <v>15070.49001</v>
      </c>
      <c r="J1585" s="272">
        <v>1073.7265</v>
      </c>
      <c r="K1585" s="242"/>
      <c r="L1585" s="242"/>
      <c r="M1585" s="242"/>
      <c r="N1585" s="222"/>
      <c r="O1585" s="222"/>
      <c r="P1585" s="89"/>
    </row>
    <row r="1586" spans="1:16" ht="13.5" customHeight="1" outlineLevel="1" x14ac:dyDescent="0.2">
      <c r="A1586" s="624">
        <v>644</v>
      </c>
      <c r="B1586" s="275">
        <v>405</v>
      </c>
      <c r="C1586" s="275" t="s">
        <v>713</v>
      </c>
      <c r="D1586" s="278" t="s">
        <v>1769</v>
      </c>
      <c r="E1586" s="276"/>
      <c r="F1586" s="540"/>
      <c r="G1586" s="280">
        <v>0.13</v>
      </c>
      <c r="H1586" s="909">
        <v>27</v>
      </c>
      <c r="I1586" s="282">
        <v>2927.7831599999995</v>
      </c>
      <c r="J1586" s="282">
        <v>253.78989999999999</v>
      </c>
      <c r="K1586" s="251"/>
      <c r="L1586" s="251"/>
      <c r="M1586" s="251"/>
      <c r="N1586" s="252"/>
      <c r="O1586" s="252"/>
      <c r="P1586" s="89"/>
    </row>
    <row r="1587" spans="1:16" ht="25.5" customHeight="1" x14ac:dyDescent="0.2">
      <c r="A1587" s="625">
        <v>644</v>
      </c>
      <c r="B1587" s="254">
        <v>405</v>
      </c>
      <c r="C1587" s="254" t="s">
        <v>713</v>
      </c>
      <c r="D1587" s="284" t="s">
        <v>1767</v>
      </c>
      <c r="E1587" s="257">
        <v>1000</v>
      </c>
      <c r="F1587" s="307" t="s">
        <v>712</v>
      </c>
      <c r="G1587" s="258">
        <v>0.92</v>
      </c>
      <c r="H1587" s="771"/>
      <c r="I1587" s="258">
        <v>26997.853790000005</v>
      </c>
      <c r="J1587" s="258">
        <v>1796.0516</v>
      </c>
      <c r="K1587" s="310">
        <v>4029.75</v>
      </c>
      <c r="L1587" s="310">
        <v>670.8</v>
      </c>
      <c r="M1587" s="310">
        <v>21.51</v>
      </c>
      <c r="N1587" s="310">
        <v>33515.965390000005</v>
      </c>
      <c r="O1587" s="655">
        <v>33.520000000000003</v>
      </c>
      <c r="P1587" s="89"/>
    </row>
    <row r="1588" spans="1:16" ht="14.25" customHeight="1" outlineLevel="1" x14ac:dyDescent="0.2">
      <c r="A1588" s="623">
        <v>644</v>
      </c>
      <c r="B1588" s="262">
        <v>405</v>
      </c>
      <c r="C1588" s="262" t="s">
        <v>713</v>
      </c>
      <c r="D1588" s="892" t="s">
        <v>510</v>
      </c>
      <c r="E1588" s="266"/>
      <c r="F1588" s="296"/>
      <c r="G1588" s="267">
        <v>0.4</v>
      </c>
      <c r="H1588" s="907">
        <v>37</v>
      </c>
      <c r="I1588" s="272">
        <v>13334.928340000002</v>
      </c>
      <c r="J1588" s="272">
        <v>780.89200000000005</v>
      </c>
      <c r="K1588" s="316"/>
      <c r="L1588" s="316"/>
      <c r="M1588" s="316"/>
      <c r="N1588" s="656"/>
      <c r="O1588" s="656"/>
      <c r="P1588" s="89"/>
    </row>
    <row r="1589" spans="1:16" ht="13.5" customHeight="1" outlineLevel="1" x14ac:dyDescent="0.2">
      <c r="A1589" s="623">
        <v>644</v>
      </c>
      <c r="B1589" s="262">
        <v>405</v>
      </c>
      <c r="C1589" s="262" t="s">
        <v>713</v>
      </c>
      <c r="D1589" s="265" t="s">
        <v>524</v>
      </c>
      <c r="E1589" s="263"/>
      <c r="F1589" s="297"/>
      <c r="G1589" s="267">
        <v>0.4</v>
      </c>
      <c r="H1589" s="907">
        <v>32</v>
      </c>
      <c r="I1589" s="272">
        <v>10960.356380000001</v>
      </c>
      <c r="J1589" s="272">
        <v>780.89200000000005</v>
      </c>
      <c r="K1589" s="242"/>
      <c r="L1589" s="242"/>
      <c r="M1589" s="242"/>
      <c r="N1589" s="222"/>
      <c r="O1589" s="222"/>
      <c r="P1589" s="89"/>
    </row>
    <row r="1590" spans="1:16" ht="15" customHeight="1" outlineLevel="1" x14ac:dyDescent="0.2">
      <c r="A1590" s="624">
        <v>644</v>
      </c>
      <c r="B1590" s="275">
        <v>405</v>
      </c>
      <c r="C1590" s="275" t="s">
        <v>713</v>
      </c>
      <c r="D1590" s="278" t="s">
        <v>1769</v>
      </c>
      <c r="E1590" s="276"/>
      <c r="F1590" s="540"/>
      <c r="G1590" s="280">
        <v>0.12</v>
      </c>
      <c r="H1590" s="909">
        <v>27</v>
      </c>
      <c r="I1590" s="282">
        <v>2702.56907</v>
      </c>
      <c r="J1590" s="282">
        <v>234.26759999999999</v>
      </c>
      <c r="K1590" s="251"/>
      <c r="L1590" s="251"/>
      <c r="M1590" s="251"/>
      <c r="N1590" s="252"/>
      <c r="O1590" s="252"/>
      <c r="P1590" s="89"/>
    </row>
    <row r="1591" spans="1:16" ht="25.5" x14ac:dyDescent="0.2">
      <c r="A1591" s="625">
        <v>644</v>
      </c>
      <c r="B1591" s="254">
        <v>405</v>
      </c>
      <c r="C1591" s="254" t="s">
        <v>714</v>
      </c>
      <c r="D1591" s="284" t="s">
        <v>1687</v>
      </c>
      <c r="E1591" s="257">
        <v>1000</v>
      </c>
      <c r="F1591" s="307" t="s">
        <v>712</v>
      </c>
      <c r="G1591" s="258">
        <v>2.2200000000000002</v>
      </c>
      <c r="H1591" s="771"/>
      <c r="I1591" s="258">
        <v>70326.298599999995</v>
      </c>
      <c r="J1591" s="258">
        <v>4333.9506000000001</v>
      </c>
      <c r="K1591" s="310">
        <v>4262.4399999999996</v>
      </c>
      <c r="L1591" s="310">
        <v>719.33</v>
      </c>
      <c r="M1591" s="310">
        <v>21.51</v>
      </c>
      <c r="N1591" s="310">
        <v>79663.52919999999</v>
      </c>
      <c r="O1591" s="655">
        <v>79.66</v>
      </c>
      <c r="P1591" s="89"/>
    </row>
    <row r="1592" spans="1:16" ht="15" customHeight="1" outlineLevel="1" x14ac:dyDescent="0.2">
      <c r="A1592" s="623">
        <v>644</v>
      </c>
      <c r="B1592" s="262">
        <v>405</v>
      </c>
      <c r="C1592" s="262" t="s">
        <v>714</v>
      </c>
      <c r="D1592" s="265" t="s">
        <v>535</v>
      </c>
      <c r="E1592" s="266"/>
      <c r="F1592" s="296"/>
      <c r="G1592" s="267">
        <v>0.09</v>
      </c>
      <c r="H1592" s="907">
        <v>41</v>
      </c>
      <c r="I1592" s="272">
        <v>3828.4301700000005</v>
      </c>
      <c r="J1592" s="272">
        <v>175.70069999999998</v>
      </c>
      <c r="K1592" s="242"/>
      <c r="L1592" s="242"/>
      <c r="M1592" s="242"/>
      <c r="N1592" s="900"/>
      <c r="O1592" s="656"/>
      <c r="P1592" s="89"/>
    </row>
    <row r="1593" spans="1:16" outlineLevel="1" x14ac:dyDescent="0.2">
      <c r="A1593" s="623">
        <v>644</v>
      </c>
      <c r="B1593" s="262">
        <v>405</v>
      </c>
      <c r="C1593" s="262" t="s">
        <v>714</v>
      </c>
      <c r="D1593" s="892" t="s">
        <v>3469</v>
      </c>
      <c r="E1593" s="263"/>
      <c r="F1593" s="297"/>
      <c r="G1593" s="267">
        <v>0.64</v>
      </c>
      <c r="H1593" s="907">
        <v>38</v>
      </c>
      <c r="I1593" s="272">
        <v>24202.334149999999</v>
      </c>
      <c r="J1593" s="272">
        <v>1249.4271999999999</v>
      </c>
      <c r="K1593" s="242"/>
      <c r="L1593" s="242"/>
      <c r="M1593" s="242"/>
      <c r="N1593" s="900"/>
      <c r="O1593" s="222"/>
      <c r="P1593" s="89"/>
    </row>
    <row r="1594" spans="1:16" ht="15" customHeight="1" outlineLevel="1" x14ac:dyDescent="0.2">
      <c r="A1594" s="623">
        <v>644</v>
      </c>
      <c r="B1594" s="262">
        <v>405</v>
      </c>
      <c r="C1594" s="262" t="s">
        <v>714</v>
      </c>
      <c r="D1594" s="265" t="s">
        <v>514</v>
      </c>
      <c r="E1594" s="263"/>
      <c r="F1594" s="297"/>
      <c r="G1594" s="267">
        <v>0.08</v>
      </c>
      <c r="H1594" s="907">
        <v>39</v>
      </c>
      <c r="I1594" s="272">
        <v>3146.32312</v>
      </c>
      <c r="J1594" s="272">
        <v>156.17839999999998</v>
      </c>
      <c r="K1594" s="242"/>
      <c r="L1594" s="242"/>
      <c r="M1594" s="242"/>
      <c r="N1594" s="900"/>
      <c r="O1594" s="222"/>
      <c r="P1594" s="89"/>
    </row>
    <row r="1595" spans="1:16" ht="14.25" customHeight="1" outlineLevel="1" x14ac:dyDescent="0.2">
      <c r="A1595" s="623">
        <v>644</v>
      </c>
      <c r="B1595" s="262">
        <v>405</v>
      </c>
      <c r="C1595" s="262" t="s">
        <v>714</v>
      </c>
      <c r="D1595" s="265" t="s">
        <v>519</v>
      </c>
      <c r="E1595" s="263"/>
      <c r="F1595" s="297"/>
      <c r="G1595" s="267">
        <v>0.01</v>
      </c>
      <c r="H1595" s="907">
        <v>39</v>
      </c>
      <c r="I1595" s="272">
        <v>393.29039</v>
      </c>
      <c r="J1595" s="272">
        <v>19.522299999999998</v>
      </c>
      <c r="K1595" s="242"/>
      <c r="L1595" s="242"/>
      <c r="M1595" s="242"/>
      <c r="N1595" s="900"/>
      <c r="O1595" s="222"/>
      <c r="P1595" s="89"/>
    </row>
    <row r="1596" spans="1:16" ht="15" customHeight="1" outlineLevel="1" x14ac:dyDescent="0.2">
      <c r="A1596" s="623">
        <v>644</v>
      </c>
      <c r="B1596" s="262">
        <v>405</v>
      </c>
      <c r="C1596" s="262" t="s">
        <v>714</v>
      </c>
      <c r="D1596" s="265" t="s">
        <v>524</v>
      </c>
      <c r="E1596" s="263"/>
      <c r="F1596" s="297"/>
      <c r="G1596" s="267">
        <v>0.97</v>
      </c>
      <c r="H1596" s="907">
        <v>32</v>
      </c>
      <c r="I1596" s="272">
        <v>28989.999539999997</v>
      </c>
      <c r="J1596" s="272">
        <v>1893.6630999999998</v>
      </c>
      <c r="K1596" s="242"/>
      <c r="L1596" s="242"/>
      <c r="M1596" s="242"/>
      <c r="N1596" s="900"/>
      <c r="O1596" s="222"/>
      <c r="P1596" s="89"/>
    </row>
    <row r="1597" spans="1:16" outlineLevel="1" x14ac:dyDescent="0.2">
      <c r="A1597" s="624">
        <v>644</v>
      </c>
      <c r="B1597" s="275">
        <v>405</v>
      </c>
      <c r="C1597" s="275" t="s">
        <v>714</v>
      </c>
      <c r="D1597" s="278" t="s">
        <v>500</v>
      </c>
      <c r="E1597" s="276"/>
      <c r="F1597" s="540"/>
      <c r="G1597" s="280">
        <v>0.43</v>
      </c>
      <c r="H1597" s="909">
        <v>25</v>
      </c>
      <c r="I1597" s="282">
        <v>9765.9212299999999</v>
      </c>
      <c r="J1597" s="282">
        <v>839.45890000000009</v>
      </c>
      <c r="K1597" s="242"/>
      <c r="L1597" s="242"/>
      <c r="M1597" s="242"/>
      <c r="N1597" s="900"/>
      <c r="O1597" s="252"/>
      <c r="P1597" s="89"/>
    </row>
    <row r="1598" spans="1:16" ht="38.25" x14ac:dyDescent="0.2">
      <c r="A1598" s="625">
        <v>644</v>
      </c>
      <c r="B1598" s="254">
        <v>408</v>
      </c>
      <c r="C1598" s="254" t="s">
        <v>2451</v>
      </c>
      <c r="D1598" s="284" t="s">
        <v>3139</v>
      </c>
      <c r="E1598" s="257">
        <v>2190</v>
      </c>
      <c r="F1598" s="307" t="s">
        <v>712</v>
      </c>
      <c r="G1598" s="258">
        <v>8.25</v>
      </c>
      <c r="H1598" s="771"/>
      <c r="I1598" s="258">
        <v>284314.03095999995</v>
      </c>
      <c r="J1598" s="258">
        <v>16105.897500000001</v>
      </c>
      <c r="K1598" s="310">
        <v>8488.2199999999993</v>
      </c>
      <c r="L1598" s="310">
        <v>1954.27</v>
      </c>
      <c r="M1598" s="310">
        <v>48.46</v>
      </c>
      <c r="N1598" s="310">
        <v>310910.87845999998</v>
      </c>
      <c r="O1598" s="334">
        <v>141.97</v>
      </c>
      <c r="P1598" s="89"/>
    </row>
    <row r="1599" spans="1:16" ht="15" customHeight="1" outlineLevel="1" x14ac:dyDescent="0.2">
      <c r="A1599" s="623">
        <v>644</v>
      </c>
      <c r="B1599" s="262">
        <v>408</v>
      </c>
      <c r="C1599" s="262" t="s">
        <v>2451</v>
      </c>
      <c r="D1599" s="265" t="s">
        <v>535</v>
      </c>
      <c r="E1599" s="266"/>
      <c r="F1599" s="296"/>
      <c r="G1599" s="267">
        <v>2</v>
      </c>
      <c r="H1599" s="907">
        <v>41</v>
      </c>
      <c r="I1599" s="272">
        <v>85076.225839999999</v>
      </c>
      <c r="J1599" s="272">
        <v>3904.46</v>
      </c>
      <c r="K1599" s="316"/>
      <c r="L1599" s="316"/>
      <c r="M1599" s="316"/>
      <c r="N1599" s="656"/>
      <c r="O1599" s="656"/>
      <c r="P1599" s="89"/>
    </row>
    <row r="1600" spans="1:16" outlineLevel="1" x14ac:dyDescent="0.2">
      <c r="A1600" s="623">
        <v>644</v>
      </c>
      <c r="B1600" s="262">
        <v>408</v>
      </c>
      <c r="C1600" s="262" t="s">
        <v>2451</v>
      </c>
      <c r="D1600" s="265" t="s">
        <v>524</v>
      </c>
      <c r="E1600" s="266"/>
      <c r="F1600" s="296"/>
      <c r="G1600" s="267">
        <v>6</v>
      </c>
      <c r="H1600" s="907">
        <v>32</v>
      </c>
      <c r="I1600" s="272">
        <v>179319.58478999999</v>
      </c>
      <c r="J1600" s="272">
        <v>11713.38</v>
      </c>
      <c r="K1600" s="242"/>
      <c r="L1600" s="242"/>
      <c r="M1600" s="242"/>
      <c r="N1600" s="222"/>
      <c r="O1600" s="222"/>
      <c r="P1600" s="89"/>
    </row>
    <row r="1601" spans="1:16" outlineLevel="1" x14ac:dyDescent="0.2">
      <c r="A1601" s="623">
        <v>644</v>
      </c>
      <c r="B1601" s="262">
        <v>408</v>
      </c>
      <c r="C1601" s="262" t="s">
        <v>2451</v>
      </c>
      <c r="D1601" s="265" t="s">
        <v>526</v>
      </c>
      <c r="E1601" s="266"/>
      <c r="F1601" s="296"/>
      <c r="G1601" s="267">
        <v>0.25</v>
      </c>
      <c r="H1601" s="937">
        <v>57</v>
      </c>
      <c r="I1601" s="272">
        <v>19918.22033</v>
      </c>
      <c r="J1601" s="272">
        <v>488.0575</v>
      </c>
      <c r="K1601" s="242"/>
      <c r="L1601" s="242"/>
      <c r="M1601" s="242"/>
      <c r="N1601" s="222"/>
      <c r="O1601" s="222"/>
      <c r="P1601" s="89"/>
    </row>
    <row r="1602" spans="1:16" ht="38.25" x14ac:dyDescent="0.2">
      <c r="A1602" s="625">
        <v>602</v>
      </c>
      <c r="B1602" s="254">
        <v>403</v>
      </c>
      <c r="C1602" s="254" t="s">
        <v>3827</v>
      </c>
      <c r="D1602" s="1435" t="s">
        <v>3828</v>
      </c>
      <c r="E1602" s="1436">
        <v>1460</v>
      </c>
      <c r="F1602" s="1437" t="s">
        <v>712</v>
      </c>
      <c r="G1602" s="1428">
        <v>4.4000000000000004</v>
      </c>
      <c r="H1602" s="1445"/>
      <c r="I1602" s="1428">
        <v>151634.14983000001</v>
      </c>
      <c r="J1602" s="1428">
        <v>8589.8119999999999</v>
      </c>
      <c r="K1602" s="1428">
        <v>4527.05</v>
      </c>
      <c r="L1602" s="1428">
        <v>1042.28</v>
      </c>
      <c r="M1602" s="1428">
        <v>25.85</v>
      </c>
      <c r="N1602" s="1428">
        <v>165819.14182999998</v>
      </c>
      <c r="O1602" s="1444">
        <v>113.57</v>
      </c>
      <c r="P1602" s="89"/>
    </row>
    <row r="1603" spans="1:16" outlineLevel="1" x14ac:dyDescent="0.2">
      <c r="A1603" s="1017">
        <v>602</v>
      </c>
      <c r="B1603" s="956">
        <v>403</v>
      </c>
      <c r="C1603" s="956" t="s">
        <v>3827</v>
      </c>
      <c r="D1603" s="1442" t="s">
        <v>535</v>
      </c>
      <c r="E1603" s="1438"/>
      <c r="F1603" s="1439"/>
      <c r="G1603" s="1440">
        <v>1.0666666666666667</v>
      </c>
      <c r="H1603" s="1441">
        <v>41</v>
      </c>
      <c r="I1603" s="1429">
        <v>45373.987109999995</v>
      </c>
      <c r="J1603" s="1429">
        <v>2082.3786700000001</v>
      </c>
      <c r="K1603" s="242"/>
      <c r="L1603" s="242"/>
      <c r="M1603" s="242"/>
      <c r="N1603" s="222"/>
      <c r="O1603" s="222"/>
      <c r="P1603" s="89"/>
    </row>
    <row r="1604" spans="1:16" outlineLevel="1" x14ac:dyDescent="0.2">
      <c r="A1604" s="1017">
        <v>602</v>
      </c>
      <c r="B1604" s="956">
        <v>403</v>
      </c>
      <c r="C1604" s="956" t="s">
        <v>3827</v>
      </c>
      <c r="D1604" s="1442" t="s">
        <v>524</v>
      </c>
      <c r="E1604" s="1438"/>
      <c r="F1604" s="1439"/>
      <c r="G1604" s="1443">
        <v>3.2</v>
      </c>
      <c r="H1604" s="1441">
        <v>32</v>
      </c>
      <c r="I1604" s="1429">
        <v>95637.111879999997</v>
      </c>
      <c r="J1604" s="1429">
        <v>6247.1360000000004</v>
      </c>
      <c r="K1604" s="242"/>
      <c r="L1604" s="242"/>
      <c r="M1604" s="242"/>
      <c r="N1604" s="222"/>
      <c r="O1604" s="222"/>
      <c r="P1604" s="89"/>
    </row>
    <row r="1605" spans="1:16" outlineLevel="1" x14ac:dyDescent="0.2">
      <c r="A1605" s="1017">
        <v>602</v>
      </c>
      <c r="B1605" s="956">
        <v>403</v>
      </c>
      <c r="C1605" s="956" t="s">
        <v>3827</v>
      </c>
      <c r="D1605" s="1442" t="s">
        <v>526</v>
      </c>
      <c r="E1605" s="1438"/>
      <c r="F1605" s="1439"/>
      <c r="G1605" s="1443">
        <v>0.13333333333333333</v>
      </c>
      <c r="H1605" s="1441">
        <v>57</v>
      </c>
      <c r="I1605" s="1429">
        <v>10623.05084</v>
      </c>
      <c r="J1605" s="1429">
        <v>260.29732999999999</v>
      </c>
      <c r="K1605" s="242"/>
      <c r="L1605" s="242"/>
      <c r="M1605" s="242"/>
      <c r="N1605" s="222"/>
      <c r="O1605" s="222"/>
      <c r="P1605" s="89"/>
    </row>
    <row r="1606" spans="1:16" ht="27.75" customHeight="1" x14ac:dyDescent="0.2">
      <c r="A1606" s="667">
        <v>644</v>
      </c>
      <c r="B1606" s="668" t="s">
        <v>2060</v>
      </c>
      <c r="C1606" s="668" t="s">
        <v>38</v>
      </c>
      <c r="D1606" s="669" t="s">
        <v>2736</v>
      </c>
      <c r="E1606" s="670">
        <v>3000</v>
      </c>
      <c r="F1606" s="1041" t="s">
        <v>712</v>
      </c>
      <c r="G1606" s="673">
        <v>1.7813699999999999</v>
      </c>
      <c r="H1606" s="936"/>
      <c r="I1606" s="671">
        <v>47656.501850000001</v>
      </c>
      <c r="J1606" s="671">
        <v>3477.6439600000003</v>
      </c>
      <c r="K1606" s="310">
        <v>7102.14</v>
      </c>
      <c r="L1606" s="310">
        <v>322.88</v>
      </c>
      <c r="M1606" s="310">
        <v>66.83</v>
      </c>
      <c r="N1606" s="310">
        <v>58625.99581</v>
      </c>
      <c r="O1606" s="672">
        <v>19.54</v>
      </c>
      <c r="P1606" s="89"/>
    </row>
    <row r="1607" spans="1:16" outlineLevel="1" x14ac:dyDescent="0.2">
      <c r="A1607" s="624">
        <v>644</v>
      </c>
      <c r="B1607" s="275" t="s">
        <v>2060</v>
      </c>
      <c r="C1607" s="275" t="s">
        <v>38</v>
      </c>
      <c r="D1607" s="278" t="s">
        <v>1770</v>
      </c>
      <c r="E1607" s="279"/>
      <c r="F1607" s="539"/>
      <c r="G1607" s="570">
        <v>1.7813699999999999</v>
      </c>
      <c r="H1607" s="909"/>
      <c r="I1607" s="282">
        <v>47656.501850000001</v>
      </c>
      <c r="J1607" s="282">
        <v>3477.6439600000003</v>
      </c>
      <c r="K1607" s="323"/>
      <c r="L1607" s="323"/>
      <c r="M1607" s="323"/>
      <c r="N1607" s="612"/>
      <c r="O1607" s="612"/>
      <c r="P1607" s="89"/>
    </row>
    <row r="1608" spans="1:16" ht="22.5" x14ac:dyDescent="0.2">
      <c r="A1608" s="836">
        <v>644</v>
      </c>
      <c r="B1608" s="254">
        <v>411</v>
      </c>
      <c r="C1608" s="254" t="s">
        <v>38</v>
      </c>
      <c r="D1608" s="284" t="s">
        <v>1688</v>
      </c>
      <c r="E1608" s="257">
        <v>1000</v>
      </c>
      <c r="F1608" s="307" t="s">
        <v>712</v>
      </c>
      <c r="G1608" s="1132">
        <v>0.39534000000000002</v>
      </c>
      <c r="H1608" s="771"/>
      <c r="I1608" s="258">
        <v>9694.7055799999998</v>
      </c>
      <c r="J1608" s="258">
        <v>771.79461000000003</v>
      </c>
      <c r="K1608" s="258">
        <v>1913</v>
      </c>
      <c r="L1608" s="258">
        <v>59.77</v>
      </c>
      <c r="M1608" s="258">
        <v>22.28</v>
      </c>
      <c r="N1608" s="258">
        <v>12461.550190000002</v>
      </c>
      <c r="O1608" s="311">
        <v>12.46</v>
      </c>
      <c r="P1608" s="89"/>
    </row>
    <row r="1609" spans="1:16" ht="22.35" customHeight="1" x14ac:dyDescent="0.2">
      <c r="A1609" s="841">
        <v>602</v>
      </c>
      <c r="B1609" s="826">
        <v>419</v>
      </c>
      <c r="C1609" s="826" t="s">
        <v>38</v>
      </c>
      <c r="D1609" s="827" t="s">
        <v>2064</v>
      </c>
      <c r="E1609" s="302">
        <v>1000</v>
      </c>
      <c r="F1609" s="857" t="s">
        <v>712</v>
      </c>
      <c r="G1609" s="858">
        <v>0.39534000000000002</v>
      </c>
      <c r="H1609" s="922"/>
      <c r="I1609" s="828">
        <v>9694.7055799999998</v>
      </c>
      <c r="J1609" s="828">
        <v>771.79461000000003</v>
      </c>
      <c r="K1609" s="842">
        <v>1913</v>
      </c>
      <c r="L1609" s="842">
        <v>59.77</v>
      </c>
      <c r="M1609" s="842">
        <v>22.28</v>
      </c>
      <c r="N1609" s="842">
        <v>12461.550190000002</v>
      </c>
      <c r="O1609" s="843">
        <v>12.46</v>
      </c>
      <c r="P1609" s="89"/>
    </row>
    <row r="1610" spans="1:16" ht="15.75" customHeight="1" outlineLevel="1" x14ac:dyDescent="0.2">
      <c r="A1610" s="624">
        <v>644</v>
      </c>
      <c r="B1610" s="275">
        <v>411</v>
      </c>
      <c r="C1610" s="275" t="s">
        <v>38</v>
      </c>
      <c r="D1610" s="278" t="s">
        <v>1770</v>
      </c>
      <c r="E1610" s="279"/>
      <c r="F1610" s="539"/>
      <c r="G1610" s="1140">
        <v>0.39534000000000002</v>
      </c>
      <c r="H1610" s="909">
        <v>29</v>
      </c>
      <c r="I1610" s="282">
        <v>9694.7055799999998</v>
      </c>
      <c r="J1610" s="282">
        <v>771.79461000000003</v>
      </c>
      <c r="K1610" s="323"/>
      <c r="L1610" s="323"/>
      <c r="M1610" s="323"/>
      <c r="N1610" s="323"/>
      <c r="O1610" s="612"/>
      <c r="P1610" s="89"/>
    </row>
    <row r="1611" spans="1:16" ht="22.35" customHeight="1" x14ac:dyDescent="0.2">
      <c r="A1611" s="625">
        <v>644</v>
      </c>
      <c r="B1611" s="254">
        <v>412</v>
      </c>
      <c r="C1611" s="254" t="s">
        <v>38</v>
      </c>
      <c r="D1611" s="284" t="s">
        <v>1690</v>
      </c>
      <c r="E1611" s="257">
        <v>1000</v>
      </c>
      <c r="F1611" s="307" t="s">
        <v>712</v>
      </c>
      <c r="G1611" s="1132">
        <v>0.56520999999999999</v>
      </c>
      <c r="H1611" s="771"/>
      <c r="I1611" s="258">
        <v>14414.599909999999</v>
      </c>
      <c r="J1611" s="258">
        <v>1103.41992</v>
      </c>
      <c r="K1611" s="310">
        <v>2594.5700000000002</v>
      </c>
      <c r="L1611" s="310">
        <v>107.59</v>
      </c>
      <c r="M1611" s="310">
        <v>22.28</v>
      </c>
      <c r="N1611" s="310">
        <v>18242.45983</v>
      </c>
      <c r="O1611" s="655">
        <v>18.239999999999998</v>
      </c>
      <c r="P1611" s="89"/>
    </row>
    <row r="1612" spans="1:16" ht="14.25" customHeight="1" outlineLevel="1" x14ac:dyDescent="0.2">
      <c r="A1612" s="624">
        <v>644</v>
      </c>
      <c r="B1612" s="275">
        <v>412</v>
      </c>
      <c r="C1612" s="275" t="s">
        <v>38</v>
      </c>
      <c r="D1612" s="278" t="s">
        <v>1770</v>
      </c>
      <c r="E1612" s="279"/>
      <c r="F1612" s="539"/>
      <c r="G1612" s="1140">
        <v>0.56520999999999999</v>
      </c>
      <c r="H1612" s="909">
        <v>30</v>
      </c>
      <c r="I1612" s="282">
        <v>14414.599909999999</v>
      </c>
      <c r="J1612" s="282">
        <v>1103.41992</v>
      </c>
      <c r="K1612" s="242"/>
      <c r="L1612" s="242"/>
      <c r="M1612" s="242"/>
      <c r="N1612" s="323"/>
      <c r="O1612" s="612"/>
      <c r="P1612" s="89"/>
    </row>
    <row r="1613" spans="1:16" ht="22.5" x14ac:dyDescent="0.2">
      <c r="A1613" s="625">
        <v>644</v>
      </c>
      <c r="B1613" s="254">
        <v>413</v>
      </c>
      <c r="C1613" s="254" t="s">
        <v>38</v>
      </c>
      <c r="D1613" s="284" t="s">
        <v>1691</v>
      </c>
      <c r="E1613" s="257">
        <v>1000</v>
      </c>
      <c r="F1613" s="307" t="s">
        <v>712</v>
      </c>
      <c r="G1613" s="1132">
        <v>0.82081999999999999</v>
      </c>
      <c r="H1613" s="771"/>
      <c r="I1613" s="258">
        <v>23547.196360000002</v>
      </c>
      <c r="J1613" s="258">
        <v>1602.4294300000001</v>
      </c>
      <c r="K1613" s="310">
        <v>2594.5700000000002</v>
      </c>
      <c r="L1613" s="310">
        <v>155.51</v>
      </c>
      <c r="M1613" s="310">
        <v>22.28</v>
      </c>
      <c r="N1613" s="310">
        <v>27921.985789999999</v>
      </c>
      <c r="O1613" s="655">
        <v>27.92</v>
      </c>
      <c r="P1613" s="89"/>
    </row>
    <row r="1614" spans="1:16" ht="15" customHeight="1" outlineLevel="1" x14ac:dyDescent="0.2">
      <c r="A1614" s="627">
        <v>644</v>
      </c>
      <c r="B1614" s="329">
        <v>413</v>
      </c>
      <c r="C1614" s="329" t="s">
        <v>38</v>
      </c>
      <c r="D1614" s="331" t="s">
        <v>1770</v>
      </c>
      <c r="E1614" s="332"/>
      <c r="F1614" s="551"/>
      <c r="G1614" s="1141">
        <v>0.82081999999999999</v>
      </c>
      <c r="H1614" s="937">
        <v>33</v>
      </c>
      <c r="I1614" s="333">
        <v>23547.196360000002</v>
      </c>
      <c r="J1614" s="333">
        <v>1602.4294300000001</v>
      </c>
      <c r="K1614" s="316"/>
      <c r="L1614" s="316"/>
      <c r="M1614" s="316"/>
      <c r="N1614" s="316"/>
      <c r="O1614" s="656"/>
      <c r="P1614" s="89"/>
    </row>
    <row r="1615" spans="1:16" ht="26.25" customHeight="1" x14ac:dyDescent="0.2">
      <c r="A1615" s="667">
        <v>644</v>
      </c>
      <c r="B1615" s="668" t="s">
        <v>2061</v>
      </c>
      <c r="C1615" s="668" t="s">
        <v>38</v>
      </c>
      <c r="D1615" s="669" t="s">
        <v>1692</v>
      </c>
      <c r="E1615" s="670">
        <v>3000</v>
      </c>
      <c r="F1615" s="1041" t="s">
        <v>712</v>
      </c>
      <c r="G1615" s="673">
        <v>1.7813699999999999</v>
      </c>
      <c r="H1615" s="936"/>
      <c r="I1615" s="671">
        <v>52715.660479999991</v>
      </c>
      <c r="J1615" s="671">
        <v>3477.6439600000003</v>
      </c>
      <c r="K1615" s="671">
        <v>7102.14</v>
      </c>
      <c r="L1615" s="671">
        <v>322.88</v>
      </c>
      <c r="M1615" s="671">
        <v>66.83</v>
      </c>
      <c r="N1615" s="671">
        <v>63685.154439999991</v>
      </c>
      <c r="O1615" s="672">
        <v>21.23</v>
      </c>
      <c r="P1615" s="89"/>
    </row>
    <row r="1616" spans="1:16" ht="14.25" customHeight="1" outlineLevel="1" x14ac:dyDescent="0.2">
      <c r="A1616" s="624">
        <v>644</v>
      </c>
      <c r="B1616" s="275" t="s">
        <v>2061</v>
      </c>
      <c r="C1616" s="275" t="s">
        <v>38</v>
      </c>
      <c r="D1616" s="278" t="s">
        <v>1770</v>
      </c>
      <c r="E1616" s="279"/>
      <c r="F1616" s="539"/>
      <c r="G1616" s="570">
        <v>1.7813699999999999</v>
      </c>
      <c r="H1616" s="909"/>
      <c r="I1616" s="282">
        <v>52715.660479999991</v>
      </c>
      <c r="J1616" s="282">
        <v>3477.6439600000003</v>
      </c>
      <c r="K1616" s="323"/>
      <c r="L1616" s="323"/>
      <c r="M1616" s="323"/>
      <c r="N1616" s="323"/>
      <c r="O1616" s="661"/>
      <c r="P1616" s="89"/>
    </row>
    <row r="1617" spans="1:16" ht="21" customHeight="1" x14ac:dyDescent="0.2">
      <c r="A1617" s="836">
        <v>644</v>
      </c>
      <c r="B1617" s="254">
        <v>416</v>
      </c>
      <c r="C1617" s="254" t="s">
        <v>38</v>
      </c>
      <c r="D1617" s="284" t="s">
        <v>2437</v>
      </c>
      <c r="E1617" s="257">
        <v>1000</v>
      </c>
      <c r="F1617" s="307" t="s">
        <v>712</v>
      </c>
      <c r="G1617" s="571">
        <v>0.39534000000000002</v>
      </c>
      <c r="H1617" s="771"/>
      <c r="I1617" s="749">
        <v>10723.88421</v>
      </c>
      <c r="J1617" s="328">
        <v>771.79461000000003</v>
      </c>
      <c r="K1617" s="838">
        <v>1913</v>
      </c>
      <c r="L1617" s="838">
        <v>59.77</v>
      </c>
      <c r="M1617" s="838">
        <v>22.28</v>
      </c>
      <c r="N1617" s="838">
        <v>13490.728820000002</v>
      </c>
      <c r="O1617" s="839">
        <v>13.49</v>
      </c>
      <c r="P1617" s="89"/>
    </row>
    <row r="1618" spans="1:16" ht="22.35" customHeight="1" x14ac:dyDescent="0.2">
      <c r="A1618" s="841">
        <v>644</v>
      </c>
      <c r="B1618" s="826">
        <v>416</v>
      </c>
      <c r="C1618" s="826" t="s">
        <v>38</v>
      </c>
      <c r="D1618" s="827" t="s">
        <v>2436</v>
      </c>
      <c r="E1618" s="326">
        <v>1000</v>
      </c>
      <c r="F1618" s="327" t="s">
        <v>712</v>
      </c>
      <c r="G1618" s="1130">
        <v>0.39534000000000002</v>
      </c>
      <c r="H1618" s="1005"/>
      <c r="I1618" s="749">
        <v>10723.88421</v>
      </c>
      <c r="J1618" s="328">
        <v>771.79461000000003</v>
      </c>
      <c r="K1618" s="1111">
        <v>1913</v>
      </c>
      <c r="L1618" s="1111">
        <v>59.77</v>
      </c>
      <c r="M1618" s="1111">
        <v>22.28</v>
      </c>
      <c r="N1618" s="314">
        <v>13490.728820000002</v>
      </c>
      <c r="O1618" s="1131">
        <v>13.49</v>
      </c>
      <c r="P1618" s="89"/>
    </row>
    <row r="1619" spans="1:16" ht="16.5" customHeight="1" outlineLevel="1" x14ac:dyDescent="0.2">
      <c r="A1619" s="854">
        <v>644</v>
      </c>
      <c r="B1619" s="275">
        <v>416</v>
      </c>
      <c r="C1619" s="275" t="s">
        <v>38</v>
      </c>
      <c r="D1619" s="278" t="s">
        <v>1770</v>
      </c>
      <c r="E1619" s="279"/>
      <c r="F1619" s="539"/>
      <c r="G1619" s="570">
        <v>0.39534000000000002</v>
      </c>
      <c r="H1619" s="909">
        <v>29</v>
      </c>
      <c r="I1619" s="282">
        <v>10723.88421</v>
      </c>
      <c r="J1619" s="282">
        <v>771.79461000000003</v>
      </c>
      <c r="K1619" s="360"/>
      <c r="L1619" s="360"/>
      <c r="M1619" s="360"/>
      <c r="N1619" s="360"/>
      <c r="O1619" s="612"/>
      <c r="P1619" s="89"/>
    </row>
    <row r="1620" spans="1:16" ht="19.350000000000001" customHeight="1" x14ac:dyDescent="0.2">
      <c r="A1620" s="836">
        <v>644</v>
      </c>
      <c r="B1620" s="254">
        <v>417</v>
      </c>
      <c r="C1620" s="254" t="s">
        <v>38</v>
      </c>
      <c r="D1620" s="284" t="s">
        <v>2438</v>
      </c>
      <c r="E1620" s="257">
        <v>1000</v>
      </c>
      <c r="F1620" s="307" t="s">
        <v>712</v>
      </c>
      <c r="G1620" s="571">
        <v>0.56520999999999999</v>
      </c>
      <c r="H1620" s="771"/>
      <c r="I1620" s="328">
        <v>15944.837019999999</v>
      </c>
      <c r="J1620" s="328">
        <v>1103.41992</v>
      </c>
      <c r="K1620" s="838">
        <v>2594.5700000000002</v>
      </c>
      <c r="L1620" s="838">
        <v>107.59</v>
      </c>
      <c r="M1620" s="838">
        <v>22.28</v>
      </c>
      <c r="N1620" s="838">
        <v>19772.696939999998</v>
      </c>
      <c r="O1620" s="840">
        <v>19.77</v>
      </c>
      <c r="P1620" s="89"/>
    </row>
    <row r="1621" spans="1:16" ht="29.45" customHeight="1" x14ac:dyDescent="0.2">
      <c r="A1621" s="841">
        <v>644</v>
      </c>
      <c r="B1621" s="826">
        <v>417</v>
      </c>
      <c r="C1621" s="826" t="s">
        <v>38</v>
      </c>
      <c r="D1621" s="827" t="s">
        <v>2439</v>
      </c>
      <c r="E1621" s="326">
        <v>1000</v>
      </c>
      <c r="F1621" s="327" t="s">
        <v>712</v>
      </c>
      <c r="G1621" s="1130">
        <v>0.56520999999999999</v>
      </c>
      <c r="H1621" s="922"/>
      <c r="I1621" s="328">
        <v>15944.837019999999</v>
      </c>
      <c r="J1621" s="328">
        <v>1103.41992</v>
      </c>
      <c r="K1621" s="1111">
        <v>2594.5700000000002</v>
      </c>
      <c r="L1621" s="1111">
        <v>107.59</v>
      </c>
      <c r="M1621" s="1111">
        <v>22.28</v>
      </c>
      <c r="N1621" s="1111">
        <v>19772.696939999998</v>
      </c>
      <c r="O1621" s="1131">
        <v>19.77</v>
      </c>
      <c r="P1621" s="89"/>
    </row>
    <row r="1622" spans="1:16" ht="15" customHeight="1" outlineLevel="1" x14ac:dyDescent="0.2">
      <c r="A1622" s="854">
        <v>644</v>
      </c>
      <c r="B1622" s="275">
        <v>417</v>
      </c>
      <c r="C1622" s="275" t="s">
        <v>38</v>
      </c>
      <c r="D1622" s="278" t="s">
        <v>1770</v>
      </c>
      <c r="E1622" s="279"/>
      <c r="F1622" s="539"/>
      <c r="G1622" s="570">
        <v>0.56520999999999999</v>
      </c>
      <c r="H1622" s="909">
        <v>30</v>
      </c>
      <c r="I1622" s="282">
        <v>15944.837019999999</v>
      </c>
      <c r="J1622" s="282">
        <v>1103.41992</v>
      </c>
      <c r="K1622" s="360"/>
      <c r="L1622" s="360"/>
      <c r="M1622" s="360"/>
      <c r="N1622" s="360"/>
      <c r="O1622" s="612"/>
      <c r="P1622" s="89"/>
    </row>
    <row r="1623" spans="1:16" ht="21.6" customHeight="1" x14ac:dyDescent="0.2">
      <c r="A1623" s="859">
        <v>644</v>
      </c>
      <c r="B1623" s="860">
        <v>418</v>
      </c>
      <c r="C1623" s="860" t="s">
        <v>38</v>
      </c>
      <c r="D1623" s="596" t="s">
        <v>2440</v>
      </c>
      <c r="E1623" s="257">
        <v>1000</v>
      </c>
      <c r="F1623" s="307" t="s">
        <v>712</v>
      </c>
      <c r="G1623" s="571">
        <v>0.82081999999999999</v>
      </c>
      <c r="H1623" s="771"/>
      <c r="I1623" s="258">
        <v>26046.939249999999</v>
      </c>
      <c r="J1623" s="258">
        <v>1602.4294300000001</v>
      </c>
      <c r="K1623" s="838">
        <v>2594.5700000000002</v>
      </c>
      <c r="L1623" s="838">
        <v>155.51</v>
      </c>
      <c r="M1623" s="838">
        <v>22.28</v>
      </c>
      <c r="N1623" s="838">
        <v>30421.728679999997</v>
      </c>
      <c r="O1623" s="840">
        <v>30.42</v>
      </c>
      <c r="P1623" s="89"/>
    </row>
    <row r="1624" spans="1:16" ht="30.6" customHeight="1" x14ac:dyDescent="0.2">
      <c r="A1624" s="836">
        <v>644</v>
      </c>
      <c r="B1624" s="254">
        <v>418</v>
      </c>
      <c r="C1624" s="254" t="s">
        <v>38</v>
      </c>
      <c r="D1624" s="284" t="s">
        <v>2441</v>
      </c>
      <c r="E1624" s="257">
        <v>1000</v>
      </c>
      <c r="F1624" s="307" t="s">
        <v>712</v>
      </c>
      <c r="G1624" s="571">
        <v>0.82081999999999999</v>
      </c>
      <c r="H1624" s="771"/>
      <c r="I1624" s="258">
        <v>26046.939249999999</v>
      </c>
      <c r="J1624" s="258">
        <v>1602.4294300000001</v>
      </c>
      <c r="K1624" s="310">
        <v>2594.5700000000002</v>
      </c>
      <c r="L1624" s="310">
        <v>155.51</v>
      </c>
      <c r="M1624" s="310">
        <v>22.28</v>
      </c>
      <c r="N1624" s="310">
        <v>30421.728679999997</v>
      </c>
      <c r="O1624" s="840">
        <v>30.42</v>
      </c>
      <c r="P1624" s="89"/>
    </row>
    <row r="1625" spans="1:16" ht="15" customHeight="1" outlineLevel="1" x14ac:dyDescent="0.2">
      <c r="A1625" s="854">
        <v>644</v>
      </c>
      <c r="B1625" s="275">
        <v>418</v>
      </c>
      <c r="C1625" s="275" t="s">
        <v>38</v>
      </c>
      <c r="D1625" s="278" t="s">
        <v>1770</v>
      </c>
      <c r="E1625" s="279"/>
      <c r="F1625" s="539"/>
      <c r="G1625" s="570">
        <v>0.82081999999999999</v>
      </c>
      <c r="H1625" s="909">
        <v>33</v>
      </c>
      <c r="I1625" s="282">
        <v>26046.939249999999</v>
      </c>
      <c r="J1625" s="282">
        <v>1602.4294300000001</v>
      </c>
      <c r="K1625" s="360"/>
      <c r="L1625" s="360"/>
      <c r="M1625" s="360"/>
      <c r="N1625" s="612"/>
      <c r="O1625" s="612"/>
      <c r="P1625" s="89"/>
    </row>
    <row r="1626" spans="1:16" ht="20.45" customHeight="1" x14ac:dyDescent="0.2">
      <c r="A1626" s="667">
        <v>644</v>
      </c>
      <c r="B1626" s="668" t="s">
        <v>2061</v>
      </c>
      <c r="C1626" s="668" t="s">
        <v>38</v>
      </c>
      <c r="D1626" s="669" t="s">
        <v>3495</v>
      </c>
      <c r="E1626" s="670">
        <v>3000</v>
      </c>
      <c r="F1626" s="1041" t="s">
        <v>712</v>
      </c>
      <c r="G1626" s="673">
        <v>1.7813699999999999</v>
      </c>
      <c r="H1626" s="936"/>
      <c r="I1626" s="671">
        <v>52715.660479999991</v>
      </c>
      <c r="J1626" s="671">
        <v>3477.6439600000003</v>
      </c>
      <c r="K1626" s="671">
        <v>7102.14</v>
      </c>
      <c r="L1626" s="671">
        <v>1255.3</v>
      </c>
      <c r="M1626" s="671">
        <v>66.83</v>
      </c>
      <c r="N1626" s="671">
        <v>64617.574439999997</v>
      </c>
      <c r="O1626" s="672">
        <v>21.54</v>
      </c>
      <c r="P1626" s="89"/>
    </row>
    <row r="1627" spans="1:16" ht="15" customHeight="1" outlineLevel="1" x14ac:dyDescent="0.2">
      <c r="A1627" s="624">
        <v>644</v>
      </c>
      <c r="B1627" s="275" t="s">
        <v>2061</v>
      </c>
      <c r="C1627" s="275" t="s">
        <v>38</v>
      </c>
      <c r="D1627" s="278" t="s">
        <v>1770</v>
      </c>
      <c r="E1627" s="279"/>
      <c r="F1627" s="539"/>
      <c r="G1627" s="570">
        <v>1.7813699999999999</v>
      </c>
      <c r="H1627" s="909"/>
      <c r="I1627" s="282">
        <v>52715.660479999991</v>
      </c>
      <c r="J1627" s="282">
        <v>3477.6439600000003</v>
      </c>
      <c r="K1627" s="323"/>
      <c r="L1627" s="323"/>
      <c r="M1627" s="323"/>
      <c r="N1627" s="612"/>
      <c r="O1627" s="612"/>
      <c r="P1627" s="89"/>
    </row>
    <row r="1628" spans="1:16" ht="26.1" customHeight="1" x14ac:dyDescent="0.2">
      <c r="A1628" s="625">
        <v>644</v>
      </c>
      <c r="B1628" s="254">
        <v>416</v>
      </c>
      <c r="C1628" s="254" t="s">
        <v>38</v>
      </c>
      <c r="D1628" s="284" t="s">
        <v>1689</v>
      </c>
      <c r="E1628" s="257">
        <v>1000</v>
      </c>
      <c r="F1628" s="307" t="s">
        <v>712</v>
      </c>
      <c r="G1628" s="1132">
        <v>0.39534000000000002</v>
      </c>
      <c r="H1628" s="771"/>
      <c r="I1628" s="258">
        <v>10723.88421</v>
      </c>
      <c r="J1628" s="258">
        <v>771.79461000000003</v>
      </c>
      <c r="K1628" s="310">
        <v>1913</v>
      </c>
      <c r="L1628" s="310">
        <v>274.95</v>
      </c>
      <c r="M1628" s="310">
        <v>22.28</v>
      </c>
      <c r="N1628" s="310">
        <v>13705.908820000002</v>
      </c>
      <c r="O1628" s="655">
        <v>13.71</v>
      </c>
      <c r="P1628" s="89"/>
    </row>
    <row r="1629" spans="1:16" ht="15" customHeight="1" outlineLevel="1" x14ac:dyDescent="0.2">
      <c r="A1629" s="624">
        <v>644</v>
      </c>
      <c r="B1629" s="275">
        <v>416</v>
      </c>
      <c r="C1629" s="275" t="s">
        <v>38</v>
      </c>
      <c r="D1629" s="278" t="s">
        <v>1770</v>
      </c>
      <c r="E1629" s="279"/>
      <c r="F1629" s="539"/>
      <c r="G1629" s="1140">
        <v>0.39534000000000002</v>
      </c>
      <c r="H1629" s="909">
        <v>29</v>
      </c>
      <c r="I1629" s="282">
        <v>10723.88421</v>
      </c>
      <c r="J1629" s="282">
        <v>771.79461000000003</v>
      </c>
      <c r="K1629" s="323"/>
      <c r="L1629" s="323"/>
      <c r="M1629" s="323"/>
      <c r="N1629" s="612"/>
      <c r="O1629" s="612"/>
      <c r="P1629" s="89"/>
    </row>
    <row r="1630" spans="1:16" ht="21.6" customHeight="1" x14ac:dyDescent="0.2">
      <c r="A1630" s="625">
        <v>644</v>
      </c>
      <c r="B1630" s="254">
        <v>417</v>
      </c>
      <c r="C1630" s="254" t="s">
        <v>38</v>
      </c>
      <c r="D1630" s="284" t="s">
        <v>1693</v>
      </c>
      <c r="E1630" s="257">
        <v>1000</v>
      </c>
      <c r="F1630" s="307" t="s">
        <v>712</v>
      </c>
      <c r="G1630" s="1132">
        <v>0.56520999999999999</v>
      </c>
      <c r="H1630" s="771"/>
      <c r="I1630" s="258">
        <v>15944.837019999999</v>
      </c>
      <c r="J1630" s="258">
        <v>1103.41992</v>
      </c>
      <c r="K1630" s="310">
        <v>2594.5700000000002</v>
      </c>
      <c r="L1630" s="310">
        <v>406.47</v>
      </c>
      <c r="M1630" s="310">
        <v>22.28</v>
      </c>
      <c r="N1630" s="310">
        <v>20071.576939999999</v>
      </c>
      <c r="O1630" s="655">
        <v>20.07</v>
      </c>
      <c r="P1630" s="89"/>
    </row>
    <row r="1631" spans="1:16" ht="15" customHeight="1" outlineLevel="1" x14ac:dyDescent="0.2">
      <c r="A1631" s="624">
        <v>644</v>
      </c>
      <c r="B1631" s="275">
        <v>417</v>
      </c>
      <c r="C1631" s="275" t="s">
        <v>38</v>
      </c>
      <c r="D1631" s="278" t="s">
        <v>1770</v>
      </c>
      <c r="E1631" s="279"/>
      <c r="F1631" s="539"/>
      <c r="G1631" s="1140">
        <v>0.56520999999999999</v>
      </c>
      <c r="H1631" s="909">
        <v>30</v>
      </c>
      <c r="I1631" s="282">
        <v>15944.837019999999</v>
      </c>
      <c r="J1631" s="282">
        <v>1103.41992</v>
      </c>
      <c r="K1631" s="242"/>
      <c r="L1631" s="242"/>
      <c r="M1631" s="242"/>
      <c r="N1631" s="900"/>
      <c r="O1631" s="612"/>
      <c r="P1631" s="89"/>
    </row>
    <row r="1632" spans="1:16" ht="24.6" customHeight="1" x14ac:dyDescent="0.2">
      <c r="A1632" s="625">
        <v>644</v>
      </c>
      <c r="B1632" s="254">
        <v>418</v>
      </c>
      <c r="C1632" s="254" t="s">
        <v>38</v>
      </c>
      <c r="D1632" s="284" t="s">
        <v>1694</v>
      </c>
      <c r="E1632" s="257">
        <v>1000</v>
      </c>
      <c r="F1632" s="307" t="s">
        <v>712</v>
      </c>
      <c r="G1632" s="1132">
        <v>0.82081999999999999</v>
      </c>
      <c r="H1632" s="771"/>
      <c r="I1632" s="258">
        <v>26046.939249999999</v>
      </c>
      <c r="J1632" s="258">
        <v>1602.4294300000001</v>
      </c>
      <c r="K1632" s="310">
        <v>2594.5700000000002</v>
      </c>
      <c r="L1632" s="310">
        <v>573.88</v>
      </c>
      <c r="M1632" s="310">
        <v>22.28</v>
      </c>
      <c r="N1632" s="310">
        <v>30840.098679999999</v>
      </c>
      <c r="O1632" s="655">
        <v>30.84</v>
      </c>
      <c r="P1632" s="89"/>
    </row>
    <row r="1633" spans="1:16" ht="16.5" customHeight="1" outlineLevel="1" x14ac:dyDescent="0.2">
      <c r="A1633" s="627">
        <v>644</v>
      </c>
      <c r="B1633" s="329">
        <v>418</v>
      </c>
      <c r="C1633" s="329" t="s">
        <v>38</v>
      </c>
      <c r="D1633" s="331" t="s">
        <v>1770</v>
      </c>
      <c r="E1633" s="332"/>
      <c r="F1633" s="551"/>
      <c r="G1633" s="1141">
        <v>0.82081999999999999</v>
      </c>
      <c r="H1633" s="937">
        <v>33</v>
      </c>
      <c r="I1633" s="333">
        <v>26046.939249999999</v>
      </c>
      <c r="J1633" s="333">
        <v>1602.4294300000001</v>
      </c>
      <c r="K1633" s="316"/>
      <c r="L1633" s="316"/>
      <c r="M1633" s="316"/>
      <c r="N1633" s="656"/>
      <c r="O1633" s="656"/>
      <c r="P1633" s="89"/>
    </row>
    <row r="1634" spans="1:16" ht="30.75" customHeight="1" x14ac:dyDescent="0.2">
      <c r="A1634" s="836">
        <v>644</v>
      </c>
      <c r="B1634" s="254">
        <v>410</v>
      </c>
      <c r="C1634" s="254" t="s">
        <v>38</v>
      </c>
      <c r="D1634" s="284" t="s">
        <v>746</v>
      </c>
      <c r="E1634" s="257">
        <v>1000</v>
      </c>
      <c r="F1634" s="307" t="s">
        <v>712</v>
      </c>
      <c r="G1634" s="571">
        <v>1.1499999999999999</v>
      </c>
      <c r="H1634" s="771"/>
      <c r="I1634" s="258">
        <v>34310.224240000003</v>
      </c>
      <c r="J1634" s="258">
        <v>2245.0645</v>
      </c>
      <c r="K1634" s="258">
        <v>49412.75</v>
      </c>
      <c r="L1634" s="258">
        <v>1033.5899999999999</v>
      </c>
      <c r="M1634" s="258">
        <v>22.28</v>
      </c>
      <c r="N1634" s="258">
        <v>87023.908739999999</v>
      </c>
      <c r="O1634" s="311">
        <v>87.02</v>
      </c>
      <c r="P1634" s="89"/>
    </row>
    <row r="1635" spans="1:16" ht="28.5" customHeight="1" x14ac:dyDescent="0.2">
      <c r="A1635" s="841">
        <v>644</v>
      </c>
      <c r="B1635" s="826">
        <v>415</v>
      </c>
      <c r="C1635" s="826" t="s">
        <v>38</v>
      </c>
      <c r="D1635" s="827" t="s">
        <v>746</v>
      </c>
      <c r="E1635" s="302">
        <v>1000</v>
      </c>
      <c r="F1635" s="857" t="s">
        <v>712</v>
      </c>
      <c r="G1635" s="858">
        <v>1.1499999999999999</v>
      </c>
      <c r="H1635" s="922"/>
      <c r="I1635" s="828">
        <v>34310.224240000003</v>
      </c>
      <c r="J1635" s="828">
        <v>2245.0645</v>
      </c>
      <c r="K1635" s="828">
        <v>49412.75</v>
      </c>
      <c r="L1635" s="828">
        <v>1033.5899999999999</v>
      </c>
      <c r="M1635" s="828">
        <v>22.28</v>
      </c>
      <c r="N1635" s="828">
        <v>87023.908739999999</v>
      </c>
      <c r="O1635" s="861">
        <v>87.02</v>
      </c>
      <c r="P1635" s="89"/>
    </row>
    <row r="1636" spans="1:16" ht="27" customHeight="1" x14ac:dyDescent="0.2">
      <c r="A1636" s="841">
        <v>644</v>
      </c>
      <c r="B1636" s="826">
        <v>425</v>
      </c>
      <c r="C1636" s="826" t="s">
        <v>38</v>
      </c>
      <c r="D1636" s="827" t="s">
        <v>746</v>
      </c>
      <c r="E1636" s="302">
        <v>1000</v>
      </c>
      <c r="F1636" s="857" t="s">
        <v>712</v>
      </c>
      <c r="G1636" s="858">
        <v>1.1499999999999999</v>
      </c>
      <c r="H1636" s="922"/>
      <c r="I1636" s="828">
        <v>34310.224240000003</v>
      </c>
      <c r="J1636" s="828">
        <v>2245.0645</v>
      </c>
      <c r="K1636" s="842">
        <v>49412.75</v>
      </c>
      <c r="L1636" s="842">
        <v>1033.5899999999999</v>
      </c>
      <c r="M1636" s="842">
        <v>22.28</v>
      </c>
      <c r="N1636" s="842">
        <v>87023.908739999999</v>
      </c>
      <c r="O1636" s="843">
        <v>87.02</v>
      </c>
      <c r="P1636" s="89"/>
    </row>
    <row r="1637" spans="1:16" ht="15" customHeight="1" outlineLevel="1" x14ac:dyDescent="0.2">
      <c r="A1637" s="624">
        <v>644</v>
      </c>
      <c r="B1637" s="275">
        <v>410</v>
      </c>
      <c r="C1637" s="275" t="s">
        <v>38</v>
      </c>
      <c r="D1637" s="278" t="s">
        <v>1770</v>
      </c>
      <c r="E1637" s="279"/>
      <c r="F1637" s="539"/>
      <c r="G1637" s="280">
        <v>1.1499999999999999</v>
      </c>
      <c r="H1637" s="909">
        <v>34</v>
      </c>
      <c r="I1637" s="282">
        <v>34310.224240000003</v>
      </c>
      <c r="J1637" s="282">
        <v>2245.0645</v>
      </c>
      <c r="K1637" s="323"/>
      <c r="L1637" s="323"/>
      <c r="M1637" s="323"/>
      <c r="N1637" s="612"/>
      <c r="O1637" s="612"/>
      <c r="P1637" s="89"/>
    </row>
    <row r="1638" spans="1:16" ht="23.1" customHeight="1" x14ac:dyDescent="0.2">
      <c r="A1638" s="667">
        <v>644</v>
      </c>
      <c r="B1638" s="668" t="s">
        <v>3089</v>
      </c>
      <c r="C1638" s="668" t="s">
        <v>38</v>
      </c>
      <c r="D1638" s="669" t="s">
        <v>2414</v>
      </c>
      <c r="E1638" s="670">
        <v>2000</v>
      </c>
      <c r="F1638" s="1041" t="s">
        <v>712</v>
      </c>
      <c r="G1638" s="671">
        <v>1.5899999999999999</v>
      </c>
      <c r="H1638" s="936"/>
      <c r="I1638" s="671">
        <v>51126.012640000001</v>
      </c>
      <c r="J1638" s="671">
        <v>3104.0457000000001</v>
      </c>
      <c r="K1638" s="671">
        <v>7783.63</v>
      </c>
      <c r="L1638" s="671">
        <v>1784.6</v>
      </c>
      <c r="M1638" s="671">
        <v>29.57</v>
      </c>
      <c r="N1638" s="671">
        <v>63827.858339999999</v>
      </c>
      <c r="O1638" s="672">
        <v>31.91</v>
      </c>
      <c r="P1638" s="89"/>
    </row>
    <row r="1639" spans="1:16" ht="23.25" customHeight="1" x14ac:dyDescent="0.2">
      <c r="A1639" s="625">
        <v>644</v>
      </c>
      <c r="B1639" s="254">
        <v>407</v>
      </c>
      <c r="C1639" s="254" t="s">
        <v>38</v>
      </c>
      <c r="D1639" s="284" t="s">
        <v>3090</v>
      </c>
      <c r="E1639" s="257">
        <v>1000</v>
      </c>
      <c r="F1639" s="307" t="s">
        <v>712</v>
      </c>
      <c r="G1639" s="258">
        <v>0.6</v>
      </c>
      <c r="H1639" s="771"/>
      <c r="I1639" s="258">
        <v>17931.958479999998</v>
      </c>
      <c r="J1639" s="258">
        <v>1171.338</v>
      </c>
      <c r="K1639" s="310">
        <v>3907.73</v>
      </c>
      <c r="L1639" s="310">
        <v>892.24</v>
      </c>
      <c r="M1639" s="310">
        <v>14.81</v>
      </c>
      <c r="N1639" s="310">
        <v>23918.07648</v>
      </c>
      <c r="O1639" s="655">
        <v>23.92</v>
      </c>
      <c r="P1639" s="89"/>
    </row>
    <row r="1640" spans="1:16" ht="15" customHeight="1" outlineLevel="1" x14ac:dyDescent="0.2">
      <c r="A1640" s="623">
        <v>644</v>
      </c>
      <c r="B1640" s="262">
        <v>407</v>
      </c>
      <c r="C1640" s="262" t="s">
        <v>38</v>
      </c>
      <c r="D1640" s="265" t="s">
        <v>524</v>
      </c>
      <c r="E1640" s="266"/>
      <c r="F1640" s="296"/>
      <c r="G1640" s="267">
        <v>0.6</v>
      </c>
      <c r="H1640" s="907">
        <v>32</v>
      </c>
      <c r="I1640" s="272">
        <v>17931.958479999998</v>
      </c>
      <c r="J1640" s="272">
        <v>1171.338</v>
      </c>
      <c r="K1640" s="242"/>
      <c r="L1640" s="242"/>
      <c r="M1640" s="242"/>
      <c r="N1640" s="242"/>
      <c r="O1640" s="656"/>
      <c r="P1640" s="89"/>
    </row>
    <row r="1641" spans="1:16" ht="21.6" customHeight="1" x14ac:dyDescent="0.2">
      <c r="A1641" s="625">
        <v>644</v>
      </c>
      <c r="B1641" s="254">
        <v>408</v>
      </c>
      <c r="C1641" s="254" t="s">
        <v>38</v>
      </c>
      <c r="D1641" s="284" t="s">
        <v>3091</v>
      </c>
      <c r="E1641" s="257">
        <v>1000</v>
      </c>
      <c r="F1641" s="307" t="s">
        <v>712</v>
      </c>
      <c r="G1641" s="258">
        <v>0.99</v>
      </c>
      <c r="H1641" s="771"/>
      <c r="I1641" s="258">
        <v>33194.05416</v>
      </c>
      <c r="J1641" s="258">
        <v>1932.7077000000002</v>
      </c>
      <c r="K1641" s="310">
        <v>3875.9</v>
      </c>
      <c r="L1641" s="310">
        <v>892.36</v>
      </c>
      <c r="M1641" s="310">
        <v>14.76</v>
      </c>
      <c r="N1641" s="310">
        <v>39909.78186000001</v>
      </c>
      <c r="O1641" s="655">
        <v>39.909999999999997</v>
      </c>
      <c r="P1641" s="89"/>
    </row>
    <row r="1642" spans="1:16" ht="13.5" customHeight="1" outlineLevel="1" x14ac:dyDescent="0.2">
      <c r="A1642" s="623">
        <v>644</v>
      </c>
      <c r="B1642" s="262">
        <v>408</v>
      </c>
      <c r="C1642" s="262" t="s">
        <v>38</v>
      </c>
      <c r="D1642" s="265" t="s">
        <v>519</v>
      </c>
      <c r="E1642" s="263"/>
      <c r="F1642" s="297"/>
      <c r="G1642" s="267">
        <v>0.02</v>
      </c>
      <c r="H1642" s="907">
        <v>39</v>
      </c>
      <c r="I1642" s="272">
        <v>786.58077000000003</v>
      </c>
      <c r="J1642" s="272">
        <v>39.044599999999996</v>
      </c>
      <c r="K1642" s="242"/>
      <c r="L1642" s="242"/>
      <c r="M1642" s="242"/>
      <c r="N1642" s="900"/>
      <c r="O1642" s="222"/>
      <c r="P1642" s="89"/>
    </row>
    <row r="1643" spans="1:16" ht="14.25" customHeight="1" outlineLevel="1" x14ac:dyDescent="0.2">
      <c r="A1643" s="623">
        <v>644</v>
      </c>
      <c r="B1643" s="262">
        <v>408</v>
      </c>
      <c r="C1643" s="262" t="s">
        <v>38</v>
      </c>
      <c r="D1643" s="892" t="s">
        <v>2793</v>
      </c>
      <c r="E1643" s="263"/>
      <c r="F1643" s="297"/>
      <c r="G1643" s="267">
        <v>0.1</v>
      </c>
      <c r="H1643" s="907">
        <v>38</v>
      </c>
      <c r="I1643" s="272">
        <v>3781.6147100000003</v>
      </c>
      <c r="J1643" s="272">
        <v>195.22300000000001</v>
      </c>
      <c r="K1643" s="242"/>
      <c r="L1643" s="242"/>
      <c r="M1643" s="242"/>
      <c r="N1643" s="900"/>
      <c r="O1643" s="222"/>
      <c r="P1643" s="89"/>
    </row>
    <row r="1644" spans="1:16" ht="15" customHeight="1" outlineLevel="1" x14ac:dyDescent="0.2">
      <c r="A1644" s="623">
        <v>644</v>
      </c>
      <c r="B1644" s="262">
        <v>408</v>
      </c>
      <c r="C1644" s="262" t="s">
        <v>38</v>
      </c>
      <c r="D1644" s="265" t="s">
        <v>534</v>
      </c>
      <c r="E1644" s="263"/>
      <c r="F1644" s="297"/>
      <c r="G1644" s="267">
        <v>0.15</v>
      </c>
      <c r="H1644" s="907">
        <v>41</v>
      </c>
      <c r="I1644" s="272">
        <v>6380.71695</v>
      </c>
      <c r="J1644" s="272">
        <v>292.83449999999999</v>
      </c>
      <c r="K1644" s="242"/>
      <c r="L1644" s="242"/>
      <c r="M1644" s="242"/>
      <c r="N1644" s="900"/>
      <c r="O1644" s="222"/>
      <c r="P1644" s="89"/>
    </row>
    <row r="1645" spans="1:16" ht="15" customHeight="1" outlineLevel="1" x14ac:dyDescent="0.2">
      <c r="A1645" s="623">
        <v>644</v>
      </c>
      <c r="B1645" s="262">
        <v>408</v>
      </c>
      <c r="C1645" s="262" t="s">
        <v>38</v>
      </c>
      <c r="D1645" s="892" t="s">
        <v>510</v>
      </c>
      <c r="E1645" s="263"/>
      <c r="F1645" s="297"/>
      <c r="G1645" s="267">
        <v>0.1</v>
      </c>
      <c r="H1645" s="907">
        <v>37</v>
      </c>
      <c r="I1645" s="272">
        <v>3636.1558100000002</v>
      </c>
      <c r="J1645" s="272">
        <v>195.22300000000001</v>
      </c>
      <c r="K1645" s="242"/>
      <c r="L1645" s="242"/>
      <c r="M1645" s="242"/>
      <c r="N1645" s="900"/>
      <c r="O1645" s="222"/>
      <c r="P1645" s="89"/>
    </row>
    <row r="1646" spans="1:16" ht="15" customHeight="1" outlineLevel="1" x14ac:dyDescent="0.2">
      <c r="A1646" s="623">
        <v>644</v>
      </c>
      <c r="B1646" s="262">
        <v>408</v>
      </c>
      <c r="C1646" s="262" t="s">
        <v>38</v>
      </c>
      <c r="D1646" s="265" t="s">
        <v>524</v>
      </c>
      <c r="E1646" s="263"/>
      <c r="F1646" s="297"/>
      <c r="G1646" s="267">
        <v>0.61</v>
      </c>
      <c r="H1646" s="907">
        <v>32</v>
      </c>
      <c r="I1646" s="272">
        <v>18230.82445</v>
      </c>
      <c r="J1646" s="272">
        <v>1190.8603000000001</v>
      </c>
      <c r="K1646" s="242"/>
      <c r="L1646" s="242"/>
      <c r="M1646" s="242"/>
      <c r="N1646" s="222"/>
      <c r="O1646" s="222"/>
      <c r="P1646" s="89"/>
    </row>
    <row r="1647" spans="1:16" ht="15" customHeight="1" outlineLevel="1" x14ac:dyDescent="0.2">
      <c r="A1647" s="623">
        <v>644</v>
      </c>
      <c r="B1647" s="262">
        <v>408</v>
      </c>
      <c r="C1647" s="262" t="s">
        <v>38</v>
      </c>
      <c r="D1647" s="265" t="s">
        <v>473</v>
      </c>
      <c r="E1647" s="263"/>
      <c r="F1647" s="297"/>
      <c r="G1647" s="267">
        <v>0.01</v>
      </c>
      <c r="H1647" s="907">
        <v>38</v>
      </c>
      <c r="I1647" s="272">
        <v>378.16147000000001</v>
      </c>
      <c r="J1647" s="272">
        <v>19.522299999999998</v>
      </c>
      <c r="K1647" s="242"/>
      <c r="L1647" s="242"/>
      <c r="M1647" s="242"/>
      <c r="N1647" s="222"/>
      <c r="O1647" s="222"/>
      <c r="P1647" s="89"/>
    </row>
    <row r="1648" spans="1:16" ht="27.6" customHeight="1" x14ac:dyDescent="0.2">
      <c r="A1648" s="667">
        <v>602</v>
      </c>
      <c r="B1648" s="668" t="s">
        <v>3092</v>
      </c>
      <c r="C1648" s="668" t="s">
        <v>38</v>
      </c>
      <c r="D1648" s="669" t="s">
        <v>2417</v>
      </c>
      <c r="E1648" s="670">
        <v>2000</v>
      </c>
      <c r="F1648" s="1041" t="s">
        <v>712</v>
      </c>
      <c r="G1648" s="671">
        <v>1.272</v>
      </c>
      <c r="H1648" s="936"/>
      <c r="I1648" s="671">
        <v>40900.810130000005</v>
      </c>
      <c r="J1648" s="671">
        <v>2483.2365599999998</v>
      </c>
      <c r="K1648" s="671">
        <v>6226.9</v>
      </c>
      <c r="L1648" s="671">
        <v>1427.67</v>
      </c>
      <c r="M1648" s="671">
        <v>23.65</v>
      </c>
      <c r="N1648" s="671">
        <v>51062.266690000004</v>
      </c>
      <c r="O1648" s="672">
        <v>25.53</v>
      </c>
      <c r="P1648" s="89"/>
    </row>
    <row r="1649" spans="1:16" ht="26.45" customHeight="1" x14ac:dyDescent="0.2">
      <c r="A1649" s="667"/>
      <c r="B1649" s="668"/>
      <c r="C1649" s="668"/>
      <c r="D1649" s="1408" t="s">
        <v>3784</v>
      </c>
      <c r="E1649" s="1409"/>
      <c r="F1649" s="1409"/>
      <c r="G1649" s="1410"/>
      <c r="H1649" s="936"/>
      <c r="I1649" s="671"/>
      <c r="J1649" s="671"/>
      <c r="K1649" s="1403"/>
      <c r="L1649" s="1403"/>
      <c r="M1649" s="1403"/>
      <c r="N1649" s="1403"/>
      <c r="O1649" s="1403"/>
      <c r="P1649" s="89"/>
    </row>
    <row r="1650" spans="1:16" ht="21.75" customHeight="1" x14ac:dyDescent="0.2">
      <c r="A1650" s="625">
        <v>602</v>
      </c>
      <c r="B1650" s="254">
        <v>402</v>
      </c>
      <c r="C1650" s="254" t="s">
        <v>38</v>
      </c>
      <c r="D1650" s="284" t="s">
        <v>3093</v>
      </c>
      <c r="E1650" s="257">
        <v>1000</v>
      </c>
      <c r="F1650" s="307" t="s">
        <v>712</v>
      </c>
      <c r="G1650" s="258">
        <v>0.48</v>
      </c>
      <c r="H1650" s="771"/>
      <c r="I1650" s="258">
        <v>14345.566780000001</v>
      </c>
      <c r="J1650" s="258">
        <v>937.07039999999995</v>
      </c>
      <c r="K1650" s="310">
        <v>3126.18</v>
      </c>
      <c r="L1650" s="310">
        <v>713.79</v>
      </c>
      <c r="M1650" s="310">
        <v>11.85</v>
      </c>
      <c r="N1650" s="310">
        <v>19134.457180000001</v>
      </c>
      <c r="O1650" s="655">
        <v>19.13</v>
      </c>
      <c r="P1650" s="89"/>
    </row>
    <row r="1651" spans="1:16" ht="15" customHeight="1" outlineLevel="1" x14ac:dyDescent="0.2">
      <c r="A1651" s="623">
        <v>602</v>
      </c>
      <c r="B1651" s="262">
        <v>402</v>
      </c>
      <c r="C1651" s="262" t="s">
        <v>38</v>
      </c>
      <c r="D1651" s="265" t="s">
        <v>524</v>
      </c>
      <c r="E1651" s="1042">
        <v>0.8</v>
      </c>
      <c r="F1651" s="296"/>
      <c r="G1651" s="267">
        <v>0.48</v>
      </c>
      <c r="H1651" s="907">
        <v>32</v>
      </c>
      <c r="I1651" s="272">
        <v>14345.566780000001</v>
      </c>
      <c r="J1651" s="272">
        <v>937.07039999999995</v>
      </c>
      <c r="K1651" s="242"/>
      <c r="L1651" s="242"/>
      <c r="M1651" s="242"/>
      <c r="N1651" s="242"/>
      <c r="O1651" s="656"/>
      <c r="P1651" s="89"/>
    </row>
    <row r="1652" spans="1:16" ht="21.75" customHeight="1" x14ac:dyDescent="0.2">
      <c r="A1652" s="625">
        <v>602</v>
      </c>
      <c r="B1652" s="254">
        <v>403</v>
      </c>
      <c r="C1652" s="254" t="s">
        <v>38</v>
      </c>
      <c r="D1652" s="284" t="s">
        <v>3094</v>
      </c>
      <c r="E1652" s="257">
        <v>1000</v>
      </c>
      <c r="F1652" s="307" t="s">
        <v>712</v>
      </c>
      <c r="G1652" s="258">
        <v>0.79200000000000004</v>
      </c>
      <c r="H1652" s="771"/>
      <c r="I1652" s="258">
        <v>26555.243350000004</v>
      </c>
      <c r="J1652" s="258">
        <v>1546.1661599999998</v>
      </c>
      <c r="K1652" s="310">
        <v>3100.72</v>
      </c>
      <c r="L1652" s="310">
        <v>713.88</v>
      </c>
      <c r="M1652" s="310">
        <v>11.8</v>
      </c>
      <c r="N1652" s="310">
        <v>31927.809510000003</v>
      </c>
      <c r="O1652" s="655">
        <v>31.93</v>
      </c>
      <c r="P1652" s="89"/>
    </row>
    <row r="1653" spans="1:16" ht="15" customHeight="1" outlineLevel="1" x14ac:dyDescent="0.2">
      <c r="A1653" s="623">
        <v>602</v>
      </c>
      <c r="B1653" s="262">
        <v>403</v>
      </c>
      <c r="C1653" s="262" t="s">
        <v>38</v>
      </c>
      <c r="D1653" s="265" t="s">
        <v>519</v>
      </c>
      <c r="E1653" s="263">
        <v>0.8</v>
      </c>
      <c r="F1653" s="297"/>
      <c r="G1653" s="602">
        <v>1.6E-2</v>
      </c>
      <c r="H1653" s="907">
        <v>39</v>
      </c>
      <c r="I1653" s="272">
        <v>629.2646400000001</v>
      </c>
      <c r="J1653" s="272">
        <v>31.235680000000002</v>
      </c>
      <c r="K1653" s="242"/>
      <c r="L1653" s="242"/>
      <c r="M1653" s="242"/>
      <c r="N1653" s="900"/>
      <c r="O1653" s="222"/>
      <c r="P1653" s="89"/>
    </row>
    <row r="1654" spans="1:16" ht="15.75" customHeight="1" outlineLevel="1" x14ac:dyDescent="0.2">
      <c r="A1654" s="623">
        <v>602</v>
      </c>
      <c r="B1654" s="262">
        <v>403</v>
      </c>
      <c r="C1654" s="262" t="s">
        <v>38</v>
      </c>
      <c r="D1654" s="892" t="s">
        <v>2793</v>
      </c>
      <c r="E1654" s="263"/>
      <c r="F1654" s="297"/>
      <c r="G1654" s="602">
        <v>8.0000000000000016E-2</v>
      </c>
      <c r="H1654" s="907">
        <v>38</v>
      </c>
      <c r="I1654" s="272">
        <v>3025.2917600000001</v>
      </c>
      <c r="J1654" s="272">
        <v>156.17839999999998</v>
      </c>
      <c r="K1654" s="242"/>
      <c r="L1654" s="242"/>
      <c r="M1654" s="242"/>
      <c r="N1654" s="900"/>
      <c r="O1654" s="222"/>
      <c r="P1654" s="89"/>
    </row>
    <row r="1655" spans="1:16" ht="17.25" customHeight="1" outlineLevel="1" x14ac:dyDescent="0.2">
      <c r="A1655" s="623">
        <v>602</v>
      </c>
      <c r="B1655" s="262">
        <v>403</v>
      </c>
      <c r="C1655" s="262" t="s">
        <v>38</v>
      </c>
      <c r="D1655" s="265" t="s">
        <v>534</v>
      </c>
      <c r="E1655" s="263"/>
      <c r="F1655" s="297"/>
      <c r="G1655" s="602">
        <v>0.12</v>
      </c>
      <c r="H1655" s="907">
        <v>41</v>
      </c>
      <c r="I1655" s="272">
        <v>5104.5735500000001</v>
      </c>
      <c r="J1655" s="272">
        <v>234.26759999999999</v>
      </c>
      <c r="K1655" s="242"/>
      <c r="L1655" s="242"/>
      <c r="M1655" s="242"/>
      <c r="N1655" s="900"/>
      <c r="O1655" s="222"/>
      <c r="P1655" s="89"/>
    </row>
    <row r="1656" spans="1:16" ht="15" customHeight="1" outlineLevel="1" x14ac:dyDescent="0.2">
      <c r="A1656" s="623">
        <v>602</v>
      </c>
      <c r="B1656" s="262">
        <v>403</v>
      </c>
      <c r="C1656" s="262" t="s">
        <v>38</v>
      </c>
      <c r="D1656" s="892" t="s">
        <v>510</v>
      </c>
      <c r="E1656" s="263"/>
      <c r="F1656" s="297"/>
      <c r="G1656" s="602">
        <v>8.0000000000000016E-2</v>
      </c>
      <c r="H1656" s="907">
        <v>37</v>
      </c>
      <c r="I1656" s="272">
        <v>2908.9246500000004</v>
      </c>
      <c r="J1656" s="272">
        <v>156.17839999999998</v>
      </c>
      <c r="K1656" s="242"/>
      <c r="L1656" s="242"/>
      <c r="M1656" s="242"/>
      <c r="N1656" s="900"/>
      <c r="O1656" s="222"/>
      <c r="P1656" s="89"/>
    </row>
    <row r="1657" spans="1:16" ht="15" customHeight="1" outlineLevel="1" x14ac:dyDescent="0.2">
      <c r="A1657" s="623">
        <v>602</v>
      </c>
      <c r="B1657" s="262">
        <v>403</v>
      </c>
      <c r="C1657" s="262" t="s">
        <v>38</v>
      </c>
      <c r="D1657" s="265" t="s">
        <v>524</v>
      </c>
      <c r="E1657" s="263"/>
      <c r="F1657" s="297"/>
      <c r="G1657" s="602">
        <v>0.48799999999999999</v>
      </c>
      <c r="H1657" s="907">
        <v>32</v>
      </c>
      <c r="I1657" s="272">
        <v>14584.659570000002</v>
      </c>
      <c r="J1657" s="272">
        <v>952.68824000000006</v>
      </c>
      <c r="K1657" s="242"/>
      <c r="L1657" s="242"/>
      <c r="M1657" s="242"/>
      <c r="N1657" s="222"/>
      <c r="O1657" s="222"/>
      <c r="P1657" s="89"/>
    </row>
    <row r="1658" spans="1:16" ht="15" customHeight="1" outlineLevel="1" x14ac:dyDescent="0.2">
      <c r="A1658" s="623">
        <v>602</v>
      </c>
      <c r="B1658" s="275">
        <v>403</v>
      </c>
      <c r="C1658" s="275" t="s">
        <v>38</v>
      </c>
      <c r="D1658" s="278" t="s">
        <v>473</v>
      </c>
      <c r="E1658" s="276"/>
      <c r="F1658" s="540"/>
      <c r="G1658" s="1043">
        <v>8.0000000000000002E-3</v>
      </c>
      <c r="H1658" s="909">
        <v>38</v>
      </c>
      <c r="I1658" s="282">
        <v>302.52918</v>
      </c>
      <c r="J1658" s="282">
        <v>15.617840000000001</v>
      </c>
      <c r="K1658" s="251"/>
      <c r="L1658" s="251"/>
      <c r="M1658" s="251"/>
      <c r="N1658" s="252"/>
      <c r="O1658" s="252"/>
      <c r="P1658" s="89"/>
    </row>
    <row r="1659" spans="1:16" ht="21.75" customHeight="1" x14ac:dyDescent="0.2">
      <c r="A1659" s="667">
        <v>644</v>
      </c>
      <c r="B1659" s="668" t="s">
        <v>3089</v>
      </c>
      <c r="C1659" s="668" t="s">
        <v>38</v>
      </c>
      <c r="D1659" s="669" t="s">
        <v>2418</v>
      </c>
      <c r="E1659" s="670">
        <v>2000</v>
      </c>
      <c r="F1659" s="1041" t="s">
        <v>712</v>
      </c>
      <c r="G1659" s="1124">
        <v>2.02407</v>
      </c>
      <c r="H1659" s="936"/>
      <c r="I1659" s="671">
        <v>66519.763200000001</v>
      </c>
      <c r="J1659" s="671">
        <v>3951.4501800000003</v>
      </c>
      <c r="K1659" s="671">
        <v>5057.43</v>
      </c>
      <c r="L1659" s="671">
        <v>1141.04</v>
      </c>
      <c r="M1659" s="671">
        <v>30.32</v>
      </c>
      <c r="N1659" s="310">
        <v>76700.003379999995</v>
      </c>
      <c r="O1659" s="672">
        <v>38.35</v>
      </c>
      <c r="P1659" s="89"/>
    </row>
    <row r="1660" spans="1:16" ht="24" customHeight="1" x14ac:dyDescent="0.2">
      <c r="A1660" s="625">
        <v>644</v>
      </c>
      <c r="B1660" s="254">
        <v>407</v>
      </c>
      <c r="C1660" s="254" t="s">
        <v>38</v>
      </c>
      <c r="D1660" s="284" t="s">
        <v>3095</v>
      </c>
      <c r="E1660" s="257">
        <v>1000</v>
      </c>
      <c r="F1660" s="307" t="s">
        <v>712</v>
      </c>
      <c r="G1660" s="1123">
        <v>1.0120200000000001</v>
      </c>
      <c r="H1660" s="771"/>
      <c r="I1660" s="258">
        <v>33259.353309999999</v>
      </c>
      <c r="J1660" s="258">
        <v>1975.6958</v>
      </c>
      <c r="K1660" s="310">
        <v>2488.96</v>
      </c>
      <c r="L1660" s="310">
        <v>570.52</v>
      </c>
      <c r="M1660" s="310">
        <v>15.16</v>
      </c>
      <c r="N1660" s="310">
        <v>38309.689109999999</v>
      </c>
      <c r="O1660" s="655">
        <v>38.31</v>
      </c>
      <c r="P1660" s="89"/>
    </row>
    <row r="1661" spans="1:16" ht="15" customHeight="1" outlineLevel="1" x14ac:dyDescent="0.2">
      <c r="A1661" s="623">
        <v>644</v>
      </c>
      <c r="B1661" s="262">
        <v>407</v>
      </c>
      <c r="C1661" s="262" t="s">
        <v>38</v>
      </c>
      <c r="D1661" s="265" t="s">
        <v>524</v>
      </c>
      <c r="E1661" s="263"/>
      <c r="F1661" s="297"/>
      <c r="G1661" s="1200">
        <v>0.56916</v>
      </c>
      <c r="H1661" s="907">
        <v>32</v>
      </c>
      <c r="I1661" s="272">
        <v>16302.87343</v>
      </c>
      <c r="J1661" s="272">
        <v>1111.13122</v>
      </c>
      <c r="K1661" s="242"/>
      <c r="L1661" s="242"/>
      <c r="M1661" s="242"/>
      <c r="N1661" s="900"/>
      <c r="O1661" s="222"/>
      <c r="P1661" s="89"/>
    </row>
    <row r="1662" spans="1:16" ht="15" customHeight="1" outlineLevel="1" x14ac:dyDescent="0.2">
      <c r="A1662" s="623">
        <v>644</v>
      </c>
      <c r="B1662" s="262">
        <v>407</v>
      </c>
      <c r="C1662" s="262" t="s">
        <v>38</v>
      </c>
      <c r="D1662" s="265" t="s">
        <v>534</v>
      </c>
      <c r="E1662" s="263"/>
      <c r="F1662" s="297"/>
      <c r="G1662" s="1200">
        <v>0.21682000000000001</v>
      </c>
      <c r="H1662" s="907">
        <v>41</v>
      </c>
      <c r="I1662" s="272">
        <v>8839.5645599999989</v>
      </c>
      <c r="J1662" s="272">
        <v>423.28251000000006</v>
      </c>
      <c r="K1662" s="242"/>
      <c r="L1662" s="242"/>
      <c r="M1662" s="242"/>
      <c r="N1662" s="900"/>
      <c r="O1662" s="222"/>
      <c r="P1662" s="89"/>
    </row>
    <row r="1663" spans="1:16" ht="15" customHeight="1" outlineLevel="1" x14ac:dyDescent="0.2">
      <c r="A1663" s="623">
        <v>644</v>
      </c>
      <c r="B1663" s="262">
        <v>407</v>
      </c>
      <c r="C1663" s="262" t="s">
        <v>38</v>
      </c>
      <c r="D1663" s="892" t="s">
        <v>2793</v>
      </c>
      <c r="E1663" s="263"/>
      <c r="F1663" s="297"/>
      <c r="G1663" s="1200">
        <v>0.17183000000000001</v>
      </c>
      <c r="H1663" s="907">
        <v>38</v>
      </c>
      <c r="I1663" s="272">
        <v>6227.7272199999998</v>
      </c>
      <c r="J1663" s="272">
        <v>335.45168000000001</v>
      </c>
      <c r="K1663" s="242"/>
      <c r="L1663" s="242"/>
      <c r="M1663" s="242"/>
      <c r="N1663" s="900"/>
      <c r="O1663" s="222"/>
      <c r="P1663" s="89"/>
    </row>
    <row r="1664" spans="1:16" ht="15" customHeight="1" outlineLevel="1" x14ac:dyDescent="0.2">
      <c r="A1664" s="623">
        <v>644</v>
      </c>
      <c r="B1664" s="262">
        <v>407</v>
      </c>
      <c r="C1664" s="262" t="s">
        <v>38</v>
      </c>
      <c r="D1664" s="265" t="s">
        <v>502</v>
      </c>
      <c r="E1664" s="263"/>
      <c r="F1664" s="297"/>
      <c r="G1664" s="1200">
        <v>5.4210000000000001E-2</v>
      </c>
      <c r="H1664" s="907">
        <v>37</v>
      </c>
      <c r="I1664" s="272">
        <v>1889.1881000000001</v>
      </c>
      <c r="J1664" s="272">
        <v>105.83039000000001</v>
      </c>
      <c r="K1664" s="242"/>
      <c r="L1664" s="242"/>
      <c r="M1664" s="242"/>
      <c r="N1664" s="222"/>
      <c r="O1664" s="222"/>
      <c r="P1664" s="89"/>
    </row>
    <row r="1665" spans="1:16" ht="24.75" customHeight="1" x14ac:dyDescent="0.2">
      <c r="A1665" s="625">
        <v>644</v>
      </c>
      <c r="B1665" s="254">
        <v>408</v>
      </c>
      <c r="C1665" s="254" t="s">
        <v>38</v>
      </c>
      <c r="D1665" s="284" t="s">
        <v>3096</v>
      </c>
      <c r="E1665" s="257">
        <v>1000</v>
      </c>
      <c r="F1665" s="307" t="s">
        <v>712</v>
      </c>
      <c r="G1665" s="1123">
        <v>1.0120499999999999</v>
      </c>
      <c r="H1665" s="771"/>
      <c r="I1665" s="258">
        <v>33260.409890000003</v>
      </c>
      <c r="J1665" s="258">
        <v>1975.7543800000003</v>
      </c>
      <c r="K1665" s="310">
        <v>2568.4699999999998</v>
      </c>
      <c r="L1665" s="310">
        <v>570.52</v>
      </c>
      <c r="M1665" s="310">
        <v>15.16</v>
      </c>
      <c r="N1665" s="310">
        <v>38390.314270000003</v>
      </c>
      <c r="O1665" s="655">
        <v>38.39</v>
      </c>
      <c r="P1665" s="89"/>
    </row>
    <row r="1666" spans="1:16" ht="15" customHeight="1" outlineLevel="1" x14ac:dyDescent="0.2">
      <c r="A1666" s="623">
        <v>644</v>
      </c>
      <c r="B1666" s="262">
        <v>408</v>
      </c>
      <c r="C1666" s="262" t="s">
        <v>38</v>
      </c>
      <c r="D1666" s="265" t="s">
        <v>524</v>
      </c>
      <c r="E1666" s="263"/>
      <c r="F1666" s="297"/>
      <c r="G1666" s="1200">
        <v>0.56916999999999995</v>
      </c>
      <c r="H1666" s="907">
        <v>32</v>
      </c>
      <c r="I1666" s="272">
        <v>16303.159889999999</v>
      </c>
      <c r="J1666" s="272">
        <v>1111.15075</v>
      </c>
      <c r="K1666" s="242"/>
      <c r="L1666" s="242"/>
      <c r="M1666" s="242"/>
      <c r="N1666" s="900"/>
      <c r="O1666" s="222"/>
      <c r="P1666" s="89"/>
    </row>
    <row r="1667" spans="1:16" ht="15" customHeight="1" outlineLevel="1" x14ac:dyDescent="0.2">
      <c r="A1667" s="623">
        <v>644</v>
      </c>
      <c r="B1667" s="262">
        <v>408</v>
      </c>
      <c r="C1667" s="262" t="s">
        <v>38</v>
      </c>
      <c r="D1667" s="265" t="s">
        <v>534</v>
      </c>
      <c r="E1667" s="263"/>
      <c r="F1667" s="297"/>
      <c r="G1667" s="1200">
        <v>0.21682999999999999</v>
      </c>
      <c r="H1667" s="907">
        <v>41</v>
      </c>
      <c r="I1667" s="272">
        <v>8839.9722500000007</v>
      </c>
      <c r="J1667" s="272">
        <v>423.30203000000006</v>
      </c>
      <c r="K1667" s="242"/>
      <c r="L1667" s="242"/>
      <c r="M1667" s="242"/>
      <c r="N1667" s="900"/>
      <c r="O1667" s="222"/>
      <c r="P1667" s="89"/>
    </row>
    <row r="1668" spans="1:16" ht="15" customHeight="1" outlineLevel="1" x14ac:dyDescent="0.2">
      <c r="A1668" s="623">
        <v>644</v>
      </c>
      <c r="B1668" s="262">
        <v>408</v>
      </c>
      <c r="C1668" s="262" t="s">
        <v>38</v>
      </c>
      <c r="D1668" s="892" t="s">
        <v>2793</v>
      </c>
      <c r="E1668" s="263"/>
      <c r="F1668" s="297"/>
      <c r="G1668" s="1200">
        <v>0.17183999999999999</v>
      </c>
      <c r="H1668" s="907">
        <v>38</v>
      </c>
      <c r="I1668" s="272">
        <v>6228.0896499999999</v>
      </c>
      <c r="J1668" s="272">
        <v>335.47121000000004</v>
      </c>
      <c r="K1668" s="242"/>
      <c r="L1668" s="242"/>
      <c r="M1668" s="242"/>
      <c r="N1668" s="900"/>
      <c r="O1668" s="222"/>
      <c r="P1668" s="89"/>
    </row>
    <row r="1669" spans="1:16" ht="15" customHeight="1" outlineLevel="1" x14ac:dyDescent="0.2">
      <c r="A1669" s="623">
        <v>644</v>
      </c>
      <c r="B1669" s="262">
        <v>408</v>
      </c>
      <c r="C1669" s="262" t="s">
        <v>38</v>
      </c>
      <c r="D1669" s="265" t="s">
        <v>502</v>
      </c>
      <c r="E1669" s="263"/>
      <c r="F1669" s="297"/>
      <c r="G1669" s="1200">
        <v>5.4210000000000001E-2</v>
      </c>
      <c r="H1669" s="907">
        <v>37</v>
      </c>
      <c r="I1669" s="272">
        <v>1889.1881000000001</v>
      </c>
      <c r="J1669" s="272">
        <v>105.83039000000001</v>
      </c>
      <c r="K1669" s="242"/>
      <c r="L1669" s="242"/>
      <c r="M1669" s="242"/>
      <c r="N1669" s="222"/>
      <c r="O1669" s="222"/>
      <c r="P1669" s="89"/>
    </row>
    <row r="1670" spans="1:16" ht="21.75" customHeight="1" x14ac:dyDescent="0.2">
      <c r="A1670" s="667">
        <v>602</v>
      </c>
      <c r="B1670" s="668" t="s">
        <v>3089</v>
      </c>
      <c r="C1670" s="668" t="s">
        <v>38</v>
      </c>
      <c r="D1670" s="669" t="s">
        <v>2419</v>
      </c>
      <c r="E1670" s="670">
        <v>2000</v>
      </c>
      <c r="F1670" s="1041" t="s">
        <v>712</v>
      </c>
      <c r="G1670" s="1124">
        <v>1.619256</v>
      </c>
      <c r="H1670" s="936"/>
      <c r="I1670" s="671">
        <v>53215.810580000005</v>
      </c>
      <c r="J1670" s="671">
        <v>3161.16012</v>
      </c>
      <c r="K1670" s="671">
        <v>4045.95</v>
      </c>
      <c r="L1670" s="671">
        <v>912.82</v>
      </c>
      <c r="M1670" s="671">
        <v>24.26</v>
      </c>
      <c r="N1670" s="671">
        <v>61360.000700000004</v>
      </c>
      <c r="O1670" s="672">
        <v>30.68</v>
      </c>
      <c r="P1670" s="89"/>
    </row>
    <row r="1671" spans="1:16" ht="27.6" customHeight="1" x14ac:dyDescent="0.2">
      <c r="A1671" s="667"/>
      <c r="B1671" s="668"/>
      <c r="C1671" s="668"/>
      <c r="D1671" s="1408" t="s">
        <v>3784</v>
      </c>
      <c r="E1671" s="1409"/>
      <c r="F1671" s="1409"/>
      <c r="G1671" s="1410"/>
      <c r="H1671" s="936"/>
      <c r="I1671" s="671"/>
      <c r="J1671" s="671"/>
      <c r="K1671" s="1403"/>
      <c r="L1671" s="1403"/>
      <c r="M1671" s="1403"/>
      <c r="N1671" s="1403"/>
      <c r="O1671" s="1403"/>
      <c r="P1671" s="89"/>
    </row>
    <row r="1672" spans="1:16" ht="24" customHeight="1" x14ac:dyDescent="0.2">
      <c r="A1672" s="625">
        <v>602</v>
      </c>
      <c r="B1672" s="254">
        <v>402</v>
      </c>
      <c r="C1672" s="254" t="s">
        <v>38</v>
      </c>
      <c r="D1672" s="284" t="s">
        <v>3097</v>
      </c>
      <c r="E1672" s="257">
        <v>1000</v>
      </c>
      <c r="F1672" s="307" t="s">
        <v>712</v>
      </c>
      <c r="G1672" s="1123">
        <v>0.809616</v>
      </c>
      <c r="H1672" s="771"/>
      <c r="I1672" s="258">
        <v>26607.482660000005</v>
      </c>
      <c r="J1672" s="258">
        <v>1580.55663</v>
      </c>
      <c r="K1672" s="310">
        <v>1991.17</v>
      </c>
      <c r="L1672" s="310">
        <v>456.41</v>
      </c>
      <c r="M1672" s="310">
        <v>12.13</v>
      </c>
      <c r="N1672" s="310">
        <v>30647.749290000007</v>
      </c>
      <c r="O1672" s="655">
        <v>30.65</v>
      </c>
      <c r="P1672" s="89"/>
    </row>
    <row r="1673" spans="1:16" ht="16.5" customHeight="1" outlineLevel="1" x14ac:dyDescent="0.2">
      <c r="A1673" s="623">
        <v>602</v>
      </c>
      <c r="B1673" s="262">
        <v>402</v>
      </c>
      <c r="C1673" s="262" t="s">
        <v>38</v>
      </c>
      <c r="D1673" s="265" t="s">
        <v>524</v>
      </c>
      <c r="E1673" s="263">
        <v>0.8</v>
      </c>
      <c r="F1673" s="297"/>
      <c r="G1673" s="1200">
        <v>0.45532800000000001</v>
      </c>
      <c r="H1673" s="907">
        <v>32</v>
      </c>
      <c r="I1673" s="272">
        <v>13042.298750000002</v>
      </c>
      <c r="J1673" s="272">
        <v>888.90498000000002</v>
      </c>
      <c r="K1673" s="242"/>
      <c r="L1673" s="242"/>
      <c r="M1673" s="242"/>
      <c r="N1673" s="900"/>
      <c r="O1673" s="222"/>
      <c r="P1673" s="89"/>
    </row>
    <row r="1674" spans="1:16" ht="15" customHeight="1" outlineLevel="1" x14ac:dyDescent="0.2">
      <c r="A1674" s="623">
        <v>602</v>
      </c>
      <c r="B1674" s="262">
        <v>402</v>
      </c>
      <c r="C1674" s="262" t="s">
        <v>38</v>
      </c>
      <c r="D1674" s="265" t="s">
        <v>534</v>
      </c>
      <c r="E1674" s="263"/>
      <c r="F1674" s="297"/>
      <c r="G1674" s="1200">
        <v>0.17345600000000003</v>
      </c>
      <c r="H1674" s="907">
        <v>41</v>
      </c>
      <c r="I1674" s="272">
        <v>7071.6516500000007</v>
      </c>
      <c r="J1674" s="272">
        <v>338.62599999999998</v>
      </c>
      <c r="K1674" s="242"/>
      <c r="L1674" s="242"/>
      <c r="M1674" s="242"/>
      <c r="N1674" s="900"/>
      <c r="O1674" s="222"/>
      <c r="P1674" s="89"/>
    </row>
    <row r="1675" spans="1:16" ht="15" customHeight="1" outlineLevel="1" x14ac:dyDescent="0.2">
      <c r="A1675" s="623">
        <v>602</v>
      </c>
      <c r="B1675" s="262">
        <v>402</v>
      </c>
      <c r="C1675" s="262" t="s">
        <v>38</v>
      </c>
      <c r="D1675" s="892" t="s">
        <v>2793</v>
      </c>
      <c r="E1675" s="263"/>
      <c r="F1675" s="297"/>
      <c r="G1675" s="1200">
        <v>0.137464</v>
      </c>
      <c r="H1675" s="907">
        <v>38</v>
      </c>
      <c r="I1675" s="272">
        <v>4982.1817700000011</v>
      </c>
      <c r="J1675" s="272">
        <v>268.36134000000004</v>
      </c>
      <c r="K1675" s="242"/>
      <c r="L1675" s="242"/>
      <c r="M1675" s="242"/>
      <c r="N1675" s="900"/>
      <c r="O1675" s="222"/>
      <c r="P1675" s="89"/>
    </row>
    <row r="1676" spans="1:16" ht="15" customHeight="1" outlineLevel="1" x14ac:dyDescent="0.2">
      <c r="A1676" s="624">
        <v>602</v>
      </c>
      <c r="B1676" s="262">
        <v>402</v>
      </c>
      <c r="C1676" s="262" t="s">
        <v>38</v>
      </c>
      <c r="D1676" s="265" t="s">
        <v>502</v>
      </c>
      <c r="E1676" s="263"/>
      <c r="F1676" s="297"/>
      <c r="G1676" s="1200">
        <v>4.3368000000000004E-2</v>
      </c>
      <c r="H1676" s="907">
        <v>37</v>
      </c>
      <c r="I1676" s="272">
        <v>1511.3504900000003</v>
      </c>
      <c r="J1676" s="272">
        <v>84.66431</v>
      </c>
      <c r="K1676" s="242"/>
      <c r="L1676" s="242"/>
      <c r="M1676" s="242"/>
      <c r="N1676" s="222"/>
      <c r="O1676" s="222"/>
      <c r="P1676" s="89"/>
    </row>
    <row r="1677" spans="1:16" ht="21.6" customHeight="1" x14ac:dyDescent="0.2">
      <c r="A1677" s="625">
        <v>602</v>
      </c>
      <c r="B1677" s="254">
        <v>403</v>
      </c>
      <c r="C1677" s="254" t="s">
        <v>38</v>
      </c>
      <c r="D1677" s="284" t="s">
        <v>3098</v>
      </c>
      <c r="E1677" s="257">
        <v>1000</v>
      </c>
      <c r="F1677" s="307" t="s">
        <v>712</v>
      </c>
      <c r="G1677" s="1123">
        <v>0.80964000000000003</v>
      </c>
      <c r="H1677" s="771"/>
      <c r="I1677" s="258">
        <v>26608.32792</v>
      </c>
      <c r="J1677" s="258">
        <v>1580.60349</v>
      </c>
      <c r="K1677" s="310">
        <v>2054.7800000000002</v>
      </c>
      <c r="L1677" s="310">
        <v>456.41</v>
      </c>
      <c r="M1677" s="310">
        <v>12.13</v>
      </c>
      <c r="N1677" s="310">
        <v>30712.251409999997</v>
      </c>
      <c r="O1677" s="655">
        <v>30.71</v>
      </c>
      <c r="P1677" s="89"/>
    </row>
    <row r="1678" spans="1:16" ht="15" customHeight="1" outlineLevel="1" x14ac:dyDescent="0.2">
      <c r="A1678" s="623">
        <v>602</v>
      </c>
      <c r="B1678" s="262">
        <v>403</v>
      </c>
      <c r="C1678" s="262" t="s">
        <v>38</v>
      </c>
      <c r="D1678" s="265" t="s">
        <v>524</v>
      </c>
      <c r="E1678" s="263">
        <v>0.8</v>
      </c>
      <c r="F1678" s="297"/>
      <c r="G1678" s="1200">
        <v>0.45533599999999996</v>
      </c>
      <c r="H1678" s="907">
        <v>32</v>
      </c>
      <c r="I1678" s="272">
        <v>13042.527909999999</v>
      </c>
      <c r="J1678" s="272">
        <v>888.92060000000004</v>
      </c>
      <c r="K1678" s="242"/>
      <c r="L1678" s="242"/>
      <c r="M1678" s="242"/>
      <c r="N1678" s="900"/>
      <c r="O1678" s="222"/>
      <c r="P1678" s="89"/>
    </row>
    <row r="1679" spans="1:16" ht="15" customHeight="1" outlineLevel="1" x14ac:dyDescent="0.2">
      <c r="A1679" s="623">
        <v>602</v>
      </c>
      <c r="B1679" s="262">
        <v>403</v>
      </c>
      <c r="C1679" s="262" t="s">
        <v>38</v>
      </c>
      <c r="D1679" s="265" t="s">
        <v>534</v>
      </c>
      <c r="E1679" s="263"/>
      <c r="F1679" s="297"/>
      <c r="G1679" s="1200">
        <v>0.17346400000000001</v>
      </c>
      <c r="H1679" s="907">
        <v>41</v>
      </c>
      <c r="I1679" s="272">
        <v>7071.9777999999997</v>
      </c>
      <c r="J1679" s="272">
        <v>338.64161999999999</v>
      </c>
      <c r="K1679" s="242"/>
      <c r="L1679" s="242"/>
      <c r="M1679" s="242"/>
      <c r="N1679" s="900"/>
      <c r="O1679" s="222"/>
      <c r="P1679" s="89"/>
    </row>
    <row r="1680" spans="1:16" ht="15" customHeight="1" outlineLevel="1" x14ac:dyDescent="0.2">
      <c r="A1680" s="623">
        <v>602</v>
      </c>
      <c r="B1680" s="262">
        <v>403</v>
      </c>
      <c r="C1680" s="262" t="s">
        <v>38</v>
      </c>
      <c r="D1680" s="892" t="s">
        <v>2793</v>
      </c>
      <c r="E1680" s="263"/>
      <c r="F1680" s="297"/>
      <c r="G1680" s="1200">
        <v>0.13747200000000001</v>
      </c>
      <c r="H1680" s="907">
        <v>38</v>
      </c>
      <c r="I1680" s="272">
        <v>4982.4717199999996</v>
      </c>
      <c r="J1680" s="272">
        <v>268.37696</v>
      </c>
      <c r="K1680" s="242"/>
      <c r="L1680" s="242"/>
      <c r="M1680" s="242"/>
      <c r="N1680" s="900"/>
      <c r="O1680" s="222"/>
      <c r="P1680" s="89"/>
    </row>
    <row r="1681" spans="1:16" ht="15" customHeight="1" outlineLevel="1" x14ac:dyDescent="0.2">
      <c r="A1681" s="624">
        <v>602</v>
      </c>
      <c r="B1681" s="275">
        <v>403</v>
      </c>
      <c r="C1681" s="275" t="s">
        <v>38</v>
      </c>
      <c r="D1681" s="278" t="s">
        <v>502</v>
      </c>
      <c r="E1681" s="276"/>
      <c r="F1681" s="540"/>
      <c r="G1681" s="1201">
        <v>4.3368000000000004E-2</v>
      </c>
      <c r="H1681" s="909">
        <v>37</v>
      </c>
      <c r="I1681" s="282">
        <v>1511.3504900000003</v>
      </c>
      <c r="J1681" s="282">
        <v>84.66431</v>
      </c>
      <c r="K1681" s="251"/>
      <c r="L1681" s="251"/>
      <c r="M1681" s="251"/>
      <c r="N1681" s="252"/>
      <c r="O1681" s="252"/>
      <c r="P1681" s="89"/>
    </row>
    <row r="1682" spans="1:16" ht="27" customHeight="1" x14ac:dyDescent="0.2">
      <c r="A1682" s="731">
        <v>644</v>
      </c>
      <c r="B1682" s="731" t="s">
        <v>2413</v>
      </c>
      <c r="C1682" s="732" t="s">
        <v>38</v>
      </c>
      <c r="D1682" s="1044" t="s">
        <v>2420</v>
      </c>
      <c r="E1682" s="670">
        <v>3000</v>
      </c>
      <c r="F1682" s="1041" t="s">
        <v>712</v>
      </c>
      <c r="G1682" s="1045">
        <v>11.959999999999999</v>
      </c>
      <c r="H1682" s="1046"/>
      <c r="I1682" s="671">
        <v>381083.73914999998</v>
      </c>
      <c r="J1682" s="671">
        <v>23348.6708</v>
      </c>
      <c r="K1682" s="671">
        <v>6824.22</v>
      </c>
      <c r="L1682" s="671">
        <v>1424.43</v>
      </c>
      <c r="M1682" s="671">
        <v>44.73</v>
      </c>
      <c r="N1682" s="671">
        <v>412725.78994999995</v>
      </c>
      <c r="O1682" s="672">
        <v>137.57526331666665</v>
      </c>
      <c r="P1682" s="89"/>
    </row>
    <row r="1683" spans="1:16" ht="27.75" customHeight="1" x14ac:dyDescent="0.2">
      <c r="A1683" s="622">
        <v>644</v>
      </c>
      <c r="B1683" s="324">
        <v>406</v>
      </c>
      <c r="C1683" s="324" t="s">
        <v>38</v>
      </c>
      <c r="D1683" s="284" t="s">
        <v>3099</v>
      </c>
      <c r="E1683" s="257">
        <v>1000</v>
      </c>
      <c r="F1683" s="307" t="s">
        <v>712</v>
      </c>
      <c r="G1683" s="328">
        <v>10.28</v>
      </c>
      <c r="H1683" s="403"/>
      <c r="I1683" s="258">
        <v>327345.75988999999</v>
      </c>
      <c r="J1683" s="258">
        <v>20068.9244</v>
      </c>
      <c r="K1683" s="310">
        <v>2274.7399999999998</v>
      </c>
      <c r="L1683" s="310">
        <v>474.81</v>
      </c>
      <c r="M1683" s="310">
        <v>14.91</v>
      </c>
      <c r="N1683" s="310">
        <v>350179.14428999997</v>
      </c>
      <c r="O1683" s="655">
        <v>350.18</v>
      </c>
      <c r="P1683" s="89"/>
    </row>
    <row r="1684" spans="1:16" ht="13.5" customHeight="1" outlineLevel="1" x14ac:dyDescent="0.2">
      <c r="A1684" s="623">
        <v>644</v>
      </c>
      <c r="B1684" s="262">
        <v>406</v>
      </c>
      <c r="C1684" s="262" t="s">
        <v>38</v>
      </c>
      <c r="D1684" s="265" t="s">
        <v>524</v>
      </c>
      <c r="E1684" s="263"/>
      <c r="F1684" s="263"/>
      <c r="G1684" s="613">
        <v>6.46</v>
      </c>
      <c r="H1684" s="907">
        <v>32</v>
      </c>
      <c r="I1684" s="272">
        <v>185038.58752999999</v>
      </c>
      <c r="J1684" s="272">
        <v>12611.4058</v>
      </c>
      <c r="K1684" s="242"/>
      <c r="L1684" s="242"/>
      <c r="M1684" s="242"/>
      <c r="N1684" s="222"/>
      <c r="O1684" s="222"/>
      <c r="P1684" s="89"/>
    </row>
    <row r="1685" spans="1:16" ht="13.5" customHeight="1" outlineLevel="1" x14ac:dyDescent="0.2">
      <c r="A1685" s="623">
        <v>644</v>
      </c>
      <c r="B1685" s="262">
        <v>406</v>
      </c>
      <c r="C1685" s="262" t="s">
        <v>38</v>
      </c>
      <c r="D1685" s="892" t="s">
        <v>2793</v>
      </c>
      <c r="E1685" s="263"/>
      <c r="F1685" s="263"/>
      <c r="G1685" s="613">
        <v>1.26</v>
      </c>
      <c r="H1685" s="907">
        <v>38</v>
      </c>
      <c r="I1685" s="272">
        <v>45666.858460000003</v>
      </c>
      <c r="J1685" s="272">
        <v>2459.8098</v>
      </c>
      <c r="K1685" s="242"/>
      <c r="L1685" s="242"/>
      <c r="M1685" s="242"/>
      <c r="N1685" s="222"/>
      <c r="O1685" s="222"/>
      <c r="P1685" s="89"/>
    </row>
    <row r="1686" spans="1:16" ht="13.5" customHeight="1" outlineLevel="1" x14ac:dyDescent="0.2">
      <c r="A1686" s="623">
        <v>644</v>
      </c>
      <c r="B1686" s="262">
        <v>406</v>
      </c>
      <c r="C1686" s="262" t="s">
        <v>38</v>
      </c>
      <c r="D1686" s="265" t="s">
        <v>534</v>
      </c>
      <c r="E1686" s="263"/>
      <c r="F1686" s="263"/>
      <c r="G1686" s="613">
        <v>1.24</v>
      </c>
      <c r="H1686" s="907">
        <v>41</v>
      </c>
      <c r="I1686" s="272">
        <v>50553.731479999995</v>
      </c>
      <c r="J1686" s="272">
        <v>2420.7651999999998</v>
      </c>
      <c r="K1686" s="242"/>
      <c r="L1686" s="242"/>
      <c r="M1686" s="242"/>
      <c r="N1686" s="222"/>
      <c r="O1686" s="222"/>
      <c r="P1686" s="89"/>
    </row>
    <row r="1687" spans="1:16" ht="13.5" customHeight="1" outlineLevel="1" x14ac:dyDescent="0.2">
      <c r="A1687" s="623">
        <v>644</v>
      </c>
      <c r="B1687" s="262">
        <v>406</v>
      </c>
      <c r="C1687" s="262" t="s">
        <v>38</v>
      </c>
      <c r="D1687" s="892" t="s">
        <v>510</v>
      </c>
      <c r="E1687" s="263"/>
      <c r="F1687" s="263"/>
      <c r="G1687" s="613">
        <v>1.29</v>
      </c>
      <c r="H1687" s="907">
        <v>37</v>
      </c>
      <c r="I1687" s="272">
        <v>44955.776939999996</v>
      </c>
      <c r="J1687" s="272">
        <v>2518.3766999999998</v>
      </c>
      <c r="K1687" s="242"/>
      <c r="L1687" s="242"/>
      <c r="M1687" s="242"/>
      <c r="N1687" s="222"/>
      <c r="O1687" s="222"/>
      <c r="P1687" s="89"/>
    </row>
    <row r="1688" spans="1:16" ht="13.5" customHeight="1" outlineLevel="1" x14ac:dyDescent="0.2">
      <c r="A1688" s="624">
        <v>644</v>
      </c>
      <c r="B1688" s="275">
        <v>406</v>
      </c>
      <c r="C1688" s="275" t="s">
        <v>38</v>
      </c>
      <c r="D1688" s="278" t="s">
        <v>472</v>
      </c>
      <c r="E1688" s="276"/>
      <c r="F1688" s="276"/>
      <c r="G1688" s="1001">
        <v>0.03</v>
      </c>
      <c r="H1688" s="909">
        <v>39</v>
      </c>
      <c r="I1688" s="282">
        <v>1130.80548</v>
      </c>
      <c r="J1688" s="282">
        <v>58.566899999999997</v>
      </c>
      <c r="K1688" s="251"/>
      <c r="L1688" s="251"/>
      <c r="M1688" s="251"/>
      <c r="N1688" s="252"/>
      <c r="O1688" s="252"/>
      <c r="P1688" s="89"/>
    </row>
    <row r="1689" spans="1:16" ht="28.5" customHeight="1" x14ac:dyDescent="0.2">
      <c r="A1689" s="622">
        <v>644</v>
      </c>
      <c r="B1689" s="324">
        <v>407</v>
      </c>
      <c r="C1689" s="324" t="s">
        <v>38</v>
      </c>
      <c r="D1689" s="284" t="s">
        <v>3100</v>
      </c>
      <c r="E1689" s="257">
        <v>1000</v>
      </c>
      <c r="F1689" s="307" t="s">
        <v>712</v>
      </c>
      <c r="G1689" s="328">
        <v>0.9</v>
      </c>
      <c r="H1689" s="403"/>
      <c r="I1689" s="258">
        <v>28846.923119999999</v>
      </c>
      <c r="J1689" s="258">
        <v>1757.0069999999998</v>
      </c>
      <c r="K1689" s="310">
        <v>2274.7399999999998</v>
      </c>
      <c r="L1689" s="310">
        <v>474.81</v>
      </c>
      <c r="M1689" s="310">
        <v>14.91</v>
      </c>
      <c r="N1689" s="310">
        <v>33368.390119999996</v>
      </c>
      <c r="O1689" s="655">
        <v>33.369999999999997</v>
      </c>
      <c r="P1689" s="89"/>
    </row>
    <row r="1690" spans="1:16" ht="14.25" customHeight="1" outlineLevel="1" x14ac:dyDescent="0.2">
      <c r="A1690" s="623">
        <v>644</v>
      </c>
      <c r="B1690" s="262">
        <v>407</v>
      </c>
      <c r="C1690" s="262" t="s">
        <v>38</v>
      </c>
      <c r="D1690" s="265" t="s">
        <v>524</v>
      </c>
      <c r="E1690" s="263"/>
      <c r="F1690" s="263"/>
      <c r="G1690" s="613">
        <v>0.53</v>
      </c>
      <c r="H1690" s="907">
        <v>32</v>
      </c>
      <c r="I1690" s="272">
        <v>15181.18442</v>
      </c>
      <c r="J1690" s="272">
        <v>1034.6819</v>
      </c>
      <c r="K1690" s="242"/>
      <c r="L1690" s="242"/>
      <c r="M1690" s="242"/>
      <c r="N1690" s="242"/>
      <c r="O1690" s="222"/>
      <c r="P1690" s="89"/>
    </row>
    <row r="1691" spans="1:16" ht="14.25" customHeight="1" outlineLevel="1" x14ac:dyDescent="0.2">
      <c r="A1691" s="623">
        <v>644</v>
      </c>
      <c r="B1691" s="262">
        <v>407</v>
      </c>
      <c r="C1691" s="262" t="s">
        <v>38</v>
      </c>
      <c r="D1691" s="892" t="s">
        <v>2793</v>
      </c>
      <c r="E1691" s="263"/>
      <c r="F1691" s="263"/>
      <c r="G1691" s="613">
        <v>0.11</v>
      </c>
      <c r="H1691" s="907">
        <v>38</v>
      </c>
      <c r="I1691" s="272">
        <v>3986.7892400000001</v>
      </c>
      <c r="J1691" s="272">
        <v>214.74529999999999</v>
      </c>
      <c r="K1691" s="242"/>
      <c r="L1691" s="242"/>
      <c r="M1691" s="242"/>
      <c r="N1691" s="222"/>
      <c r="O1691" s="222"/>
      <c r="P1691" s="89"/>
    </row>
    <row r="1692" spans="1:16" ht="14.25" customHeight="1" outlineLevel="1" x14ac:dyDescent="0.2">
      <c r="A1692" s="623">
        <v>644</v>
      </c>
      <c r="B1692" s="262">
        <v>407</v>
      </c>
      <c r="C1692" s="262" t="s">
        <v>38</v>
      </c>
      <c r="D1692" s="265" t="s">
        <v>534</v>
      </c>
      <c r="E1692" s="263"/>
      <c r="F1692" s="263"/>
      <c r="G1692" s="613">
        <v>0.09</v>
      </c>
      <c r="H1692" s="907">
        <v>41</v>
      </c>
      <c r="I1692" s="272">
        <v>3669.2224500000002</v>
      </c>
      <c r="J1692" s="272">
        <v>175.70069999999998</v>
      </c>
      <c r="K1692" s="242"/>
      <c r="L1692" s="242"/>
      <c r="M1692" s="242"/>
      <c r="N1692" s="222"/>
      <c r="O1692" s="222"/>
      <c r="P1692" s="89"/>
    </row>
    <row r="1693" spans="1:16" ht="14.25" customHeight="1" outlineLevel="1" x14ac:dyDescent="0.2">
      <c r="A1693" s="623">
        <v>644</v>
      </c>
      <c r="B1693" s="262">
        <v>407</v>
      </c>
      <c r="C1693" s="262" t="s">
        <v>38</v>
      </c>
      <c r="D1693" s="892" t="s">
        <v>510</v>
      </c>
      <c r="E1693" s="263"/>
      <c r="F1693" s="263"/>
      <c r="G1693" s="613">
        <v>0.14000000000000001</v>
      </c>
      <c r="H1693" s="907">
        <v>37</v>
      </c>
      <c r="I1693" s="272">
        <v>4878.9215300000005</v>
      </c>
      <c r="J1693" s="272">
        <v>273.31219999999996</v>
      </c>
      <c r="K1693" s="242"/>
      <c r="L1693" s="242"/>
      <c r="M1693" s="242"/>
      <c r="N1693" s="222"/>
      <c r="O1693" s="222"/>
      <c r="P1693" s="89"/>
    </row>
    <row r="1694" spans="1:16" ht="14.25" customHeight="1" outlineLevel="1" x14ac:dyDescent="0.2">
      <c r="A1694" s="624">
        <v>644</v>
      </c>
      <c r="B1694" s="275">
        <v>407</v>
      </c>
      <c r="C1694" s="275" t="s">
        <v>38</v>
      </c>
      <c r="D1694" s="278" t="s">
        <v>472</v>
      </c>
      <c r="E1694" s="276"/>
      <c r="F1694" s="276"/>
      <c r="G1694" s="1001">
        <v>0.03</v>
      </c>
      <c r="H1694" s="909">
        <v>39</v>
      </c>
      <c r="I1694" s="282">
        <v>1130.80548</v>
      </c>
      <c r="J1694" s="282">
        <v>58.566899999999997</v>
      </c>
      <c r="K1694" s="251"/>
      <c r="L1694" s="251"/>
      <c r="M1694" s="251"/>
      <c r="N1694" s="252"/>
      <c r="O1694" s="252"/>
      <c r="P1694" s="89"/>
    </row>
    <row r="1695" spans="1:16" ht="29.25" customHeight="1" x14ac:dyDescent="0.2">
      <c r="A1695" s="622">
        <v>644</v>
      </c>
      <c r="B1695" s="324">
        <v>408</v>
      </c>
      <c r="C1695" s="324" t="s">
        <v>38</v>
      </c>
      <c r="D1695" s="284" t="s">
        <v>3101</v>
      </c>
      <c r="E1695" s="257">
        <v>1000</v>
      </c>
      <c r="F1695" s="307" t="s">
        <v>712</v>
      </c>
      <c r="G1695" s="328">
        <v>0.77999999999999992</v>
      </c>
      <c r="H1695" s="403"/>
      <c r="I1695" s="258">
        <v>24891.056140000001</v>
      </c>
      <c r="J1695" s="258">
        <v>1522.7393999999997</v>
      </c>
      <c r="K1695" s="310">
        <v>2274.7399999999998</v>
      </c>
      <c r="L1695" s="310">
        <v>474.81</v>
      </c>
      <c r="M1695" s="310">
        <v>14.91</v>
      </c>
      <c r="N1695" s="310">
        <v>29178.255540000006</v>
      </c>
      <c r="O1695" s="655">
        <v>29.18</v>
      </c>
      <c r="P1695" s="89"/>
    </row>
    <row r="1696" spans="1:16" ht="13.5" customHeight="1" outlineLevel="1" x14ac:dyDescent="0.2">
      <c r="A1696" s="623">
        <v>644</v>
      </c>
      <c r="B1696" s="262">
        <v>408</v>
      </c>
      <c r="C1696" s="262" t="s">
        <v>38</v>
      </c>
      <c r="D1696" s="265" t="s">
        <v>524</v>
      </c>
      <c r="E1696" s="263"/>
      <c r="F1696" s="263"/>
      <c r="G1696" s="613">
        <v>0.47</v>
      </c>
      <c r="H1696" s="907">
        <v>32</v>
      </c>
      <c r="I1696" s="272">
        <v>13462.559790000001</v>
      </c>
      <c r="J1696" s="272">
        <v>917.54809999999998</v>
      </c>
      <c r="K1696" s="242"/>
      <c r="L1696" s="242"/>
      <c r="M1696" s="242"/>
      <c r="N1696" s="222"/>
      <c r="O1696" s="222"/>
      <c r="P1696" s="89"/>
    </row>
    <row r="1697" spans="1:16" ht="13.5" customHeight="1" outlineLevel="1" x14ac:dyDescent="0.2">
      <c r="A1697" s="623">
        <v>644</v>
      </c>
      <c r="B1697" s="262">
        <v>408</v>
      </c>
      <c r="C1697" s="262" t="s">
        <v>38</v>
      </c>
      <c r="D1697" s="892" t="s">
        <v>2793</v>
      </c>
      <c r="E1697" s="263"/>
      <c r="F1697" s="263"/>
      <c r="G1697" s="613">
        <v>0.09</v>
      </c>
      <c r="H1697" s="907">
        <v>38</v>
      </c>
      <c r="I1697" s="272">
        <v>3261.9184600000003</v>
      </c>
      <c r="J1697" s="272">
        <v>175.70069999999998</v>
      </c>
      <c r="K1697" s="242"/>
      <c r="L1697" s="242"/>
      <c r="M1697" s="242"/>
      <c r="N1697" s="222"/>
      <c r="O1697" s="222"/>
      <c r="P1697" s="89"/>
    </row>
    <row r="1698" spans="1:16" ht="13.5" customHeight="1" outlineLevel="1" x14ac:dyDescent="0.2">
      <c r="A1698" s="623">
        <v>644</v>
      </c>
      <c r="B1698" s="262">
        <v>408</v>
      </c>
      <c r="C1698" s="262" t="s">
        <v>38</v>
      </c>
      <c r="D1698" s="265" t="s">
        <v>534</v>
      </c>
      <c r="E1698" s="263"/>
      <c r="F1698" s="263"/>
      <c r="G1698" s="613">
        <v>7.0000000000000007E-2</v>
      </c>
      <c r="H1698" s="907">
        <v>41</v>
      </c>
      <c r="I1698" s="272">
        <v>2853.83968</v>
      </c>
      <c r="J1698" s="272">
        <v>136.65609999999998</v>
      </c>
      <c r="K1698" s="242"/>
      <c r="L1698" s="242"/>
      <c r="M1698" s="242"/>
      <c r="N1698" s="222"/>
      <c r="O1698" s="222"/>
      <c r="P1698" s="89"/>
    </row>
    <row r="1699" spans="1:16" ht="13.5" customHeight="1" outlineLevel="1" x14ac:dyDescent="0.2">
      <c r="A1699" s="623">
        <v>644</v>
      </c>
      <c r="B1699" s="262">
        <v>408</v>
      </c>
      <c r="C1699" s="262" t="s">
        <v>38</v>
      </c>
      <c r="D1699" s="892" t="s">
        <v>510</v>
      </c>
      <c r="E1699" s="263"/>
      <c r="F1699" s="263"/>
      <c r="G1699" s="613">
        <v>0.12</v>
      </c>
      <c r="H1699" s="907">
        <v>37</v>
      </c>
      <c r="I1699" s="272">
        <v>4181.9327299999995</v>
      </c>
      <c r="J1699" s="272">
        <v>234.26759999999999</v>
      </c>
      <c r="K1699" s="242"/>
      <c r="L1699" s="242"/>
      <c r="M1699" s="242"/>
      <c r="N1699" s="222"/>
      <c r="O1699" s="222"/>
      <c r="P1699" s="89"/>
    </row>
    <row r="1700" spans="1:16" ht="13.5" customHeight="1" outlineLevel="1" x14ac:dyDescent="0.2">
      <c r="A1700" s="624">
        <v>644</v>
      </c>
      <c r="B1700" s="275">
        <v>408</v>
      </c>
      <c r="C1700" s="275" t="s">
        <v>38</v>
      </c>
      <c r="D1700" s="278" t="s">
        <v>472</v>
      </c>
      <c r="E1700" s="276"/>
      <c r="F1700" s="276"/>
      <c r="G1700" s="1001">
        <v>0.03</v>
      </c>
      <c r="H1700" s="909">
        <v>39</v>
      </c>
      <c r="I1700" s="282">
        <v>1130.80548</v>
      </c>
      <c r="J1700" s="282">
        <v>58.566899999999997</v>
      </c>
      <c r="K1700" s="251"/>
      <c r="L1700" s="251"/>
      <c r="M1700" s="251"/>
      <c r="N1700" s="252"/>
      <c r="O1700" s="252"/>
      <c r="P1700" s="89"/>
    </row>
    <row r="1701" spans="1:16" ht="22.5" customHeight="1" x14ac:dyDescent="0.2">
      <c r="A1701" s="731">
        <v>602</v>
      </c>
      <c r="B1701" s="731" t="s">
        <v>2413</v>
      </c>
      <c r="C1701" s="732" t="s">
        <v>38</v>
      </c>
      <c r="D1701" s="1044" t="s">
        <v>2421</v>
      </c>
      <c r="E1701" s="670">
        <v>2000</v>
      </c>
      <c r="F1701" s="1041" t="s">
        <v>712</v>
      </c>
      <c r="G1701" s="1050">
        <v>1.3439999999999999</v>
      </c>
      <c r="H1701" s="1046"/>
      <c r="I1701" s="671">
        <v>42990.383350000004</v>
      </c>
      <c r="J1701" s="671">
        <v>2623.7971199999997</v>
      </c>
      <c r="K1701" s="671">
        <v>3639.58</v>
      </c>
      <c r="L1701" s="671">
        <v>759.7</v>
      </c>
      <c r="M1701" s="671">
        <v>23.86</v>
      </c>
      <c r="N1701" s="671">
        <v>50037.320469999999</v>
      </c>
      <c r="O1701" s="672">
        <v>25.018660234999999</v>
      </c>
      <c r="P1701" s="89"/>
    </row>
    <row r="1702" spans="1:16" ht="27" customHeight="1" x14ac:dyDescent="0.2">
      <c r="A1702" s="1404"/>
      <c r="B1702" s="1405"/>
      <c r="C1702" s="1406"/>
      <c r="D1702" s="1408" t="s">
        <v>3784</v>
      </c>
      <c r="E1702" s="1409"/>
      <c r="F1702" s="1409"/>
      <c r="G1702" s="1410"/>
      <c r="H1702" s="1407"/>
      <c r="I1702" s="671"/>
      <c r="J1702" s="671"/>
      <c r="K1702" s="1403"/>
      <c r="L1702" s="1403"/>
      <c r="M1702" s="1403"/>
      <c r="N1702" s="1403"/>
      <c r="O1702" s="1403"/>
      <c r="P1702" s="89"/>
    </row>
    <row r="1703" spans="1:16" ht="22.5" customHeight="1" x14ac:dyDescent="0.2">
      <c r="A1703" s="625">
        <v>602</v>
      </c>
      <c r="B1703" s="254">
        <v>402</v>
      </c>
      <c r="C1703" s="254" t="s">
        <v>38</v>
      </c>
      <c r="D1703" s="284" t="s">
        <v>3102</v>
      </c>
      <c r="E1703" s="257">
        <v>1000</v>
      </c>
      <c r="F1703" s="307" t="s">
        <v>712</v>
      </c>
      <c r="G1703" s="1412">
        <v>0.72</v>
      </c>
      <c r="H1703" s="1411"/>
      <c r="I1703" s="258">
        <v>23077.53847</v>
      </c>
      <c r="J1703" s="258">
        <v>1405.6055999999999</v>
      </c>
      <c r="K1703" s="310">
        <v>1819.79</v>
      </c>
      <c r="L1703" s="310">
        <v>379.85</v>
      </c>
      <c r="M1703" s="310">
        <v>11.93</v>
      </c>
      <c r="N1703" s="310">
        <v>26694.714070000002</v>
      </c>
      <c r="O1703" s="655">
        <v>26.69</v>
      </c>
      <c r="P1703" s="89"/>
    </row>
    <row r="1704" spans="1:16" ht="15.75" customHeight="1" outlineLevel="1" x14ac:dyDescent="0.2">
      <c r="A1704" s="623">
        <v>602</v>
      </c>
      <c r="B1704" s="262">
        <v>402</v>
      </c>
      <c r="C1704" s="262" t="s">
        <v>38</v>
      </c>
      <c r="D1704" s="265" t="s">
        <v>524</v>
      </c>
      <c r="E1704" s="263">
        <v>0.8</v>
      </c>
      <c r="F1704" s="263"/>
      <c r="G1704" s="1047">
        <v>0.42400000000000004</v>
      </c>
      <c r="H1704" s="907">
        <v>32</v>
      </c>
      <c r="I1704" s="272">
        <v>12144.947540000001</v>
      </c>
      <c r="J1704" s="272">
        <v>827.74551999999994</v>
      </c>
      <c r="K1704" s="242"/>
      <c r="L1704" s="242"/>
      <c r="M1704" s="242"/>
      <c r="N1704" s="222"/>
      <c r="O1704" s="222"/>
      <c r="P1704" s="89"/>
    </row>
    <row r="1705" spans="1:16" ht="15" customHeight="1" outlineLevel="1" x14ac:dyDescent="0.2">
      <c r="A1705" s="623">
        <v>602</v>
      </c>
      <c r="B1705" s="262">
        <v>402</v>
      </c>
      <c r="C1705" s="262" t="s">
        <v>38</v>
      </c>
      <c r="D1705" s="892" t="s">
        <v>2793</v>
      </c>
      <c r="E1705" s="263"/>
      <c r="F1705" s="263"/>
      <c r="G1705" s="1047">
        <v>8.8000000000000009E-2</v>
      </c>
      <c r="H1705" s="907">
        <v>38</v>
      </c>
      <c r="I1705" s="272">
        <v>3189.4313900000002</v>
      </c>
      <c r="J1705" s="272">
        <v>171.79624000000001</v>
      </c>
      <c r="K1705" s="242"/>
      <c r="L1705" s="242"/>
      <c r="M1705" s="242"/>
      <c r="N1705" s="222"/>
      <c r="O1705" s="222"/>
      <c r="P1705" s="89"/>
    </row>
    <row r="1706" spans="1:16" ht="15" customHeight="1" outlineLevel="1" x14ac:dyDescent="0.2">
      <c r="A1706" s="623">
        <v>602</v>
      </c>
      <c r="B1706" s="262">
        <v>402</v>
      </c>
      <c r="C1706" s="262" t="s">
        <v>38</v>
      </c>
      <c r="D1706" s="265" t="s">
        <v>534</v>
      </c>
      <c r="E1706" s="263"/>
      <c r="F1706" s="263"/>
      <c r="G1706" s="1047">
        <v>7.1999999999999995E-2</v>
      </c>
      <c r="H1706" s="907">
        <v>41</v>
      </c>
      <c r="I1706" s="272">
        <v>2935.3779500000001</v>
      </c>
      <c r="J1706" s="272">
        <v>140.56056000000001</v>
      </c>
      <c r="K1706" s="242"/>
      <c r="L1706" s="242"/>
      <c r="M1706" s="242"/>
      <c r="N1706" s="222"/>
      <c r="O1706" s="222"/>
      <c r="P1706" s="89"/>
    </row>
    <row r="1707" spans="1:16" ht="15" customHeight="1" outlineLevel="1" x14ac:dyDescent="0.2">
      <c r="A1707" s="623">
        <v>602</v>
      </c>
      <c r="B1707" s="262">
        <v>402</v>
      </c>
      <c r="C1707" s="262" t="s">
        <v>38</v>
      </c>
      <c r="D1707" s="892" t="s">
        <v>510</v>
      </c>
      <c r="E1707" s="263"/>
      <c r="F1707" s="263"/>
      <c r="G1707" s="1047">
        <v>0.11200000000000002</v>
      </c>
      <c r="H1707" s="907">
        <v>37</v>
      </c>
      <c r="I1707" s="272">
        <v>3903.1372200000001</v>
      </c>
      <c r="J1707" s="272">
        <v>218.64976000000001</v>
      </c>
      <c r="K1707" s="242"/>
      <c r="L1707" s="242"/>
      <c r="M1707" s="242"/>
      <c r="N1707" s="222"/>
      <c r="O1707" s="222"/>
      <c r="P1707" s="89"/>
    </row>
    <row r="1708" spans="1:16" ht="15" customHeight="1" outlineLevel="1" x14ac:dyDescent="0.2">
      <c r="A1708" s="624">
        <v>602</v>
      </c>
      <c r="B1708" s="275">
        <v>402</v>
      </c>
      <c r="C1708" s="275" t="s">
        <v>38</v>
      </c>
      <c r="D1708" s="278" t="s">
        <v>472</v>
      </c>
      <c r="E1708" s="276"/>
      <c r="F1708" s="276"/>
      <c r="G1708" s="1048">
        <v>2.4E-2</v>
      </c>
      <c r="H1708" s="909">
        <v>39</v>
      </c>
      <c r="I1708" s="282">
        <v>904.64436999999998</v>
      </c>
      <c r="J1708" s="282">
        <v>46.853519999999996</v>
      </c>
      <c r="K1708" s="251"/>
      <c r="L1708" s="251"/>
      <c r="M1708" s="251"/>
      <c r="N1708" s="252"/>
      <c r="O1708" s="252"/>
      <c r="P1708" s="89"/>
    </row>
    <row r="1709" spans="1:16" ht="27.75" customHeight="1" x14ac:dyDescent="0.2">
      <c r="A1709" s="622">
        <v>602</v>
      </c>
      <c r="B1709" s="324">
        <v>403</v>
      </c>
      <c r="C1709" s="324" t="s">
        <v>38</v>
      </c>
      <c r="D1709" s="284" t="s">
        <v>3103</v>
      </c>
      <c r="E1709" s="257">
        <v>1000</v>
      </c>
      <c r="F1709" s="307" t="s">
        <v>712</v>
      </c>
      <c r="G1709" s="1049">
        <v>0.624</v>
      </c>
      <c r="H1709" s="403"/>
      <c r="I1709" s="258">
        <v>19912.844880000004</v>
      </c>
      <c r="J1709" s="258">
        <v>1218.1915199999999</v>
      </c>
      <c r="K1709" s="310">
        <v>1819.79</v>
      </c>
      <c r="L1709" s="310">
        <v>379.85</v>
      </c>
      <c r="M1709" s="310">
        <v>11.93</v>
      </c>
      <c r="N1709" s="310">
        <v>23342.606399999997</v>
      </c>
      <c r="O1709" s="655">
        <v>23.34</v>
      </c>
      <c r="P1709" s="89"/>
    </row>
    <row r="1710" spans="1:16" ht="15" customHeight="1" outlineLevel="1" x14ac:dyDescent="0.2">
      <c r="A1710" s="623">
        <v>602</v>
      </c>
      <c r="B1710" s="262">
        <v>403</v>
      </c>
      <c r="C1710" s="262" t="s">
        <v>38</v>
      </c>
      <c r="D1710" s="265" t="s">
        <v>524</v>
      </c>
      <c r="E1710" s="263">
        <v>0.8</v>
      </c>
      <c r="F1710" s="263"/>
      <c r="G1710" s="1047">
        <v>0.376</v>
      </c>
      <c r="H1710" s="907">
        <v>32</v>
      </c>
      <c r="I1710" s="272">
        <v>10770.04781</v>
      </c>
      <c r="J1710" s="272">
        <v>734.03848000000005</v>
      </c>
      <c r="K1710" s="242"/>
      <c r="L1710" s="242"/>
      <c r="M1710" s="242"/>
      <c r="N1710" s="222"/>
      <c r="O1710" s="222"/>
      <c r="P1710" s="89"/>
    </row>
    <row r="1711" spans="1:16" ht="15" customHeight="1" outlineLevel="1" x14ac:dyDescent="0.2">
      <c r="A1711" s="623">
        <v>602</v>
      </c>
      <c r="B1711" s="262">
        <v>403</v>
      </c>
      <c r="C1711" s="262" t="s">
        <v>38</v>
      </c>
      <c r="D1711" s="892" t="s">
        <v>2793</v>
      </c>
      <c r="E1711" s="263"/>
      <c r="F1711" s="263"/>
      <c r="G1711" s="1047">
        <v>7.1999999999999995E-2</v>
      </c>
      <c r="H1711" s="907">
        <v>38</v>
      </c>
      <c r="I1711" s="272">
        <v>2609.5347800000004</v>
      </c>
      <c r="J1711" s="272">
        <v>140.56056000000001</v>
      </c>
      <c r="K1711" s="242"/>
      <c r="L1711" s="242"/>
      <c r="M1711" s="242"/>
      <c r="N1711" s="222"/>
      <c r="O1711" s="222"/>
      <c r="P1711" s="89"/>
    </row>
    <row r="1712" spans="1:16" ht="15" customHeight="1" outlineLevel="1" x14ac:dyDescent="0.2">
      <c r="A1712" s="623">
        <v>602</v>
      </c>
      <c r="B1712" s="262">
        <v>403</v>
      </c>
      <c r="C1712" s="262" t="s">
        <v>38</v>
      </c>
      <c r="D1712" s="265" t="s">
        <v>534</v>
      </c>
      <c r="E1712" s="263"/>
      <c r="F1712" s="263"/>
      <c r="G1712" s="1047">
        <v>5.6000000000000008E-2</v>
      </c>
      <c r="H1712" s="907">
        <v>41</v>
      </c>
      <c r="I1712" s="272">
        <v>2283.0717400000003</v>
      </c>
      <c r="J1712" s="272">
        <v>109.32488000000001</v>
      </c>
      <c r="K1712" s="242"/>
      <c r="L1712" s="242"/>
      <c r="M1712" s="242"/>
      <c r="N1712" s="222"/>
      <c r="O1712" s="222"/>
      <c r="P1712" s="89"/>
    </row>
    <row r="1713" spans="1:16" ht="15" customHeight="1" outlineLevel="1" x14ac:dyDescent="0.2">
      <c r="A1713" s="623">
        <v>602</v>
      </c>
      <c r="B1713" s="262">
        <v>403</v>
      </c>
      <c r="C1713" s="262" t="s">
        <v>38</v>
      </c>
      <c r="D1713" s="892" t="s">
        <v>510</v>
      </c>
      <c r="E1713" s="263"/>
      <c r="F1713" s="263"/>
      <c r="G1713" s="1047">
        <v>9.6000000000000002E-2</v>
      </c>
      <c r="H1713" s="907">
        <v>37</v>
      </c>
      <c r="I1713" s="272">
        <v>3345.5461799999998</v>
      </c>
      <c r="J1713" s="272">
        <v>187.41407999999998</v>
      </c>
      <c r="K1713" s="242"/>
      <c r="L1713" s="242"/>
      <c r="M1713" s="242"/>
      <c r="N1713" s="222"/>
      <c r="O1713" s="222"/>
      <c r="P1713" s="89"/>
    </row>
    <row r="1714" spans="1:16" ht="15" customHeight="1" outlineLevel="1" x14ac:dyDescent="0.2">
      <c r="A1714" s="624">
        <v>602</v>
      </c>
      <c r="B1714" s="275">
        <v>403</v>
      </c>
      <c r="C1714" s="275" t="s">
        <v>38</v>
      </c>
      <c r="D1714" s="278" t="s">
        <v>472</v>
      </c>
      <c r="E1714" s="276"/>
      <c r="F1714" s="276"/>
      <c r="G1714" s="1048">
        <v>2.4E-2</v>
      </c>
      <c r="H1714" s="909">
        <v>39</v>
      </c>
      <c r="I1714" s="282">
        <v>904.64436999999998</v>
      </c>
      <c r="J1714" s="282">
        <v>46.853519999999996</v>
      </c>
      <c r="K1714" s="251"/>
      <c r="L1714" s="251"/>
      <c r="M1714" s="251"/>
      <c r="N1714" s="252"/>
      <c r="O1714" s="252"/>
      <c r="P1714" s="89"/>
    </row>
    <row r="1715" spans="1:16" ht="24.75" customHeight="1" x14ac:dyDescent="0.2">
      <c r="A1715" s="731">
        <v>644</v>
      </c>
      <c r="B1715" s="731" t="s">
        <v>2413</v>
      </c>
      <c r="C1715" s="732" t="s">
        <v>38</v>
      </c>
      <c r="D1715" s="1044" t="s">
        <v>2422</v>
      </c>
      <c r="E1715" s="670">
        <v>3000</v>
      </c>
      <c r="F1715" s="1041" t="s">
        <v>712</v>
      </c>
      <c r="G1715" s="1045">
        <v>2.73</v>
      </c>
      <c r="H1715" s="1046"/>
      <c r="I1715" s="671">
        <v>95379.076529999991</v>
      </c>
      <c r="J1715" s="671">
        <v>5329.5879000000004</v>
      </c>
      <c r="K1715" s="671">
        <v>12153.8</v>
      </c>
      <c r="L1715" s="671">
        <v>1825.91</v>
      </c>
      <c r="M1715" s="671">
        <v>26.76</v>
      </c>
      <c r="N1715" s="671">
        <v>114715.13443000001</v>
      </c>
      <c r="O1715" s="672">
        <v>38.238378143333335</v>
      </c>
      <c r="P1715" s="89"/>
    </row>
    <row r="1716" spans="1:16" ht="21.75" customHeight="1" x14ac:dyDescent="0.2">
      <c r="A1716" s="622">
        <v>644</v>
      </c>
      <c r="B1716" s="324">
        <v>406</v>
      </c>
      <c r="C1716" s="324" t="s">
        <v>38</v>
      </c>
      <c r="D1716" s="284" t="s">
        <v>3104</v>
      </c>
      <c r="E1716" s="257">
        <v>1000</v>
      </c>
      <c r="F1716" s="307" t="s">
        <v>712</v>
      </c>
      <c r="G1716" s="328">
        <v>0.91</v>
      </c>
      <c r="H1716" s="403"/>
      <c r="I1716" s="258">
        <v>31793.025509999999</v>
      </c>
      <c r="J1716" s="258">
        <v>1776.5293000000001</v>
      </c>
      <c r="K1716" s="310">
        <v>4651.2700000000004</v>
      </c>
      <c r="L1716" s="310">
        <v>21.09</v>
      </c>
      <c r="M1716" s="310">
        <v>0.31</v>
      </c>
      <c r="N1716" s="310">
        <v>38242.22481</v>
      </c>
      <c r="O1716" s="655">
        <v>38.24</v>
      </c>
      <c r="P1716" s="89"/>
    </row>
    <row r="1717" spans="1:16" ht="14.25" customHeight="1" outlineLevel="1" x14ac:dyDescent="0.2">
      <c r="A1717" s="623">
        <v>644</v>
      </c>
      <c r="B1717" s="262">
        <v>406</v>
      </c>
      <c r="C1717" s="262" t="s">
        <v>38</v>
      </c>
      <c r="D1717" s="265" t="s">
        <v>524</v>
      </c>
      <c r="E1717" s="263"/>
      <c r="F1717" s="263"/>
      <c r="G1717" s="267">
        <v>0.51</v>
      </c>
      <c r="H1717" s="907">
        <v>32</v>
      </c>
      <c r="I1717" s="272">
        <v>15242.164710000001</v>
      </c>
      <c r="J1717" s="272">
        <v>995.6373000000001</v>
      </c>
      <c r="K1717" s="242"/>
      <c r="L1717" s="242"/>
      <c r="M1717" s="242"/>
      <c r="N1717" s="222"/>
      <c r="O1717" s="222"/>
      <c r="P1717" s="89"/>
    </row>
    <row r="1718" spans="1:16" ht="14.25" customHeight="1" outlineLevel="1" x14ac:dyDescent="0.2">
      <c r="A1718" s="623">
        <v>644</v>
      </c>
      <c r="B1718" s="262">
        <v>406</v>
      </c>
      <c r="C1718" s="262" t="s">
        <v>38</v>
      </c>
      <c r="D1718" s="892" t="s">
        <v>2793</v>
      </c>
      <c r="E1718" s="263"/>
      <c r="F1718" s="263"/>
      <c r="G1718" s="267">
        <v>0.13</v>
      </c>
      <c r="H1718" s="907">
        <v>38</v>
      </c>
      <c r="I1718" s="272">
        <v>4916.0991199999999</v>
      </c>
      <c r="J1718" s="272">
        <v>253.78989999999999</v>
      </c>
      <c r="K1718" s="242"/>
      <c r="L1718" s="242"/>
      <c r="M1718" s="242"/>
      <c r="N1718" s="222"/>
      <c r="O1718" s="222"/>
      <c r="P1718" s="89"/>
    </row>
    <row r="1719" spans="1:16" ht="14.25" customHeight="1" outlineLevel="1" x14ac:dyDescent="0.2">
      <c r="A1719" s="623">
        <v>644</v>
      </c>
      <c r="B1719" s="262">
        <v>406</v>
      </c>
      <c r="C1719" s="262" t="s">
        <v>38</v>
      </c>
      <c r="D1719" s="265" t="s">
        <v>534</v>
      </c>
      <c r="E1719" s="263"/>
      <c r="F1719" s="263"/>
      <c r="G1719" s="267">
        <v>0.06</v>
      </c>
      <c r="H1719" s="907">
        <v>41</v>
      </c>
      <c r="I1719" s="272">
        <v>2552.2867799999999</v>
      </c>
      <c r="J1719" s="272">
        <v>117.13379999999999</v>
      </c>
      <c r="K1719" s="242"/>
      <c r="L1719" s="242"/>
      <c r="M1719" s="242"/>
      <c r="N1719" s="222"/>
      <c r="O1719" s="222"/>
      <c r="P1719" s="89"/>
    </row>
    <row r="1720" spans="1:16" ht="14.25" customHeight="1" outlineLevel="1" x14ac:dyDescent="0.2">
      <c r="A1720" s="623">
        <v>644</v>
      </c>
      <c r="B1720" s="262">
        <v>406</v>
      </c>
      <c r="C1720" s="262" t="s">
        <v>38</v>
      </c>
      <c r="D1720" s="892" t="s">
        <v>510</v>
      </c>
      <c r="E1720" s="263"/>
      <c r="F1720" s="263"/>
      <c r="G1720" s="267">
        <v>0.11</v>
      </c>
      <c r="H1720" s="907">
        <v>37</v>
      </c>
      <c r="I1720" s="272">
        <v>3999.7714000000001</v>
      </c>
      <c r="J1720" s="272">
        <v>214.74529999999999</v>
      </c>
      <c r="K1720" s="242"/>
      <c r="L1720" s="242"/>
      <c r="M1720" s="242"/>
      <c r="N1720" s="222"/>
      <c r="O1720" s="222"/>
      <c r="P1720" s="89"/>
    </row>
    <row r="1721" spans="1:16" ht="14.25" customHeight="1" outlineLevel="1" x14ac:dyDescent="0.2">
      <c r="A1721" s="623">
        <v>644</v>
      </c>
      <c r="B1721" s="262">
        <v>406</v>
      </c>
      <c r="C1721" s="262" t="s">
        <v>38</v>
      </c>
      <c r="D1721" s="265" t="s">
        <v>519</v>
      </c>
      <c r="E1721" s="263"/>
      <c r="F1721" s="263"/>
      <c r="G1721" s="613">
        <v>0.01</v>
      </c>
      <c r="H1721" s="907">
        <v>39</v>
      </c>
      <c r="I1721" s="272">
        <v>393.29039</v>
      </c>
      <c r="J1721" s="272">
        <v>19.522299999999998</v>
      </c>
      <c r="K1721" s="242"/>
      <c r="L1721" s="242"/>
      <c r="M1721" s="242"/>
      <c r="N1721" s="222"/>
      <c r="O1721" s="222"/>
      <c r="P1721" s="89"/>
    </row>
    <row r="1722" spans="1:16" ht="14.25" customHeight="1" outlineLevel="1" x14ac:dyDescent="0.2">
      <c r="A1722" s="623">
        <v>644</v>
      </c>
      <c r="B1722" s="262">
        <v>406</v>
      </c>
      <c r="C1722" s="262" t="s">
        <v>38</v>
      </c>
      <c r="D1722" s="265" t="s">
        <v>472</v>
      </c>
      <c r="E1722" s="263"/>
      <c r="F1722" s="263"/>
      <c r="G1722" s="613">
        <v>0.02</v>
      </c>
      <c r="H1722" s="907">
        <v>39</v>
      </c>
      <c r="I1722" s="272">
        <v>786.58077000000003</v>
      </c>
      <c r="J1722" s="272">
        <v>39.044599999999996</v>
      </c>
      <c r="K1722" s="242"/>
      <c r="L1722" s="242"/>
      <c r="M1722" s="242"/>
      <c r="N1722" s="222"/>
      <c r="O1722" s="222"/>
      <c r="P1722" s="89"/>
    </row>
    <row r="1723" spans="1:16" ht="14.25" customHeight="1" outlineLevel="1" x14ac:dyDescent="0.2">
      <c r="A1723" s="623">
        <v>644</v>
      </c>
      <c r="B1723" s="262">
        <v>406</v>
      </c>
      <c r="C1723" s="262" t="s">
        <v>38</v>
      </c>
      <c r="D1723" s="265" t="s">
        <v>473</v>
      </c>
      <c r="E1723" s="263"/>
      <c r="F1723" s="263"/>
      <c r="G1723" s="613">
        <v>0.04</v>
      </c>
      <c r="H1723" s="907">
        <v>38</v>
      </c>
      <c r="I1723" s="272">
        <v>1512.6458899999998</v>
      </c>
      <c r="J1723" s="272">
        <v>78.089199999999991</v>
      </c>
      <c r="K1723" s="242"/>
      <c r="L1723" s="242"/>
      <c r="M1723" s="242"/>
      <c r="N1723" s="222"/>
      <c r="O1723" s="222"/>
      <c r="P1723" s="89"/>
    </row>
    <row r="1724" spans="1:16" ht="14.25" customHeight="1" outlineLevel="1" x14ac:dyDescent="0.2">
      <c r="A1724" s="624">
        <v>644</v>
      </c>
      <c r="B1724" s="275">
        <v>406</v>
      </c>
      <c r="C1724" s="275" t="s">
        <v>38</v>
      </c>
      <c r="D1724" s="278" t="s">
        <v>526</v>
      </c>
      <c r="E1724" s="276"/>
      <c r="F1724" s="276"/>
      <c r="G1724" s="1001">
        <v>0.03</v>
      </c>
      <c r="H1724" s="909">
        <v>57</v>
      </c>
      <c r="I1724" s="282">
        <v>2390.1864500000001</v>
      </c>
      <c r="J1724" s="282">
        <v>58.566899999999997</v>
      </c>
      <c r="K1724" s="251"/>
      <c r="L1724" s="251"/>
      <c r="M1724" s="251"/>
      <c r="N1724" s="252"/>
      <c r="O1724" s="252"/>
      <c r="P1724" s="89"/>
    </row>
    <row r="1725" spans="1:16" ht="21.75" customHeight="1" x14ac:dyDescent="0.2">
      <c r="A1725" s="622">
        <v>644</v>
      </c>
      <c r="B1725" s="324">
        <v>407</v>
      </c>
      <c r="C1725" s="324" t="s">
        <v>38</v>
      </c>
      <c r="D1725" s="284" t="s">
        <v>3105</v>
      </c>
      <c r="E1725" s="257">
        <v>1000</v>
      </c>
      <c r="F1725" s="307" t="s">
        <v>712</v>
      </c>
      <c r="G1725" s="328">
        <v>0.91</v>
      </c>
      <c r="H1725" s="403"/>
      <c r="I1725" s="258">
        <v>31793.025509999999</v>
      </c>
      <c r="J1725" s="258">
        <v>1776.5293000000001</v>
      </c>
      <c r="K1725" s="310">
        <v>3645.17</v>
      </c>
      <c r="L1725" s="310">
        <v>1006.98</v>
      </c>
      <c r="M1725" s="310">
        <v>14.76</v>
      </c>
      <c r="N1725" s="310">
        <v>38236.464810000005</v>
      </c>
      <c r="O1725" s="655">
        <v>38.24</v>
      </c>
      <c r="P1725" s="89"/>
    </row>
    <row r="1726" spans="1:16" ht="14.25" customHeight="1" outlineLevel="1" x14ac:dyDescent="0.2">
      <c r="A1726" s="623">
        <v>644</v>
      </c>
      <c r="B1726" s="262">
        <v>407</v>
      </c>
      <c r="C1726" s="262" t="s">
        <v>38</v>
      </c>
      <c r="D1726" s="265" t="s">
        <v>524</v>
      </c>
      <c r="E1726" s="263"/>
      <c r="F1726" s="263"/>
      <c r="G1726" s="267">
        <v>0.51</v>
      </c>
      <c r="H1726" s="907">
        <v>32</v>
      </c>
      <c r="I1726" s="272">
        <v>15242.164710000001</v>
      </c>
      <c r="J1726" s="272">
        <v>995.6373000000001</v>
      </c>
      <c r="K1726" s="242"/>
      <c r="L1726" s="242"/>
      <c r="M1726" s="242"/>
      <c r="N1726" s="222"/>
      <c r="O1726" s="222"/>
      <c r="P1726" s="89"/>
    </row>
    <row r="1727" spans="1:16" ht="14.25" customHeight="1" outlineLevel="1" x14ac:dyDescent="0.2">
      <c r="A1727" s="623">
        <v>644</v>
      </c>
      <c r="B1727" s="262">
        <v>407</v>
      </c>
      <c r="C1727" s="262" t="s">
        <v>38</v>
      </c>
      <c r="D1727" s="892" t="s">
        <v>2793</v>
      </c>
      <c r="E1727" s="263"/>
      <c r="F1727" s="263"/>
      <c r="G1727" s="267">
        <v>0.13</v>
      </c>
      <c r="H1727" s="907">
        <v>38</v>
      </c>
      <c r="I1727" s="272">
        <v>4916.0991199999999</v>
      </c>
      <c r="J1727" s="272">
        <v>253.78989999999999</v>
      </c>
      <c r="K1727" s="242"/>
      <c r="L1727" s="242"/>
      <c r="M1727" s="242"/>
      <c r="N1727" s="222"/>
      <c r="O1727" s="222"/>
      <c r="P1727" s="89"/>
    </row>
    <row r="1728" spans="1:16" ht="14.25" customHeight="1" outlineLevel="1" x14ac:dyDescent="0.2">
      <c r="A1728" s="623">
        <v>644</v>
      </c>
      <c r="B1728" s="262">
        <v>407</v>
      </c>
      <c r="C1728" s="262" t="s">
        <v>38</v>
      </c>
      <c r="D1728" s="265" t="s">
        <v>534</v>
      </c>
      <c r="E1728" s="263"/>
      <c r="F1728" s="263"/>
      <c r="G1728" s="267">
        <v>0.06</v>
      </c>
      <c r="H1728" s="907">
        <v>41</v>
      </c>
      <c r="I1728" s="272">
        <v>2552.2867799999999</v>
      </c>
      <c r="J1728" s="272">
        <v>117.13379999999999</v>
      </c>
      <c r="K1728" s="242"/>
      <c r="L1728" s="242"/>
      <c r="M1728" s="242"/>
      <c r="N1728" s="222"/>
      <c r="O1728" s="222"/>
      <c r="P1728" s="89"/>
    </row>
    <row r="1729" spans="1:16" ht="14.25" customHeight="1" outlineLevel="1" x14ac:dyDescent="0.2">
      <c r="A1729" s="623">
        <v>644</v>
      </c>
      <c r="B1729" s="262">
        <v>407</v>
      </c>
      <c r="C1729" s="262" t="s">
        <v>38</v>
      </c>
      <c r="D1729" s="892" t="s">
        <v>510</v>
      </c>
      <c r="E1729" s="263"/>
      <c r="F1729" s="263"/>
      <c r="G1729" s="267">
        <v>0.11</v>
      </c>
      <c r="H1729" s="907">
        <v>37</v>
      </c>
      <c r="I1729" s="272">
        <v>3999.7714000000001</v>
      </c>
      <c r="J1729" s="272">
        <v>214.74529999999999</v>
      </c>
      <c r="K1729" s="242"/>
      <c r="L1729" s="242"/>
      <c r="M1729" s="242"/>
      <c r="N1729" s="222"/>
      <c r="O1729" s="222"/>
      <c r="P1729" s="89"/>
    </row>
    <row r="1730" spans="1:16" ht="14.25" customHeight="1" outlineLevel="1" x14ac:dyDescent="0.2">
      <c r="A1730" s="623">
        <v>644</v>
      </c>
      <c r="B1730" s="262">
        <v>407</v>
      </c>
      <c r="C1730" s="262" t="s">
        <v>38</v>
      </c>
      <c r="D1730" s="265" t="s">
        <v>519</v>
      </c>
      <c r="E1730" s="263"/>
      <c r="F1730" s="263"/>
      <c r="G1730" s="613">
        <v>0.01</v>
      </c>
      <c r="H1730" s="907">
        <v>39</v>
      </c>
      <c r="I1730" s="272">
        <v>393.29039</v>
      </c>
      <c r="J1730" s="272">
        <v>19.522299999999998</v>
      </c>
      <c r="K1730" s="242"/>
      <c r="L1730" s="242"/>
      <c r="M1730" s="242"/>
      <c r="N1730" s="222"/>
      <c r="O1730" s="222"/>
      <c r="P1730" s="89"/>
    </row>
    <row r="1731" spans="1:16" ht="14.25" customHeight="1" outlineLevel="1" x14ac:dyDescent="0.2">
      <c r="A1731" s="623">
        <v>644</v>
      </c>
      <c r="B1731" s="262">
        <v>407</v>
      </c>
      <c r="C1731" s="262" t="s">
        <v>38</v>
      </c>
      <c r="D1731" s="265" t="s">
        <v>472</v>
      </c>
      <c r="E1731" s="263"/>
      <c r="F1731" s="263"/>
      <c r="G1731" s="613">
        <v>0.02</v>
      </c>
      <c r="H1731" s="907">
        <v>39</v>
      </c>
      <c r="I1731" s="272">
        <v>786.58077000000003</v>
      </c>
      <c r="J1731" s="272">
        <v>39.044599999999996</v>
      </c>
      <c r="K1731" s="242"/>
      <c r="L1731" s="242"/>
      <c r="M1731" s="242"/>
      <c r="N1731" s="222"/>
      <c r="O1731" s="222"/>
      <c r="P1731" s="89"/>
    </row>
    <row r="1732" spans="1:16" ht="14.25" customHeight="1" outlineLevel="1" x14ac:dyDescent="0.2">
      <c r="A1732" s="623">
        <v>644</v>
      </c>
      <c r="B1732" s="262">
        <v>407</v>
      </c>
      <c r="C1732" s="262" t="s">
        <v>38</v>
      </c>
      <c r="D1732" s="265" t="s">
        <v>473</v>
      </c>
      <c r="E1732" s="263"/>
      <c r="F1732" s="263"/>
      <c r="G1732" s="613">
        <v>0.04</v>
      </c>
      <c r="H1732" s="907">
        <v>38</v>
      </c>
      <c r="I1732" s="272">
        <v>1512.6458899999998</v>
      </c>
      <c r="J1732" s="272">
        <v>78.089199999999991</v>
      </c>
      <c r="K1732" s="242"/>
      <c r="L1732" s="242"/>
      <c r="M1732" s="242"/>
      <c r="N1732" s="222"/>
      <c r="O1732" s="222"/>
      <c r="P1732" s="89"/>
    </row>
    <row r="1733" spans="1:16" ht="14.25" customHeight="1" outlineLevel="1" x14ac:dyDescent="0.2">
      <c r="A1733" s="624">
        <v>644</v>
      </c>
      <c r="B1733" s="275">
        <v>407</v>
      </c>
      <c r="C1733" s="275" t="s">
        <v>38</v>
      </c>
      <c r="D1733" s="278" t="s">
        <v>526</v>
      </c>
      <c r="E1733" s="276"/>
      <c r="F1733" s="276"/>
      <c r="G1733" s="1001">
        <v>0.03</v>
      </c>
      <c r="H1733" s="909">
        <v>57</v>
      </c>
      <c r="I1733" s="282">
        <v>2390.1864500000001</v>
      </c>
      <c r="J1733" s="282">
        <v>58.566899999999997</v>
      </c>
      <c r="K1733" s="251"/>
      <c r="L1733" s="251"/>
      <c r="M1733" s="251"/>
      <c r="N1733" s="252"/>
      <c r="O1733" s="252"/>
      <c r="P1733" s="89"/>
    </row>
    <row r="1734" spans="1:16" ht="21" customHeight="1" x14ac:dyDescent="0.2">
      <c r="A1734" s="622">
        <v>644</v>
      </c>
      <c r="B1734" s="324">
        <v>408</v>
      </c>
      <c r="C1734" s="324" t="s">
        <v>38</v>
      </c>
      <c r="D1734" s="284" t="s">
        <v>3106</v>
      </c>
      <c r="E1734" s="257">
        <v>1000</v>
      </c>
      <c r="F1734" s="307" t="s">
        <v>712</v>
      </c>
      <c r="G1734" s="328">
        <v>0.91</v>
      </c>
      <c r="H1734" s="403"/>
      <c r="I1734" s="258">
        <v>31793.025509999999</v>
      </c>
      <c r="J1734" s="258">
        <v>1776.5293000000001</v>
      </c>
      <c r="K1734" s="310">
        <v>3857.36</v>
      </c>
      <c r="L1734" s="310">
        <v>797.84</v>
      </c>
      <c r="M1734" s="310">
        <v>11.69</v>
      </c>
      <c r="N1734" s="310">
        <v>38236.444810000001</v>
      </c>
      <c r="O1734" s="655">
        <v>38.24</v>
      </c>
      <c r="P1734" s="89"/>
    </row>
    <row r="1735" spans="1:16" ht="14.25" customHeight="1" outlineLevel="1" x14ac:dyDescent="0.2">
      <c r="A1735" s="623">
        <v>644</v>
      </c>
      <c r="B1735" s="262">
        <v>408</v>
      </c>
      <c r="C1735" s="262" t="s">
        <v>38</v>
      </c>
      <c r="D1735" s="265" t="s">
        <v>524</v>
      </c>
      <c r="E1735" s="263"/>
      <c r="F1735" s="263"/>
      <c r="G1735" s="267">
        <v>0.51</v>
      </c>
      <c r="H1735" s="907">
        <v>32</v>
      </c>
      <c r="I1735" s="272">
        <v>15242.164710000001</v>
      </c>
      <c r="J1735" s="272">
        <v>995.6373000000001</v>
      </c>
      <c r="K1735" s="242"/>
      <c r="L1735" s="242"/>
      <c r="M1735" s="242"/>
      <c r="N1735" s="222"/>
      <c r="O1735" s="222"/>
      <c r="P1735" s="89"/>
    </row>
    <row r="1736" spans="1:16" ht="14.25" customHeight="1" outlineLevel="1" x14ac:dyDescent="0.2">
      <c r="A1736" s="623">
        <v>644</v>
      </c>
      <c r="B1736" s="262">
        <v>408</v>
      </c>
      <c r="C1736" s="262" t="s">
        <v>38</v>
      </c>
      <c r="D1736" s="892" t="s">
        <v>2793</v>
      </c>
      <c r="E1736" s="263"/>
      <c r="F1736" s="263"/>
      <c r="G1736" s="267">
        <v>0.13</v>
      </c>
      <c r="H1736" s="907">
        <v>38</v>
      </c>
      <c r="I1736" s="272">
        <v>4916.0991199999999</v>
      </c>
      <c r="J1736" s="272">
        <v>253.78989999999999</v>
      </c>
      <c r="K1736" s="242"/>
      <c r="L1736" s="242"/>
      <c r="M1736" s="242"/>
      <c r="N1736" s="222"/>
      <c r="O1736" s="222"/>
      <c r="P1736" s="89"/>
    </row>
    <row r="1737" spans="1:16" ht="14.25" customHeight="1" outlineLevel="1" x14ac:dyDescent="0.2">
      <c r="A1737" s="623">
        <v>644</v>
      </c>
      <c r="B1737" s="262">
        <v>408</v>
      </c>
      <c r="C1737" s="262" t="s">
        <v>38</v>
      </c>
      <c r="D1737" s="265" t="s">
        <v>534</v>
      </c>
      <c r="E1737" s="263"/>
      <c r="F1737" s="263"/>
      <c r="G1737" s="267">
        <v>0.06</v>
      </c>
      <c r="H1737" s="907">
        <v>41</v>
      </c>
      <c r="I1737" s="272">
        <v>2552.2867799999999</v>
      </c>
      <c r="J1737" s="272">
        <v>117.13379999999999</v>
      </c>
      <c r="K1737" s="242"/>
      <c r="L1737" s="242"/>
      <c r="M1737" s="242"/>
      <c r="N1737" s="222"/>
      <c r="O1737" s="222"/>
      <c r="P1737" s="89"/>
    </row>
    <row r="1738" spans="1:16" ht="14.25" customHeight="1" outlineLevel="1" x14ac:dyDescent="0.2">
      <c r="A1738" s="623">
        <v>644</v>
      </c>
      <c r="B1738" s="262">
        <v>408</v>
      </c>
      <c r="C1738" s="262" t="s">
        <v>38</v>
      </c>
      <c r="D1738" s="892" t="s">
        <v>510</v>
      </c>
      <c r="E1738" s="263"/>
      <c r="F1738" s="263"/>
      <c r="G1738" s="267">
        <v>0.11</v>
      </c>
      <c r="H1738" s="907">
        <v>37</v>
      </c>
      <c r="I1738" s="272">
        <v>3999.7714000000001</v>
      </c>
      <c r="J1738" s="272">
        <v>214.74529999999999</v>
      </c>
      <c r="K1738" s="242"/>
      <c r="L1738" s="242"/>
      <c r="M1738" s="242"/>
      <c r="N1738" s="222"/>
      <c r="O1738" s="222"/>
      <c r="P1738" s="89"/>
    </row>
    <row r="1739" spans="1:16" ht="14.25" customHeight="1" outlineLevel="1" x14ac:dyDescent="0.2">
      <c r="A1739" s="623">
        <v>644</v>
      </c>
      <c r="B1739" s="262">
        <v>408</v>
      </c>
      <c r="C1739" s="262" t="s">
        <v>38</v>
      </c>
      <c r="D1739" s="265" t="s">
        <v>519</v>
      </c>
      <c r="E1739" s="263"/>
      <c r="F1739" s="263"/>
      <c r="G1739" s="613">
        <v>0.01</v>
      </c>
      <c r="H1739" s="907">
        <v>39</v>
      </c>
      <c r="I1739" s="272">
        <v>393.29039</v>
      </c>
      <c r="J1739" s="272">
        <v>19.522299999999998</v>
      </c>
      <c r="K1739" s="242"/>
      <c r="L1739" s="242"/>
      <c r="M1739" s="242"/>
      <c r="N1739" s="222"/>
      <c r="O1739" s="222"/>
      <c r="P1739" s="89"/>
    </row>
    <row r="1740" spans="1:16" ht="14.25" customHeight="1" outlineLevel="1" x14ac:dyDescent="0.2">
      <c r="A1740" s="623">
        <v>644</v>
      </c>
      <c r="B1740" s="262">
        <v>408</v>
      </c>
      <c r="C1740" s="262" t="s">
        <v>38</v>
      </c>
      <c r="D1740" s="265" t="s">
        <v>472</v>
      </c>
      <c r="E1740" s="263"/>
      <c r="F1740" s="263"/>
      <c r="G1740" s="613">
        <v>0.02</v>
      </c>
      <c r="H1740" s="907">
        <v>39</v>
      </c>
      <c r="I1740" s="272">
        <v>786.58077000000003</v>
      </c>
      <c r="J1740" s="272">
        <v>39.044599999999996</v>
      </c>
      <c r="K1740" s="242"/>
      <c r="L1740" s="242"/>
      <c r="M1740" s="242"/>
      <c r="N1740" s="222"/>
      <c r="O1740" s="222"/>
      <c r="P1740" s="89"/>
    </row>
    <row r="1741" spans="1:16" ht="14.25" customHeight="1" outlineLevel="1" x14ac:dyDescent="0.2">
      <c r="A1741" s="623">
        <v>644</v>
      </c>
      <c r="B1741" s="262">
        <v>408</v>
      </c>
      <c r="C1741" s="262" t="s">
        <v>38</v>
      </c>
      <c r="D1741" s="265" t="s">
        <v>473</v>
      </c>
      <c r="E1741" s="263"/>
      <c r="F1741" s="263"/>
      <c r="G1741" s="613">
        <v>0.04</v>
      </c>
      <c r="H1741" s="907">
        <v>38</v>
      </c>
      <c r="I1741" s="272">
        <v>1512.6458899999998</v>
      </c>
      <c r="J1741" s="272">
        <v>78.089199999999991</v>
      </c>
      <c r="K1741" s="242"/>
      <c r="L1741" s="242"/>
      <c r="M1741" s="242"/>
      <c r="N1741" s="222"/>
      <c r="O1741" s="222"/>
      <c r="P1741" s="89"/>
    </row>
    <row r="1742" spans="1:16" ht="14.25" customHeight="1" outlineLevel="1" x14ac:dyDescent="0.2">
      <c r="A1742" s="624">
        <v>644</v>
      </c>
      <c r="B1742" s="275">
        <v>408</v>
      </c>
      <c r="C1742" s="275" t="s">
        <v>38</v>
      </c>
      <c r="D1742" s="278" t="s">
        <v>526</v>
      </c>
      <c r="E1742" s="276"/>
      <c r="F1742" s="276"/>
      <c r="G1742" s="1001">
        <v>0.03</v>
      </c>
      <c r="H1742" s="909">
        <v>57</v>
      </c>
      <c r="I1742" s="282">
        <v>2390.1864500000001</v>
      </c>
      <c r="J1742" s="282">
        <v>58.566899999999997</v>
      </c>
      <c r="K1742" s="251"/>
      <c r="L1742" s="251"/>
      <c r="M1742" s="251"/>
      <c r="N1742" s="252"/>
      <c r="O1742" s="252"/>
      <c r="P1742" s="89"/>
    </row>
    <row r="1743" spans="1:16" ht="21" customHeight="1" x14ac:dyDescent="0.2">
      <c r="A1743" s="731">
        <v>602</v>
      </c>
      <c r="B1743" s="731" t="s">
        <v>2416</v>
      </c>
      <c r="C1743" s="732" t="s">
        <v>38</v>
      </c>
      <c r="D1743" s="1044" t="s">
        <v>2423</v>
      </c>
      <c r="E1743" s="670">
        <v>3000</v>
      </c>
      <c r="F1743" s="1041" t="s">
        <v>712</v>
      </c>
      <c r="G1743" s="1045">
        <v>2.1840000000000002</v>
      </c>
      <c r="H1743" s="1046"/>
      <c r="I1743" s="671">
        <v>76303.261230000004</v>
      </c>
      <c r="J1743" s="671">
        <v>4263.6703199999993</v>
      </c>
      <c r="K1743" s="671">
        <v>9723.0300000000007</v>
      </c>
      <c r="L1743" s="671">
        <v>1460.72</v>
      </c>
      <c r="M1743" s="671">
        <v>21.4</v>
      </c>
      <c r="N1743" s="671">
        <v>91772.081550000003</v>
      </c>
      <c r="O1743" s="672">
        <v>30.590693850000001</v>
      </c>
      <c r="P1743" s="89"/>
    </row>
    <row r="1744" spans="1:16" ht="28.35" customHeight="1" x14ac:dyDescent="0.2">
      <c r="A1744" s="1404"/>
      <c r="B1744" s="1405"/>
      <c r="C1744" s="1406"/>
      <c r="D1744" s="1413" t="s">
        <v>3784</v>
      </c>
      <c r="E1744" s="1414"/>
      <c r="F1744" s="1414"/>
      <c r="G1744" s="1415"/>
      <c r="H1744" s="1407"/>
      <c r="I1744" s="671"/>
      <c r="J1744" s="671"/>
      <c r="K1744" s="1403"/>
      <c r="L1744" s="1403"/>
      <c r="M1744" s="1403"/>
      <c r="N1744" s="1403"/>
      <c r="O1744" s="1403"/>
      <c r="P1744" s="89"/>
    </row>
    <row r="1745" spans="1:16" ht="20.25" customHeight="1" x14ac:dyDescent="0.2">
      <c r="A1745" s="625">
        <v>602</v>
      </c>
      <c r="B1745" s="254">
        <v>401</v>
      </c>
      <c r="C1745" s="254" t="s">
        <v>38</v>
      </c>
      <c r="D1745" s="284" t="s">
        <v>3107</v>
      </c>
      <c r="E1745" s="257">
        <v>1000</v>
      </c>
      <c r="F1745" s="307" t="s">
        <v>712</v>
      </c>
      <c r="G1745" s="1412">
        <v>0.72800000000000009</v>
      </c>
      <c r="H1745" s="1411"/>
      <c r="I1745" s="258">
        <v>25434.420410000002</v>
      </c>
      <c r="J1745" s="258">
        <v>1421.2234399999998</v>
      </c>
      <c r="K1745" s="310">
        <v>3721.01</v>
      </c>
      <c r="L1745" s="310">
        <v>16.87</v>
      </c>
      <c r="M1745" s="310">
        <v>0.25</v>
      </c>
      <c r="N1745" s="310">
        <v>30593.773850000001</v>
      </c>
      <c r="O1745" s="655">
        <v>30.59</v>
      </c>
      <c r="P1745" s="89"/>
    </row>
    <row r="1746" spans="1:16" ht="14.25" customHeight="1" outlineLevel="1" x14ac:dyDescent="0.2">
      <c r="A1746" s="623">
        <v>602</v>
      </c>
      <c r="B1746" s="262">
        <v>401</v>
      </c>
      <c r="C1746" s="262" t="s">
        <v>38</v>
      </c>
      <c r="D1746" s="265" t="s">
        <v>524</v>
      </c>
      <c r="E1746" s="263">
        <v>0.8</v>
      </c>
      <c r="F1746" s="263"/>
      <c r="G1746" s="602">
        <v>0.40800000000000003</v>
      </c>
      <c r="H1746" s="907">
        <v>32</v>
      </c>
      <c r="I1746" s="272">
        <v>12193.731760000001</v>
      </c>
      <c r="J1746" s="272">
        <v>796.50984000000005</v>
      </c>
      <c r="K1746" s="242"/>
      <c r="L1746" s="242"/>
      <c r="M1746" s="242"/>
      <c r="N1746" s="222"/>
      <c r="O1746" s="222"/>
      <c r="P1746" s="89"/>
    </row>
    <row r="1747" spans="1:16" ht="14.25" customHeight="1" outlineLevel="1" x14ac:dyDescent="0.2">
      <c r="A1747" s="623">
        <v>602</v>
      </c>
      <c r="B1747" s="262">
        <v>401</v>
      </c>
      <c r="C1747" s="262" t="s">
        <v>38</v>
      </c>
      <c r="D1747" s="892" t="s">
        <v>2793</v>
      </c>
      <c r="E1747" s="263"/>
      <c r="F1747" s="263"/>
      <c r="G1747" s="602">
        <v>0.10400000000000001</v>
      </c>
      <c r="H1747" s="907">
        <v>38</v>
      </c>
      <c r="I1747" s="272">
        <v>3932.8793000000001</v>
      </c>
      <c r="J1747" s="272">
        <v>203.03192000000001</v>
      </c>
      <c r="K1747" s="242"/>
      <c r="L1747" s="242"/>
      <c r="M1747" s="242"/>
      <c r="N1747" s="222"/>
      <c r="O1747" s="222"/>
      <c r="P1747" s="89"/>
    </row>
    <row r="1748" spans="1:16" ht="14.25" customHeight="1" outlineLevel="1" x14ac:dyDescent="0.2">
      <c r="A1748" s="623">
        <v>602</v>
      </c>
      <c r="B1748" s="262">
        <v>401</v>
      </c>
      <c r="C1748" s="262" t="s">
        <v>38</v>
      </c>
      <c r="D1748" s="265" t="s">
        <v>534</v>
      </c>
      <c r="E1748" s="263"/>
      <c r="F1748" s="263"/>
      <c r="G1748" s="602">
        <v>4.8000000000000001E-2</v>
      </c>
      <c r="H1748" s="907">
        <v>41</v>
      </c>
      <c r="I1748" s="272">
        <v>2041.82942</v>
      </c>
      <c r="J1748" s="272">
        <v>93.707039999999992</v>
      </c>
      <c r="K1748" s="242"/>
      <c r="L1748" s="242"/>
      <c r="M1748" s="242"/>
      <c r="N1748" s="222"/>
      <c r="O1748" s="222"/>
      <c r="P1748" s="89"/>
    </row>
    <row r="1749" spans="1:16" ht="14.25" customHeight="1" outlineLevel="1" x14ac:dyDescent="0.2">
      <c r="A1749" s="623">
        <v>602</v>
      </c>
      <c r="B1749" s="262">
        <v>401</v>
      </c>
      <c r="C1749" s="262" t="s">
        <v>38</v>
      </c>
      <c r="D1749" s="892" t="s">
        <v>510</v>
      </c>
      <c r="E1749" s="263"/>
      <c r="F1749" s="263"/>
      <c r="G1749" s="602">
        <v>8.8000000000000009E-2</v>
      </c>
      <c r="H1749" s="907">
        <v>37</v>
      </c>
      <c r="I1749" s="272">
        <v>3199.81711</v>
      </c>
      <c r="J1749" s="272">
        <v>171.79624000000001</v>
      </c>
      <c r="K1749" s="242"/>
      <c r="L1749" s="242"/>
      <c r="M1749" s="242"/>
      <c r="N1749" s="222"/>
      <c r="O1749" s="222"/>
      <c r="P1749" s="89"/>
    </row>
    <row r="1750" spans="1:16" ht="14.25" customHeight="1" outlineLevel="1" x14ac:dyDescent="0.2">
      <c r="A1750" s="623">
        <v>602</v>
      </c>
      <c r="B1750" s="262">
        <v>401</v>
      </c>
      <c r="C1750" s="262" t="s">
        <v>38</v>
      </c>
      <c r="D1750" s="265" t="s">
        <v>519</v>
      </c>
      <c r="E1750" s="263"/>
      <c r="F1750" s="263"/>
      <c r="G1750" s="602">
        <v>8.0000000000000002E-3</v>
      </c>
      <c r="H1750" s="907">
        <v>39</v>
      </c>
      <c r="I1750" s="272">
        <v>314.63230999999996</v>
      </c>
      <c r="J1750" s="272">
        <v>15.617840000000001</v>
      </c>
      <c r="K1750" s="242"/>
      <c r="L1750" s="242"/>
      <c r="M1750" s="242"/>
      <c r="N1750" s="222"/>
      <c r="O1750" s="222"/>
      <c r="P1750" s="89"/>
    </row>
    <row r="1751" spans="1:16" ht="14.25" customHeight="1" outlineLevel="1" x14ac:dyDescent="0.2">
      <c r="A1751" s="623">
        <v>602</v>
      </c>
      <c r="B1751" s="262">
        <v>401</v>
      </c>
      <c r="C1751" s="262" t="s">
        <v>38</v>
      </c>
      <c r="D1751" s="265" t="s">
        <v>472</v>
      </c>
      <c r="E1751" s="263"/>
      <c r="F1751" s="263"/>
      <c r="G1751" s="602">
        <v>1.6E-2</v>
      </c>
      <c r="H1751" s="907">
        <v>39</v>
      </c>
      <c r="I1751" s="272">
        <v>629.2646400000001</v>
      </c>
      <c r="J1751" s="272">
        <v>31.235680000000002</v>
      </c>
      <c r="K1751" s="242"/>
      <c r="L1751" s="242"/>
      <c r="M1751" s="242"/>
      <c r="N1751" s="222"/>
      <c r="O1751" s="222"/>
      <c r="P1751" s="89"/>
    </row>
    <row r="1752" spans="1:16" ht="14.25" customHeight="1" outlineLevel="1" x14ac:dyDescent="0.2">
      <c r="A1752" s="623">
        <v>602</v>
      </c>
      <c r="B1752" s="262">
        <v>401</v>
      </c>
      <c r="C1752" s="262" t="s">
        <v>38</v>
      </c>
      <c r="D1752" s="265" t="s">
        <v>473</v>
      </c>
      <c r="E1752" s="263"/>
      <c r="F1752" s="263"/>
      <c r="G1752" s="602">
        <v>3.2000000000000001E-2</v>
      </c>
      <c r="H1752" s="907">
        <v>38</v>
      </c>
      <c r="I1752" s="272">
        <v>1210.1167099999998</v>
      </c>
      <c r="J1752" s="272">
        <v>62.471360000000004</v>
      </c>
      <c r="K1752" s="242"/>
      <c r="L1752" s="242"/>
      <c r="M1752" s="242"/>
      <c r="N1752" s="222"/>
      <c r="O1752" s="222"/>
      <c r="P1752" s="89"/>
    </row>
    <row r="1753" spans="1:16" ht="14.25" customHeight="1" outlineLevel="1" x14ac:dyDescent="0.2">
      <c r="A1753" s="624">
        <v>602</v>
      </c>
      <c r="B1753" s="275">
        <v>401</v>
      </c>
      <c r="C1753" s="275" t="s">
        <v>38</v>
      </c>
      <c r="D1753" s="278" t="s">
        <v>526</v>
      </c>
      <c r="E1753" s="276"/>
      <c r="F1753" s="276"/>
      <c r="G1753" s="1043">
        <v>2.4E-2</v>
      </c>
      <c r="H1753" s="909">
        <v>57</v>
      </c>
      <c r="I1753" s="282">
        <v>1912.1491599999999</v>
      </c>
      <c r="J1753" s="282">
        <v>46.853519999999996</v>
      </c>
      <c r="K1753" s="251"/>
      <c r="L1753" s="251"/>
      <c r="M1753" s="251"/>
      <c r="N1753" s="252"/>
      <c r="O1753" s="252"/>
      <c r="P1753" s="89"/>
    </row>
    <row r="1754" spans="1:16" ht="21" customHeight="1" x14ac:dyDescent="0.2">
      <c r="A1754" s="622">
        <v>602</v>
      </c>
      <c r="B1754" s="324">
        <v>402</v>
      </c>
      <c r="C1754" s="324" t="s">
        <v>38</v>
      </c>
      <c r="D1754" s="284" t="s">
        <v>3108</v>
      </c>
      <c r="E1754" s="257">
        <v>1000</v>
      </c>
      <c r="F1754" s="307" t="s">
        <v>712</v>
      </c>
      <c r="G1754" s="1049">
        <v>0.72800000000000009</v>
      </c>
      <c r="H1754" s="403"/>
      <c r="I1754" s="258">
        <v>25434.420410000002</v>
      </c>
      <c r="J1754" s="258">
        <v>1421.2234399999998</v>
      </c>
      <c r="K1754" s="310">
        <v>2916.13</v>
      </c>
      <c r="L1754" s="310">
        <v>805.58</v>
      </c>
      <c r="M1754" s="310">
        <v>11.8</v>
      </c>
      <c r="N1754" s="310">
        <v>30589.153850000006</v>
      </c>
      <c r="O1754" s="655">
        <v>30.59</v>
      </c>
      <c r="P1754" s="89"/>
    </row>
    <row r="1755" spans="1:16" ht="14.25" customHeight="1" outlineLevel="1" x14ac:dyDescent="0.2">
      <c r="A1755" s="623">
        <v>602</v>
      </c>
      <c r="B1755" s="262">
        <v>402</v>
      </c>
      <c r="C1755" s="262" t="s">
        <v>38</v>
      </c>
      <c r="D1755" s="265" t="s">
        <v>524</v>
      </c>
      <c r="E1755" s="263">
        <v>0.8</v>
      </c>
      <c r="F1755" s="263"/>
      <c r="G1755" s="602">
        <v>0.40800000000000003</v>
      </c>
      <c r="H1755" s="907">
        <v>32</v>
      </c>
      <c r="I1755" s="272">
        <v>12193.731760000001</v>
      </c>
      <c r="J1755" s="272">
        <v>796.50984000000005</v>
      </c>
      <c r="K1755" s="242"/>
      <c r="L1755" s="242"/>
      <c r="M1755" s="242"/>
      <c r="N1755" s="222"/>
      <c r="O1755" s="222"/>
      <c r="P1755" s="89"/>
    </row>
    <row r="1756" spans="1:16" ht="14.25" customHeight="1" outlineLevel="1" x14ac:dyDescent="0.2">
      <c r="A1756" s="623">
        <v>602</v>
      </c>
      <c r="B1756" s="262">
        <v>402</v>
      </c>
      <c r="C1756" s="262" t="s">
        <v>38</v>
      </c>
      <c r="D1756" s="892" t="s">
        <v>2793</v>
      </c>
      <c r="E1756" s="263"/>
      <c r="F1756" s="263"/>
      <c r="G1756" s="602">
        <v>0.10400000000000001</v>
      </c>
      <c r="H1756" s="907">
        <v>38</v>
      </c>
      <c r="I1756" s="272">
        <v>3932.8793000000001</v>
      </c>
      <c r="J1756" s="272">
        <v>203.03192000000001</v>
      </c>
      <c r="K1756" s="242"/>
      <c r="L1756" s="242"/>
      <c r="M1756" s="242"/>
      <c r="N1756" s="222"/>
      <c r="O1756" s="222"/>
      <c r="P1756" s="89"/>
    </row>
    <row r="1757" spans="1:16" ht="14.25" customHeight="1" outlineLevel="1" x14ac:dyDescent="0.2">
      <c r="A1757" s="623">
        <v>602</v>
      </c>
      <c r="B1757" s="262">
        <v>402</v>
      </c>
      <c r="C1757" s="262" t="s">
        <v>38</v>
      </c>
      <c r="D1757" s="265" t="s">
        <v>534</v>
      </c>
      <c r="E1757" s="263"/>
      <c r="F1757" s="263"/>
      <c r="G1757" s="602">
        <v>4.8000000000000001E-2</v>
      </c>
      <c r="H1757" s="907">
        <v>41</v>
      </c>
      <c r="I1757" s="272">
        <v>2041.82942</v>
      </c>
      <c r="J1757" s="272">
        <v>93.707039999999992</v>
      </c>
      <c r="K1757" s="242"/>
      <c r="L1757" s="242"/>
      <c r="M1757" s="242"/>
      <c r="N1757" s="222"/>
      <c r="O1757" s="222"/>
      <c r="P1757" s="89"/>
    </row>
    <row r="1758" spans="1:16" ht="14.25" customHeight="1" outlineLevel="1" x14ac:dyDescent="0.2">
      <c r="A1758" s="623">
        <v>602</v>
      </c>
      <c r="B1758" s="262">
        <v>402</v>
      </c>
      <c r="C1758" s="262" t="s">
        <v>38</v>
      </c>
      <c r="D1758" s="892" t="s">
        <v>510</v>
      </c>
      <c r="E1758" s="263"/>
      <c r="F1758" s="263"/>
      <c r="G1758" s="602">
        <v>8.8000000000000009E-2</v>
      </c>
      <c r="H1758" s="907">
        <v>37</v>
      </c>
      <c r="I1758" s="272">
        <v>3199.81711</v>
      </c>
      <c r="J1758" s="272">
        <v>171.79624000000001</v>
      </c>
      <c r="K1758" s="242"/>
      <c r="L1758" s="242"/>
      <c r="M1758" s="242"/>
      <c r="N1758" s="222"/>
      <c r="O1758" s="222"/>
      <c r="P1758" s="89"/>
    </row>
    <row r="1759" spans="1:16" ht="14.25" customHeight="1" outlineLevel="1" x14ac:dyDescent="0.2">
      <c r="A1759" s="623">
        <v>602</v>
      </c>
      <c r="B1759" s="262">
        <v>402</v>
      </c>
      <c r="C1759" s="262" t="s">
        <v>38</v>
      </c>
      <c r="D1759" s="265" t="s">
        <v>519</v>
      </c>
      <c r="E1759" s="263"/>
      <c r="F1759" s="263"/>
      <c r="G1759" s="602">
        <v>8.0000000000000002E-3</v>
      </c>
      <c r="H1759" s="907">
        <v>39</v>
      </c>
      <c r="I1759" s="272">
        <v>314.63230999999996</v>
      </c>
      <c r="J1759" s="272">
        <v>15.617840000000001</v>
      </c>
      <c r="K1759" s="242"/>
      <c r="L1759" s="242"/>
      <c r="M1759" s="242"/>
      <c r="N1759" s="222"/>
      <c r="O1759" s="222"/>
      <c r="P1759" s="89"/>
    </row>
    <row r="1760" spans="1:16" ht="14.25" customHeight="1" outlineLevel="1" x14ac:dyDescent="0.2">
      <c r="A1760" s="623">
        <v>602</v>
      </c>
      <c r="B1760" s="262">
        <v>402</v>
      </c>
      <c r="C1760" s="262" t="s">
        <v>38</v>
      </c>
      <c r="D1760" s="265" t="s">
        <v>472</v>
      </c>
      <c r="E1760" s="263"/>
      <c r="F1760" s="263"/>
      <c r="G1760" s="602">
        <v>1.6E-2</v>
      </c>
      <c r="H1760" s="907">
        <v>39</v>
      </c>
      <c r="I1760" s="272">
        <v>629.2646400000001</v>
      </c>
      <c r="J1760" s="272">
        <v>31.235680000000002</v>
      </c>
      <c r="K1760" s="242"/>
      <c r="L1760" s="242"/>
      <c r="M1760" s="242"/>
      <c r="N1760" s="222"/>
      <c r="O1760" s="222"/>
      <c r="P1760" s="89"/>
    </row>
    <row r="1761" spans="1:16" ht="14.25" customHeight="1" outlineLevel="1" x14ac:dyDescent="0.2">
      <c r="A1761" s="623">
        <v>602</v>
      </c>
      <c r="B1761" s="262">
        <v>402</v>
      </c>
      <c r="C1761" s="262" t="s">
        <v>38</v>
      </c>
      <c r="D1761" s="265" t="s">
        <v>473</v>
      </c>
      <c r="E1761" s="263"/>
      <c r="F1761" s="263"/>
      <c r="G1761" s="602">
        <v>3.2000000000000001E-2</v>
      </c>
      <c r="H1761" s="907">
        <v>38</v>
      </c>
      <c r="I1761" s="272">
        <v>1210.1167099999998</v>
      </c>
      <c r="J1761" s="272">
        <v>62.471360000000004</v>
      </c>
      <c r="K1761" s="242"/>
      <c r="L1761" s="242"/>
      <c r="M1761" s="242"/>
      <c r="N1761" s="222"/>
      <c r="O1761" s="222"/>
      <c r="P1761" s="89"/>
    </row>
    <row r="1762" spans="1:16" ht="14.25" customHeight="1" outlineLevel="1" x14ac:dyDescent="0.2">
      <c r="A1762" s="854">
        <v>602</v>
      </c>
      <c r="B1762" s="275">
        <v>402</v>
      </c>
      <c r="C1762" s="275" t="s">
        <v>38</v>
      </c>
      <c r="D1762" s="278" t="s">
        <v>526</v>
      </c>
      <c r="E1762" s="276"/>
      <c r="F1762" s="276"/>
      <c r="G1762" s="1043">
        <v>2.4E-2</v>
      </c>
      <c r="H1762" s="909">
        <v>57</v>
      </c>
      <c r="I1762" s="282">
        <v>1912.1491599999999</v>
      </c>
      <c r="J1762" s="282">
        <v>46.853519999999996</v>
      </c>
      <c r="K1762" s="251"/>
      <c r="L1762" s="251"/>
      <c r="M1762" s="251"/>
      <c r="N1762" s="252"/>
      <c r="O1762" s="252"/>
      <c r="P1762" s="89"/>
    </row>
    <row r="1763" spans="1:16" ht="26.25" customHeight="1" x14ac:dyDescent="0.2">
      <c r="A1763" s="622">
        <v>602</v>
      </c>
      <c r="B1763" s="324">
        <v>403</v>
      </c>
      <c r="C1763" s="324" t="s">
        <v>38</v>
      </c>
      <c r="D1763" s="284" t="s">
        <v>3109</v>
      </c>
      <c r="E1763" s="257">
        <v>1000</v>
      </c>
      <c r="F1763" s="307" t="s">
        <v>712</v>
      </c>
      <c r="G1763" s="1049">
        <v>0.72800000000000009</v>
      </c>
      <c r="H1763" s="403"/>
      <c r="I1763" s="258">
        <v>25434.420410000002</v>
      </c>
      <c r="J1763" s="258">
        <v>1421.2234399999998</v>
      </c>
      <c r="K1763" s="310">
        <v>3085.89</v>
      </c>
      <c r="L1763" s="310">
        <v>638.27</v>
      </c>
      <c r="M1763" s="310">
        <v>9.35</v>
      </c>
      <c r="N1763" s="310">
        <v>30589.153850000002</v>
      </c>
      <c r="O1763" s="655">
        <v>30.59</v>
      </c>
      <c r="P1763" s="89"/>
    </row>
    <row r="1764" spans="1:16" ht="15" customHeight="1" outlineLevel="1" x14ac:dyDescent="0.2">
      <c r="A1764" s="623">
        <v>602</v>
      </c>
      <c r="B1764" s="262">
        <v>403</v>
      </c>
      <c r="C1764" s="262" t="s">
        <v>38</v>
      </c>
      <c r="D1764" s="265" t="s">
        <v>524</v>
      </c>
      <c r="E1764" s="263">
        <v>0.8</v>
      </c>
      <c r="F1764" s="263"/>
      <c r="G1764" s="602">
        <v>0.40800000000000003</v>
      </c>
      <c r="H1764" s="907">
        <v>32</v>
      </c>
      <c r="I1764" s="272">
        <v>12193.731760000001</v>
      </c>
      <c r="J1764" s="272">
        <v>796.50984000000005</v>
      </c>
      <c r="K1764" s="242"/>
      <c r="L1764" s="242"/>
      <c r="M1764" s="242"/>
      <c r="N1764" s="222"/>
      <c r="O1764" s="222"/>
      <c r="P1764" s="89"/>
    </row>
    <row r="1765" spans="1:16" ht="15" customHeight="1" outlineLevel="1" x14ac:dyDescent="0.2">
      <c r="A1765" s="623">
        <v>602</v>
      </c>
      <c r="B1765" s="262">
        <v>403</v>
      </c>
      <c r="C1765" s="262" t="s">
        <v>38</v>
      </c>
      <c r="D1765" s="892" t="s">
        <v>2793</v>
      </c>
      <c r="E1765" s="263"/>
      <c r="F1765" s="263"/>
      <c r="G1765" s="602">
        <v>0.10400000000000001</v>
      </c>
      <c r="H1765" s="907">
        <v>38</v>
      </c>
      <c r="I1765" s="272">
        <v>3932.8793000000001</v>
      </c>
      <c r="J1765" s="272">
        <v>203.03192000000001</v>
      </c>
      <c r="K1765" s="242"/>
      <c r="L1765" s="242"/>
      <c r="M1765" s="242"/>
      <c r="N1765" s="222"/>
      <c r="O1765" s="222"/>
      <c r="P1765" s="89"/>
    </row>
    <row r="1766" spans="1:16" ht="15" customHeight="1" outlineLevel="1" x14ac:dyDescent="0.2">
      <c r="A1766" s="623">
        <v>602</v>
      </c>
      <c r="B1766" s="262">
        <v>403</v>
      </c>
      <c r="C1766" s="262" t="s">
        <v>38</v>
      </c>
      <c r="D1766" s="265" t="s">
        <v>534</v>
      </c>
      <c r="E1766" s="263"/>
      <c r="F1766" s="263"/>
      <c r="G1766" s="602">
        <v>4.8000000000000001E-2</v>
      </c>
      <c r="H1766" s="907">
        <v>41</v>
      </c>
      <c r="I1766" s="272">
        <v>2041.82942</v>
      </c>
      <c r="J1766" s="272">
        <v>93.707039999999992</v>
      </c>
      <c r="K1766" s="242"/>
      <c r="L1766" s="242"/>
      <c r="M1766" s="242"/>
      <c r="N1766" s="222"/>
      <c r="O1766" s="222"/>
      <c r="P1766" s="89"/>
    </row>
    <row r="1767" spans="1:16" ht="15" customHeight="1" outlineLevel="1" x14ac:dyDescent="0.2">
      <c r="A1767" s="623">
        <v>602</v>
      </c>
      <c r="B1767" s="262">
        <v>403</v>
      </c>
      <c r="C1767" s="262" t="s">
        <v>38</v>
      </c>
      <c r="D1767" s="892" t="s">
        <v>510</v>
      </c>
      <c r="E1767" s="263"/>
      <c r="F1767" s="263"/>
      <c r="G1767" s="602">
        <v>8.8000000000000009E-2</v>
      </c>
      <c r="H1767" s="907">
        <v>37</v>
      </c>
      <c r="I1767" s="272">
        <v>3199.81711</v>
      </c>
      <c r="J1767" s="272">
        <v>171.79624000000001</v>
      </c>
      <c r="K1767" s="242"/>
      <c r="L1767" s="242"/>
      <c r="M1767" s="242"/>
      <c r="N1767" s="222"/>
      <c r="O1767" s="222"/>
      <c r="P1767" s="89"/>
    </row>
    <row r="1768" spans="1:16" ht="15" customHeight="1" outlineLevel="1" x14ac:dyDescent="0.2">
      <c r="A1768" s="623">
        <v>602</v>
      </c>
      <c r="B1768" s="262">
        <v>403</v>
      </c>
      <c r="C1768" s="262" t="s">
        <v>38</v>
      </c>
      <c r="D1768" s="265" t="s">
        <v>519</v>
      </c>
      <c r="E1768" s="263"/>
      <c r="F1768" s="263"/>
      <c r="G1768" s="602">
        <v>8.0000000000000002E-3</v>
      </c>
      <c r="H1768" s="907">
        <v>39</v>
      </c>
      <c r="I1768" s="272">
        <v>314.63230999999996</v>
      </c>
      <c r="J1768" s="272">
        <v>15.617840000000001</v>
      </c>
      <c r="K1768" s="242"/>
      <c r="L1768" s="242"/>
      <c r="M1768" s="242"/>
      <c r="N1768" s="222"/>
      <c r="O1768" s="222"/>
      <c r="P1768" s="89"/>
    </row>
    <row r="1769" spans="1:16" ht="15" customHeight="1" outlineLevel="1" x14ac:dyDescent="0.2">
      <c r="A1769" s="623">
        <v>602</v>
      </c>
      <c r="B1769" s="262">
        <v>403</v>
      </c>
      <c r="C1769" s="262" t="s">
        <v>38</v>
      </c>
      <c r="D1769" s="265" t="s">
        <v>472</v>
      </c>
      <c r="E1769" s="263"/>
      <c r="F1769" s="263"/>
      <c r="G1769" s="602">
        <v>1.6E-2</v>
      </c>
      <c r="H1769" s="907">
        <v>39</v>
      </c>
      <c r="I1769" s="272">
        <v>629.2646400000001</v>
      </c>
      <c r="J1769" s="272">
        <v>31.235680000000002</v>
      </c>
      <c r="K1769" s="242"/>
      <c r="L1769" s="242"/>
      <c r="M1769" s="242"/>
      <c r="N1769" s="222"/>
      <c r="O1769" s="222"/>
      <c r="P1769" s="89"/>
    </row>
    <row r="1770" spans="1:16" ht="15" customHeight="1" outlineLevel="1" x14ac:dyDescent="0.2">
      <c r="A1770" s="623">
        <v>602</v>
      </c>
      <c r="B1770" s="262">
        <v>403</v>
      </c>
      <c r="C1770" s="262" t="s">
        <v>38</v>
      </c>
      <c r="D1770" s="265" t="s">
        <v>473</v>
      </c>
      <c r="E1770" s="263"/>
      <c r="F1770" s="263"/>
      <c r="G1770" s="602">
        <v>3.2000000000000001E-2</v>
      </c>
      <c r="H1770" s="907">
        <v>38</v>
      </c>
      <c r="I1770" s="272">
        <v>1210.1167099999998</v>
      </c>
      <c r="J1770" s="272">
        <v>62.471360000000004</v>
      </c>
      <c r="K1770" s="242"/>
      <c r="L1770" s="242"/>
      <c r="M1770" s="242"/>
      <c r="N1770" s="222"/>
      <c r="O1770" s="222"/>
      <c r="P1770" s="89"/>
    </row>
    <row r="1771" spans="1:16" ht="16.5" customHeight="1" outlineLevel="1" x14ac:dyDescent="0.2">
      <c r="A1771" s="623">
        <v>602</v>
      </c>
      <c r="B1771" s="275">
        <v>403</v>
      </c>
      <c r="C1771" s="275" t="s">
        <v>38</v>
      </c>
      <c r="D1771" s="278" t="s">
        <v>526</v>
      </c>
      <c r="E1771" s="276"/>
      <c r="F1771" s="276"/>
      <c r="G1771" s="1043">
        <v>2.4E-2</v>
      </c>
      <c r="H1771" s="909">
        <v>57</v>
      </c>
      <c r="I1771" s="282">
        <v>1912.1491599999999</v>
      </c>
      <c r="J1771" s="282">
        <v>46.853519999999996</v>
      </c>
      <c r="K1771" s="251"/>
      <c r="L1771" s="251"/>
      <c r="M1771" s="251"/>
      <c r="N1771" s="252"/>
      <c r="O1771" s="252"/>
      <c r="P1771" s="89"/>
    </row>
    <row r="1772" spans="1:16" ht="23.25" customHeight="1" x14ac:dyDescent="0.2">
      <c r="A1772" s="731">
        <v>644</v>
      </c>
      <c r="B1772" s="731" t="s">
        <v>2413</v>
      </c>
      <c r="C1772" s="732" t="s">
        <v>38</v>
      </c>
      <c r="D1772" s="1044" t="s">
        <v>2424</v>
      </c>
      <c r="E1772" s="670">
        <v>3000</v>
      </c>
      <c r="F1772" s="1041" t="s">
        <v>712</v>
      </c>
      <c r="G1772" s="1045">
        <v>2.1400000000000006</v>
      </c>
      <c r="H1772" s="1046"/>
      <c r="I1772" s="671">
        <v>69157.413749999992</v>
      </c>
      <c r="J1772" s="671">
        <v>4177.7721999999994</v>
      </c>
      <c r="K1772" s="671">
        <v>7797.4</v>
      </c>
      <c r="L1772" s="671">
        <v>954.62</v>
      </c>
      <c r="M1772" s="671">
        <v>31.43</v>
      </c>
      <c r="N1772" s="671">
        <v>82118.635949999982</v>
      </c>
      <c r="O1772" s="672">
        <v>27.372878649999993</v>
      </c>
      <c r="P1772" s="89"/>
    </row>
    <row r="1773" spans="1:16" ht="22.5" customHeight="1" x14ac:dyDescent="0.2">
      <c r="A1773" s="622">
        <v>644</v>
      </c>
      <c r="B1773" s="324">
        <v>406</v>
      </c>
      <c r="C1773" s="324" t="s">
        <v>38</v>
      </c>
      <c r="D1773" s="737" t="s">
        <v>3110</v>
      </c>
      <c r="E1773" s="257">
        <v>1000</v>
      </c>
      <c r="F1773" s="307" t="s">
        <v>712</v>
      </c>
      <c r="G1773" s="328">
        <v>0.78</v>
      </c>
      <c r="H1773" s="403"/>
      <c r="I1773" s="258">
        <v>22572.627949999998</v>
      </c>
      <c r="J1773" s="258">
        <v>1522.7394000000002</v>
      </c>
      <c r="K1773" s="310">
        <v>1187.52</v>
      </c>
      <c r="L1773" s="310">
        <v>21.66</v>
      </c>
      <c r="M1773" s="310">
        <v>1.27</v>
      </c>
      <c r="N1773" s="310">
        <v>25305.817350000001</v>
      </c>
      <c r="O1773" s="655">
        <v>25.31</v>
      </c>
      <c r="P1773" s="89"/>
    </row>
    <row r="1774" spans="1:16" ht="13.5" customHeight="1" outlineLevel="1" x14ac:dyDescent="0.2">
      <c r="A1774" s="623">
        <v>644</v>
      </c>
      <c r="B1774" s="262">
        <v>406</v>
      </c>
      <c r="C1774" s="262" t="s">
        <v>38</v>
      </c>
      <c r="D1774" s="265" t="s">
        <v>524</v>
      </c>
      <c r="E1774" s="263"/>
      <c r="F1774" s="263"/>
      <c r="G1774" s="736">
        <v>0.34</v>
      </c>
      <c r="H1774" s="729">
        <v>32</v>
      </c>
      <c r="I1774" s="272">
        <v>9738.8730300000007</v>
      </c>
      <c r="J1774" s="272">
        <v>663.75819999999999</v>
      </c>
      <c r="K1774" s="242"/>
      <c r="L1774" s="242"/>
      <c r="M1774" s="242"/>
      <c r="N1774" s="222"/>
      <c r="O1774" s="222"/>
      <c r="P1774" s="89"/>
    </row>
    <row r="1775" spans="1:16" ht="13.5" customHeight="1" outlineLevel="1" x14ac:dyDescent="0.2">
      <c r="A1775" s="623">
        <v>644</v>
      </c>
      <c r="B1775" s="262">
        <v>406</v>
      </c>
      <c r="C1775" s="262" t="s">
        <v>38</v>
      </c>
      <c r="D1775" s="265" t="s">
        <v>500</v>
      </c>
      <c r="E1775" s="263"/>
      <c r="F1775" s="263"/>
      <c r="G1775" s="736">
        <v>0.11</v>
      </c>
      <c r="H1775" s="268">
        <v>25</v>
      </c>
      <c r="I1775" s="272">
        <v>2394.3672200000001</v>
      </c>
      <c r="J1775" s="272">
        <v>214.74529999999999</v>
      </c>
      <c r="K1775" s="242"/>
      <c r="L1775" s="242"/>
      <c r="M1775" s="242"/>
      <c r="N1775" s="222"/>
      <c r="O1775" s="222"/>
      <c r="P1775" s="89"/>
    </row>
    <row r="1776" spans="1:16" ht="13.5" customHeight="1" outlineLevel="1" x14ac:dyDescent="0.2">
      <c r="A1776" s="623">
        <v>644</v>
      </c>
      <c r="B1776" s="262">
        <v>406</v>
      </c>
      <c r="C1776" s="262" t="s">
        <v>38</v>
      </c>
      <c r="D1776" s="892" t="s">
        <v>2793</v>
      </c>
      <c r="E1776" s="263"/>
      <c r="F1776" s="263"/>
      <c r="G1776" s="736">
        <v>0.11</v>
      </c>
      <c r="H1776" s="729">
        <v>38</v>
      </c>
      <c r="I1776" s="272">
        <v>3986.7892400000001</v>
      </c>
      <c r="J1776" s="272">
        <v>214.74529999999999</v>
      </c>
      <c r="K1776" s="242"/>
      <c r="L1776" s="242"/>
      <c r="M1776" s="242"/>
      <c r="N1776" s="222"/>
      <c r="O1776" s="222"/>
      <c r="P1776" s="89"/>
    </row>
    <row r="1777" spans="1:16" ht="13.5" customHeight="1" outlineLevel="1" x14ac:dyDescent="0.2">
      <c r="A1777" s="623">
        <v>644</v>
      </c>
      <c r="B1777" s="262">
        <v>406</v>
      </c>
      <c r="C1777" s="262" t="s">
        <v>38</v>
      </c>
      <c r="D1777" s="265" t="s">
        <v>534</v>
      </c>
      <c r="E1777" s="263"/>
      <c r="F1777" s="263"/>
      <c r="G1777" s="736">
        <v>0.11</v>
      </c>
      <c r="H1777" s="268">
        <v>41</v>
      </c>
      <c r="I1777" s="272">
        <v>4484.6052199999995</v>
      </c>
      <c r="J1777" s="272">
        <v>214.74529999999999</v>
      </c>
      <c r="K1777" s="242"/>
      <c r="L1777" s="242"/>
      <c r="M1777" s="242"/>
      <c r="N1777" s="222"/>
      <c r="O1777" s="222"/>
      <c r="P1777" s="89"/>
    </row>
    <row r="1778" spans="1:16" ht="13.5" customHeight="1" outlineLevel="1" x14ac:dyDescent="0.2">
      <c r="A1778" s="624">
        <v>644</v>
      </c>
      <c r="B1778" s="275">
        <v>406</v>
      </c>
      <c r="C1778" s="275" t="s">
        <v>38</v>
      </c>
      <c r="D1778" s="265" t="s">
        <v>523</v>
      </c>
      <c r="E1778" s="263"/>
      <c r="F1778" s="263"/>
      <c r="G1778" s="1054">
        <v>0.11</v>
      </c>
      <c r="H1778" s="281">
        <v>20</v>
      </c>
      <c r="I1778" s="272">
        <v>1967.9932399999998</v>
      </c>
      <c r="J1778" s="272">
        <v>214.74529999999999</v>
      </c>
      <c r="K1778" s="242"/>
      <c r="L1778" s="242"/>
      <c r="M1778" s="242"/>
      <c r="N1778" s="222"/>
      <c r="O1778" s="222"/>
      <c r="P1778" s="89"/>
    </row>
    <row r="1779" spans="1:16" ht="25.5" customHeight="1" x14ac:dyDescent="0.2">
      <c r="A1779" s="622">
        <v>644</v>
      </c>
      <c r="B1779" s="324">
        <v>407</v>
      </c>
      <c r="C1779" s="324" t="s">
        <v>38</v>
      </c>
      <c r="D1779" s="284" t="s">
        <v>3111</v>
      </c>
      <c r="E1779" s="257">
        <v>1000</v>
      </c>
      <c r="F1779" s="307" t="s">
        <v>712</v>
      </c>
      <c r="G1779" s="328">
        <v>0.67000000000000015</v>
      </c>
      <c r="H1779" s="403"/>
      <c r="I1779" s="258">
        <v>21457.175570000003</v>
      </c>
      <c r="J1779" s="258">
        <v>1307.9940999999997</v>
      </c>
      <c r="K1779" s="310">
        <v>3577.14</v>
      </c>
      <c r="L1779" s="310">
        <v>437.55</v>
      </c>
      <c r="M1779" s="310">
        <v>15.08</v>
      </c>
      <c r="N1779" s="310">
        <v>26794.93967</v>
      </c>
      <c r="O1779" s="655">
        <v>26.79</v>
      </c>
      <c r="P1779" s="89"/>
    </row>
    <row r="1780" spans="1:16" ht="12.75" customHeight="1" outlineLevel="1" x14ac:dyDescent="0.2">
      <c r="A1780" s="623">
        <v>644</v>
      </c>
      <c r="B1780" s="262">
        <v>407</v>
      </c>
      <c r="C1780" s="262" t="s">
        <v>38</v>
      </c>
      <c r="D1780" s="265" t="s">
        <v>524</v>
      </c>
      <c r="E1780" s="263"/>
      <c r="F1780" s="263"/>
      <c r="G1780" s="267">
        <v>0.27</v>
      </c>
      <c r="H1780" s="729">
        <v>32</v>
      </c>
      <c r="I1780" s="272">
        <v>7733.8109299999996</v>
      </c>
      <c r="J1780" s="272">
        <v>527.10209999999995</v>
      </c>
      <c r="K1780" s="242"/>
      <c r="L1780" s="242"/>
      <c r="M1780" s="242"/>
      <c r="N1780" s="222"/>
      <c r="O1780" s="222"/>
      <c r="P1780" s="89"/>
    </row>
    <row r="1781" spans="1:16" ht="12.75" customHeight="1" outlineLevel="1" x14ac:dyDescent="0.2">
      <c r="A1781" s="623">
        <v>644</v>
      </c>
      <c r="B1781" s="262">
        <v>407</v>
      </c>
      <c r="C1781" s="262" t="s">
        <v>38</v>
      </c>
      <c r="D1781" s="265" t="s">
        <v>500</v>
      </c>
      <c r="E1781" s="263"/>
      <c r="F1781" s="263"/>
      <c r="G1781" s="267">
        <v>0.08</v>
      </c>
      <c r="H1781" s="268">
        <v>25</v>
      </c>
      <c r="I1781" s="272">
        <v>1741.3579699999998</v>
      </c>
      <c r="J1781" s="272">
        <v>156.17839999999998</v>
      </c>
      <c r="K1781" s="242"/>
      <c r="L1781" s="242"/>
      <c r="M1781" s="242"/>
      <c r="N1781" s="222"/>
      <c r="O1781" s="222"/>
      <c r="P1781" s="89"/>
    </row>
    <row r="1782" spans="1:16" ht="12.75" customHeight="1" outlineLevel="1" x14ac:dyDescent="0.2">
      <c r="A1782" s="623">
        <v>644</v>
      </c>
      <c r="B1782" s="262">
        <v>407</v>
      </c>
      <c r="C1782" s="262" t="s">
        <v>38</v>
      </c>
      <c r="D1782" s="892" t="s">
        <v>2793</v>
      </c>
      <c r="E1782" s="263"/>
      <c r="F1782" s="263"/>
      <c r="G1782" s="267">
        <v>0.02</v>
      </c>
      <c r="H1782" s="729">
        <v>38</v>
      </c>
      <c r="I1782" s="272">
        <v>724.87077999999997</v>
      </c>
      <c r="J1782" s="272">
        <v>39.044599999999996</v>
      </c>
      <c r="K1782" s="242"/>
      <c r="L1782" s="242"/>
      <c r="M1782" s="242"/>
      <c r="N1782" s="222"/>
      <c r="O1782" s="222"/>
      <c r="P1782" s="89"/>
    </row>
    <row r="1783" spans="1:16" ht="12.75" customHeight="1" outlineLevel="1" x14ac:dyDescent="0.2">
      <c r="A1783" s="623">
        <v>644</v>
      </c>
      <c r="B1783" s="262">
        <v>407</v>
      </c>
      <c r="C1783" s="262" t="s">
        <v>38</v>
      </c>
      <c r="D1783" s="265" t="s">
        <v>534</v>
      </c>
      <c r="E1783" s="263"/>
      <c r="F1783" s="263"/>
      <c r="G1783" s="267">
        <v>0.18</v>
      </c>
      <c r="H1783" s="268">
        <v>41</v>
      </c>
      <c r="I1783" s="272">
        <v>7338.4448900000007</v>
      </c>
      <c r="J1783" s="272">
        <v>351.40139999999997</v>
      </c>
      <c r="K1783" s="242"/>
      <c r="L1783" s="242"/>
      <c r="M1783" s="242"/>
      <c r="N1783" s="222"/>
      <c r="O1783" s="222"/>
      <c r="P1783" s="89"/>
    </row>
    <row r="1784" spans="1:16" ht="12.75" customHeight="1" outlineLevel="1" x14ac:dyDescent="0.2">
      <c r="A1784" s="623">
        <v>644</v>
      </c>
      <c r="B1784" s="262">
        <v>407</v>
      </c>
      <c r="C1784" s="262" t="s">
        <v>38</v>
      </c>
      <c r="D1784" s="892" t="s">
        <v>510</v>
      </c>
      <c r="E1784" s="263"/>
      <c r="F1784" s="263"/>
      <c r="G1784" s="267">
        <v>7.0000000000000007E-2</v>
      </c>
      <c r="H1784" s="729">
        <v>37</v>
      </c>
      <c r="I1784" s="272">
        <v>2439.4607599999999</v>
      </c>
      <c r="J1784" s="272">
        <v>136.65609999999998</v>
      </c>
      <c r="K1784" s="242"/>
      <c r="L1784" s="242"/>
      <c r="M1784" s="242"/>
      <c r="N1784" s="222"/>
      <c r="O1784" s="222"/>
      <c r="P1784" s="89"/>
    </row>
    <row r="1785" spans="1:16" ht="12.75" customHeight="1" outlineLevel="1" x14ac:dyDescent="0.2">
      <c r="A1785" s="623">
        <v>644</v>
      </c>
      <c r="B1785" s="262">
        <v>407</v>
      </c>
      <c r="C1785" s="262" t="s">
        <v>38</v>
      </c>
      <c r="D1785" s="265" t="s">
        <v>523</v>
      </c>
      <c r="E1785" s="263"/>
      <c r="F1785" s="263"/>
      <c r="G1785" s="267">
        <v>0.04</v>
      </c>
      <c r="H1785" s="268">
        <v>20</v>
      </c>
      <c r="I1785" s="272">
        <v>715.63390000000004</v>
      </c>
      <c r="J1785" s="272">
        <v>78.089199999999991</v>
      </c>
      <c r="K1785" s="242"/>
      <c r="L1785" s="242"/>
      <c r="M1785" s="242"/>
      <c r="N1785" s="222"/>
      <c r="O1785" s="222"/>
      <c r="P1785" s="89"/>
    </row>
    <row r="1786" spans="1:16" ht="12.75" customHeight="1" outlineLevel="1" x14ac:dyDescent="0.2">
      <c r="A1786" s="624">
        <v>644</v>
      </c>
      <c r="B1786" s="275">
        <v>407</v>
      </c>
      <c r="C1786" s="275" t="s">
        <v>38</v>
      </c>
      <c r="D1786" s="265" t="s">
        <v>526</v>
      </c>
      <c r="E1786" s="263"/>
      <c r="F1786" s="263"/>
      <c r="G1786" s="280">
        <v>0.01</v>
      </c>
      <c r="H1786" s="281">
        <v>57</v>
      </c>
      <c r="I1786" s="272">
        <v>763.59633999999994</v>
      </c>
      <c r="J1786" s="272">
        <v>19.522299999999998</v>
      </c>
      <c r="K1786" s="242"/>
      <c r="L1786" s="242"/>
      <c r="M1786" s="242"/>
      <c r="N1786" s="222"/>
      <c r="O1786" s="222"/>
      <c r="P1786" s="89"/>
    </row>
    <row r="1787" spans="1:16" ht="23.25" customHeight="1" x14ac:dyDescent="0.2">
      <c r="A1787" s="622">
        <v>644</v>
      </c>
      <c r="B1787" s="324">
        <v>408</v>
      </c>
      <c r="C1787" s="324" t="s">
        <v>38</v>
      </c>
      <c r="D1787" s="284" t="s">
        <v>3112</v>
      </c>
      <c r="E1787" s="257">
        <v>1000</v>
      </c>
      <c r="F1787" s="307" t="s">
        <v>712</v>
      </c>
      <c r="G1787" s="328">
        <v>0.69000000000000017</v>
      </c>
      <c r="H1787" s="403"/>
      <c r="I1787" s="258">
        <v>25127.610229999995</v>
      </c>
      <c r="J1787" s="258">
        <v>1347.0387000000001</v>
      </c>
      <c r="K1787" s="310">
        <v>3032.74</v>
      </c>
      <c r="L1787" s="310">
        <v>495.41</v>
      </c>
      <c r="M1787" s="310">
        <v>15.08</v>
      </c>
      <c r="N1787" s="310">
        <v>30017.878929999995</v>
      </c>
      <c r="O1787" s="655">
        <v>30.02</v>
      </c>
      <c r="P1787" s="89"/>
    </row>
    <row r="1788" spans="1:16" ht="13.5" customHeight="1" outlineLevel="1" x14ac:dyDescent="0.2">
      <c r="A1788" s="623">
        <v>644</v>
      </c>
      <c r="B1788" s="262">
        <v>408</v>
      </c>
      <c r="C1788" s="262" t="s">
        <v>38</v>
      </c>
      <c r="D1788" s="265" t="s">
        <v>500</v>
      </c>
      <c r="E1788" s="263"/>
      <c r="F1788" s="263"/>
      <c r="G1788" s="267">
        <v>0.09</v>
      </c>
      <c r="H1788" s="268">
        <v>25</v>
      </c>
      <c r="I1788" s="272">
        <v>1959.0277300000002</v>
      </c>
      <c r="J1788" s="272">
        <v>175.70069999999998</v>
      </c>
      <c r="K1788" s="242"/>
      <c r="L1788" s="242"/>
      <c r="M1788" s="242"/>
      <c r="N1788" s="222"/>
      <c r="O1788" s="222"/>
      <c r="P1788" s="89"/>
    </row>
    <row r="1789" spans="1:16" ht="13.5" customHeight="1" outlineLevel="1" x14ac:dyDescent="0.2">
      <c r="A1789" s="623">
        <v>644</v>
      </c>
      <c r="B1789" s="262">
        <v>408</v>
      </c>
      <c r="C1789" s="262" t="s">
        <v>38</v>
      </c>
      <c r="D1789" s="892" t="s">
        <v>2793</v>
      </c>
      <c r="E1789" s="263"/>
      <c r="F1789" s="263"/>
      <c r="G1789" s="267">
        <v>0.02</v>
      </c>
      <c r="H1789" s="729">
        <v>38</v>
      </c>
      <c r="I1789" s="272">
        <v>724.87077999999997</v>
      </c>
      <c r="J1789" s="272">
        <v>39.044599999999996</v>
      </c>
      <c r="K1789" s="242"/>
      <c r="L1789" s="242"/>
      <c r="M1789" s="242"/>
      <c r="N1789" s="222"/>
      <c r="O1789" s="222"/>
      <c r="P1789" s="89"/>
    </row>
    <row r="1790" spans="1:16" ht="13.5" customHeight="1" outlineLevel="1" x14ac:dyDescent="0.2">
      <c r="A1790" s="623">
        <v>644</v>
      </c>
      <c r="B1790" s="262">
        <v>408</v>
      </c>
      <c r="C1790" s="262" t="s">
        <v>38</v>
      </c>
      <c r="D1790" s="265" t="s">
        <v>534</v>
      </c>
      <c r="E1790" s="263"/>
      <c r="F1790" s="263"/>
      <c r="G1790" s="267">
        <v>0.45</v>
      </c>
      <c r="H1790" s="268">
        <v>41</v>
      </c>
      <c r="I1790" s="272">
        <v>18346.112239999999</v>
      </c>
      <c r="J1790" s="272">
        <v>878.50350000000003</v>
      </c>
      <c r="K1790" s="242"/>
      <c r="L1790" s="242"/>
      <c r="M1790" s="242"/>
      <c r="N1790" s="222"/>
      <c r="O1790" s="222"/>
      <c r="P1790" s="89"/>
    </row>
    <row r="1791" spans="1:16" ht="13.5" customHeight="1" outlineLevel="1" x14ac:dyDescent="0.2">
      <c r="A1791" s="623">
        <v>644</v>
      </c>
      <c r="B1791" s="262">
        <v>408</v>
      </c>
      <c r="C1791" s="262" t="s">
        <v>38</v>
      </c>
      <c r="D1791" s="892" t="s">
        <v>510</v>
      </c>
      <c r="E1791" s="263"/>
      <c r="F1791" s="263"/>
      <c r="G1791" s="267">
        <v>7.0000000000000007E-2</v>
      </c>
      <c r="H1791" s="729">
        <v>37</v>
      </c>
      <c r="I1791" s="272">
        <v>2439.4607599999999</v>
      </c>
      <c r="J1791" s="272">
        <v>136.65609999999998</v>
      </c>
      <c r="K1791" s="242"/>
      <c r="L1791" s="242"/>
      <c r="M1791" s="242"/>
      <c r="N1791" s="222"/>
      <c r="O1791" s="222"/>
      <c r="P1791" s="89"/>
    </row>
    <row r="1792" spans="1:16" ht="13.5" customHeight="1" outlineLevel="1" x14ac:dyDescent="0.2">
      <c r="A1792" s="623">
        <v>644</v>
      </c>
      <c r="B1792" s="262">
        <v>408</v>
      </c>
      <c r="C1792" s="262" t="s">
        <v>38</v>
      </c>
      <c r="D1792" s="265" t="s">
        <v>523</v>
      </c>
      <c r="E1792" s="263"/>
      <c r="F1792" s="263"/>
      <c r="G1792" s="267">
        <v>0.05</v>
      </c>
      <c r="H1792" s="268">
        <v>20</v>
      </c>
      <c r="I1792" s="272">
        <v>894.54237999999987</v>
      </c>
      <c r="J1792" s="272">
        <v>97.611500000000007</v>
      </c>
      <c r="K1792" s="242"/>
      <c r="L1792" s="242"/>
      <c r="M1792" s="242"/>
      <c r="N1792" s="222"/>
      <c r="O1792" s="222"/>
      <c r="P1792" s="89"/>
    </row>
    <row r="1793" spans="1:16" ht="13.5" customHeight="1" outlineLevel="1" x14ac:dyDescent="0.2">
      <c r="A1793" s="623">
        <v>644</v>
      </c>
      <c r="B1793" s="262">
        <v>408</v>
      </c>
      <c r="C1793" s="262" t="s">
        <v>38</v>
      </c>
      <c r="D1793" s="265" t="s">
        <v>526</v>
      </c>
      <c r="E1793" s="263"/>
      <c r="F1793" s="263"/>
      <c r="G1793" s="267">
        <v>0.01</v>
      </c>
      <c r="H1793" s="268">
        <v>57</v>
      </c>
      <c r="I1793" s="272">
        <v>763.59633999999994</v>
      </c>
      <c r="J1793" s="272">
        <v>19.522299999999998</v>
      </c>
      <c r="K1793" s="242"/>
      <c r="L1793" s="242"/>
      <c r="M1793" s="242"/>
      <c r="N1793" s="222"/>
      <c r="O1793" s="222"/>
      <c r="P1793" s="89"/>
    </row>
    <row r="1794" spans="1:16" ht="23.25" customHeight="1" x14ac:dyDescent="0.2">
      <c r="A1794" s="731">
        <v>602</v>
      </c>
      <c r="B1794" s="731" t="s">
        <v>2416</v>
      </c>
      <c r="C1794" s="732" t="s">
        <v>38</v>
      </c>
      <c r="D1794" s="1044" t="s">
        <v>2425</v>
      </c>
      <c r="E1794" s="670">
        <v>3000</v>
      </c>
      <c r="F1794" s="1041" t="s">
        <v>712</v>
      </c>
      <c r="G1794" s="1045">
        <v>1.7120000000000002</v>
      </c>
      <c r="H1794" s="1046"/>
      <c r="I1794" s="671">
        <v>55325.931029999992</v>
      </c>
      <c r="J1794" s="671">
        <v>3342.2177600000005</v>
      </c>
      <c r="K1794" s="671">
        <v>6237.92</v>
      </c>
      <c r="L1794" s="671">
        <v>763.7</v>
      </c>
      <c r="M1794" s="671">
        <v>25.16</v>
      </c>
      <c r="N1794" s="671">
        <v>65694.928790000005</v>
      </c>
      <c r="O1794" s="672">
        <v>21.898309596666667</v>
      </c>
      <c r="P1794" s="89"/>
    </row>
    <row r="1795" spans="1:16" ht="29.1" customHeight="1" x14ac:dyDescent="0.2">
      <c r="A1795" s="1404"/>
      <c r="B1795" s="1405"/>
      <c r="C1795" s="1406"/>
      <c r="D1795" s="1413" t="s">
        <v>3784</v>
      </c>
      <c r="E1795" s="1414"/>
      <c r="F1795" s="1414"/>
      <c r="G1795" s="1415"/>
      <c r="H1795" s="1407"/>
      <c r="I1795" s="671"/>
      <c r="J1795" s="671"/>
      <c r="K1795" s="1403"/>
      <c r="L1795" s="1403"/>
      <c r="M1795" s="1403"/>
      <c r="N1795" s="1403"/>
      <c r="O1795" s="1403"/>
      <c r="P1795" s="89"/>
    </row>
    <row r="1796" spans="1:16" ht="21.75" customHeight="1" x14ac:dyDescent="0.2">
      <c r="A1796" s="625">
        <v>602</v>
      </c>
      <c r="B1796" s="254">
        <v>401</v>
      </c>
      <c r="C1796" s="254" t="s">
        <v>38</v>
      </c>
      <c r="D1796" s="284" t="s">
        <v>3113</v>
      </c>
      <c r="E1796" s="257">
        <v>1000</v>
      </c>
      <c r="F1796" s="307" t="s">
        <v>712</v>
      </c>
      <c r="G1796" s="1412">
        <v>0.624</v>
      </c>
      <c r="H1796" s="1411"/>
      <c r="I1796" s="258">
        <v>18058.102360000001</v>
      </c>
      <c r="J1796" s="258">
        <v>1218.1915200000003</v>
      </c>
      <c r="K1796" s="310">
        <v>950.02</v>
      </c>
      <c r="L1796" s="310">
        <v>17.329999999999998</v>
      </c>
      <c r="M1796" s="310">
        <v>1.02</v>
      </c>
      <c r="N1796" s="310">
        <v>20244.663880000004</v>
      </c>
      <c r="O1796" s="655">
        <v>20.239999999999998</v>
      </c>
      <c r="P1796" s="89"/>
    </row>
    <row r="1797" spans="1:16" ht="13.5" customHeight="1" outlineLevel="1" x14ac:dyDescent="0.2">
      <c r="A1797" s="623">
        <v>602</v>
      </c>
      <c r="B1797" s="262">
        <v>401</v>
      </c>
      <c r="C1797" s="262" t="s">
        <v>38</v>
      </c>
      <c r="D1797" s="265" t="s">
        <v>524</v>
      </c>
      <c r="E1797" s="263">
        <v>0.8</v>
      </c>
      <c r="F1797" s="263"/>
      <c r="G1797" s="602">
        <v>0.27200000000000002</v>
      </c>
      <c r="H1797" s="729">
        <v>32</v>
      </c>
      <c r="I1797" s="272">
        <v>7791.0984200000003</v>
      </c>
      <c r="J1797" s="272">
        <v>531.00656000000004</v>
      </c>
      <c r="K1797" s="242"/>
      <c r="L1797" s="242"/>
      <c r="M1797" s="242"/>
      <c r="N1797" s="222"/>
      <c r="O1797" s="222"/>
      <c r="P1797" s="89"/>
    </row>
    <row r="1798" spans="1:16" ht="13.5" customHeight="1" outlineLevel="1" x14ac:dyDescent="0.2">
      <c r="A1798" s="623">
        <v>602</v>
      </c>
      <c r="B1798" s="262">
        <v>401</v>
      </c>
      <c r="C1798" s="262" t="s">
        <v>38</v>
      </c>
      <c r="D1798" s="265" t="s">
        <v>500</v>
      </c>
      <c r="E1798" s="263"/>
      <c r="F1798" s="263"/>
      <c r="G1798" s="602">
        <v>8.8000000000000009E-2</v>
      </c>
      <c r="H1798" s="268">
        <v>25</v>
      </c>
      <c r="I1798" s="272">
        <v>1915.4937799999998</v>
      </c>
      <c r="J1798" s="272">
        <v>171.79624000000001</v>
      </c>
      <c r="K1798" s="242"/>
      <c r="L1798" s="242"/>
      <c r="M1798" s="242"/>
      <c r="N1798" s="222"/>
      <c r="O1798" s="222"/>
      <c r="P1798" s="89"/>
    </row>
    <row r="1799" spans="1:16" ht="13.5" customHeight="1" outlineLevel="1" x14ac:dyDescent="0.2">
      <c r="A1799" s="623">
        <v>602</v>
      </c>
      <c r="B1799" s="262">
        <v>401</v>
      </c>
      <c r="C1799" s="262" t="s">
        <v>38</v>
      </c>
      <c r="D1799" s="892" t="s">
        <v>2793</v>
      </c>
      <c r="E1799" s="263"/>
      <c r="F1799" s="263"/>
      <c r="G1799" s="602">
        <v>8.8000000000000009E-2</v>
      </c>
      <c r="H1799" s="729">
        <v>38</v>
      </c>
      <c r="I1799" s="272">
        <v>3189.4313900000002</v>
      </c>
      <c r="J1799" s="272">
        <v>171.79624000000001</v>
      </c>
      <c r="K1799" s="242"/>
      <c r="L1799" s="242"/>
      <c r="M1799" s="242"/>
      <c r="N1799" s="222"/>
      <c r="O1799" s="222"/>
      <c r="P1799" s="89"/>
    </row>
    <row r="1800" spans="1:16" ht="13.5" customHeight="1" outlineLevel="1" x14ac:dyDescent="0.2">
      <c r="A1800" s="623">
        <v>602</v>
      </c>
      <c r="B1800" s="262">
        <v>401</v>
      </c>
      <c r="C1800" s="262" t="s">
        <v>38</v>
      </c>
      <c r="D1800" s="265" t="s">
        <v>534</v>
      </c>
      <c r="E1800" s="263"/>
      <c r="F1800" s="263"/>
      <c r="G1800" s="602">
        <v>8.8000000000000009E-2</v>
      </c>
      <c r="H1800" s="268">
        <v>41</v>
      </c>
      <c r="I1800" s="272">
        <v>3587.6841800000002</v>
      </c>
      <c r="J1800" s="272">
        <v>171.79624000000001</v>
      </c>
      <c r="K1800" s="242"/>
      <c r="L1800" s="242"/>
      <c r="M1800" s="242"/>
      <c r="N1800" s="222"/>
      <c r="O1800" s="222"/>
      <c r="P1800" s="89"/>
    </row>
    <row r="1801" spans="1:16" ht="13.5" customHeight="1" outlineLevel="1" x14ac:dyDescent="0.2">
      <c r="A1801" s="854">
        <v>602</v>
      </c>
      <c r="B1801" s="275">
        <v>401</v>
      </c>
      <c r="C1801" s="275" t="s">
        <v>38</v>
      </c>
      <c r="D1801" s="278" t="s">
        <v>523</v>
      </c>
      <c r="E1801" s="276"/>
      <c r="F1801" s="276"/>
      <c r="G1801" s="1043">
        <v>8.8000000000000009E-2</v>
      </c>
      <c r="H1801" s="281">
        <v>20</v>
      </c>
      <c r="I1801" s="282">
        <v>1574.3945900000003</v>
      </c>
      <c r="J1801" s="282">
        <v>171.79624000000001</v>
      </c>
      <c r="K1801" s="242"/>
      <c r="L1801" s="242"/>
      <c r="M1801" s="242"/>
      <c r="N1801" s="222"/>
      <c r="O1801" s="222"/>
      <c r="P1801" s="89"/>
    </row>
    <row r="1802" spans="1:16" ht="28.5" customHeight="1" x14ac:dyDescent="0.2">
      <c r="A1802" s="622">
        <v>602</v>
      </c>
      <c r="B1802" s="324">
        <v>402</v>
      </c>
      <c r="C1802" s="324" t="s">
        <v>38</v>
      </c>
      <c r="D1802" s="325" t="s">
        <v>3114</v>
      </c>
      <c r="E1802" s="326">
        <v>1000</v>
      </c>
      <c r="F1802" s="327" t="s">
        <v>712</v>
      </c>
      <c r="G1802" s="1049">
        <v>0.53600000000000003</v>
      </c>
      <c r="H1802" s="403"/>
      <c r="I1802" s="328">
        <v>17165.740479999997</v>
      </c>
      <c r="J1802" s="328">
        <v>1046.3952800000002</v>
      </c>
      <c r="K1802" s="310">
        <v>2861.71</v>
      </c>
      <c r="L1802" s="310">
        <v>350.04</v>
      </c>
      <c r="M1802" s="310">
        <v>12.07</v>
      </c>
      <c r="N1802" s="310">
        <v>21435.955760000001</v>
      </c>
      <c r="O1802" s="655">
        <v>21.44</v>
      </c>
      <c r="P1802" s="89"/>
    </row>
    <row r="1803" spans="1:16" ht="13.5" customHeight="1" outlineLevel="1" x14ac:dyDescent="0.2">
      <c r="A1803" s="623">
        <v>602</v>
      </c>
      <c r="B1803" s="262">
        <v>402</v>
      </c>
      <c r="C1803" s="262" t="s">
        <v>38</v>
      </c>
      <c r="D1803" s="265" t="s">
        <v>524</v>
      </c>
      <c r="E1803" s="263">
        <v>0.8</v>
      </c>
      <c r="F1803" s="263"/>
      <c r="G1803" s="602">
        <v>0.21600000000000003</v>
      </c>
      <c r="H1803" s="729">
        <v>32</v>
      </c>
      <c r="I1803" s="272">
        <v>6187.0487400000002</v>
      </c>
      <c r="J1803" s="272">
        <v>421.68168000000003</v>
      </c>
      <c r="K1803" s="242"/>
      <c r="L1803" s="242"/>
      <c r="M1803" s="242"/>
      <c r="N1803" s="222"/>
      <c r="O1803" s="222"/>
      <c r="P1803" s="89"/>
    </row>
    <row r="1804" spans="1:16" ht="13.5" customHeight="1" outlineLevel="1" x14ac:dyDescent="0.2">
      <c r="A1804" s="623">
        <v>602</v>
      </c>
      <c r="B1804" s="262">
        <v>402</v>
      </c>
      <c r="C1804" s="262" t="s">
        <v>38</v>
      </c>
      <c r="D1804" s="265" t="s">
        <v>500</v>
      </c>
      <c r="E1804" s="263"/>
      <c r="F1804" s="263"/>
      <c r="G1804" s="602">
        <v>6.4000000000000001E-2</v>
      </c>
      <c r="H1804" s="268">
        <v>25</v>
      </c>
      <c r="I1804" s="272">
        <v>1393.0863800000002</v>
      </c>
      <c r="J1804" s="272">
        <v>124.94272000000001</v>
      </c>
      <c r="K1804" s="242"/>
      <c r="L1804" s="242"/>
      <c r="M1804" s="242"/>
      <c r="N1804" s="222"/>
      <c r="O1804" s="222"/>
      <c r="P1804" s="89"/>
    </row>
    <row r="1805" spans="1:16" ht="13.5" customHeight="1" outlineLevel="1" x14ac:dyDescent="0.2">
      <c r="A1805" s="623">
        <v>602</v>
      </c>
      <c r="B1805" s="262">
        <v>402</v>
      </c>
      <c r="C1805" s="262" t="s">
        <v>38</v>
      </c>
      <c r="D1805" s="892" t="s">
        <v>2793</v>
      </c>
      <c r="E1805" s="263"/>
      <c r="F1805" s="263"/>
      <c r="G1805" s="602">
        <v>1.6E-2</v>
      </c>
      <c r="H1805" s="729">
        <v>38</v>
      </c>
      <c r="I1805" s="272">
        <v>579.89661999999998</v>
      </c>
      <c r="J1805" s="272">
        <v>31.235680000000002</v>
      </c>
      <c r="K1805" s="242"/>
      <c r="L1805" s="242"/>
      <c r="M1805" s="242"/>
      <c r="N1805" s="222"/>
      <c r="O1805" s="222"/>
      <c r="P1805" s="89"/>
    </row>
    <row r="1806" spans="1:16" ht="13.5" customHeight="1" outlineLevel="1" x14ac:dyDescent="0.2">
      <c r="A1806" s="623">
        <v>602</v>
      </c>
      <c r="B1806" s="262">
        <v>402</v>
      </c>
      <c r="C1806" s="262" t="s">
        <v>38</v>
      </c>
      <c r="D1806" s="265" t="s">
        <v>534</v>
      </c>
      <c r="E1806" s="263"/>
      <c r="F1806" s="263"/>
      <c r="G1806" s="602">
        <v>0.14399999999999999</v>
      </c>
      <c r="H1806" s="268">
        <v>41</v>
      </c>
      <c r="I1806" s="272">
        <v>5870.7559299999994</v>
      </c>
      <c r="J1806" s="272">
        <v>281.12112000000002</v>
      </c>
      <c r="K1806" s="242"/>
      <c r="L1806" s="242"/>
      <c r="M1806" s="242"/>
      <c r="N1806" s="222"/>
      <c r="O1806" s="222"/>
      <c r="P1806" s="89"/>
    </row>
    <row r="1807" spans="1:16" ht="13.5" customHeight="1" outlineLevel="1" x14ac:dyDescent="0.2">
      <c r="A1807" s="623">
        <v>602</v>
      </c>
      <c r="B1807" s="262">
        <v>402</v>
      </c>
      <c r="C1807" s="262" t="s">
        <v>38</v>
      </c>
      <c r="D1807" s="892" t="s">
        <v>510</v>
      </c>
      <c r="E1807" s="263"/>
      <c r="F1807" s="263"/>
      <c r="G1807" s="602">
        <v>5.6000000000000008E-2</v>
      </c>
      <c r="H1807" s="729">
        <v>37</v>
      </c>
      <c r="I1807" s="272">
        <v>1951.56862</v>
      </c>
      <c r="J1807" s="272">
        <v>109.32488000000001</v>
      </c>
      <c r="K1807" s="242"/>
      <c r="L1807" s="242"/>
      <c r="M1807" s="242"/>
      <c r="N1807" s="222"/>
      <c r="O1807" s="222"/>
      <c r="P1807" s="89"/>
    </row>
    <row r="1808" spans="1:16" ht="13.5" customHeight="1" outlineLevel="1" x14ac:dyDescent="0.2">
      <c r="A1808" s="623">
        <v>602</v>
      </c>
      <c r="B1808" s="262">
        <v>402</v>
      </c>
      <c r="C1808" s="262" t="s">
        <v>38</v>
      </c>
      <c r="D1808" s="265" t="s">
        <v>523</v>
      </c>
      <c r="E1808" s="263"/>
      <c r="F1808" s="263"/>
      <c r="G1808" s="602">
        <v>3.2000000000000001E-2</v>
      </c>
      <c r="H1808" s="268">
        <v>20</v>
      </c>
      <c r="I1808" s="272">
        <v>572.5071200000001</v>
      </c>
      <c r="J1808" s="272">
        <v>62.471360000000004</v>
      </c>
      <c r="K1808" s="242"/>
      <c r="L1808" s="242"/>
      <c r="M1808" s="242"/>
      <c r="N1808" s="222"/>
      <c r="O1808" s="222"/>
      <c r="P1808" s="89"/>
    </row>
    <row r="1809" spans="1:16" ht="13.5" customHeight="1" outlineLevel="1" x14ac:dyDescent="0.2">
      <c r="A1809" s="854">
        <v>602</v>
      </c>
      <c r="B1809" s="275">
        <v>402</v>
      </c>
      <c r="C1809" s="275" t="s">
        <v>38</v>
      </c>
      <c r="D1809" s="265" t="s">
        <v>526</v>
      </c>
      <c r="E1809" s="263"/>
      <c r="F1809" s="263"/>
      <c r="G1809" s="1043">
        <v>8.0000000000000002E-3</v>
      </c>
      <c r="H1809" s="281">
        <v>57</v>
      </c>
      <c r="I1809" s="272">
        <v>610.87707</v>
      </c>
      <c r="J1809" s="272">
        <v>15.617840000000001</v>
      </c>
      <c r="K1809" s="242"/>
      <c r="L1809" s="242"/>
      <c r="M1809" s="242"/>
      <c r="N1809" s="222"/>
      <c r="O1809" s="222"/>
      <c r="P1809" s="89"/>
    </row>
    <row r="1810" spans="1:16" ht="23.45" customHeight="1" x14ac:dyDescent="0.2">
      <c r="A1810" s="622">
        <v>602</v>
      </c>
      <c r="B1810" s="324">
        <v>403</v>
      </c>
      <c r="C1810" s="324" t="s">
        <v>38</v>
      </c>
      <c r="D1810" s="284" t="s">
        <v>3115</v>
      </c>
      <c r="E1810" s="257">
        <v>1000</v>
      </c>
      <c r="F1810" s="307" t="s">
        <v>712</v>
      </c>
      <c r="G1810" s="1049">
        <v>0.55200000000000016</v>
      </c>
      <c r="H1810" s="403"/>
      <c r="I1810" s="258">
        <v>20102.088189999999</v>
      </c>
      <c r="J1810" s="258">
        <v>1077.63096</v>
      </c>
      <c r="K1810" s="310">
        <v>2426.19</v>
      </c>
      <c r="L1810" s="310">
        <v>396.33</v>
      </c>
      <c r="M1810" s="310">
        <v>12.07</v>
      </c>
      <c r="N1810" s="310">
        <v>24014.309150000001</v>
      </c>
      <c r="O1810" s="655">
        <v>24.01</v>
      </c>
      <c r="P1810" s="89"/>
    </row>
    <row r="1811" spans="1:16" ht="13.5" customHeight="1" outlineLevel="1" x14ac:dyDescent="0.2">
      <c r="A1811" s="623">
        <v>602</v>
      </c>
      <c r="B1811" s="262">
        <v>403</v>
      </c>
      <c r="C1811" s="262" t="s">
        <v>38</v>
      </c>
      <c r="D1811" s="265" t="s">
        <v>500</v>
      </c>
      <c r="E1811" s="263"/>
      <c r="F1811" s="263"/>
      <c r="G1811" s="602">
        <v>7.1999999999999995E-2</v>
      </c>
      <c r="H1811" s="268">
        <v>25</v>
      </c>
      <c r="I1811" s="272">
        <v>1567.2221900000002</v>
      </c>
      <c r="J1811" s="272">
        <v>140.56056000000001</v>
      </c>
      <c r="K1811" s="242"/>
      <c r="L1811" s="242"/>
      <c r="M1811" s="242"/>
      <c r="N1811" s="222"/>
      <c r="O1811" s="222"/>
      <c r="P1811" s="89"/>
    </row>
    <row r="1812" spans="1:16" ht="13.5" customHeight="1" outlineLevel="1" x14ac:dyDescent="0.2">
      <c r="A1812" s="623">
        <v>602</v>
      </c>
      <c r="B1812" s="262">
        <v>403</v>
      </c>
      <c r="C1812" s="262" t="s">
        <v>38</v>
      </c>
      <c r="D1812" s="892" t="s">
        <v>2793</v>
      </c>
      <c r="E1812" s="263"/>
      <c r="F1812" s="263"/>
      <c r="G1812" s="602">
        <v>1.6E-2</v>
      </c>
      <c r="H1812" s="729">
        <v>38</v>
      </c>
      <c r="I1812" s="272">
        <v>579.89661999999998</v>
      </c>
      <c r="J1812" s="272">
        <v>31.235680000000002</v>
      </c>
      <c r="K1812" s="242"/>
      <c r="L1812" s="242"/>
      <c r="M1812" s="242"/>
      <c r="N1812" s="222"/>
      <c r="O1812" s="222"/>
      <c r="P1812" s="89"/>
    </row>
    <row r="1813" spans="1:16" ht="13.5" customHeight="1" outlineLevel="1" x14ac:dyDescent="0.2">
      <c r="A1813" s="623">
        <v>602</v>
      </c>
      <c r="B1813" s="262">
        <v>403</v>
      </c>
      <c r="C1813" s="262" t="s">
        <v>38</v>
      </c>
      <c r="D1813" s="265" t="s">
        <v>534</v>
      </c>
      <c r="E1813" s="263"/>
      <c r="F1813" s="263"/>
      <c r="G1813" s="602">
        <v>0.36000000000000004</v>
      </c>
      <c r="H1813" s="268">
        <v>41</v>
      </c>
      <c r="I1813" s="272">
        <v>14676.889790000001</v>
      </c>
      <c r="J1813" s="272">
        <v>702.80279999999993</v>
      </c>
      <c r="K1813" s="242"/>
      <c r="L1813" s="242"/>
      <c r="M1813" s="242"/>
      <c r="N1813" s="222"/>
      <c r="O1813" s="222"/>
      <c r="P1813" s="89"/>
    </row>
    <row r="1814" spans="1:16" ht="13.5" customHeight="1" outlineLevel="1" x14ac:dyDescent="0.2">
      <c r="A1814" s="623">
        <v>602</v>
      </c>
      <c r="B1814" s="262">
        <v>403</v>
      </c>
      <c r="C1814" s="262" t="s">
        <v>38</v>
      </c>
      <c r="D1814" s="892" t="s">
        <v>510</v>
      </c>
      <c r="E1814" s="263"/>
      <c r="F1814" s="263"/>
      <c r="G1814" s="602">
        <v>5.6000000000000008E-2</v>
      </c>
      <c r="H1814" s="729">
        <v>37</v>
      </c>
      <c r="I1814" s="272">
        <v>1951.56862</v>
      </c>
      <c r="J1814" s="272">
        <v>109.32488000000001</v>
      </c>
      <c r="K1814" s="242"/>
      <c r="L1814" s="242"/>
      <c r="M1814" s="242"/>
      <c r="N1814" s="222"/>
      <c r="O1814" s="222"/>
      <c r="P1814" s="89"/>
    </row>
    <row r="1815" spans="1:16" ht="13.5" customHeight="1" outlineLevel="1" x14ac:dyDescent="0.2">
      <c r="A1815" s="623">
        <v>602</v>
      </c>
      <c r="B1815" s="262">
        <v>403</v>
      </c>
      <c r="C1815" s="262" t="s">
        <v>38</v>
      </c>
      <c r="D1815" s="265" t="s">
        <v>523</v>
      </c>
      <c r="E1815" s="263"/>
      <c r="F1815" s="263"/>
      <c r="G1815" s="602">
        <v>4.0000000000000008E-2</v>
      </c>
      <c r="H1815" s="268">
        <v>20</v>
      </c>
      <c r="I1815" s="272">
        <v>715.63390000000004</v>
      </c>
      <c r="J1815" s="272">
        <v>78.089199999999991</v>
      </c>
      <c r="K1815" s="242"/>
      <c r="L1815" s="242"/>
      <c r="M1815" s="242"/>
      <c r="N1815" s="222"/>
      <c r="O1815" s="222"/>
      <c r="P1815" s="89"/>
    </row>
    <row r="1816" spans="1:16" ht="13.5" customHeight="1" outlineLevel="1" x14ac:dyDescent="0.2">
      <c r="A1816" s="623">
        <v>602</v>
      </c>
      <c r="B1816" s="275">
        <v>403</v>
      </c>
      <c r="C1816" s="275" t="s">
        <v>38</v>
      </c>
      <c r="D1816" s="278" t="s">
        <v>526</v>
      </c>
      <c r="E1816" s="276"/>
      <c r="F1816" s="276"/>
      <c r="G1816" s="1043">
        <v>8.0000000000000002E-3</v>
      </c>
      <c r="H1816" s="281">
        <v>57</v>
      </c>
      <c r="I1816" s="282">
        <v>610.87707</v>
      </c>
      <c r="J1816" s="282">
        <v>15.617840000000001</v>
      </c>
      <c r="K1816" s="251"/>
      <c r="L1816" s="251"/>
      <c r="M1816" s="251"/>
      <c r="N1816" s="252"/>
      <c r="O1816" s="252"/>
      <c r="P1816" s="89"/>
    </row>
    <row r="1817" spans="1:16" ht="21.75" customHeight="1" x14ac:dyDescent="0.2">
      <c r="A1817" s="731"/>
      <c r="B1817" s="731"/>
      <c r="C1817" s="732"/>
      <c r="D1817" s="1044" t="s">
        <v>2426</v>
      </c>
      <c r="E1817" s="670">
        <v>3000</v>
      </c>
      <c r="F1817" s="1041" t="s">
        <v>712</v>
      </c>
      <c r="G1817" s="1126">
        <v>1.8634200000000001</v>
      </c>
      <c r="H1817" s="1127"/>
      <c r="I1817" s="671">
        <v>49157.716419999997</v>
      </c>
      <c r="J1817" s="671">
        <v>3637.8244199999999</v>
      </c>
      <c r="K1817" s="671">
        <v>7989.06</v>
      </c>
      <c r="L1817" s="671">
        <v>1895.79</v>
      </c>
      <c r="M1817" s="671">
        <v>44.84</v>
      </c>
      <c r="N1817" s="671">
        <v>62725.230839999989</v>
      </c>
      <c r="O1817" s="672">
        <v>20.908410279999995</v>
      </c>
      <c r="P1817" s="89"/>
    </row>
    <row r="1818" spans="1:16" ht="24" customHeight="1" x14ac:dyDescent="0.2">
      <c r="A1818" s="622">
        <v>644</v>
      </c>
      <c r="B1818" s="324">
        <v>416</v>
      </c>
      <c r="C1818" s="324" t="s">
        <v>38</v>
      </c>
      <c r="D1818" s="284" t="s">
        <v>3116</v>
      </c>
      <c r="E1818" s="257">
        <v>1000</v>
      </c>
      <c r="F1818" s="307" t="s">
        <v>712</v>
      </c>
      <c r="G1818" s="733">
        <v>0.42</v>
      </c>
      <c r="H1818" s="1128"/>
      <c r="I1818" s="258">
        <v>9738.572369999998</v>
      </c>
      <c r="J1818" s="258">
        <v>819.9366</v>
      </c>
      <c r="K1818" s="310">
        <v>2787.47</v>
      </c>
      <c r="L1818" s="310">
        <v>632.04999999999995</v>
      </c>
      <c r="M1818" s="310">
        <v>14.79</v>
      </c>
      <c r="N1818" s="310">
        <v>13992.818969999998</v>
      </c>
      <c r="O1818" s="655">
        <v>13.99</v>
      </c>
      <c r="P1818" s="89"/>
    </row>
    <row r="1819" spans="1:16" ht="15" customHeight="1" outlineLevel="1" x14ac:dyDescent="0.2">
      <c r="A1819" s="624">
        <v>644</v>
      </c>
      <c r="B1819" s="275">
        <v>416</v>
      </c>
      <c r="C1819" s="275" t="s">
        <v>38</v>
      </c>
      <c r="D1819" s="265" t="s">
        <v>500</v>
      </c>
      <c r="E1819" s="1040"/>
      <c r="F1819" s="1129"/>
      <c r="G1819" s="280">
        <v>0.42</v>
      </c>
      <c r="H1819" s="281">
        <v>25</v>
      </c>
      <c r="I1819" s="272">
        <v>9738.572369999998</v>
      </c>
      <c r="J1819" s="272">
        <v>819.9366</v>
      </c>
      <c r="K1819" s="242"/>
      <c r="L1819" s="242"/>
      <c r="M1819" s="242"/>
      <c r="N1819" s="222"/>
      <c r="O1819" s="222"/>
      <c r="P1819" s="89"/>
    </row>
    <row r="1820" spans="1:16" ht="24" customHeight="1" x14ac:dyDescent="0.2">
      <c r="A1820" s="622">
        <v>644</v>
      </c>
      <c r="B1820" s="324">
        <v>417</v>
      </c>
      <c r="C1820" s="324" t="s">
        <v>38</v>
      </c>
      <c r="D1820" s="284" t="s">
        <v>3117</v>
      </c>
      <c r="E1820" s="257">
        <v>1000</v>
      </c>
      <c r="F1820" s="307" t="s">
        <v>712</v>
      </c>
      <c r="G1820" s="733">
        <v>0.6</v>
      </c>
      <c r="H1820" s="1128"/>
      <c r="I1820" s="258">
        <v>13912.24624</v>
      </c>
      <c r="J1820" s="258">
        <v>1171.338</v>
      </c>
      <c r="K1820" s="310">
        <v>2787.38</v>
      </c>
      <c r="L1820" s="310">
        <v>631.82000000000005</v>
      </c>
      <c r="M1820" s="310">
        <v>14.99</v>
      </c>
      <c r="N1820" s="310">
        <v>18517.774240000002</v>
      </c>
      <c r="O1820" s="655">
        <v>18.52</v>
      </c>
      <c r="P1820" s="89"/>
    </row>
    <row r="1821" spans="1:16" ht="15" customHeight="1" outlineLevel="1" x14ac:dyDescent="0.2">
      <c r="A1821" s="624">
        <v>644</v>
      </c>
      <c r="B1821" s="275">
        <v>417</v>
      </c>
      <c r="C1821" s="275" t="s">
        <v>38</v>
      </c>
      <c r="D1821" s="265" t="s">
        <v>500</v>
      </c>
      <c r="E1821" s="1040"/>
      <c r="F1821" s="1129"/>
      <c r="G1821" s="280">
        <v>0.6</v>
      </c>
      <c r="H1821" s="281">
        <v>25</v>
      </c>
      <c r="I1821" s="282">
        <v>13912.24624</v>
      </c>
      <c r="J1821" s="282">
        <v>1171.338</v>
      </c>
      <c r="K1821" s="251"/>
      <c r="L1821" s="251"/>
      <c r="M1821" s="251"/>
      <c r="N1821" s="252"/>
      <c r="O1821" s="252"/>
      <c r="P1821" s="89"/>
    </row>
    <row r="1822" spans="1:16" ht="21" customHeight="1" x14ac:dyDescent="0.2">
      <c r="A1822" s="622">
        <v>644</v>
      </c>
      <c r="B1822" s="324">
        <v>418</v>
      </c>
      <c r="C1822" s="324" t="s">
        <v>38</v>
      </c>
      <c r="D1822" s="284" t="s">
        <v>3118</v>
      </c>
      <c r="E1822" s="257">
        <v>1000</v>
      </c>
      <c r="F1822" s="307" t="s">
        <v>712</v>
      </c>
      <c r="G1822" s="328">
        <v>0.84342000000000006</v>
      </c>
      <c r="H1822" s="403"/>
      <c r="I1822" s="258">
        <v>25506.897809999999</v>
      </c>
      <c r="J1822" s="258">
        <v>1646.5498199999997</v>
      </c>
      <c r="K1822" s="310">
        <v>2414.21</v>
      </c>
      <c r="L1822" s="310">
        <v>631.91999999999996</v>
      </c>
      <c r="M1822" s="310">
        <v>15.06</v>
      </c>
      <c r="N1822" s="310">
        <v>30214.637629999994</v>
      </c>
      <c r="O1822" s="655">
        <v>30.21</v>
      </c>
      <c r="P1822" s="89"/>
    </row>
    <row r="1823" spans="1:16" ht="13.5" customHeight="1" outlineLevel="1" x14ac:dyDescent="0.2">
      <c r="A1823" s="623">
        <v>644</v>
      </c>
      <c r="B1823" s="262">
        <v>418</v>
      </c>
      <c r="C1823" s="262" t="s">
        <v>38</v>
      </c>
      <c r="D1823" s="265" t="s">
        <v>524</v>
      </c>
      <c r="E1823" s="263"/>
      <c r="F1823" s="263"/>
      <c r="G1823" s="267">
        <v>0.32</v>
      </c>
      <c r="H1823" s="729">
        <v>32</v>
      </c>
      <c r="I1823" s="272">
        <v>9763.9983299999985</v>
      </c>
      <c r="J1823" s="272">
        <v>624.71359999999993</v>
      </c>
      <c r="K1823" s="242"/>
      <c r="L1823" s="242"/>
      <c r="M1823" s="242"/>
      <c r="N1823" s="222"/>
      <c r="O1823" s="222"/>
      <c r="P1823" s="89"/>
    </row>
    <row r="1824" spans="1:16" ht="13.5" customHeight="1" outlineLevel="1" x14ac:dyDescent="0.2">
      <c r="A1824" s="623">
        <v>644</v>
      </c>
      <c r="B1824" s="262">
        <v>418</v>
      </c>
      <c r="C1824" s="262" t="s">
        <v>38</v>
      </c>
      <c r="D1824" s="265" t="s">
        <v>500</v>
      </c>
      <c r="E1824" s="263"/>
      <c r="F1824" s="263"/>
      <c r="G1824" s="267">
        <v>0.33</v>
      </c>
      <c r="H1824" s="268">
        <v>25</v>
      </c>
      <c r="I1824" s="272">
        <v>7651.7354199999991</v>
      </c>
      <c r="J1824" s="272">
        <v>644.2358999999999</v>
      </c>
      <c r="K1824" s="242"/>
      <c r="L1824" s="242"/>
      <c r="M1824" s="242"/>
      <c r="N1824" s="222"/>
      <c r="O1824" s="222"/>
      <c r="P1824" s="89"/>
    </row>
    <row r="1825" spans="1:16" ht="13.5" customHeight="1" outlineLevel="1" x14ac:dyDescent="0.2">
      <c r="A1825" s="623">
        <v>644</v>
      </c>
      <c r="B1825" s="262">
        <v>418</v>
      </c>
      <c r="C1825" s="262" t="s">
        <v>38</v>
      </c>
      <c r="D1825" s="892" t="s">
        <v>2793</v>
      </c>
      <c r="E1825" s="263"/>
      <c r="F1825" s="263"/>
      <c r="G1825" s="267">
        <v>0.02</v>
      </c>
      <c r="H1825" s="729">
        <v>37</v>
      </c>
      <c r="I1825" s="272">
        <v>742.46114</v>
      </c>
      <c r="J1825" s="272">
        <v>39.044599999999996</v>
      </c>
      <c r="K1825" s="242"/>
      <c r="L1825" s="242"/>
      <c r="M1825" s="242"/>
      <c r="N1825" s="222"/>
      <c r="O1825" s="222"/>
      <c r="P1825" s="89"/>
    </row>
    <row r="1826" spans="1:16" ht="13.5" customHeight="1" outlineLevel="1" x14ac:dyDescent="0.2">
      <c r="A1826" s="623">
        <v>644</v>
      </c>
      <c r="B1826" s="262">
        <v>418</v>
      </c>
      <c r="C1826" s="262" t="s">
        <v>38</v>
      </c>
      <c r="D1826" s="265" t="s">
        <v>534</v>
      </c>
      <c r="E1826" s="263"/>
      <c r="F1826" s="263"/>
      <c r="G1826" s="267">
        <v>0.09</v>
      </c>
      <c r="H1826" s="268">
        <v>41</v>
      </c>
      <c r="I1826" s="272">
        <v>3908.6067200000002</v>
      </c>
      <c r="J1826" s="272">
        <v>175.70069999999998</v>
      </c>
      <c r="K1826" s="242"/>
      <c r="L1826" s="242"/>
      <c r="M1826" s="242"/>
      <c r="N1826" s="222"/>
      <c r="O1826" s="222"/>
      <c r="P1826" s="89"/>
    </row>
    <row r="1827" spans="1:16" ht="13.5" customHeight="1" outlineLevel="1" x14ac:dyDescent="0.2">
      <c r="A1827" s="623">
        <v>644</v>
      </c>
      <c r="B1827" s="262">
        <v>418</v>
      </c>
      <c r="C1827" s="262" t="s">
        <v>38</v>
      </c>
      <c r="D1827" s="892" t="s">
        <v>510</v>
      </c>
      <c r="E1827" s="263"/>
      <c r="F1827" s="263"/>
      <c r="G1827" s="267">
        <v>0.01</v>
      </c>
      <c r="H1827" s="729">
        <v>37</v>
      </c>
      <c r="I1827" s="272">
        <v>371.23055999999997</v>
      </c>
      <c r="J1827" s="272">
        <v>19.522299999999998</v>
      </c>
      <c r="K1827" s="242"/>
      <c r="L1827" s="242"/>
      <c r="M1827" s="242"/>
      <c r="N1827" s="222"/>
      <c r="O1827" s="222"/>
      <c r="P1827" s="89"/>
    </row>
    <row r="1828" spans="1:16" ht="13.5" customHeight="1" outlineLevel="1" x14ac:dyDescent="0.2">
      <c r="A1828" s="623">
        <v>644</v>
      </c>
      <c r="B1828" s="262">
        <v>418</v>
      </c>
      <c r="C1828" s="262" t="s">
        <v>38</v>
      </c>
      <c r="D1828" s="265" t="s">
        <v>523</v>
      </c>
      <c r="E1828" s="263"/>
      <c r="F1828" s="263"/>
      <c r="G1828" s="267">
        <v>0.04</v>
      </c>
      <c r="H1828" s="268">
        <v>20</v>
      </c>
      <c r="I1828" s="272">
        <v>762.32267999999999</v>
      </c>
      <c r="J1828" s="272">
        <v>78.089199999999991</v>
      </c>
      <c r="K1828" s="242"/>
      <c r="L1828" s="242"/>
      <c r="M1828" s="242"/>
      <c r="N1828" s="222"/>
      <c r="O1828" s="222"/>
      <c r="P1828" s="89"/>
    </row>
    <row r="1829" spans="1:16" ht="13.5" customHeight="1" outlineLevel="1" x14ac:dyDescent="0.2">
      <c r="A1829" s="623">
        <v>644</v>
      </c>
      <c r="B1829" s="262">
        <v>418</v>
      </c>
      <c r="C1829" s="262" t="s">
        <v>38</v>
      </c>
      <c r="D1829" s="265" t="s">
        <v>519</v>
      </c>
      <c r="E1829" s="263"/>
      <c r="F1829" s="263"/>
      <c r="G1829" s="267">
        <v>0.01</v>
      </c>
      <c r="H1829" s="268">
        <v>39</v>
      </c>
      <c r="I1829" s="272">
        <v>401.52683000000002</v>
      </c>
      <c r="J1829" s="272">
        <v>19.522299999999998</v>
      </c>
      <c r="K1829" s="242"/>
      <c r="L1829" s="242"/>
      <c r="M1829" s="242"/>
      <c r="N1829" s="222"/>
      <c r="O1829" s="222"/>
      <c r="P1829" s="89"/>
    </row>
    <row r="1830" spans="1:16" ht="13.5" customHeight="1" outlineLevel="1" x14ac:dyDescent="0.2">
      <c r="A1830" s="624">
        <v>644</v>
      </c>
      <c r="B1830" s="275">
        <v>418</v>
      </c>
      <c r="C1830" s="275" t="s">
        <v>38</v>
      </c>
      <c r="D1830" s="278" t="s">
        <v>526</v>
      </c>
      <c r="E1830" s="276"/>
      <c r="F1830" s="276"/>
      <c r="G1830" s="280">
        <v>2.342E-2</v>
      </c>
      <c r="H1830" s="281">
        <v>57</v>
      </c>
      <c r="I1830" s="282">
        <v>1905.0161299999997</v>
      </c>
      <c r="J1830" s="282">
        <v>45.721220000000002</v>
      </c>
      <c r="K1830" s="251"/>
      <c r="L1830" s="251"/>
      <c r="M1830" s="251"/>
      <c r="N1830" s="252"/>
      <c r="O1830" s="252"/>
      <c r="P1830" s="89"/>
    </row>
    <row r="1831" spans="1:16" ht="23.25" customHeight="1" x14ac:dyDescent="0.2">
      <c r="A1831" s="622">
        <v>644</v>
      </c>
      <c r="B1831" s="324">
        <v>407</v>
      </c>
      <c r="C1831" s="324" t="s">
        <v>38</v>
      </c>
      <c r="D1831" s="284" t="s">
        <v>2427</v>
      </c>
      <c r="E1831" s="257">
        <v>1000</v>
      </c>
      <c r="F1831" s="307" t="s">
        <v>2415</v>
      </c>
      <c r="G1831" s="328">
        <v>1.6500000000000001</v>
      </c>
      <c r="H1831" s="403"/>
      <c r="I1831" s="258">
        <v>61375.561450000001</v>
      </c>
      <c r="J1831" s="258">
        <v>3221.1794999999997</v>
      </c>
      <c r="K1831" s="310">
        <v>7080.88</v>
      </c>
      <c r="L1831" s="310">
        <v>1152.17</v>
      </c>
      <c r="M1831" s="310">
        <v>15.08</v>
      </c>
      <c r="N1831" s="310">
        <v>72844.870949999997</v>
      </c>
      <c r="O1831" s="655">
        <v>72.84</v>
      </c>
      <c r="P1831" s="89"/>
    </row>
    <row r="1832" spans="1:16" ht="13.5" customHeight="1" outlineLevel="1" x14ac:dyDescent="0.2">
      <c r="A1832" s="623">
        <v>644</v>
      </c>
      <c r="B1832" s="262">
        <v>407</v>
      </c>
      <c r="C1832" s="262" t="s">
        <v>38</v>
      </c>
      <c r="D1832" s="265" t="s">
        <v>524</v>
      </c>
      <c r="E1832" s="403"/>
      <c r="F1832" s="403"/>
      <c r="G1832" s="267">
        <v>7.0000000000000007E-2</v>
      </c>
      <c r="H1832" s="729">
        <v>32</v>
      </c>
      <c r="I1832" s="272">
        <v>1976.5837699999997</v>
      </c>
      <c r="J1832" s="272">
        <v>136.65609999999998</v>
      </c>
      <c r="K1832" s="242"/>
      <c r="L1832" s="242"/>
      <c r="M1832" s="242"/>
      <c r="N1832" s="222"/>
      <c r="O1832" s="222"/>
      <c r="P1832" s="89"/>
    </row>
    <row r="1833" spans="1:16" ht="13.5" customHeight="1" outlineLevel="1" x14ac:dyDescent="0.2">
      <c r="A1833" s="623">
        <v>644</v>
      </c>
      <c r="B1833" s="262">
        <v>407</v>
      </c>
      <c r="C1833" s="262" t="s">
        <v>38</v>
      </c>
      <c r="D1833" s="265" t="s">
        <v>500</v>
      </c>
      <c r="E1833" s="263"/>
      <c r="F1833" s="263"/>
      <c r="G1833" s="267">
        <v>0.03</v>
      </c>
      <c r="H1833" s="268">
        <v>25</v>
      </c>
      <c r="I1833" s="272">
        <v>643.73441000000003</v>
      </c>
      <c r="J1833" s="272">
        <v>58.566899999999997</v>
      </c>
      <c r="K1833" s="242"/>
      <c r="L1833" s="242"/>
      <c r="M1833" s="242"/>
      <c r="N1833" s="222"/>
      <c r="O1833" s="222"/>
      <c r="P1833" s="89"/>
    </row>
    <row r="1834" spans="1:16" ht="13.5" customHeight="1" outlineLevel="1" x14ac:dyDescent="0.2">
      <c r="A1834" s="623">
        <v>644</v>
      </c>
      <c r="B1834" s="262">
        <v>407</v>
      </c>
      <c r="C1834" s="262" t="s">
        <v>38</v>
      </c>
      <c r="D1834" s="892" t="s">
        <v>2793</v>
      </c>
      <c r="E1834" s="263"/>
      <c r="F1834" s="263"/>
      <c r="G1834" s="267">
        <v>0.28000000000000003</v>
      </c>
      <c r="H1834" s="729">
        <v>37</v>
      </c>
      <c r="I1834" s="272">
        <v>9619.2503199999992</v>
      </c>
      <c r="J1834" s="272">
        <v>546.62439999999992</v>
      </c>
      <c r="K1834" s="242"/>
      <c r="L1834" s="242"/>
      <c r="M1834" s="242"/>
      <c r="N1834" s="222"/>
      <c r="O1834" s="222"/>
      <c r="P1834" s="89"/>
    </row>
    <row r="1835" spans="1:16" ht="13.5" customHeight="1" outlineLevel="1" x14ac:dyDescent="0.2">
      <c r="A1835" s="623">
        <v>644</v>
      </c>
      <c r="B1835" s="262">
        <v>407</v>
      </c>
      <c r="C1835" s="262" t="s">
        <v>38</v>
      </c>
      <c r="D1835" s="265" t="s">
        <v>534</v>
      </c>
      <c r="E1835" s="263"/>
      <c r="F1835" s="263"/>
      <c r="G1835" s="267">
        <v>0.38</v>
      </c>
      <c r="H1835" s="268">
        <v>41</v>
      </c>
      <c r="I1835" s="272">
        <v>15272.232459999999</v>
      </c>
      <c r="J1835" s="272">
        <v>741.84740000000011</v>
      </c>
      <c r="K1835" s="242"/>
      <c r="L1835" s="242"/>
      <c r="M1835" s="242"/>
      <c r="N1835" s="222"/>
      <c r="O1835" s="222"/>
      <c r="P1835" s="89"/>
    </row>
    <row r="1836" spans="1:16" ht="13.5" customHeight="1" outlineLevel="1" x14ac:dyDescent="0.2">
      <c r="A1836" s="623">
        <v>644</v>
      </c>
      <c r="B1836" s="262">
        <v>407</v>
      </c>
      <c r="C1836" s="262" t="s">
        <v>38</v>
      </c>
      <c r="D1836" s="892" t="s">
        <v>510</v>
      </c>
      <c r="E1836" s="263"/>
      <c r="F1836" s="263"/>
      <c r="G1836" s="267">
        <v>0.43</v>
      </c>
      <c r="H1836" s="729">
        <v>37</v>
      </c>
      <c r="I1836" s="272">
        <v>14772.420119999999</v>
      </c>
      <c r="J1836" s="272">
        <v>839.45890000000009</v>
      </c>
      <c r="K1836" s="242"/>
      <c r="L1836" s="242"/>
      <c r="M1836" s="242"/>
      <c r="N1836" s="222"/>
      <c r="O1836" s="222"/>
      <c r="P1836" s="89"/>
    </row>
    <row r="1837" spans="1:16" ht="13.5" customHeight="1" outlineLevel="1" x14ac:dyDescent="0.2">
      <c r="A1837" s="623">
        <v>644</v>
      </c>
      <c r="B1837" s="262">
        <v>407</v>
      </c>
      <c r="C1837" s="262" t="s">
        <v>38</v>
      </c>
      <c r="D1837" s="265" t="s">
        <v>526</v>
      </c>
      <c r="E1837" s="263"/>
      <c r="F1837" s="263"/>
      <c r="G1837" s="267">
        <v>0.06</v>
      </c>
      <c r="H1837" s="268">
        <v>57</v>
      </c>
      <c r="I1837" s="272">
        <v>4516.5048699999998</v>
      </c>
      <c r="J1837" s="272">
        <v>117.13379999999999</v>
      </c>
      <c r="K1837" s="242"/>
      <c r="L1837" s="242"/>
      <c r="M1837" s="242"/>
      <c r="N1837" s="222"/>
      <c r="O1837" s="222"/>
      <c r="P1837" s="89"/>
    </row>
    <row r="1838" spans="1:16" ht="13.5" customHeight="1" outlineLevel="1" x14ac:dyDescent="0.2">
      <c r="A1838" s="623">
        <v>644</v>
      </c>
      <c r="B1838" s="262">
        <v>407</v>
      </c>
      <c r="C1838" s="262" t="s">
        <v>38</v>
      </c>
      <c r="D1838" s="265" t="s">
        <v>472</v>
      </c>
      <c r="E1838" s="263"/>
      <c r="F1838" s="263"/>
      <c r="G1838" s="267">
        <v>0.16</v>
      </c>
      <c r="H1838" s="729">
        <v>39</v>
      </c>
      <c r="I1838" s="272">
        <v>5945.3034499999994</v>
      </c>
      <c r="J1838" s="272">
        <v>312.35679999999996</v>
      </c>
      <c r="K1838" s="242"/>
      <c r="L1838" s="242"/>
      <c r="M1838" s="242"/>
      <c r="N1838" s="222"/>
      <c r="O1838" s="222"/>
      <c r="P1838" s="89"/>
    </row>
    <row r="1839" spans="1:16" ht="13.5" customHeight="1" outlineLevel="1" x14ac:dyDescent="0.2">
      <c r="A1839" s="623">
        <v>644</v>
      </c>
      <c r="B1839" s="262">
        <v>407</v>
      </c>
      <c r="C1839" s="262" t="s">
        <v>38</v>
      </c>
      <c r="D1839" s="265" t="s">
        <v>2995</v>
      </c>
      <c r="E1839" s="263"/>
      <c r="F1839" s="263"/>
      <c r="G1839" s="267">
        <v>0.09</v>
      </c>
      <c r="H1839" s="268">
        <v>50</v>
      </c>
      <c r="I1839" s="272">
        <v>5148.24917</v>
      </c>
      <c r="J1839" s="272">
        <v>175.70069999999998</v>
      </c>
      <c r="K1839" s="242"/>
      <c r="L1839" s="242"/>
      <c r="M1839" s="242"/>
      <c r="N1839" s="222"/>
      <c r="O1839" s="222"/>
      <c r="P1839" s="89"/>
    </row>
    <row r="1840" spans="1:16" ht="13.5" customHeight="1" outlineLevel="1" x14ac:dyDescent="0.2">
      <c r="A1840" s="623">
        <v>644</v>
      </c>
      <c r="B1840" s="262">
        <v>407</v>
      </c>
      <c r="C1840" s="262" t="s">
        <v>38</v>
      </c>
      <c r="D1840" s="265" t="s">
        <v>1769</v>
      </c>
      <c r="E1840" s="263"/>
      <c r="F1840" s="263"/>
      <c r="G1840" s="267">
        <v>0.12</v>
      </c>
      <c r="H1840" s="268">
        <v>27</v>
      </c>
      <c r="I1840" s="272">
        <v>2785.0263</v>
      </c>
      <c r="J1840" s="272">
        <v>234.26759999999999</v>
      </c>
      <c r="K1840" s="242"/>
      <c r="L1840" s="242"/>
      <c r="M1840" s="242"/>
      <c r="N1840" s="222"/>
      <c r="O1840" s="222"/>
      <c r="P1840" s="89"/>
    </row>
    <row r="1841" spans="1:16" ht="13.5" customHeight="1" outlineLevel="1" x14ac:dyDescent="0.2">
      <c r="A1841" s="624">
        <v>644</v>
      </c>
      <c r="B1841" s="275">
        <v>407</v>
      </c>
      <c r="C1841" s="275" t="s">
        <v>38</v>
      </c>
      <c r="D1841" s="278" t="s">
        <v>2428</v>
      </c>
      <c r="E1841" s="276"/>
      <c r="F1841" s="276"/>
      <c r="G1841" s="280">
        <v>0.03</v>
      </c>
      <c r="H1841" s="281">
        <v>27</v>
      </c>
      <c r="I1841" s="282">
        <v>696.25657999999999</v>
      </c>
      <c r="J1841" s="282">
        <v>58.566899999999997</v>
      </c>
      <c r="K1841" s="251"/>
      <c r="L1841" s="251"/>
      <c r="M1841" s="251"/>
      <c r="N1841" s="252"/>
      <c r="O1841" s="252"/>
      <c r="P1841" s="89"/>
    </row>
    <row r="1842" spans="1:16" ht="23.25" customHeight="1" x14ac:dyDescent="0.2">
      <c r="A1842" s="622">
        <v>644</v>
      </c>
      <c r="B1842" s="324">
        <v>407</v>
      </c>
      <c r="C1842" s="324" t="s">
        <v>38</v>
      </c>
      <c r="D1842" s="284" t="s">
        <v>2429</v>
      </c>
      <c r="E1842" s="257">
        <v>1000</v>
      </c>
      <c r="F1842" s="307" t="s">
        <v>2415</v>
      </c>
      <c r="G1842" s="328">
        <v>1.9200000000000002</v>
      </c>
      <c r="H1842" s="403"/>
      <c r="I1842" s="258">
        <v>68546.675950000004</v>
      </c>
      <c r="J1842" s="258">
        <v>3748.2815999999998</v>
      </c>
      <c r="K1842" s="310">
        <v>8611.25</v>
      </c>
      <c r="L1842" s="310">
        <v>1032.1600000000001</v>
      </c>
      <c r="M1842" s="310">
        <v>15.08</v>
      </c>
      <c r="N1842" s="310">
        <v>81953.447550000026</v>
      </c>
      <c r="O1842" s="655">
        <v>81.95</v>
      </c>
      <c r="P1842" s="89"/>
    </row>
    <row r="1843" spans="1:16" ht="12" customHeight="1" outlineLevel="1" x14ac:dyDescent="0.2">
      <c r="A1843" s="623">
        <v>644</v>
      </c>
      <c r="B1843" s="262">
        <v>407</v>
      </c>
      <c r="C1843" s="262" t="s">
        <v>38</v>
      </c>
      <c r="D1843" s="265" t="s">
        <v>500</v>
      </c>
      <c r="E1843" s="403"/>
      <c r="F1843" s="403"/>
      <c r="G1843" s="267">
        <v>0.05</v>
      </c>
      <c r="H1843" s="729">
        <v>25</v>
      </c>
      <c r="I1843" s="272">
        <v>1072.8906899999999</v>
      </c>
      <c r="J1843" s="272">
        <v>97.611500000000007</v>
      </c>
      <c r="K1843" s="242"/>
      <c r="L1843" s="242"/>
      <c r="M1843" s="242"/>
      <c r="N1843" s="222"/>
      <c r="O1843" s="222"/>
      <c r="P1843" s="89"/>
    </row>
    <row r="1844" spans="1:16" ht="12" customHeight="1" outlineLevel="1" x14ac:dyDescent="0.2">
      <c r="A1844" s="623">
        <v>644</v>
      </c>
      <c r="B1844" s="262">
        <v>407</v>
      </c>
      <c r="C1844" s="262" t="s">
        <v>38</v>
      </c>
      <c r="D1844" s="892" t="s">
        <v>2793</v>
      </c>
      <c r="E1844" s="263"/>
      <c r="F1844" s="263"/>
      <c r="G1844" s="267">
        <v>0.22</v>
      </c>
      <c r="H1844" s="268">
        <v>37</v>
      </c>
      <c r="I1844" s="272">
        <v>7557.9823800000004</v>
      </c>
      <c r="J1844" s="272">
        <v>429.49059999999997</v>
      </c>
      <c r="K1844" s="242"/>
      <c r="L1844" s="242"/>
      <c r="M1844" s="242"/>
      <c r="N1844" s="222"/>
      <c r="O1844" s="222"/>
      <c r="P1844" s="89"/>
    </row>
    <row r="1845" spans="1:16" ht="12" customHeight="1" outlineLevel="1" x14ac:dyDescent="0.2">
      <c r="A1845" s="623">
        <v>644</v>
      </c>
      <c r="B1845" s="262">
        <v>407</v>
      </c>
      <c r="C1845" s="262" t="s">
        <v>38</v>
      </c>
      <c r="D1845" s="265" t="s">
        <v>534</v>
      </c>
      <c r="E1845" s="263"/>
      <c r="F1845" s="263"/>
      <c r="G1845" s="267">
        <v>0.57999999999999996</v>
      </c>
      <c r="H1845" s="268">
        <v>41</v>
      </c>
      <c r="I1845" s="272">
        <v>23310.24955</v>
      </c>
      <c r="J1845" s="272">
        <v>1132.2934</v>
      </c>
      <c r="K1845" s="242"/>
      <c r="L1845" s="242"/>
      <c r="M1845" s="242"/>
      <c r="N1845" s="222"/>
      <c r="O1845" s="222"/>
      <c r="P1845" s="89"/>
    </row>
    <row r="1846" spans="1:16" ht="12" customHeight="1" outlineLevel="1" x14ac:dyDescent="0.2">
      <c r="A1846" s="623">
        <v>644</v>
      </c>
      <c r="B1846" s="262">
        <v>407</v>
      </c>
      <c r="C1846" s="262" t="s">
        <v>38</v>
      </c>
      <c r="D1846" s="892" t="s">
        <v>510</v>
      </c>
      <c r="E1846" s="263"/>
      <c r="F1846" s="263"/>
      <c r="G1846" s="267">
        <v>0.41</v>
      </c>
      <c r="H1846" s="729">
        <v>37</v>
      </c>
      <c r="I1846" s="272">
        <v>14085.330810000001</v>
      </c>
      <c r="J1846" s="272">
        <v>800.41430000000014</v>
      </c>
      <c r="K1846" s="242"/>
      <c r="L1846" s="242"/>
      <c r="M1846" s="242"/>
      <c r="N1846" s="222"/>
      <c r="O1846" s="222"/>
      <c r="P1846" s="89"/>
    </row>
    <row r="1847" spans="1:16" ht="12" customHeight="1" outlineLevel="1" x14ac:dyDescent="0.2">
      <c r="A1847" s="623">
        <v>644</v>
      </c>
      <c r="B1847" s="262">
        <v>407</v>
      </c>
      <c r="C1847" s="262" t="s">
        <v>38</v>
      </c>
      <c r="D1847" s="265" t="s">
        <v>526</v>
      </c>
      <c r="E1847" s="263"/>
      <c r="F1847" s="263"/>
      <c r="G1847" s="267">
        <v>0.01</v>
      </c>
      <c r="H1847" s="268">
        <v>57</v>
      </c>
      <c r="I1847" s="272">
        <v>752.75080999999989</v>
      </c>
      <c r="J1847" s="272">
        <v>19.522299999999998</v>
      </c>
      <c r="K1847" s="242"/>
      <c r="L1847" s="242"/>
      <c r="M1847" s="242"/>
      <c r="N1847" s="222"/>
      <c r="O1847" s="222"/>
      <c r="P1847" s="89"/>
    </row>
    <row r="1848" spans="1:16" ht="12" customHeight="1" outlineLevel="1" x14ac:dyDescent="0.2">
      <c r="A1848" s="623">
        <v>644</v>
      </c>
      <c r="B1848" s="262">
        <v>407</v>
      </c>
      <c r="C1848" s="262" t="s">
        <v>38</v>
      </c>
      <c r="D1848" s="265" t="s">
        <v>523</v>
      </c>
      <c r="E1848" s="263"/>
      <c r="F1848" s="263"/>
      <c r="G1848" s="267">
        <v>0.05</v>
      </c>
      <c r="H1848" s="729">
        <v>20</v>
      </c>
      <c r="I1848" s="272">
        <v>881.83699999999988</v>
      </c>
      <c r="J1848" s="272">
        <v>97.611500000000007</v>
      </c>
      <c r="K1848" s="242"/>
      <c r="L1848" s="242"/>
      <c r="M1848" s="242"/>
      <c r="N1848" s="222"/>
      <c r="O1848" s="222"/>
      <c r="P1848" s="89"/>
    </row>
    <row r="1849" spans="1:16" ht="12" customHeight="1" outlineLevel="1" x14ac:dyDescent="0.2">
      <c r="A1849" s="623">
        <v>644</v>
      </c>
      <c r="B1849" s="262">
        <v>407</v>
      </c>
      <c r="C1849" s="262" t="s">
        <v>38</v>
      </c>
      <c r="D1849" s="265" t="s">
        <v>472</v>
      </c>
      <c r="E1849" s="263"/>
      <c r="F1849" s="263"/>
      <c r="G1849" s="267">
        <v>0.19</v>
      </c>
      <c r="H1849" s="268">
        <v>39</v>
      </c>
      <c r="I1849" s="272">
        <v>7060.0478399999993</v>
      </c>
      <c r="J1849" s="272">
        <v>370.92370000000005</v>
      </c>
      <c r="K1849" s="242"/>
      <c r="L1849" s="242"/>
      <c r="M1849" s="242"/>
      <c r="N1849" s="222"/>
      <c r="O1849" s="222"/>
      <c r="P1849" s="89"/>
    </row>
    <row r="1850" spans="1:16" ht="12" customHeight="1" outlineLevel="1" x14ac:dyDescent="0.2">
      <c r="A1850" s="623">
        <v>644</v>
      </c>
      <c r="B1850" s="262">
        <v>407</v>
      </c>
      <c r="C1850" s="262" t="s">
        <v>38</v>
      </c>
      <c r="D1850" s="892" t="s">
        <v>519</v>
      </c>
      <c r="E1850" s="263"/>
      <c r="F1850" s="263"/>
      <c r="G1850" s="267">
        <v>0.3</v>
      </c>
      <c r="H1850" s="268">
        <v>39</v>
      </c>
      <c r="I1850" s="272">
        <v>11147.44397</v>
      </c>
      <c r="J1850" s="272">
        <v>585.66899999999998</v>
      </c>
      <c r="K1850" s="242"/>
      <c r="L1850" s="242"/>
      <c r="M1850" s="242"/>
      <c r="N1850" s="222"/>
      <c r="O1850" s="222"/>
      <c r="P1850" s="89"/>
    </row>
    <row r="1851" spans="1:16" ht="12" customHeight="1" outlineLevel="1" x14ac:dyDescent="0.2">
      <c r="A1851" s="623">
        <v>644</v>
      </c>
      <c r="B1851" s="262">
        <v>407</v>
      </c>
      <c r="C1851" s="262" t="s">
        <v>38</v>
      </c>
      <c r="D1851" s="265" t="s">
        <v>532</v>
      </c>
      <c r="E1851" s="263"/>
      <c r="F1851" s="263"/>
      <c r="G1851" s="267">
        <v>0.01</v>
      </c>
      <c r="H1851" s="268">
        <v>38</v>
      </c>
      <c r="I1851" s="272">
        <v>357.28764000000001</v>
      </c>
      <c r="J1851" s="272">
        <v>19.522299999999998</v>
      </c>
      <c r="K1851" s="242"/>
      <c r="L1851" s="242"/>
      <c r="M1851" s="242"/>
      <c r="N1851" s="222"/>
      <c r="O1851" s="222"/>
      <c r="P1851" s="89"/>
    </row>
    <row r="1852" spans="1:16" ht="12" customHeight="1" outlineLevel="1" x14ac:dyDescent="0.2">
      <c r="A1852" s="623">
        <v>644</v>
      </c>
      <c r="B1852" s="262">
        <v>407</v>
      </c>
      <c r="C1852" s="262" t="s">
        <v>38</v>
      </c>
      <c r="D1852" s="265" t="s">
        <v>1769</v>
      </c>
      <c r="E1852" s="330"/>
      <c r="F1852" s="330"/>
      <c r="G1852" s="267">
        <v>0.05</v>
      </c>
      <c r="H1852" s="268">
        <v>27</v>
      </c>
      <c r="I1852" s="272">
        <v>1160.4276300000001</v>
      </c>
      <c r="J1852" s="272">
        <v>97.611500000000007</v>
      </c>
      <c r="K1852" s="242"/>
      <c r="L1852" s="242"/>
      <c r="M1852" s="242"/>
      <c r="N1852" s="222"/>
      <c r="O1852" s="222"/>
      <c r="P1852" s="89"/>
    </row>
    <row r="1853" spans="1:16" ht="12" customHeight="1" outlineLevel="1" x14ac:dyDescent="0.2">
      <c r="A1853" s="624">
        <v>644</v>
      </c>
      <c r="B1853" s="275">
        <v>407</v>
      </c>
      <c r="C1853" s="275" t="s">
        <v>38</v>
      </c>
      <c r="D1853" s="278" t="s">
        <v>2428</v>
      </c>
      <c r="E1853" s="276"/>
      <c r="F1853" s="276"/>
      <c r="G1853" s="280">
        <v>0.05</v>
      </c>
      <c r="H1853" s="281">
        <v>27</v>
      </c>
      <c r="I1853" s="282">
        <v>1160.4276300000001</v>
      </c>
      <c r="J1853" s="282">
        <v>97.611500000000007</v>
      </c>
      <c r="K1853" s="251"/>
      <c r="L1853" s="251"/>
      <c r="M1853" s="251"/>
      <c r="N1853" s="252"/>
      <c r="O1853" s="252"/>
      <c r="P1853" s="89"/>
    </row>
    <row r="1854" spans="1:16" ht="27" customHeight="1" x14ac:dyDescent="0.2">
      <c r="A1854" s="622">
        <v>602</v>
      </c>
      <c r="B1854" s="324">
        <v>402</v>
      </c>
      <c r="C1854" s="324" t="s">
        <v>38</v>
      </c>
      <c r="D1854" s="284" t="s">
        <v>2430</v>
      </c>
      <c r="E1854" s="257">
        <v>1000</v>
      </c>
      <c r="F1854" s="307" t="s">
        <v>2415</v>
      </c>
      <c r="G1854" s="328">
        <v>1.8240000000000001</v>
      </c>
      <c r="H1854" s="403"/>
      <c r="I1854" s="258">
        <v>65119.34219000001</v>
      </c>
      <c r="J1854" s="258">
        <v>3560.8675600000006</v>
      </c>
      <c r="K1854" s="310">
        <v>8180.69</v>
      </c>
      <c r="L1854" s="310">
        <v>980.55</v>
      </c>
      <c r="M1854" s="310">
        <v>14.33</v>
      </c>
      <c r="N1854" s="310">
        <v>77855.779750000002</v>
      </c>
      <c r="O1854" s="655">
        <v>77.86</v>
      </c>
      <c r="P1854" s="89"/>
    </row>
    <row r="1855" spans="1:16" ht="13.5" customHeight="1" outlineLevel="1" x14ac:dyDescent="0.2">
      <c r="A1855" s="623">
        <v>602</v>
      </c>
      <c r="B1855" s="262">
        <v>402</v>
      </c>
      <c r="C1855" s="262" t="s">
        <v>38</v>
      </c>
      <c r="D1855" s="265" t="s">
        <v>500</v>
      </c>
      <c r="E1855" s="403">
        <v>0.95</v>
      </c>
      <c r="F1855" s="403"/>
      <c r="G1855" s="267">
        <v>4.7500000000000001E-2</v>
      </c>
      <c r="H1855" s="729">
        <v>25</v>
      </c>
      <c r="I1855" s="272">
        <v>1019.2461499999999</v>
      </c>
      <c r="J1855" s="272">
        <v>92.730930000000001</v>
      </c>
      <c r="K1855" s="242"/>
      <c r="L1855" s="242"/>
      <c r="M1855" s="242"/>
      <c r="N1855" s="222"/>
      <c r="O1855" s="222"/>
      <c r="P1855" s="89"/>
    </row>
    <row r="1856" spans="1:16" ht="13.5" customHeight="1" outlineLevel="1" x14ac:dyDescent="0.2">
      <c r="A1856" s="623">
        <v>602</v>
      </c>
      <c r="B1856" s="402">
        <v>402</v>
      </c>
      <c r="C1856" s="262" t="s">
        <v>38</v>
      </c>
      <c r="D1856" s="892" t="s">
        <v>2793</v>
      </c>
      <c r="E1856" s="263"/>
      <c r="F1856" s="263"/>
      <c r="G1856" s="267">
        <v>0.20899999999999999</v>
      </c>
      <c r="H1856" s="268">
        <v>37</v>
      </c>
      <c r="I1856" s="272">
        <v>7180.0832699999992</v>
      </c>
      <c r="J1856" s="272">
        <v>408.01606999999996</v>
      </c>
      <c r="K1856" s="242"/>
      <c r="L1856" s="242"/>
      <c r="M1856" s="242"/>
      <c r="N1856" s="222"/>
      <c r="O1856" s="222"/>
      <c r="P1856" s="89"/>
    </row>
    <row r="1857" spans="1:16" ht="13.5" customHeight="1" outlineLevel="1" x14ac:dyDescent="0.2">
      <c r="A1857" s="623">
        <v>602</v>
      </c>
      <c r="B1857" s="402">
        <v>402</v>
      </c>
      <c r="C1857" s="262" t="s">
        <v>38</v>
      </c>
      <c r="D1857" s="265" t="s">
        <v>534</v>
      </c>
      <c r="E1857" s="263"/>
      <c r="F1857" s="263"/>
      <c r="G1857" s="767">
        <v>0.55099999999999993</v>
      </c>
      <c r="H1857" s="268">
        <v>41</v>
      </c>
      <c r="I1857" s="272">
        <v>22144.737090000002</v>
      </c>
      <c r="J1857" s="272">
        <v>1075.6787300000001</v>
      </c>
      <c r="K1857" s="242"/>
      <c r="L1857" s="242"/>
      <c r="M1857" s="242"/>
      <c r="N1857" s="222"/>
      <c r="O1857" s="222"/>
      <c r="P1857" s="89"/>
    </row>
    <row r="1858" spans="1:16" ht="13.5" customHeight="1" outlineLevel="1" x14ac:dyDescent="0.2">
      <c r="A1858" s="623">
        <v>602</v>
      </c>
      <c r="B1858" s="402">
        <v>402</v>
      </c>
      <c r="C1858" s="262" t="s">
        <v>38</v>
      </c>
      <c r="D1858" s="892" t="s">
        <v>510</v>
      </c>
      <c r="E1858" s="263"/>
      <c r="F1858" s="263"/>
      <c r="G1858" s="767">
        <v>0.38949999999999996</v>
      </c>
      <c r="H1858" s="729">
        <v>37</v>
      </c>
      <c r="I1858" s="272">
        <v>13381.064269999999</v>
      </c>
      <c r="J1858" s="272">
        <v>760.39359000000002</v>
      </c>
      <c r="K1858" s="242"/>
      <c r="L1858" s="242"/>
      <c r="M1858" s="242"/>
      <c r="N1858" s="222"/>
      <c r="O1858" s="222"/>
      <c r="P1858" s="89"/>
    </row>
    <row r="1859" spans="1:16" ht="13.5" customHeight="1" outlineLevel="1" x14ac:dyDescent="0.2">
      <c r="A1859" s="623">
        <v>602</v>
      </c>
      <c r="B1859" s="402">
        <v>402</v>
      </c>
      <c r="C1859" s="262" t="s">
        <v>38</v>
      </c>
      <c r="D1859" s="265" t="s">
        <v>526</v>
      </c>
      <c r="E1859" s="263"/>
      <c r="F1859" s="263"/>
      <c r="G1859" s="767">
        <v>9.4999999999999998E-3</v>
      </c>
      <c r="H1859" s="729">
        <v>57</v>
      </c>
      <c r="I1859" s="272">
        <v>715.11326999999994</v>
      </c>
      <c r="J1859" s="272">
        <v>18.546190000000003</v>
      </c>
      <c r="K1859" s="242"/>
      <c r="L1859" s="242"/>
      <c r="M1859" s="242"/>
      <c r="N1859" s="222"/>
      <c r="O1859" s="222"/>
      <c r="P1859" s="89"/>
    </row>
    <row r="1860" spans="1:16" s="3" customFormat="1" ht="13.5" customHeight="1" outlineLevel="1" x14ac:dyDescent="0.2">
      <c r="A1860" s="623">
        <v>602</v>
      </c>
      <c r="B1860" s="402">
        <v>402</v>
      </c>
      <c r="C1860" s="262" t="s">
        <v>38</v>
      </c>
      <c r="D1860" s="265" t="s">
        <v>523</v>
      </c>
      <c r="E1860" s="263"/>
      <c r="F1860" s="263"/>
      <c r="G1860" s="767">
        <v>4.7500000000000001E-2</v>
      </c>
      <c r="H1860" s="729">
        <v>20</v>
      </c>
      <c r="I1860" s="272">
        <v>837.74515000000008</v>
      </c>
      <c r="J1860" s="272">
        <v>92.730930000000001</v>
      </c>
      <c r="K1860" s="242"/>
      <c r="L1860" s="242"/>
      <c r="M1860" s="242"/>
      <c r="N1860" s="222"/>
      <c r="O1860" s="222"/>
      <c r="P1860" s="89"/>
    </row>
    <row r="1861" spans="1:16" ht="13.5" customHeight="1" outlineLevel="1" x14ac:dyDescent="0.2">
      <c r="A1861" s="623">
        <v>602</v>
      </c>
      <c r="B1861" s="402">
        <v>402</v>
      </c>
      <c r="C1861" s="262" t="s">
        <v>38</v>
      </c>
      <c r="D1861" s="265" t="s">
        <v>472</v>
      </c>
      <c r="E1861" s="263"/>
      <c r="F1861" s="263"/>
      <c r="G1861" s="767">
        <v>0.18049999999999999</v>
      </c>
      <c r="H1861" s="268">
        <v>39</v>
      </c>
      <c r="I1861" s="272">
        <v>6707.0454500000005</v>
      </c>
      <c r="J1861" s="272">
        <v>352.37752</v>
      </c>
      <c r="K1861" s="242"/>
      <c r="L1861" s="242"/>
      <c r="M1861" s="242"/>
      <c r="N1861" s="222"/>
      <c r="O1861" s="222"/>
      <c r="P1861" s="89"/>
    </row>
    <row r="1862" spans="1:16" ht="13.5" customHeight="1" outlineLevel="1" x14ac:dyDescent="0.2">
      <c r="A1862" s="623">
        <v>602</v>
      </c>
      <c r="B1862" s="402">
        <v>402</v>
      </c>
      <c r="C1862" s="262" t="s">
        <v>38</v>
      </c>
      <c r="D1862" s="892" t="s">
        <v>519</v>
      </c>
      <c r="E1862" s="263"/>
      <c r="F1862" s="263"/>
      <c r="G1862" s="767">
        <v>0.28499999999999998</v>
      </c>
      <c r="H1862" s="268">
        <v>39</v>
      </c>
      <c r="I1862" s="272">
        <v>10590.071760000001</v>
      </c>
      <c r="J1862" s="272">
        <v>556.38554999999997</v>
      </c>
      <c r="K1862" s="242"/>
      <c r="L1862" s="242"/>
      <c r="M1862" s="242"/>
      <c r="N1862" s="222"/>
      <c r="O1862" s="222"/>
      <c r="P1862" s="89"/>
    </row>
    <row r="1863" spans="1:16" ht="13.5" customHeight="1" outlineLevel="1" x14ac:dyDescent="0.2">
      <c r="A1863" s="623">
        <v>602</v>
      </c>
      <c r="B1863" s="402">
        <v>402</v>
      </c>
      <c r="C1863" s="262" t="s">
        <v>38</v>
      </c>
      <c r="D1863" s="265" t="s">
        <v>532</v>
      </c>
      <c r="E1863" s="263"/>
      <c r="F1863" s="263"/>
      <c r="G1863" s="767">
        <v>9.4999999999999998E-3</v>
      </c>
      <c r="H1863" s="268">
        <v>38</v>
      </c>
      <c r="I1863" s="272">
        <v>339.42325999999997</v>
      </c>
      <c r="J1863" s="272">
        <v>18.546190000000003</v>
      </c>
      <c r="K1863" s="242"/>
      <c r="L1863" s="242"/>
      <c r="M1863" s="242"/>
      <c r="N1863" s="222"/>
      <c r="O1863" s="222"/>
      <c r="P1863" s="89"/>
    </row>
    <row r="1864" spans="1:16" ht="13.5" customHeight="1" outlineLevel="1" x14ac:dyDescent="0.2">
      <c r="A1864" s="623">
        <v>602</v>
      </c>
      <c r="B1864" s="402">
        <v>402</v>
      </c>
      <c r="C1864" s="262" t="s">
        <v>38</v>
      </c>
      <c r="D1864" s="265" t="s">
        <v>1769</v>
      </c>
      <c r="E1864" s="330"/>
      <c r="F1864" s="330"/>
      <c r="G1864" s="767">
        <v>4.7500000000000001E-2</v>
      </c>
      <c r="H1864" s="268">
        <v>27</v>
      </c>
      <c r="I1864" s="272">
        <v>1102.4062600000002</v>
      </c>
      <c r="J1864" s="272">
        <v>92.730930000000001</v>
      </c>
      <c r="K1864" s="242"/>
      <c r="L1864" s="242"/>
      <c r="M1864" s="242"/>
      <c r="N1864" s="222"/>
      <c r="O1864" s="222"/>
      <c r="P1864" s="89"/>
    </row>
    <row r="1865" spans="1:16" ht="13.5" customHeight="1" outlineLevel="1" x14ac:dyDescent="0.2">
      <c r="A1865" s="623">
        <v>602</v>
      </c>
      <c r="B1865" s="402">
        <v>402</v>
      </c>
      <c r="C1865" s="262" t="s">
        <v>38</v>
      </c>
      <c r="D1865" s="265" t="s">
        <v>2428</v>
      </c>
      <c r="E1865" s="263"/>
      <c r="F1865" s="263"/>
      <c r="G1865" s="767">
        <v>4.7500000000000001E-2</v>
      </c>
      <c r="H1865" s="281">
        <v>27</v>
      </c>
      <c r="I1865" s="282">
        <v>1102.4062600000002</v>
      </c>
      <c r="J1865" s="282">
        <v>92.730930000000001</v>
      </c>
      <c r="K1865" s="251"/>
      <c r="L1865" s="251"/>
      <c r="M1865" s="251"/>
      <c r="N1865" s="252"/>
      <c r="O1865" s="252"/>
      <c r="P1865" s="89"/>
    </row>
    <row r="1866" spans="1:16" ht="13.5" customHeight="1" outlineLevel="1" x14ac:dyDescent="0.2">
      <c r="A1866" s="623"/>
      <c r="B1866" s="402"/>
      <c r="C1866" s="262"/>
      <c r="D1866" s="1417" t="s">
        <v>3785</v>
      </c>
      <c r="E1866" s="263"/>
      <c r="F1866" s="263"/>
      <c r="G1866" s="767"/>
      <c r="H1866" s="1416"/>
      <c r="I1866" s="1000"/>
      <c r="J1866" s="1000"/>
      <c r="K1866" s="242"/>
      <c r="L1866" s="242"/>
      <c r="M1866" s="242"/>
      <c r="N1866" s="222"/>
      <c r="O1866" s="222"/>
      <c r="P1866" s="89"/>
    </row>
    <row r="1867" spans="1:16" ht="22.5" x14ac:dyDescent="0.2">
      <c r="A1867" s="625">
        <v>644</v>
      </c>
      <c r="B1867" s="254">
        <v>405</v>
      </c>
      <c r="C1867" s="254" t="s">
        <v>38</v>
      </c>
      <c r="D1867" s="284" t="s">
        <v>2434</v>
      </c>
      <c r="E1867" s="257">
        <v>1000</v>
      </c>
      <c r="F1867" s="307" t="s">
        <v>2415</v>
      </c>
      <c r="G1867" s="258">
        <v>1.35</v>
      </c>
      <c r="H1867" s="1411"/>
      <c r="I1867" s="258">
        <v>51804.500820000001</v>
      </c>
      <c r="J1867" s="258">
        <v>2635.5105000000003</v>
      </c>
      <c r="K1867" s="310">
        <v>18427.509999999998</v>
      </c>
      <c r="L1867" s="310">
        <v>6410.21</v>
      </c>
      <c r="M1867" s="310">
        <v>15.1</v>
      </c>
      <c r="N1867" s="310">
        <v>79292.831320000012</v>
      </c>
      <c r="O1867" s="655">
        <v>79.290000000000006</v>
      </c>
      <c r="P1867" s="89"/>
    </row>
    <row r="1868" spans="1:16" ht="14.25" customHeight="1" outlineLevel="1" x14ac:dyDescent="0.2">
      <c r="A1868" s="623">
        <v>644</v>
      </c>
      <c r="B1868" s="262">
        <v>405</v>
      </c>
      <c r="C1868" s="262" t="s">
        <v>38</v>
      </c>
      <c r="D1868" s="635" t="s">
        <v>524</v>
      </c>
      <c r="E1868" s="263"/>
      <c r="F1868" s="263"/>
      <c r="G1868" s="267">
        <v>0.72</v>
      </c>
      <c r="H1868" s="268">
        <v>32</v>
      </c>
      <c r="I1868" s="272">
        <v>21682.51411</v>
      </c>
      <c r="J1868" s="272">
        <v>1405.6055999999999</v>
      </c>
      <c r="K1868" s="242"/>
      <c r="L1868" s="242"/>
      <c r="M1868" s="242"/>
      <c r="N1868" s="222"/>
      <c r="O1868" s="222"/>
      <c r="P1868" s="89"/>
    </row>
    <row r="1869" spans="1:16" ht="14.25" customHeight="1" outlineLevel="1" x14ac:dyDescent="0.2">
      <c r="A1869" s="623">
        <v>644</v>
      </c>
      <c r="B1869" s="262">
        <v>405</v>
      </c>
      <c r="C1869" s="262" t="s">
        <v>38</v>
      </c>
      <c r="D1869" s="635" t="s">
        <v>534</v>
      </c>
      <c r="E1869" s="263"/>
      <c r="F1869" s="263"/>
      <c r="G1869" s="267">
        <v>0.28000000000000003</v>
      </c>
      <c r="H1869" s="268">
        <v>41</v>
      </c>
      <c r="I1869" s="272">
        <v>12001.538369999998</v>
      </c>
      <c r="J1869" s="272">
        <v>546.62439999999992</v>
      </c>
      <c r="K1869" s="242"/>
      <c r="L1869" s="242"/>
      <c r="M1869" s="242"/>
      <c r="N1869" s="222"/>
      <c r="O1869" s="222"/>
      <c r="P1869" s="89"/>
    </row>
    <row r="1870" spans="1:16" ht="14.25" customHeight="1" outlineLevel="1" x14ac:dyDescent="0.2">
      <c r="A1870" s="623">
        <v>644</v>
      </c>
      <c r="B1870" s="262">
        <v>405</v>
      </c>
      <c r="C1870" s="262" t="s">
        <v>38</v>
      </c>
      <c r="D1870" s="878" t="s">
        <v>510</v>
      </c>
      <c r="E1870" s="263"/>
      <c r="F1870" s="263"/>
      <c r="G1870" s="267">
        <v>0.21</v>
      </c>
      <c r="H1870" s="729">
        <v>37</v>
      </c>
      <c r="I1870" s="272">
        <v>7694.181849999999</v>
      </c>
      <c r="J1870" s="272">
        <v>409.9683</v>
      </c>
      <c r="K1870" s="242"/>
      <c r="L1870" s="242"/>
      <c r="M1870" s="242"/>
      <c r="N1870" s="222"/>
      <c r="O1870" s="222"/>
      <c r="P1870" s="89"/>
    </row>
    <row r="1871" spans="1:16" ht="14.25" customHeight="1" outlineLevel="1" x14ac:dyDescent="0.2">
      <c r="A1871" s="623">
        <v>644</v>
      </c>
      <c r="B1871" s="262">
        <v>405</v>
      </c>
      <c r="C1871" s="262" t="s">
        <v>38</v>
      </c>
      <c r="D1871" s="635" t="s">
        <v>526</v>
      </c>
      <c r="E1871" s="263"/>
      <c r="F1871" s="263"/>
      <c r="G1871" s="267">
        <v>0.12</v>
      </c>
      <c r="H1871" s="268">
        <v>57</v>
      </c>
      <c r="I1871" s="272">
        <v>9633.6848800000007</v>
      </c>
      <c r="J1871" s="272">
        <v>234.26759999999999</v>
      </c>
      <c r="K1871" s="242"/>
      <c r="L1871" s="242"/>
      <c r="M1871" s="242"/>
      <c r="N1871" s="222"/>
      <c r="O1871" s="222"/>
      <c r="P1871" s="89"/>
    </row>
    <row r="1872" spans="1:16" ht="14.25" customHeight="1" outlineLevel="1" x14ac:dyDescent="0.2">
      <c r="A1872" s="624">
        <v>644</v>
      </c>
      <c r="B1872" s="275">
        <v>405</v>
      </c>
      <c r="C1872" s="275" t="s">
        <v>38</v>
      </c>
      <c r="D1872" s="776" t="s">
        <v>3119</v>
      </c>
      <c r="E1872" s="276"/>
      <c r="F1872" s="276"/>
      <c r="G1872" s="280">
        <v>0.02</v>
      </c>
      <c r="H1872" s="281">
        <v>39</v>
      </c>
      <c r="I1872" s="282">
        <v>792.58161000000007</v>
      </c>
      <c r="J1872" s="282">
        <v>39.044599999999996</v>
      </c>
      <c r="K1872" s="251"/>
      <c r="L1872" s="251"/>
      <c r="M1872" s="251"/>
      <c r="N1872" s="252"/>
      <c r="O1872" s="252"/>
      <c r="P1872" s="89"/>
    </row>
    <row r="1873" spans="1:16" x14ac:dyDescent="0.2">
      <c r="A1873" s="622">
        <v>701</v>
      </c>
      <c r="B1873" s="254">
        <v>308</v>
      </c>
      <c r="C1873" s="254" t="s">
        <v>245</v>
      </c>
      <c r="D1873" s="256" t="s">
        <v>716</v>
      </c>
      <c r="E1873" s="257">
        <v>560</v>
      </c>
      <c r="F1873" s="301" t="s">
        <v>3</v>
      </c>
      <c r="G1873" s="258">
        <v>0.92</v>
      </c>
      <c r="H1873" s="771"/>
      <c r="I1873" s="258">
        <v>20282.649950000003</v>
      </c>
      <c r="J1873" s="258">
        <v>1796.0516</v>
      </c>
      <c r="K1873" s="310">
        <v>3876.37</v>
      </c>
      <c r="L1873" s="310">
        <v>970.05</v>
      </c>
      <c r="M1873" s="310"/>
      <c r="N1873" s="310">
        <v>26925.12155</v>
      </c>
      <c r="O1873" s="655">
        <v>48.08</v>
      </c>
      <c r="P1873" s="89"/>
    </row>
    <row r="1874" spans="1:16" ht="18" customHeight="1" outlineLevel="1" x14ac:dyDescent="0.2">
      <c r="A1874" s="623">
        <v>701</v>
      </c>
      <c r="B1874" s="262">
        <v>308</v>
      </c>
      <c r="C1874" s="262" t="s">
        <v>245</v>
      </c>
      <c r="D1874" s="265" t="s">
        <v>524</v>
      </c>
      <c r="E1874" s="266"/>
      <c r="F1874" s="296"/>
      <c r="G1874" s="267">
        <v>0.8</v>
      </c>
      <c r="H1874" s="907">
        <v>29</v>
      </c>
      <c r="I1874" s="272">
        <v>17637.086910000002</v>
      </c>
      <c r="J1874" s="272">
        <v>1561.7840000000001</v>
      </c>
      <c r="K1874" s="316"/>
      <c r="L1874" s="316"/>
      <c r="M1874" s="316"/>
      <c r="N1874" s="656"/>
      <c r="O1874" s="656"/>
      <c r="P1874" s="89"/>
    </row>
    <row r="1875" spans="1:16" outlineLevel="1" x14ac:dyDescent="0.2">
      <c r="A1875" s="623">
        <v>701</v>
      </c>
      <c r="B1875" s="262">
        <v>308</v>
      </c>
      <c r="C1875" s="262" t="s">
        <v>245</v>
      </c>
      <c r="D1875" s="265" t="s">
        <v>1769</v>
      </c>
      <c r="E1875" s="263"/>
      <c r="F1875" s="297"/>
      <c r="G1875" s="267">
        <v>0.12</v>
      </c>
      <c r="H1875" s="907">
        <v>29</v>
      </c>
      <c r="I1875" s="272">
        <v>2645.56304</v>
      </c>
      <c r="J1875" s="272">
        <v>234.26759999999999</v>
      </c>
      <c r="K1875" s="242"/>
      <c r="L1875" s="242"/>
      <c r="M1875" s="242"/>
      <c r="N1875" s="222"/>
      <c r="O1875" s="222"/>
      <c r="P1875" s="89"/>
    </row>
    <row r="1876" spans="1:16" outlineLevel="1" x14ac:dyDescent="0.2">
      <c r="A1876" s="624">
        <v>701</v>
      </c>
      <c r="B1876" s="275">
        <v>308</v>
      </c>
      <c r="C1876" s="275" t="s">
        <v>245</v>
      </c>
      <c r="D1876" s="368" t="s">
        <v>717</v>
      </c>
      <c r="E1876" s="369"/>
      <c r="F1876" s="374"/>
      <c r="G1876" s="360"/>
      <c r="H1876" s="917"/>
      <c r="I1876" s="360"/>
      <c r="J1876" s="360"/>
      <c r="K1876" s="251"/>
      <c r="L1876" s="251"/>
      <c r="M1876" s="251"/>
      <c r="N1876" s="252"/>
      <c r="O1876" s="252"/>
      <c r="P1876" s="89"/>
    </row>
    <row r="1877" spans="1:16" ht="25.5" x14ac:dyDescent="0.2">
      <c r="A1877" s="768">
        <v>701</v>
      </c>
      <c r="B1877" s="769">
        <v>310</v>
      </c>
      <c r="C1877" s="769" t="s">
        <v>2443</v>
      </c>
      <c r="D1877" s="737" t="s">
        <v>2444</v>
      </c>
      <c r="E1877" s="766">
        <v>560</v>
      </c>
      <c r="F1877" s="770" t="s">
        <v>3</v>
      </c>
      <c r="G1877" s="743">
        <v>0.92</v>
      </c>
      <c r="H1877" s="771"/>
      <c r="I1877" s="743">
        <v>20282.649950000003</v>
      </c>
      <c r="J1877" s="743">
        <v>1796.0516</v>
      </c>
      <c r="K1877" s="310">
        <v>3876.37</v>
      </c>
      <c r="L1877" s="310">
        <v>970.05</v>
      </c>
      <c r="M1877" s="310"/>
      <c r="N1877" s="310">
        <v>26925.12155</v>
      </c>
      <c r="O1877" s="772">
        <v>48.08</v>
      </c>
      <c r="P1877" s="89"/>
    </row>
    <row r="1878" spans="1:16" outlineLevel="1" x14ac:dyDescent="0.2">
      <c r="A1878" s="623">
        <v>701</v>
      </c>
      <c r="B1878" s="262">
        <v>310</v>
      </c>
      <c r="C1878" s="262" t="s">
        <v>2443</v>
      </c>
      <c r="D1878" s="265" t="s">
        <v>524</v>
      </c>
      <c r="E1878" s="266"/>
      <c r="F1878" s="296"/>
      <c r="G1878" s="267">
        <v>0.8</v>
      </c>
      <c r="H1878" s="907">
        <v>29</v>
      </c>
      <c r="I1878" s="272">
        <v>17637.086910000002</v>
      </c>
      <c r="J1878" s="272">
        <v>1561.7840000000001</v>
      </c>
      <c r="K1878" s="316"/>
      <c r="L1878" s="316"/>
      <c r="M1878" s="316"/>
      <c r="N1878" s="656"/>
      <c r="O1878" s="656"/>
      <c r="P1878" s="89"/>
    </row>
    <row r="1879" spans="1:16" outlineLevel="1" x14ac:dyDescent="0.2">
      <c r="A1879" s="623">
        <v>701</v>
      </c>
      <c r="B1879" s="262">
        <v>310</v>
      </c>
      <c r="C1879" s="262" t="s">
        <v>2443</v>
      </c>
      <c r="D1879" s="265" t="s">
        <v>1769</v>
      </c>
      <c r="E1879" s="263"/>
      <c r="F1879" s="297"/>
      <c r="G1879" s="267">
        <v>0.12</v>
      </c>
      <c r="H1879" s="907">
        <v>29</v>
      </c>
      <c r="I1879" s="272">
        <v>2645.56304</v>
      </c>
      <c r="J1879" s="272">
        <v>234.26759999999999</v>
      </c>
      <c r="K1879" s="242"/>
      <c r="L1879" s="242"/>
      <c r="M1879" s="242"/>
      <c r="N1879" s="222"/>
      <c r="O1879" s="222"/>
      <c r="P1879" s="89"/>
    </row>
    <row r="1880" spans="1:16" outlineLevel="1" x14ac:dyDescent="0.2">
      <c r="A1880" s="624">
        <v>701</v>
      </c>
      <c r="B1880" s="275">
        <v>310</v>
      </c>
      <c r="C1880" s="262" t="s">
        <v>2443</v>
      </c>
      <c r="D1880" s="368" t="s">
        <v>717</v>
      </c>
      <c r="E1880" s="369"/>
      <c r="F1880" s="374"/>
      <c r="G1880" s="360"/>
      <c r="H1880" s="917"/>
      <c r="I1880" s="360"/>
      <c r="J1880" s="360"/>
      <c r="K1880" s="251"/>
      <c r="L1880" s="251"/>
      <c r="M1880" s="251"/>
      <c r="N1880" s="252"/>
      <c r="O1880" s="252"/>
      <c r="P1880" s="89"/>
    </row>
    <row r="1881" spans="1:16" x14ac:dyDescent="0.2">
      <c r="A1881" s="625">
        <v>705</v>
      </c>
      <c r="B1881" s="254">
        <v>822</v>
      </c>
      <c r="C1881" s="254" t="s">
        <v>167</v>
      </c>
      <c r="D1881" s="284" t="s">
        <v>719</v>
      </c>
      <c r="E1881" s="257">
        <v>12</v>
      </c>
      <c r="F1881" s="301" t="s">
        <v>594</v>
      </c>
      <c r="G1881" s="258">
        <v>8.07</v>
      </c>
      <c r="H1881" s="771"/>
      <c r="I1881" s="258">
        <v>246055.51106000002</v>
      </c>
      <c r="J1881" s="258">
        <v>15754.4961</v>
      </c>
      <c r="K1881" s="310">
        <v>314847.96000000002</v>
      </c>
      <c r="L1881" s="310">
        <v>45234.19</v>
      </c>
      <c r="M1881" s="310"/>
      <c r="N1881" s="310">
        <v>621892.15715999994</v>
      </c>
      <c r="O1881" s="655">
        <v>51824.35</v>
      </c>
      <c r="P1881" s="89"/>
    </row>
    <row r="1882" spans="1:16" ht="14.25" customHeight="1" outlineLevel="1" x14ac:dyDescent="0.2">
      <c r="A1882" s="623">
        <v>705</v>
      </c>
      <c r="B1882" s="262">
        <v>822</v>
      </c>
      <c r="C1882" s="262" t="s">
        <v>167</v>
      </c>
      <c r="D1882" s="265" t="s">
        <v>507</v>
      </c>
      <c r="E1882" s="266"/>
      <c r="F1882" s="296"/>
      <c r="G1882" s="267">
        <v>1</v>
      </c>
      <c r="H1882" s="907">
        <v>48</v>
      </c>
      <c r="I1882" s="272">
        <v>46447.927060000002</v>
      </c>
      <c r="J1882" s="272">
        <v>1952.23</v>
      </c>
      <c r="K1882" s="316"/>
      <c r="L1882" s="316"/>
      <c r="M1882" s="316"/>
      <c r="N1882" s="656"/>
      <c r="O1882" s="656"/>
      <c r="P1882" s="89"/>
    </row>
    <row r="1883" spans="1:16" ht="14.25" customHeight="1" outlineLevel="1" x14ac:dyDescent="0.2">
      <c r="A1883" s="623">
        <v>705</v>
      </c>
      <c r="B1883" s="262">
        <v>822</v>
      </c>
      <c r="C1883" s="262" t="s">
        <v>167</v>
      </c>
      <c r="D1883" s="265" t="s">
        <v>506</v>
      </c>
      <c r="E1883" s="263"/>
      <c r="F1883" s="297"/>
      <c r="G1883" s="267">
        <v>2</v>
      </c>
      <c r="H1883" s="907">
        <v>44</v>
      </c>
      <c r="I1883" s="272">
        <v>79407.880850000001</v>
      </c>
      <c r="J1883" s="272">
        <v>3904.46</v>
      </c>
      <c r="K1883" s="242"/>
      <c r="L1883" s="242"/>
      <c r="M1883" s="242"/>
      <c r="N1883" s="222"/>
      <c r="O1883" s="222"/>
      <c r="P1883" s="89"/>
    </row>
    <row r="1884" spans="1:16" ht="14.25" customHeight="1" outlineLevel="1" x14ac:dyDescent="0.2">
      <c r="A1884" s="623">
        <v>705</v>
      </c>
      <c r="B1884" s="262">
        <v>822</v>
      </c>
      <c r="C1884" s="262" t="s">
        <v>167</v>
      </c>
      <c r="D1884" s="892" t="s">
        <v>3465</v>
      </c>
      <c r="E1884" s="263"/>
      <c r="F1884" s="297"/>
      <c r="G1884" s="267">
        <v>1</v>
      </c>
      <c r="H1884" s="907">
        <v>38</v>
      </c>
      <c r="I1884" s="272">
        <v>31378.633979999999</v>
      </c>
      <c r="J1884" s="272">
        <v>1952.23</v>
      </c>
      <c r="K1884" s="242"/>
      <c r="L1884" s="242"/>
      <c r="M1884" s="242"/>
      <c r="N1884" s="222"/>
      <c r="O1884" s="222"/>
      <c r="P1884" s="89"/>
    </row>
    <row r="1885" spans="1:16" ht="14.25" customHeight="1" outlineLevel="1" x14ac:dyDescent="0.2">
      <c r="A1885" s="623">
        <v>705</v>
      </c>
      <c r="B1885" s="262">
        <v>822</v>
      </c>
      <c r="C1885" s="262" t="s">
        <v>167</v>
      </c>
      <c r="D1885" s="265" t="s">
        <v>509</v>
      </c>
      <c r="E1885" s="263"/>
      <c r="F1885" s="297"/>
      <c r="G1885" s="267">
        <v>3</v>
      </c>
      <c r="H1885" s="907">
        <v>29</v>
      </c>
      <c r="I1885" s="272">
        <v>66139.075920000003</v>
      </c>
      <c r="J1885" s="272">
        <v>5856.69</v>
      </c>
      <c r="K1885" s="242"/>
      <c r="L1885" s="242"/>
      <c r="M1885" s="242"/>
      <c r="N1885" s="222"/>
      <c r="O1885" s="222"/>
      <c r="P1885" s="89"/>
    </row>
    <row r="1886" spans="1:16" ht="14.25" customHeight="1" outlineLevel="1" x14ac:dyDescent="0.2">
      <c r="A1886" s="624">
        <v>705</v>
      </c>
      <c r="B1886" s="275">
        <v>822</v>
      </c>
      <c r="C1886" s="275" t="s">
        <v>167</v>
      </c>
      <c r="D1886" s="278" t="s">
        <v>1769</v>
      </c>
      <c r="E1886" s="276"/>
      <c r="F1886" s="540"/>
      <c r="G1886" s="280">
        <v>1.07</v>
      </c>
      <c r="H1886" s="909">
        <v>28</v>
      </c>
      <c r="I1886" s="282">
        <v>22681.99325</v>
      </c>
      <c r="J1886" s="282">
        <v>2088.8860999999997</v>
      </c>
      <c r="K1886" s="251"/>
      <c r="L1886" s="251"/>
      <c r="M1886" s="251"/>
      <c r="N1886" s="252"/>
      <c r="O1886" s="252"/>
      <c r="P1886" s="89"/>
    </row>
    <row r="1887" spans="1:16" x14ac:dyDescent="0.2">
      <c r="A1887" s="625">
        <v>705</v>
      </c>
      <c r="B1887" s="254">
        <v>822</v>
      </c>
      <c r="C1887" s="254" t="s">
        <v>343</v>
      </c>
      <c r="D1887" s="284" t="s">
        <v>720</v>
      </c>
      <c r="E1887" s="257">
        <v>12</v>
      </c>
      <c r="F1887" s="301" t="s">
        <v>594</v>
      </c>
      <c r="G1887" s="258">
        <v>6.92</v>
      </c>
      <c r="H1887" s="771"/>
      <c r="I1887" s="258">
        <v>257725.91712</v>
      </c>
      <c r="J1887" s="258">
        <v>13509.4316</v>
      </c>
      <c r="K1887" s="310">
        <v>31561.03</v>
      </c>
      <c r="L1887" s="310">
        <v>3138.53</v>
      </c>
      <c r="M1887" s="310"/>
      <c r="N1887" s="310">
        <v>305934.90872000006</v>
      </c>
      <c r="O1887" s="655">
        <v>25494.58</v>
      </c>
      <c r="P1887" s="89"/>
    </row>
    <row r="1888" spans="1:16" ht="15" customHeight="1" outlineLevel="1" x14ac:dyDescent="0.2">
      <c r="A1888" s="623">
        <v>705</v>
      </c>
      <c r="B1888" s="262">
        <v>822</v>
      </c>
      <c r="C1888" s="262" t="s">
        <v>343</v>
      </c>
      <c r="D1888" s="265" t="s">
        <v>506</v>
      </c>
      <c r="E1888" s="263"/>
      <c r="F1888" s="297"/>
      <c r="G1888" s="267">
        <v>6</v>
      </c>
      <c r="H1888" s="907">
        <v>44</v>
      </c>
      <c r="I1888" s="272">
        <v>238223.64254999999</v>
      </c>
      <c r="J1888" s="272">
        <v>11713.38</v>
      </c>
      <c r="K1888" s="316"/>
      <c r="L1888" s="316"/>
      <c r="M1888" s="316"/>
      <c r="N1888" s="656"/>
      <c r="O1888" s="656"/>
      <c r="P1888" s="89"/>
    </row>
    <row r="1889" spans="1:16" ht="15" customHeight="1" outlineLevel="1" x14ac:dyDescent="0.2">
      <c r="A1889" s="624">
        <v>705</v>
      </c>
      <c r="B1889" s="275">
        <v>822</v>
      </c>
      <c r="C1889" s="275" t="s">
        <v>343</v>
      </c>
      <c r="D1889" s="278" t="s">
        <v>1769</v>
      </c>
      <c r="E1889" s="276"/>
      <c r="F1889" s="540"/>
      <c r="G1889" s="280">
        <v>0.92</v>
      </c>
      <c r="H1889" s="909">
        <v>28</v>
      </c>
      <c r="I1889" s="282">
        <v>19502.274569999998</v>
      </c>
      <c r="J1889" s="282">
        <v>1796.0515999999998</v>
      </c>
      <c r="K1889" s="251"/>
      <c r="L1889" s="251"/>
      <c r="M1889" s="251"/>
      <c r="N1889" s="252"/>
      <c r="O1889" s="252"/>
      <c r="P1889" s="89"/>
    </row>
    <row r="1890" spans="1:16" x14ac:dyDescent="0.2">
      <c r="A1890" s="625">
        <v>743</v>
      </c>
      <c r="B1890" s="254">
        <v>601</v>
      </c>
      <c r="C1890" s="254" t="s">
        <v>1754</v>
      </c>
      <c r="D1890" s="284" t="s">
        <v>721</v>
      </c>
      <c r="E1890" s="257">
        <v>18151.7</v>
      </c>
      <c r="F1890" s="301" t="s">
        <v>552</v>
      </c>
      <c r="G1890" s="531">
        <v>1.7854999999999999</v>
      </c>
      <c r="H1890" s="771"/>
      <c r="I1890" s="258">
        <v>58191.60972</v>
      </c>
      <c r="J1890" s="258">
        <v>3485.7066600000007</v>
      </c>
      <c r="K1890" s="310">
        <v>10815.76</v>
      </c>
      <c r="L1890" s="310">
        <v>2253.27</v>
      </c>
      <c r="M1890" s="310">
        <v>1867.67</v>
      </c>
      <c r="N1890" s="310">
        <v>76614.016380000015</v>
      </c>
      <c r="O1890" s="772">
        <v>4.22</v>
      </c>
      <c r="P1890" s="89"/>
    </row>
    <row r="1891" spans="1:16" s="453" customFormat="1" ht="13.5" customHeight="1" outlineLevel="1" x14ac:dyDescent="0.2">
      <c r="A1891" s="623">
        <v>743</v>
      </c>
      <c r="B1891" s="262">
        <v>601</v>
      </c>
      <c r="C1891" s="262" t="s">
        <v>1754</v>
      </c>
      <c r="D1891" s="265" t="s">
        <v>507</v>
      </c>
      <c r="E1891" s="266"/>
      <c r="F1891" s="296"/>
      <c r="G1891" s="532">
        <v>7.1400000000000005E-2</v>
      </c>
      <c r="H1891" s="907">
        <v>48</v>
      </c>
      <c r="I1891" s="272">
        <v>3337.3074200000001</v>
      </c>
      <c r="J1891" s="272">
        <v>139.38921999999999</v>
      </c>
      <c r="K1891" s="316"/>
      <c r="L1891" s="316"/>
      <c r="M1891" s="316"/>
      <c r="N1891" s="656"/>
      <c r="O1891" s="1080"/>
      <c r="P1891" s="89"/>
    </row>
    <row r="1892" spans="1:16" s="453" customFormat="1" ht="13.5" customHeight="1" outlineLevel="1" x14ac:dyDescent="0.2">
      <c r="A1892" s="623">
        <v>743</v>
      </c>
      <c r="B1892" s="262">
        <v>601</v>
      </c>
      <c r="C1892" s="262" t="s">
        <v>1754</v>
      </c>
      <c r="D1892" s="265" t="s">
        <v>506</v>
      </c>
      <c r="E1892" s="263"/>
      <c r="F1892" s="296"/>
      <c r="G1892" s="532">
        <v>1</v>
      </c>
      <c r="H1892" s="907">
        <v>44</v>
      </c>
      <c r="I1892" s="272">
        <v>39954.461050000005</v>
      </c>
      <c r="J1892" s="272">
        <v>1952.23</v>
      </c>
      <c r="K1892" s="242"/>
      <c r="L1892" s="242"/>
      <c r="M1892" s="242"/>
      <c r="N1892" s="222"/>
      <c r="O1892" s="222"/>
      <c r="P1892" s="89"/>
    </row>
    <row r="1893" spans="1:16" ht="13.5" customHeight="1" outlineLevel="1" x14ac:dyDescent="0.2">
      <c r="A1893" s="623">
        <v>743</v>
      </c>
      <c r="B1893" s="262">
        <v>601</v>
      </c>
      <c r="C1893" s="262" t="s">
        <v>1754</v>
      </c>
      <c r="D1893" s="265" t="s">
        <v>509</v>
      </c>
      <c r="E1893" s="263"/>
      <c r="F1893" s="296"/>
      <c r="G1893" s="532">
        <v>0.4607</v>
      </c>
      <c r="H1893" s="907">
        <v>29</v>
      </c>
      <c r="I1893" s="272">
        <v>10220.84368</v>
      </c>
      <c r="J1893" s="272">
        <v>899.39236000000005</v>
      </c>
      <c r="K1893" s="242"/>
      <c r="L1893" s="242"/>
      <c r="M1893" s="242"/>
      <c r="N1893" s="222"/>
      <c r="O1893" s="222"/>
      <c r="P1893" s="89"/>
    </row>
    <row r="1894" spans="1:16" ht="13.5" customHeight="1" outlineLevel="1" x14ac:dyDescent="0.2">
      <c r="A1894" s="623">
        <v>743</v>
      </c>
      <c r="B1894" s="262">
        <v>601</v>
      </c>
      <c r="C1894" s="262" t="s">
        <v>1754</v>
      </c>
      <c r="D1894" s="265" t="s">
        <v>517</v>
      </c>
      <c r="E1894" s="263"/>
      <c r="F1894" s="296"/>
      <c r="G1894" s="532">
        <v>0.12670000000000001</v>
      </c>
      <c r="H1894" s="907">
        <v>30</v>
      </c>
      <c r="I1894" s="272">
        <v>2923.3044000000004</v>
      </c>
      <c r="J1894" s="272">
        <v>247.34754000000001</v>
      </c>
      <c r="K1894" s="242"/>
      <c r="L1894" s="242"/>
      <c r="M1894" s="242"/>
      <c r="N1894" s="222"/>
      <c r="O1894" s="222"/>
      <c r="P1894" s="89"/>
    </row>
    <row r="1895" spans="1:16" ht="13.5" customHeight="1" outlineLevel="1" x14ac:dyDescent="0.2">
      <c r="A1895" s="623">
        <v>743</v>
      </c>
      <c r="B1895" s="262">
        <v>601</v>
      </c>
      <c r="C1895" s="262" t="s">
        <v>1754</v>
      </c>
      <c r="D1895" s="331" t="s">
        <v>513</v>
      </c>
      <c r="E1895" s="263"/>
      <c r="F1895" s="296"/>
      <c r="G1895" s="532">
        <v>0.12670000000000001</v>
      </c>
      <c r="H1895" s="907">
        <v>17</v>
      </c>
      <c r="I1895" s="272">
        <v>1755.69317</v>
      </c>
      <c r="J1895" s="272">
        <v>247.34754000000001</v>
      </c>
      <c r="K1895" s="242"/>
      <c r="L1895" s="242"/>
      <c r="M1895" s="242"/>
      <c r="N1895" s="222"/>
      <c r="O1895" s="222"/>
      <c r="P1895" s="89"/>
    </row>
    <row r="1896" spans="1:16" ht="13.5" customHeight="1" outlineLevel="1" x14ac:dyDescent="0.2">
      <c r="A1896" s="623">
        <v>743</v>
      </c>
      <c r="B1896" s="262">
        <v>601</v>
      </c>
      <c r="C1896" s="262" t="s">
        <v>1754</v>
      </c>
      <c r="D1896" s="367" t="s">
        <v>2998</v>
      </c>
      <c r="E1896" s="367"/>
      <c r="F1896" s="367"/>
      <c r="G1896" s="367"/>
      <c r="H1896" s="367"/>
      <c r="I1896" s="367"/>
      <c r="J1896" s="367"/>
      <c r="K1896" s="242"/>
      <c r="L1896" s="242"/>
      <c r="M1896" s="242"/>
      <c r="N1896" s="222"/>
      <c r="O1896" s="222"/>
      <c r="P1896" s="89"/>
    </row>
    <row r="1897" spans="1:16" ht="13.5" customHeight="1" outlineLevel="1" x14ac:dyDescent="0.2">
      <c r="A1897" s="623">
        <v>743</v>
      </c>
      <c r="B1897" s="262">
        <v>601</v>
      </c>
      <c r="C1897" s="262" t="s">
        <v>1754</v>
      </c>
      <c r="D1897" s="367" t="s">
        <v>3120</v>
      </c>
      <c r="E1897" s="367"/>
      <c r="F1897" s="367"/>
      <c r="G1897" s="367"/>
      <c r="H1897" s="367"/>
      <c r="I1897" s="367"/>
      <c r="J1897" s="367"/>
      <c r="K1897" s="242"/>
      <c r="L1897" s="242"/>
      <c r="M1897" s="242"/>
      <c r="N1897" s="222"/>
      <c r="O1897" s="222"/>
      <c r="P1897" s="89"/>
    </row>
    <row r="1898" spans="1:16" ht="13.5" customHeight="1" outlineLevel="1" x14ac:dyDescent="0.2">
      <c r="A1898" s="624">
        <v>743</v>
      </c>
      <c r="B1898" s="275">
        <v>601</v>
      </c>
      <c r="C1898" s="275" t="s">
        <v>1754</v>
      </c>
      <c r="D1898" s="364" t="s">
        <v>3121</v>
      </c>
      <c r="E1898" s="364"/>
      <c r="F1898" s="364"/>
      <c r="G1898" s="364"/>
      <c r="H1898" s="364"/>
      <c r="I1898" s="364"/>
      <c r="J1898" s="364"/>
      <c r="K1898" s="251"/>
      <c r="L1898" s="251"/>
      <c r="M1898" s="251"/>
      <c r="N1898" s="252"/>
      <c r="O1898" s="252"/>
      <c r="P1898" s="89"/>
    </row>
    <row r="1899" spans="1:16" ht="27" customHeight="1" x14ac:dyDescent="0.2">
      <c r="A1899" s="622">
        <v>743</v>
      </c>
      <c r="B1899" s="324">
        <v>606</v>
      </c>
      <c r="C1899" s="324" t="s">
        <v>246</v>
      </c>
      <c r="D1899" s="325" t="s">
        <v>722</v>
      </c>
      <c r="E1899" s="326">
        <v>12</v>
      </c>
      <c r="F1899" s="544" t="s">
        <v>594</v>
      </c>
      <c r="G1899" s="328">
        <v>1.01</v>
      </c>
      <c r="H1899" s="929"/>
      <c r="I1899" s="328">
        <v>32361.018300000003</v>
      </c>
      <c r="J1899" s="328">
        <v>1971.7522999999999</v>
      </c>
      <c r="K1899" s="310">
        <v>93962.05</v>
      </c>
      <c r="L1899" s="310"/>
      <c r="M1899" s="310"/>
      <c r="N1899" s="310">
        <v>128294.82060000001</v>
      </c>
      <c r="O1899" s="659">
        <v>10691.24</v>
      </c>
      <c r="P1899" s="89"/>
    </row>
    <row r="1900" spans="1:16" ht="16.5" customHeight="1" outlineLevel="1" x14ac:dyDescent="0.2">
      <c r="A1900" s="623">
        <v>743</v>
      </c>
      <c r="B1900" s="262">
        <v>606</v>
      </c>
      <c r="C1900" s="262" t="s">
        <v>246</v>
      </c>
      <c r="D1900" s="265" t="s">
        <v>507</v>
      </c>
      <c r="E1900" s="266"/>
      <c r="F1900" s="296"/>
      <c r="G1900" s="267">
        <v>0.24</v>
      </c>
      <c r="H1900" s="907">
        <v>48</v>
      </c>
      <c r="I1900" s="272">
        <v>11147.502500000001</v>
      </c>
      <c r="J1900" s="272">
        <v>468.53519999999997</v>
      </c>
      <c r="K1900" s="316"/>
      <c r="L1900" s="316"/>
      <c r="M1900" s="316"/>
      <c r="N1900" s="656"/>
      <c r="O1900" s="656"/>
      <c r="P1900" s="89"/>
    </row>
    <row r="1901" spans="1:16" outlineLevel="1" x14ac:dyDescent="0.2">
      <c r="A1901" s="623">
        <v>743</v>
      </c>
      <c r="B1901" s="262">
        <v>606</v>
      </c>
      <c r="C1901" s="262" t="s">
        <v>246</v>
      </c>
      <c r="D1901" s="265" t="s">
        <v>506</v>
      </c>
      <c r="E1901" s="263"/>
      <c r="F1901" s="297"/>
      <c r="G1901" s="267">
        <v>0.24</v>
      </c>
      <c r="H1901" s="907">
        <v>44</v>
      </c>
      <c r="I1901" s="272">
        <v>9528.94571</v>
      </c>
      <c r="J1901" s="272">
        <v>468.53519999999997</v>
      </c>
      <c r="K1901" s="242"/>
      <c r="L1901" s="242"/>
      <c r="M1901" s="242"/>
      <c r="N1901" s="644"/>
      <c r="O1901" s="222"/>
      <c r="P1901" s="89"/>
    </row>
    <row r="1902" spans="1:16" ht="12" customHeight="1" outlineLevel="1" x14ac:dyDescent="0.2">
      <c r="A1902" s="623">
        <v>743</v>
      </c>
      <c r="B1902" s="262">
        <v>606</v>
      </c>
      <c r="C1902" s="262" t="s">
        <v>246</v>
      </c>
      <c r="D1902" s="265" t="s">
        <v>509</v>
      </c>
      <c r="E1902" s="263"/>
      <c r="F1902" s="297"/>
      <c r="G1902" s="267">
        <v>0.4</v>
      </c>
      <c r="H1902" s="907">
        <v>29</v>
      </c>
      <c r="I1902" s="272">
        <v>8818.5434600000008</v>
      </c>
      <c r="J1902" s="272">
        <v>780.89200000000005</v>
      </c>
      <c r="K1902" s="242"/>
      <c r="L1902" s="242"/>
      <c r="M1902" s="242"/>
      <c r="N1902" s="644"/>
      <c r="O1902" s="222"/>
      <c r="P1902" s="89"/>
    </row>
    <row r="1903" spans="1:16" outlineLevel="1" x14ac:dyDescent="0.2">
      <c r="A1903" s="624">
        <v>743</v>
      </c>
      <c r="B1903" s="275">
        <v>606</v>
      </c>
      <c r="C1903" s="275" t="s">
        <v>246</v>
      </c>
      <c r="D1903" s="278" t="s">
        <v>1769</v>
      </c>
      <c r="E1903" s="276"/>
      <c r="F1903" s="540"/>
      <c r="G1903" s="280">
        <v>0.13</v>
      </c>
      <c r="H1903" s="909">
        <v>29</v>
      </c>
      <c r="I1903" s="282">
        <v>2866.0266299999998</v>
      </c>
      <c r="J1903" s="282">
        <v>253.78989999999999</v>
      </c>
      <c r="K1903" s="251"/>
      <c r="L1903" s="251"/>
      <c r="M1903" s="251"/>
      <c r="N1903" s="647"/>
      <c r="O1903" s="252"/>
      <c r="P1903" s="89"/>
    </row>
    <row r="1904" spans="1:16" ht="15" customHeight="1" x14ac:dyDescent="0.25">
      <c r="A1904" s="601" t="s">
        <v>3180</v>
      </c>
      <c r="P1904" s="89"/>
    </row>
    <row r="1905" spans="1:16" ht="18" x14ac:dyDescent="0.25">
      <c r="A1905" s="386"/>
      <c r="D1905" s="601" t="s">
        <v>747</v>
      </c>
      <c r="P1905" s="89"/>
    </row>
    <row r="1906" spans="1:16" ht="24" customHeight="1" x14ac:dyDescent="0.2">
      <c r="A1906" t="s">
        <v>642</v>
      </c>
      <c r="P1906" s="89"/>
    </row>
    <row r="1907" spans="1:16" x14ac:dyDescent="0.2">
      <c r="A1907" s="631">
        <v>209</v>
      </c>
      <c r="B1907" s="439">
        <v>215</v>
      </c>
      <c r="C1907" s="439" t="s">
        <v>28</v>
      </c>
      <c r="D1907" s="610" t="s">
        <v>800</v>
      </c>
      <c r="E1907" s="441">
        <v>54270</v>
      </c>
      <c r="F1907" s="552" t="s">
        <v>552</v>
      </c>
      <c r="G1907" s="442">
        <v>3.35</v>
      </c>
      <c r="H1907" s="938"/>
      <c r="I1907" s="442">
        <v>129584.37334000002</v>
      </c>
      <c r="J1907" s="442">
        <v>6539.9705000000004</v>
      </c>
      <c r="K1907" s="442">
        <v>19106.689999999999</v>
      </c>
      <c r="L1907" s="442">
        <v>8300.99</v>
      </c>
      <c r="M1907" s="442">
        <v>1561.12</v>
      </c>
      <c r="N1907" s="442">
        <v>165093.14383999998</v>
      </c>
      <c r="O1907" s="442">
        <v>3.04</v>
      </c>
      <c r="P1907" s="89"/>
    </row>
    <row r="1908" spans="1:16" x14ac:dyDescent="0.2">
      <c r="A1908" s="632">
        <v>211</v>
      </c>
      <c r="B1908" s="605">
        <v>220</v>
      </c>
      <c r="C1908" s="605" t="s">
        <v>28</v>
      </c>
      <c r="D1908" s="611" t="s">
        <v>800</v>
      </c>
      <c r="E1908" s="607">
        <v>54270</v>
      </c>
      <c r="F1908" s="608" t="s">
        <v>552</v>
      </c>
      <c r="G1908" s="609">
        <v>3.35</v>
      </c>
      <c r="H1908" s="939"/>
      <c r="I1908" s="609">
        <v>129584.37334000002</v>
      </c>
      <c r="J1908" s="609">
        <v>6539.9705000000004</v>
      </c>
      <c r="K1908" s="609">
        <v>19106.689999999999</v>
      </c>
      <c r="L1908" s="609">
        <v>8300.99</v>
      </c>
      <c r="M1908" s="609">
        <v>1561.12</v>
      </c>
      <c r="N1908" s="609">
        <v>165093.14383999998</v>
      </c>
      <c r="O1908" s="609">
        <v>3.04</v>
      </c>
      <c r="P1908" s="89"/>
    </row>
    <row r="1909" spans="1:16" outlineLevel="1" x14ac:dyDescent="0.2">
      <c r="A1909" s="623">
        <v>209</v>
      </c>
      <c r="B1909" s="262">
        <v>215</v>
      </c>
      <c r="C1909" s="262" t="s">
        <v>28</v>
      </c>
      <c r="D1909" s="265" t="s">
        <v>526</v>
      </c>
      <c r="E1909" s="294">
        <v>25233</v>
      </c>
      <c r="F1909" s="296"/>
      <c r="G1909" s="267">
        <v>1</v>
      </c>
      <c r="H1909" s="907">
        <v>57</v>
      </c>
      <c r="I1909" s="272">
        <v>66110.018349999998</v>
      </c>
      <c r="J1909" s="272">
        <v>1952.23</v>
      </c>
      <c r="K1909" s="316"/>
      <c r="L1909" s="316"/>
      <c r="M1909" s="316"/>
      <c r="N1909" s="316"/>
      <c r="O1909" s="656"/>
      <c r="P1909" s="89"/>
    </row>
    <row r="1910" spans="1:16" ht="15" customHeight="1" outlineLevel="1" x14ac:dyDescent="0.2">
      <c r="A1910" s="623">
        <v>209</v>
      </c>
      <c r="B1910" s="262">
        <v>215</v>
      </c>
      <c r="C1910" s="262" t="s">
        <v>28</v>
      </c>
      <c r="D1910" s="265" t="s">
        <v>535</v>
      </c>
      <c r="E1910" s="294">
        <v>21159</v>
      </c>
      <c r="F1910" s="297"/>
      <c r="G1910" s="267">
        <v>1.29</v>
      </c>
      <c r="H1910" s="907">
        <v>38</v>
      </c>
      <c r="I1910" s="272">
        <v>40478.437830000003</v>
      </c>
      <c r="J1910" s="272">
        <v>2518.3766999999998</v>
      </c>
      <c r="K1910" s="242"/>
      <c r="L1910" s="242"/>
      <c r="M1910" s="242"/>
      <c r="N1910" s="242"/>
      <c r="O1910" s="222"/>
      <c r="P1910" s="89"/>
    </row>
    <row r="1911" spans="1:16" ht="15" customHeight="1" outlineLevel="1" x14ac:dyDescent="0.2">
      <c r="A1911" s="623">
        <v>209</v>
      </c>
      <c r="B1911" s="262">
        <v>215</v>
      </c>
      <c r="C1911" s="262" t="s">
        <v>28</v>
      </c>
      <c r="D1911" s="265" t="s">
        <v>524</v>
      </c>
      <c r="E1911" s="294">
        <v>7878</v>
      </c>
      <c r="F1911" s="297"/>
      <c r="G1911" s="267">
        <v>0.62</v>
      </c>
      <c r="H1911" s="907">
        <v>29</v>
      </c>
      <c r="I1911" s="272">
        <v>13668.74236</v>
      </c>
      <c r="J1911" s="272">
        <v>1210.3825999999999</v>
      </c>
      <c r="K1911" s="242"/>
      <c r="L1911" s="242"/>
      <c r="M1911" s="242"/>
      <c r="N1911" s="242"/>
      <c r="O1911" s="222"/>
      <c r="P1911" s="89"/>
    </row>
    <row r="1912" spans="1:16" ht="15" customHeight="1" outlineLevel="1" x14ac:dyDescent="0.2">
      <c r="A1912" s="623">
        <v>209</v>
      </c>
      <c r="B1912" s="262">
        <v>215</v>
      </c>
      <c r="C1912" s="262" t="s">
        <v>28</v>
      </c>
      <c r="D1912" s="265" t="s">
        <v>1769</v>
      </c>
      <c r="E1912" s="294"/>
      <c r="F1912" s="297"/>
      <c r="G1912" s="267">
        <v>0.44</v>
      </c>
      <c r="H1912" s="907">
        <v>28</v>
      </c>
      <c r="I1912" s="272">
        <v>9327.1748000000007</v>
      </c>
      <c r="J1912" s="272">
        <v>858.98119999999994</v>
      </c>
      <c r="K1912" s="242"/>
      <c r="L1912" s="242"/>
      <c r="M1912" s="242"/>
      <c r="N1912" s="242"/>
      <c r="O1912" s="222"/>
      <c r="P1912" s="89"/>
    </row>
    <row r="1913" spans="1:16" ht="15" customHeight="1" outlineLevel="1" x14ac:dyDescent="0.2">
      <c r="A1913" s="629">
        <v>209</v>
      </c>
      <c r="B1913" s="402">
        <v>215</v>
      </c>
      <c r="C1913" s="402" t="s">
        <v>28</v>
      </c>
      <c r="D1913" s="364" t="s">
        <v>3087</v>
      </c>
      <c r="E1913" s="238"/>
      <c r="F1913" s="533"/>
      <c r="G1913" s="239"/>
      <c r="H1913" s="902"/>
      <c r="I1913" s="242"/>
      <c r="J1913" s="242"/>
      <c r="K1913" s="242"/>
      <c r="L1913" s="242"/>
      <c r="M1913" s="242"/>
      <c r="N1913" s="242"/>
      <c r="O1913" s="222"/>
      <c r="P1913" s="89"/>
    </row>
    <row r="1914" spans="1:16" ht="15" customHeight="1" x14ac:dyDescent="0.2">
      <c r="A1914" s="631">
        <v>209</v>
      </c>
      <c r="B1914" s="439">
        <v>215</v>
      </c>
      <c r="C1914" s="439" t="s">
        <v>28</v>
      </c>
      <c r="D1914" s="440" t="s">
        <v>802</v>
      </c>
      <c r="E1914" s="441">
        <v>58147</v>
      </c>
      <c r="F1914" s="552" t="s">
        <v>552</v>
      </c>
      <c r="G1914" s="442">
        <v>3.46</v>
      </c>
      <c r="H1914" s="938"/>
      <c r="I1914" s="442">
        <v>138618.42357000001</v>
      </c>
      <c r="J1914" s="442">
        <v>6754.7157999999999</v>
      </c>
      <c r="K1914" s="442">
        <v>34631</v>
      </c>
      <c r="L1914" s="442">
        <v>8440.86</v>
      </c>
      <c r="M1914" s="442">
        <v>1561.12</v>
      </c>
      <c r="N1914" s="442">
        <v>190006.11937000003</v>
      </c>
      <c r="O1914" s="442">
        <v>3.27</v>
      </c>
      <c r="P1914" s="89"/>
    </row>
    <row r="1915" spans="1:16" ht="15" customHeight="1" x14ac:dyDescent="0.2">
      <c r="A1915" s="632">
        <v>231</v>
      </c>
      <c r="B1915" s="605">
        <v>247</v>
      </c>
      <c r="C1915" s="605" t="s">
        <v>28</v>
      </c>
      <c r="D1915" s="606" t="s">
        <v>802</v>
      </c>
      <c r="E1915" s="607">
        <v>58147</v>
      </c>
      <c r="F1915" s="608" t="s">
        <v>552</v>
      </c>
      <c r="G1915" s="609">
        <v>3.46</v>
      </c>
      <c r="H1915" s="939"/>
      <c r="I1915" s="609">
        <v>138618.42357000001</v>
      </c>
      <c r="J1915" s="609">
        <v>6754.7157999999999</v>
      </c>
      <c r="K1915" s="609">
        <v>34631</v>
      </c>
      <c r="L1915" s="609">
        <v>8440.86</v>
      </c>
      <c r="M1915" s="609">
        <v>1561.12</v>
      </c>
      <c r="N1915" s="609">
        <v>190006.11937000003</v>
      </c>
      <c r="O1915" s="609">
        <v>3.27</v>
      </c>
      <c r="P1915" s="89"/>
    </row>
    <row r="1916" spans="1:16" ht="16.5" customHeight="1" x14ac:dyDescent="0.2">
      <c r="A1916" s="632">
        <v>204</v>
      </c>
      <c r="B1916" s="605">
        <v>207</v>
      </c>
      <c r="C1916" s="605" t="s">
        <v>28</v>
      </c>
      <c r="D1916" s="606" t="s">
        <v>802</v>
      </c>
      <c r="E1916" s="607">
        <v>58147</v>
      </c>
      <c r="F1916" s="608" t="s">
        <v>552</v>
      </c>
      <c r="G1916" s="609">
        <v>3.46</v>
      </c>
      <c r="H1916" s="939"/>
      <c r="I1916" s="609">
        <v>138618.42357000001</v>
      </c>
      <c r="J1916" s="609">
        <v>6754.7157999999999</v>
      </c>
      <c r="K1916" s="609">
        <v>34631</v>
      </c>
      <c r="L1916" s="609">
        <v>8440.86</v>
      </c>
      <c r="M1916" s="609">
        <v>1561.12</v>
      </c>
      <c r="N1916" s="609">
        <v>190006.11937000003</v>
      </c>
      <c r="O1916" s="609">
        <v>3.27</v>
      </c>
      <c r="P1916" s="89"/>
    </row>
    <row r="1917" spans="1:16" ht="16.5" customHeight="1" outlineLevel="1" x14ac:dyDescent="0.2">
      <c r="A1917" s="623">
        <v>209</v>
      </c>
      <c r="B1917" s="262">
        <v>215</v>
      </c>
      <c r="C1917" s="262" t="s">
        <v>28</v>
      </c>
      <c r="D1917" s="265" t="s">
        <v>526</v>
      </c>
      <c r="E1917" s="294">
        <v>25233</v>
      </c>
      <c r="F1917" s="296"/>
      <c r="G1917" s="267">
        <v>1</v>
      </c>
      <c r="H1917" s="907">
        <v>57</v>
      </c>
      <c r="I1917" s="272">
        <v>66110.018349999998</v>
      </c>
      <c r="J1917" s="272">
        <v>1952.23</v>
      </c>
      <c r="K1917" s="316"/>
      <c r="L1917" s="316"/>
      <c r="M1917" s="316"/>
      <c r="N1917" s="316"/>
      <c r="O1917" s="656"/>
      <c r="P1917" s="89"/>
    </row>
    <row r="1918" spans="1:16" outlineLevel="1" x14ac:dyDescent="0.2">
      <c r="A1918" s="623">
        <v>209</v>
      </c>
      <c r="B1918" s="262">
        <v>215</v>
      </c>
      <c r="C1918" s="262" t="s">
        <v>28</v>
      </c>
      <c r="D1918" s="265" t="s">
        <v>535</v>
      </c>
      <c r="E1918" s="294">
        <v>32914</v>
      </c>
      <c r="F1918" s="297"/>
      <c r="G1918" s="267">
        <v>2</v>
      </c>
      <c r="H1918" s="907">
        <v>38</v>
      </c>
      <c r="I1918" s="272">
        <v>62757.267940000005</v>
      </c>
      <c r="J1918" s="272">
        <v>3904.46</v>
      </c>
      <c r="K1918" s="242"/>
      <c r="L1918" s="242"/>
      <c r="M1918" s="242"/>
      <c r="N1918" s="242"/>
      <c r="O1918" s="222"/>
      <c r="P1918" s="89"/>
    </row>
    <row r="1919" spans="1:16" outlineLevel="1" x14ac:dyDescent="0.2">
      <c r="A1919" s="623">
        <v>209</v>
      </c>
      <c r="B1919" s="465">
        <v>215</v>
      </c>
      <c r="C1919" s="262" t="s">
        <v>28</v>
      </c>
      <c r="D1919" s="265" t="s">
        <v>1769</v>
      </c>
      <c r="E1919" s="294"/>
      <c r="F1919" s="297"/>
      <c r="G1919" s="267">
        <v>0.46</v>
      </c>
      <c r="H1919" s="907">
        <v>28</v>
      </c>
      <c r="I1919" s="272">
        <v>9751.137279999999</v>
      </c>
      <c r="J1919" s="272">
        <v>898.02579999999989</v>
      </c>
      <c r="K1919" s="242"/>
      <c r="L1919" s="242"/>
      <c r="M1919" s="242"/>
      <c r="N1919" s="242"/>
      <c r="O1919" s="222"/>
      <c r="P1919" s="89"/>
    </row>
    <row r="1920" spans="1:16" outlineLevel="1" x14ac:dyDescent="0.2">
      <c r="A1920" s="633">
        <v>209</v>
      </c>
      <c r="B1920" s="458">
        <v>215</v>
      </c>
      <c r="C1920" s="458" t="s">
        <v>28</v>
      </c>
      <c r="D1920" s="376" t="s">
        <v>803</v>
      </c>
      <c r="E1920" s="238"/>
      <c r="F1920" s="533"/>
      <c r="G1920" s="239"/>
      <c r="H1920" s="902"/>
      <c r="I1920" s="242"/>
      <c r="J1920" s="242"/>
      <c r="K1920" s="242"/>
      <c r="L1920" s="242"/>
      <c r="M1920" s="242"/>
      <c r="N1920" s="242"/>
      <c r="O1920" s="222"/>
      <c r="P1920" s="89"/>
    </row>
    <row r="1921" spans="1:16" ht="15" customHeight="1" outlineLevel="1" x14ac:dyDescent="0.2">
      <c r="A1921" s="630">
        <v>209</v>
      </c>
      <c r="B1921" s="455">
        <v>215</v>
      </c>
      <c r="C1921" s="455" t="s">
        <v>28</v>
      </c>
      <c r="D1921" s="364" t="s">
        <v>804</v>
      </c>
      <c r="E1921" s="250"/>
      <c r="F1921" s="542"/>
      <c r="G1921" s="251"/>
      <c r="H1921" s="910"/>
      <c r="I1921" s="251"/>
      <c r="J1921" s="251"/>
      <c r="K1921" s="251"/>
      <c r="L1921" s="251"/>
      <c r="M1921" s="251"/>
      <c r="N1921" s="251"/>
      <c r="O1921" s="252"/>
      <c r="P1921" s="89"/>
    </row>
    <row r="1922" spans="1:16" ht="15" customHeight="1" x14ac:dyDescent="0.2">
      <c r="A1922" s="631">
        <v>249</v>
      </c>
      <c r="B1922" s="439">
        <v>217</v>
      </c>
      <c r="C1922" s="439" t="s">
        <v>28</v>
      </c>
      <c r="D1922" s="440" t="s">
        <v>805</v>
      </c>
      <c r="E1922" s="441">
        <v>58147</v>
      </c>
      <c r="F1922" s="552" t="s">
        <v>552</v>
      </c>
      <c r="G1922" s="442">
        <v>3.46</v>
      </c>
      <c r="H1922" s="938"/>
      <c r="I1922" s="442">
        <v>143739.66789000001</v>
      </c>
      <c r="J1922" s="442">
        <v>6754.7157999999999</v>
      </c>
      <c r="K1922" s="449">
        <v>263790.12</v>
      </c>
      <c r="L1922" s="449">
        <v>71649.14</v>
      </c>
      <c r="M1922" s="449">
        <v>1561.12</v>
      </c>
      <c r="N1922" s="449">
        <v>487494.76369000005</v>
      </c>
      <c r="O1922" s="662">
        <v>8.3800000000000008</v>
      </c>
      <c r="P1922" s="89"/>
    </row>
    <row r="1923" spans="1:16" ht="15" customHeight="1" outlineLevel="1" x14ac:dyDescent="0.2">
      <c r="A1923" s="623">
        <v>249</v>
      </c>
      <c r="B1923" s="262">
        <v>217</v>
      </c>
      <c r="C1923" s="262" t="s">
        <v>28</v>
      </c>
      <c r="D1923" s="265" t="s">
        <v>526</v>
      </c>
      <c r="E1923" s="294">
        <v>25233</v>
      </c>
      <c r="F1923" s="296"/>
      <c r="G1923" s="267">
        <v>1</v>
      </c>
      <c r="H1923" s="907">
        <v>57</v>
      </c>
      <c r="I1923" s="272">
        <v>66110.018349999998</v>
      </c>
      <c r="J1923" s="272">
        <v>1952.23</v>
      </c>
      <c r="K1923" s="316"/>
      <c r="L1923" s="316"/>
      <c r="M1923" s="316"/>
      <c r="N1923" s="316"/>
      <c r="O1923" s="656"/>
      <c r="P1923" s="89"/>
    </row>
    <row r="1924" spans="1:16" ht="15" customHeight="1" outlineLevel="1" x14ac:dyDescent="0.2">
      <c r="A1924" s="623">
        <v>249</v>
      </c>
      <c r="B1924" s="262">
        <v>217</v>
      </c>
      <c r="C1924" s="262" t="s">
        <v>28</v>
      </c>
      <c r="D1924" s="265" t="s">
        <v>535</v>
      </c>
      <c r="E1924" s="294">
        <v>32914</v>
      </c>
      <c r="F1924" s="297"/>
      <c r="G1924" s="267">
        <v>2</v>
      </c>
      <c r="H1924" s="907">
        <v>40</v>
      </c>
      <c r="I1924" s="272">
        <v>67878.512260000003</v>
      </c>
      <c r="J1924" s="272">
        <v>3904.46</v>
      </c>
      <c r="K1924" s="242"/>
      <c r="L1924" s="242"/>
      <c r="M1924" s="242"/>
      <c r="N1924" s="242"/>
      <c r="O1924" s="222"/>
      <c r="P1924" s="89"/>
    </row>
    <row r="1925" spans="1:16" ht="15" customHeight="1" outlineLevel="1" x14ac:dyDescent="0.2">
      <c r="A1925" s="623">
        <v>249</v>
      </c>
      <c r="B1925" s="262">
        <v>217</v>
      </c>
      <c r="C1925" s="262" t="s">
        <v>28</v>
      </c>
      <c r="D1925" s="265" t="s">
        <v>1769</v>
      </c>
      <c r="E1925" s="294"/>
      <c r="F1925" s="297"/>
      <c r="G1925" s="267">
        <v>0.46</v>
      </c>
      <c r="H1925" s="907">
        <v>28</v>
      </c>
      <c r="I1925" s="272">
        <v>9751.137279999999</v>
      </c>
      <c r="J1925" s="272">
        <v>898.02579999999989</v>
      </c>
      <c r="K1925" s="242"/>
      <c r="L1925" s="242"/>
      <c r="M1925" s="242"/>
      <c r="N1925" s="242"/>
      <c r="O1925" s="222"/>
      <c r="P1925" s="89"/>
    </row>
    <row r="1926" spans="1:16" ht="15" customHeight="1" outlineLevel="1" x14ac:dyDescent="0.2">
      <c r="A1926" s="630">
        <v>249</v>
      </c>
      <c r="B1926" s="455">
        <v>217</v>
      </c>
      <c r="C1926" s="455" t="s">
        <v>28</v>
      </c>
      <c r="D1926" s="376" t="s">
        <v>806</v>
      </c>
      <c r="E1926" s="379"/>
      <c r="F1926" s="542"/>
      <c r="G1926" s="380"/>
      <c r="H1926" s="903"/>
      <c r="I1926" s="251"/>
      <c r="J1926" s="251"/>
      <c r="K1926" s="251"/>
      <c r="L1926" s="251"/>
      <c r="M1926" s="251"/>
      <c r="N1926" s="251"/>
      <c r="O1926" s="252"/>
      <c r="P1926" s="89"/>
    </row>
    <row r="1927" spans="1:16" x14ac:dyDescent="0.2">
      <c r="A1927" s="1092">
        <v>227</v>
      </c>
      <c r="B1927" s="1093">
        <v>237</v>
      </c>
      <c r="C1927" s="1093" t="s">
        <v>28</v>
      </c>
      <c r="D1927" s="1133" t="s">
        <v>808</v>
      </c>
      <c r="E1927" s="1096">
        <v>48337</v>
      </c>
      <c r="F1927" s="1095" t="s">
        <v>552</v>
      </c>
      <c r="G1927" s="751">
        <v>2.77</v>
      </c>
      <c r="H1927" s="938"/>
      <c r="I1927" s="751">
        <v>121468.28300000001</v>
      </c>
      <c r="J1927" s="751">
        <v>5407.6770999999999</v>
      </c>
      <c r="K1927" s="1134">
        <v>24157.71</v>
      </c>
      <c r="L1927" s="1134">
        <v>8012.41</v>
      </c>
      <c r="M1927" s="1134">
        <v>1561.12</v>
      </c>
      <c r="N1927" s="1134">
        <v>160607.20009999999</v>
      </c>
      <c r="O1927" s="1135">
        <v>3.32</v>
      </c>
      <c r="P1927" s="89"/>
    </row>
    <row r="1928" spans="1:16" ht="15" customHeight="1" outlineLevel="1" x14ac:dyDescent="0.2">
      <c r="A1928" s="889">
        <v>227</v>
      </c>
      <c r="B1928" s="890">
        <v>237</v>
      </c>
      <c r="C1928" s="890" t="s">
        <v>28</v>
      </c>
      <c r="D1928" s="1142" t="s">
        <v>526</v>
      </c>
      <c r="E1928" s="897">
        <v>25233</v>
      </c>
      <c r="F1928" s="898"/>
      <c r="G1928" s="894">
        <v>1</v>
      </c>
      <c r="H1928" s="907">
        <v>57</v>
      </c>
      <c r="I1928" s="744">
        <v>66110.018349999998</v>
      </c>
      <c r="J1928" s="744">
        <v>1952.23</v>
      </c>
      <c r="K1928" s="1058"/>
      <c r="L1928" s="1058"/>
      <c r="M1928" s="1058"/>
      <c r="N1928" s="1058"/>
      <c r="O1928" s="1101"/>
      <c r="P1928" s="89"/>
    </row>
    <row r="1929" spans="1:16" outlineLevel="1" x14ac:dyDescent="0.2">
      <c r="A1929" s="889">
        <v>227</v>
      </c>
      <c r="B1929" s="890">
        <v>237</v>
      </c>
      <c r="C1929" s="890" t="s">
        <v>28</v>
      </c>
      <c r="D1929" s="892" t="s">
        <v>535</v>
      </c>
      <c r="E1929" s="897">
        <v>23104</v>
      </c>
      <c r="F1929" s="893"/>
      <c r="G1929" s="894">
        <v>1.4</v>
      </c>
      <c r="H1929" s="907">
        <v>40</v>
      </c>
      <c r="I1929" s="744">
        <v>47514.958580000006</v>
      </c>
      <c r="J1929" s="744">
        <v>2733.1219999999998</v>
      </c>
      <c r="K1929" s="740"/>
      <c r="L1929" s="740"/>
      <c r="M1929" s="740"/>
      <c r="N1929" s="740"/>
      <c r="O1929" s="908"/>
      <c r="P1929" s="89"/>
    </row>
    <row r="1930" spans="1:16" outlineLevel="1" x14ac:dyDescent="0.2">
      <c r="A1930" s="889">
        <v>227</v>
      </c>
      <c r="B1930" s="890">
        <v>237</v>
      </c>
      <c r="C1930" s="890" t="s">
        <v>28</v>
      </c>
      <c r="D1930" s="892" t="s">
        <v>1769</v>
      </c>
      <c r="E1930" s="897"/>
      <c r="F1930" s="893"/>
      <c r="G1930" s="894">
        <v>0.37</v>
      </c>
      <c r="H1930" s="907">
        <v>28</v>
      </c>
      <c r="I1930" s="744">
        <v>7843.3060700000005</v>
      </c>
      <c r="J1930" s="744">
        <v>722.32510000000002</v>
      </c>
      <c r="K1930" s="740"/>
      <c r="L1930" s="740"/>
      <c r="M1930" s="740"/>
      <c r="N1930" s="740"/>
      <c r="O1930" s="908"/>
      <c r="P1930" s="89"/>
    </row>
    <row r="1931" spans="1:16" outlineLevel="1" x14ac:dyDescent="0.2">
      <c r="A1931" s="889">
        <v>227</v>
      </c>
      <c r="B1931" s="890">
        <v>237</v>
      </c>
      <c r="C1931" s="1202" t="s">
        <v>28</v>
      </c>
      <c r="D1931" s="1203" t="s">
        <v>3591</v>
      </c>
      <c r="E1931" s="1204"/>
      <c r="F1931" s="1205"/>
      <c r="G1931" s="745"/>
      <c r="H1931" s="902"/>
      <c r="I1931" s="740"/>
      <c r="J1931" s="740"/>
      <c r="K1931" s="740"/>
      <c r="L1931" s="740"/>
      <c r="M1931" s="740"/>
      <c r="N1931" s="740"/>
      <c r="O1931" s="908"/>
      <c r="P1931" s="89"/>
    </row>
    <row r="1932" spans="1:16" ht="21.75" customHeight="1" x14ac:dyDescent="0.2">
      <c r="A1932" s="631">
        <v>227</v>
      </c>
      <c r="B1932" s="439">
        <v>237</v>
      </c>
      <c r="C1932" s="439" t="s">
        <v>28</v>
      </c>
      <c r="D1932" s="440" t="s">
        <v>810</v>
      </c>
      <c r="E1932" s="552">
        <v>132239.5</v>
      </c>
      <c r="F1932" s="552" t="s">
        <v>552</v>
      </c>
      <c r="G1932" s="442">
        <v>8.07</v>
      </c>
      <c r="H1932" s="938"/>
      <c r="I1932" s="442">
        <v>305892.18287000002</v>
      </c>
      <c r="J1932" s="442">
        <v>15754.496099999998</v>
      </c>
      <c r="K1932" s="449">
        <v>48156.11</v>
      </c>
      <c r="L1932" s="449">
        <v>8910.9</v>
      </c>
      <c r="M1932" s="449">
        <v>1561.12</v>
      </c>
      <c r="N1932" s="449">
        <v>380274.80897000001</v>
      </c>
      <c r="O1932" s="662">
        <v>2.88</v>
      </c>
      <c r="P1932" s="89"/>
    </row>
    <row r="1933" spans="1:16" ht="13.5" customHeight="1" outlineLevel="1" x14ac:dyDescent="0.2">
      <c r="A1933" s="623">
        <v>227</v>
      </c>
      <c r="B1933" s="262">
        <v>237</v>
      </c>
      <c r="C1933" s="262" t="s">
        <v>28</v>
      </c>
      <c r="D1933" s="265" t="s">
        <v>526</v>
      </c>
      <c r="E1933" s="294">
        <v>25233</v>
      </c>
      <c r="F1933" s="296"/>
      <c r="G1933" s="267">
        <v>1</v>
      </c>
      <c r="H1933" s="907">
        <v>57</v>
      </c>
      <c r="I1933" s="272">
        <v>66110.018349999998</v>
      </c>
      <c r="J1933" s="272">
        <v>1952.23</v>
      </c>
      <c r="K1933" s="242"/>
      <c r="L1933" s="242"/>
      <c r="M1933" s="242"/>
      <c r="N1933" s="242"/>
      <c r="O1933" s="656"/>
      <c r="P1933" s="89"/>
    </row>
    <row r="1934" spans="1:16" ht="13.5" customHeight="1" outlineLevel="1" x14ac:dyDescent="0.2">
      <c r="A1934" s="623">
        <v>227</v>
      </c>
      <c r="B1934" s="262">
        <v>237</v>
      </c>
      <c r="C1934" s="262" t="s">
        <v>28</v>
      </c>
      <c r="D1934" s="265" t="s">
        <v>2995</v>
      </c>
      <c r="E1934" s="294">
        <v>43044</v>
      </c>
      <c r="F1934" s="297"/>
      <c r="G1934" s="267">
        <v>2</v>
      </c>
      <c r="H1934" s="907">
        <v>50</v>
      </c>
      <c r="I1934" s="272">
        <v>100476.17364000001</v>
      </c>
      <c r="J1934" s="272">
        <v>3904.46</v>
      </c>
      <c r="K1934" s="242"/>
      <c r="L1934" s="242"/>
      <c r="M1934" s="242"/>
      <c r="N1934" s="242"/>
      <c r="O1934" s="222"/>
      <c r="P1934" s="89"/>
    </row>
    <row r="1935" spans="1:16" ht="13.5" customHeight="1" outlineLevel="1" x14ac:dyDescent="0.2">
      <c r="A1935" s="623">
        <v>227</v>
      </c>
      <c r="B1935" s="262">
        <v>237</v>
      </c>
      <c r="C1935" s="262" t="s">
        <v>28</v>
      </c>
      <c r="D1935" s="892" t="s">
        <v>510</v>
      </c>
      <c r="E1935" s="294">
        <v>57599.5</v>
      </c>
      <c r="F1935" s="297"/>
      <c r="G1935" s="267">
        <v>3.5</v>
      </c>
      <c r="H1935" s="907">
        <v>37</v>
      </c>
      <c r="I1935" s="272">
        <v>105600.81830999999</v>
      </c>
      <c r="J1935" s="272">
        <v>6832.8049999999994</v>
      </c>
      <c r="K1935" s="242"/>
      <c r="L1935" s="242"/>
      <c r="M1935" s="242"/>
      <c r="N1935" s="242"/>
      <c r="O1935" s="222"/>
      <c r="P1935" s="89"/>
    </row>
    <row r="1936" spans="1:16" ht="13.5" customHeight="1" outlineLevel="1" x14ac:dyDescent="0.2">
      <c r="A1936" s="623">
        <v>227</v>
      </c>
      <c r="B1936" s="262">
        <v>237</v>
      </c>
      <c r="C1936" s="262" t="s">
        <v>28</v>
      </c>
      <c r="D1936" s="265" t="s">
        <v>524</v>
      </c>
      <c r="E1936" s="294">
        <v>6363</v>
      </c>
      <c r="F1936" s="297"/>
      <c r="G1936" s="267">
        <v>0.5</v>
      </c>
      <c r="H1936" s="907">
        <v>29</v>
      </c>
      <c r="I1936" s="272">
        <v>11023.179320000001</v>
      </c>
      <c r="J1936" s="272">
        <v>976.11500000000001</v>
      </c>
      <c r="K1936" s="242"/>
      <c r="L1936" s="242"/>
      <c r="M1936" s="242"/>
      <c r="N1936" s="242"/>
      <c r="O1936" s="222"/>
      <c r="P1936" s="89"/>
    </row>
    <row r="1937" spans="1:16" ht="13.5" customHeight="1" outlineLevel="1" x14ac:dyDescent="0.2">
      <c r="A1937" s="623">
        <v>227</v>
      </c>
      <c r="B1937" s="262">
        <v>237</v>
      </c>
      <c r="C1937" s="262" t="s">
        <v>28</v>
      </c>
      <c r="D1937" s="265" t="s">
        <v>1769</v>
      </c>
      <c r="E1937" s="294"/>
      <c r="F1937" s="297"/>
      <c r="G1937" s="267">
        <v>1.07</v>
      </c>
      <c r="H1937" s="907">
        <v>28</v>
      </c>
      <c r="I1937" s="272">
        <v>22681.99325</v>
      </c>
      <c r="J1937" s="272">
        <v>2088.8860999999997</v>
      </c>
      <c r="K1937" s="242"/>
      <c r="L1937" s="242"/>
      <c r="M1937" s="242"/>
      <c r="N1937" s="242"/>
      <c r="O1937" s="222"/>
      <c r="P1937" s="89"/>
    </row>
    <row r="1938" spans="1:16" ht="13.5" customHeight="1" outlineLevel="1" x14ac:dyDescent="0.2">
      <c r="A1938" s="630">
        <v>227</v>
      </c>
      <c r="B1938" s="455">
        <v>237</v>
      </c>
      <c r="C1938" s="455" t="s">
        <v>28</v>
      </c>
      <c r="D1938" s="368" t="s">
        <v>811</v>
      </c>
      <c r="E1938" s="379"/>
      <c r="F1938" s="542"/>
      <c r="G1938" s="380"/>
      <c r="H1938" s="903"/>
      <c r="I1938" s="251"/>
      <c r="J1938" s="251"/>
      <c r="K1938" s="242"/>
      <c r="L1938" s="242"/>
      <c r="M1938" s="242"/>
      <c r="N1938" s="242"/>
      <c r="O1938" s="252"/>
      <c r="P1938" s="89"/>
    </row>
    <row r="1939" spans="1:16" ht="15" customHeight="1" x14ac:dyDescent="0.2">
      <c r="A1939" s="632">
        <v>206</v>
      </c>
      <c r="B1939" s="605">
        <v>209</v>
      </c>
      <c r="C1939" s="605" t="s">
        <v>28</v>
      </c>
      <c r="D1939" s="606" t="s">
        <v>812</v>
      </c>
      <c r="E1939" s="441">
        <v>53867</v>
      </c>
      <c r="F1939" s="552" t="s">
        <v>552</v>
      </c>
      <c r="G1939" s="442">
        <v>3.75</v>
      </c>
      <c r="H1939" s="938"/>
      <c r="I1939" s="442">
        <v>126313.38755999999</v>
      </c>
      <c r="J1939" s="442">
        <v>7320.8624999999993</v>
      </c>
      <c r="K1939" s="449">
        <v>33655.67</v>
      </c>
      <c r="L1939" s="449">
        <v>9526.2199999999993</v>
      </c>
      <c r="M1939" s="449">
        <v>1561.12</v>
      </c>
      <c r="N1939" s="449">
        <v>178377.26005999997</v>
      </c>
      <c r="O1939" s="662">
        <v>3.31</v>
      </c>
      <c r="P1939" s="89"/>
    </row>
    <row r="1940" spans="1:16" ht="16.5" customHeight="1" outlineLevel="1" x14ac:dyDescent="0.2">
      <c r="A1940" s="623">
        <v>206</v>
      </c>
      <c r="B1940" s="262">
        <v>209</v>
      </c>
      <c r="C1940" s="262" t="s">
        <v>28</v>
      </c>
      <c r="D1940" s="265" t="s">
        <v>526</v>
      </c>
      <c r="E1940" s="294">
        <v>25233</v>
      </c>
      <c r="F1940" s="296"/>
      <c r="G1940" s="267">
        <v>1</v>
      </c>
      <c r="H1940" s="907">
        <v>57</v>
      </c>
      <c r="I1940" s="272">
        <v>66110.018349999998</v>
      </c>
      <c r="J1940" s="272">
        <v>1952.23</v>
      </c>
      <c r="K1940" s="316"/>
      <c r="L1940" s="316"/>
      <c r="M1940" s="316"/>
      <c r="N1940" s="316"/>
      <c r="O1940" s="656"/>
      <c r="P1940" s="89"/>
    </row>
    <row r="1941" spans="1:16" outlineLevel="1" x14ac:dyDescent="0.2">
      <c r="A1941" s="623">
        <v>206</v>
      </c>
      <c r="B1941" s="262">
        <v>209</v>
      </c>
      <c r="C1941" s="262" t="s">
        <v>28</v>
      </c>
      <c r="D1941" s="265" t="s">
        <v>524</v>
      </c>
      <c r="E1941" s="294">
        <v>28634</v>
      </c>
      <c r="F1941" s="297"/>
      <c r="G1941" s="267">
        <v>2.25</v>
      </c>
      <c r="H1941" s="907">
        <v>29</v>
      </c>
      <c r="I1941" s="272">
        <v>49604.306939999995</v>
      </c>
      <c r="J1941" s="272">
        <v>4392.5174999999999</v>
      </c>
      <c r="K1941" s="242"/>
      <c r="L1941" s="242"/>
      <c r="M1941" s="242"/>
      <c r="N1941" s="242"/>
      <c r="O1941" s="222"/>
      <c r="P1941" s="89"/>
    </row>
    <row r="1942" spans="1:16" outlineLevel="1" x14ac:dyDescent="0.2">
      <c r="A1942" s="623">
        <v>206</v>
      </c>
      <c r="B1942" s="262">
        <v>209</v>
      </c>
      <c r="C1942" s="262" t="s">
        <v>28</v>
      </c>
      <c r="D1942" s="265" t="s">
        <v>1769</v>
      </c>
      <c r="E1942" s="294"/>
      <c r="F1942" s="297"/>
      <c r="G1942" s="267">
        <v>0.5</v>
      </c>
      <c r="H1942" s="907">
        <v>28</v>
      </c>
      <c r="I1942" s="272">
        <v>10599.06227</v>
      </c>
      <c r="J1942" s="272">
        <v>976.11500000000001</v>
      </c>
      <c r="K1942" s="242"/>
      <c r="L1942" s="242"/>
      <c r="M1942" s="242"/>
      <c r="N1942" s="242"/>
      <c r="O1942" s="222"/>
      <c r="P1942" s="89"/>
    </row>
    <row r="1943" spans="1:16" outlineLevel="1" x14ac:dyDescent="0.2">
      <c r="A1943" s="630">
        <v>206</v>
      </c>
      <c r="B1943" s="455">
        <v>209</v>
      </c>
      <c r="C1943" s="455" t="s">
        <v>28</v>
      </c>
      <c r="D1943" s="376" t="s">
        <v>814</v>
      </c>
      <c r="E1943" s="379"/>
      <c r="F1943" s="542"/>
      <c r="G1943" s="380"/>
      <c r="H1943" s="903"/>
      <c r="I1943" s="251"/>
      <c r="J1943" s="251"/>
      <c r="K1943" s="251"/>
      <c r="L1943" s="251"/>
      <c r="M1943" s="251"/>
      <c r="N1943" s="251"/>
      <c r="O1943" s="252"/>
      <c r="P1943" s="89"/>
    </row>
    <row r="1944" spans="1:16" x14ac:dyDescent="0.2">
      <c r="A1944" s="631">
        <v>206</v>
      </c>
      <c r="B1944" s="439">
        <v>209</v>
      </c>
      <c r="C1944" s="439" t="s">
        <v>28</v>
      </c>
      <c r="D1944" s="440" t="s">
        <v>813</v>
      </c>
      <c r="E1944" s="441">
        <v>37959</v>
      </c>
      <c r="F1944" s="552" t="s">
        <v>552</v>
      </c>
      <c r="G1944" s="442">
        <v>2.31</v>
      </c>
      <c r="H1944" s="938"/>
      <c r="I1944" s="442">
        <v>94727.795590000009</v>
      </c>
      <c r="J1944" s="442">
        <v>4509.6512999999995</v>
      </c>
      <c r="K1944" s="449">
        <v>25611.65</v>
      </c>
      <c r="L1944" s="449">
        <v>6873.09</v>
      </c>
      <c r="M1944" s="449">
        <v>1561.12</v>
      </c>
      <c r="N1944" s="449">
        <v>133283.30688999998</v>
      </c>
      <c r="O1944" s="662">
        <v>3.51</v>
      </c>
      <c r="P1944" s="89"/>
    </row>
    <row r="1945" spans="1:16" ht="15" customHeight="1" outlineLevel="1" x14ac:dyDescent="0.2">
      <c r="A1945" s="623">
        <v>206</v>
      </c>
      <c r="B1945" s="262">
        <v>209</v>
      </c>
      <c r="C1945" s="262" t="s">
        <v>28</v>
      </c>
      <c r="D1945" s="265" t="s">
        <v>526</v>
      </c>
      <c r="E1945" s="294">
        <v>25233</v>
      </c>
      <c r="F1945" s="296"/>
      <c r="G1945" s="267">
        <v>1</v>
      </c>
      <c r="H1945" s="907">
        <v>57</v>
      </c>
      <c r="I1945" s="272">
        <v>66110.018349999998</v>
      </c>
      <c r="J1945" s="272">
        <v>1952.23</v>
      </c>
      <c r="K1945" s="316"/>
      <c r="L1945" s="316"/>
      <c r="M1945" s="316"/>
      <c r="N1945" s="316"/>
      <c r="O1945" s="656"/>
      <c r="P1945" s="89"/>
    </row>
    <row r="1946" spans="1:16" ht="16.5" customHeight="1" outlineLevel="1" x14ac:dyDescent="0.2">
      <c r="A1946" s="623">
        <v>206</v>
      </c>
      <c r="B1946" s="262">
        <v>209</v>
      </c>
      <c r="C1946" s="262" t="s">
        <v>28</v>
      </c>
      <c r="D1946" s="265" t="s">
        <v>524</v>
      </c>
      <c r="E1946" s="294">
        <v>12726</v>
      </c>
      <c r="F1946" s="297"/>
      <c r="G1946" s="267">
        <v>1</v>
      </c>
      <c r="H1946" s="907">
        <v>29</v>
      </c>
      <c r="I1946" s="272">
        <v>22046.358640000002</v>
      </c>
      <c r="J1946" s="272">
        <v>1952.23</v>
      </c>
      <c r="K1946" s="242"/>
      <c r="L1946" s="242"/>
      <c r="M1946" s="242"/>
      <c r="N1946" s="242"/>
      <c r="O1946" s="222"/>
      <c r="P1946" s="89"/>
    </row>
    <row r="1947" spans="1:16" ht="16.5" customHeight="1" outlineLevel="1" x14ac:dyDescent="0.2">
      <c r="A1947" s="623">
        <v>206</v>
      </c>
      <c r="B1947" s="262">
        <v>209</v>
      </c>
      <c r="C1947" s="262" t="s">
        <v>28</v>
      </c>
      <c r="D1947" s="265" t="s">
        <v>1769</v>
      </c>
      <c r="E1947" s="294"/>
      <c r="F1947" s="297"/>
      <c r="G1947" s="267">
        <v>0.31</v>
      </c>
      <c r="H1947" s="907">
        <v>28</v>
      </c>
      <c r="I1947" s="272">
        <v>6571.4185999999991</v>
      </c>
      <c r="J1947" s="272">
        <v>605.19129999999996</v>
      </c>
      <c r="K1947" s="242"/>
      <c r="L1947" s="242"/>
      <c r="M1947" s="242"/>
      <c r="N1947" s="242"/>
      <c r="O1947" s="222"/>
      <c r="P1947" s="89"/>
    </row>
    <row r="1948" spans="1:16" ht="16.5" customHeight="1" outlineLevel="1" x14ac:dyDescent="0.2">
      <c r="A1948" s="630">
        <v>206</v>
      </c>
      <c r="B1948" s="455">
        <v>209</v>
      </c>
      <c r="C1948" s="455" t="s">
        <v>28</v>
      </c>
      <c r="D1948" s="376" t="s">
        <v>814</v>
      </c>
      <c r="E1948" s="379"/>
      <c r="F1948" s="542"/>
      <c r="G1948" s="380"/>
      <c r="H1948" s="903"/>
      <c r="I1948" s="251"/>
      <c r="J1948" s="251"/>
      <c r="K1948" s="251"/>
      <c r="L1948" s="251"/>
      <c r="M1948" s="251"/>
      <c r="N1948" s="251"/>
      <c r="O1948" s="252"/>
      <c r="P1948" s="89"/>
    </row>
    <row r="1949" spans="1:16" x14ac:dyDescent="0.2">
      <c r="A1949" s="631">
        <v>206</v>
      </c>
      <c r="B1949" s="439">
        <v>209</v>
      </c>
      <c r="C1949" s="439" t="s">
        <v>28</v>
      </c>
      <c r="D1949" s="440" t="s">
        <v>815</v>
      </c>
      <c r="E1949" s="552">
        <v>340904</v>
      </c>
      <c r="F1949" s="552" t="s">
        <v>552</v>
      </c>
      <c r="G1949" s="442">
        <v>27.95</v>
      </c>
      <c r="H1949" s="938"/>
      <c r="I1949" s="442">
        <v>696850.47658000002</v>
      </c>
      <c r="J1949" s="442">
        <v>54564.828500000003</v>
      </c>
      <c r="K1949" s="442">
        <v>122349.37</v>
      </c>
      <c r="L1949" s="442">
        <v>22882.38</v>
      </c>
      <c r="M1949" s="442">
        <v>1561.12</v>
      </c>
      <c r="N1949" s="442">
        <v>898208.17508000007</v>
      </c>
      <c r="O1949" s="442">
        <v>2.63</v>
      </c>
      <c r="P1949" s="89"/>
    </row>
    <row r="1950" spans="1:16" x14ac:dyDescent="0.2">
      <c r="A1950" s="632">
        <v>227</v>
      </c>
      <c r="B1950" s="605">
        <v>237</v>
      </c>
      <c r="C1950" s="605" t="s">
        <v>28</v>
      </c>
      <c r="D1950" s="606" t="s">
        <v>815</v>
      </c>
      <c r="E1950" s="608">
        <v>340904</v>
      </c>
      <c r="F1950" s="608" t="s">
        <v>552</v>
      </c>
      <c r="G1950" s="609">
        <v>27.95</v>
      </c>
      <c r="H1950" s="939"/>
      <c r="I1950" s="609">
        <v>696850.47658000002</v>
      </c>
      <c r="J1950" s="609">
        <v>54564.828500000003</v>
      </c>
      <c r="K1950" s="609">
        <v>122349.37</v>
      </c>
      <c r="L1950" s="609">
        <v>22882.38</v>
      </c>
      <c r="M1950" s="609">
        <v>1561.12</v>
      </c>
      <c r="N1950" s="609">
        <v>898208.17508000007</v>
      </c>
      <c r="O1950" s="609">
        <v>2.63</v>
      </c>
      <c r="P1950" s="89"/>
    </row>
    <row r="1951" spans="1:16" ht="13.5" customHeight="1" outlineLevel="1" x14ac:dyDescent="0.2">
      <c r="A1951" s="623">
        <v>206</v>
      </c>
      <c r="B1951" s="262">
        <v>209</v>
      </c>
      <c r="C1951" s="262" t="s">
        <v>28</v>
      </c>
      <c r="D1951" s="265" t="s">
        <v>526</v>
      </c>
      <c r="E1951" s="294">
        <v>25233</v>
      </c>
      <c r="F1951" s="296"/>
      <c r="G1951" s="267">
        <v>1</v>
      </c>
      <c r="H1951" s="907">
        <v>57</v>
      </c>
      <c r="I1951" s="272">
        <v>66110.018349999998</v>
      </c>
      <c r="J1951" s="272">
        <v>1952.23</v>
      </c>
      <c r="K1951" s="316"/>
      <c r="L1951" s="316"/>
      <c r="M1951" s="316"/>
      <c r="N1951" s="316"/>
      <c r="O1951" s="656"/>
      <c r="P1951" s="89"/>
    </row>
    <row r="1952" spans="1:16" ht="13.5" customHeight="1" outlineLevel="1" x14ac:dyDescent="0.2">
      <c r="A1952" s="623">
        <v>206</v>
      </c>
      <c r="B1952" s="262">
        <v>209</v>
      </c>
      <c r="C1952" s="262" t="s">
        <v>28</v>
      </c>
      <c r="D1952" s="892" t="s">
        <v>3464</v>
      </c>
      <c r="E1952" s="294">
        <v>48425</v>
      </c>
      <c r="F1952" s="297"/>
      <c r="G1952" s="267">
        <v>2.25</v>
      </c>
      <c r="H1952" s="907">
        <v>44</v>
      </c>
      <c r="I1952" s="272">
        <v>89333.865959999996</v>
      </c>
      <c r="J1952" s="272">
        <v>4392.5174999999999</v>
      </c>
      <c r="K1952" s="242"/>
      <c r="L1952" s="242"/>
      <c r="M1952" s="242"/>
      <c r="N1952" s="242"/>
      <c r="O1952" s="222"/>
      <c r="P1952" s="89"/>
    </row>
    <row r="1953" spans="1:16" ht="13.5" customHeight="1" outlineLevel="1" x14ac:dyDescent="0.2">
      <c r="A1953" s="623">
        <v>206</v>
      </c>
      <c r="B1953" s="262">
        <v>209</v>
      </c>
      <c r="C1953" s="262" t="s">
        <v>28</v>
      </c>
      <c r="D1953" s="265" t="s">
        <v>524</v>
      </c>
      <c r="E1953" s="567">
        <v>267246</v>
      </c>
      <c r="F1953" s="297"/>
      <c r="G1953" s="267">
        <v>21</v>
      </c>
      <c r="H1953" s="907">
        <v>29</v>
      </c>
      <c r="I1953" s="272">
        <v>462973.53148000006</v>
      </c>
      <c r="J1953" s="272">
        <v>40996.83</v>
      </c>
      <c r="K1953" s="242"/>
      <c r="L1953" s="242"/>
      <c r="M1953" s="242"/>
      <c r="N1953" s="242"/>
      <c r="O1953" s="222"/>
      <c r="P1953" s="89"/>
    </row>
    <row r="1954" spans="1:16" ht="13.5" customHeight="1" outlineLevel="1" x14ac:dyDescent="0.2">
      <c r="A1954" s="623">
        <v>206</v>
      </c>
      <c r="B1954" s="262">
        <v>209</v>
      </c>
      <c r="C1954" s="262" t="s">
        <v>28</v>
      </c>
      <c r="D1954" s="265" t="s">
        <v>1769</v>
      </c>
      <c r="E1954" s="294"/>
      <c r="F1954" s="297"/>
      <c r="G1954" s="267">
        <v>3.7</v>
      </c>
      <c r="H1954" s="907">
        <v>28</v>
      </c>
      <c r="I1954" s="272">
        <v>78433.060790000003</v>
      </c>
      <c r="J1954" s="272">
        <v>7223.2510000000002</v>
      </c>
      <c r="K1954" s="242"/>
      <c r="L1954" s="242"/>
      <c r="M1954" s="242"/>
      <c r="N1954" s="242"/>
      <c r="O1954" s="222"/>
      <c r="P1954" s="89"/>
    </row>
    <row r="1955" spans="1:16" ht="13.5" customHeight="1" outlineLevel="1" x14ac:dyDescent="0.2">
      <c r="A1955" s="630">
        <v>206</v>
      </c>
      <c r="B1955" s="455">
        <v>209</v>
      </c>
      <c r="C1955" s="455" t="s">
        <v>28</v>
      </c>
      <c r="D1955" s="368" t="s">
        <v>2371</v>
      </c>
      <c r="E1955" s="379"/>
      <c r="F1955" s="542"/>
      <c r="G1955" s="380"/>
      <c r="H1955" s="903"/>
      <c r="I1955" s="251"/>
      <c r="J1955" s="251"/>
      <c r="K1955" s="251"/>
      <c r="L1955" s="251"/>
      <c r="M1955" s="251"/>
      <c r="N1955" s="251"/>
      <c r="O1955" s="252"/>
      <c r="P1955" s="89"/>
    </row>
    <row r="1956" spans="1:16" ht="15" customHeight="1" x14ac:dyDescent="0.2">
      <c r="A1956" s="632">
        <v>206</v>
      </c>
      <c r="B1956" s="605">
        <v>209</v>
      </c>
      <c r="C1956" s="605" t="s">
        <v>28</v>
      </c>
      <c r="D1956" s="606" t="s">
        <v>816</v>
      </c>
      <c r="E1956" s="552">
        <v>259542</v>
      </c>
      <c r="F1956" s="552" t="s">
        <v>552</v>
      </c>
      <c r="G1956" s="442">
        <v>14.41</v>
      </c>
      <c r="H1956" s="939"/>
      <c r="I1956" s="442">
        <v>536707.37842999992</v>
      </c>
      <c r="J1956" s="442">
        <v>28131.634300000005</v>
      </c>
      <c r="K1956" s="449">
        <v>93871.05</v>
      </c>
      <c r="L1956" s="449">
        <v>17155.98</v>
      </c>
      <c r="M1956" s="449">
        <v>1561.12</v>
      </c>
      <c r="N1956" s="449">
        <v>677427.16272999998</v>
      </c>
      <c r="O1956" s="662">
        <v>2.61</v>
      </c>
      <c r="P1956" s="89"/>
    </row>
    <row r="1957" spans="1:16" ht="13.5" customHeight="1" outlineLevel="1" x14ac:dyDescent="0.2">
      <c r="A1957" s="623">
        <v>206</v>
      </c>
      <c r="B1957" s="262">
        <v>209</v>
      </c>
      <c r="C1957" s="262" t="s">
        <v>28</v>
      </c>
      <c r="D1957" s="265" t="s">
        <v>526</v>
      </c>
      <c r="E1957" s="294">
        <v>25233</v>
      </c>
      <c r="F1957" s="296"/>
      <c r="G1957" s="267">
        <v>1</v>
      </c>
      <c r="H1957" s="907">
        <v>57</v>
      </c>
      <c r="I1957" s="272">
        <v>66110.018349999998</v>
      </c>
      <c r="J1957" s="272">
        <v>1952.23</v>
      </c>
      <c r="K1957" s="316"/>
      <c r="L1957" s="316"/>
      <c r="M1957" s="316"/>
      <c r="N1957" s="316"/>
      <c r="O1957" s="656"/>
      <c r="P1957" s="89"/>
    </row>
    <row r="1958" spans="1:16" outlineLevel="1" x14ac:dyDescent="0.2">
      <c r="A1958" s="623">
        <v>206</v>
      </c>
      <c r="B1958" s="262">
        <v>209</v>
      </c>
      <c r="C1958" s="262" t="s">
        <v>28</v>
      </c>
      <c r="D1958" s="892" t="s">
        <v>3464</v>
      </c>
      <c r="E1958" s="567">
        <v>215220</v>
      </c>
      <c r="F1958" s="297"/>
      <c r="G1958" s="267">
        <v>10</v>
      </c>
      <c r="H1958" s="907">
        <v>44</v>
      </c>
      <c r="I1958" s="272">
        <v>397039.40424999996</v>
      </c>
      <c r="J1958" s="272">
        <v>19522.300000000003</v>
      </c>
      <c r="K1958" s="242"/>
      <c r="L1958" s="242"/>
      <c r="M1958" s="242"/>
      <c r="N1958" s="242"/>
      <c r="O1958" s="222"/>
      <c r="P1958" s="89"/>
    </row>
    <row r="1959" spans="1:16" outlineLevel="1" x14ac:dyDescent="0.2">
      <c r="A1959" s="623">
        <v>206</v>
      </c>
      <c r="B1959" s="262">
        <v>209</v>
      </c>
      <c r="C1959" s="262" t="s">
        <v>28</v>
      </c>
      <c r="D1959" s="265" t="s">
        <v>524</v>
      </c>
      <c r="E1959" s="294">
        <v>19089</v>
      </c>
      <c r="F1959" s="297"/>
      <c r="G1959" s="267">
        <v>1.5</v>
      </c>
      <c r="H1959" s="907">
        <v>29</v>
      </c>
      <c r="I1959" s="272">
        <v>33069.537969999998</v>
      </c>
      <c r="J1959" s="272">
        <v>2928.3449999999998</v>
      </c>
      <c r="K1959" s="242"/>
      <c r="L1959" s="242"/>
      <c r="M1959" s="242"/>
      <c r="N1959" s="242"/>
      <c r="O1959" s="222"/>
      <c r="P1959" s="89"/>
    </row>
    <row r="1960" spans="1:16" outlineLevel="1" x14ac:dyDescent="0.2">
      <c r="A1960" s="623">
        <v>206</v>
      </c>
      <c r="B1960" s="262">
        <v>209</v>
      </c>
      <c r="C1960" s="262" t="s">
        <v>28</v>
      </c>
      <c r="D1960" s="265" t="s">
        <v>1769</v>
      </c>
      <c r="E1960" s="294"/>
      <c r="F1960" s="297"/>
      <c r="G1960" s="267">
        <v>1.91</v>
      </c>
      <c r="H1960" s="907">
        <v>28</v>
      </c>
      <c r="I1960" s="272">
        <v>40488.417860000001</v>
      </c>
      <c r="J1960" s="272">
        <v>3728.7593000000002</v>
      </c>
      <c r="K1960" s="242"/>
      <c r="L1960" s="242"/>
      <c r="M1960" s="242"/>
      <c r="N1960" s="242"/>
      <c r="O1960" s="222"/>
      <c r="P1960" s="89"/>
    </row>
    <row r="1961" spans="1:16" ht="15" customHeight="1" outlineLevel="1" x14ac:dyDescent="0.2">
      <c r="A1961" s="630">
        <v>206</v>
      </c>
      <c r="B1961" s="455">
        <v>209</v>
      </c>
      <c r="C1961" s="455" t="s">
        <v>28</v>
      </c>
      <c r="D1961" s="376" t="s">
        <v>814</v>
      </c>
      <c r="E1961" s="379"/>
      <c r="F1961" s="542"/>
      <c r="G1961" s="380"/>
      <c r="H1961" s="903"/>
      <c r="I1961" s="251"/>
      <c r="J1961" s="251"/>
      <c r="K1961" s="251"/>
      <c r="L1961" s="251"/>
      <c r="M1961" s="251"/>
      <c r="N1961" s="251"/>
      <c r="O1961" s="252"/>
      <c r="P1961" s="89"/>
    </row>
    <row r="1962" spans="1:16" ht="18.75" customHeight="1" x14ac:dyDescent="0.2">
      <c r="A1962" s="631">
        <v>234</v>
      </c>
      <c r="B1962" s="439">
        <v>251</v>
      </c>
      <c r="C1962" s="439" t="s">
        <v>28</v>
      </c>
      <c r="D1962" s="440" t="s">
        <v>817</v>
      </c>
      <c r="E1962" s="441">
        <v>12726</v>
      </c>
      <c r="F1962" s="552" t="s">
        <v>552</v>
      </c>
      <c r="G1962" s="442">
        <v>1.1499999999999999</v>
      </c>
      <c r="H1962" s="938"/>
      <c r="I1962" s="442">
        <v>25226.077320000004</v>
      </c>
      <c r="J1962" s="442">
        <v>2245.0645</v>
      </c>
      <c r="K1962" s="442">
        <v>15881.74</v>
      </c>
      <c r="L1962" s="442">
        <v>1536.82</v>
      </c>
      <c r="M1962" s="442"/>
      <c r="N1962" s="442">
        <v>44889.701820000002</v>
      </c>
      <c r="O1962" s="442">
        <v>3.53</v>
      </c>
      <c r="P1962" s="89"/>
    </row>
    <row r="1963" spans="1:16" x14ac:dyDescent="0.2">
      <c r="A1963" s="632">
        <v>222</v>
      </c>
      <c r="B1963" s="605">
        <v>231</v>
      </c>
      <c r="C1963" s="605" t="s">
        <v>28</v>
      </c>
      <c r="D1963" s="606" t="s">
        <v>817</v>
      </c>
      <c r="E1963" s="607">
        <v>12726</v>
      </c>
      <c r="F1963" s="608" t="s">
        <v>552</v>
      </c>
      <c r="G1963" s="609">
        <v>1.1499999999999999</v>
      </c>
      <c r="H1963" s="939"/>
      <c r="I1963" s="609">
        <v>25226.077320000004</v>
      </c>
      <c r="J1963" s="609">
        <v>2245.0645</v>
      </c>
      <c r="K1963" s="609">
        <v>15881.74</v>
      </c>
      <c r="L1963" s="609">
        <v>1536.82</v>
      </c>
      <c r="M1963" s="609"/>
      <c r="N1963" s="609">
        <v>44889.701820000002</v>
      </c>
      <c r="O1963" s="609">
        <v>3.53</v>
      </c>
      <c r="P1963" s="89"/>
    </row>
    <row r="1964" spans="1:16" x14ac:dyDescent="0.2">
      <c r="A1964" s="632">
        <v>238</v>
      </c>
      <c r="B1964" s="605">
        <v>256</v>
      </c>
      <c r="C1964" s="605" t="s">
        <v>28</v>
      </c>
      <c r="D1964" s="606" t="s">
        <v>817</v>
      </c>
      <c r="E1964" s="607">
        <v>12726</v>
      </c>
      <c r="F1964" s="608" t="s">
        <v>552</v>
      </c>
      <c r="G1964" s="609">
        <v>1.1499999999999999</v>
      </c>
      <c r="H1964" s="939"/>
      <c r="I1964" s="609">
        <v>25226.077320000004</v>
      </c>
      <c r="J1964" s="609">
        <v>2245.0645</v>
      </c>
      <c r="K1964" s="609">
        <v>15881.74</v>
      </c>
      <c r="L1964" s="609">
        <v>1536.82</v>
      </c>
      <c r="M1964" s="609"/>
      <c r="N1964" s="609">
        <v>44889.701820000002</v>
      </c>
      <c r="O1964" s="609">
        <v>3.53</v>
      </c>
      <c r="P1964" s="89"/>
    </row>
    <row r="1965" spans="1:16" outlineLevel="1" x14ac:dyDescent="0.2">
      <c r="A1965" s="623">
        <v>234</v>
      </c>
      <c r="B1965" s="262">
        <v>251</v>
      </c>
      <c r="C1965" s="262" t="s">
        <v>28</v>
      </c>
      <c r="D1965" s="265" t="s">
        <v>524</v>
      </c>
      <c r="E1965" s="294">
        <v>12726</v>
      </c>
      <c r="F1965" s="296"/>
      <c r="G1965" s="267">
        <v>1</v>
      </c>
      <c r="H1965" s="907">
        <v>29</v>
      </c>
      <c r="I1965" s="272">
        <v>22046.358640000002</v>
      </c>
      <c r="J1965" s="272">
        <v>1952.23</v>
      </c>
      <c r="K1965" s="316"/>
      <c r="L1965" s="316"/>
      <c r="M1965" s="316"/>
      <c r="N1965" s="316"/>
      <c r="O1965" s="656"/>
      <c r="P1965" s="89"/>
    </row>
    <row r="1966" spans="1:16" ht="15" customHeight="1" outlineLevel="1" x14ac:dyDescent="0.2">
      <c r="A1966" s="623">
        <v>234</v>
      </c>
      <c r="B1966" s="262">
        <v>251</v>
      </c>
      <c r="C1966" s="262" t="s">
        <v>28</v>
      </c>
      <c r="D1966" s="265" t="s">
        <v>1769</v>
      </c>
      <c r="E1966" s="294"/>
      <c r="F1966" s="297"/>
      <c r="G1966" s="267">
        <v>0.15</v>
      </c>
      <c r="H1966" s="907">
        <v>28</v>
      </c>
      <c r="I1966" s="272">
        <v>3179.7186799999999</v>
      </c>
      <c r="J1966" s="272">
        <v>292.83449999999999</v>
      </c>
      <c r="K1966" s="242"/>
      <c r="L1966" s="242"/>
      <c r="M1966" s="242"/>
      <c r="N1966" s="650"/>
      <c r="O1966" s="222"/>
      <c r="P1966" s="89"/>
    </row>
    <row r="1967" spans="1:16" ht="16.350000000000001" customHeight="1" outlineLevel="1" x14ac:dyDescent="0.2">
      <c r="A1967" s="630">
        <v>234</v>
      </c>
      <c r="B1967" s="455">
        <v>251</v>
      </c>
      <c r="C1967" s="455" t="s">
        <v>28</v>
      </c>
      <c r="D1967" s="376" t="s">
        <v>818</v>
      </c>
      <c r="E1967" s="379"/>
      <c r="F1967" s="542"/>
      <c r="G1967" s="380"/>
      <c r="H1967" s="903"/>
      <c r="I1967" s="251"/>
      <c r="J1967" s="251"/>
      <c r="K1967" s="242"/>
      <c r="L1967" s="242"/>
      <c r="M1967" s="242"/>
      <c r="N1967" s="650"/>
      <c r="O1967" s="252"/>
      <c r="P1967" s="89"/>
    </row>
    <row r="1968" spans="1:16" ht="16.350000000000001" customHeight="1" x14ac:dyDescent="0.2">
      <c r="A1968" s="631">
        <v>220</v>
      </c>
      <c r="B1968" s="439">
        <v>229</v>
      </c>
      <c r="C1968" s="439" t="s">
        <v>28</v>
      </c>
      <c r="D1968" s="440" t="s">
        <v>821</v>
      </c>
      <c r="E1968" s="441">
        <v>41690</v>
      </c>
      <c r="F1968" s="552" t="s">
        <v>552</v>
      </c>
      <c r="G1968" s="442">
        <v>2.31</v>
      </c>
      <c r="H1968" s="938"/>
      <c r="I1968" s="442">
        <v>104060.07093</v>
      </c>
      <c r="J1968" s="442">
        <v>4509.6512999999995</v>
      </c>
      <c r="K1968" s="449">
        <v>30399.21</v>
      </c>
      <c r="L1968" s="449">
        <v>6564.54</v>
      </c>
      <c r="M1968" s="449">
        <v>1561.12</v>
      </c>
      <c r="N1968" s="449">
        <v>147094.59223000001</v>
      </c>
      <c r="O1968" s="662">
        <v>3.53</v>
      </c>
      <c r="P1968" s="89"/>
    </row>
    <row r="1969" spans="1:16" ht="16.350000000000001" customHeight="1" outlineLevel="1" x14ac:dyDescent="0.2">
      <c r="A1969" s="623">
        <v>220</v>
      </c>
      <c r="B1969" s="262">
        <v>229</v>
      </c>
      <c r="C1969" s="262" t="s">
        <v>28</v>
      </c>
      <c r="D1969" s="265" t="s">
        <v>526</v>
      </c>
      <c r="E1969" s="294">
        <v>25233</v>
      </c>
      <c r="F1969" s="296"/>
      <c r="G1969" s="267">
        <v>1</v>
      </c>
      <c r="H1969" s="907">
        <v>57</v>
      </c>
      <c r="I1969" s="272">
        <v>66110.018349999998</v>
      </c>
      <c r="J1969" s="272">
        <v>1952.23</v>
      </c>
      <c r="K1969" s="316"/>
      <c r="L1969" s="316"/>
      <c r="M1969" s="316"/>
      <c r="N1969" s="316"/>
      <c r="O1969" s="656"/>
      <c r="P1969" s="89"/>
    </row>
    <row r="1970" spans="1:16" ht="16.5" customHeight="1" outlineLevel="1" x14ac:dyDescent="0.2">
      <c r="A1970" s="623">
        <v>220</v>
      </c>
      <c r="B1970" s="262">
        <v>229</v>
      </c>
      <c r="C1970" s="262" t="s">
        <v>28</v>
      </c>
      <c r="D1970" s="265" t="s">
        <v>535</v>
      </c>
      <c r="E1970" s="294">
        <v>16457</v>
      </c>
      <c r="F1970" s="297"/>
      <c r="G1970" s="267">
        <v>1</v>
      </c>
      <c r="H1970" s="907">
        <v>38</v>
      </c>
      <c r="I1970" s="272">
        <v>31378.633979999999</v>
      </c>
      <c r="J1970" s="272">
        <v>1952.23</v>
      </c>
      <c r="K1970" s="242"/>
      <c r="L1970" s="242"/>
      <c r="M1970" s="242"/>
      <c r="N1970" s="242"/>
      <c r="O1970" s="222"/>
      <c r="P1970" s="89"/>
    </row>
    <row r="1971" spans="1:16" ht="16.5" customHeight="1" outlineLevel="1" x14ac:dyDescent="0.2">
      <c r="A1971" s="623">
        <v>220</v>
      </c>
      <c r="B1971" s="262">
        <v>229</v>
      </c>
      <c r="C1971" s="262" t="s">
        <v>28</v>
      </c>
      <c r="D1971" s="265" t="s">
        <v>1769</v>
      </c>
      <c r="E1971" s="294"/>
      <c r="F1971" s="297"/>
      <c r="G1971" s="267">
        <v>0.31</v>
      </c>
      <c r="H1971" s="907">
        <v>28</v>
      </c>
      <c r="I1971" s="272">
        <v>6571.4185999999991</v>
      </c>
      <c r="J1971" s="272">
        <v>605.19129999999996</v>
      </c>
      <c r="K1971" s="242"/>
      <c r="L1971" s="242"/>
      <c r="M1971" s="242"/>
      <c r="N1971" s="242"/>
      <c r="O1971" s="222"/>
      <c r="P1971" s="89"/>
    </row>
    <row r="1972" spans="1:16" outlineLevel="1" x14ac:dyDescent="0.2">
      <c r="A1972" s="630">
        <v>220</v>
      </c>
      <c r="B1972" s="455">
        <v>229</v>
      </c>
      <c r="C1972" s="455" t="s">
        <v>28</v>
      </c>
      <c r="D1972" s="376" t="s">
        <v>822</v>
      </c>
      <c r="E1972" s="379"/>
      <c r="F1972" s="542"/>
      <c r="G1972" s="380"/>
      <c r="H1972" s="903"/>
      <c r="I1972" s="251"/>
      <c r="J1972" s="251"/>
      <c r="K1972" s="251"/>
      <c r="L1972" s="251"/>
      <c r="M1972" s="251"/>
      <c r="N1972" s="251"/>
      <c r="O1972" s="252"/>
      <c r="P1972" s="89"/>
    </row>
    <row r="1973" spans="1:16" x14ac:dyDescent="0.2">
      <c r="A1973" s="631">
        <v>220</v>
      </c>
      <c r="B1973" s="439">
        <v>229</v>
      </c>
      <c r="C1973" s="439" t="s">
        <v>28</v>
      </c>
      <c r="D1973" s="440" t="s">
        <v>823</v>
      </c>
      <c r="E1973" s="441">
        <v>41690</v>
      </c>
      <c r="F1973" s="552" t="s">
        <v>552</v>
      </c>
      <c r="G1973" s="442">
        <v>2.31</v>
      </c>
      <c r="H1973" s="938"/>
      <c r="I1973" s="442">
        <v>104060.07093</v>
      </c>
      <c r="J1973" s="442">
        <v>4509.6512999999995</v>
      </c>
      <c r="K1973" s="449">
        <v>30399.22</v>
      </c>
      <c r="L1973" s="449">
        <v>8669.17</v>
      </c>
      <c r="M1973" s="449">
        <v>1561.12</v>
      </c>
      <c r="N1973" s="449">
        <v>149199.23222999999</v>
      </c>
      <c r="O1973" s="662">
        <v>3.58</v>
      </c>
      <c r="P1973" s="89"/>
    </row>
    <row r="1974" spans="1:16" ht="15" customHeight="1" outlineLevel="1" x14ac:dyDescent="0.2">
      <c r="A1974" s="623">
        <v>220</v>
      </c>
      <c r="B1974" s="262">
        <v>229</v>
      </c>
      <c r="C1974" s="262" t="s">
        <v>28</v>
      </c>
      <c r="D1974" s="265" t="s">
        <v>526</v>
      </c>
      <c r="E1974" s="294">
        <v>25233</v>
      </c>
      <c r="F1974" s="296"/>
      <c r="G1974" s="267">
        <v>1</v>
      </c>
      <c r="H1974" s="907">
        <v>57</v>
      </c>
      <c r="I1974" s="272">
        <v>66110.018349999998</v>
      </c>
      <c r="J1974" s="272">
        <v>1952.23</v>
      </c>
      <c r="K1974" s="316"/>
      <c r="L1974" s="316"/>
      <c r="M1974" s="316"/>
      <c r="N1974" s="316"/>
      <c r="O1974" s="656"/>
      <c r="P1974" s="89"/>
    </row>
    <row r="1975" spans="1:16" ht="15" customHeight="1" outlineLevel="1" x14ac:dyDescent="0.2">
      <c r="A1975" s="623">
        <v>220</v>
      </c>
      <c r="B1975" s="262">
        <v>229</v>
      </c>
      <c r="C1975" s="262" t="s">
        <v>28</v>
      </c>
      <c r="D1975" s="265" t="s">
        <v>535</v>
      </c>
      <c r="E1975" s="294">
        <v>16457</v>
      </c>
      <c r="F1975" s="297"/>
      <c r="G1975" s="267">
        <v>1</v>
      </c>
      <c r="H1975" s="907">
        <v>38</v>
      </c>
      <c r="I1975" s="272">
        <v>31378.633979999999</v>
      </c>
      <c r="J1975" s="272">
        <v>1952.23</v>
      </c>
      <c r="K1975" s="242"/>
      <c r="L1975" s="242"/>
      <c r="M1975" s="242"/>
      <c r="N1975" s="242"/>
      <c r="O1975" s="222"/>
      <c r="P1975" s="89"/>
    </row>
    <row r="1976" spans="1:16" ht="16.5" customHeight="1" outlineLevel="1" x14ac:dyDescent="0.2">
      <c r="A1976" s="623">
        <v>220</v>
      </c>
      <c r="B1976" s="262">
        <v>229</v>
      </c>
      <c r="C1976" s="262" t="s">
        <v>28</v>
      </c>
      <c r="D1976" s="265" t="s">
        <v>1769</v>
      </c>
      <c r="E1976" s="294"/>
      <c r="F1976" s="297"/>
      <c r="G1976" s="267">
        <v>0.31</v>
      </c>
      <c r="H1976" s="907">
        <v>28</v>
      </c>
      <c r="I1976" s="272">
        <v>6571.4185999999991</v>
      </c>
      <c r="J1976" s="272">
        <v>605.19129999999996</v>
      </c>
      <c r="K1976" s="242"/>
      <c r="L1976" s="242"/>
      <c r="M1976" s="242"/>
      <c r="N1976" s="242"/>
      <c r="O1976" s="222"/>
      <c r="P1976" s="89"/>
    </row>
    <row r="1977" spans="1:16" ht="16.5" customHeight="1" outlineLevel="1" x14ac:dyDescent="0.2">
      <c r="A1977" s="630">
        <v>220</v>
      </c>
      <c r="B1977" s="455">
        <v>229</v>
      </c>
      <c r="C1977" s="455" t="s">
        <v>28</v>
      </c>
      <c r="D1977" s="376" t="s">
        <v>822</v>
      </c>
      <c r="E1977" s="379"/>
      <c r="F1977" s="542"/>
      <c r="G1977" s="380"/>
      <c r="H1977" s="903"/>
      <c r="I1977" s="251"/>
      <c r="J1977" s="251"/>
      <c r="K1977" s="251"/>
      <c r="L1977" s="251"/>
      <c r="M1977" s="251"/>
      <c r="N1977" s="251"/>
      <c r="O1977" s="252"/>
      <c r="P1977" s="89"/>
    </row>
    <row r="1978" spans="1:16" ht="16.5" customHeight="1" x14ac:dyDescent="0.2">
      <c r="A1978" s="631">
        <v>220</v>
      </c>
      <c r="B1978" s="439">
        <v>229</v>
      </c>
      <c r="C1978" s="439" t="s">
        <v>28</v>
      </c>
      <c r="D1978" s="440" t="s">
        <v>824</v>
      </c>
      <c r="E1978" s="441">
        <v>39221.449999999997</v>
      </c>
      <c r="F1978" s="552" t="s">
        <v>552</v>
      </c>
      <c r="G1978" s="442">
        <v>2.13</v>
      </c>
      <c r="H1978" s="938"/>
      <c r="I1978" s="442">
        <v>98717.332109999988</v>
      </c>
      <c r="J1978" s="442">
        <v>4158.2498999999998</v>
      </c>
      <c r="K1978" s="449">
        <v>30399.22</v>
      </c>
      <c r="L1978" s="449">
        <v>28409.23</v>
      </c>
      <c r="M1978" s="449">
        <v>1561.12</v>
      </c>
      <c r="N1978" s="449">
        <v>163245.15200999999</v>
      </c>
      <c r="O1978" s="662">
        <v>4.16</v>
      </c>
      <c r="P1978" s="89"/>
    </row>
    <row r="1979" spans="1:16" outlineLevel="1" x14ac:dyDescent="0.2">
      <c r="A1979" s="623">
        <v>220</v>
      </c>
      <c r="B1979" s="262">
        <v>229</v>
      </c>
      <c r="C1979" s="262" t="s">
        <v>28</v>
      </c>
      <c r="D1979" s="265" t="s">
        <v>526</v>
      </c>
      <c r="E1979" s="294">
        <v>25233</v>
      </c>
      <c r="F1979" s="296"/>
      <c r="G1979" s="267">
        <v>1</v>
      </c>
      <c r="H1979" s="907">
        <v>57</v>
      </c>
      <c r="I1979" s="272">
        <v>66110.018349999998</v>
      </c>
      <c r="J1979" s="272">
        <v>1952.23</v>
      </c>
      <c r="K1979" s="316"/>
      <c r="L1979" s="316"/>
      <c r="M1979" s="316"/>
      <c r="N1979" s="316"/>
      <c r="O1979" s="656"/>
      <c r="P1979" s="89"/>
    </row>
    <row r="1980" spans="1:16" outlineLevel="1" x14ac:dyDescent="0.2">
      <c r="A1980" s="623">
        <v>220</v>
      </c>
      <c r="B1980" s="262">
        <v>229</v>
      </c>
      <c r="C1980" s="262" t="s">
        <v>28</v>
      </c>
      <c r="D1980" s="265" t="s">
        <v>535</v>
      </c>
      <c r="E1980" s="294">
        <v>13988.449999999999</v>
      </c>
      <c r="F1980" s="297"/>
      <c r="G1980" s="267">
        <v>0.85</v>
      </c>
      <c r="H1980" s="907">
        <v>38</v>
      </c>
      <c r="I1980" s="272">
        <v>26671.838880000003</v>
      </c>
      <c r="J1980" s="272">
        <v>1659.3955000000001</v>
      </c>
      <c r="K1980" s="242"/>
      <c r="L1980" s="242"/>
      <c r="M1980" s="242"/>
      <c r="N1980" s="242"/>
      <c r="O1980" s="222"/>
      <c r="P1980" s="89"/>
    </row>
    <row r="1981" spans="1:16" ht="15" customHeight="1" outlineLevel="1" x14ac:dyDescent="0.2">
      <c r="A1981" s="623">
        <v>220</v>
      </c>
      <c r="B1981" s="262">
        <v>229</v>
      </c>
      <c r="C1981" s="262" t="s">
        <v>28</v>
      </c>
      <c r="D1981" s="265" t="s">
        <v>1769</v>
      </c>
      <c r="E1981" s="294"/>
      <c r="F1981" s="297"/>
      <c r="G1981" s="267">
        <v>0.28000000000000003</v>
      </c>
      <c r="H1981" s="907">
        <v>28</v>
      </c>
      <c r="I1981" s="272">
        <v>5935.4748799999998</v>
      </c>
      <c r="J1981" s="272">
        <v>546.62439999999992</v>
      </c>
      <c r="K1981" s="242"/>
      <c r="L1981" s="242"/>
      <c r="M1981" s="242"/>
      <c r="N1981" s="242"/>
      <c r="O1981" s="222"/>
      <c r="P1981" s="89"/>
    </row>
    <row r="1982" spans="1:16" ht="16.5" customHeight="1" outlineLevel="1" x14ac:dyDescent="0.2">
      <c r="A1982" s="630">
        <v>220</v>
      </c>
      <c r="B1982" s="455">
        <v>229</v>
      </c>
      <c r="C1982" s="455" t="s">
        <v>28</v>
      </c>
      <c r="D1982" s="376" t="s">
        <v>822</v>
      </c>
      <c r="E1982" s="379"/>
      <c r="F1982" s="542"/>
      <c r="G1982" s="380"/>
      <c r="H1982" s="903"/>
      <c r="I1982" s="251"/>
      <c r="J1982" s="251"/>
      <c r="K1982" s="251"/>
      <c r="L1982" s="251"/>
      <c r="M1982" s="251"/>
      <c r="N1982" s="251"/>
      <c r="O1982" s="252"/>
      <c r="P1982" s="89"/>
    </row>
    <row r="1983" spans="1:16" ht="25.5" customHeight="1" x14ac:dyDescent="0.2">
      <c r="A1983" s="1092">
        <v>227</v>
      </c>
      <c r="B1983" s="1093">
        <v>237</v>
      </c>
      <c r="C1983" s="1093" t="s">
        <v>28</v>
      </c>
      <c r="D1983" s="1095" t="s">
        <v>825</v>
      </c>
      <c r="E1983" s="1096">
        <v>21522</v>
      </c>
      <c r="F1983" s="1097" t="s">
        <v>552</v>
      </c>
      <c r="G1983" s="751">
        <v>1.1499999999999999</v>
      </c>
      <c r="H1983" s="938"/>
      <c r="I1983" s="751">
        <v>53417.805500000002</v>
      </c>
      <c r="J1983" s="751">
        <v>2245.0645</v>
      </c>
      <c r="K1983" s="751">
        <v>7697.72</v>
      </c>
      <c r="L1983" s="751">
        <v>1442.1</v>
      </c>
      <c r="M1983" s="751"/>
      <c r="N1983" s="751">
        <v>64802.69000000001</v>
      </c>
      <c r="O1983" s="751">
        <v>3.01</v>
      </c>
      <c r="P1983" s="89"/>
    </row>
    <row r="1984" spans="1:16" ht="23.1" customHeight="1" x14ac:dyDescent="0.2">
      <c r="A1984" s="1092">
        <v>301</v>
      </c>
      <c r="B1984" s="1093">
        <v>258</v>
      </c>
      <c r="C1984" s="1093" t="s">
        <v>28</v>
      </c>
      <c r="D1984" s="1098" t="s">
        <v>825</v>
      </c>
      <c r="E1984" s="1099">
        <v>21522</v>
      </c>
      <c r="F1984" s="1100" t="s">
        <v>552</v>
      </c>
      <c r="G1984" s="752">
        <v>1.1499999999999999</v>
      </c>
      <c r="H1984" s="939"/>
      <c r="I1984" s="752">
        <v>53417.805500000002</v>
      </c>
      <c r="J1984" s="752">
        <v>2245.0645</v>
      </c>
      <c r="K1984" s="752">
        <v>7697.72</v>
      </c>
      <c r="L1984" s="752">
        <v>1442.1</v>
      </c>
      <c r="M1984" s="752"/>
      <c r="N1984" s="752">
        <v>64802.69000000001</v>
      </c>
      <c r="O1984" s="752">
        <v>3.01</v>
      </c>
      <c r="P1984" s="89"/>
    </row>
    <row r="1985" spans="1:16" x14ac:dyDescent="0.2">
      <c r="A1985" s="1092">
        <v>230</v>
      </c>
      <c r="B1985" s="1093">
        <v>241</v>
      </c>
      <c r="C1985" s="1093" t="s">
        <v>28</v>
      </c>
      <c r="D1985" s="1098" t="s">
        <v>825</v>
      </c>
      <c r="E1985" s="1099">
        <v>21522</v>
      </c>
      <c r="F1985" s="1100" t="s">
        <v>552</v>
      </c>
      <c r="G1985" s="752">
        <v>1.1499999999999999</v>
      </c>
      <c r="H1985" s="939"/>
      <c r="I1985" s="752">
        <v>53417.805500000002</v>
      </c>
      <c r="J1985" s="752">
        <v>2245.0645</v>
      </c>
      <c r="K1985" s="752">
        <v>7697.72</v>
      </c>
      <c r="L1985" s="752">
        <v>1442.1</v>
      </c>
      <c r="M1985" s="752"/>
      <c r="N1985" s="752">
        <v>64802.69000000001</v>
      </c>
      <c r="O1985" s="752">
        <v>3.01</v>
      </c>
      <c r="P1985" s="89"/>
    </row>
    <row r="1986" spans="1:16" x14ac:dyDescent="0.2">
      <c r="A1986" s="1092">
        <v>206</v>
      </c>
      <c r="B1986" s="1093">
        <v>209</v>
      </c>
      <c r="C1986" s="1093" t="s">
        <v>28</v>
      </c>
      <c r="D1986" s="1098" t="s">
        <v>825</v>
      </c>
      <c r="E1986" s="1099">
        <v>21522</v>
      </c>
      <c r="F1986" s="1100" t="s">
        <v>552</v>
      </c>
      <c r="G1986" s="752">
        <v>1.1499999999999999</v>
      </c>
      <c r="H1986" s="939"/>
      <c r="I1986" s="752">
        <v>53417.805500000002</v>
      </c>
      <c r="J1986" s="752">
        <v>2245.0645</v>
      </c>
      <c r="K1986" s="752">
        <v>7697.72</v>
      </c>
      <c r="L1986" s="752">
        <v>1442.1</v>
      </c>
      <c r="M1986" s="752"/>
      <c r="N1986" s="752">
        <v>64802.69000000001</v>
      </c>
      <c r="O1986" s="752">
        <v>3.01</v>
      </c>
      <c r="P1986" s="89"/>
    </row>
    <row r="1987" spans="1:16" ht="15" customHeight="1" outlineLevel="1" x14ac:dyDescent="0.2">
      <c r="A1987" s="889">
        <v>227</v>
      </c>
      <c r="B1987" s="890">
        <v>237</v>
      </c>
      <c r="C1987" s="890" t="s">
        <v>28</v>
      </c>
      <c r="D1987" s="892" t="s">
        <v>2995</v>
      </c>
      <c r="E1987" s="897">
        <v>21522</v>
      </c>
      <c r="F1987" s="898"/>
      <c r="G1987" s="894">
        <v>1</v>
      </c>
      <c r="H1987" s="907">
        <v>50</v>
      </c>
      <c r="I1987" s="744">
        <v>50238.086820000004</v>
      </c>
      <c r="J1987" s="744">
        <v>1952.23</v>
      </c>
      <c r="K1987" s="1058"/>
      <c r="L1987" s="1058"/>
      <c r="M1987" s="1058"/>
      <c r="N1987" s="1058"/>
      <c r="O1987" s="1101"/>
      <c r="P1987" s="89"/>
    </row>
    <row r="1988" spans="1:16" ht="15" customHeight="1" outlineLevel="1" x14ac:dyDescent="0.2">
      <c r="A1988" s="889">
        <v>227</v>
      </c>
      <c r="B1988" s="890">
        <v>237</v>
      </c>
      <c r="C1988" s="890" t="s">
        <v>28</v>
      </c>
      <c r="D1988" s="892" t="s">
        <v>1769</v>
      </c>
      <c r="E1988" s="897"/>
      <c r="F1988" s="893"/>
      <c r="G1988" s="894">
        <v>0.15</v>
      </c>
      <c r="H1988" s="907">
        <v>28</v>
      </c>
      <c r="I1988" s="744">
        <v>3179.7186799999999</v>
      </c>
      <c r="J1988" s="744">
        <v>292.83449999999999</v>
      </c>
      <c r="K1988" s="740"/>
      <c r="L1988" s="740"/>
      <c r="M1988" s="740"/>
      <c r="N1988" s="740"/>
      <c r="O1988" s="908"/>
      <c r="P1988" s="89"/>
    </row>
    <row r="1989" spans="1:16" s="20" customFormat="1" ht="16.350000000000001" customHeight="1" outlineLevel="1" x14ac:dyDescent="0.2">
      <c r="A1989" s="889">
        <v>227</v>
      </c>
      <c r="B1989" s="890">
        <v>237</v>
      </c>
      <c r="C1989" s="890" t="s">
        <v>28</v>
      </c>
      <c r="D1989" s="1203" t="s">
        <v>3183</v>
      </c>
      <c r="E1989" s="1204"/>
      <c r="F1989" s="1205"/>
      <c r="G1989" s="745"/>
      <c r="H1989" s="902"/>
      <c r="I1989" s="740"/>
      <c r="J1989" s="740"/>
      <c r="K1989" s="740"/>
      <c r="L1989" s="740"/>
      <c r="M1989" s="740"/>
      <c r="N1989" s="740"/>
      <c r="O1989" s="908"/>
      <c r="P1989" s="89"/>
    </row>
    <row r="1990" spans="1:16" s="20" customFormat="1" ht="16.350000000000001" customHeight="1" outlineLevel="1" x14ac:dyDescent="0.2">
      <c r="A1990" s="1102">
        <v>227</v>
      </c>
      <c r="B1990" s="1061">
        <v>237</v>
      </c>
      <c r="C1990" s="1061" t="s">
        <v>28</v>
      </c>
      <c r="D1990" s="1206" t="s">
        <v>3592</v>
      </c>
      <c r="E1990" s="1207"/>
      <c r="F1990" s="1208"/>
      <c r="G1990" s="750"/>
      <c r="H1990" s="903"/>
      <c r="I1990" s="747"/>
      <c r="J1990" s="747"/>
      <c r="K1990" s="740"/>
      <c r="L1990" s="740"/>
      <c r="M1990" s="740"/>
      <c r="N1990" s="740"/>
      <c r="O1990" s="910"/>
      <c r="P1990" s="89"/>
    </row>
    <row r="1991" spans="1:16" s="20" customFormat="1" ht="16.350000000000001" customHeight="1" x14ac:dyDescent="0.2">
      <c r="A1991" s="1092">
        <v>227</v>
      </c>
      <c r="B1991" s="1093">
        <v>237</v>
      </c>
      <c r="C1991" s="1094" t="s">
        <v>28</v>
      </c>
      <c r="D1991" s="1095" t="s">
        <v>826</v>
      </c>
      <c r="E1991" s="1096">
        <v>21522</v>
      </c>
      <c r="F1991" s="1097" t="s">
        <v>552</v>
      </c>
      <c r="G1991" s="751">
        <v>1.1499999999999999</v>
      </c>
      <c r="H1991" s="938"/>
      <c r="I1991" s="751">
        <v>44471.779630000005</v>
      </c>
      <c r="J1991" s="751">
        <v>2245.0645</v>
      </c>
      <c r="K1991" s="751">
        <v>7697.72</v>
      </c>
      <c r="L1991" s="751">
        <v>1442.1</v>
      </c>
      <c r="M1991" s="751"/>
      <c r="N1991" s="751">
        <v>55856.664130000012</v>
      </c>
      <c r="O1991" s="751">
        <v>2.6</v>
      </c>
      <c r="P1991" s="89"/>
    </row>
    <row r="1992" spans="1:16" s="20" customFormat="1" ht="16.350000000000001" customHeight="1" x14ac:dyDescent="0.2">
      <c r="A1992" s="1092">
        <v>230</v>
      </c>
      <c r="B1992" s="1093">
        <v>241</v>
      </c>
      <c r="C1992" s="1093" t="s">
        <v>28</v>
      </c>
      <c r="D1992" s="1098" t="s">
        <v>826</v>
      </c>
      <c r="E1992" s="1099">
        <v>21522</v>
      </c>
      <c r="F1992" s="1100" t="s">
        <v>552</v>
      </c>
      <c r="G1992" s="752">
        <v>1.1499999999999999</v>
      </c>
      <c r="H1992" s="939"/>
      <c r="I1992" s="752">
        <v>44471.779630000005</v>
      </c>
      <c r="J1992" s="752">
        <v>2245.0645</v>
      </c>
      <c r="K1992" s="752">
        <v>7697.72</v>
      </c>
      <c r="L1992" s="752">
        <v>1442.1</v>
      </c>
      <c r="M1992" s="752"/>
      <c r="N1992" s="752">
        <v>55856.664130000012</v>
      </c>
      <c r="O1992" s="752">
        <v>2.6</v>
      </c>
      <c r="P1992" s="89"/>
    </row>
    <row r="1993" spans="1:16" s="20" customFormat="1" ht="16.350000000000001" customHeight="1" outlineLevel="1" x14ac:dyDescent="0.2">
      <c r="A1993" s="889">
        <v>227</v>
      </c>
      <c r="B1993" s="890">
        <v>237</v>
      </c>
      <c r="C1993" s="890" t="s">
        <v>28</v>
      </c>
      <c r="D1993" s="892" t="s">
        <v>3470</v>
      </c>
      <c r="E1993" s="897">
        <v>21522</v>
      </c>
      <c r="F1993" s="898"/>
      <c r="G1993" s="894">
        <v>1</v>
      </c>
      <c r="H1993" s="907">
        <v>45</v>
      </c>
      <c r="I1993" s="744">
        <v>41292.060950000006</v>
      </c>
      <c r="J1993" s="744">
        <v>1952.23</v>
      </c>
      <c r="K1993" s="1058"/>
      <c r="L1993" s="1058"/>
      <c r="M1993" s="1058"/>
      <c r="N1993" s="1058"/>
      <c r="O1993" s="1101"/>
      <c r="P1993" s="89"/>
    </row>
    <row r="1994" spans="1:16" s="20" customFormat="1" ht="16.350000000000001" customHeight="1" outlineLevel="1" x14ac:dyDescent="0.2">
      <c r="A1994" s="889">
        <v>227</v>
      </c>
      <c r="B1994" s="890">
        <v>237</v>
      </c>
      <c r="C1994" s="890" t="s">
        <v>28</v>
      </c>
      <c r="D1994" s="892" t="s">
        <v>1769</v>
      </c>
      <c r="E1994" s="897"/>
      <c r="F1994" s="893"/>
      <c r="G1994" s="894">
        <v>0.15</v>
      </c>
      <c r="H1994" s="907">
        <v>28</v>
      </c>
      <c r="I1994" s="744">
        <v>3179.7186799999999</v>
      </c>
      <c r="J1994" s="744">
        <v>292.83449999999999</v>
      </c>
      <c r="K1994" s="740"/>
      <c r="L1994" s="740"/>
      <c r="M1994" s="740"/>
      <c r="N1994" s="740"/>
      <c r="O1994" s="908"/>
    </row>
    <row r="1995" spans="1:16" s="20" customFormat="1" ht="16.350000000000001" customHeight="1" outlineLevel="1" x14ac:dyDescent="0.2">
      <c r="A1995" s="1102">
        <v>227</v>
      </c>
      <c r="B1995" s="1061">
        <v>237</v>
      </c>
      <c r="C1995" s="1104" t="s">
        <v>28</v>
      </c>
      <c r="D1995" s="1206" t="s">
        <v>3593</v>
      </c>
      <c r="E1995" s="1207"/>
      <c r="F1995" s="1208"/>
      <c r="G1995" s="750"/>
      <c r="H1995" s="903"/>
      <c r="I1995" s="747"/>
      <c r="J1995" s="747"/>
      <c r="K1995" s="747"/>
      <c r="L1995" s="747"/>
      <c r="M1995" s="747"/>
      <c r="N1995" s="747"/>
      <c r="O1995" s="910"/>
    </row>
    <row r="1996" spans="1:16" s="20" customFormat="1" ht="16.350000000000001" customHeight="1" x14ac:dyDescent="0.2">
      <c r="A1996" s="1092">
        <v>227</v>
      </c>
      <c r="B1996" s="1093">
        <v>237</v>
      </c>
      <c r="C1996" s="1093" t="s">
        <v>28</v>
      </c>
      <c r="D1996" s="1095" t="s">
        <v>2731</v>
      </c>
      <c r="E1996" s="1096">
        <v>21522</v>
      </c>
      <c r="F1996" s="1097" t="s">
        <v>552</v>
      </c>
      <c r="G1996" s="751">
        <v>1.1499999999999999</v>
      </c>
      <c r="H1996" s="938"/>
      <c r="I1996" s="751">
        <v>35813.70203</v>
      </c>
      <c r="J1996" s="751">
        <v>2245.0645</v>
      </c>
      <c r="K1996" s="751">
        <v>6625.78</v>
      </c>
      <c r="L1996" s="751">
        <v>1241.27</v>
      </c>
      <c r="M1996" s="751"/>
      <c r="N1996" s="751">
        <v>45925.816530000004</v>
      </c>
      <c r="O1996" s="751">
        <v>2.13</v>
      </c>
    </row>
    <row r="1997" spans="1:16" s="20" customFormat="1" ht="16.350000000000001" customHeight="1" x14ac:dyDescent="0.2">
      <c r="A1997" s="1092">
        <v>301</v>
      </c>
      <c r="B1997" s="1093">
        <v>258</v>
      </c>
      <c r="C1997" s="1093" t="s">
        <v>28</v>
      </c>
      <c r="D1997" s="1098" t="s">
        <v>2731</v>
      </c>
      <c r="E1997" s="1099">
        <v>21522</v>
      </c>
      <c r="F1997" s="1100" t="s">
        <v>552</v>
      </c>
      <c r="G1997" s="752">
        <v>1.1499999999999999</v>
      </c>
      <c r="H1997" s="939"/>
      <c r="I1997" s="752">
        <v>35813.70203</v>
      </c>
      <c r="J1997" s="752">
        <v>2245.0645</v>
      </c>
      <c r="K1997" s="752">
        <v>6625.78</v>
      </c>
      <c r="L1997" s="752">
        <v>1241.27</v>
      </c>
      <c r="M1997" s="752"/>
      <c r="N1997" s="752">
        <v>45925.816530000004</v>
      </c>
      <c r="O1997" s="752">
        <v>2.13</v>
      </c>
    </row>
    <row r="1998" spans="1:16" s="20" customFormat="1" ht="16.350000000000001" customHeight="1" x14ac:dyDescent="0.2">
      <c r="A1998" s="1092">
        <v>230</v>
      </c>
      <c r="B1998" s="1093">
        <v>241</v>
      </c>
      <c r="C1998" s="1093" t="s">
        <v>28</v>
      </c>
      <c r="D1998" s="1098" t="s">
        <v>2731</v>
      </c>
      <c r="E1998" s="1099">
        <v>21522</v>
      </c>
      <c r="F1998" s="1100" t="s">
        <v>552</v>
      </c>
      <c r="G1998" s="752">
        <v>1.1499999999999999</v>
      </c>
      <c r="H1998" s="939"/>
      <c r="I1998" s="752">
        <v>35813.70203</v>
      </c>
      <c r="J1998" s="752">
        <v>2245.0645</v>
      </c>
      <c r="K1998" s="752">
        <v>6625.78</v>
      </c>
      <c r="L1998" s="752">
        <v>1241.27</v>
      </c>
      <c r="M1998" s="752"/>
      <c r="N1998" s="752">
        <v>45925.816530000004</v>
      </c>
      <c r="O1998" s="752">
        <v>2.13</v>
      </c>
    </row>
    <row r="1999" spans="1:16" s="20" customFormat="1" ht="16.350000000000001" customHeight="1" outlineLevel="1" x14ac:dyDescent="0.2">
      <c r="A1999" s="889">
        <v>227</v>
      </c>
      <c r="B1999" s="890">
        <v>237</v>
      </c>
      <c r="C1999" s="890" t="s">
        <v>28</v>
      </c>
      <c r="D1999" s="892" t="s">
        <v>541</v>
      </c>
      <c r="E1999" s="897">
        <v>21522</v>
      </c>
      <c r="F1999" s="898"/>
      <c r="G1999" s="894">
        <v>1</v>
      </c>
      <c r="H1999" s="907">
        <v>39</v>
      </c>
      <c r="I1999" s="744">
        <v>32633.983350000002</v>
      </c>
      <c r="J1999" s="744">
        <v>1952.23</v>
      </c>
      <c r="K1999" s="1058"/>
      <c r="L1999" s="1058"/>
      <c r="M1999" s="1058"/>
      <c r="N1999" s="1105"/>
      <c r="O1999" s="1101"/>
    </row>
    <row r="2000" spans="1:16" s="20" customFormat="1" ht="16.350000000000001" customHeight="1" outlineLevel="1" x14ac:dyDescent="0.2">
      <c r="A2000" s="889">
        <v>227</v>
      </c>
      <c r="B2000" s="890">
        <v>237</v>
      </c>
      <c r="C2000" s="890" t="s">
        <v>28</v>
      </c>
      <c r="D2000" s="892" t="s">
        <v>1769</v>
      </c>
      <c r="E2000" s="897"/>
      <c r="F2000" s="893"/>
      <c r="G2000" s="894">
        <v>0.15</v>
      </c>
      <c r="H2000" s="907">
        <v>28</v>
      </c>
      <c r="I2000" s="744">
        <v>3179.7186799999999</v>
      </c>
      <c r="J2000" s="744">
        <v>292.83449999999999</v>
      </c>
      <c r="K2000" s="740"/>
      <c r="L2000" s="740"/>
      <c r="M2000" s="740"/>
      <c r="N2000" s="208"/>
      <c r="O2000" s="908"/>
    </row>
    <row r="2001" spans="1:16" s="20" customFormat="1" ht="16.350000000000001" customHeight="1" outlineLevel="1" x14ac:dyDescent="0.2">
      <c r="A2001" s="889">
        <v>227</v>
      </c>
      <c r="B2001" s="890">
        <v>237</v>
      </c>
      <c r="C2001" s="890" t="s">
        <v>28</v>
      </c>
      <c r="D2001" s="1203" t="s">
        <v>3183</v>
      </c>
      <c r="E2001" s="1204"/>
      <c r="F2001" s="1205"/>
      <c r="G2001" s="745"/>
      <c r="H2001" s="902"/>
      <c r="I2001" s="740"/>
      <c r="J2001" s="740"/>
      <c r="K2001" s="740"/>
      <c r="L2001" s="740"/>
      <c r="M2001" s="740"/>
      <c r="N2001" s="208"/>
      <c r="O2001" s="908"/>
    </row>
    <row r="2002" spans="1:16" s="20" customFormat="1" ht="16.350000000000001" customHeight="1" outlineLevel="1" x14ac:dyDescent="0.2">
      <c r="A2002" s="1102">
        <v>227</v>
      </c>
      <c r="B2002" s="1061">
        <v>237</v>
      </c>
      <c r="C2002" s="1061" t="s">
        <v>28</v>
      </c>
      <c r="D2002" s="1206" t="s">
        <v>3594</v>
      </c>
      <c r="E2002" s="1207"/>
      <c r="F2002" s="1208"/>
      <c r="G2002" s="750"/>
      <c r="H2002" s="903"/>
      <c r="I2002" s="747"/>
      <c r="J2002" s="747"/>
      <c r="K2002" s="747"/>
      <c r="L2002" s="747"/>
      <c r="M2002" s="747"/>
      <c r="N2002" s="1106"/>
      <c r="O2002" s="910"/>
    </row>
    <row r="2003" spans="1:16" s="20" customFormat="1" ht="16.350000000000001" customHeight="1" x14ac:dyDescent="0.2">
      <c r="H2003" s="753"/>
      <c r="K2003" s="265"/>
      <c r="L2003" s="265"/>
      <c r="M2003" s="265"/>
      <c r="N2003" s="265"/>
      <c r="O2003" s="265"/>
    </row>
    <row r="2004" spans="1:16" s="20" customFormat="1" ht="30" customHeight="1" x14ac:dyDescent="0.2">
      <c r="A2004" s="1459" t="s">
        <v>3168</v>
      </c>
      <c r="B2004" s="1460"/>
      <c r="C2004" s="1460"/>
      <c r="D2004" s="1460"/>
      <c r="E2004" s="1460"/>
      <c r="F2004" s="1460"/>
      <c r="G2004" s="1460"/>
      <c r="H2004" s="1460"/>
      <c r="I2004" s="1460"/>
      <c r="J2004" s="1461"/>
      <c r="K2004" s="265"/>
      <c r="L2004" s="265"/>
      <c r="M2004" s="265"/>
      <c r="N2004" s="265"/>
      <c r="O2004" s="265"/>
    </row>
    <row r="2005" spans="1:16" x14ac:dyDescent="0.2">
      <c r="A2005" s="1462"/>
      <c r="B2005" s="1463"/>
      <c r="C2005" s="1463"/>
      <c r="D2005" s="1463"/>
      <c r="E2005" s="1463"/>
      <c r="F2005" s="1463"/>
      <c r="G2005" s="1463"/>
      <c r="H2005" s="1463"/>
      <c r="I2005" s="1463"/>
      <c r="J2005" s="1464"/>
      <c r="K2005" s="265"/>
      <c r="L2005" s="265"/>
      <c r="M2005" s="265"/>
      <c r="N2005" s="265"/>
      <c r="O2005" s="265"/>
      <c r="P2005" s="20"/>
    </row>
    <row r="2006" spans="1:16" x14ac:dyDescent="0.2">
      <c r="A2006" s="1465"/>
      <c r="B2006" s="1466"/>
      <c r="C2006" s="1466"/>
      <c r="D2006" s="1466"/>
      <c r="E2006" s="1466"/>
      <c r="F2006" s="1466"/>
      <c r="G2006" s="1466"/>
      <c r="H2006" s="1466"/>
      <c r="I2006" s="1466"/>
      <c r="J2006" s="1467"/>
      <c r="K2006" s="265"/>
      <c r="L2006" s="265"/>
      <c r="M2006" s="265"/>
      <c r="N2006" s="265"/>
      <c r="O2006" s="265"/>
      <c r="P2006" s="20"/>
    </row>
    <row r="2007" spans="1:16" x14ac:dyDescent="0.2">
      <c r="A2007" s="265">
        <v>57</v>
      </c>
      <c r="B2007" s="265"/>
      <c r="C2007" s="265" t="s">
        <v>3483</v>
      </c>
      <c r="D2007" s="265"/>
      <c r="E2007" s="265"/>
      <c r="F2007" s="265"/>
      <c r="G2007" s="265"/>
      <c r="H2007" s="265"/>
      <c r="I2007" s="265"/>
      <c r="J2007" s="265"/>
      <c r="K2007" s="265"/>
      <c r="L2007" s="265"/>
      <c r="M2007" s="265"/>
      <c r="N2007" s="265"/>
      <c r="O2007" s="265"/>
      <c r="P2007" s="20"/>
    </row>
    <row r="2008" spans="1:16" x14ac:dyDescent="0.2">
      <c r="A2008" s="265">
        <v>41</v>
      </c>
      <c r="B2008" s="265"/>
      <c r="C2008" s="265" t="s">
        <v>3478</v>
      </c>
      <c r="D2008" s="265"/>
      <c r="E2008" s="265"/>
      <c r="F2008" s="265"/>
      <c r="G2008" s="265"/>
      <c r="H2008" s="265"/>
      <c r="I2008" s="265"/>
      <c r="J2008" s="265"/>
      <c r="K2008" s="265"/>
      <c r="L2008" s="265"/>
      <c r="M2008" s="265"/>
      <c r="N2008" s="265"/>
      <c r="O2008" s="265"/>
      <c r="P2008" s="20"/>
    </row>
    <row r="2009" spans="1:16" x14ac:dyDescent="0.2">
      <c r="A2009" s="265">
        <v>37</v>
      </c>
      <c r="B2009" s="265"/>
      <c r="C2009" s="265" t="s">
        <v>3480</v>
      </c>
      <c r="D2009" s="265"/>
      <c r="E2009" s="265"/>
      <c r="F2009" s="265"/>
      <c r="G2009" s="265"/>
      <c r="H2009" s="265"/>
      <c r="I2009" s="265"/>
      <c r="J2009" s="265"/>
      <c r="K2009" s="265"/>
      <c r="L2009" s="265"/>
      <c r="M2009" s="265"/>
      <c r="N2009" s="265"/>
      <c r="O2009" s="265"/>
      <c r="P2009" s="20"/>
    </row>
    <row r="2010" spans="1:16" x14ac:dyDescent="0.2">
      <c r="A2010" s="265">
        <v>39</v>
      </c>
      <c r="B2010" s="265"/>
      <c r="C2010" s="265" t="s">
        <v>3484</v>
      </c>
      <c r="D2010" s="265"/>
      <c r="E2010" s="265"/>
      <c r="F2010" s="265"/>
      <c r="G2010" s="265"/>
      <c r="H2010" s="265"/>
      <c r="I2010" s="265"/>
      <c r="J2010" s="265"/>
      <c r="K2010" s="265"/>
      <c r="L2010" s="265"/>
      <c r="M2010" s="265"/>
      <c r="N2010" s="265"/>
      <c r="O2010" s="265"/>
      <c r="P2010" s="20"/>
    </row>
    <row r="2011" spans="1:16" x14ac:dyDescent="0.2">
      <c r="A2011" s="265">
        <v>38</v>
      </c>
      <c r="B2011" s="265"/>
      <c r="C2011" s="265" t="s">
        <v>3481</v>
      </c>
      <c r="D2011" s="265"/>
      <c r="E2011" s="265"/>
      <c r="F2011" s="265"/>
      <c r="G2011" s="265"/>
      <c r="H2011" s="265"/>
      <c r="I2011" s="265"/>
      <c r="J2011" s="265"/>
      <c r="K2011" s="265"/>
      <c r="L2011" s="265"/>
      <c r="M2011" s="265"/>
      <c r="N2011" s="265"/>
      <c r="O2011" s="265"/>
    </row>
    <row r="2012" spans="1:16" x14ac:dyDescent="0.2">
      <c r="A2012" s="265">
        <v>50</v>
      </c>
      <c r="B2012" s="265"/>
      <c r="C2012" s="265" t="s">
        <v>3485</v>
      </c>
      <c r="D2012" s="265"/>
      <c r="E2012" s="265"/>
      <c r="F2012" s="265"/>
      <c r="G2012" s="265"/>
      <c r="H2012" s="265"/>
      <c r="I2012" s="265"/>
      <c r="J2012" s="265"/>
      <c r="K2012" s="265"/>
      <c r="L2012" s="265"/>
      <c r="M2012" s="265"/>
      <c r="N2012" s="265"/>
      <c r="O2012" s="265"/>
    </row>
    <row r="2013" spans="1:16" x14ac:dyDescent="0.2">
      <c r="A2013" s="265">
        <v>38</v>
      </c>
      <c r="B2013" s="265"/>
      <c r="C2013" s="265" t="s">
        <v>3482</v>
      </c>
      <c r="D2013" s="265"/>
      <c r="E2013" s="265"/>
      <c r="F2013" s="265"/>
      <c r="G2013" s="265"/>
      <c r="H2013" s="265"/>
      <c r="I2013" s="265"/>
      <c r="J2013" s="265"/>
      <c r="K2013" s="265"/>
      <c r="L2013" s="265"/>
      <c r="M2013" s="265"/>
      <c r="N2013" s="265"/>
      <c r="O2013" s="265"/>
    </row>
    <row r="2014" spans="1:16" s="5" customFormat="1" x14ac:dyDescent="0.2">
      <c r="A2014" s="265">
        <v>32</v>
      </c>
      <c r="B2014" s="265"/>
      <c r="C2014" s="265" t="s">
        <v>3479</v>
      </c>
      <c r="D2014" s="265"/>
      <c r="E2014" s="265"/>
      <c r="F2014" s="265"/>
      <c r="G2014" s="265"/>
      <c r="H2014" s="265"/>
      <c r="I2014" s="265"/>
      <c r="J2014" s="265"/>
      <c r="K2014" s="265"/>
      <c r="L2014" s="265"/>
      <c r="M2014" s="265"/>
      <c r="N2014" s="265"/>
      <c r="O2014" s="265"/>
      <c r="P2014"/>
    </row>
    <row r="2015" spans="1:16" ht="13.5" customHeight="1" x14ac:dyDescent="0.2">
      <c r="A2015" s="265">
        <v>27</v>
      </c>
      <c r="B2015" s="265"/>
      <c r="C2015" s="265" t="s">
        <v>3486</v>
      </c>
      <c r="D2015" s="265"/>
      <c r="E2015" s="265"/>
      <c r="F2015" s="265"/>
      <c r="G2015" s="265"/>
      <c r="H2015" s="265"/>
      <c r="I2015" s="265"/>
      <c r="J2015" s="265"/>
      <c r="K2015" s="265"/>
      <c r="L2015" s="265"/>
      <c r="M2015" s="265"/>
      <c r="N2015" s="265"/>
      <c r="O2015" s="265"/>
    </row>
    <row r="2016" spans="1:16" ht="16.5" customHeight="1" x14ac:dyDescent="0.2">
      <c r="A2016" s="265">
        <v>25</v>
      </c>
      <c r="B2016" s="265"/>
      <c r="C2016" s="265" t="s">
        <v>2757</v>
      </c>
      <c r="D2016" s="265"/>
      <c r="E2016" s="265"/>
      <c r="F2016" s="265"/>
      <c r="G2016" s="265"/>
      <c r="H2016" s="265"/>
      <c r="I2016" s="265"/>
      <c r="J2016" s="265"/>
      <c r="K2016" s="265"/>
      <c r="L2016" s="265"/>
      <c r="M2016" s="265"/>
      <c r="N2016" s="265"/>
      <c r="O2016" s="265"/>
    </row>
    <row r="2017" spans="1:16" ht="14.45" customHeight="1" x14ac:dyDescent="0.2">
      <c r="A2017" s="265">
        <v>20</v>
      </c>
      <c r="B2017" s="265"/>
      <c r="C2017" s="265" t="s">
        <v>2758</v>
      </c>
      <c r="D2017" s="265"/>
      <c r="E2017" s="265"/>
      <c r="F2017" s="265"/>
      <c r="G2017" s="265"/>
      <c r="H2017" s="265"/>
      <c r="I2017" s="265"/>
      <c r="J2017" s="265"/>
      <c r="K2017" s="265"/>
      <c r="L2017" s="265"/>
      <c r="M2017" s="265"/>
      <c r="N2017" s="265"/>
      <c r="O2017" s="265"/>
    </row>
    <row r="2018" spans="1:16" ht="14.45" customHeight="1" x14ac:dyDescent="0.2">
      <c r="A2018" s="265">
        <v>38</v>
      </c>
      <c r="B2018" s="265"/>
      <c r="C2018" s="265" t="s">
        <v>2759</v>
      </c>
      <c r="D2018" s="265"/>
      <c r="E2018" s="265"/>
      <c r="F2018" s="265"/>
      <c r="G2018" s="265"/>
      <c r="H2018" s="265"/>
      <c r="I2018" s="265"/>
      <c r="J2018" s="265"/>
      <c r="K2018" s="265"/>
      <c r="L2018" s="265"/>
      <c r="M2018" s="265"/>
      <c r="N2018" s="265"/>
      <c r="O2018" s="265"/>
    </row>
    <row r="2019" spans="1:16" ht="14.45" customHeight="1" x14ac:dyDescent="0.2">
      <c r="A2019" s="941"/>
      <c r="B2019" s="20"/>
      <c r="C2019" s="20"/>
      <c r="D2019" s="20"/>
      <c r="E2019" s="20"/>
      <c r="F2019" s="20"/>
      <c r="G2019" s="20"/>
      <c r="H2019" s="753"/>
      <c r="I2019" s="20"/>
      <c r="J2019" s="20"/>
      <c r="K2019" s="20"/>
      <c r="L2019" s="20"/>
      <c r="M2019" s="20"/>
      <c r="N2019" s="20"/>
      <c r="O2019" s="20"/>
    </row>
    <row r="2020" spans="1:16" ht="14.45" customHeight="1" x14ac:dyDescent="0.2">
      <c r="A2020" s="20"/>
      <c r="B2020" s="20"/>
      <c r="C2020" s="20"/>
      <c r="D2020" s="526" t="s">
        <v>3166</v>
      </c>
      <c r="E2020" s="20"/>
      <c r="F2020" s="553"/>
      <c r="G2020" s="20"/>
      <c r="H2020" s="753"/>
      <c r="I2020" s="20"/>
      <c r="J2020" s="20"/>
      <c r="K2020" s="20"/>
      <c r="L2020" s="20"/>
      <c r="M2020" s="20"/>
      <c r="N2020" s="20"/>
      <c r="O2020" s="20"/>
      <c r="P2020" s="5"/>
    </row>
    <row r="2021" spans="1:16" ht="14.45" customHeight="1" x14ac:dyDescent="0.2">
      <c r="D2021" s="517" t="s">
        <v>297</v>
      </c>
      <c r="E2021" s="518"/>
      <c r="F2021" s="554"/>
      <c r="G2021" s="518"/>
      <c r="H2021" s="518"/>
      <c r="I2021" s="518"/>
      <c r="J2021" s="518"/>
      <c r="K2021" s="518"/>
      <c r="L2021" s="727">
        <v>0.161</v>
      </c>
    </row>
    <row r="2022" spans="1:16" ht="14.45" customHeight="1" x14ac:dyDescent="0.2">
      <c r="D2022" s="519" t="s">
        <v>298</v>
      </c>
      <c r="E2022" s="520"/>
      <c r="F2022" s="555"/>
      <c r="G2022" s="520"/>
      <c r="H2022" s="520"/>
      <c r="I2022" s="520"/>
      <c r="J2022" s="520"/>
      <c r="K2022" s="520"/>
      <c r="L2022" s="521">
        <v>6.4399999999999999E-2</v>
      </c>
    </row>
    <row r="2023" spans="1:16" ht="14.45" customHeight="1" x14ac:dyDescent="0.2">
      <c r="D2023" s="519" t="s">
        <v>299</v>
      </c>
      <c r="E2023" s="520"/>
      <c r="F2023" s="555"/>
      <c r="G2023" s="520"/>
      <c r="H2023" s="520"/>
      <c r="I2023" s="520"/>
      <c r="J2023" s="520"/>
      <c r="K2023" s="520"/>
      <c r="L2023" s="521">
        <v>0.02</v>
      </c>
    </row>
    <row r="2024" spans="1:16" ht="14.45" customHeight="1" x14ac:dyDescent="0.2">
      <c r="D2024" s="519" t="s">
        <v>3595</v>
      </c>
      <c r="E2024" s="520"/>
      <c r="F2024" s="555"/>
      <c r="G2024" s="520"/>
      <c r="H2024" s="520"/>
      <c r="I2024" s="520"/>
      <c r="J2024" s="520"/>
      <c r="K2024" s="520"/>
      <c r="L2024" s="1020">
        <v>1</v>
      </c>
    </row>
    <row r="2025" spans="1:16" ht="14.45" customHeight="1" x14ac:dyDescent="0.2">
      <c r="D2025" s="519" t="s">
        <v>3596</v>
      </c>
      <c r="E2025" s="520"/>
      <c r="F2025" s="555"/>
      <c r="G2025" s="520"/>
      <c r="H2025" s="520"/>
      <c r="I2025" s="520"/>
      <c r="J2025" s="520"/>
      <c r="K2025" s="520"/>
      <c r="L2025" s="1020">
        <v>1</v>
      </c>
    </row>
    <row r="2026" spans="1:16" ht="14.45" customHeight="1" x14ac:dyDescent="0.2">
      <c r="D2026" s="519" t="s">
        <v>1667</v>
      </c>
      <c r="E2026" s="520"/>
      <c r="F2026" s="555"/>
      <c r="G2026" s="520"/>
      <c r="H2026" s="520"/>
      <c r="I2026" s="520"/>
      <c r="J2026" s="520"/>
      <c r="K2026" s="520"/>
      <c r="L2026" s="522" t="s">
        <v>3491</v>
      </c>
    </row>
    <row r="2027" spans="1:16" ht="14.45" customHeight="1" x14ac:dyDescent="0.2">
      <c r="D2027" s="523" t="s">
        <v>300</v>
      </c>
      <c r="E2027" s="520"/>
      <c r="F2027" s="555"/>
      <c r="G2027" s="520"/>
      <c r="H2027" s="520"/>
      <c r="I2027" s="520"/>
      <c r="J2027" s="520"/>
      <c r="K2027" s="520"/>
      <c r="L2027" s="616">
        <v>1253.9000000000001</v>
      </c>
    </row>
    <row r="2028" spans="1:16" ht="14.45" customHeight="1" x14ac:dyDescent="0.2">
      <c r="D2028" s="519" t="s">
        <v>1668</v>
      </c>
      <c r="E2028" s="520"/>
      <c r="F2028" s="555"/>
      <c r="G2028" s="520"/>
      <c r="H2028" s="520"/>
      <c r="I2028" s="520"/>
      <c r="J2028" s="520"/>
      <c r="K2028" s="520"/>
      <c r="L2028" s="616">
        <v>180.82</v>
      </c>
    </row>
    <row r="2029" spans="1:16" ht="14.45" customHeight="1" x14ac:dyDescent="0.2">
      <c r="D2029" s="524" t="s">
        <v>301</v>
      </c>
      <c r="E2029" s="525"/>
      <c r="F2029" s="556"/>
      <c r="G2029" s="525"/>
      <c r="H2029" s="525"/>
      <c r="I2029" s="525"/>
      <c r="J2029" s="525"/>
      <c r="K2029" s="525"/>
      <c r="L2029" s="617">
        <v>517.51</v>
      </c>
    </row>
    <row r="2030" spans="1:16" ht="14.45" customHeight="1" x14ac:dyDescent="0.2">
      <c r="A2030" s="5"/>
      <c r="B2030" s="5"/>
      <c r="C2030" s="5"/>
      <c r="D2030" s="598"/>
      <c r="E2030" s="92"/>
      <c r="F2030" s="599"/>
      <c r="G2030" s="92"/>
      <c r="H2030" s="2"/>
      <c r="I2030" s="92"/>
      <c r="J2030" s="600"/>
      <c r="K2030" s="5"/>
      <c r="L2030" s="5"/>
      <c r="M2030" s="5"/>
      <c r="N2030" s="5"/>
      <c r="O2030" s="5"/>
    </row>
    <row r="2031" spans="1:16" ht="14.45" customHeight="1" x14ac:dyDescent="0.2">
      <c r="A2031" s="471" t="s">
        <v>3181</v>
      </c>
    </row>
    <row r="2032" spans="1:16" ht="14.45" customHeight="1" x14ac:dyDescent="0.25">
      <c r="A2032" s="495" t="s">
        <v>642</v>
      </c>
      <c r="B2032" s="495"/>
      <c r="C2032" s="495"/>
      <c r="D2032" s="486" t="s">
        <v>828</v>
      </c>
      <c r="E2032" s="484"/>
      <c r="F2032" s="557"/>
      <c r="G2032" s="484"/>
      <c r="H2032" s="757"/>
      <c r="I2032" s="484"/>
      <c r="J2032" s="484"/>
      <c r="K2032" s="484"/>
      <c r="L2032" s="484"/>
      <c r="M2032" s="484"/>
      <c r="N2032" s="484"/>
      <c r="O2032" s="505"/>
    </row>
    <row r="2033" spans="1:16" ht="14.45" customHeight="1" x14ac:dyDescent="0.2">
      <c r="A2033" s="473">
        <v>101</v>
      </c>
      <c r="B2033" s="470">
        <v>301</v>
      </c>
      <c r="C2033" s="470" t="s">
        <v>829</v>
      </c>
      <c r="D2033" s="472" t="s">
        <v>1778</v>
      </c>
      <c r="E2033" s="467"/>
      <c r="F2033" s="559"/>
      <c r="G2033" s="467"/>
      <c r="H2033" s="755"/>
      <c r="I2033" s="467"/>
      <c r="J2033" s="467"/>
      <c r="K2033" s="480"/>
      <c r="L2033" s="480"/>
      <c r="M2033" s="480" t="s">
        <v>830</v>
      </c>
      <c r="N2033" s="480"/>
      <c r="O2033" s="494">
        <v>2501.1</v>
      </c>
    </row>
    <row r="2034" spans="1:16" ht="14.45" customHeight="1" x14ac:dyDescent="0.2">
      <c r="A2034" s="473">
        <v>105</v>
      </c>
      <c r="B2034" s="470">
        <v>301</v>
      </c>
      <c r="C2034" s="470" t="s">
        <v>829</v>
      </c>
      <c r="D2034" s="472" t="s">
        <v>1778</v>
      </c>
      <c r="E2034" s="467"/>
      <c r="F2034" s="559"/>
      <c r="G2034" s="467"/>
      <c r="H2034" s="755"/>
      <c r="I2034" s="467"/>
      <c r="J2034" s="467"/>
      <c r="K2034" s="467"/>
      <c r="L2034" s="467"/>
      <c r="M2034" s="467" t="s">
        <v>830</v>
      </c>
      <c r="N2034" s="467"/>
      <c r="O2034" s="862">
        <v>2501.1</v>
      </c>
    </row>
    <row r="2035" spans="1:16" ht="14.45" customHeight="1" x14ac:dyDescent="0.2">
      <c r="A2035" s="473">
        <v>106</v>
      </c>
      <c r="B2035" s="470">
        <v>301</v>
      </c>
      <c r="C2035" s="470" t="s">
        <v>829</v>
      </c>
      <c r="D2035" s="472" t="s">
        <v>1778</v>
      </c>
      <c r="E2035" s="467"/>
      <c r="F2035" s="559"/>
      <c r="G2035" s="467"/>
      <c r="H2035" s="755"/>
      <c r="I2035" s="467"/>
      <c r="J2035" s="467"/>
      <c r="K2035" s="467"/>
      <c r="L2035" s="467"/>
      <c r="M2035" s="467" t="s">
        <v>830</v>
      </c>
      <c r="N2035" s="467"/>
      <c r="O2035" s="862">
        <v>2501.1</v>
      </c>
    </row>
    <row r="2036" spans="1:16" ht="14.45" customHeight="1" x14ac:dyDescent="0.2">
      <c r="A2036" s="473">
        <v>139</v>
      </c>
      <c r="B2036" s="470">
        <v>301</v>
      </c>
      <c r="C2036" s="470" t="s">
        <v>829</v>
      </c>
      <c r="D2036" s="472" t="s">
        <v>1778</v>
      </c>
      <c r="E2036" s="467"/>
      <c r="F2036" s="559"/>
      <c r="G2036" s="467"/>
      <c r="H2036" s="755"/>
      <c r="I2036" s="467"/>
      <c r="J2036" s="467"/>
      <c r="K2036" s="467"/>
      <c r="L2036" s="467"/>
      <c r="M2036" s="467" t="s">
        <v>830</v>
      </c>
      <c r="N2036" s="467"/>
      <c r="O2036" s="862">
        <v>2501.1</v>
      </c>
    </row>
    <row r="2037" spans="1:16" ht="14.45" customHeight="1" x14ac:dyDescent="0.2">
      <c r="A2037" s="473">
        <v>101</v>
      </c>
      <c r="B2037" s="470">
        <v>300</v>
      </c>
      <c r="C2037" s="470" t="s">
        <v>2798</v>
      </c>
      <c r="D2037" s="472" t="s">
        <v>2804</v>
      </c>
      <c r="E2037" s="467"/>
      <c r="F2037" s="559"/>
      <c r="G2037" s="467"/>
      <c r="H2037" s="755"/>
      <c r="I2037" s="467"/>
      <c r="J2037" s="467"/>
      <c r="K2037" s="467"/>
      <c r="L2037" s="467"/>
      <c r="M2037" s="467" t="s">
        <v>830</v>
      </c>
      <c r="N2037" s="467"/>
      <c r="O2037" s="862">
        <v>22000</v>
      </c>
    </row>
    <row r="2038" spans="1:16" ht="14.45" customHeight="1" outlineLevel="1" x14ac:dyDescent="0.2">
      <c r="A2038" s="473">
        <v>101</v>
      </c>
      <c r="B2038" s="470">
        <v>300</v>
      </c>
      <c r="C2038" s="470" t="s">
        <v>2814</v>
      </c>
      <c r="D2038" s="472" t="s">
        <v>2816</v>
      </c>
      <c r="E2038" s="467"/>
      <c r="F2038" s="559"/>
      <c r="G2038" s="467"/>
      <c r="H2038" s="467"/>
      <c r="I2038" s="467"/>
      <c r="J2038" s="467"/>
      <c r="K2038" s="1"/>
      <c r="L2038" s="1"/>
      <c r="M2038" s="467" t="s">
        <v>830</v>
      </c>
      <c r="O2038" s="863">
        <v>9000</v>
      </c>
    </row>
    <row r="2039" spans="1:16" s="480" customFormat="1" ht="14.45" customHeight="1" x14ac:dyDescent="0.2">
      <c r="A2039" s="473">
        <v>101</v>
      </c>
      <c r="B2039" s="470">
        <v>300</v>
      </c>
      <c r="C2039" s="470" t="s">
        <v>2799</v>
      </c>
      <c r="D2039" s="472" t="s">
        <v>2818</v>
      </c>
      <c r="E2039" s="467"/>
      <c r="F2039" s="559"/>
      <c r="G2039" s="467"/>
      <c r="H2039" s="755"/>
      <c r="I2039" s="467"/>
      <c r="J2039" s="467"/>
      <c r="K2039" s="467"/>
      <c r="L2039" s="467"/>
      <c r="M2039" s="467" t="s">
        <v>594</v>
      </c>
      <c r="N2039" s="467"/>
      <c r="O2039" s="862">
        <v>5.37</v>
      </c>
      <c r="P2039"/>
    </row>
    <row r="2040" spans="1:16" s="467" customFormat="1" ht="14.45" customHeight="1" x14ac:dyDescent="0.2">
      <c r="A2040" s="634">
        <v>101</v>
      </c>
      <c r="B2040" s="634">
        <v>300</v>
      </c>
      <c r="C2040" s="634" t="s">
        <v>2799</v>
      </c>
      <c r="D2040" s="1426" t="s">
        <v>3635</v>
      </c>
      <c r="E2040" s="755"/>
      <c r="F2040" s="1110"/>
      <c r="G2040" s="755"/>
      <c r="H2040" s="755"/>
      <c r="O2040" s="862"/>
      <c r="P2040"/>
    </row>
    <row r="2041" spans="1:16" s="467" customFormat="1" ht="14.45" customHeight="1" x14ac:dyDescent="0.2">
      <c r="A2041" s="634">
        <v>101</v>
      </c>
      <c r="B2041" s="634">
        <v>300</v>
      </c>
      <c r="C2041" s="634" t="s">
        <v>2799</v>
      </c>
      <c r="D2041" s="1426" t="s">
        <v>3634</v>
      </c>
      <c r="E2041" s="755"/>
      <c r="F2041" s="1110"/>
      <c r="G2041" s="755"/>
      <c r="H2041" s="755"/>
      <c r="O2041" s="862"/>
      <c r="P2041"/>
    </row>
    <row r="2042" spans="1:16" s="467" customFormat="1" ht="14.45" customHeight="1" x14ac:dyDescent="0.2">
      <c r="A2042" s="634">
        <v>101</v>
      </c>
      <c r="B2042" s="634">
        <v>300</v>
      </c>
      <c r="C2042" s="634" t="s">
        <v>2799</v>
      </c>
      <c r="D2042" s="475" t="s">
        <v>2800</v>
      </c>
      <c r="F2042" s="559"/>
      <c r="H2042" s="755"/>
      <c r="O2042" s="862"/>
      <c r="P2042"/>
    </row>
    <row r="2043" spans="1:16" s="467" customFormat="1" ht="14.45" customHeight="1" x14ac:dyDescent="0.2">
      <c r="A2043" s="634">
        <v>101</v>
      </c>
      <c r="B2043" s="634">
        <v>300</v>
      </c>
      <c r="C2043" s="634" t="s">
        <v>2799</v>
      </c>
      <c r="D2043" s="475" t="s">
        <v>2801</v>
      </c>
      <c r="F2043" s="559"/>
      <c r="H2043" s="755"/>
      <c r="O2043" s="862"/>
      <c r="P2043"/>
    </row>
    <row r="2044" spans="1:16" s="467" customFormat="1" ht="14.45" customHeight="1" x14ac:dyDescent="0.2">
      <c r="A2044" s="473">
        <v>101</v>
      </c>
      <c r="B2044" s="470">
        <v>300</v>
      </c>
      <c r="C2044" s="470" t="s">
        <v>2802</v>
      </c>
      <c r="D2044" s="472" t="s">
        <v>2803</v>
      </c>
      <c r="F2044" s="559"/>
      <c r="H2044" s="755"/>
      <c r="M2044" s="467" t="s">
        <v>830</v>
      </c>
      <c r="O2044" s="862">
        <v>5450</v>
      </c>
      <c r="P2044"/>
    </row>
    <row r="2045" spans="1:16" s="467" customFormat="1" ht="14.45" customHeight="1" x14ac:dyDescent="0.2">
      <c r="A2045" s="473">
        <v>101</v>
      </c>
      <c r="B2045" s="470">
        <v>300</v>
      </c>
      <c r="C2045" s="470" t="s">
        <v>2815</v>
      </c>
      <c r="D2045" s="472" t="s">
        <v>2817</v>
      </c>
      <c r="F2045" s="559"/>
      <c r="M2045" s="467" t="s">
        <v>830</v>
      </c>
      <c r="O2045" s="862">
        <v>113530.6</v>
      </c>
      <c r="P2045" s="480"/>
    </row>
    <row r="2046" spans="1:16" s="467" customFormat="1" ht="14.45" customHeight="1" x14ac:dyDescent="0.2">
      <c r="A2046" s="1244">
        <v>107</v>
      </c>
      <c r="B2046" s="1245">
        <v>301</v>
      </c>
      <c r="C2046" s="1245" t="s">
        <v>3645</v>
      </c>
      <c r="D2046" s="1246" t="s">
        <v>3646</v>
      </c>
      <c r="E2046" s="1247"/>
      <c r="F2046" s="1248"/>
      <c r="G2046" s="1247"/>
      <c r="H2046" s="1247"/>
      <c r="I2046" s="1247"/>
      <c r="J2046" s="1247"/>
      <c r="K2046" s="1247"/>
      <c r="L2046" s="1247"/>
      <c r="M2046" s="1247" t="s">
        <v>830</v>
      </c>
      <c r="N2046" s="1247"/>
      <c r="O2046" s="1251">
        <v>180000</v>
      </c>
      <c r="P2046" s="480"/>
    </row>
    <row r="2047" spans="1:16" s="467" customFormat="1" ht="14.45" customHeight="1" x14ac:dyDescent="0.2">
      <c r="A2047" s="1244">
        <v>127</v>
      </c>
      <c r="B2047" s="1245">
        <v>301</v>
      </c>
      <c r="C2047" s="1245" t="s">
        <v>3645</v>
      </c>
      <c r="D2047" s="1246" t="s">
        <v>3646</v>
      </c>
      <c r="E2047" s="1247"/>
      <c r="F2047" s="1248"/>
      <c r="G2047" s="1247"/>
      <c r="H2047" s="1247"/>
      <c r="I2047" s="1247"/>
      <c r="J2047" s="1247"/>
      <c r="K2047" s="1247"/>
      <c r="L2047" s="1247"/>
      <c r="M2047" s="1247" t="s">
        <v>830</v>
      </c>
      <c r="N2047" s="1247"/>
      <c r="O2047" s="1251">
        <v>180000</v>
      </c>
      <c r="P2047" s="480"/>
    </row>
    <row r="2048" spans="1:16" s="467" customFormat="1" ht="14.45" customHeight="1" x14ac:dyDescent="0.2">
      <c r="A2048" s="878">
        <v>106</v>
      </c>
      <c r="B2048" s="690">
        <v>313</v>
      </c>
      <c r="C2048" s="690" t="s">
        <v>831</v>
      </c>
      <c r="D2048" s="773" t="s">
        <v>3161</v>
      </c>
      <c r="E2048" s="755"/>
      <c r="F2048" s="1110"/>
      <c r="G2048" s="755"/>
      <c r="H2048" s="755"/>
      <c r="I2048" s="755"/>
      <c r="J2048" s="755"/>
      <c r="K2048" s="755"/>
      <c r="L2048" s="755"/>
      <c r="M2048" s="755" t="s">
        <v>830</v>
      </c>
      <c r="N2048" s="755"/>
      <c r="O2048" s="1150">
        <v>1235.52</v>
      </c>
    </row>
    <row r="2049" spans="1:16" s="467" customFormat="1" ht="14.45" customHeight="1" x14ac:dyDescent="0.2">
      <c r="A2049" s="473">
        <v>106</v>
      </c>
      <c r="B2049" s="470">
        <v>313</v>
      </c>
      <c r="C2049" s="470" t="s">
        <v>833</v>
      </c>
      <c r="D2049" s="472" t="s">
        <v>3162</v>
      </c>
      <c r="F2049" s="559"/>
      <c r="H2049" s="755"/>
      <c r="M2049" s="467" t="s">
        <v>830</v>
      </c>
      <c r="O2049" s="864">
        <v>2365.5</v>
      </c>
    </row>
    <row r="2050" spans="1:16" s="467" customFormat="1" ht="14.45" customHeight="1" x14ac:dyDescent="0.2">
      <c r="A2050" s="473">
        <v>106</v>
      </c>
      <c r="B2050" s="470">
        <v>313</v>
      </c>
      <c r="C2050" s="940" t="s">
        <v>3137</v>
      </c>
      <c r="D2050" s="472" t="s">
        <v>2832</v>
      </c>
      <c r="F2050" s="559"/>
      <c r="H2050" s="755"/>
      <c r="K2050" s="480"/>
      <c r="L2050" s="480"/>
      <c r="M2050" s="480"/>
      <c r="N2050" s="480"/>
      <c r="O2050" s="1149">
        <v>341.68</v>
      </c>
    </row>
    <row r="2051" spans="1:16" s="467" customFormat="1" ht="14.45" customHeight="1" x14ac:dyDescent="0.2">
      <c r="A2051" s="473">
        <v>106</v>
      </c>
      <c r="B2051" s="470">
        <v>313</v>
      </c>
      <c r="C2051" s="940" t="s">
        <v>3138</v>
      </c>
      <c r="D2051" s="472" t="s">
        <v>2833</v>
      </c>
      <c r="F2051" s="559"/>
      <c r="H2051" s="755"/>
      <c r="K2051" s="480"/>
      <c r="L2051" s="480"/>
      <c r="M2051" s="480"/>
      <c r="N2051" s="480"/>
      <c r="O2051" s="1149">
        <v>387.08</v>
      </c>
    </row>
    <row r="2052" spans="1:16" s="467" customFormat="1" ht="14.45" customHeight="1" x14ac:dyDescent="0.2">
      <c r="A2052" s="473">
        <v>111</v>
      </c>
      <c r="B2052" s="470">
        <v>301</v>
      </c>
      <c r="C2052" s="470" t="s">
        <v>835</v>
      </c>
      <c r="D2052" s="472" t="s">
        <v>834</v>
      </c>
      <c r="F2052" s="559"/>
      <c r="H2052" s="755"/>
      <c r="M2052" s="467" t="s">
        <v>830</v>
      </c>
      <c r="O2052" s="862">
        <v>19000</v>
      </c>
    </row>
    <row r="2053" spans="1:16" s="1" customFormat="1" ht="14.45" customHeight="1" x14ac:dyDescent="0.2">
      <c r="A2053" s="473">
        <v>112</v>
      </c>
      <c r="B2053" s="470">
        <v>301</v>
      </c>
      <c r="C2053" s="470" t="s">
        <v>835</v>
      </c>
      <c r="D2053" s="472" t="s">
        <v>834</v>
      </c>
      <c r="E2053" s="467"/>
      <c r="F2053" s="559"/>
      <c r="G2053" s="467"/>
      <c r="H2053" s="755"/>
      <c r="I2053" s="467"/>
      <c r="J2053" s="467"/>
      <c r="K2053" s="467"/>
      <c r="L2053" s="467"/>
      <c r="M2053" s="467" t="s">
        <v>830</v>
      </c>
      <c r="N2053" s="467"/>
      <c r="O2053" s="862">
        <v>19000</v>
      </c>
      <c r="P2053" s="467"/>
    </row>
    <row r="2054" spans="1:16" s="1" customFormat="1" ht="14.45" customHeight="1" x14ac:dyDescent="0.2">
      <c r="A2054" s="473">
        <v>117</v>
      </c>
      <c r="B2054" s="470">
        <v>313</v>
      </c>
      <c r="C2054" s="470" t="s">
        <v>837</v>
      </c>
      <c r="D2054" s="477" t="s">
        <v>836</v>
      </c>
      <c r="E2054" s="467"/>
      <c r="F2054" s="559"/>
      <c r="G2054" s="467"/>
      <c r="H2054" s="755"/>
      <c r="I2054" s="467"/>
      <c r="J2054" s="467"/>
      <c r="K2054" s="467"/>
      <c r="L2054" s="467"/>
      <c r="M2054" s="467" t="s">
        <v>830</v>
      </c>
      <c r="N2054" s="467"/>
      <c r="O2054" s="862">
        <v>34150.800000000003</v>
      </c>
      <c r="P2054" s="467"/>
    </row>
    <row r="2055" spans="1:16" s="1" customFormat="1" ht="14.45" customHeight="1" x14ac:dyDescent="0.2">
      <c r="A2055" s="635" t="s">
        <v>642</v>
      </c>
      <c r="B2055" s="619"/>
      <c r="C2055" s="619"/>
      <c r="D2055" s="472" t="s">
        <v>1659</v>
      </c>
      <c r="E2055" s="467"/>
      <c r="F2055" s="559"/>
      <c r="G2055" s="467"/>
      <c r="H2055" s="755"/>
      <c r="I2055" s="467"/>
      <c r="J2055" s="474"/>
      <c r="K2055" s="467"/>
      <c r="L2055" s="467"/>
      <c r="M2055" s="467" t="s">
        <v>830</v>
      </c>
      <c r="N2055" s="467"/>
      <c r="O2055" s="862">
        <v>9356.2317648000007</v>
      </c>
      <c r="P2055" s="467"/>
    </row>
    <row r="2056" spans="1:16" ht="16.5" customHeight="1" x14ac:dyDescent="0.2">
      <c r="A2056" s="635" t="s">
        <v>642</v>
      </c>
      <c r="B2056" s="619"/>
      <c r="C2056" s="619"/>
      <c r="D2056" s="475" t="s">
        <v>3443</v>
      </c>
      <c r="E2056" s="467"/>
      <c r="F2056" s="559"/>
      <c r="G2056" s="467"/>
      <c r="H2056" s="755"/>
      <c r="I2056" s="467"/>
      <c r="J2056" s="474"/>
      <c r="K2056" s="467"/>
      <c r="L2056" s="467"/>
      <c r="M2056" s="467"/>
      <c r="N2056" s="467"/>
      <c r="O2056" s="863"/>
      <c r="P2056" s="467"/>
    </row>
    <row r="2057" spans="1:16" ht="14.45" customHeight="1" x14ac:dyDescent="0.2">
      <c r="A2057" s="871">
        <v>101</v>
      </c>
      <c r="B2057" s="872">
        <v>300</v>
      </c>
      <c r="C2057" s="872" t="s">
        <v>2454</v>
      </c>
      <c r="D2057" s="472" t="s">
        <v>3158</v>
      </c>
      <c r="E2057" s="873"/>
      <c r="F2057" s="558"/>
      <c r="G2057" s="480"/>
      <c r="H2057" s="758"/>
      <c r="I2057" s="480"/>
      <c r="J2057" s="480"/>
      <c r="K2057" s="480"/>
      <c r="L2057" s="480"/>
      <c r="M2057" s="467" t="s">
        <v>830</v>
      </c>
      <c r="N2057" s="480"/>
      <c r="O2057" s="874">
        <v>1520.89</v>
      </c>
      <c r="P2057" s="467"/>
    </row>
    <row r="2058" spans="1:16" ht="14.45" customHeight="1" x14ac:dyDescent="0.2">
      <c r="A2058" s="875">
        <v>101</v>
      </c>
      <c r="B2058" s="876">
        <v>300</v>
      </c>
      <c r="C2058" s="876" t="s">
        <v>2455</v>
      </c>
      <c r="D2058" s="472" t="s">
        <v>3159</v>
      </c>
      <c r="E2058" s="510"/>
      <c r="F2058" s="559"/>
      <c r="G2058" s="467"/>
      <c r="H2058" s="755"/>
      <c r="I2058" s="467"/>
      <c r="J2058" s="467"/>
      <c r="K2058" s="467"/>
      <c r="L2058" s="467"/>
      <c r="M2058" s="467" t="s">
        <v>830</v>
      </c>
      <c r="N2058" s="467"/>
      <c r="O2058" s="874">
        <v>2769.99</v>
      </c>
      <c r="P2058" s="467"/>
    </row>
    <row r="2059" spans="1:16" ht="14.45" customHeight="1" x14ac:dyDescent="0.2">
      <c r="A2059" s="875">
        <v>101</v>
      </c>
      <c r="B2059" s="876">
        <v>300</v>
      </c>
      <c r="C2059" s="876" t="s">
        <v>2456</v>
      </c>
      <c r="D2059" s="472" t="s">
        <v>3160</v>
      </c>
      <c r="E2059" s="510"/>
      <c r="F2059" s="559"/>
      <c r="G2059" s="467"/>
      <c r="H2059" s="755"/>
      <c r="I2059" s="467"/>
      <c r="J2059" s="467"/>
      <c r="K2059" s="467"/>
      <c r="L2059" s="467"/>
      <c r="M2059" s="467" t="s">
        <v>830</v>
      </c>
      <c r="N2059" s="467"/>
      <c r="O2059" s="874">
        <v>7863.52</v>
      </c>
      <c r="P2059" s="1"/>
    </row>
    <row r="2060" spans="1:16" ht="14.45" customHeight="1" x14ac:dyDescent="0.2">
      <c r="A2060" s="875">
        <v>101</v>
      </c>
      <c r="B2060" s="876">
        <v>300</v>
      </c>
      <c r="C2060" s="876" t="s">
        <v>2457</v>
      </c>
      <c r="D2060" s="472" t="s">
        <v>2458</v>
      </c>
      <c r="E2060" s="510"/>
      <c r="F2060" s="559"/>
      <c r="G2060" s="467"/>
      <c r="H2060" s="755"/>
      <c r="I2060" s="467"/>
      <c r="J2060" s="467"/>
      <c r="K2060" s="467"/>
      <c r="L2060" s="467"/>
      <c r="M2060" s="467" t="s">
        <v>830</v>
      </c>
      <c r="N2060" s="467"/>
      <c r="O2060" s="874">
        <v>150</v>
      </c>
      <c r="P2060" s="1"/>
    </row>
    <row r="2061" spans="1:16" ht="14.45" customHeight="1" x14ac:dyDescent="0.2">
      <c r="A2061" s="875">
        <v>130</v>
      </c>
      <c r="B2061" s="875">
        <v>341</v>
      </c>
      <c r="C2061" s="876" t="s">
        <v>2457</v>
      </c>
      <c r="D2061" s="472" t="s">
        <v>2458</v>
      </c>
      <c r="E2061" s="510"/>
      <c r="F2061" s="559"/>
      <c r="G2061" s="467"/>
      <c r="H2061" s="755"/>
      <c r="I2061" s="467"/>
      <c r="J2061" s="467"/>
      <c r="K2061" s="467"/>
      <c r="L2061" s="467"/>
      <c r="M2061" s="467" t="s">
        <v>830</v>
      </c>
      <c r="N2061" s="467"/>
      <c r="O2061" s="874">
        <v>150</v>
      </c>
      <c r="P2061" s="1"/>
    </row>
    <row r="2062" spans="1:16" ht="14.45" customHeight="1" x14ac:dyDescent="0.2">
      <c r="A2062" s="875">
        <v>144</v>
      </c>
      <c r="B2062" s="875">
        <v>306</v>
      </c>
      <c r="C2062" s="876" t="s">
        <v>2457</v>
      </c>
      <c r="D2062" s="472" t="s">
        <v>2458</v>
      </c>
      <c r="E2062" s="510"/>
      <c r="F2062" s="559"/>
      <c r="G2062" s="467"/>
      <c r="H2062" s="755"/>
      <c r="I2062" s="467"/>
      <c r="J2062" s="467"/>
      <c r="K2062" s="467"/>
      <c r="L2062" s="467"/>
      <c r="M2062" s="467" t="s">
        <v>830</v>
      </c>
      <c r="N2062" s="467"/>
      <c r="O2062" s="874">
        <v>150</v>
      </c>
    </row>
    <row r="2063" spans="1:16" ht="14.45" customHeight="1" x14ac:dyDescent="0.2">
      <c r="A2063" s="476" t="s">
        <v>642</v>
      </c>
      <c r="B2063" s="487">
        <v>300</v>
      </c>
      <c r="C2063" s="942" t="s">
        <v>2461</v>
      </c>
      <c r="D2063" s="475" t="s">
        <v>2760</v>
      </c>
      <c r="E2063" s="943"/>
      <c r="F2063" s="943"/>
      <c r="G2063" s="943"/>
      <c r="H2063" s="943"/>
      <c r="I2063" s="943"/>
      <c r="J2063" s="943"/>
      <c r="K2063" s="943"/>
      <c r="L2063" s="943"/>
      <c r="M2063" s="943"/>
      <c r="N2063" s="943"/>
      <c r="O2063" s="943"/>
    </row>
    <row r="2064" spans="1:16" ht="14.45" customHeight="1" x14ac:dyDescent="0.2">
      <c r="A2064" s="476" t="s">
        <v>642</v>
      </c>
      <c r="B2064" s="487">
        <v>300</v>
      </c>
      <c r="C2064" s="942" t="s">
        <v>2461</v>
      </c>
      <c r="D2064" s="475" t="s">
        <v>2761</v>
      </c>
      <c r="E2064" s="943"/>
      <c r="F2064" s="943"/>
      <c r="G2064" s="943"/>
      <c r="H2064" s="943"/>
      <c r="I2064" s="943"/>
      <c r="J2064" s="943"/>
      <c r="K2064" s="943"/>
      <c r="L2064" s="943"/>
      <c r="M2064" s="943"/>
      <c r="N2064" s="943"/>
      <c r="O2064" s="943"/>
    </row>
    <row r="2065" spans="1:15" ht="14.45" customHeight="1" x14ac:dyDescent="0.2">
      <c r="A2065" s="476" t="s">
        <v>642</v>
      </c>
      <c r="B2065" s="487">
        <v>300</v>
      </c>
      <c r="C2065" s="942" t="s">
        <v>2461</v>
      </c>
      <c r="D2065" s="475" t="s">
        <v>2762</v>
      </c>
      <c r="E2065" s="943"/>
      <c r="F2065" s="943"/>
      <c r="G2065" s="943"/>
      <c r="H2065" s="943"/>
      <c r="I2065" s="943"/>
      <c r="J2065" s="943"/>
      <c r="K2065" s="943"/>
      <c r="L2065" s="943"/>
      <c r="M2065" s="943"/>
      <c r="N2065" s="943"/>
      <c r="O2065" s="943"/>
    </row>
    <row r="2066" spans="1:15" ht="14.45" customHeight="1" x14ac:dyDescent="0.2">
      <c r="A2066" s="476" t="s">
        <v>642</v>
      </c>
      <c r="B2066" s="487">
        <v>300</v>
      </c>
      <c r="C2066" s="942" t="s">
        <v>2461</v>
      </c>
      <c r="D2066" s="475" t="s">
        <v>2763</v>
      </c>
      <c r="E2066" s="943"/>
      <c r="F2066" s="943"/>
      <c r="G2066" s="943"/>
      <c r="H2066" s="943"/>
      <c r="I2066" s="943"/>
      <c r="J2066" s="943"/>
      <c r="K2066" s="943"/>
      <c r="L2066" s="943"/>
      <c r="M2066" s="943"/>
      <c r="N2066" s="943"/>
      <c r="O2066" s="943"/>
    </row>
    <row r="2067" spans="1:15" ht="14.45" customHeight="1" x14ac:dyDescent="0.2">
      <c r="A2067" s="1253" t="s">
        <v>642</v>
      </c>
      <c r="B2067" s="578">
        <v>300</v>
      </c>
      <c r="C2067" s="942" t="s">
        <v>2461</v>
      </c>
      <c r="D2067" s="1254" t="s">
        <v>3407</v>
      </c>
      <c r="E2067" s="943"/>
      <c r="F2067" s="943"/>
      <c r="G2067" s="943"/>
      <c r="H2067" s="943"/>
      <c r="I2067" s="943"/>
      <c r="J2067" s="943"/>
      <c r="K2067" s="943"/>
      <c r="L2067" s="943"/>
      <c r="M2067" s="943"/>
      <c r="N2067" s="943"/>
      <c r="O2067" s="943"/>
    </row>
    <row r="2068" spans="1:15" ht="14.45" customHeight="1" x14ac:dyDescent="0.2">
      <c r="A2068" s="476" t="s">
        <v>642</v>
      </c>
      <c r="B2068" s="487">
        <v>300</v>
      </c>
      <c r="C2068" s="942" t="s">
        <v>2461</v>
      </c>
      <c r="D2068" s="475" t="s">
        <v>3444</v>
      </c>
      <c r="E2068" s="1252"/>
      <c r="F2068" s="1252"/>
      <c r="G2068" s="1252"/>
      <c r="H2068" s="1252"/>
      <c r="I2068" s="1252"/>
      <c r="J2068" s="1252"/>
      <c r="K2068" s="943"/>
      <c r="L2068" s="943"/>
      <c r="M2068" s="943"/>
      <c r="N2068" s="943"/>
      <c r="O2068" s="943"/>
    </row>
    <row r="2069" spans="1:15" ht="14.45" customHeight="1" x14ac:dyDescent="0.2">
      <c r="A2069" s="1249">
        <v>106</v>
      </c>
      <c r="B2069" s="1249">
        <v>301</v>
      </c>
      <c r="C2069" s="1249" t="s">
        <v>3643</v>
      </c>
      <c r="D2069" s="1246" t="s">
        <v>3644</v>
      </c>
      <c r="E2069" s="1247"/>
      <c r="F2069" s="1248"/>
      <c r="G2069" s="1247"/>
      <c r="H2069" s="1247"/>
      <c r="I2069" s="1247"/>
      <c r="J2069" s="1258"/>
      <c r="K2069" s="1247"/>
      <c r="L2069" s="1247"/>
      <c r="M2069" s="1247" t="s">
        <v>643</v>
      </c>
      <c r="N2069" s="1247"/>
      <c r="O2069" s="1251">
        <v>99.92</v>
      </c>
    </row>
    <row r="2070" spans="1:15" ht="16.5" customHeight="1" x14ac:dyDescent="0.2">
      <c r="A2070" s="484"/>
      <c r="B2070" s="495"/>
      <c r="C2070" s="495"/>
      <c r="D2070" s="1256" t="s">
        <v>2764</v>
      </c>
      <c r="E2070" s="1255"/>
      <c r="F2070" s="1257"/>
      <c r="G2070" s="1255"/>
      <c r="H2070" s="1255"/>
      <c r="I2070" s="1255"/>
      <c r="J2070" s="1255"/>
      <c r="K2070" s="484"/>
      <c r="L2070" s="484"/>
      <c r="M2070" s="484" t="s">
        <v>830</v>
      </c>
      <c r="N2070" s="1255"/>
      <c r="O2070" s="505">
        <v>1089</v>
      </c>
    </row>
    <row r="2071" spans="1:15" ht="14.45" customHeight="1" x14ac:dyDescent="0.2">
      <c r="B2071" s="944"/>
      <c r="C2071" s="944"/>
      <c r="D2071" s="475" t="s">
        <v>2765</v>
      </c>
      <c r="E2071" s="512"/>
      <c r="F2071" s="945"/>
      <c r="G2071" s="512"/>
      <c r="H2071" s="512"/>
      <c r="I2071" s="512"/>
      <c r="J2071" s="512"/>
      <c r="K2071" s="512"/>
      <c r="L2071" s="512"/>
      <c r="M2071" s="512"/>
      <c r="N2071" s="512"/>
      <c r="O2071" s="946"/>
    </row>
    <row r="2072" spans="1:15" ht="14.45" customHeight="1" outlineLevel="1" x14ac:dyDescent="0.2">
      <c r="A2072" s="1090"/>
      <c r="B2072" s="1091"/>
      <c r="C2072" s="1091"/>
      <c r="D2072" s="475" t="s">
        <v>3636</v>
      </c>
      <c r="E2072" s="512"/>
      <c r="F2072" s="945"/>
      <c r="G2072" s="512"/>
      <c r="H2072" s="512"/>
      <c r="I2072" s="512"/>
      <c r="J2072" s="512"/>
      <c r="K2072" s="512"/>
      <c r="L2072" s="512"/>
      <c r="M2072" s="512"/>
      <c r="N2072" s="512"/>
      <c r="O2072" s="946"/>
    </row>
    <row r="2073" spans="1:15" ht="14.45" customHeight="1" x14ac:dyDescent="0.25">
      <c r="A2073" s="500" t="s">
        <v>2732</v>
      </c>
      <c r="B2073" s="500"/>
      <c r="C2073" s="500"/>
      <c r="D2073" s="486" t="s">
        <v>838</v>
      </c>
      <c r="E2073" s="484"/>
      <c r="F2073" s="557"/>
      <c r="G2073" s="484"/>
      <c r="H2073" s="757"/>
      <c r="I2073" s="484"/>
      <c r="J2073" s="484"/>
      <c r="K2073" s="484"/>
      <c r="L2073" s="484"/>
      <c r="M2073" s="484"/>
      <c r="N2073" s="484"/>
      <c r="O2073" s="505"/>
    </row>
    <row r="2074" spans="1:15" ht="14.45" customHeight="1" x14ac:dyDescent="0.2">
      <c r="A2074" s="481">
        <v>117</v>
      </c>
      <c r="B2074" s="478">
        <v>313</v>
      </c>
      <c r="C2074" s="478" t="s">
        <v>840</v>
      </c>
      <c r="D2074" s="479" t="s">
        <v>839</v>
      </c>
      <c r="E2074" s="480"/>
      <c r="F2074" s="558"/>
      <c r="G2074" s="480"/>
      <c r="H2074" s="758"/>
      <c r="I2074" s="480"/>
      <c r="J2074" s="480"/>
      <c r="K2074" s="480"/>
      <c r="L2074" s="480"/>
      <c r="M2074" s="480" t="s">
        <v>830</v>
      </c>
      <c r="N2074" s="480"/>
      <c r="O2074" s="864">
        <v>2335.84</v>
      </c>
    </row>
    <row r="2075" spans="1:15" ht="14.45" customHeight="1" x14ac:dyDescent="0.2">
      <c r="A2075" s="473">
        <v>117</v>
      </c>
      <c r="B2075" s="470">
        <v>313</v>
      </c>
      <c r="C2075" s="470" t="s">
        <v>842</v>
      </c>
      <c r="D2075" s="472" t="s">
        <v>841</v>
      </c>
      <c r="E2075" s="467"/>
      <c r="F2075" s="559"/>
      <c r="G2075" s="467"/>
      <c r="H2075" s="755"/>
      <c r="I2075" s="467"/>
      <c r="J2075" s="467"/>
      <c r="K2075" s="467"/>
      <c r="L2075" s="467"/>
      <c r="M2075" s="467" t="s">
        <v>830</v>
      </c>
      <c r="N2075" s="467"/>
      <c r="O2075" s="864">
        <v>2019.28</v>
      </c>
    </row>
    <row r="2076" spans="1:15" ht="14.45" customHeight="1" x14ac:dyDescent="0.2">
      <c r="A2076" s="473">
        <v>117</v>
      </c>
      <c r="B2076" s="470">
        <v>313</v>
      </c>
      <c r="C2076" s="470" t="s">
        <v>844</v>
      </c>
      <c r="D2076" s="472" t="s">
        <v>843</v>
      </c>
      <c r="E2076" s="467"/>
      <c r="F2076" s="559"/>
      <c r="G2076" s="467"/>
      <c r="H2076" s="755"/>
      <c r="I2076" s="467"/>
      <c r="J2076" s="467"/>
      <c r="K2076" s="467"/>
      <c r="L2076" s="467"/>
      <c r="M2076" s="467" t="s">
        <v>830</v>
      </c>
      <c r="N2076" s="467"/>
      <c r="O2076" s="864">
        <v>2040.01</v>
      </c>
    </row>
    <row r="2077" spans="1:15" ht="14.45" customHeight="1" x14ac:dyDescent="0.2">
      <c r="A2077" s="473">
        <v>204</v>
      </c>
      <c r="B2077" s="470">
        <v>205</v>
      </c>
      <c r="C2077" s="470" t="s">
        <v>846</v>
      </c>
      <c r="D2077" s="472" t="s">
        <v>845</v>
      </c>
      <c r="E2077" s="467"/>
      <c r="F2077" s="559"/>
      <c r="G2077" s="467"/>
      <c r="H2077" s="755"/>
      <c r="I2077" s="467"/>
      <c r="J2077" s="467"/>
      <c r="K2077" s="467"/>
      <c r="L2077" s="467"/>
      <c r="M2077" s="467" t="s">
        <v>830</v>
      </c>
      <c r="N2077" s="467"/>
      <c r="O2077" s="864">
        <v>953.57</v>
      </c>
    </row>
    <row r="2078" spans="1:15" ht="14.45" customHeight="1" x14ac:dyDescent="0.2">
      <c r="A2078" s="473">
        <v>204</v>
      </c>
      <c r="B2078" s="470">
        <v>205</v>
      </c>
      <c r="C2078" s="470" t="s">
        <v>848</v>
      </c>
      <c r="D2078" s="773" t="s">
        <v>847</v>
      </c>
      <c r="E2078" s="467"/>
      <c r="F2078" s="559"/>
      <c r="G2078" s="467"/>
      <c r="H2078" s="755"/>
      <c r="I2078" s="467"/>
      <c r="J2078" s="467"/>
      <c r="K2078" s="467"/>
      <c r="L2078" s="467"/>
      <c r="M2078" s="467" t="s">
        <v>830</v>
      </c>
      <c r="N2078" s="467"/>
      <c r="O2078" s="864">
        <v>7811.18</v>
      </c>
    </row>
    <row r="2079" spans="1:15" ht="14.45" customHeight="1" x14ac:dyDescent="0.2">
      <c r="A2079" s="473">
        <v>204</v>
      </c>
      <c r="B2079" s="470">
        <v>205</v>
      </c>
      <c r="C2079" s="470" t="s">
        <v>850</v>
      </c>
      <c r="D2079" s="773" t="s">
        <v>849</v>
      </c>
      <c r="E2079" s="467"/>
      <c r="F2079" s="559"/>
      <c r="G2079" s="467"/>
      <c r="H2079" s="755"/>
      <c r="I2079" s="467"/>
      <c r="J2079" s="467"/>
      <c r="K2079" s="467"/>
      <c r="L2079" s="467"/>
      <c r="M2079" s="467" t="s">
        <v>830</v>
      </c>
      <c r="N2079" s="467"/>
      <c r="O2079" s="1150">
        <v>12760.27</v>
      </c>
    </row>
    <row r="2080" spans="1:15" ht="14.45" customHeight="1" outlineLevel="1" x14ac:dyDescent="0.2">
      <c r="A2080" s="473">
        <v>204</v>
      </c>
      <c r="B2080" s="470">
        <v>205</v>
      </c>
      <c r="C2080" s="470" t="s">
        <v>852</v>
      </c>
      <c r="D2080" s="773" t="s">
        <v>851</v>
      </c>
      <c r="E2080" s="467"/>
      <c r="F2080" s="559"/>
      <c r="G2080" s="467"/>
      <c r="H2080" s="755"/>
      <c r="I2080" s="467"/>
      <c r="J2080" s="467"/>
      <c r="K2080" s="467"/>
      <c r="L2080" s="467"/>
      <c r="M2080" s="467" t="s">
        <v>830</v>
      </c>
      <c r="N2080" s="467"/>
      <c r="O2080" s="1150">
        <v>4744.7299999999996</v>
      </c>
    </row>
    <row r="2081" spans="1:15" ht="14.45" customHeight="1" outlineLevel="1" x14ac:dyDescent="0.2">
      <c r="A2081" s="473">
        <v>204</v>
      </c>
      <c r="B2081" s="470">
        <v>205</v>
      </c>
      <c r="C2081" s="470" t="s">
        <v>854</v>
      </c>
      <c r="D2081" s="773" t="s">
        <v>853</v>
      </c>
      <c r="E2081" s="467"/>
      <c r="F2081" s="559"/>
      <c r="G2081" s="467"/>
      <c r="H2081" s="755"/>
      <c r="I2081" s="467"/>
      <c r="J2081" s="467"/>
      <c r="K2081" s="467"/>
      <c r="L2081" s="467"/>
      <c r="M2081" s="467" t="s">
        <v>830</v>
      </c>
      <c r="N2081" s="467"/>
      <c r="O2081" s="1150">
        <v>14372.51</v>
      </c>
    </row>
    <row r="2082" spans="1:15" ht="14.45" customHeight="1" outlineLevel="1" x14ac:dyDescent="0.2">
      <c r="A2082" s="473">
        <v>204</v>
      </c>
      <c r="B2082" s="470">
        <v>205</v>
      </c>
      <c r="C2082" s="470" t="s">
        <v>856</v>
      </c>
      <c r="D2082" s="773" t="s">
        <v>855</v>
      </c>
      <c r="E2082" s="467"/>
      <c r="F2082" s="559"/>
      <c r="G2082" s="467"/>
      <c r="H2082" s="755"/>
      <c r="I2082" s="467"/>
      <c r="J2082" s="467"/>
      <c r="K2082" s="467"/>
      <c r="L2082" s="467"/>
      <c r="M2082" s="467" t="s">
        <v>830</v>
      </c>
      <c r="N2082" s="467"/>
      <c r="O2082" s="1150">
        <v>23621.42</v>
      </c>
    </row>
    <row r="2083" spans="1:15" ht="14.45" customHeight="1" outlineLevel="1" x14ac:dyDescent="0.2">
      <c r="A2083" s="576">
        <v>204</v>
      </c>
      <c r="B2083" s="572">
        <v>205</v>
      </c>
      <c r="C2083" s="572" t="s">
        <v>858</v>
      </c>
      <c r="D2083" s="774" t="s">
        <v>857</v>
      </c>
      <c r="E2083" s="574"/>
      <c r="F2083" s="575"/>
      <c r="G2083" s="574"/>
      <c r="H2083" s="759"/>
      <c r="I2083" s="574"/>
      <c r="J2083" s="574"/>
      <c r="K2083" s="574"/>
      <c r="L2083" s="574"/>
      <c r="M2083" s="574" t="s">
        <v>830</v>
      </c>
      <c r="N2083" s="574"/>
      <c r="O2083" s="1150">
        <v>23786.07</v>
      </c>
    </row>
    <row r="2084" spans="1:15" ht="14.45" customHeight="1" outlineLevel="1" x14ac:dyDescent="0.2">
      <c r="A2084" s="1">
        <v>204</v>
      </c>
      <c r="B2084" s="1">
        <v>205</v>
      </c>
      <c r="C2084" s="1" t="s">
        <v>1775</v>
      </c>
      <c r="D2084" s="775" t="s">
        <v>1774</v>
      </c>
      <c r="E2084" s="1"/>
      <c r="F2084" s="562"/>
      <c r="G2084" s="1"/>
      <c r="H2084" s="2"/>
      <c r="I2084" s="1"/>
      <c r="J2084" s="1"/>
      <c r="K2084" s="1"/>
      <c r="L2084" s="1"/>
      <c r="M2084" s="1" t="s">
        <v>830</v>
      </c>
      <c r="N2084" s="1"/>
      <c r="O2084" s="1150">
        <v>7345.9</v>
      </c>
    </row>
    <row r="2085" spans="1:15" ht="14.45" customHeight="1" outlineLevel="1" x14ac:dyDescent="0.2">
      <c r="A2085" s="1">
        <v>204</v>
      </c>
      <c r="B2085" s="1">
        <v>205</v>
      </c>
      <c r="C2085" s="1" t="s">
        <v>1777</v>
      </c>
      <c r="D2085" s="775" t="s">
        <v>1776</v>
      </c>
      <c r="E2085" s="1"/>
      <c r="F2085" s="562"/>
      <c r="G2085" s="1"/>
      <c r="H2085" s="2"/>
      <c r="I2085" s="1"/>
      <c r="J2085" s="1"/>
      <c r="K2085" s="1"/>
      <c r="L2085" s="1"/>
      <c r="M2085" s="1" t="s">
        <v>830</v>
      </c>
      <c r="N2085" s="1"/>
      <c r="O2085" s="1150">
        <v>5443.61</v>
      </c>
    </row>
    <row r="2086" spans="1:15" ht="14.45" customHeight="1" outlineLevel="1" x14ac:dyDescent="0.25">
      <c r="A2086" s="495" t="s">
        <v>642</v>
      </c>
      <c r="B2086" s="495"/>
      <c r="C2086" s="495"/>
      <c r="D2086" s="486" t="s">
        <v>859</v>
      </c>
      <c r="E2086" s="484"/>
      <c r="F2086" s="557"/>
      <c r="G2086" s="484"/>
      <c r="H2086" s="757"/>
      <c r="I2086" s="484"/>
      <c r="J2086" s="484"/>
      <c r="K2086" s="484"/>
      <c r="L2086" s="484"/>
      <c r="M2086" s="484"/>
      <c r="N2086" s="484"/>
      <c r="O2086" s="505"/>
    </row>
    <row r="2087" spans="1:15" ht="14.45" customHeight="1" outlineLevel="1" x14ac:dyDescent="0.2">
      <c r="A2087" s="481">
        <v>204</v>
      </c>
      <c r="B2087" s="478">
        <v>270</v>
      </c>
      <c r="C2087" s="478" t="s">
        <v>860</v>
      </c>
      <c r="D2087" s="479" t="s">
        <v>1660</v>
      </c>
      <c r="E2087" s="480"/>
      <c r="F2087" s="558"/>
      <c r="G2087" s="480"/>
      <c r="H2087" s="758"/>
      <c r="I2087" s="480"/>
      <c r="J2087" s="480"/>
      <c r="K2087" s="480"/>
      <c r="L2087" s="480"/>
      <c r="M2087" s="480" t="s">
        <v>830</v>
      </c>
      <c r="N2087" s="480"/>
      <c r="O2087" s="494">
        <v>105</v>
      </c>
    </row>
    <row r="2088" spans="1:15" ht="14.45" customHeight="1" x14ac:dyDescent="0.2">
      <c r="A2088" s="634">
        <v>204</v>
      </c>
      <c r="B2088" s="476">
        <v>270</v>
      </c>
      <c r="C2088" s="476" t="s">
        <v>860</v>
      </c>
      <c r="D2088" s="475" t="s">
        <v>3445</v>
      </c>
      <c r="E2088" s="467"/>
      <c r="F2088" s="559"/>
      <c r="G2088" s="467"/>
      <c r="H2088" s="755"/>
      <c r="I2088" s="467"/>
      <c r="J2088" s="467"/>
      <c r="K2088" s="467"/>
      <c r="L2088" s="467"/>
      <c r="M2088" s="467"/>
      <c r="N2088" s="467"/>
      <c r="O2088" s="862"/>
    </row>
    <row r="2089" spans="1:15" ht="14.45" customHeight="1" outlineLevel="1" x14ac:dyDescent="0.2">
      <c r="A2089" s="473">
        <v>205</v>
      </c>
      <c r="B2089" s="470">
        <v>208</v>
      </c>
      <c r="C2089" s="470" t="s">
        <v>862</v>
      </c>
      <c r="D2089" s="472" t="s">
        <v>861</v>
      </c>
      <c r="E2089" s="467"/>
      <c r="F2089" s="559"/>
      <c r="G2089" s="467"/>
      <c r="H2089" s="755"/>
      <c r="I2089" s="467"/>
      <c r="J2089" s="467"/>
      <c r="K2089" s="467"/>
      <c r="L2089" s="467"/>
      <c r="M2089" s="467" t="s">
        <v>863</v>
      </c>
      <c r="N2089" s="467"/>
      <c r="O2089" s="862">
        <v>64.918144799999993</v>
      </c>
    </row>
    <row r="2090" spans="1:15" ht="14.45" customHeight="1" outlineLevel="1" x14ac:dyDescent="0.2">
      <c r="A2090" s="473">
        <v>206</v>
      </c>
      <c r="B2090" s="470">
        <v>209</v>
      </c>
      <c r="C2090" s="470" t="s">
        <v>2807</v>
      </c>
      <c r="D2090" s="472" t="s">
        <v>2806</v>
      </c>
      <c r="E2090" s="467"/>
      <c r="F2090" s="559"/>
      <c r="G2090" s="467"/>
      <c r="H2090" s="755"/>
      <c r="I2090" s="467"/>
      <c r="J2090" s="467"/>
      <c r="K2090" s="467"/>
      <c r="L2090" s="467"/>
      <c r="M2090" s="467" t="s">
        <v>830</v>
      </c>
      <c r="N2090" s="467"/>
      <c r="O2090" s="864">
        <v>726.61</v>
      </c>
    </row>
    <row r="2091" spans="1:15" ht="14.45" customHeight="1" x14ac:dyDescent="0.2">
      <c r="A2091" s="473">
        <v>209</v>
      </c>
      <c r="B2091" s="470">
        <v>215</v>
      </c>
      <c r="C2091" s="470" t="s">
        <v>865</v>
      </c>
      <c r="D2091" s="472" t="s">
        <v>864</v>
      </c>
      <c r="E2091" s="467"/>
      <c r="F2091" s="559"/>
      <c r="G2091" s="467"/>
      <c r="H2091" s="755"/>
      <c r="I2091" s="467"/>
      <c r="J2091" s="467"/>
      <c r="K2091" s="467"/>
      <c r="L2091" s="467"/>
      <c r="M2091" s="467" t="s">
        <v>830</v>
      </c>
      <c r="N2091" s="467"/>
      <c r="O2091" s="862">
        <v>580.59344520000002</v>
      </c>
    </row>
    <row r="2092" spans="1:15" ht="14.45" customHeight="1" x14ac:dyDescent="0.2">
      <c r="A2092" s="473">
        <v>209</v>
      </c>
      <c r="B2092" s="470">
        <v>215</v>
      </c>
      <c r="C2092" s="470" t="s">
        <v>2834</v>
      </c>
      <c r="D2092" s="472" t="s">
        <v>2835</v>
      </c>
      <c r="E2092" s="467"/>
      <c r="F2092" s="559"/>
      <c r="G2092" s="467"/>
      <c r="H2092" s="467"/>
      <c r="I2092" s="467"/>
      <c r="J2092" s="467"/>
      <c r="K2092" s="467"/>
      <c r="L2092" s="467"/>
      <c r="M2092" s="467" t="s">
        <v>830</v>
      </c>
      <c r="N2092" s="467"/>
      <c r="O2092" s="864">
        <v>223.63</v>
      </c>
    </row>
    <row r="2093" spans="1:15" ht="14.45" customHeight="1" x14ac:dyDescent="0.2">
      <c r="A2093" s="473">
        <v>229</v>
      </c>
      <c r="B2093" s="470">
        <v>239</v>
      </c>
      <c r="C2093" s="470" t="s">
        <v>2834</v>
      </c>
      <c r="D2093" s="472" t="s">
        <v>2836</v>
      </c>
      <c r="E2093" s="467"/>
      <c r="F2093" s="559"/>
      <c r="G2093" s="467"/>
      <c r="H2093" s="467"/>
      <c r="I2093" s="467"/>
      <c r="J2093" s="467"/>
      <c r="K2093" s="467"/>
      <c r="L2093" s="467"/>
      <c r="M2093" s="467" t="s">
        <v>830</v>
      </c>
      <c r="N2093" s="467"/>
      <c r="O2093" s="1151">
        <v>223.63</v>
      </c>
    </row>
    <row r="2094" spans="1:15" ht="14.45" customHeight="1" x14ac:dyDescent="0.2">
      <c r="A2094" s="473">
        <v>209</v>
      </c>
      <c r="B2094" s="470">
        <v>215</v>
      </c>
      <c r="C2094" s="470" t="s">
        <v>2837</v>
      </c>
      <c r="D2094" s="472" t="s">
        <v>2838</v>
      </c>
      <c r="E2094" s="467"/>
      <c r="F2094" s="559"/>
      <c r="G2094" s="467"/>
      <c r="H2094" s="467"/>
      <c r="I2094" s="467"/>
      <c r="J2094" s="467"/>
      <c r="K2094" s="467"/>
      <c r="L2094" s="467"/>
      <c r="M2094" s="467" t="s">
        <v>830</v>
      </c>
      <c r="N2094" s="467"/>
      <c r="O2094" s="864">
        <v>150.16999999999999</v>
      </c>
    </row>
    <row r="2095" spans="1:15" ht="14.45" customHeight="1" x14ac:dyDescent="0.2">
      <c r="A2095" s="473">
        <v>229</v>
      </c>
      <c r="B2095" s="470">
        <v>239</v>
      </c>
      <c r="C2095" s="470" t="s">
        <v>2837</v>
      </c>
      <c r="D2095" s="472" t="s">
        <v>2839</v>
      </c>
      <c r="E2095" s="467"/>
      <c r="F2095" s="559"/>
      <c r="G2095" s="467"/>
      <c r="H2095" s="467"/>
      <c r="I2095" s="467"/>
      <c r="J2095" s="467"/>
      <c r="K2095" s="467"/>
      <c r="L2095" s="467"/>
      <c r="M2095" s="467" t="s">
        <v>830</v>
      </c>
      <c r="N2095" s="467"/>
      <c r="O2095" s="864">
        <v>150.16999999999999</v>
      </c>
    </row>
    <row r="2096" spans="1:15" ht="14.45" customHeight="1" x14ac:dyDescent="0.2">
      <c r="A2096" s="634">
        <v>209</v>
      </c>
      <c r="B2096" s="476">
        <v>215</v>
      </c>
      <c r="C2096" s="476" t="s">
        <v>2840</v>
      </c>
      <c r="D2096" s="475" t="s">
        <v>2841</v>
      </c>
      <c r="E2096" s="467"/>
      <c r="F2096" s="559"/>
      <c r="G2096" s="467"/>
      <c r="H2096" s="467"/>
      <c r="I2096" s="467"/>
      <c r="J2096" s="467"/>
      <c r="K2096" s="467"/>
      <c r="L2096" s="467"/>
      <c r="M2096" s="467"/>
      <c r="N2096" s="467"/>
      <c r="O2096" s="862"/>
    </row>
    <row r="2097" spans="1:15" ht="14.45" customHeight="1" x14ac:dyDescent="0.2">
      <c r="A2097" s="634">
        <v>209</v>
      </c>
      <c r="B2097" s="476">
        <v>215</v>
      </c>
      <c r="C2097" s="476" t="s">
        <v>2840</v>
      </c>
      <c r="D2097" s="475" t="s">
        <v>2842</v>
      </c>
      <c r="E2097" s="467"/>
      <c r="F2097" s="559"/>
      <c r="G2097" s="467"/>
      <c r="H2097" s="467"/>
      <c r="I2097" s="467"/>
      <c r="J2097" s="467"/>
      <c r="K2097" s="467"/>
      <c r="L2097" s="467"/>
      <c r="M2097" s="467"/>
      <c r="N2097" s="467"/>
      <c r="O2097" s="862"/>
    </row>
    <row r="2098" spans="1:15" ht="14.45" customHeight="1" x14ac:dyDescent="0.2">
      <c r="A2098" s="634">
        <v>209</v>
      </c>
      <c r="B2098" s="476">
        <v>215</v>
      </c>
      <c r="C2098" s="476" t="s">
        <v>2840</v>
      </c>
      <c r="D2098" s="475" t="s">
        <v>2843</v>
      </c>
      <c r="E2098" s="467"/>
      <c r="F2098" s="559"/>
      <c r="G2098" s="467"/>
      <c r="H2098" s="467"/>
      <c r="I2098" s="467"/>
      <c r="J2098" s="467"/>
      <c r="K2098" s="467"/>
      <c r="L2098" s="467"/>
      <c r="M2098" s="467"/>
      <c r="N2098" s="467"/>
      <c r="O2098" s="862"/>
    </row>
    <row r="2099" spans="1:15" ht="14.45" customHeight="1" x14ac:dyDescent="0.2">
      <c r="A2099" s="634">
        <v>209</v>
      </c>
      <c r="B2099" s="476">
        <v>215</v>
      </c>
      <c r="C2099" s="476" t="s">
        <v>2840</v>
      </c>
      <c r="D2099" s="475" t="s">
        <v>2844</v>
      </c>
      <c r="E2099" s="467"/>
      <c r="F2099" s="559"/>
      <c r="G2099" s="467"/>
      <c r="H2099" s="467"/>
      <c r="I2099" s="467"/>
      <c r="J2099" s="467"/>
      <c r="K2099" s="467"/>
      <c r="L2099" s="467"/>
      <c r="M2099" s="467"/>
      <c r="N2099" s="467"/>
      <c r="O2099" s="862"/>
    </row>
    <row r="2100" spans="1:15" ht="14.45" customHeight="1" x14ac:dyDescent="0.3">
      <c r="A2100" s="634">
        <v>209</v>
      </c>
      <c r="B2100" s="476">
        <v>215</v>
      </c>
      <c r="C2100" s="476" t="s">
        <v>2840</v>
      </c>
      <c r="D2100" s="475" t="s">
        <v>2845</v>
      </c>
      <c r="E2100" s="467"/>
      <c r="F2100" s="559"/>
      <c r="G2100" s="467"/>
      <c r="H2100" s="467"/>
      <c r="I2100" s="467"/>
      <c r="J2100" s="467"/>
      <c r="K2100" s="467"/>
      <c r="L2100" s="467"/>
      <c r="M2100" s="467"/>
      <c r="N2100" s="467"/>
      <c r="O2100" s="862"/>
    </row>
    <row r="2101" spans="1:15" ht="14.45" customHeight="1" x14ac:dyDescent="0.3">
      <c r="A2101" s="634">
        <v>209</v>
      </c>
      <c r="B2101" s="476">
        <v>215</v>
      </c>
      <c r="C2101" s="476" t="s">
        <v>2840</v>
      </c>
      <c r="D2101" s="490" t="s">
        <v>2846</v>
      </c>
      <c r="E2101" s="467"/>
      <c r="F2101" s="559"/>
      <c r="G2101" s="467"/>
      <c r="H2101" s="467"/>
      <c r="I2101" s="467"/>
      <c r="J2101" s="467"/>
      <c r="K2101" s="467"/>
      <c r="L2101" s="467"/>
      <c r="M2101" s="467"/>
      <c r="N2101" s="467"/>
      <c r="O2101" s="862"/>
    </row>
    <row r="2102" spans="1:15" ht="14.45" customHeight="1" x14ac:dyDescent="0.3">
      <c r="A2102" s="634">
        <v>209</v>
      </c>
      <c r="B2102" s="476">
        <v>215</v>
      </c>
      <c r="C2102" s="476" t="s">
        <v>2840</v>
      </c>
      <c r="D2102" s="490" t="s">
        <v>2847</v>
      </c>
      <c r="E2102" s="467"/>
      <c r="F2102" s="559"/>
      <c r="G2102" s="467"/>
      <c r="H2102" s="467"/>
      <c r="I2102" s="467"/>
      <c r="J2102" s="467"/>
      <c r="K2102" s="467"/>
      <c r="L2102" s="467"/>
      <c r="M2102" s="467"/>
      <c r="N2102" s="467"/>
      <c r="O2102" s="862"/>
    </row>
    <row r="2103" spans="1:15" ht="14.45" customHeight="1" x14ac:dyDescent="0.3">
      <c r="A2103" s="634">
        <v>209</v>
      </c>
      <c r="B2103" s="476">
        <v>215</v>
      </c>
      <c r="C2103" s="476" t="s">
        <v>2840</v>
      </c>
      <c r="D2103" s="475" t="s">
        <v>2848</v>
      </c>
      <c r="E2103" s="467"/>
      <c r="F2103" s="559"/>
      <c r="G2103" s="467"/>
      <c r="H2103" s="467"/>
      <c r="I2103" s="467"/>
      <c r="J2103" s="467"/>
      <c r="K2103" s="467"/>
      <c r="L2103" s="467"/>
      <c r="M2103" s="467"/>
      <c r="N2103" s="467"/>
      <c r="O2103" s="862"/>
    </row>
    <row r="2104" spans="1:15" ht="14.45" customHeight="1" x14ac:dyDescent="0.2">
      <c r="A2104" s="473">
        <v>216</v>
      </c>
      <c r="B2104" s="470">
        <v>225</v>
      </c>
      <c r="C2104" s="470" t="s">
        <v>867</v>
      </c>
      <c r="D2104" s="472" t="s">
        <v>866</v>
      </c>
      <c r="E2104" s="467"/>
      <c r="F2104" s="559"/>
      <c r="G2104" s="467"/>
      <c r="H2104" s="755"/>
      <c r="I2104" s="467"/>
      <c r="J2104" s="467"/>
      <c r="K2104" s="467"/>
      <c r="L2104" s="467"/>
      <c r="M2104" s="467" t="s">
        <v>830</v>
      </c>
      <c r="N2104" s="467"/>
      <c r="O2104" s="862">
        <v>758.26204000000007</v>
      </c>
    </row>
    <row r="2105" spans="1:15" ht="16.5" customHeight="1" x14ac:dyDescent="0.2">
      <c r="A2105" s="634">
        <v>216</v>
      </c>
      <c r="B2105" s="476">
        <v>225</v>
      </c>
      <c r="C2105" s="476" t="s">
        <v>867</v>
      </c>
      <c r="D2105" s="475" t="s">
        <v>1666</v>
      </c>
      <c r="E2105" s="467"/>
      <c r="F2105" s="559"/>
      <c r="G2105" s="467"/>
      <c r="H2105" s="755"/>
      <c r="I2105" s="467"/>
      <c r="J2105" s="467"/>
      <c r="K2105" s="467"/>
      <c r="L2105" s="467"/>
      <c r="M2105" s="467"/>
      <c r="N2105" s="467"/>
      <c r="O2105" s="862"/>
    </row>
    <row r="2106" spans="1:15" ht="15" customHeight="1" x14ac:dyDescent="0.2">
      <c r="A2106" s="878">
        <v>216</v>
      </c>
      <c r="B2106" s="690">
        <v>225</v>
      </c>
      <c r="C2106" s="690" t="s">
        <v>3292</v>
      </c>
      <c r="D2106" s="1209" t="s">
        <v>3625</v>
      </c>
      <c r="E2106" s="755"/>
      <c r="F2106" s="1110"/>
      <c r="G2106" s="755"/>
      <c r="H2106" s="755"/>
      <c r="I2106" s="755"/>
      <c r="J2106" s="755"/>
      <c r="K2106" s="755"/>
      <c r="L2106" s="755"/>
      <c r="M2106" s="755" t="s">
        <v>733</v>
      </c>
      <c r="N2106" s="755"/>
      <c r="O2106" s="1146">
        <v>138.68</v>
      </c>
    </row>
    <row r="2107" spans="1:15" ht="14.45" customHeight="1" outlineLevel="1" x14ac:dyDescent="0.2">
      <c r="A2107" s="473">
        <v>220</v>
      </c>
      <c r="B2107" s="470">
        <v>229</v>
      </c>
      <c r="C2107" s="470" t="s">
        <v>869</v>
      </c>
      <c r="D2107" s="472" t="s">
        <v>3127</v>
      </c>
      <c r="E2107" s="467"/>
      <c r="F2107" s="559"/>
      <c r="G2107" s="467"/>
      <c r="H2107" s="755"/>
      <c r="I2107" s="467"/>
      <c r="J2107" s="467"/>
      <c r="K2107" s="467"/>
      <c r="L2107" s="467"/>
      <c r="M2107" s="467" t="s">
        <v>830</v>
      </c>
      <c r="N2107" s="467"/>
      <c r="O2107" s="864">
        <v>47.8</v>
      </c>
    </row>
    <row r="2108" spans="1:15" ht="14.45" customHeight="1" outlineLevel="1" x14ac:dyDescent="0.2">
      <c r="A2108" s="473">
        <v>227</v>
      </c>
      <c r="B2108" s="470">
        <v>237</v>
      </c>
      <c r="C2108" s="470" t="s">
        <v>2808</v>
      </c>
      <c r="D2108" s="472" t="s">
        <v>2811</v>
      </c>
      <c r="E2108" s="467"/>
      <c r="F2108" s="559"/>
      <c r="G2108" s="467"/>
      <c r="H2108" s="755"/>
      <c r="I2108" s="467"/>
      <c r="J2108" s="467"/>
      <c r="K2108" s="467"/>
      <c r="L2108" s="467"/>
      <c r="M2108" s="467" t="s">
        <v>830</v>
      </c>
      <c r="N2108" s="467"/>
      <c r="O2108" s="864">
        <v>766.82</v>
      </c>
    </row>
    <row r="2109" spans="1:15" ht="14.45" customHeight="1" outlineLevel="1" x14ac:dyDescent="0.2">
      <c r="A2109" s="473">
        <v>227</v>
      </c>
      <c r="B2109" s="470">
        <v>237</v>
      </c>
      <c r="C2109" s="470" t="s">
        <v>2809</v>
      </c>
      <c r="D2109" s="472" t="s">
        <v>2812</v>
      </c>
      <c r="E2109" s="467"/>
      <c r="F2109" s="559"/>
      <c r="G2109" s="467"/>
      <c r="H2109" s="755"/>
      <c r="I2109" s="467"/>
      <c r="J2109" s="467"/>
      <c r="K2109" s="467"/>
      <c r="L2109" s="467"/>
      <c r="M2109" s="467" t="s">
        <v>830</v>
      </c>
      <c r="N2109" s="467"/>
      <c r="O2109" s="864">
        <v>76.2</v>
      </c>
    </row>
    <row r="2110" spans="1:15" ht="14.45" customHeight="1" outlineLevel="1" x14ac:dyDescent="0.2">
      <c r="A2110" s="1244">
        <v>227</v>
      </c>
      <c r="B2110" s="1245">
        <v>237</v>
      </c>
      <c r="C2110" s="1245" t="s">
        <v>2810</v>
      </c>
      <c r="D2110" s="1246" t="s">
        <v>3803</v>
      </c>
      <c r="E2110" s="1247"/>
      <c r="F2110" s="1248"/>
      <c r="G2110" s="1247"/>
      <c r="H2110" s="1247"/>
      <c r="I2110" s="1247"/>
      <c r="J2110" s="1247"/>
      <c r="K2110" s="1247"/>
      <c r="L2110" s="1247"/>
      <c r="M2110" s="1247" t="s">
        <v>830</v>
      </c>
      <c r="N2110" s="1247"/>
      <c r="O2110" s="1250">
        <v>99.92</v>
      </c>
    </row>
    <row r="2111" spans="1:15" ht="14.45" customHeight="1" outlineLevel="1" x14ac:dyDescent="0.2">
      <c r="A2111" s="1244">
        <v>227</v>
      </c>
      <c r="B2111" s="1245">
        <v>237</v>
      </c>
      <c r="C2111" s="1245" t="s">
        <v>2810</v>
      </c>
      <c r="D2111" s="1246" t="s">
        <v>3804</v>
      </c>
      <c r="E2111" s="1247"/>
      <c r="F2111" s="1248"/>
      <c r="G2111" s="1247"/>
      <c r="H2111" s="1247"/>
      <c r="I2111" s="1247"/>
      <c r="J2111" s="1247"/>
      <c r="K2111" s="1247"/>
      <c r="L2111" s="1247"/>
      <c r="M2111" s="1247" t="s">
        <v>830</v>
      </c>
      <c r="N2111" s="1247"/>
      <c r="O2111" s="1250">
        <v>99.92</v>
      </c>
    </row>
    <row r="2112" spans="1:15" ht="14.45" customHeight="1" outlineLevel="1" x14ac:dyDescent="0.2">
      <c r="A2112" s="1244">
        <v>227</v>
      </c>
      <c r="B2112" s="1245">
        <v>237</v>
      </c>
      <c r="C2112" s="1245" t="s">
        <v>3642</v>
      </c>
      <c r="D2112" s="1246" t="s">
        <v>3803</v>
      </c>
      <c r="E2112" s="1247"/>
      <c r="F2112" s="1248"/>
      <c r="G2112" s="1247"/>
      <c r="H2112" s="1247"/>
      <c r="I2112" s="1247"/>
      <c r="J2112" s="1247"/>
      <c r="K2112" s="1247"/>
      <c r="L2112" s="1247"/>
      <c r="M2112" s="1247" t="s">
        <v>830</v>
      </c>
      <c r="N2112" s="1247"/>
      <c r="O2112" s="1250">
        <v>99.92</v>
      </c>
    </row>
    <row r="2113" spans="1:15" ht="14.45" customHeight="1" outlineLevel="1" x14ac:dyDescent="0.2">
      <c r="A2113" s="1165">
        <v>227</v>
      </c>
      <c r="B2113" s="885">
        <v>237</v>
      </c>
      <c r="C2113" s="885" t="s">
        <v>3058</v>
      </c>
      <c r="D2113" s="876" t="s">
        <v>3059</v>
      </c>
      <c r="E2113" s="876"/>
      <c r="F2113" s="559"/>
      <c r="G2113" s="876"/>
      <c r="H2113" s="875"/>
      <c r="I2113" s="876"/>
      <c r="J2113" s="876"/>
      <c r="K2113" s="876"/>
      <c r="L2113" s="876"/>
      <c r="M2113" s="876" t="s">
        <v>643</v>
      </c>
      <c r="N2113" s="876"/>
      <c r="O2113" s="864">
        <v>2077.8000000000002</v>
      </c>
    </row>
    <row r="2114" spans="1:15" ht="14.45" customHeight="1" outlineLevel="1" x14ac:dyDescent="0.2">
      <c r="A2114" s="1165">
        <v>227</v>
      </c>
      <c r="B2114" s="885">
        <v>237</v>
      </c>
      <c r="C2114" s="885" t="s">
        <v>3060</v>
      </c>
      <c r="D2114" s="876" t="s">
        <v>3061</v>
      </c>
      <c r="E2114" s="876"/>
      <c r="F2114" s="559"/>
      <c r="G2114" s="876"/>
      <c r="H2114" s="875"/>
      <c r="I2114" s="876"/>
      <c r="J2114" s="876"/>
      <c r="K2114" s="876"/>
      <c r="L2114" s="876"/>
      <c r="M2114" s="876" t="s">
        <v>643</v>
      </c>
      <c r="N2114" s="876"/>
      <c r="O2114" s="864">
        <v>470.92</v>
      </c>
    </row>
    <row r="2115" spans="1:15" ht="14.45" customHeight="1" outlineLevel="1" x14ac:dyDescent="0.2">
      <c r="A2115" s="473">
        <v>227</v>
      </c>
      <c r="B2115" s="470">
        <v>237</v>
      </c>
      <c r="C2115" s="470" t="s">
        <v>3065</v>
      </c>
      <c r="D2115" s="472" t="s">
        <v>3176</v>
      </c>
      <c r="E2115" s="467"/>
      <c r="F2115" s="559"/>
      <c r="G2115" s="467"/>
      <c r="H2115" s="755"/>
      <c r="I2115" s="467"/>
      <c r="J2115" s="467"/>
      <c r="K2115" s="467"/>
      <c r="L2115" s="467"/>
      <c r="M2115" s="467" t="s">
        <v>830</v>
      </c>
      <c r="N2115" s="467"/>
      <c r="O2115" s="862">
        <v>583.19000000000005</v>
      </c>
    </row>
    <row r="2116" spans="1:15" ht="14.45" customHeight="1" outlineLevel="1" x14ac:dyDescent="0.2">
      <c r="A2116" s="473">
        <v>227</v>
      </c>
      <c r="B2116" s="470">
        <v>237</v>
      </c>
      <c r="C2116" s="470" t="s">
        <v>3066</v>
      </c>
      <c r="D2116" s="472" t="s">
        <v>3177</v>
      </c>
      <c r="E2116" s="467"/>
      <c r="F2116" s="559"/>
      <c r="G2116" s="467"/>
      <c r="H2116" s="755"/>
      <c r="I2116" s="467"/>
      <c r="J2116" s="467"/>
      <c r="K2116" s="467"/>
      <c r="L2116" s="467"/>
      <c r="M2116" s="467" t="s">
        <v>830</v>
      </c>
      <c r="N2116" s="467"/>
      <c r="O2116" s="862">
        <v>301.02</v>
      </c>
    </row>
    <row r="2117" spans="1:15" ht="14.45" customHeight="1" outlineLevel="1" x14ac:dyDescent="0.2">
      <c r="A2117" s="878">
        <v>227</v>
      </c>
      <c r="B2117" s="690">
        <v>237</v>
      </c>
      <c r="C2117" s="690" t="s">
        <v>3451</v>
      </c>
      <c r="D2117" s="773" t="s">
        <v>3597</v>
      </c>
      <c r="E2117" s="755"/>
      <c r="F2117" s="1110"/>
      <c r="G2117" s="755"/>
      <c r="H2117" s="755"/>
      <c r="I2117" s="755"/>
      <c r="J2117" s="755"/>
      <c r="K2117" s="755"/>
      <c r="L2117" s="755"/>
      <c r="M2117" s="755" t="s">
        <v>830</v>
      </c>
      <c r="N2117" s="755"/>
      <c r="O2117" s="1146">
        <v>1325.39</v>
      </c>
    </row>
    <row r="2118" spans="1:15" ht="14.45" customHeight="1" outlineLevel="1" x14ac:dyDescent="0.2">
      <c r="A2118" s="878">
        <v>227</v>
      </c>
      <c r="B2118" s="690">
        <v>237</v>
      </c>
      <c r="C2118" s="690" t="s">
        <v>3452</v>
      </c>
      <c r="D2118" s="773" t="s">
        <v>3598</v>
      </c>
      <c r="E2118" s="755"/>
      <c r="F2118" s="1110"/>
      <c r="G2118" s="755"/>
      <c r="H2118" s="755"/>
      <c r="I2118" s="755"/>
      <c r="J2118" s="755"/>
      <c r="K2118" s="755"/>
      <c r="L2118" s="755"/>
      <c r="M2118" s="755" t="s">
        <v>830</v>
      </c>
      <c r="N2118" s="755"/>
      <c r="O2118" s="1146">
        <v>774.85</v>
      </c>
    </row>
    <row r="2119" spans="1:15" ht="14.45" customHeight="1" outlineLevel="1" x14ac:dyDescent="0.2">
      <c r="A2119" s="878">
        <v>227</v>
      </c>
      <c r="B2119" s="690">
        <v>237</v>
      </c>
      <c r="C2119" s="690" t="s">
        <v>3453</v>
      </c>
      <c r="D2119" s="773" t="s">
        <v>3599</v>
      </c>
      <c r="E2119" s="755"/>
      <c r="F2119" s="1110"/>
      <c r="G2119" s="755"/>
      <c r="H2119" s="755"/>
      <c r="I2119" s="755"/>
      <c r="J2119" s="755"/>
      <c r="K2119" s="755"/>
      <c r="L2119" s="755"/>
      <c r="M2119" s="755" t="s">
        <v>830</v>
      </c>
      <c r="N2119" s="755"/>
      <c r="O2119" s="1146">
        <v>2611</v>
      </c>
    </row>
    <row r="2120" spans="1:15" ht="14.45" customHeight="1" x14ac:dyDescent="0.2">
      <c r="A2120" s="473">
        <v>231</v>
      </c>
      <c r="B2120" s="470">
        <v>248</v>
      </c>
      <c r="C2120" s="470" t="s">
        <v>872</v>
      </c>
      <c r="D2120" s="472" t="s">
        <v>871</v>
      </c>
      <c r="E2120" s="467"/>
      <c r="F2120" s="559"/>
      <c r="G2120" s="467"/>
      <c r="H2120" s="755"/>
      <c r="I2120" s="467"/>
      <c r="J2120" s="467"/>
      <c r="K2120" s="467"/>
      <c r="L2120" s="467"/>
      <c r="M2120" s="467" t="s">
        <v>830</v>
      </c>
      <c r="N2120" s="876"/>
      <c r="O2120" s="1146">
        <v>188.91</v>
      </c>
    </row>
    <row r="2121" spans="1:15" ht="14.45" customHeight="1" outlineLevel="1" x14ac:dyDescent="0.2">
      <c r="A2121" s="473">
        <v>241</v>
      </c>
      <c r="B2121" s="470">
        <v>279</v>
      </c>
      <c r="C2121" s="470" t="s">
        <v>2367</v>
      </c>
      <c r="D2121" s="472" t="s">
        <v>2368</v>
      </c>
      <c r="E2121" s="467"/>
      <c r="F2121" s="559"/>
      <c r="G2121" s="467"/>
      <c r="H2121" s="755"/>
      <c r="I2121" s="467"/>
      <c r="J2121" s="467"/>
      <c r="K2121" s="467"/>
      <c r="L2121" s="467"/>
      <c r="M2121" s="467" t="s">
        <v>830</v>
      </c>
      <c r="N2121" s="876"/>
      <c r="O2121" s="1146">
        <v>175</v>
      </c>
    </row>
    <row r="2122" spans="1:15" ht="14.45" customHeight="1" outlineLevel="1" x14ac:dyDescent="0.2">
      <c r="A2122" s="473">
        <v>249</v>
      </c>
      <c r="B2122" s="470">
        <v>217</v>
      </c>
      <c r="C2122" s="470" t="s">
        <v>874</v>
      </c>
      <c r="D2122" s="472" t="s">
        <v>873</v>
      </c>
      <c r="E2122" s="467"/>
      <c r="F2122" s="559"/>
      <c r="G2122" s="467"/>
      <c r="H2122" s="755"/>
      <c r="I2122" s="467"/>
      <c r="J2122" s="467"/>
      <c r="K2122" s="467"/>
      <c r="L2122" s="467"/>
      <c r="M2122" s="467" t="s">
        <v>830</v>
      </c>
      <c r="N2122" s="876"/>
      <c r="O2122" s="1146">
        <v>1820.54</v>
      </c>
    </row>
    <row r="2123" spans="1:15" ht="14.45" customHeight="1" outlineLevel="1" x14ac:dyDescent="0.25">
      <c r="A2123" s="495" t="s">
        <v>642</v>
      </c>
      <c r="B2123" s="495"/>
      <c r="C2123" s="495"/>
      <c r="D2123" s="486" t="s">
        <v>875</v>
      </c>
      <c r="E2123" s="484"/>
      <c r="F2123" s="557"/>
      <c r="G2123" s="484"/>
      <c r="H2123" s="757"/>
      <c r="I2123" s="484"/>
      <c r="J2123" s="484"/>
      <c r="K2123" s="484"/>
      <c r="L2123" s="484"/>
      <c r="M2123" s="484"/>
      <c r="N2123" s="684"/>
      <c r="O2123" s="1152"/>
    </row>
    <row r="2124" spans="1:15" ht="14.45" customHeight="1" outlineLevel="1" x14ac:dyDescent="0.2">
      <c r="A2124" s="207">
        <v>203</v>
      </c>
      <c r="B2124" s="207">
        <v>206</v>
      </c>
      <c r="C2124" s="207" t="s">
        <v>1748</v>
      </c>
      <c r="D2124" s="479" t="s">
        <v>2065</v>
      </c>
      <c r="E2124" s="679">
        <v>5600</v>
      </c>
      <c r="F2124" s="562" t="s">
        <v>2068</v>
      </c>
      <c r="G2124" s="562" t="s">
        <v>2067</v>
      </c>
      <c r="H2124" s="2"/>
      <c r="I2124" s="1"/>
      <c r="J2124" s="1"/>
      <c r="K2124" s="1"/>
      <c r="L2124" s="1"/>
      <c r="M2124" s="1"/>
      <c r="N2124" s="1154">
        <v>148747.89000000001</v>
      </c>
      <c r="O2124" s="1153"/>
    </row>
    <row r="2125" spans="1:15" ht="14.45" customHeight="1" outlineLevel="1" x14ac:dyDescent="0.2">
      <c r="A2125" s="481">
        <v>203</v>
      </c>
      <c r="B2125" s="478">
        <v>206</v>
      </c>
      <c r="C2125" s="478" t="s">
        <v>877</v>
      </c>
      <c r="D2125" s="479" t="s">
        <v>876</v>
      </c>
      <c r="E2125" s="480"/>
      <c r="F2125" s="558"/>
      <c r="G2125" s="480"/>
      <c r="H2125" s="758"/>
      <c r="I2125" s="480"/>
      <c r="J2125" s="480"/>
      <c r="K2125" s="480"/>
      <c r="L2125" s="480"/>
      <c r="M2125" s="480" t="s">
        <v>705</v>
      </c>
      <c r="N2125" s="872"/>
      <c r="O2125" s="864">
        <v>39.76</v>
      </c>
    </row>
    <row r="2126" spans="1:15" ht="14.45" customHeight="1" outlineLevel="1" x14ac:dyDescent="0.2">
      <c r="A2126" s="473">
        <v>203</v>
      </c>
      <c r="B2126" s="470">
        <v>206</v>
      </c>
      <c r="C2126" s="470" t="s">
        <v>879</v>
      </c>
      <c r="D2126" s="472" t="s">
        <v>878</v>
      </c>
      <c r="E2126" s="467"/>
      <c r="F2126" s="559"/>
      <c r="G2126" s="467"/>
      <c r="H2126" s="755"/>
      <c r="I2126" s="467"/>
      <c r="J2126" s="467"/>
      <c r="K2126" s="467"/>
      <c r="L2126" s="467"/>
      <c r="M2126" s="467" t="s">
        <v>705</v>
      </c>
      <c r="N2126" s="876"/>
      <c r="O2126" s="864">
        <v>21.26</v>
      </c>
    </row>
    <row r="2127" spans="1:15" ht="14.45" customHeight="1" outlineLevel="1" x14ac:dyDescent="0.2">
      <c r="A2127" s="473">
        <v>203</v>
      </c>
      <c r="B2127" s="470">
        <v>206</v>
      </c>
      <c r="C2127" s="470" t="s">
        <v>881</v>
      </c>
      <c r="D2127" s="472" t="s">
        <v>880</v>
      </c>
      <c r="E2127" s="467"/>
      <c r="F2127" s="559"/>
      <c r="G2127" s="467"/>
      <c r="H2127" s="755"/>
      <c r="I2127" s="467"/>
      <c r="J2127" s="467"/>
      <c r="K2127" s="467"/>
      <c r="L2127" s="467"/>
      <c r="M2127" s="467" t="s">
        <v>705</v>
      </c>
      <c r="N2127" s="876"/>
      <c r="O2127" s="864">
        <v>8.2799999999999994</v>
      </c>
    </row>
    <row r="2128" spans="1:15" ht="16.5" customHeight="1" x14ac:dyDescent="0.2">
      <c r="A2128" s="473">
        <v>203</v>
      </c>
      <c r="B2128" s="470">
        <v>206</v>
      </c>
      <c r="C2128" s="470" t="s">
        <v>883</v>
      </c>
      <c r="D2128" s="472" t="s">
        <v>882</v>
      </c>
      <c r="E2128" s="467"/>
      <c r="F2128" s="559"/>
      <c r="G2128" s="467"/>
      <c r="H2128" s="755"/>
      <c r="I2128" s="467"/>
      <c r="J2128" s="467"/>
      <c r="K2128" s="467"/>
      <c r="L2128" s="467"/>
      <c r="M2128" s="467" t="s">
        <v>830</v>
      </c>
      <c r="N2128" s="876"/>
      <c r="O2128" s="864">
        <v>33.770000000000003</v>
      </c>
    </row>
    <row r="2129" spans="1:15" ht="14.45" customHeight="1" x14ac:dyDescent="0.2">
      <c r="A2129" s="473">
        <v>203</v>
      </c>
      <c r="B2129" s="470">
        <v>206</v>
      </c>
      <c r="C2129" s="470" t="s">
        <v>885</v>
      </c>
      <c r="D2129" s="472" t="s">
        <v>884</v>
      </c>
      <c r="E2129" s="467"/>
      <c r="F2129" s="559"/>
      <c r="G2129" s="467"/>
      <c r="H2129" s="755"/>
      <c r="I2129" s="467"/>
      <c r="J2129" s="467"/>
      <c r="K2129" s="467"/>
      <c r="L2129" s="467"/>
      <c r="M2129" s="467" t="s">
        <v>830</v>
      </c>
      <c r="N2129" s="876"/>
      <c r="O2129" s="864">
        <v>67.540000000000006</v>
      </c>
    </row>
    <row r="2130" spans="1:15" ht="14.45" customHeight="1" x14ac:dyDescent="0.2">
      <c r="A2130" s="473">
        <v>203</v>
      </c>
      <c r="B2130" s="470">
        <v>206</v>
      </c>
      <c r="C2130" s="470" t="s">
        <v>887</v>
      </c>
      <c r="D2130" s="472" t="s">
        <v>886</v>
      </c>
      <c r="E2130" s="467"/>
      <c r="F2130" s="559"/>
      <c r="G2130" s="467"/>
      <c r="H2130" s="755"/>
      <c r="I2130" s="467"/>
      <c r="J2130" s="467"/>
      <c r="K2130" s="467"/>
      <c r="L2130" s="467"/>
      <c r="M2130" s="467" t="s">
        <v>830</v>
      </c>
      <c r="N2130" s="876"/>
      <c r="O2130" s="864">
        <v>135.08000000000001</v>
      </c>
    </row>
    <row r="2131" spans="1:15" ht="14.45" customHeight="1" x14ac:dyDescent="0.2">
      <c r="A2131" s="473">
        <v>203</v>
      </c>
      <c r="B2131" s="470">
        <v>206</v>
      </c>
      <c r="C2131" s="470" t="s">
        <v>889</v>
      </c>
      <c r="D2131" s="472" t="s">
        <v>888</v>
      </c>
      <c r="E2131" s="467"/>
      <c r="F2131" s="559"/>
      <c r="G2131" s="467"/>
      <c r="H2131" s="755"/>
      <c r="I2131" s="467"/>
      <c r="J2131" s="467"/>
      <c r="K2131" s="467"/>
      <c r="L2131" s="467"/>
      <c r="M2131" s="467" t="s">
        <v>830</v>
      </c>
      <c r="N2131" s="876"/>
      <c r="O2131" s="864">
        <v>17.16</v>
      </c>
    </row>
    <row r="2132" spans="1:15" ht="14.45" customHeight="1" x14ac:dyDescent="0.2">
      <c r="A2132" s="634">
        <v>203</v>
      </c>
      <c r="B2132" s="476">
        <v>206</v>
      </c>
      <c r="C2132" s="470"/>
      <c r="D2132" s="475" t="s">
        <v>1726</v>
      </c>
      <c r="E2132" s="467"/>
      <c r="F2132" s="559"/>
      <c r="G2132" s="467"/>
      <c r="H2132" s="755"/>
      <c r="I2132" s="467"/>
      <c r="J2132" s="467"/>
      <c r="K2132" s="467"/>
      <c r="L2132" s="467"/>
      <c r="M2132" s="467"/>
      <c r="N2132" s="467"/>
      <c r="O2132" s="862"/>
    </row>
    <row r="2133" spans="1:15" ht="14.45" customHeight="1" x14ac:dyDescent="0.2">
      <c r="A2133" s="634">
        <v>203</v>
      </c>
      <c r="B2133" s="476">
        <v>206</v>
      </c>
      <c r="C2133" s="470"/>
      <c r="D2133" s="475" t="s">
        <v>1727</v>
      </c>
      <c r="E2133" s="467"/>
      <c r="F2133" s="559"/>
      <c r="G2133" s="467"/>
      <c r="H2133" s="755"/>
      <c r="I2133" s="467"/>
      <c r="J2133" s="467"/>
      <c r="K2133" s="467"/>
      <c r="L2133" s="467"/>
      <c r="M2133" s="467"/>
      <c r="N2133" s="467"/>
      <c r="O2133" s="862"/>
    </row>
    <row r="2134" spans="1:15" ht="14.45" customHeight="1" outlineLevel="1" x14ac:dyDescent="0.2">
      <c r="A2134" s="634">
        <v>203</v>
      </c>
      <c r="B2134" s="476">
        <v>206</v>
      </c>
      <c r="C2134" s="470"/>
      <c r="D2134" s="475" t="s">
        <v>1728</v>
      </c>
      <c r="E2134" s="467"/>
      <c r="F2134" s="559"/>
      <c r="G2134" s="467"/>
      <c r="H2134" s="755"/>
      <c r="I2134" s="467"/>
      <c r="J2134" s="467"/>
      <c r="K2134" s="467"/>
      <c r="L2134" s="467"/>
      <c r="M2134" s="467"/>
      <c r="N2134" s="467"/>
      <c r="O2134" s="862"/>
    </row>
    <row r="2135" spans="1:15" ht="14.45" customHeight="1" outlineLevel="1" x14ac:dyDescent="0.2">
      <c r="A2135" s="634">
        <v>203</v>
      </c>
      <c r="B2135" s="476">
        <v>206</v>
      </c>
      <c r="C2135" s="470"/>
      <c r="D2135" s="475" t="s">
        <v>3573</v>
      </c>
      <c r="E2135" s="467"/>
      <c r="F2135" s="559"/>
      <c r="G2135" s="467"/>
      <c r="H2135" s="755"/>
      <c r="I2135" s="467"/>
      <c r="J2135" s="467"/>
      <c r="K2135" s="467"/>
      <c r="L2135" s="467"/>
      <c r="M2135" s="467"/>
      <c r="N2135" s="467"/>
      <c r="O2135" s="862"/>
    </row>
    <row r="2136" spans="1:15" ht="16.5" customHeight="1" x14ac:dyDescent="0.2">
      <c r="A2136" s="473">
        <v>203</v>
      </c>
      <c r="B2136" s="470">
        <v>206</v>
      </c>
      <c r="C2136" s="470" t="s">
        <v>891</v>
      </c>
      <c r="D2136" s="472" t="s">
        <v>890</v>
      </c>
      <c r="E2136" s="467"/>
      <c r="F2136" s="559"/>
      <c r="G2136" s="467"/>
      <c r="H2136" s="755"/>
      <c r="I2136" s="467"/>
      <c r="J2136" s="467"/>
      <c r="K2136" s="467"/>
      <c r="L2136" s="467"/>
      <c r="M2136" s="467" t="s">
        <v>830</v>
      </c>
      <c r="N2136" s="467"/>
      <c r="O2136" s="862">
        <v>422.85</v>
      </c>
    </row>
    <row r="2137" spans="1:15" ht="14.45" customHeight="1" outlineLevel="1" x14ac:dyDescent="0.2">
      <c r="A2137" s="634">
        <v>203</v>
      </c>
      <c r="B2137" s="476">
        <v>206</v>
      </c>
      <c r="C2137" s="476" t="s">
        <v>891</v>
      </c>
      <c r="D2137" s="475" t="s">
        <v>568</v>
      </c>
      <c r="E2137" s="467"/>
      <c r="F2137" s="559"/>
      <c r="G2137" s="467"/>
      <c r="H2137" s="755"/>
      <c r="I2137" s="467"/>
      <c r="J2137" s="467"/>
      <c r="K2137" s="467"/>
      <c r="L2137" s="467"/>
      <c r="M2137" s="467"/>
      <c r="N2137" s="467"/>
      <c r="O2137" s="862"/>
    </row>
    <row r="2138" spans="1:15" ht="14.45" customHeight="1" outlineLevel="1" x14ac:dyDescent="0.2">
      <c r="A2138" s="634">
        <v>203</v>
      </c>
      <c r="B2138" s="476">
        <v>206</v>
      </c>
      <c r="C2138" s="476" t="s">
        <v>891</v>
      </c>
      <c r="D2138" s="475" t="s">
        <v>1729</v>
      </c>
      <c r="E2138" s="467"/>
      <c r="F2138" s="559"/>
      <c r="G2138" s="467"/>
      <c r="H2138" s="755"/>
      <c r="I2138" s="467"/>
      <c r="J2138" s="467"/>
      <c r="K2138" s="467"/>
      <c r="L2138" s="467"/>
      <c r="M2138" s="467"/>
      <c r="N2138" s="467"/>
      <c r="O2138" s="862"/>
    </row>
    <row r="2139" spans="1:15" ht="14.45" customHeight="1" outlineLevel="1" x14ac:dyDescent="0.2">
      <c r="A2139" s="634">
        <v>203</v>
      </c>
      <c r="B2139" s="476">
        <v>206</v>
      </c>
      <c r="C2139" s="476" t="s">
        <v>891</v>
      </c>
      <c r="D2139" s="475" t="s">
        <v>1730</v>
      </c>
      <c r="E2139" s="467"/>
      <c r="F2139" s="559"/>
      <c r="G2139" s="467"/>
      <c r="H2139" s="755"/>
      <c r="I2139" s="467"/>
      <c r="J2139" s="467"/>
      <c r="K2139" s="467"/>
      <c r="L2139" s="467"/>
      <c r="M2139" s="467"/>
      <c r="N2139" s="467"/>
      <c r="O2139" s="862"/>
    </row>
    <row r="2140" spans="1:15" ht="14.45" customHeight="1" outlineLevel="1" x14ac:dyDescent="0.2">
      <c r="A2140" s="634">
        <v>203</v>
      </c>
      <c r="B2140" s="476">
        <v>206</v>
      </c>
      <c r="C2140" s="476" t="s">
        <v>891</v>
      </c>
      <c r="D2140" s="475" t="s">
        <v>3406</v>
      </c>
      <c r="E2140" s="467"/>
      <c r="F2140" s="559"/>
      <c r="G2140" s="467"/>
      <c r="H2140" s="755"/>
      <c r="I2140" s="467"/>
      <c r="J2140" s="467"/>
      <c r="K2140" s="467"/>
      <c r="L2140" s="467"/>
      <c r="M2140" s="467"/>
      <c r="N2140" s="467"/>
      <c r="O2140" s="862"/>
    </row>
    <row r="2141" spans="1:15" ht="14.45" customHeight="1" outlineLevel="1" x14ac:dyDescent="0.2">
      <c r="A2141" s="634">
        <v>203</v>
      </c>
      <c r="B2141" s="476">
        <v>206</v>
      </c>
      <c r="C2141" s="476" t="s">
        <v>891</v>
      </c>
      <c r="D2141" s="475" t="s">
        <v>1731</v>
      </c>
      <c r="E2141" s="467"/>
      <c r="F2141" s="559"/>
      <c r="G2141" s="467"/>
      <c r="H2141" s="755"/>
      <c r="I2141" s="467"/>
      <c r="J2141" s="467"/>
      <c r="K2141" s="467"/>
      <c r="L2141" s="467"/>
      <c r="M2141" s="467"/>
      <c r="N2141" s="467"/>
      <c r="O2141" s="862"/>
    </row>
    <row r="2142" spans="1:15" ht="14.45" customHeight="1" outlineLevel="1" x14ac:dyDescent="0.2">
      <c r="A2142" s="634">
        <v>203</v>
      </c>
      <c r="B2142" s="476">
        <v>206</v>
      </c>
      <c r="C2142" s="476" t="s">
        <v>891</v>
      </c>
      <c r="D2142" s="475" t="s">
        <v>1732</v>
      </c>
      <c r="E2142" s="467"/>
      <c r="F2142" s="559"/>
      <c r="G2142" s="467"/>
      <c r="H2142" s="755"/>
      <c r="I2142" s="467"/>
      <c r="J2142" s="467"/>
      <c r="K2142" s="467"/>
      <c r="L2142" s="467"/>
      <c r="M2142" s="467"/>
      <c r="N2142" s="467"/>
      <c r="O2142" s="862"/>
    </row>
    <row r="2143" spans="1:15" ht="14.45" customHeight="1" outlineLevel="1" x14ac:dyDescent="0.2">
      <c r="A2143" s="878">
        <v>203</v>
      </c>
      <c r="B2143" s="690">
        <v>206</v>
      </c>
      <c r="C2143" s="690" t="s">
        <v>3182</v>
      </c>
      <c r="D2143" s="773" t="s">
        <v>3600</v>
      </c>
      <c r="E2143" s="2"/>
      <c r="F2143" s="1210"/>
      <c r="G2143" s="2"/>
      <c r="H2143" s="2"/>
      <c r="I2143" s="2"/>
      <c r="J2143" s="2"/>
      <c r="K2143" s="2"/>
      <c r="L2143" s="2"/>
      <c r="M2143" s="2" t="s">
        <v>560</v>
      </c>
      <c r="N2143" s="2"/>
      <c r="O2143" s="1211">
        <v>213.52</v>
      </c>
    </row>
    <row r="2144" spans="1:15" ht="14.45" customHeight="1" outlineLevel="1" x14ac:dyDescent="0.25">
      <c r="A2144" s="495" t="s">
        <v>642</v>
      </c>
      <c r="B2144" s="495"/>
      <c r="C2144" s="495"/>
      <c r="D2144" s="486" t="s">
        <v>892</v>
      </c>
      <c r="E2144" s="484"/>
      <c r="F2144" s="557"/>
      <c r="G2144" s="484"/>
      <c r="H2144" s="757"/>
      <c r="I2144" s="484"/>
      <c r="J2144" s="484"/>
      <c r="K2144" s="484"/>
      <c r="L2144" s="484"/>
      <c r="M2144" s="484"/>
      <c r="N2144" s="484"/>
      <c r="O2144" s="505"/>
    </row>
    <row r="2145" spans="1:15" ht="14.45" customHeight="1" outlineLevel="1" x14ac:dyDescent="0.2">
      <c r="A2145" s="481">
        <v>204</v>
      </c>
      <c r="B2145" s="478">
        <v>205</v>
      </c>
      <c r="C2145" s="478" t="s">
        <v>894</v>
      </c>
      <c r="D2145" s="479" t="s">
        <v>893</v>
      </c>
      <c r="E2145" s="480"/>
      <c r="F2145" s="558"/>
      <c r="G2145" s="480"/>
      <c r="H2145" s="758"/>
      <c r="I2145" s="480"/>
      <c r="J2145" s="480"/>
      <c r="K2145" s="480"/>
      <c r="L2145" s="480"/>
      <c r="M2145" s="480" t="s">
        <v>830</v>
      </c>
      <c r="N2145" s="480"/>
      <c r="O2145" s="864">
        <v>330.85</v>
      </c>
    </row>
    <row r="2146" spans="1:15" ht="14.45" customHeight="1" outlineLevel="1" x14ac:dyDescent="0.2">
      <c r="A2146" s="473">
        <v>204</v>
      </c>
      <c r="B2146" s="470">
        <v>205</v>
      </c>
      <c r="C2146" s="470" t="s">
        <v>896</v>
      </c>
      <c r="D2146" s="472" t="s">
        <v>895</v>
      </c>
      <c r="E2146" s="467"/>
      <c r="F2146" s="559"/>
      <c r="G2146" s="467"/>
      <c r="H2146" s="755"/>
      <c r="I2146" s="467"/>
      <c r="J2146" s="467"/>
      <c r="K2146" s="467"/>
      <c r="L2146" s="467"/>
      <c r="M2146" s="467" t="s">
        <v>830</v>
      </c>
      <c r="N2146" s="467"/>
      <c r="O2146" s="864">
        <v>423.14</v>
      </c>
    </row>
    <row r="2147" spans="1:15" ht="14.45" customHeight="1" outlineLevel="1" x14ac:dyDescent="0.2">
      <c r="A2147" s="473">
        <v>204</v>
      </c>
      <c r="B2147" s="470">
        <v>205</v>
      </c>
      <c r="C2147" s="470" t="s">
        <v>898</v>
      </c>
      <c r="D2147" s="472" t="s">
        <v>897</v>
      </c>
      <c r="E2147" s="467"/>
      <c r="F2147" s="559"/>
      <c r="G2147" s="467"/>
      <c r="H2147" s="755"/>
      <c r="I2147" s="467"/>
      <c r="J2147" s="467"/>
      <c r="K2147" s="467"/>
      <c r="L2147" s="467"/>
      <c r="M2147" s="467" t="s">
        <v>830</v>
      </c>
      <c r="N2147" s="467"/>
      <c r="O2147" s="864">
        <v>3773.68</v>
      </c>
    </row>
    <row r="2148" spans="1:15" ht="14.45" customHeight="1" outlineLevel="1" x14ac:dyDescent="0.2">
      <c r="A2148" s="473">
        <v>204</v>
      </c>
      <c r="B2148" s="470">
        <v>205</v>
      </c>
      <c r="C2148" s="470" t="s">
        <v>900</v>
      </c>
      <c r="D2148" s="472" t="s">
        <v>899</v>
      </c>
      <c r="E2148" s="467"/>
      <c r="F2148" s="559"/>
      <c r="G2148" s="467"/>
      <c r="H2148" s="755"/>
      <c r="I2148" s="467"/>
      <c r="J2148" s="467"/>
      <c r="K2148" s="467"/>
      <c r="L2148" s="467"/>
      <c r="M2148" s="467" t="s">
        <v>830</v>
      </c>
      <c r="N2148" s="467"/>
      <c r="O2148" s="864">
        <v>5691.81</v>
      </c>
    </row>
    <row r="2149" spans="1:15" ht="14.45" customHeight="1" outlineLevel="1" x14ac:dyDescent="0.2">
      <c r="A2149" s="473">
        <v>204</v>
      </c>
      <c r="B2149" s="470">
        <v>205</v>
      </c>
      <c r="C2149" s="470" t="s">
        <v>902</v>
      </c>
      <c r="D2149" s="472" t="s">
        <v>901</v>
      </c>
      <c r="E2149" s="467"/>
      <c r="F2149" s="559"/>
      <c r="G2149" s="467"/>
      <c r="H2149" s="755"/>
      <c r="I2149" s="467"/>
      <c r="J2149" s="467"/>
      <c r="K2149" s="467"/>
      <c r="L2149" s="467"/>
      <c r="M2149" s="467" t="s">
        <v>830</v>
      </c>
      <c r="N2149" s="467"/>
      <c r="O2149" s="864">
        <v>134.94</v>
      </c>
    </row>
    <row r="2150" spans="1:15" ht="14.45" customHeight="1" outlineLevel="1" x14ac:dyDescent="0.2">
      <c r="A2150" s="634">
        <v>204</v>
      </c>
      <c r="B2150" s="476">
        <v>205</v>
      </c>
      <c r="C2150" s="476" t="s">
        <v>902</v>
      </c>
      <c r="D2150" s="515" t="s">
        <v>1733</v>
      </c>
      <c r="E2150" s="467"/>
      <c r="F2150" s="559"/>
      <c r="G2150" s="467"/>
      <c r="H2150" s="755"/>
      <c r="I2150" s="467"/>
      <c r="J2150" s="467"/>
      <c r="K2150" s="467"/>
      <c r="L2150" s="467"/>
      <c r="M2150" s="467"/>
      <c r="N2150" s="467"/>
      <c r="O2150" s="864"/>
    </row>
    <row r="2151" spans="1:15" ht="14.45" customHeight="1" outlineLevel="1" x14ac:dyDescent="0.2">
      <c r="A2151" s="634">
        <v>204</v>
      </c>
      <c r="B2151" s="476">
        <v>205</v>
      </c>
      <c r="C2151" s="476" t="s">
        <v>902</v>
      </c>
      <c r="D2151" s="516" t="s">
        <v>1734</v>
      </c>
      <c r="E2151" s="467"/>
      <c r="F2151" s="559"/>
      <c r="G2151" s="467"/>
      <c r="H2151" s="755"/>
      <c r="I2151" s="467"/>
      <c r="J2151" s="467"/>
      <c r="K2151" s="467"/>
      <c r="L2151" s="467"/>
      <c r="M2151" s="467"/>
      <c r="N2151" s="467"/>
      <c r="O2151" s="864"/>
    </row>
    <row r="2152" spans="1:15" ht="14.45" customHeight="1" outlineLevel="1" x14ac:dyDescent="0.25">
      <c r="A2152" s="481">
        <v>207</v>
      </c>
      <c r="B2152" s="478">
        <v>213</v>
      </c>
      <c r="C2152" s="484" t="s">
        <v>1748</v>
      </c>
      <c r="D2152" s="486" t="s">
        <v>3163</v>
      </c>
      <c r="E2152" s="484"/>
      <c r="F2152" s="557"/>
      <c r="G2152" s="484"/>
      <c r="H2152" s="484"/>
      <c r="I2152" s="484"/>
      <c r="J2152" s="484"/>
      <c r="K2152" s="484"/>
      <c r="L2152" s="484"/>
      <c r="M2152" s="484"/>
      <c r="N2152" s="484"/>
      <c r="O2152" s="1152"/>
    </row>
    <row r="2153" spans="1:15" ht="14.45" customHeight="1" outlineLevel="1" x14ac:dyDescent="0.2">
      <c r="A2153" s="481">
        <v>207</v>
      </c>
      <c r="B2153" s="478">
        <v>213</v>
      </c>
      <c r="D2153" s="1021" t="s">
        <v>2849</v>
      </c>
      <c r="H2153"/>
      <c r="O2153" s="1153"/>
    </row>
    <row r="2154" spans="1:15" ht="14.45" customHeight="1" outlineLevel="1" x14ac:dyDescent="0.2">
      <c r="A2154" s="481">
        <v>207</v>
      </c>
      <c r="B2154" s="478">
        <v>213</v>
      </c>
      <c r="D2154" s="1021" t="s">
        <v>2850</v>
      </c>
      <c r="H2154"/>
      <c r="O2154" s="1153"/>
    </row>
    <row r="2155" spans="1:15" ht="14.45" customHeight="1" outlineLevel="1" x14ac:dyDescent="0.2">
      <c r="A2155" s="481">
        <v>207</v>
      </c>
      <c r="B2155" s="478">
        <v>213</v>
      </c>
      <c r="C2155" s="478" t="s">
        <v>2851</v>
      </c>
      <c r="D2155" s="479" t="s">
        <v>2852</v>
      </c>
      <c r="E2155" s="480"/>
      <c r="F2155" s="558"/>
      <c r="G2155" s="480"/>
      <c r="H2155" s="480"/>
      <c r="I2155" s="480"/>
      <c r="J2155" s="480"/>
      <c r="K2155" s="480"/>
      <c r="L2155" s="480"/>
      <c r="M2155" s="480" t="s">
        <v>903</v>
      </c>
      <c r="N2155" s="480"/>
      <c r="O2155" s="1150">
        <v>36.42</v>
      </c>
    </row>
    <row r="2156" spans="1:15" ht="14.45" customHeight="1" outlineLevel="1" x14ac:dyDescent="0.2">
      <c r="A2156" s="481">
        <v>207</v>
      </c>
      <c r="B2156" s="478">
        <v>213</v>
      </c>
      <c r="C2156" s="470" t="s">
        <v>2853</v>
      </c>
      <c r="D2156" s="472" t="s">
        <v>2854</v>
      </c>
      <c r="E2156" s="467"/>
      <c r="F2156" s="559"/>
      <c r="G2156" s="467"/>
      <c r="H2156" s="467"/>
      <c r="I2156" s="467"/>
      <c r="J2156" s="467"/>
      <c r="K2156" s="467"/>
      <c r="L2156" s="467"/>
      <c r="M2156" s="467" t="s">
        <v>903</v>
      </c>
      <c r="N2156" s="467"/>
      <c r="O2156" s="1150">
        <v>223.66</v>
      </c>
    </row>
    <row r="2157" spans="1:15" ht="14.45" customHeight="1" outlineLevel="1" x14ac:dyDescent="0.2">
      <c r="A2157" s="473">
        <v>207</v>
      </c>
      <c r="B2157" s="470">
        <v>213</v>
      </c>
      <c r="C2157" s="470" t="s">
        <v>2855</v>
      </c>
      <c r="D2157" s="472" t="s">
        <v>2856</v>
      </c>
      <c r="E2157" s="467"/>
      <c r="F2157" s="559"/>
      <c r="G2157" s="467"/>
      <c r="H2157" s="467"/>
      <c r="I2157" s="467"/>
      <c r="J2157" s="467"/>
      <c r="K2157" s="467"/>
      <c r="L2157" s="467"/>
      <c r="M2157" s="467" t="s">
        <v>903</v>
      </c>
      <c r="N2157" s="467"/>
      <c r="O2157" s="864">
        <v>603.70000000000005</v>
      </c>
    </row>
    <row r="2158" spans="1:15" ht="14.45" customHeight="1" outlineLevel="1" x14ac:dyDescent="0.2">
      <c r="A2158" s="473">
        <v>207</v>
      </c>
      <c r="B2158" s="470">
        <v>213</v>
      </c>
      <c r="C2158" s="470" t="s">
        <v>2857</v>
      </c>
      <c r="D2158" s="472" t="s">
        <v>2858</v>
      </c>
      <c r="E2158" s="467"/>
      <c r="F2158" s="559"/>
      <c r="G2158" s="467"/>
      <c r="H2158" s="467"/>
      <c r="I2158" s="467"/>
      <c r="J2158" s="467"/>
      <c r="K2158" s="467"/>
      <c r="L2158" s="467"/>
      <c r="M2158" s="467" t="s">
        <v>903</v>
      </c>
      <c r="N2158" s="467"/>
      <c r="O2158" s="864">
        <v>359.74</v>
      </c>
    </row>
    <row r="2159" spans="1:15" ht="14.45" customHeight="1" outlineLevel="1" x14ac:dyDescent="0.2">
      <c r="A2159" s="473">
        <v>207</v>
      </c>
      <c r="B2159" s="470">
        <v>213</v>
      </c>
      <c r="C2159" s="470" t="s">
        <v>2859</v>
      </c>
      <c r="D2159" s="472" t="s">
        <v>2860</v>
      </c>
      <c r="E2159" s="467"/>
      <c r="F2159" s="559"/>
      <c r="G2159" s="467"/>
      <c r="H2159" s="467"/>
      <c r="I2159" s="467"/>
      <c r="J2159" s="467"/>
      <c r="K2159" s="467"/>
      <c r="L2159" s="467"/>
      <c r="M2159" s="467" t="s">
        <v>903</v>
      </c>
      <c r="N2159" s="467"/>
      <c r="O2159" s="864">
        <v>239.63</v>
      </c>
    </row>
    <row r="2160" spans="1:15" ht="14.45" customHeight="1" outlineLevel="1" x14ac:dyDescent="0.2">
      <c r="A2160" s="473">
        <v>207</v>
      </c>
      <c r="B2160" s="470">
        <v>213</v>
      </c>
      <c r="C2160" s="470" t="s">
        <v>2861</v>
      </c>
      <c r="D2160" s="472" t="s">
        <v>2862</v>
      </c>
      <c r="E2160" s="467"/>
      <c r="F2160" s="559"/>
      <c r="G2160" s="467"/>
      <c r="H2160" s="467"/>
      <c r="I2160" s="467"/>
      <c r="J2160" s="467"/>
      <c r="K2160" s="467"/>
      <c r="L2160" s="467"/>
      <c r="M2160" s="467" t="s">
        <v>903</v>
      </c>
      <c r="N2160" s="467"/>
      <c r="O2160" s="864">
        <v>145.16</v>
      </c>
    </row>
    <row r="2161" spans="1:15" ht="14.45" customHeight="1" outlineLevel="1" x14ac:dyDescent="0.2">
      <c r="A2161" s="473">
        <v>207</v>
      </c>
      <c r="B2161" s="470">
        <v>213</v>
      </c>
      <c r="C2161" s="470" t="s">
        <v>2863</v>
      </c>
      <c r="D2161" s="472" t="s">
        <v>2864</v>
      </c>
      <c r="E2161" s="467"/>
      <c r="F2161" s="559"/>
      <c r="G2161" s="467"/>
      <c r="H2161" s="467"/>
      <c r="I2161" s="467"/>
      <c r="J2161" s="467"/>
      <c r="K2161" s="467"/>
      <c r="L2161" s="467"/>
      <c r="M2161" s="467" t="s">
        <v>903</v>
      </c>
      <c r="N2161" s="467"/>
      <c r="O2161" s="864">
        <v>167.66</v>
      </c>
    </row>
    <row r="2162" spans="1:15" ht="14.45" customHeight="1" outlineLevel="1" x14ac:dyDescent="0.2">
      <c r="A2162" s="473">
        <v>207</v>
      </c>
      <c r="B2162" s="470">
        <v>213</v>
      </c>
      <c r="C2162" s="470" t="s">
        <v>2865</v>
      </c>
      <c r="D2162" s="472" t="s">
        <v>2866</v>
      </c>
      <c r="E2162" s="467"/>
      <c r="F2162" s="559"/>
      <c r="G2162" s="467"/>
      <c r="H2162" s="467"/>
      <c r="I2162" s="467"/>
      <c r="J2162" s="467"/>
      <c r="K2162" s="467"/>
      <c r="L2162" s="467"/>
      <c r="M2162" s="467" t="s">
        <v>903</v>
      </c>
      <c r="N2162" s="467"/>
      <c r="O2162" s="864">
        <v>155.28</v>
      </c>
    </row>
    <row r="2163" spans="1:15" ht="14.45" customHeight="1" outlineLevel="1" x14ac:dyDescent="0.2">
      <c r="A2163" s="473">
        <v>207</v>
      </c>
      <c r="B2163" s="470">
        <v>213</v>
      </c>
      <c r="C2163" s="470" t="s">
        <v>2867</v>
      </c>
      <c r="D2163" s="472" t="s">
        <v>2183</v>
      </c>
      <c r="E2163" s="467"/>
      <c r="F2163" s="559"/>
      <c r="G2163" s="467"/>
      <c r="H2163" s="467"/>
      <c r="I2163" s="467"/>
      <c r="J2163" s="467"/>
      <c r="K2163" s="467"/>
      <c r="L2163" s="467"/>
      <c r="M2163" s="467" t="s">
        <v>903</v>
      </c>
      <c r="N2163" s="467"/>
      <c r="O2163" s="864">
        <v>84.69</v>
      </c>
    </row>
    <row r="2164" spans="1:15" ht="14.45" customHeight="1" outlineLevel="1" x14ac:dyDescent="0.2">
      <c r="A2164" s="473">
        <v>207</v>
      </c>
      <c r="B2164" s="470">
        <v>213</v>
      </c>
      <c r="C2164" s="470" t="s">
        <v>2868</v>
      </c>
      <c r="D2164" s="472" t="s">
        <v>2185</v>
      </c>
      <c r="E2164" s="467"/>
      <c r="F2164" s="559"/>
      <c r="G2164" s="467"/>
      <c r="H2164" s="467"/>
      <c r="I2164" s="467"/>
      <c r="J2164" s="467"/>
      <c r="K2164" s="467"/>
      <c r="L2164" s="467"/>
      <c r="M2164" s="467" t="s">
        <v>903</v>
      </c>
      <c r="N2164" s="467"/>
      <c r="O2164" s="864">
        <v>74.81</v>
      </c>
    </row>
    <row r="2165" spans="1:15" ht="14.45" customHeight="1" outlineLevel="1" x14ac:dyDescent="0.2">
      <c r="A2165" s="473">
        <v>207</v>
      </c>
      <c r="B2165" s="470">
        <v>213</v>
      </c>
      <c r="C2165" s="470" t="s">
        <v>2869</v>
      </c>
      <c r="D2165" s="472" t="s">
        <v>2870</v>
      </c>
      <c r="E2165" s="467"/>
      <c r="F2165" s="559"/>
      <c r="G2165" s="467"/>
      <c r="H2165" s="467"/>
      <c r="I2165" s="467"/>
      <c r="J2165" s="467"/>
      <c r="K2165" s="467"/>
      <c r="L2165" s="467"/>
      <c r="M2165" s="467" t="s">
        <v>903</v>
      </c>
      <c r="N2165" s="467"/>
      <c r="O2165" s="864">
        <v>436.72</v>
      </c>
    </row>
    <row r="2166" spans="1:15" ht="14.45" customHeight="1" outlineLevel="1" x14ac:dyDescent="0.2">
      <c r="A2166" s="473">
        <v>207</v>
      </c>
      <c r="B2166" s="470">
        <v>213</v>
      </c>
      <c r="C2166" s="470" t="s">
        <v>2871</v>
      </c>
      <c r="D2166" s="472" t="s">
        <v>2189</v>
      </c>
      <c r="E2166" s="467"/>
      <c r="F2166" s="559"/>
      <c r="G2166" s="467"/>
      <c r="H2166" s="467"/>
      <c r="I2166" s="467"/>
      <c r="J2166" s="467"/>
      <c r="K2166" s="467"/>
      <c r="L2166" s="467"/>
      <c r="M2166" s="467" t="s">
        <v>903</v>
      </c>
      <c r="N2166" s="467"/>
      <c r="O2166" s="864">
        <v>36.67</v>
      </c>
    </row>
    <row r="2167" spans="1:15" ht="14.45" customHeight="1" outlineLevel="1" x14ac:dyDescent="0.2">
      <c r="A2167" s="473">
        <v>207</v>
      </c>
      <c r="B2167" s="470">
        <v>213</v>
      </c>
      <c r="C2167" s="470" t="s">
        <v>2872</v>
      </c>
      <c r="D2167" s="472" t="s">
        <v>2873</v>
      </c>
      <c r="E2167" s="467"/>
      <c r="F2167" s="559"/>
      <c r="G2167" s="467"/>
      <c r="H2167" s="467"/>
      <c r="I2167" s="467"/>
      <c r="J2167" s="467"/>
      <c r="K2167" s="467"/>
      <c r="L2167" s="467"/>
      <c r="M2167" s="467" t="s">
        <v>903</v>
      </c>
      <c r="N2167" s="467"/>
      <c r="O2167" s="864">
        <v>255.3</v>
      </c>
    </row>
    <row r="2168" spans="1:15" ht="14.45" customHeight="1" outlineLevel="1" x14ac:dyDescent="0.2">
      <c r="A2168" s="473">
        <v>207</v>
      </c>
      <c r="B2168" s="470">
        <v>213</v>
      </c>
      <c r="C2168" s="470" t="s">
        <v>2874</v>
      </c>
      <c r="D2168" s="472" t="s">
        <v>2875</v>
      </c>
      <c r="E2168" s="467"/>
      <c r="F2168" s="559"/>
      <c r="G2168" s="467"/>
      <c r="H2168" s="467"/>
      <c r="I2168" s="467"/>
      <c r="J2168" s="467"/>
      <c r="K2168" s="467"/>
      <c r="L2168" s="467"/>
      <c r="M2168" s="467" t="s">
        <v>903</v>
      </c>
      <c r="N2168" s="467"/>
      <c r="O2168" s="864">
        <v>69.349999999999994</v>
      </c>
    </row>
    <row r="2169" spans="1:15" ht="16.5" customHeight="1" x14ac:dyDescent="0.2">
      <c r="A2169" s="473">
        <v>207</v>
      </c>
      <c r="B2169" s="470">
        <v>213</v>
      </c>
      <c r="C2169" s="470" t="s">
        <v>2876</v>
      </c>
      <c r="D2169" s="472" t="s">
        <v>2195</v>
      </c>
      <c r="E2169" s="467"/>
      <c r="F2169" s="559"/>
      <c r="G2169" s="467"/>
      <c r="H2169" s="467"/>
      <c r="I2169" s="467"/>
      <c r="J2169" s="467"/>
      <c r="K2169" s="467"/>
      <c r="L2169" s="467"/>
      <c r="M2169" s="467" t="s">
        <v>903</v>
      </c>
      <c r="N2169" s="467"/>
      <c r="O2169" s="864">
        <v>451.69</v>
      </c>
    </row>
    <row r="2170" spans="1:15" ht="14.45" customHeight="1" x14ac:dyDescent="0.2">
      <c r="A2170" s="473">
        <v>207</v>
      </c>
      <c r="B2170" s="470">
        <v>213</v>
      </c>
      <c r="C2170" s="470" t="s">
        <v>2877</v>
      </c>
      <c r="D2170" s="472" t="s">
        <v>2197</v>
      </c>
      <c r="E2170" s="467"/>
      <c r="F2170" s="559"/>
      <c r="G2170" s="467"/>
      <c r="H2170" s="467"/>
      <c r="I2170" s="467"/>
      <c r="J2170" s="467"/>
      <c r="K2170" s="467"/>
      <c r="L2170" s="467"/>
      <c r="M2170" s="467" t="s">
        <v>903</v>
      </c>
      <c r="N2170" s="467"/>
      <c r="O2170" s="864">
        <v>235.68</v>
      </c>
    </row>
    <row r="2171" spans="1:15" ht="14.45" customHeight="1" x14ac:dyDescent="0.2">
      <c r="A2171" s="473">
        <v>207</v>
      </c>
      <c r="B2171" s="470">
        <v>213</v>
      </c>
      <c r="C2171" s="470" t="s">
        <v>2878</v>
      </c>
      <c r="D2171" s="472" t="s">
        <v>2879</v>
      </c>
      <c r="E2171" s="467"/>
      <c r="F2171" s="559"/>
      <c r="G2171" s="467"/>
      <c r="H2171" s="467"/>
      <c r="I2171" s="467"/>
      <c r="J2171" s="467"/>
      <c r="K2171" s="467"/>
      <c r="L2171" s="467"/>
      <c r="M2171" s="467" t="s">
        <v>903</v>
      </c>
      <c r="N2171" s="467"/>
      <c r="O2171" s="864">
        <v>115.49</v>
      </c>
    </row>
    <row r="2172" spans="1:15" ht="14.45" customHeight="1" x14ac:dyDescent="0.2">
      <c r="A2172" s="473">
        <v>207</v>
      </c>
      <c r="B2172" s="470">
        <v>213</v>
      </c>
      <c r="C2172" s="470" t="s">
        <v>2880</v>
      </c>
      <c r="D2172" s="472" t="s">
        <v>2881</v>
      </c>
      <c r="E2172" s="467"/>
      <c r="F2172" s="559"/>
      <c r="G2172" s="467"/>
      <c r="H2172" s="467"/>
      <c r="I2172" s="467"/>
      <c r="J2172" s="467"/>
      <c r="K2172" s="467"/>
      <c r="L2172" s="467"/>
      <c r="M2172" s="467" t="s">
        <v>903</v>
      </c>
      <c r="N2172" s="467"/>
      <c r="O2172" s="864">
        <v>1075.8399999999999</v>
      </c>
    </row>
    <row r="2173" spans="1:15" ht="14.45" customHeight="1" x14ac:dyDescent="0.2">
      <c r="A2173" s="473">
        <v>207</v>
      </c>
      <c r="B2173" s="470">
        <v>213</v>
      </c>
      <c r="C2173" s="470" t="s">
        <v>2882</v>
      </c>
      <c r="D2173" s="472" t="s">
        <v>2883</v>
      </c>
      <c r="E2173" s="467"/>
      <c r="F2173" s="559"/>
      <c r="G2173" s="467"/>
      <c r="H2173" s="467"/>
      <c r="I2173" s="467"/>
      <c r="J2173" s="467"/>
      <c r="K2173" s="467"/>
      <c r="L2173" s="467"/>
      <c r="M2173" s="467" t="s">
        <v>903</v>
      </c>
      <c r="N2173" s="467"/>
      <c r="O2173" s="864">
        <v>198.16</v>
      </c>
    </row>
    <row r="2174" spans="1:15" ht="14.45" customHeight="1" x14ac:dyDescent="0.2">
      <c r="A2174" s="473">
        <v>207</v>
      </c>
      <c r="B2174" s="470">
        <v>213</v>
      </c>
      <c r="C2174" s="470" t="s">
        <v>2884</v>
      </c>
      <c r="D2174" s="472" t="s">
        <v>2207</v>
      </c>
      <c r="E2174" s="467"/>
      <c r="F2174" s="559"/>
      <c r="G2174" s="467"/>
      <c r="H2174" s="467"/>
      <c r="I2174" s="467"/>
      <c r="J2174" s="467"/>
      <c r="K2174" s="467"/>
      <c r="L2174" s="467"/>
      <c r="M2174" s="467" t="s">
        <v>903</v>
      </c>
      <c r="N2174" s="467"/>
      <c r="O2174" s="864">
        <v>301.74</v>
      </c>
    </row>
    <row r="2175" spans="1:15" ht="16.5" customHeight="1" x14ac:dyDescent="0.2">
      <c r="A2175" s="473">
        <v>207</v>
      </c>
      <c r="B2175" s="470">
        <v>213</v>
      </c>
      <c r="C2175" s="470" t="s">
        <v>2885</v>
      </c>
      <c r="D2175" s="472" t="s">
        <v>2886</v>
      </c>
      <c r="E2175" s="467"/>
      <c r="F2175" s="559"/>
      <c r="G2175" s="467"/>
      <c r="H2175" s="467"/>
      <c r="I2175" s="467"/>
      <c r="J2175" s="467"/>
      <c r="K2175" s="467"/>
      <c r="L2175" s="467"/>
      <c r="M2175" s="467" t="s">
        <v>903</v>
      </c>
      <c r="N2175" s="467"/>
      <c r="O2175" s="864">
        <v>80.819999999999993</v>
      </c>
    </row>
    <row r="2176" spans="1:15" ht="14.45" customHeight="1" x14ac:dyDescent="0.2">
      <c r="A2176" s="473">
        <v>207</v>
      </c>
      <c r="B2176" s="470">
        <v>213</v>
      </c>
      <c r="C2176" s="470" t="s">
        <v>2887</v>
      </c>
      <c r="D2176" s="472" t="s">
        <v>2212</v>
      </c>
      <c r="E2176" s="467"/>
      <c r="F2176" s="559"/>
      <c r="G2176" s="467"/>
      <c r="H2176" s="467"/>
      <c r="I2176" s="467"/>
      <c r="J2176" s="467"/>
      <c r="K2176" s="467"/>
      <c r="L2176" s="467"/>
      <c r="M2176" s="467" t="s">
        <v>903</v>
      </c>
      <c r="N2176" s="467"/>
      <c r="O2176" s="864">
        <v>37.21</v>
      </c>
    </row>
    <row r="2177" spans="1:15" ht="14.45" customHeight="1" x14ac:dyDescent="0.2">
      <c r="A2177" s="473">
        <v>207</v>
      </c>
      <c r="B2177" s="470">
        <v>213</v>
      </c>
      <c r="C2177" s="470" t="s">
        <v>2888</v>
      </c>
      <c r="D2177" s="472" t="s">
        <v>2218</v>
      </c>
      <c r="E2177" s="467"/>
      <c r="F2177" s="559"/>
      <c r="G2177" s="467"/>
      <c r="H2177" s="467"/>
      <c r="I2177" s="467"/>
      <c r="J2177" s="467"/>
      <c r="K2177" s="467"/>
      <c r="L2177" s="467"/>
      <c r="M2177" s="467" t="s">
        <v>903</v>
      </c>
      <c r="N2177" s="467"/>
      <c r="O2177" s="864">
        <v>685.43</v>
      </c>
    </row>
    <row r="2178" spans="1:15" ht="14.45" customHeight="1" x14ac:dyDescent="0.2">
      <c r="A2178" s="481">
        <v>207</v>
      </c>
      <c r="B2178" s="478">
        <v>213</v>
      </c>
      <c r="C2178" s="478" t="s">
        <v>2889</v>
      </c>
      <c r="D2178" s="479" t="s">
        <v>2224</v>
      </c>
      <c r="E2178" s="480"/>
      <c r="F2178" s="558"/>
      <c r="G2178" s="480"/>
      <c r="H2178" s="480"/>
      <c r="I2178" s="480"/>
      <c r="J2178" s="480"/>
      <c r="K2178" s="480"/>
      <c r="L2178" s="480"/>
      <c r="M2178" s="480" t="s">
        <v>903</v>
      </c>
      <c r="N2178" s="480"/>
      <c r="O2178" s="864">
        <v>236.24</v>
      </c>
    </row>
    <row r="2179" spans="1:15" ht="14.45" customHeight="1" x14ac:dyDescent="0.2">
      <c r="A2179" s="473">
        <v>207</v>
      </c>
      <c r="B2179" s="470">
        <v>213</v>
      </c>
      <c r="C2179" s="470" t="s">
        <v>2890</v>
      </c>
      <c r="D2179" s="472" t="s">
        <v>2226</v>
      </c>
      <c r="E2179" s="467"/>
      <c r="F2179" s="559"/>
      <c r="G2179" s="467"/>
      <c r="H2179" s="467"/>
      <c r="I2179" s="467"/>
      <c r="J2179" s="467"/>
      <c r="K2179" s="467"/>
      <c r="L2179" s="467"/>
      <c r="M2179" s="467" t="s">
        <v>903</v>
      </c>
      <c r="N2179" s="467"/>
      <c r="O2179" s="864">
        <v>376.87</v>
      </c>
    </row>
    <row r="2180" spans="1:15" ht="14.45" customHeight="1" x14ac:dyDescent="0.2">
      <c r="A2180" s="473">
        <v>207</v>
      </c>
      <c r="B2180" s="470">
        <v>213</v>
      </c>
      <c r="C2180" s="470" t="s">
        <v>2891</v>
      </c>
      <c r="D2180" s="472" t="s">
        <v>2228</v>
      </c>
      <c r="E2180" s="467"/>
      <c r="F2180" s="559"/>
      <c r="G2180" s="467"/>
      <c r="H2180" s="467"/>
      <c r="I2180" s="467"/>
      <c r="J2180" s="467"/>
      <c r="K2180" s="467"/>
      <c r="L2180" s="467"/>
      <c r="M2180" s="467" t="s">
        <v>903</v>
      </c>
      <c r="N2180" s="467"/>
      <c r="O2180" s="864">
        <v>25.28</v>
      </c>
    </row>
    <row r="2181" spans="1:15" ht="14.45" customHeight="1" x14ac:dyDescent="0.2">
      <c r="A2181" s="473">
        <v>207</v>
      </c>
      <c r="B2181" s="470">
        <v>213</v>
      </c>
      <c r="C2181" s="470" t="s">
        <v>2892</v>
      </c>
      <c r="D2181" s="472" t="s">
        <v>2230</v>
      </c>
      <c r="E2181" s="467"/>
      <c r="F2181" s="559"/>
      <c r="G2181" s="467"/>
      <c r="H2181" s="467"/>
      <c r="I2181" s="467"/>
      <c r="J2181" s="467"/>
      <c r="K2181" s="467"/>
      <c r="L2181" s="467"/>
      <c r="M2181" s="467" t="s">
        <v>903</v>
      </c>
      <c r="N2181" s="467"/>
      <c r="O2181" s="864">
        <v>43.34</v>
      </c>
    </row>
    <row r="2182" spans="1:15" ht="14.45" customHeight="1" x14ac:dyDescent="0.2">
      <c r="A2182" s="473">
        <v>207</v>
      </c>
      <c r="B2182" s="470">
        <v>213</v>
      </c>
      <c r="C2182" s="470" t="s">
        <v>2893</v>
      </c>
      <c r="D2182" s="472" t="s">
        <v>2234</v>
      </c>
      <c r="E2182" s="467"/>
      <c r="F2182" s="559"/>
      <c r="G2182" s="467"/>
      <c r="H2182" s="467"/>
      <c r="I2182" s="467"/>
      <c r="J2182" s="467"/>
      <c r="K2182" s="467"/>
      <c r="L2182" s="467"/>
      <c r="M2182" s="467" t="s">
        <v>903</v>
      </c>
      <c r="N2182" s="467"/>
      <c r="O2182" s="864">
        <v>345.76</v>
      </c>
    </row>
    <row r="2183" spans="1:15" ht="14.45" customHeight="1" x14ac:dyDescent="0.2">
      <c r="A2183" s="473">
        <v>207</v>
      </c>
      <c r="B2183" s="470">
        <v>213</v>
      </c>
      <c r="C2183" s="470" t="s">
        <v>2894</v>
      </c>
      <c r="D2183" s="472" t="s">
        <v>2236</v>
      </c>
      <c r="E2183" s="467"/>
      <c r="F2183" s="559"/>
      <c r="G2183" s="467"/>
      <c r="H2183" s="467"/>
      <c r="I2183" s="467"/>
      <c r="J2183" s="467"/>
      <c r="K2183" s="467"/>
      <c r="L2183" s="467"/>
      <c r="M2183" s="467" t="s">
        <v>903</v>
      </c>
      <c r="N2183" s="467"/>
      <c r="O2183" s="864">
        <v>477.94</v>
      </c>
    </row>
    <row r="2184" spans="1:15" ht="14.45" customHeight="1" x14ac:dyDescent="0.2">
      <c r="A2184" s="483">
        <v>207</v>
      </c>
      <c r="B2184" s="482">
        <v>213</v>
      </c>
      <c r="C2184" s="482" t="s">
        <v>2895</v>
      </c>
      <c r="D2184" s="485" t="s">
        <v>2238</v>
      </c>
      <c r="E2184" s="469"/>
      <c r="F2184" s="560"/>
      <c r="G2184" s="469"/>
      <c r="H2184" s="469"/>
      <c r="I2184" s="469"/>
      <c r="J2184" s="469"/>
      <c r="K2184" s="469"/>
      <c r="L2184" s="469"/>
      <c r="M2184" s="469" t="s">
        <v>903</v>
      </c>
      <c r="N2184" s="469"/>
      <c r="O2184" s="864">
        <v>610.12</v>
      </c>
    </row>
    <row r="2185" spans="1:15" ht="14.45" customHeight="1" x14ac:dyDescent="0.25">
      <c r="A2185" s="495" t="s">
        <v>642</v>
      </c>
      <c r="B2185" s="495"/>
      <c r="C2185" s="495"/>
      <c r="D2185" s="486" t="s">
        <v>1741</v>
      </c>
      <c r="E2185" s="484"/>
      <c r="F2185" s="557"/>
      <c r="G2185" s="484"/>
      <c r="H2185" s="757"/>
      <c r="I2185" s="484"/>
      <c r="J2185" s="484"/>
      <c r="K2185" s="484"/>
      <c r="L2185" s="484"/>
      <c r="M2185" s="484"/>
      <c r="N2185" s="484"/>
      <c r="O2185" s="1152"/>
    </row>
    <row r="2186" spans="1:15" ht="14.45" customHeight="1" x14ac:dyDescent="0.2">
      <c r="A2186" s="481">
        <v>208</v>
      </c>
      <c r="B2186" s="478">
        <v>214</v>
      </c>
      <c r="C2186" s="478" t="s">
        <v>905</v>
      </c>
      <c r="D2186" s="479" t="s">
        <v>904</v>
      </c>
      <c r="E2186" s="480"/>
      <c r="F2186" s="558"/>
      <c r="G2186" s="480"/>
      <c r="H2186" s="758"/>
      <c r="I2186" s="480"/>
      <c r="J2186" s="480"/>
      <c r="K2186" s="480"/>
      <c r="L2186" s="480"/>
      <c r="M2186" s="480" t="s">
        <v>863</v>
      </c>
      <c r="N2186" s="480"/>
      <c r="O2186" s="864">
        <v>51.71</v>
      </c>
    </row>
    <row r="2187" spans="1:15" ht="14.45" customHeight="1" x14ac:dyDescent="0.2">
      <c r="A2187" s="473">
        <v>208</v>
      </c>
      <c r="B2187" s="470">
        <v>214</v>
      </c>
      <c r="C2187" s="470" t="s">
        <v>907</v>
      </c>
      <c r="D2187" s="472" t="s">
        <v>906</v>
      </c>
      <c r="E2187" s="467"/>
      <c r="F2187" s="559"/>
      <c r="G2187" s="467"/>
      <c r="H2187" s="755"/>
      <c r="I2187" s="467"/>
      <c r="J2187" s="467"/>
      <c r="K2187" s="467"/>
      <c r="L2187" s="467"/>
      <c r="M2187" s="467" t="s">
        <v>830</v>
      </c>
      <c r="N2187" s="467"/>
      <c r="O2187" s="864">
        <v>983.24001797908761</v>
      </c>
    </row>
    <row r="2188" spans="1:15" ht="14.45" customHeight="1" x14ac:dyDescent="0.2">
      <c r="A2188" s="473">
        <v>208</v>
      </c>
      <c r="B2188" s="470">
        <v>214</v>
      </c>
      <c r="C2188" s="470" t="s">
        <v>909</v>
      </c>
      <c r="D2188" s="472" t="s">
        <v>908</v>
      </c>
      <c r="E2188" s="467"/>
      <c r="F2188" s="559"/>
      <c r="G2188" s="467"/>
      <c r="H2188" s="755"/>
      <c r="I2188" s="467"/>
      <c r="J2188" s="467"/>
      <c r="K2188" s="467"/>
      <c r="L2188" s="467"/>
      <c r="M2188" s="467" t="s">
        <v>830</v>
      </c>
      <c r="N2188" s="467"/>
      <c r="O2188" s="864">
        <v>521.39644689889587</v>
      </c>
    </row>
    <row r="2189" spans="1:15" ht="14.45" customHeight="1" x14ac:dyDescent="0.2">
      <c r="A2189" s="473">
        <v>208</v>
      </c>
      <c r="B2189" s="470">
        <v>214</v>
      </c>
      <c r="C2189" s="470" t="s">
        <v>911</v>
      </c>
      <c r="D2189" s="472" t="s">
        <v>910</v>
      </c>
      <c r="E2189" s="467"/>
      <c r="F2189" s="559"/>
      <c r="G2189" s="467"/>
      <c r="H2189" s="755"/>
      <c r="I2189" s="467"/>
      <c r="J2189" s="467"/>
      <c r="K2189" s="467"/>
      <c r="L2189" s="467"/>
      <c r="M2189" s="467" t="s">
        <v>830</v>
      </c>
      <c r="N2189" s="467"/>
      <c r="O2189" s="864">
        <v>519.35088006635635</v>
      </c>
    </row>
    <row r="2190" spans="1:15" ht="14.45" customHeight="1" x14ac:dyDescent="0.2">
      <c r="A2190" s="483">
        <v>208</v>
      </c>
      <c r="B2190" s="482">
        <v>214</v>
      </c>
      <c r="C2190" s="482" t="s">
        <v>913</v>
      </c>
      <c r="D2190" s="485" t="s">
        <v>912</v>
      </c>
      <c r="E2190" s="469"/>
      <c r="F2190" s="560"/>
      <c r="G2190" s="469"/>
      <c r="H2190" s="756"/>
      <c r="I2190" s="469"/>
      <c r="J2190" s="469"/>
      <c r="K2190" s="469"/>
      <c r="L2190" s="469"/>
      <c r="M2190" s="469" t="s">
        <v>830</v>
      </c>
      <c r="N2190" s="469"/>
      <c r="O2190" s="864">
        <v>583.9964468988959</v>
      </c>
    </row>
    <row r="2191" spans="1:15" ht="14.45" customHeight="1" x14ac:dyDescent="0.25">
      <c r="A2191" s="495" t="s">
        <v>642</v>
      </c>
      <c r="B2191" s="495"/>
      <c r="C2191" s="495"/>
      <c r="D2191" s="486" t="s">
        <v>1742</v>
      </c>
      <c r="E2191" s="484"/>
      <c r="F2191" s="557"/>
      <c r="G2191" s="484"/>
      <c r="H2191" s="757"/>
      <c r="I2191" s="484"/>
      <c r="J2191" s="484"/>
      <c r="K2191" s="484"/>
      <c r="L2191" s="484"/>
      <c r="M2191" s="484"/>
      <c r="N2191" s="484"/>
      <c r="O2191" s="1152"/>
    </row>
    <row r="2192" spans="1:15" ht="14.45" customHeight="1" x14ac:dyDescent="0.2">
      <c r="A2192" s="481">
        <v>208</v>
      </c>
      <c r="B2192" s="478">
        <v>214</v>
      </c>
      <c r="C2192" s="478" t="s">
        <v>915</v>
      </c>
      <c r="D2192" s="479" t="s">
        <v>914</v>
      </c>
      <c r="E2192" s="480"/>
      <c r="F2192" s="558"/>
      <c r="G2192" s="480"/>
      <c r="H2192" s="758"/>
      <c r="I2192" s="480"/>
      <c r="J2192" s="480"/>
      <c r="K2192" s="480"/>
      <c r="L2192" s="480"/>
      <c r="M2192" s="480" t="s">
        <v>830</v>
      </c>
      <c r="N2192" s="480"/>
      <c r="O2192" s="1149">
        <v>1020.7622090380947</v>
      </c>
    </row>
    <row r="2193" spans="1:15" ht="14.45" customHeight="1" x14ac:dyDescent="0.2">
      <c r="A2193" s="473">
        <v>208</v>
      </c>
      <c r="B2193" s="470">
        <v>214</v>
      </c>
      <c r="C2193" s="470" t="s">
        <v>917</v>
      </c>
      <c r="D2193" s="472" t="s">
        <v>916</v>
      </c>
      <c r="E2193" s="467"/>
      <c r="F2193" s="559"/>
      <c r="G2193" s="467"/>
      <c r="H2193" s="755"/>
      <c r="I2193" s="467"/>
      <c r="J2193" s="467"/>
      <c r="K2193" s="467"/>
      <c r="L2193" s="467"/>
      <c r="M2193" s="467" t="s">
        <v>830</v>
      </c>
      <c r="N2193" s="467"/>
      <c r="O2193" s="1149">
        <v>285.29962424189648</v>
      </c>
    </row>
    <row r="2194" spans="1:15" ht="14.45" customHeight="1" x14ac:dyDescent="0.2">
      <c r="A2194" s="473">
        <v>208</v>
      </c>
      <c r="B2194" s="470">
        <v>214</v>
      </c>
      <c r="C2194" s="470" t="s">
        <v>919</v>
      </c>
      <c r="D2194" s="472" t="s">
        <v>918</v>
      </c>
      <c r="E2194" s="467"/>
      <c r="F2194" s="559"/>
      <c r="G2194" s="467"/>
      <c r="H2194" s="755"/>
      <c r="I2194" s="467"/>
      <c r="J2194" s="467"/>
      <c r="K2194" s="467"/>
      <c r="L2194" s="467"/>
      <c r="M2194" s="467" t="s">
        <v>830</v>
      </c>
      <c r="N2194" s="467"/>
      <c r="O2194" s="1149">
        <v>571.49005304400919</v>
      </c>
    </row>
    <row r="2195" spans="1:15" ht="14.45" customHeight="1" x14ac:dyDescent="0.2">
      <c r="A2195" s="473">
        <v>208</v>
      </c>
      <c r="B2195" s="470">
        <v>214</v>
      </c>
      <c r="C2195" s="470" t="s">
        <v>921</v>
      </c>
      <c r="D2195" s="472" t="s">
        <v>920</v>
      </c>
      <c r="E2195" s="467"/>
      <c r="F2195" s="559"/>
      <c r="G2195" s="467"/>
      <c r="H2195" s="755"/>
      <c r="I2195" s="467"/>
      <c r="J2195" s="467"/>
      <c r="K2195" s="467"/>
      <c r="L2195" s="467"/>
      <c r="M2195" s="467" t="s">
        <v>830</v>
      </c>
      <c r="N2195" s="467"/>
      <c r="O2195" s="1149">
        <v>121.85962424189651</v>
      </c>
    </row>
    <row r="2196" spans="1:15" ht="14.45" customHeight="1" x14ac:dyDescent="0.2">
      <c r="A2196" s="473">
        <v>208</v>
      </c>
      <c r="B2196" s="470">
        <v>214</v>
      </c>
      <c r="C2196" s="470" t="s">
        <v>923</v>
      </c>
      <c r="D2196" s="472" t="s">
        <v>922</v>
      </c>
      <c r="E2196" s="467"/>
      <c r="F2196" s="559"/>
      <c r="G2196" s="467"/>
      <c r="H2196" s="755"/>
      <c r="I2196" s="467"/>
      <c r="J2196" s="467"/>
      <c r="K2196" s="467"/>
      <c r="L2196" s="467"/>
      <c r="M2196" s="467" t="s">
        <v>830</v>
      </c>
      <c r="N2196" s="467"/>
      <c r="O2196" s="1149">
        <v>179.95962424189653</v>
      </c>
    </row>
    <row r="2197" spans="1:15" ht="14.45" customHeight="1" x14ac:dyDescent="0.2">
      <c r="A2197" s="473">
        <v>208</v>
      </c>
      <c r="B2197" s="470">
        <v>214</v>
      </c>
      <c r="C2197" s="470" t="s">
        <v>925</v>
      </c>
      <c r="D2197" s="472" t="s">
        <v>924</v>
      </c>
      <c r="E2197" s="467"/>
      <c r="F2197" s="559"/>
      <c r="G2197" s="467"/>
      <c r="H2197" s="755"/>
      <c r="I2197" s="467"/>
      <c r="J2197" s="467"/>
      <c r="K2197" s="467"/>
      <c r="L2197" s="467"/>
      <c r="M2197" s="467" t="s">
        <v>830</v>
      </c>
      <c r="N2197" s="467"/>
      <c r="O2197" s="1149">
        <v>235.79962424189651</v>
      </c>
    </row>
    <row r="2198" spans="1:15" ht="14.45" customHeight="1" x14ac:dyDescent="0.2">
      <c r="A2198" s="473">
        <v>208</v>
      </c>
      <c r="B2198" s="470">
        <v>214</v>
      </c>
      <c r="C2198" s="470" t="s">
        <v>927</v>
      </c>
      <c r="D2198" s="472" t="s">
        <v>926</v>
      </c>
      <c r="E2198" s="467"/>
      <c r="F2198" s="559"/>
      <c r="G2198" s="467"/>
      <c r="H2198" s="755"/>
      <c r="I2198" s="467"/>
      <c r="J2198" s="467"/>
      <c r="K2198" s="467"/>
      <c r="L2198" s="467"/>
      <c r="M2198" s="467" t="s">
        <v>830</v>
      </c>
      <c r="N2198" s="467"/>
      <c r="O2198" s="1149">
        <v>517.90220903809472</v>
      </c>
    </row>
    <row r="2199" spans="1:15" ht="14.45" customHeight="1" x14ac:dyDescent="0.2">
      <c r="A2199" s="473">
        <v>208</v>
      </c>
      <c r="B2199" s="470">
        <v>214</v>
      </c>
      <c r="C2199" s="470" t="s">
        <v>929</v>
      </c>
      <c r="D2199" s="472" t="s">
        <v>928</v>
      </c>
      <c r="E2199" s="467"/>
      <c r="F2199" s="559"/>
      <c r="G2199" s="467"/>
      <c r="H2199" s="755"/>
      <c r="I2199" s="467"/>
      <c r="J2199" s="467"/>
      <c r="K2199" s="467"/>
      <c r="L2199" s="467"/>
      <c r="M2199" s="467" t="s">
        <v>830</v>
      </c>
      <c r="N2199" s="467"/>
      <c r="O2199" s="1149">
        <v>259.1496242418965</v>
      </c>
    </row>
    <row r="2200" spans="1:15" ht="14.45" customHeight="1" x14ac:dyDescent="0.2">
      <c r="A2200" s="473">
        <v>208</v>
      </c>
      <c r="B2200" s="470">
        <v>214</v>
      </c>
      <c r="C2200" s="470" t="s">
        <v>931</v>
      </c>
      <c r="D2200" s="472" t="s">
        <v>930</v>
      </c>
      <c r="E2200" s="467"/>
      <c r="F2200" s="559"/>
      <c r="G2200" s="467"/>
      <c r="H2200" s="755"/>
      <c r="I2200" s="467"/>
      <c r="J2200" s="467"/>
      <c r="K2200" s="467"/>
      <c r="L2200" s="467"/>
      <c r="M2200" s="467" t="s">
        <v>830</v>
      </c>
      <c r="N2200" s="467"/>
      <c r="O2200" s="1149">
        <v>189.88962424189651</v>
      </c>
    </row>
    <row r="2201" spans="1:15" ht="14.45" customHeight="1" x14ac:dyDescent="0.2">
      <c r="A2201" s="473">
        <v>208</v>
      </c>
      <c r="B2201" s="470">
        <v>214</v>
      </c>
      <c r="C2201" s="470" t="s">
        <v>933</v>
      </c>
      <c r="D2201" s="472" t="s">
        <v>932</v>
      </c>
      <c r="E2201" s="467"/>
      <c r="F2201" s="559"/>
      <c r="G2201" s="467"/>
      <c r="H2201" s="755"/>
      <c r="I2201" s="467"/>
      <c r="J2201" s="467"/>
      <c r="K2201" s="467"/>
      <c r="L2201" s="467"/>
      <c r="M2201" s="467" t="s">
        <v>830</v>
      </c>
      <c r="N2201" s="467"/>
      <c r="O2201" s="1149">
        <v>159.94962424189652</v>
      </c>
    </row>
    <row r="2202" spans="1:15" ht="14.45" customHeight="1" x14ac:dyDescent="0.2">
      <c r="A2202" s="483">
        <v>208</v>
      </c>
      <c r="B2202" s="482">
        <v>214</v>
      </c>
      <c r="C2202" s="482" t="s">
        <v>935</v>
      </c>
      <c r="D2202" s="485" t="s">
        <v>934</v>
      </c>
      <c r="E2202" s="469"/>
      <c r="F2202" s="560"/>
      <c r="G2202" s="469"/>
      <c r="H2202" s="756"/>
      <c r="I2202" s="469"/>
      <c r="J2202" s="469"/>
      <c r="K2202" s="469"/>
      <c r="L2202" s="469"/>
      <c r="M2202" s="469" t="s">
        <v>830</v>
      </c>
      <c r="N2202" s="469"/>
      <c r="O2202" s="1155">
        <v>272.1822090380947</v>
      </c>
    </row>
    <row r="2203" spans="1:15" ht="14.45" customHeight="1" x14ac:dyDescent="0.25">
      <c r="A2203" s="207">
        <v>210</v>
      </c>
      <c r="B2203" s="685">
        <v>219</v>
      </c>
      <c r="C2203" s="685" t="s">
        <v>1779</v>
      </c>
      <c r="D2203" s="486" t="s">
        <v>2281</v>
      </c>
      <c r="E2203" s="1"/>
      <c r="F2203" s="562"/>
      <c r="G2203" s="1"/>
      <c r="H2203" s="2"/>
      <c r="I2203" s="1"/>
      <c r="J2203" s="1"/>
      <c r="K2203" s="1"/>
      <c r="L2203" s="1"/>
      <c r="M2203" s="1"/>
      <c r="N2203" s="1"/>
      <c r="O2203" s="1153"/>
    </row>
    <row r="2204" spans="1:15" ht="14.45" customHeight="1" x14ac:dyDescent="0.2">
      <c r="A2204" s="473">
        <v>210</v>
      </c>
      <c r="B2204" s="470">
        <v>219</v>
      </c>
      <c r="C2204" s="470" t="s">
        <v>1799</v>
      </c>
      <c r="D2204" s="472" t="s">
        <v>1780</v>
      </c>
      <c r="E2204" s="467"/>
      <c r="F2204" s="559"/>
      <c r="G2204" s="467"/>
      <c r="H2204" s="755"/>
      <c r="I2204" s="467"/>
      <c r="J2204" s="467"/>
      <c r="K2204" s="467"/>
      <c r="L2204" s="467"/>
      <c r="M2204" s="467" t="s">
        <v>903</v>
      </c>
      <c r="N2204" s="467"/>
      <c r="O2204" s="1149">
        <v>1083.77</v>
      </c>
    </row>
    <row r="2205" spans="1:15" ht="14.45" customHeight="1" x14ac:dyDescent="0.2">
      <c r="A2205" s="473">
        <v>210</v>
      </c>
      <c r="B2205" s="470">
        <v>219</v>
      </c>
      <c r="C2205" s="470" t="s">
        <v>1800</v>
      </c>
      <c r="D2205" s="472" t="s">
        <v>1781</v>
      </c>
      <c r="E2205" s="467"/>
      <c r="F2205" s="559"/>
      <c r="G2205" s="467"/>
      <c r="H2205" s="755"/>
      <c r="I2205" s="467"/>
      <c r="J2205" s="467"/>
      <c r="K2205" s="467"/>
      <c r="L2205" s="467"/>
      <c r="M2205" s="467" t="s">
        <v>903</v>
      </c>
      <c r="N2205" s="467"/>
      <c r="O2205" s="1149">
        <v>784.65</v>
      </c>
    </row>
    <row r="2206" spans="1:15" ht="14.45" customHeight="1" outlineLevel="1" x14ac:dyDescent="0.2">
      <c r="A2206" s="473">
        <v>210</v>
      </c>
      <c r="B2206" s="470">
        <v>219</v>
      </c>
      <c r="C2206" s="470" t="s">
        <v>1801</v>
      </c>
      <c r="D2206" s="472" t="s">
        <v>1782</v>
      </c>
      <c r="E2206" s="467"/>
      <c r="F2206" s="559"/>
      <c r="G2206" s="467"/>
      <c r="H2206" s="755"/>
      <c r="I2206" s="467"/>
      <c r="J2206" s="467"/>
      <c r="K2206" s="467"/>
      <c r="L2206" s="467"/>
      <c r="M2206" s="467" t="s">
        <v>903</v>
      </c>
      <c r="N2206" s="467"/>
      <c r="O2206" s="1149">
        <v>1007.28</v>
      </c>
    </row>
    <row r="2207" spans="1:15" ht="16.5" customHeight="1" x14ac:dyDescent="0.2">
      <c r="A2207" s="473">
        <v>210</v>
      </c>
      <c r="B2207" s="470">
        <v>219</v>
      </c>
      <c r="C2207" s="470" t="s">
        <v>1802</v>
      </c>
      <c r="D2207" s="472" t="s">
        <v>1783</v>
      </c>
      <c r="E2207" s="467"/>
      <c r="F2207" s="559"/>
      <c r="G2207" s="467"/>
      <c r="H2207" s="755"/>
      <c r="I2207" s="467"/>
      <c r="J2207" s="467"/>
      <c r="K2207" s="467"/>
      <c r="L2207" s="467"/>
      <c r="M2207" s="467" t="s">
        <v>903</v>
      </c>
      <c r="N2207" s="467"/>
      <c r="O2207" s="1149">
        <v>1327.12</v>
      </c>
    </row>
    <row r="2208" spans="1:15" ht="14.45" customHeight="1" outlineLevel="1" x14ac:dyDescent="0.2">
      <c r="A2208" s="473">
        <v>210</v>
      </c>
      <c r="B2208" s="470">
        <v>219</v>
      </c>
      <c r="C2208" s="470" t="s">
        <v>1803</v>
      </c>
      <c r="D2208" s="472" t="s">
        <v>1784</v>
      </c>
      <c r="E2208" s="467"/>
      <c r="F2208" s="559"/>
      <c r="G2208" s="467"/>
      <c r="H2208" s="755"/>
      <c r="I2208" s="467"/>
      <c r="J2208" s="467"/>
      <c r="K2208" s="467"/>
      <c r="L2208" s="467"/>
      <c r="M2208" s="467" t="s">
        <v>903</v>
      </c>
      <c r="N2208" s="467"/>
      <c r="O2208" s="1149">
        <v>1095.1500000000001</v>
      </c>
    </row>
    <row r="2209" spans="1:15" ht="14.45" customHeight="1" outlineLevel="1" x14ac:dyDescent="0.2">
      <c r="A2209" s="473">
        <v>210</v>
      </c>
      <c r="B2209" s="470">
        <v>219</v>
      </c>
      <c r="C2209" s="470" t="s">
        <v>1804</v>
      </c>
      <c r="D2209" s="472" t="s">
        <v>1785</v>
      </c>
      <c r="E2209" s="467"/>
      <c r="F2209" s="559"/>
      <c r="G2209" s="467"/>
      <c r="H2209" s="755"/>
      <c r="I2209" s="467"/>
      <c r="J2209" s="467"/>
      <c r="K2209" s="467"/>
      <c r="L2209" s="467"/>
      <c r="M2209" s="467" t="s">
        <v>903</v>
      </c>
      <c r="N2209" s="467"/>
      <c r="O2209" s="1149">
        <v>1123.52</v>
      </c>
    </row>
    <row r="2210" spans="1:15" ht="14.45" customHeight="1" outlineLevel="1" x14ac:dyDescent="0.2">
      <c r="A2210" s="473">
        <v>210</v>
      </c>
      <c r="B2210" s="470">
        <v>219</v>
      </c>
      <c r="C2210" s="470" t="s">
        <v>1805</v>
      </c>
      <c r="D2210" s="472" t="s">
        <v>1786</v>
      </c>
      <c r="E2210" s="467"/>
      <c r="F2210" s="559"/>
      <c r="G2210" s="467"/>
      <c r="H2210" s="755"/>
      <c r="I2210" s="467"/>
      <c r="J2210" s="467"/>
      <c r="K2210" s="467"/>
      <c r="L2210" s="467"/>
      <c r="M2210" s="467" t="s">
        <v>903</v>
      </c>
      <c r="N2210" s="467"/>
      <c r="O2210" s="1149">
        <v>1289.26</v>
      </c>
    </row>
    <row r="2211" spans="1:15" ht="14.45" customHeight="1" outlineLevel="1" x14ac:dyDescent="0.2">
      <c r="A2211" s="473">
        <v>210</v>
      </c>
      <c r="B2211" s="470">
        <v>219</v>
      </c>
      <c r="C2211" s="470" t="s">
        <v>1806</v>
      </c>
      <c r="D2211" s="472" t="s">
        <v>1787</v>
      </c>
      <c r="E2211" s="467"/>
      <c r="F2211" s="559"/>
      <c r="G2211" s="467"/>
      <c r="H2211" s="755"/>
      <c r="I2211" s="467"/>
      <c r="J2211" s="467"/>
      <c r="K2211" s="467"/>
      <c r="L2211" s="467"/>
      <c r="M2211" s="467" t="s">
        <v>903</v>
      </c>
      <c r="N2211" s="467"/>
      <c r="O2211" s="1149">
        <v>596.88</v>
      </c>
    </row>
    <row r="2212" spans="1:15" ht="14.45" customHeight="1" outlineLevel="1" x14ac:dyDescent="0.2">
      <c r="A2212" s="473">
        <v>210</v>
      </c>
      <c r="B2212" s="470">
        <v>219</v>
      </c>
      <c r="C2212" s="470" t="s">
        <v>1807</v>
      </c>
      <c r="D2212" s="472" t="s">
        <v>1788</v>
      </c>
      <c r="E2212" s="467"/>
      <c r="F2212" s="559"/>
      <c r="G2212" s="467"/>
      <c r="H2212" s="755"/>
      <c r="I2212" s="467"/>
      <c r="J2212" s="467"/>
      <c r="K2212" s="467"/>
      <c r="L2212" s="467"/>
      <c r="M2212" s="467" t="s">
        <v>903</v>
      </c>
      <c r="N2212" s="467"/>
      <c r="O2212" s="1149">
        <v>721.83</v>
      </c>
    </row>
    <row r="2213" spans="1:15" ht="14.45" customHeight="1" outlineLevel="1" x14ac:dyDescent="0.2">
      <c r="A2213" s="473">
        <v>210</v>
      </c>
      <c r="B2213" s="470">
        <v>219</v>
      </c>
      <c r="C2213" s="470" t="s">
        <v>1808</v>
      </c>
      <c r="D2213" s="472" t="s">
        <v>1789</v>
      </c>
      <c r="E2213" s="467"/>
      <c r="F2213" s="559"/>
      <c r="G2213" s="467"/>
      <c r="H2213" s="755"/>
      <c r="I2213" s="467"/>
      <c r="J2213" s="467"/>
      <c r="K2213" s="467"/>
      <c r="L2213" s="467"/>
      <c r="M2213" s="467" t="s">
        <v>903</v>
      </c>
      <c r="N2213" s="467"/>
      <c r="O2213" s="1149">
        <v>1303.2</v>
      </c>
    </row>
    <row r="2214" spans="1:15" ht="14.45" customHeight="1" outlineLevel="1" x14ac:dyDescent="0.2">
      <c r="A2214" s="473">
        <v>210</v>
      </c>
      <c r="B2214" s="470">
        <v>219</v>
      </c>
      <c r="C2214" s="470" t="s">
        <v>1809</v>
      </c>
      <c r="D2214" s="472" t="s">
        <v>1790</v>
      </c>
      <c r="E2214" s="467"/>
      <c r="F2214" s="559"/>
      <c r="G2214" s="467"/>
      <c r="H2214" s="755"/>
      <c r="I2214" s="467"/>
      <c r="J2214" s="467"/>
      <c r="K2214" s="467"/>
      <c r="L2214" s="467"/>
      <c r="M2214" s="467" t="s">
        <v>903</v>
      </c>
      <c r="N2214" s="467"/>
      <c r="O2214" s="1149">
        <v>1551.01</v>
      </c>
    </row>
    <row r="2215" spans="1:15" ht="14.45" customHeight="1" outlineLevel="1" x14ac:dyDescent="0.2">
      <c r="A2215" s="473">
        <v>210</v>
      </c>
      <c r="B2215" s="470">
        <v>219</v>
      </c>
      <c r="C2215" s="470" t="s">
        <v>1810</v>
      </c>
      <c r="D2215" s="472" t="s">
        <v>1791</v>
      </c>
      <c r="E2215" s="467"/>
      <c r="F2215" s="559"/>
      <c r="G2215" s="467"/>
      <c r="H2215" s="755"/>
      <c r="I2215" s="467"/>
      <c r="J2215" s="467"/>
      <c r="K2215" s="467"/>
      <c r="L2215" s="467"/>
      <c r="M2215" s="467" t="s">
        <v>903</v>
      </c>
      <c r="N2215" s="467"/>
      <c r="O2215" s="1149">
        <v>1492.59</v>
      </c>
    </row>
    <row r="2216" spans="1:15" ht="14.45" customHeight="1" outlineLevel="1" x14ac:dyDescent="0.2">
      <c r="A2216" s="473">
        <v>210</v>
      </c>
      <c r="B2216" s="470">
        <v>219</v>
      </c>
      <c r="C2216" s="470" t="s">
        <v>1811</v>
      </c>
      <c r="D2216" s="472" t="s">
        <v>1792</v>
      </c>
      <c r="E2216" s="467"/>
      <c r="F2216" s="559"/>
      <c r="G2216" s="467"/>
      <c r="H2216" s="755"/>
      <c r="I2216" s="467"/>
      <c r="J2216" s="467"/>
      <c r="K2216" s="467"/>
      <c r="L2216" s="467"/>
      <c r="M2216" s="467" t="s">
        <v>903</v>
      </c>
      <c r="N2216" s="467"/>
      <c r="O2216" s="1149">
        <v>1515.4</v>
      </c>
    </row>
    <row r="2217" spans="1:15" ht="14.45" customHeight="1" outlineLevel="1" x14ac:dyDescent="0.2">
      <c r="A2217" s="473">
        <v>210</v>
      </c>
      <c r="B2217" s="470">
        <v>219</v>
      </c>
      <c r="C2217" s="470" t="s">
        <v>1812</v>
      </c>
      <c r="D2217" s="472" t="s">
        <v>1793</v>
      </c>
      <c r="E2217" s="467"/>
      <c r="F2217" s="559"/>
      <c r="G2217" s="467"/>
      <c r="H2217" s="755"/>
      <c r="I2217" s="467"/>
      <c r="J2217" s="467"/>
      <c r="K2217" s="467"/>
      <c r="L2217" s="467"/>
      <c r="M2217" s="467" t="s">
        <v>903</v>
      </c>
      <c r="N2217" s="467"/>
      <c r="O2217" s="1149">
        <v>1515.57</v>
      </c>
    </row>
    <row r="2218" spans="1:15" ht="14.45" customHeight="1" outlineLevel="1" x14ac:dyDescent="0.2">
      <c r="A2218" s="473">
        <v>210</v>
      </c>
      <c r="B2218" s="470">
        <v>219</v>
      </c>
      <c r="C2218" s="470" t="s">
        <v>1813</v>
      </c>
      <c r="D2218" s="472" t="s">
        <v>1794</v>
      </c>
      <c r="E2218" s="467"/>
      <c r="F2218" s="559"/>
      <c r="G2218" s="467"/>
      <c r="H2218" s="755"/>
      <c r="I2218" s="467"/>
      <c r="J2218" s="467"/>
      <c r="K2218" s="467"/>
      <c r="L2218" s="467"/>
      <c r="M2218" s="467" t="s">
        <v>903</v>
      </c>
      <c r="N2218" s="467"/>
      <c r="O2218" s="1149">
        <v>1045.8900000000001</v>
      </c>
    </row>
    <row r="2219" spans="1:15" ht="14.45" customHeight="1" outlineLevel="1" x14ac:dyDescent="0.2">
      <c r="A2219" s="473">
        <v>210</v>
      </c>
      <c r="B2219" s="470">
        <v>219</v>
      </c>
      <c r="C2219" s="470" t="s">
        <v>1814</v>
      </c>
      <c r="D2219" s="472" t="s">
        <v>1795</v>
      </c>
      <c r="E2219" s="467"/>
      <c r="F2219" s="559"/>
      <c r="G2219" s="467"/>
      <c r="H2219" s="755"/>
      <c r="I2219" s="467"/>
      <c r="J2219" s="467"/>
      <c r="K2219" s="467"/>
      <c r="L2219" s="467"/>
      <c r="M2219" s="467" t="s">
        <v>903</v>
      </c>
      <c r="N2219" s="467"/>
      <c r="O2219" s="1149">
        <v>122.52</v>
      </c>
    </row>
    <row r="2220" spans="1:15" ht="14.45" customHeight="1" outlineLevel="1" x14ac:dyDescent="0.2">
      <c r="A2220" s="473">
        <v>210</v>
      </c>
      <c r="B2220" s="470">
        <v>219</v>
      </c>
      <c r="C2220" s="470" t="s">
        <v>1815</v>
      </c>
      <c r="D2220" s="472" t="s">
        <v>1796</v>
      </c>
      <c r="E2220" s="467"/>
      <c r="F2220" s="559"/>
      <c r="G2220" s="467"/>
      <c r="H2220" s="755"/>
      <c r="I2220" s="467"/>
      <c r="J2220" s="467"/>
      <c r="K2220" s="467"/>
      <c r="L2220" s="467"/>
      <c r="M2220" s="467" t="s">
        <v>903</v>
      </c>
      <c r="N2220" s="467"/>
      <c r="O2220" s="1149">
        <v>1019.71</v>
      </c>
    </row>
    <row r="2221" spans="1:15" ht="14.45" customHeight="1" outlineLevel="1" x14ac:dyDescent="0.2">
      <c r="A2221" s="473">
        <v>210</v>
      </c>
      <c r="B2221" s="470">
        <v>219</v>
      </c>
      <c r="C2221" s="470" t="s">
        <v>1816</v>
      </c>
      <c r="D2221" s="472" t="s">
        <v>1797</v>
      </c>
      <c r="E2221" s="467"/>
      <c r="F2221" s="559"/>
      <c r="G2221" s="467"/>
      <c r="H2221" s="755"/>
      <c r="I2221" s="467"/>
      <c r="J2221" s="467"/>
      <c r="K2221" s="467"/>
      <c r="L2221" s="467"/>
      <c r="M2221" s="467" t="s">
        <v>903</v>
      </c>
      <c r="N2221" s="467"/>
      <c r="O2221" s="1149">
        <v>3016.16</v>
      </c>
    </row>
    <row r="2222" spans="1:15" ht="14.45" customHeight="1" outlineLevel="1" x14ac:dyDescent="0.2">
      <c r="A2222" s="483"/>
      <c r="B2222" s="482"/>
      <c r="C2222" s="482"/>
      <c r="D2222" s="1381" t="s">
        <v>1798</v>
      </c>
      <c r="E2222" s="88"/>
      <c r="F2222" s="563"/>
      <c r="G2222" s="88"/>
      <c r="H2222" s="760"/>
      <c r="I2222" s="88"/>
      <c r="J2222" s="88"/>
      <c r="K2222" s="88"/>
      <c r="L2222" s="88"/>
      <c r="M2222" s="88"/>
      <c r="N2222" s="88"/>
      <c r="O2222" s="1382"/>
    </row>
    <row r="2223" spans="1:15" ht="14.45" customHeight="1" outlineLevel="1" x14ac:dyDescent="0.25">
      <c r="A2223" s="481">
        <v>211</v>
      </c>
      <c r="B2223" s="478">
        <v>220</v>
      </c>
      <c r="C2223" s="478"/>
      <c r="D2223" s="1378" t="s">
        <v>3686</v>
      </c>
      <c r="H2223"/>
      <c r="O2223" s="1379"/>
    </row>
    <row r="2224" spans="1:15" ht="14.45" customHeight="1" outlineLevel="1" x14ac:dyDescent="0.25">
      <c r="A2224">
        <v>211</v>
      </c>
      <c r="B2224">
        <v>220</v>
      </c>
      <c r="C2224" t="s">
        <v>1748</v>
      </c>
      <c r="D2224" s="1378"/>
      <c r="E2224" s="1380">
        <v>4400</v>
      </c>
      <c r="F2224" s="676" t="s">
        <v>643</v>
      </c>
      <c r="G2224" s="676" t="s">
        <v>3687</v>
      </c>
      <c r="H2224" s="676"/>
      <c r="I2224" s="1380">
        <v>247476</v>
      </c>
      <c r="J2224" s="676"/>
      <c r="N2224" s="21">
        <v>247476</v>
      </c>
      <c r="O2224" s="1379"/>
    </row>
    <row r="2225" spans="1:15" ht="14.45" customHeight="1" outlineLevel="1" x14ac:dyDescent="0.2">
      <c r="A2225" s="481">
        <v>211</v>
      </c>
      <c r="B2225" s="478">
        <v>220</v>
      </c>
      <c r="C2225" s="470" t="s">
        <v>3688</v>
      </c>
      <c r="D2225" s="472" t="s">
        <v>876</v>
      </c>
      <c r="E2225" s="467"/>
      <c r="F2225" s="559"/>
      <c r="G2225" s="467"/>
      <c r="H2225" s="467"/>
      <c r="I2225" s="467"/>
      <c r="J2225" s="467"/>
      <c r="K2225" s="467"/>
      <c r="L2225" s="467"/>
      <c r="M2225" s="467" t="s">
        <v>705</v>
      </c>
      <c r="N2225" s="467"/>
      <c r="O2225" s="494">
        <v>56.69</v>
      </c>
    </row>
    <row r="2226" spans="1:15" ht="14.45" customHeight="1" outlineLevel="1" x14ac:dyDescent="0.2">
      <c r="A2226">
        <v>211</v>
      </c>
      <c r="B2226">
        <v>220</v>
      </c>
      <c r="C2226" s="470" t="s">
        <v>3689</v>
      </c>
      <c r="D2226" s="472" t="s">
        <v>878</v>
      </c>
      <c r="E2226" s="467"/>
      <c r="F2226" s="559"/>
      <c r="G2226" s="467"/>
      <c r="H2226" s="467"/>
      <c r="I2226" s="467"/>
      <c r="J2226" s="467"/>
      <c r="K2226" s="467"/>
      <c r="L2226" s="467"/>
      <c r="M2226" s="467" t="s">
        <v>705</v>
      </c>
      <c r="N2226" s="467"/>
      <c r="O2226" s="494">
        <v>41.05</v>
      </c>
    </row>
    <row r="2227" spans="1:15" ht="14.45" customHeight="1" outlineLevel="1" x14ac:dyDescent="0.2">
      <c r="A2227" s="481">
        <v>211</v>
      </c>
      <c r="B2227" s="478">
        <v>220</v>
      </c>
      <c r="C2227" s="470" t="s">
        <v>3690</v>
      </c>
      <c r="D2227" s="472" t="s">
        <v>880</v>
      </c>
      <c r="E2227" s="467"/>
      <c r="F2227" s="559"/>
      <c r="G2227" s="467"/>
      <c r="H2227" s="467"/>
      <c r="I2227" s="467"/>
      <c r="J2227" s="467"/>
      <c r="K2227" s="467"/>
      <c r="L2227" s="467"/>
      <c r="M2227" s="467" t="s">
        <v>705</v>
      </c>
      <c r="N2227" s="467"/>
      <c r="O2227" s="494">
        <v>22.07</v>
      </c>
    </row>
    <row r="2228" spans="1:15" ht="14.45" customHeight="1" outlineLevel="1" x14ac:dyDescent="0.2">
      <c r="A2228">
        <v>211</v>
      </c>
      <c r="B2228">
        <v>220</v>
      </c>
      <c r="C2228" s="470" t="s">
        <v>3691</v>
      </c>
      <c r="D2228" s="472" t="s">
        <v>2625</v>
      </c>
      <c r="E2228" s="467"/>
      <c r="F2228" s="559"/>
      <c r="G2228" s="467"/>
      <c r="H2228" s="467"/>
      <c r="I2228" s="467"/>
      <c r="J2228" s="467"/>
      <c r="K2228" s="467"/>
      <c r="L2228" s="467"/>
      <c r="M2228" s="467" t="s">
        <v>705</v>
      </c>
      <c r="N2228" s="467"/>
      <c r="O2228" s="494">
        <v>56.69</v>
      </c>
    </row>
    <row r="2229" spans="1:15" ht="14.45" customHeight="1" outlineLevel="1" x14ac:dyDescent="0.2">
      <c r="A2229" s="481">
        <v>211</v>
      </c>
      <c r="B2229" s="478">
        <v>220</v>
      </c>
      <c r="C2229" s="470" t="s">
        <v>3692</v>
      </c>
      <c r="D2229" s="472" t="s">
        <v>1519</v>
      </c>
      <c r="E2229" s="467"/>
      <c r="F2229" s="559"/>
      <c r="G2229" s="467"/>
      <c r="H2229" s="467"/>
      <c r="I2229" s="467"/>
      <c r="J2229" s="467"/>
      <c r="K2229" s="467"/>
      <c r="L2229" s="467"/>
      <c r="M2229" s="467" t="s">
        <v>643</v>
      </c>
      <c r="N2229" s="467"/>
      <c r="O2229" s="494">
        <v>16.02</v>
      </c>
    </row>
    <row r="2230" spans="1:15" ht="14.45" customHeight="1" outlineLevel="1" x14ac:dyDescent="0.2">
      <c r="A2230">
        <v>211</v>
      </c>
      <c r="B2230">
        <v>220</v>
      </c>
      <c r="C2230" s="470" t="s">
        <v>3693</v>
      </c>
      <c r="D2230" s="472" t="s">
        <v>3694</v>
      </c>
      <c r="E2230" s="467"/>
      <c r="F2230" s="559"/>
      <c r="G2230" s="467"/>
      <c r="H2230" s="467"/>
      <c r="I2230" s="467"/>
      <c r="J2230" s="467"/>
      <c r="K2230" s="467"/>
      <c r="L2230" s="467"/>
      <c r="M2230" s="467" t="s">
        <v>643</v>
      </c>
      <c r="N2230" s="467"/>
      <c r="O2230" s="494">
        <v>30.2</v>
      </c>
    </row>
    <row r="2231" spans="1:15" ht="14.45" customHeight="1" outlineLevel="1" x14ac:dyDescent="0.2">
      <c r="A2231" s="481">
        <v>211</v>
      </c>
      <c r="B2231" s="478">
        <v>220</v>
      </c>
      <c r="C2231" s="470" t="s">
        <v>3695</v>
      </c>
      <c r="D2231" s="472" t="s">
        <v>2375</v>
      </c>
      <c r="E2231" s="467"/>
      <c r="F2231" s="559"/>
      <c r="G2231" s="467"/>
      <c r="H2231" s="467"/>
      <c r="I2231" s="467"/>
      <c r="J2231" s="467"/>
      <c r="K2231" s="467"/>
      <c r="L2231" s="467"/>
      <c r="M2231" s="467" t="s">
        <v>643</v>
      </c>
      <c r="N2231" s="467"/>
      <c r="O2231" s="494">
        <v>14.67</v>
      </c>
    </row>
    <row r="2232" spans="1:15" ht="14.45" customHeight="1" outlineLevel="1" x14ac:dyDescent="0.2">
      <c r="A2232">
        <v>211</v>
      </c>
      <c r="B2232">
        <v>220</v>
      </c>
      <c r="C2232" s="470" t="s">
        <v>3696</v>
      </c>
      <c r="D2232" s="472" t="s">
        <v>3697</v>
      </c>
      <c r="E2232" s="467"/>
      <c r="F2232" s="559"/>
      <c r="G2232" s="467"/>
      <c r="H2232" s="467"/>
      <c r="I2232" s="467"/>
      <c r="J2232" s="467"/>
      <c r="K2232" s="467"/>
      <c r="L2232" s="467"/>
      <c r="M2232" s="467" t="s">
        <v>643</v>
      </c>
      <c r="N2232" s="467"/>
      <c r="O2232" s="494">
        <v>19.47</v>
      </c>
    </row>
    <row r="2233" spans="1:15" ht="14.45" customHeight="1" outlineLevel="1" x14ac:dyDescent="0.2">
      <c r="A2233" s="481">
        <v>211</v>
      </c>
      <c r="B2233" s="478">
        <v>220</v>
      </c>
      <c r="C2233" s="470" t="s">
        <v>3698</v>
      </c>
      <c r="D2233" s="472" t="s">
        <v>3630</v>
      </c>
      <c r="E2233" s="467"/>
      <c r="F2233" s="559"/>
      <c r="G2233" s="467"/>
      <c r="H2233" s="467"/>
      <c r="I2233" s="467"/>
      <c r="J2233" s="467"/>
      <c r="K2233" s="467"/>
      <c r="L2233" s="467"/>
      <c r="M2233" s="467" t="s">
        <v>643</v>
      </c>
      <c r="N2233" s="467"/>
      <c r="O2233" s="494">
        <v>23.36</v>
      </c>
    </row>
    <row r="2234" spans="1:15" ht="14.45" customHeight="1" outlineLevel="1" x14ac:dyDescent="0.2">
      <c r="A2234">
        <v>211</v>
      </c>
      <c r="B2234">
        <v>220</v>
      </c>
      <c r="C2234" s="470" t="s">
        <v>3699</v>
      </c>
      <c r="D2234" s="472" t="s">
        <v>3700</v>
      </c>
      <c r="E2234" s="467"/>
      <c r="F2234" s="559"/>
      <c r="G2234" s="467"/>
      <c r="H2234" s="467"/>
      <c r="I2234" s="467"/>
      <c r="J2234" s="467"/>
      <c r="K2234" s="467"/>
      <c r="L2234" s="467"/>
      <c r="M2234" s="467" t="s">
        <v>643</v>
      </c>
      <c r="N2234" s="467"/>
      <c r="O2234" s="494">
        <v>89.87</v>
      </c>
    </row>
    <row r="2235" spans="1:15" ht="14.45" customHeight="1" outlineLevel="1" x14ac:dyDescent="0.2">
      <c r="A2235" s="481">
        <v>211</v>
      </c>
      <c r="B2235" s="478">
        <v>220</v>
      </c>
      <c r="C2235" s="470" t="s">
        <v>3701</v>
      </c>
      <c r="D2235" s="472" t="s">
        <v>3702</v>
      </c>
      <c r="E2235" s="467"/>
      <c r="F2235" s="559"/>
      <c r="G2235" s="467"/>
      <c r="H2235" s="467"/>
      <c r="I2235" s="467"/>
      <c r="J2235" s="467"/>
      <c r="K2235" s="467"/>
      <c r="L2235" s="467"/>
      <c r="M2235" s="467" t="s">
        <v>643</v>
      </c>
      <c r="N2235" s="467"/>
      <c r="O2235" s="494">
        <v>67.23</v>
      </c>
    </row>
    <row r="2236" spans="1:15" ht="14.45" customHeight="1" outlineLevel="1" x14ac:dyDescent="0.2">
      <c r="A2236">
        <v>211</v>
      </c>
      <c r="B2236">
        <v>220</v>
      </c>
      <c r="C2236" s="470" t="s">
        <v>3703</v>
      </c>
      <c r="D2236" s="472" t="s">
        <v>3704</v>
      </c>
      <c r="E2236" s="467"/>
      <c r="F2236" s="559"/>
      <c r="G2236" s="467"/>
      <c r="H2236" s="467"/>
      <c r="I2236" s="467"/>
      <c r="J2236" s="467"/>
      <c r="K2236" s="467"/>
      <c r="L2236" s="467"/>
      <c r="M2236" s="467" t="s">
        <v>643</v>
      </c>
      <c r="N2236" s="467"/>
      <c r="O2236" s="494">
        <v>38.65</v>
      </c>
    </row>
    <row r="2237" spans="1:15" ht="14.45" customHeight="1" outlineLevel="1" x14ac:dyDescent="0.2">
      <c r="A2237" s="481">
        <v>211</v>
      </c>
      <c r="B2237" s="478">
        <v>220</v>
      </c>
      <c r="C2237" s="470" t="s">
        <v>3705</v>
      </c>
      <c r="D2237" s="472" t="s">
        <v>3706</v>
      </c>
      <c r="E2237" s="467"/>
      <c r="F2237" s="559"/>
      <c r="G2237" s="467"/>
      <c r="H2237" s="467"/>
      <c r="I2237" s="467"/>
      <c r="J2237" s="467"/>
      <c r="K2237" s="467"/>
      <c r="L2237" s="467"/>
      <c r="M2237" s="467" t="s">
        <v>643</v>
      </c>
      <c r="N2237" s="467"/>
      <c r="O2237" s="494">
        <v>86.59</v>
      </c>
    </row>
    <row r="2238" spans="1:15" ht="14.45" customHeight="1" outlineLevel="1" x14ac:dyDescent="0.2">
      <c r="A2238">
        <v>211</v>
      </c>
      <c r="B2238">
        <v>220</v>
      </c>
      <c r="C2238" s="470" t="s">
        <v>3707</v>
      </c>
      <c r="D2238" s="472" t="s">
        <v>3708</v>
      </c>
      <c r="E2238" s="467"/>
      <c r="F2238" s="559"/>
      <c r="G2238" s="467"/>
      <c r="H2238" s="467"/>
      <c r="I2238" s="467"/>
      <c r="J2238" s="467"/>
      <c r="K2238" s="467"/>
      <c r="L2238" s="467"/>
      <c r="M2238" s="467" t="s">
        <v>643</v>
      </c>
      <c r="N2238" s="467"/>
      <c r="O2238" s="494">
        <v>127.31</v>
      </c>
    </row>
    <row r="2239" spans="1:15" ht="14.45" customHeight="1" outlineLevel="1" x14ac:dyDescent="0.2">
      <c r="A2239" s="481">
        <v>211</v>
      </c>
      <c r="B2239" s="478">
        <v>220</v>
      </c>
      <c r="C2239" s="470" t="s">
        <v>3709</v>
      </c>
      <c r="D2239" s="472" t="s">
        <v>3359</v>
      </c>
      <c r="E2239" s="467"/>
      <c r="F2239" s="559"/>
      <c r="G2239" s="467"/>
      <c r="H2239" s="467"/>
      <c r="I2239" s="467"/>
      <c r="J2239" s="467"/>
      <c r="K2239" s="467"/>
      <c r="L2239" s="467"/>
      <c r="M2239" s="467" t="s">
        <v>643</v>
      </c>
      <c r="N2239" s="467"/>
      <c r="O2239" s="494">
        <v>31.56</v>
      </c>
    </row>
    <row r="2240" spans="1:15" ht="14.45" customHeight="1" outlineLevel="1" x14ac:dyDescent="0.2">
      <c r="A2240">
        <v>211</v>
      </c>
      <c r="B2240">
        <v>220</v>
      </c>
      <c r="C2240" s="470" t="s">
        <v>3710</v>
      </c>
      <c r="D2240" s="472" t="s">
        <v>3711</v>
      </c>
      <c r="E2240" s="467"/>
      <c r="F2240" s="559"/>
      <c r="G2240" s="467"/>
      <c r="H2240" s="467"/>
      <c r="I2240" s="467"/>
      <c r="J2240" s="467"/>
      <c r="K2240" s="467"/>
      <c r="L2240" s="467"/>
      <c r="M2240" s="467" t="s">
        <v>643</v>
      </c>
      <c r="N2240" s="467"/>
      <c r="O2240" s="494">
        <v>80.989999999999995</v>
      </c>
    </row>
    <row r="2241" spans="1:15" ht="14.45" customHeight="1" outlineLevel="1" x14ac:dyDescent="0.2">
      <c r="A2241" s="481">
        <v>211</v>
      </c>
      <c r="B2241" s="478">
        <v>220</v>
      </c>
      <c r="C2241" s="470" t="s">
        <v>3712</v>
      </c>
      <c r="D2241" s="472" t="s">
        <v>3713</v>
      </c>
      <c r="E2241" s="467"/>
      <c r="F2241" s="559"/>
      <c r="G2241" s="467"/>
      <c r="H2241" s="467"/>
      <c r="I2241" s="467"/>
      <c r="J2241" s="467"/>
      <c r="K2241" s="467"/>
      <c r="L2241" s="467"/>
      <c r="M2241" s="467" t="s">
        <v>643</v>
      </c>
      <c r="N2241" s="467"/>
      <c r="O2241" s="494">
        <v>80.08</v>
      </c>
    </row>
    <row r="2242" spans="1:15" ht="14.45" customHeight="1" outlineLevel="1" x14ac:dyDescent="0.2">
      <c r="A2242">
        <v>211</v>
      </c>
      <c r="B2242">
        <v>220</v>
      </c>
      <c r="C2242" s="470" t="s">
        <v>3714</v>
      </c>
      <c r="D2242" s="472" t="s">
        <v>3715</v>
      </c>
      <c r="E2242" s="467"/>
      <c r="F2242" s="559"/>
      <c r="G2242" s="467"/>
      <c r="H2242" s="467"/>
      <c r="I2242" s="467"/>
      <c r="J2242" s="467"/>
      <c r="K2242" s="467"/>
      <c r="L2242" s="467"/>
      <c r="M2242" s="467" t="s">
        <v>643</v>
      </c>
      <c r="N2242" s="467"/>
      <c r="O2242" s="494">
        <v>77.040000000000006</v>
      </c>
    </row>
    <row r="2243" spans="1:15" ht="14.45" customHeight="1" outlineLevel="1" x14ac:dyDescent="0.2">
      <c r="A2243" s="481">
        <v>211</v>
      </c>
      <c r="B2243" s="478">
        <v>220</v>
      </c>
      <c r="C2243" s="470" t="s">
        <v>3716</v>
      </c>
      <c r="D2243" s="472" t="s">
        <v>3717</v>
      </c>
      <c r="E2243" s="467"/>
      <c r="F2243" s="559"/>
      <c r="G2243" s="467"/>
      <c r="H2243" s="467"/>
      <c r="I2243" s="467"/>
      <c r="J2243" s="467"/>
      <c r="K2243" s="467"/>
      <c r="L2243" s="467"/>
      <c r="M2243" s="467" t="s">
        <v>643</v>
      </c>
      <c r="N2243" s="467"/>
      <c r="O2243" s="494">
        <v>23.56</v>
      </c>
    </row>
    <row r="2244" spans="1:15" ht="14.45" customHeight="1" outlineLevel="1" x14ac:dyDescent="0.2">
      <c r="A2244">
        <v>211</v>
      </c>
      <c r="B2244">
        <v>220</v>
      </c>
      <c r="C2244" s="470" t="s">
        <v>3718</v>
      </c>
      <c r="D2244" s="472" t="s">
        <v>3719</v>
      </c>
      <c r="E2244" s="467"/>
      <c r="F2244" s="559"/>
      <c r="G2244" s="467"/>
      <c r="H2244" s="467"/>
      <c r="I2244" s="467"/>
      <c r="J2244" s="467"/>
      <c r="K2244" s="467"/>
      <c r="L2244" s="467"/>
      <c r="M2244" s="467" t="s">
        <v>643</v>
      </c>
      <c r="N2244" s="467"/>
      <c r="O2244" s="494">
        <v>29.61</v>
      </c>
    </row>
    <row r="2245" spans="1:15" ht="14.45" customHeight="1" outlineLevel="1" x14ac:dyDescent="0.2">
      <c r="A2245" s="481">
        <v>211</v>
      </c>
      <c r="B2245" s="478">
        <v>220</v>
      </c>
      <c r="C2245" s="470" t="s">
        <v>3720</v>
      </c>
      <c r="D2245" s="472" t="s">
        <v>3721</v>
      </c>
      <c r="E2245" s="467"/>
      <c r="F2245" s="559"/>
      <c r="G2245" s="467"/>
      <c r="H2245" s="467"/>
      <c r="I2245" s="467"/>
      <c r="J2245" s="467"/>
      <c r="K2245" s="467"/>
      <c r="L2245" s="467"/>
      <c r="M2245" s="467" t="s">
        <v>643</v>
      </c>
      <c r="N2245" s="467"/>
      <c r="O2245" s="494">
        <v>105.81</v>
      </c>
    </row>
    <row r="2246" spans="1:15" ht="14.45" customHeight="1" outlineLevel="1" x14ac:dyDescent="0.2">
      <c r="A2246">
        <v>211</v>
      </c>
      <c r="B2246">
        <v>220</v>
      </c>
      <c r="C2246" s="470" t="s">
        <v>3722</v>
      </c>
      <c r="D2246" s="472" t="s">
        <v>3723</v>
      </c>
      <c r="E2246" s="467"/>
      <c r="F2246" s="559"/>
      <c r="G2246" s="467"/>
      <c r="H2246" s="467"/>
      <c r="I2246" s="467"/>
      <c r="J2246" s="467"/>
      <c r="K2246" s="467"/>
      <c r="L2246" s="467"/>
      <c r="M2246" s="467" t="s">
        <v>643</v>
      </c>
      <c r="N2246" s="467"/>
      <c r="O2246" s="494">
        <v>88.29</v>
      </c>
    </row>
    <row r="2247" spans="1:15" ht="14.45" customHeight="1" outlineLevel="1" x14ac:dyDescent="0.2">
      <c r="A2247" s="481">
        <v>211</v>
      </c>
      <c r="B2247" s="478">
        <v>220</v>
      </c>
      <c r="C2247" s="470" t="s">
        <v>3724</v>
      </c>
      <c r="D2247" s="472" t="s">
        <v>3725</v>
      </c>
      <c r="E2247" s="467"/>
      <c r="F2247" s="559"/>
      <c r="G2247" s="467"/>
      <c r="H2247" s="467"/>
      <c r="I2247" s="467"/>
      <c r="J2247" s="467"/>
      <c r="K2247" s="467"/>
      <c r="L2247" s="467"/>
      <c r="M2247" s="467" t="s">
        <v>643</v>
      </c>
      <c r="N2247" s="467"/>
      <c r="O2247" s="494">
        <v>13.27</v>
      </c>
    </row>
    <row r="2248" spans="1:15" ht="14.45" customHeight="1" outlineLevel="1" x14ac:dyDescent="0.2">
      <c r="A2248">
        <v>211</v>
      </c>
      <c r="B2248">
        <v>220</v>
      </c>
      <c r="C2248" s="470" t="s">
        <v>3726</v>
      </c>
      <c r="D2248" s="472" t="s">
        <v>3727</v>
      </c>
      <c r="E2248" s="467"/>
      <c r="F2248" s="559"/>
      <c r="G2248" s="467"/>
      <c r="H2248" s="467"/>
      <c r="I2248" s="467"/>
      <c r="J2248" s="467"/>
      <c r="K2248" s="467"/>
      <c r="L2248" s="467"/>
      <c r="M2248" s="467" t="s">
        <v>643</v>
      </c>
      <c r="N2248" s="467"/>
      <c r="O2248" s="494">
        <v>81.97</v>
      </c>
    </row>
    <row r="2249" spans="1:15" ht="14.45" customHeight="1" outlineLevel="1" x14ac:dyDescent="0.2">
      <c r="A2249" s="481">
        <v>211</v>
      </c>
      <c r="B2249" s="478">
        <v>220</v>
      </c>
      <c r="C2249" s="470" t="s">
        <v>3728</v>
      </c>
      <c r="D2249" s="472" t="s">
        <v>3729</v>
      </c>
      <c r="E2249" s="467"/>
      <c r="F2249" s="559"/>
      <c r="G2249" s="467"/>
      <c r="H2249" s="467"/>
      <c r="I2249" s="467"/>
      <c r="J2249" s="467"/>
      <c r="K2249" s="467"/>
      <c r="L2249" s="467"/>
      <c r="M2249" s="467" t="s">
        <v>643</v>
      </c>
      <c r="N2249" s="467"/>
      <c r="O2249" s="494">
        <v>96.62</v>
      </c>
    </row>
    <row r="2250" spans="1:15" ht="14.45" customHeight="1" outlineLevel="1" x14ac:dyDescent="0.2">
      <c r="A2250">
        <v>211</v>
      </c>
      <c r="B2250">
        <v>220</v>
      </c>
      <c r="C2250" s="470" t="s">
        <v>3730</v>
      </c>
      <c r="D2250" s="472" t="s">
        <v>3731</v>
      </c>
      <c r="E2250" s="467"/>
      <c r="F2250" s="559"/>
      <c r="G2250" s="467"/>
      <c r="H2250" s="467"/>
      <c r="I2250" s="467"/>
      <c r="J2250" s="467"/>
      <c r="K2250" s="467"/>
      <c r="L2250" s="467"/>
      <c r="M2250" s="467" t="s">
        <v>643</v>
      </c>
      <c r="N2250" s="467"/>
      <c r="O2250" s="494">
        <v>83.27</v>
      </c>
    </row>
    <row r="2251" spans="1:15" ht="14.45" customHeight="1" outlineLevel="1" x14ac:dyDescent="0.2">
      <c r="A2251" s="481">
        <v>211</v>
      </c>
      <c r="B2251" s="478">
        <v>220</v>
      </c>
      <c r="C2251" s="470" t="s">
        <v>3732</v>
      </c>
      <c r="D2251" s="472" t="s">
        <v>3733</v>
      </c>
      <c r="E2251" s="467"/>
      <c r="F2251" s="559"/>
      <c r="G2251" s="467"/>
      <c r="H2251" s="467"/>
      <c r="I2251" s="467"/>
      <c r="J2251" s="467"/>
      <c r="K2251" s="467"/>
      <c r="L2251" s="467"/>
      <c r="M2251" s="467" t="s">
        <v>643</v>
      </c>
      <c r="N2251" s="467"/>
      <c r="O2251" s="494">
        <v>66.47</v>
      </c>
    </row>
    <row r="2252" spans="1:15" ht="14.45" customHeight="1" outlineLevel="1" x14ac:dyDescent="0.2">
      <c r="A2252">
        <v>211</v>
      </c>
      <c r="B2252">
        <v>220</v>
      </c>
      <c r="C2252" s="470" t="s">
        <v>3734</v>
      </c>
      <c r="D2252" s="472" t="s">
        <v>3735</v>
      </c>
      <c r="E2252" s="467"/>
      <c r="F2252" s="559"/>
      <c r="G2252" s="467"/>
      <c r="H2252" s="467"/>
      <c r="I2252" s="467"/>
      <c r="J2252" s="467"/>
      <c r="K2252" s="467"/>
      <c r="L2252" s="467"/>
      <c r="M2252" s="467" t="s">
        <v>643</v>
      </c>
      <c r="N2252" s="467"/>
      <c r="O2252" s="494">
        <v>117.18</v>
      </c>
    </row>
    <row r="2253" spans="1:15" ht="14.45" customHeight="1" outlineLevel="1" x14ac:dyDescent="0.2">
      <c r="A2253" s="481">
        <v>211</v>
      </c>
      <c r="B2253" s="478">
        <v>220</v>
      </c>
      <c r="C2253" s="470" t="s">
        <v>3736</v>
      </c>
      <c r="D2253" s="472" t="s">
        <v>3737</v>
      </c>
      <c r="E2253" s="467"/>
      <c r="F2253" s="559"/>
      <c r="G2253" s="467"/>
      <c r="H2253" s="467"/>
      <c r="I2253" s="467"/>
      <c r="J2253" s="467"/>
      <c r="K2253" s="467"/>
      <c r="L2253" s="467"/>
      <c r="M2253" s="467" t="s">
        <v>643</v>
      </c>
      <c r="N2253" s="467"/>
      <c r="O2253" s="494">
        <v>117.18</v>
      </c>
    </row>
    <row r="2254" spans="1:15" ht="14.45" customHeight="1" outlineLevel="1" x14ac:dyDescent="0.2">
      <c r="A2254">
        <v>211</v>
      </c>
      <c r="B2254">
        <v>220</v>
      </c>
      <c r="C2254" s="470" t="s">
        <v>3738</v>
      </c>
      <c r="D2254" s="472" t="s">
        <v>3739</v>
      </c>
      <c r="E2254" s="467"/>
      <c r="F2254" s="559"/>
      <c r="G2254" s="467"/>
      <c r="H2254" s="467"/>
      <c r="I2254" s="467"/>
      <c r="J2254" s="467"/>
      <c r="K2254" s="467"/>
      <c r="L2254" s="467"/>
      <c r="M2254" s="467" t="s">
        <v>643</v>
      </c>
      <c r="N2254" s="467"/>
      <c r="O2254" s="494">
        <v>62.26</v>
      </c>
    </row>
    <row r="2255" spans="1:15" ht="14.45" customHeight="1" outlineLevel="1" x14ac:dyDescent="0.2">
      <c r="A2255" s="481">
        <v>211</v>
      </c>
      <c r="B2255" s="478">
        <v>220</v>
      </c>
      <c r="C2255" s="470" t="s">
        <v>3740</v>
      </c>
      <c r="D2255" s="472" t="s">
        <v>3741</v>
      </c>
      <c r="E2255" s="467"/>
      <c r="F2255" s="559"/>
      <c r="G2255" s="467"/>
      <c r="H2255" s="467"/>
      <c r="I2255" s="467"/>
      <c r="J2255" s="467"/>
      <c r="K2255" s="467"/>
      <c r="L2255" s="467"/>
      <c r="M2255" s="467" t="s">
        <v>643</v>
      </c>
      <c r="N2255" s="467"/>
      <c r="O2255" s="494">
        <v>111.9</v>
      </c>
    </row>
    <row r="2256" spans="1:15" ht="14.45" customHeight="1" outlineLevel="1" x14ac:dyDescent="0.2">
      <c r="A2256">
        <v>211</v>
      </c>
      <c r="B2256">
        <v>220</v>
      </c>
      <c r="C2256" s="470" t="s">
        <v>3742</v>
      </c>
      <c r="D2256" s="472" t="s">
        <v>3743</v>
      </c>
      <c r="E2256" s="467"/>
      <c r="F2256" s="559"/>
      <c r="G2256" s="467"/>
      <c r="H2256" s="467"/>
      <c r="I2256" s="467"/>
      <c r="J2256" s="467"/>
      <c r="K2256" s="467"/>
      <c r="L2256" s="467"/>
      <c r="M2256" s="467" t="s">
        <v>643</v>
      </c>
      <c r="N2256" s="467"/>
      <c r="O2256" s="494">
        <v>169.72</v>
      </c>
    </row>
    <row r="2257" spans="1:15" ht="14.45" customHeight="1" outlineLevel="1" x14ac:dyDescent="0.2">
      <c r="A2257" s="481">
        <v>211</v>
      </c>
      <c r="B2257" s="478">
        <v>220</v>
      </c>
      <c r="C2257" s="470" t="s">
        <v>3744</v>
      </c>
      <c r="D2257" s="472" t="s">
        <v>3745</v>
      </c>
      <c r="E2257" s="467"/>
      <c r="F2257" s="559"/>
      <c r="G2257" s="467"/>
      <c r="H2257" s="467"/>
      <c r="I2257" s="467"/>
      <c r="J2257" s="467"/>
      <c r="K2257" s="467"/>
      <c r="L2257" s="467"/>
      <c r="M2257" s="467" t="s">
        <v>643</v>
      </c>
      <c r="N2257" s="467"/>
      <c r="O2257" s="494">
        <v>169.64</v>
      </c>
    </row>
    <row r="2258" spans="1:15" ht="14.45" customHeight="1" outlineLevel="1" x14ac:dyDescent="0.2">
      <c r="A2258">
        <v>211</v>
      </c>
      <c r="B2258">
        <v>220</v>
      </c>
      <c r="C2258" s="470" t="s">
        <v>3746</v>
      </c>
      <c r="D2258" s="472" t="s">
        <v>3747</v>
      </c>
      <c r="E2258" s="467"/>
      <c r="F2258" s="559"/>
      <c r="G2258" s="467"/>
      <c r="H2258" s="467"/>
      <c r="I2258" s="467"/>
      <c r="J2258" s="467"/>
      <c r="K2258" s="467"/>
      <c r="L2258" s="467"/>
      <c r="M2258" s="467" t="s">
        <v>643</v>
      </c>
      <c r="N2258" s="467"/>
      <c r="O2258" s="494">
        <v>169.64</v>
      </c>
    </row>
    <row r="2259" spans="1:15" ht="14.45" customHeight="1" outlineLevel="1" x14ac:dyDescent="0.2">
      <c r="A2259" s="481">
        <v>211</v>
      </c>
      <c r="B2259" s="478">
        <v>220</v>
      </c>
      <c r="C2259" s="470" t="s">
        <v>3748</v>
      </c>
      <c r="D2259" s="472" t="s">
        <v>3749</v>
      </c>
      <c r="E2259" s="467"/>
      <c r="F2259" s="559"/>
      <c r="G2259" s="467"/>
      <c r="H2259" s="467"/>
      <c r="I2259" s="467"/>
      <c r="J2259" s="467"/>
      <c r="K2259" s="467"/>
      <c r="L2259" s="467"/>
      <c r="M2259" s="467" t="s">
        <v>643</v>
      </c>
      <c r="N2259" s="467"/>
      <c r="O2259" s="494">
        <v>169.64</v>
      </c>
    </row>
    <row r="2260" spans="1:15" ht="14.45" customHeight="1" outlineLevel="1" x14ac:dyDescent="0.2">
      <c r="A2260">
        <v>211</v>
      </c>
      <c r="B2260">
        <v>220</v>
      </c>
      <c r="C2260" s="470" t="s">
        <v>3750</v>
      </c>
      <c r="D2260" s="472" t="s">
        <v>3751</v>
      </c>
      <c r="E2260" s="467"/>
      <c r="F2260" s="559"/>
      <c r="G2260" s="467"/>
      <c r="H2260" s="467"/>
      <c r="I2260" s="467"/>
      <c r="J2260" s="467"/>
      <c r="K2260" s="467"/>
      <c r="L2260" s="467"/>
      <c r="M2260" s="467" t="s">
        <v>643</v>
      </c>
      <c r="N2260" s="467"/>
      <c r="O2260" s="494">
        <v>180.49</v>
      </c>
    </row>
    <row r="2261" spans="1:15" ht="14.45" customHeight="1" outlineLevel="1" x14ac:dyDescent="0.2">
      <c r="A2261" s="481">
        <v>211</v>
      </c>
      <c r="B2261" s="478">
        <v>220</v>
      </c>
      <c r="C2261" s="470" t="s">
        <v>3752</v>
      </c>
      <c r="D2261" s="472" t="s">
        <v>3753</v>
      </c>
      <c r="E2261" s="467"/>
      <c r="F2261" s="559"/>
      <c r="G2261" s="467"/>
      <c r="H2261" s="467"/>
      <c r="I2261" s="467"/>
      <c r="J2261" s="467"/>
      <c r="K2261" s="467"/>
      <c r="L2261" s="467"/>
      <c r="M2261" s="467" t="s">
        <v>643</v>
      </c>
      <c r="N2261" s="467"/>
      <c r="O2261" s="494">
        <v>14.86</v>
      </c>
    </row>
    <row r="2262" spans="1:15" ht="14.45" customHeight="1" outlineLevel="1" x14ac:dyDescent="0.2">
      <c r="A2262">
        <v>211</v>
      </c>
      <c r="B2262">
        <v>220</v>
      </c>
      <c r="C2262" s="470" t="s">
        <v>3754</v>
      </c>
      <c r="D2262" s="472" t="s">
        <v>3755</v>
      </c>
      <c r="E2262" s="467"/>
      <c r="F2262" s="559"/>
      <c r="G2262" s="467"/>
      <c r="H2262" s="467"/>
      <c r="I2262" s="467"/>
      <c r="J2262" s="467"/>
      <c r="K2262" s="467"/>
      <c r="L2262" s="467"/>
      <c r="M2262" s="467" t="s">
        <v>643</v>
      </c>
      <c r="N2262" s="467"/>
      <c r="O2262" s="494">
        <v>63.7</v>
      </c>
    </row>
    <row r="2263" spans="1:15" ht="14.45" customHeight="1" outlineLevel="1" x14ac:dyDescent="0.2">
      <c r="A2263" s="481">
        <v>211</v>
      </c>
      <c r="B2263" s="478">
        <v>220</v>
      </c>
      <c r="C2263" s="470" t="s">
        <v>3756</v>
      </c>
      <c r="D2263" s="472" t="s">
        <v>3757</v>
      </c>
      <c r="E2263" s="467"/>
      <c r="F2263" s="559"/>
      <c r="G2263" s="467"/>
      <c r="H2263" s="467"/>
      <c r="I2263" s="467"/>
      <c r="J2263" s="467"/>
      <c r="K2263" s="467"/>
      <c r="L2263" s="467"/>
      <c r="M2263" s="467" t="s">
        <v>643</v>
      </c>
      <c r="N2263" s="467"/>
      <c r="O2263" s="494">
        <v>44.5</v>
      </c>
    </row>
    <row r="2264" spans="1:15" ht="14.45" customHeight="1" outlineLevel="1" x14ac:dyDescent="0.2">
      <c r="A2264">
        <v>211</v>
      </c>
      <c r="B2264">
        <v>220</v>
      </c>
      <c r="C2264" s="470" t="s">
        <v>3758</v>
      </c>
      <c r="D2264" s="472" t="s">
        <v>3759</v>
      </c>
      <c r="E2264" s="467"/>
      <c r="F2264" s="559"/>
      <c r="G2264" s="467"/>
      <c r="H2264" s="467"/>
      <c r="I2264" s="467"/>
      <c r="J2264" s="467"/>
      <c r="K2264" s="467"/>
      <c r="L2264" s="467"/>
      <c r="M2264" s="467" t="s">
        <v>643</v>
      </c>
      <c r="N2264" s="467"/>
      <c r="O2264" s="494">
        <v>27.51</v>
      </c>
    </row>
    <row r="2265" spans="1:15" ht="14.45" customHeight="1" outlineLevel="1" x14ac:dyDescent="0.25">
      <c r="A2265" s="1383">
        <v>213</v>
      </c>
      <c r="B2265" s="689">
        <v>222</v>
      </c>
      <c r="C2265" s="484" t="s">
        <v>1748</v>
      </c>
      <c r="D2265" s="486" t="s">
        <v>2165</v>
      </c>
      <c r="E2265" s="484"/>
      <c r="F2265" s="557"/>
      <c r="G2265" s="484"/>
      <c r="H2265" s="484"/>
      <c r="I2265" s="484"/>
      <c r="J2265" s="484"/>
      <c r="K2265" s="484"/>
      <c r="L2265" s="484"/>
      <c r="M2265" s="484"/>
      <c r="N2265" s="484"/>
      <c r="O2265" s="1152"/>
    </row>
    <row r="2266" spans="1:15" ht="14.45" customHeight="1" outlineLevel="1" x14ac:dyDescent="0.2">
      <c r="A2266" s="473">
        <v>213</v>
      </c>
      <c r="B2266" s="470">
        <v>222</v>
      </c>
      <c r="D2266" s="1021" t="s">
        <v>2849</v>
      </c>
      <c r="H2266"/>
      <c r="O2266" s="1153"/>
    </row>
    <row r="2267" spans="1:15" ht="14.45" customHeight="1" outlineLevel="1" x14ac:dyDescent="0.2">
      <c r="A2267" s="473">
        <v>213</v>
      </c>
      <c r="B2267" s="470">
        <v>222</v>
      </c>
      <c r="D2267" s="1021" t="s">
        <v>2850</v>
      </c>
      <c r="H2267"/>
      <c r="O2267" s="1153"/>
    </row>
    <row r="2268" spans="1:15" ht="14.45" customHeight="1" outlineLevel="1" x14ac:dyDescent="0.2">
      <c r="A2268" s="473">
        <v>213</v>
      </c>
      <c r="B2268" s="470">
        <v>222</v>
      </c>
      <c r="C2268" s="470" t="s">
        <v>2166</v>
      </c>
      <c r="D2268" s="472" t="s">
        <v>2167</v>
      </c>
      <c r="E2268" s="467"/>
      <c r="F2268" s="559"/>
      <c r="G2268" s="467"/>
      <c r="H2268" s="467"/>
      <c r="I2268" s="467"/>
      <c r="J2268" s="467"/>
      <c r="K2268" s="467"/>
      <c r="L2268" s="467"/>
      <c r="M2268" s="467" t="s">
        <v>643</v>
      </c>
      <c r="N2268" s="467"/>
      <c r="O2268" s="1149">
        <v>20.27</v>
      </c>
    </row>
    <row r="2269" spans="1:15" ht="14.45" customHeight="1" outlineLevel="1" x14ac:dyDescent="0.2">
      <c r="A2269" s="473">
        <v>213</v>
      </c>
      <c r="B2269" s="470">
        <v>222</v>
      </c>
      <c r="C2269" s="470" t="s">
        <v>2168</v>
      </c>
      <c r="D2269" s="472" t="s">
        <v>2169</v>
      </c>
      <c r="E2269" s="467"/>
      <c r="F2269" s="559"/>
      <c r="G2269" s="467"/>
      <c r="H2269" s="467"/>
      <c r="I2269" s="467"/>
      <c r="J2269" s="467"/>
      <c r="K2269" s="467"/>
      <c r="L2269" s="467"/>
      <c r="M2269" s="467" t="s">
        <v>643</v>
      </c>
      <c r="N2269" s="467"/>
      <c r="O2269" s="1149">
        <v>74.41</v>
      </c>
    </row>
    <row r="2270" spans="1:15" ht="14.45" customHeight="1" outlineLevel="1" x14ac:dyDescent="0.2">
      <c r="A2270" s="473">
        <v>213</v>
      </c>
      <c r="B2270" s="470">
        <v>222</v>
      </c>
      <c r="C2270" s="470" t="s">
        <v>2170</v>
      </c>
      <c r="D2270" s="472" t="s">
        <v>2171</v>
      </c>
      <c r="E2270" s="467"/>
      <c r="F2270" s="559"/>
      <c r="G2270" s="467"/>
      <c r="H2270" s="467"/>
      <c r="I2270" s="467"/>
      <c r="J2270" s="467"/>
      <c r="K2270" s="467"/>
      <c r="L2270" s="467"/>
      <c r="M2270" s="467" t="s">
        <v>643</v>
      </c>
      <c r="N2270" s="467"/>
      <c r="O2270" s="1149">
        <v>144.77000000000001</v>
      </c>
    </row>
    <row r="2271" spans="1:15" ht="14.45" customHeight="1" outlineLevel="1" x14ac:dyDescent="0.2">
      <c r="A2271" s="473">
        <v>213</v>
      </c>
      <c r="B2271" s="470">
        <v>222</v>
      </c>
      <c r="C2271" s="470" t="s">
        <v>2172</v>
      </c>
      <c r="D2271" s="472" t="s">
        <v>2173</v>
      </c>
      <c r="E2271" s="467"/>
      <c r="F2271" s="559"/>
      <c r="G2271" s="467"/>
      <c r="H2271" s="467"/>
      <c r="I2271" s="467"/>
      <c r="J2271" s="467"/>
      <c r="K2271" s="467"/>
      <c r="L2271" s="467"/>
      <c r="M2271" s="467" t="s">
        <v>643</v>
      </c>
      <c r="N2271" s="467"/>
      <c r="O2271" s="1149">
        <v>354.14</v>
      </c>
    </row>
    <row r="2272" spans="1:15" ht="14.45" customHeight="1" outlineLevel="1" x14ac:dyDescent="0.2">
      <c r="A2272" s="473">
        <v>213</v>
      </c>
      <c r="B2272" s="470">
        <v>222</v>
      </c>
      <c r="C2272" s="470" t="s">
        <v>2174</v>
      </c>
      <c r="D2272" s="472" t="s">
        <v>2175</v>
      </c>
      <c r="E2272" s="467"/>
      <c r="F2272" s="559"/>
      <c r="G2272" s="467"/>
      <c r="H2272" s="467"/>
      <c r="I2272" s="467"/>
      <c r="J2272" s="467"/>
      <c r="K2272" s="467"/>
      <c r="L2272" s="467"/>
      <c r="M2272" s="467" t="s">
        <v>643</v>
      </c>
      <c r="N2272" s="467"/>
      <c r="O2272" s="1149">
        <v>206</v>
      </c>
    </row>
    <row r="2273" spans="1:15" ht="14.45" customHeight="1" outlineLevel="1" x14ac:dyDescent="0.2">
      <c r="A2273" s="473">
        <v>213</v>
      </c>
      <c r="B2273" s="470">
        <v>222</v>
      </c>
      <c r="C2273" s="470" t="s">
        <v>2176</v>
      </c>
      <c r="D2273" s="472" t="s">
        <v>2177</v>
      </c>
      <c r="E2273" s="467"/>
      <c r="F2273" s="559"/>
      <c r="G2273" s="467"/>
      <c r="H2273" s="467"/>
      <c r="I2273" s="467"/>
      <c r="J2273" s="467"/>
      <c r="K2273" s="467"/>
      <c r="L2273" s="467"/>
      <c r="M2273" s="467" t="s">
        <v>643</v>
      </c>
      <c r="N2273" s="467"/>
      <c r="O2273" s="1149">
        <v>279.39</v>
      </c>
    </row>
    <row r="2274" spans="1:15" ht="14.45" customHeight="1" outlineLevel="1" x14ac:dyDescent="0.2">
      <c r="A2274" s="473">
        <v>213</v>
      </c>
      <c r="B2274" s="470">
        <v>222</v>
      </c>
      <c r="C2274" s="470" t="s">
        <v>2178</v>
      </c>
      <c r="D2274" s="472" t="s">
        <v>2179</v>
      </c>
      <c r="E2274" s="467"/>
      <c r="F2274" s="559"/>
      <c r="G2274" s="467"/>
      <c r="H2274" s="467"/>
      <c r="I2274" s="467"/>
      <c r="J2274" s="467"/>
      <c r="K2274" s="467"/>
      <c r="L2274" s="467"/>
      <c r="M2274" s="467" t="s">
        <v>643</v>
      </c>
      <c r="N2274" s="467"/>
      <c r="O2274" s="1149">
        <v>377.5</v>
      </c>
    </row>
    <row r="2275" spans="1:15" ht="14.45" customHeight="1" outlineLevel="1" x14ac:dyDescent="0.2">
      <c r="A2275" s="473">
        <v>213</v>
      </c>
      <c r="B2275" s="470">
        <v>222</v>
      </c>
      <c r="C2275" s="470" t="s">
        <v>2180</v>
      </c>
      <c r="D2275" s="472" t="s">
        <v>2181</v>
      </c>
      <c r="E2275" s="467"/>
      <c r="F2275" s="559"/>
      <c r="G2275" s="467"/>
      <c r="H2275" s="467"/>
      <c r="I2275" s="467"/>
      <c r="J2275" s="467"/>
      <c r="K2275" s="467"/>
      <c r="L2275" s="467"/>
      <c r="M2275" s="467" t="s">
        <v>643</v>
      </c>
      <c r="N2275" s="467"/>
      <c r="O2275" s="1149">
        <v>195.54</v>
      </c>
    </row>
    <row r="2276" spans="1:15" ht="14.45" customHeight="1" outlineLevel="1" x14ac:dyDescent="0.2">
      <c r="A2276" s="473">
        <v>213</v>
      </c>
      <c r="B2276" s="470">
        <v>222</v>
      </c>
      <c r="C2276" s="470" t="s">
        <v>2182</v>
      </c>
      <c r="D2276" s="472" t="s">
        <v>2183</v>
      </c>
      <c r="E2276" s="467"/>
      <c r="F2276" s="559"/>
      <c r="G2276" s="467"/>
      <c r="H2276" s="467"/>
      <c r="I2276" s="467"/>
      <c r="J2276" s="467"/>
      <c r="K2276" s="467"/>
      <c r="L2276" s="467"/>
      <c r="M2276" s="467" t="s">
        <v>643</v>
      </c>
      <c r="N2276" s="467"/>
      <c r="O2276" s="1149">
        <v>84.69</v>
      </c>
    </row>
    <row r="2277" spans="1:15" ht="14.45" customHeight="1" outlineLevel="1" x14ac:dyDescent="0.2">
      <c r="A2277" s="473">
        <v>213</v>
      </c>
      <c r="B2277" s="470">
        <v>222</v>
      </c>
      <c r="C2277" s="470" t="s">
        <v>2184</v>
      </c>
      <c r="D2277" s="472" t="s">
        <v>2185</v>
      </c>
      <c r="E2277" s="467"/>
      <c r="F2277" s="559"/>
      <c r="G2277" s="467"/>
      <c r="H2277" s="467"/>
      <c r="I2277" s="467"/>
      <c r="J2277" s="467"/>
      <c r="K2277" s="467"/>
      <c r="L2277" s="467"/>
      <c r="M2277" s="467" t="s">
        <v>643</v>
      </c>
      <c r="N2277" s="467"/>
      <c r="O2277" s="1149">
        <v>74.81</v>
      </c>
    </row>
    <row r="2278" spans="1:15" ht="14.45" customHeight="1" outlineLevel="1" x14ac:dyDescent="0.2">
      <c r="A2278" s="473">
        <v>213</v>
      </c>
      <c r="B2278" s="470">
        <v>222</v>
      </c>
      <c r="C2278" s="470" t="s">
        <v>2186</v>
      </c>
      <c r="D2278" s="472" t="s">
        <v>2187</v>
      </c>
      <c r="E2278" s="467"/>
      <c r="F2278" s="559"/>
      <c r="G2278" s="467"/>
      <c r="H2278" s="467"/>
      <c r="I2278" s="467"/>
      <c r="J2278" s="467"/>
      <c r="K2278" s="467"/>
      <c r="L2278" s="467"/>
      <c r="M2278" s="467" t="s">
        <v>643</v>
      </c>
      <c r="N2278" s="467"/>
      <c r="O2278" s="1149">
        <v>210.9</v>
      </c>
    </row>
    <row r="2279" spans="1:15" ht="14.45" customHeight="1" outlineLevel="1" x14ac:dyDescent="0.2">
      <c r="A2279" s="473">
        <v>213</v>
      </c>
      <c r="B2279" s="470">
        <v>222</v>
      </c>
      <c r="C2279" s="470" t="s">
        <v>2188</v>
      </c>
      <c r="D2279" s="472" t="s">
        <v>2189</v>
      </c>
      <c r="E2279" s="467"/>
      <c r="F2279" s="559"/>
      <c r="G2279" s="467"/>
      <c r="H2279" s="467"/>
      <c r="I2279" s="467"/>
      <c r="J2279" s="467"/>
      <c r="K2279" s="467"/>
      <c r="L2279" s="467"/>
      <c r="M2279" s="467" t="s">
        <v>643</v>
      </c>
      <c r="N2279" s="467"/>
      <c r="O2279" s="1149">
        <v>36.67</v>
      </c>
    </row>
    <row r="2280" spans="1:15" ht="14.45" customHeight="1" outlineLevel="1" x14ac:dyDescent="0.2">
      <c r="A2280" s="473">
        <v>213</v>
      </c>
      <c r="B2280" s="470">
        <v>222</v>
      </c>
      <c r="C2280" s="470" t="s">
        <v>2190</v>
      </c>
      <c r="D2280" s="472" t="s">
        <v>2191</v>
      </c>
      <c r="E2280" s="467"/>
      <c r="F2280" s="559"/>
      <c r="G2280" s="467"/>
      <c r="H2280" s="467"/>
      <c r="I2280" s="467"/>
      <c r="J2280" s="467"/>
      <c r="K2280" s="467"/>
      <c r="L2280" s="467"/>
      <c r="M2280" s="467" t="s">
        <v>643</v>
      </c>
      <c r="N2280" s="467"/>
      <c r="O2280" s="1149">
        <v>203.5</v>
      </c>
    </row>
    <row r="2281" spans="1:15" ht="14.45" customHeight="1" outlineLevel="1" x14ac:dyDescent="0.2">
      <c r="A2281" s="473">
        <v>213</v>
      </c>
      <c r="B2281" s="470">
        <v>222</v>
      </c>
      <c r="C2281" s="470" t="s">
        <v>2192</v>
      </c>
      <c r="D2281" s="472" t="s">
        <v>2193</v>
      </c>
      <c r="E2281" s="467"/>
      <c r="F2281" s="559"/>
      <c r="G2281" s="467"/>
      <c r="H2281" s="467"/>
      <c r="I2281" s="467"/>
      <c r="J2281" s="467"/>
      <c r="K2281" s="467"/>
      <c r="L2281" s="467"/>
      <c r="M2281" s="467" t="s">
        <v>643</v>
      </c>
      <c r="N2281" s="467"/>
      <c r="O2281" s="1149">
        <v>291.83</v>
      </c>
    </row>
    <row r="2282" spans="1:15" ht="14.45" customHeight="1" outlineLevel="1" x14ac:dyDescent="0.2">
      <c r="A2282" s="473">
        <v>213</v>
      </c>
      <c r="B2282" s="470">
        <v>222</v>
      </c>
      <c r="C2282" s="470" t="s">
        <v>2194</v>
      </c>
      <c r="D2282" s="472" t="s">
        <v>2195</v>
      </c>
      <c r="E2282" s="467"/>
      <c r="F2282" s="559"/>
      <c r="G2282" s="467"/>
      <c r="H2282" s="467"/>
      <c r="I2282" s="467"/>
      <c r="J2282" s="467"/>
      <c r="K2282" s="467"/>
      <c r="L2282" s="467"/>
      <c r="M2282" s="467" t="s">
        <v>643</v>
      </c>
      <c r="N2282" s="467"/>
      <c r="O2282" s="1149">
        <v>451.69</v>
      </c>
    </row>
    <row r="2283" spans="1:15" ht="14.45" customHeight="1" outlineLevel="1" x14ac:dyDescent="0.2">
      <c r="A2283" s="473">
        <v>213</v>
      </c>
      <c r="B2283" s="470">
        <v>222</v>
      </c>
      <c r="C2283" s="470" t="s">
        <v>2196</v>
      </c>
      <c r="D2283" s="472" t="s">
        <v>2197</v>
      </c>
      <c r="E2283" s="467"/>
      <c r="F2283" s="559"/>
      <c r="G2283" s="467"/>
      <c r="H2283" s="467"/>
      <c r="I2283" s="467"/>
      <c r="J2283" s="467"/>
      <c r="K2283" s="467"/>
      <c r="L2283" s="467"/>
      <c r="M2283" s="467" t="s">
        <v>643</v>
      </c>
      <c r="N2283" s="467"/>
      <c r="O2283" s="1149">
        <v>235.68</v>
      </c>
    </row>
    <row r="2284" spans="1:15" ht="14.45" customHeight="1" outlineLevel="1" x14ac:dyDescent="0.2">
      <c r="A2284" s="473">
        <v>213</v>
      </c>
      <c r="B2284" s="470">
        <v>222</v>
      </c>
      <c r="C2284" s="470" t="s">
        <v>2198</v>
      </c>
      <c r="D2284" s="472" t="s">
        <v>2199</v>
      </c>
      <c r="E2284" s="467"/>
      <c r="F2284" s="559"/>
      <c r="G2284" s="467"/>
      <c r="H2284" s="467"/>
      <c r="I2284" s="467"/>
      <c r="J2284" s="467"/>
      <c r="K2284" s="467"/>
      <c r="L2284" s="467"/>
      <c r="M2284" s="467" t="s">
        <v>643</v>
      </c>
      <c r="N2284" s="467"/>
      <c r="O2284" s="1149">
        <v>258.27</v>
      </c>
    </row>
    <row r="2285" spans="1:15" ht="14.45" customHeight="1" outlineLevel="1" x14ac:dyDescent="0.2">
      <c r="A2285" s="473">
        <v>213</v>
      </c>
      <c r="B2285" s="470">
        <v>222</v>
      </c>
      <c r="C2285" s="470" t="s">
        <v>2200</v>
      </c>
      <c r="D2285" s="472" t="s">
        <v>2201</v>
      </c>
      <c r="E2285" s="467"/>
      <c r="F2285" s="559"/>
      <c r="G2285" s="467"/>
      <c r="H2285" s="467"/>
      <c r="I2285" s="467"/>
      <c r="J2285" s="467"/>
      <c r="K2285" s="467"/>
      <c r="L2285" s="467"/>
      <c r="M2285" s="467" t="s">
        <v>643</v>
      </c>
      <c r="N2285" s="467"/>
      <c r="O2285" s="1149">
        <v>264.48</v>
      </c>
    </row>
    <row r="2286" spans="1:15" ht="14.45" customHeight="1" outlineLevel="1" x14ac:dyDescent="0.2">
      <c r="A2286" s="473">
        <v>213</v>
      </c>
      <c r="B2286" s="470">
        <v>222</v>
      </c>
      <c r="C2286" s="470" t="s">
        <v>2202</v>
      </c>
      <c r="D2286" s="472" t="s">
        <v>2203</v>
      </c>
      <c r="E2286" s="467"/>
      <c r="F2286" s="559"/>
      <c r="G2286" s="467"/>
      <c r="H2286" s="467"/>
      <c r="I2286" s="467"/>
      <c r="J2286" s="467"/>
      <c r="K2286" s="467"/>
      <c r="L2286" s="467"/>
      <c r="M2286" s="467" t="s">
        <v>643</v>
      </c>
      <c r="N2286" s="467"/>
      <c r="O2286" s="1149">
        <v>68.849999999999994</v>
      </c>
    </row>
    <row r="2287" spans="1:15" ht="14.45" customHeight="1" outlineLevel="1" x14ac:dyDescent="0.2">
      <c r="A2287" s="473">
        <v>213</v>
      </c>
      <c r="B2287" s="470">
        <v>222</v>
      </c>
      <c r="C2287" s="470" t="s">
        <v>2204</v>
      </c>
      <c r="D2287" s="472" t="s">
        <v>2205</v>
      </c>
      <c r="E2287" s="467"/>
      <c r="F2287" s="559"/>
      <c r="G2287" s="467"/>
      <c r="H2287" s="467"/>
      <c r="I2287" s="467"/>
      <c r="J2287" s="467"/>
      <c r="K2287" s="467"/>
      <c r="L2287" s="467"/>
      <c r="M2287" s="467" t="s">
        <v>643</v>
      </c>
      <c r="N2287" s="467"/>
      <c r="O2287" s="1149">
        <v>497.99</v>
      </c>
    </row>
    <row r="2288" spans="1:15" ht="14.45" customHeight="1" outlineLevel="1" x14ac:dyDescent="0.2">
      <c r="A2288" s="473">
        <v>213</v>
      </c>
      <c r="B2288" s="470">
        <v>222</v>
      </c>
      <c r="C2288" s="470" t="s">
        <v>2206</v>
      </c>
      <c r="D2288" s="472" t="s">
        <v>2207</v>
      </c>
      <c r="E2288" s="467"/>
      <c r="F2288" s="559"/>
      <c r="G2288" s="467"/>
      <c r="H2288" s="467"/>
      <c r="I2288" s="467"/>
      <c r="J2288" s="467"/>
      <c r="K2288" s="467"/>
      <c r="L2288" s="467"/>
      <c r="M2288" s="467" t="s">
        <v>643</v>
      </c>
      <c r="N2288" s="467"/>
      <c r="O2288" s="1149">
        <v>301.74</v>
      </c>
    </row>
    <row r="2289" spans="1:15" ht="14.45" customHeight="1" outlineLevel="1" x14ac:dyDescent="0.2">
      <c r="A2289" s="473">
        <v>213</v>
      </c>
      <c r="B2289" s="470">
        <v>222</v>
      </c>
      <c r="C2289" s="470" t="s">
        <v>2208</v>
      </c>
      <c r="D2289" s="773" t="s">
        <v>3130</v>
      </c>
      <c r="E2289" s="467"/>
      <c r="F2289" s="559"/>
      <c r="G2289" s="467"/>
      <c r="H2289" s="467"/>
      <c r="I2289" s="467"/>
      <c r="J2289" s="467"/>
      <c r="K2289" s="467"/>
      <c r="L2289" s="467"/>
      <c r="M2289" s="467" t="s">
        <v>643</v>
      </c>
      <c r="N2289" s="467"/>
      <c r="O2289" s="1149">
        <v>80.819999999999993</v>
      </c>
    </row>
    <row r="2290" spans="1:15" ht="14.45" customHeight="1" outlineLevel="1" x14ac:dyDescent="0.2">
      <c r="A2290" s="473">
        <v>213</v>
      </c>
      <c r="B2290" s="470">
        <v>222</v>
      </c>
      <c r="C2290" s="470" t="s">
        <v>2209</v>
      </c>
      <c r="D2290" s="472" t="s">
        <v>2210</v>
      </c>
      <c r="E2290" s="467"/>
      <c r="F2290" s="559"/>
      <c r="G2290" s="467"/>
      <c r="H2290" s="467"/>
      <c r="I2290" s="467"/>
      <c r="J2290" s="467"/>
      <c r="K2290" s="467"/>
      <c r="L2290" s="467"/>
      <c r="M2290" s="467" t="s">
        <v>643</v>
      </c>
      <c r="N2290" s="467"/>
      <c r="O2290" s="1149">
        <v>31.76</v>
      </c>
    </row>
    <row r="2291" spans="1:15" ht="14.45" customHeight="1" outlineLevel="1" x14ac:dyDescent="0.2">
      <c r="A2291" s="473">
        <v>213</v>
      </c>
      <c r="B2291" s="470">
        <v>222</v>
      </c>
      <c r="C2291" s="470" t="s">
        <v>2211</v>
      </c>
      <c r="D2291" s="472" t="s">
        <v>2212</v>
      </c>
      <c r="E2291" s="467"/>
      <c r="F2291" s="559"/>
      <c r="G2291" s="467"/>
      <c r="H2291" s="467"/>
      <c r="I2291" s="467"/>
      <c r="J2291" s="467"/>
      <c r="K2291" s="467"/>
      <c r="L2291" s="467"/>
      <c r="M2291" s="467" t="s">
        <v>643</v>
      </c>
      <c r="N2291" s="467"/>
      <c r="O2291" s="1149">
        <v>37.21</v>
      </c>
    </row>
    <row r="2292" spans="1:15" ht="14.45" customHeight="1" outlineLevel="1" x14ac:dyDescent="0.2">
      <c r="A2292" s="473">
        <v>213</v>
      </c>
      <c r="B2292" s="470">
        <v>222</v>
      </c>
      <c r="C2292" s="470" t="s">
        <v>2213</v>
      </c>
      <c r="D2292" s="472" t="s">
        <v>2214</v>
      </c>
      <c r="E2292" s="467"/>
      <c r="F2292" s="559"/>
      <c r="G2292" s="467"/>
      <c r="H2292" s="467"/>
      <c r="I2292" s="467"/>
      <c r="J2292" s="467"/>
      <c r="K2292" s="467"/>
      <c r="L2292" s="467"/>
      <c r="M2292" s="467" t="s">
        <v>643</v>
      </c>
      <c r="N2292" s="467"/>
      <c r="O2292" s="1149">
        <v>83.68</v>
      </c>
    </row>
    <row r="2293" spans="1:15" ht="14.45" customHeight="1" outlineLevel="1" x14ac:dyDescent="0.2">
      <c r="A2293" s="473">
        <v>213</v>
      </c>
      <c r="B2293" s="470">
        <v>222</v>
      </c>
      <c r="C2293" s="470" t="s">
        <v>2215</v>
      </c>
      <c r="D2293" s="472" t="s">
        <v>2216</v>
      </c>
      <c r="E2293" s="467"/>
      <c r="F2293" s="559"/>
      <c r="G2293" s="467"/>
      <c r="H2293" s="467"/>
      <c r="I2293" s="467"/>
      <c r="J2293" s="467"/>
      <c r="K2293" s="467"/>
      <c r="L2293" s="467"/>
      <c r="M2293" s="467" t="s">
        <v>643</v>
      </c>
      <c r="N2293" s="467"/>
      <c r="O2293" s="1149">
        <v>455.68</v>
      </c>
    </row>
    <row r="2294" spans="1:15" ht="14.45" customHeight="1" outlineLevel="1" x14ac:dyDescent="0.2">
      <c r="A2294" s="473">
        <v>213</v>
      </c>
      <c r="B2294" s="470">
        <v>222</v>
      </c>
      <c r="C2294" s="470" t="s">
        <v>2217</v>
      </c>
      <c r="D2294" s="472" t="s">
        <v>2218</v>
      </c>
      <c r="E2294" s="467"/>
      <c r="F2294" s="559"/>
      <c r="G2294" s="467"/>
      <c r="H2294" s="467"/>
      <c r="I2294" s="467"/>
      <c r="J2294" s="467"/>
      <c r="K2294" s="467"/>
      <c r="L2294" s="467"/>
      <c r="M2294" s="467" t="s">
        <v>643</v>
      </c>
      <c r="N2294" s="467"/>
      <c r="O2294" s="1149">
        <v>685.43</v>
      </c>
    </row>
    <row r="2295" spans="1:15" ht="14.45" customHeight="1" outlineLevel="1" x14ac:dyDescent="0.2">
      <c r="A2295" s="473">
        <v>213</v>
      </c>
      <c r="B2295" s="470">
        <v>222</v>
      </c>
      <c r="C2295" s="470" t="s">
        <v>2219</v>
      </c>
      <c r="D2295" s="472" t="s">
        <v>2220</v>
      </c>
      <c r="E2295" s="467"/>
      <c r="F2295" s="559"/>
      <c r="G2295" s="467"/>
      <c r="H2295" s="467"/>
      <c r="I2295" s="467"/>
      <c r="J2295" s="467"/>
      <c r="K2295" s="467"/>
      <c r="L2295" s="467"/>
      <c r="M2295" s="467" t="s">
        <v>643</v>
      </c>
      <c r="N2295" s="467"/>
      <c r="O2295" s="1149">
        <v>1152.8900000000001</v>
      </c>
    </row>
    <row r="2296" spans="1:15" ht="14.45" customHeight="1" outlineLevel="1" x14ac:dyDescent="0.2">
      <c r="A2296" s="473">
        <v>213</v>
      </c>
      <c r="B2296" s="470">
        <v>222</v>
      </c>
      <c r="C2296" s="470" t="s">
        <v>2221</v>
      </c>
      <c r="D2296" s="472" t="s">
        <v>2222</v>
      </c>
      <c r="E2296" s="467"/>
      <c r="F2296" s="559"/>
      <c r="G2296" s="467"/>
      <c r="H2296" s="467"/>
      <c r="I2296" s="467"/>
      <c r="J2296" s="467"/>
      <c r="K2296" s="467"/>
      <c r="L2296" s="467"/>
      <c r="M2296" s="467" t="s">
        <v>643</v>
      </c>
      <c r="N2296" s="467"/>
      <c r="O2296" s="1149">
        <v>1151.1600000000001</v>
      </c>
    </row>
    <row r="2297" spans="1:15" ht="14.45" customHeight="1" outlineLevel="1" x14ac:dyDescent="0.2">
      <c r="A2297" s="473">
        <v>213</v>
      </c>
      <c r="B2297" s="470">
        <v>222</v>
      </c>
      <c r="C2297" s="470" t="s">
        <v>2223</v>
      </c>
      <c r="D2297" s="472" t="s">
        <v>2224</v>
      </c>
      <c r="E2297" s="467"/>
      <c r="F2297" s="559"/>
      <c r="G2297" s="467"/>
      <c r="H2297" s="467"/>
      <c r="I2297" s="467"/>
      <c r="J2297" s="467"/>
      <c r="K2297" s="467"/>
      <c r="L2297" s="467"/>
      <c r="M2297" s="467" t="s">
        <v>643</v>
      </c>
      <c r="N2297" s="467"/>
      <c r="O2297" s="1149">
        <v>236.24</v>
      </c>
    </row>
    <row r="2298" spans="1:15" ht="14.45" customHeight="1" outlineLevel="1" x14ac:dyDescent="0.2">
      <c r="A2298" s="473">
        <v>213</v>
      </c>
      <c r="B2298" s="470">
        <v>222</v>
      </c>
      <c r="C2298" s="470" t="s">
        <v>2225</v>
      </c>
      <c r="D2298" s="472" t="s">
        <v>2226</v>
      </c>
      <c r="E2298" s="467"/>
      <c r="F2298" s="559"/>
      <c r="G2298" s="467"/>
      <c r="H2298" s="467"/>
      <c r="I2298" s="467"/>
      <c r="J2298" s="467"/>
      <c r="K2298" s="467"/>
      <c r="L2298" s="467"/>
      <c r="M2298" s="467" t="s">
        <v>643</v>
      </c>
      <c r="N2298" s="467"/>
      <c r="O2298" s="1149">
        <v>376.87</v>
      </c>
    </row>
    <row r="2299" spans="1:15" ht="14.45" customHeight="1" outlineLevel="1" x14ac:dyDescent="0.2">
      <c r="A2299" s="473">
        <v>213</v>
      </c>
      <c r="B2299" s="470">
        <v>222</v>
      </c>
      <c r="C2299" s="470" t="s">
        <v>2227</v>
      </c>
      <c r="D2299" s="472" t="s">
        <v>2228</v>
      </c>
      <c r="E2299" s="467"/>
      <c r="F2299" s="559"/>
      <c r="G2299" s="467"/>
      <c r="H2299" s="467"/>
      <c r="I2299" s="467"/>
      <c r="J2299" s="467"/>
      <c r="K2299" s="467"/>
      <c r="L2299" s="467"/>
      <c r="M2299" s="467" t="s">
        <v>643</v>
      </c>
      <c r="N2299" s="467"/>
      <c r="O2299" s="1149">
        <v>25.28</v>
      </c>
    </row>
    <row r="2300" spans="1:15" ht="14.45" customHeight="1" outlineLevel="1" x14ac:dyDescent="0.2">
      <c r="A2300" s="473">
        <v>213</v>
      </c>
      <c r="B2300" s="470">
        <v>222</v>
      </c>
      <c r="C2300" s="470" t="s">
        <v>2229</v>
      </c>
      <c r="D2300" s="472" t="s">
        <v>2230</v>
      </c>
      <c r="E2300" s="467"/>
      <c r="F2300" s="559"/>
      <c r="G2300" s="467"/>
      <c r="H2300" s="467"/>
      <c r="I2300" s="467"/>
      <c r="J2300" s="467"/>
      <c r="K2300" s="467"/>
      <c r="L2300" s="467"/>
      <c r="M2300" s="467" t="s">
        <v>643</v>
      </c>
      <c r="N2300" s="467"/>
      <c r="O2300" s="1149">
        <v>43.34</v>
      </c>
    </row>
    <row r="2301" spans="1:15" ht="14.45" customHeight="1" outlineLevel="1" x14ac:dyDescent="0.2">
      <c r="A2301" s="473">
        <v>213</v>
      </c>
      <c r="B2301" s="470">
        <v>222</v>
      </c>
      <c r="C2301" s="470" t="s">
        <v>2231</v>
      </c>
      <c r="D2301" s="472" t="s">
        <v>2232</v>
      </c>
      <c r="E2301" s="467"/>
      <c r="F2301" s="559"/>
      <c r="G2301" s="467"/>
      <c r="H2301" s="467"/>
      <c r="I2301" s="467"/>
      <c r="J2301" s="467"/>
      <c r="K2301" s="467"/>
      <c r="L2301" s="467"/>
      <c r="M2301" s="467" t="s">
        <v>643</v>
      </c>
      <c r="N2301" s="467"/>
      <c r="O2301" s="1149">
        <v>38.840000000000003</v>
      </c>
    </row>
    <row r="2302" spans="1:15" ht="14.45" customHeight="1" outlineLevel="1" x14ac:dyDescent="0.2">
      <c r="A2302" s="473">
        <v>213</v>
      </c>
      <c r="B2302" s="470">
        <v>222</v>
      </c>
      <c r="C2302" s="470" t="s">
        <v>2233</v>
      </c>
      <c r="D2302" s="472" t="s">
        <v>2234</v>
      </c>
      <c r="E2302" s="467"/>
      <c r="F2302" s="559"/>
      <c r="G2302" s="467"/>
      <c r="H2302" s="467"/>
      <c r="I2302" s="467"/>
      <c r="J2302" s="467"/>
      <c r="K2302" s="467"/>
      <c r="L2302" s="467"/>
      <c r="M2302" s="467" t="s">
        <v>643</v>
      </c>
      <c r="N2302" s="467"/>
      <c r="O2302" s="1149">
        <v>345.76</v>
      </c>
    </row>
    <row r="2303" spans="1:15" ht="14.45" customHeight="1" outlineLevel="1" x14ac:dyDescent="0.2">
      <c r="A2303" s="473">
        <v>213</v>
      </c>
      <c r="B2303" s="470">
        <v>222</v>
      </c>
      <c r="C2303" s="470" t="s">
        <v>2235</v>
      </c>
      <c r="D2303" s="472" t="s">
        <v>2236</v>
      </c>
      <c r="E2303" s="467"/>
      <c r="F2303" s="559"/>
      <c r="G2303" s="467"/>
      <c r="H2303" s="467"/>
      <c r="I2303" s="467"/>
      <c r="J2303" s="467"/>
      <c r="K2303" s="467"/>
      <c r="L2303" s="467"/>
      <c r="M2303" s="467" t="s">
        <v>643</v>
      </c>
      <c r="N2303" s="467"/>
      <c r="O2303" s="1149">
        <v>477.94</v>
      </c>
    </row>
    <row r="2304" spans="1:15" ht="14.45" customHeight="1" outlineLevel="1" x14ac:dyDescent="0.2">
      <c r="A2304" s="473">
        <v>213</v>
      </c>
      <c r="B2304" s="470">
        <v>222</v>
      </c>
      <c r="C2304" s="470" t="s">
        <v>2237</v>
      </c>
      <c r="D2304" s="472" t="s">
        <v>2238</v>
      </c>
      <c r="E2304" s="467"/>
      <c r="F2304" s="559"/>
      <c r="G2304" s="467"/>
      <c r="H2304" s="467"/>
      <c r="I2304" s="467"/>
      <c r="J2304" s="467"/>
      <c r="K2304" s="467"/>
      <c r="L2304" s="467"/>
      <c r="M2304" s="467" t="s">
        <v>643</v>
      </c>
      <c r="N2304" s="467"/>
      <c r="O2304" s="1149">
        <v>610.12</v>
      </c>
    </row>
    <row r="2305" spans="1:15" ht="14.45" customHeight="1" outlineLevel="1" x14ac:dyDescent="0.2">
      <c r="A2305" s="473">
        <v>213</v>
      </c>
      <c r="B2305" s="470">
        <v>222</v>
      </c>
      <c r="C2305" s="470" t="s">
        <v>2239</v>
      </c>
      <c r="D2305" s="472" t="s">
        <v>2240</v>
      </c>
      <c r="E2305" s="467"/>
      <c r="F2305" s="559"/>
      <c r="G2305" s="467"/>
      <c r="H2305" s="467"/>
      <c r="I2305" s="467"/>
      <c r="J2305" s="467"/>
      <c r="K2305" s="467"/>
      <c r="L2305" s="467"/>
      <c r="M2305" s="467" t="s">
        <v>643</v>
      </c>
      <c r="N2305" s="467"/>
      <c r="O2305" s="1149">
        <v>452.83</v>
      </c>
    </row>
    <row r="2306" spans="1:15" ht="14.45" customHeight="1" outlineLevel="1" x14ac:dyDescent="0.2">
      <c r="A2306" s="473">
        <v>213</v>
      </c>
      <c r="B2306" s="470">
        <v>222</v>
      </c>
      <c r="C2306" s="470" t="s">
        <v>2241</v>
      </c>
      <c r="D2306" s="472" t="s">
        <v>2242</v>
      </c>
      <c r="E2306" s="467"/>
      <c r="F2306" s="559"/>
      <c r="G2306" s="467"/>
      <c r="H2306" s="467"/>
      <c r="I2306" s="467"/>
      <c r="J2306" s="467"/>
      <c r="K2306" s="467"/>
      <c r="L2306" s="467"/>
      <c r="M2306" s="467" t="s">
        <v>643</v>
      </c>
      <c r="N2306" s="467"/>
      <c r="O2306" s="1149">
        <v>185.54</v>
      </c>
    </row>
    <row r="2307" spans="1:15" ht="14.45" customHeight="1" outlineLevel="1" x14ac:dyDescent="0.2">
      <c r="A2307" s="473">
        <v>213</v>
      </c>
      <c r="B2307" s="470">
        <v>222</v>
      </c>
      <c r="C2307" s="470" t="s">
        <v>2243</v>
      </c>
      <c r="D2307" s="472" t="s">
        <v>2244</v>
      </c>
      <c r="E2307" s="467"/>
      <c r="F2307" s="559"/>
      <c r="G2307" s="467"/>
      <c r="H2307" s="467"/>
      <c r="I2307" s="467"/>
      <c r="J2307" s="467"/>
      <c r="K2307" s="467"/>
      <c r="L2307" s="467"/>
      <c r="M2307" s="467" t="s">
        <v>643</v>
      </c>
      <c r="N2307" s="467"/>
      <c r="O2307" s="1149">
        <v>186.9</v>
      </c>
    </row>
    <row r="2308" spans="1:15" ht="14.45" customHeight="1" outlineLevel="1" x14ac:dyDescent="0.2">
      <c r="A2308" s="473">
        <v>213</v>
      </c>
      <c r="B2308" s="470">
        <v>222</v>
      </c>
      <c r="C2308" s="470" t="s">
        <v>2245</v>
      </c>
      <c r="D2308" s="472" t="s">
        <v>2246</v>
      </c>
      <c r="E2308" s="467"/>
      <c r="F2308" s="559"/>
      <c r="G2308" s="467"/>
      <c r="H2308" s="467"/>
      <c r="I2308" s="467"/>
      <c r="J2308" s="467"/>
      <c r="K2308" s="467"/>
      <c r="L2308" s="467"/>
      <c r="M2308" s="467" t="s">
        <v>643</v>
      </c>
      <c r="N2308" s="467"/>
      <c r="O2308" s="1149">
        <v>645.07000000000005</v>
      </c>
    </row>
    <row r="2309" spans="1:15" ht="14.45" customHeight="1" outlineLevel="1" x14ac:dyDescent="0.2">
      <c r="A2309" s="473">
        <v>213</v>
      </c>
      <c r="B2309" s="470">
        <v>222</v>
      </c>
      <c r="C2309" s="470" t="s">
        <v>2247</v>
      </c>
      <c r="D2309" s="472" t="s">
        <v>2248</v>
      </c>
      <c r="E2309" s="467"/>
      <c r="F2309" s="559"/>
      <c r="G2309" s="467"/>
      <c r="H2309" s="467"/>
      <c r="I2309" s="467"/>
      <c r="J2309" s="467"/>
      <c r="K2309" s="467"/>
      <c r="L2309" s="467"/>
      <c r="M2309" s="467" t="s">
        <v>643</v>
      </c>
      <c r="N2309" s="467"/>
      <c r="O2309" s="1149">
        <v>149.19</v>
      </c>
    </row>
    <row r="2310" spans="1:15" ht="14.45" customHeight="1" outlineLevel="1" x14ac:dyDescent="0.2">
      <c r="A2310" s="473">
        <v>213</v>
      </c>
      <c r="B2310" s="470">
        <v>222</v>
      </c>
      <c r="C2310" s="470" t="s">
        <v>2249</v>
      </c>
      <c r="D2310" s="472" t="s">
        <v>2250</v>
      </c>
      <c r="E2310" s="467"/>
      <c r="F2310" s="559"/>
      <c r="G2310" s="467"/>
      <c r="H2310" s="467"/>
      <c r="I2310" s="467"/>
      <c r="J2310" s="467"/>
      <c r="K2310" s="467"/>
      <c r="L2310" s="467"/>
      <c r="M2310" s="467" t="s">
        <v>643</v>
      </c>
      <c r="N2310" s="467"/>
      <c r="O2310" s="1149">
        <v>149.19</v>
      </c>
    </row>
    <row r="2311" spans="1:15" ht="14.45" customHeight="1" outlineLevel="1" x14ac:dyDescent="0.2">
      <c r="A2311" s="473">
        <v>213</v>
      </c>
      <c r="B2311" s="470">
        <v>222</v>
      </c>
      <c r="C2311" s="470" t="s">
        <v>2251</v>
      </c>
      <c r="D2311" s="472" t="s">
        <v>2252</v>
      </c>
      <c r="E2311" s="467"/>
      <c r="F2311" s="559"/>
      <c r="G2311" s="467"/>
      <c r="H2311" s="467"/>
      <c r="I2311" s="467"/>
      <c r="J2311" s="467"/>
      <c r="K2311" s="467"/>
      <c r="L2311" s="467"/>
      <c r="M2311" s="467" t="s">
        <v>643</v>
      </c>
      <c r="N2311" s="467"/>
      <c r="O2311" s="1149">
        <v>1026.5999999999999</v>
      </c>
    </row>
    <row r="2312" spans="1:15" ht="14.45" customHeight="1" outlineLevel="1" x14ac:dyDescent="0.2">
      <c r="A2312" s="473">
        <v>213</v>
      </c>
      <c r="B2312" s="470">
        <v>222</v>
      </c>
      <c r="C2312" s="470" t="s">
        <v>2253</v>
      </c>
      <c r="D2312" s="472" t="s">
        <v>2254</v>
      </c>
      <c r="E2312" s="467"/>
      <c r="F2312" s="559"/>
      <c r="G2312" s="467"/>
      <c r="H2312" s="467"/>
      <c r="I2312" s="467"/>
      <c r="J2312" s="467"/>
      <c r="K2312" s="467"/>
      <c r="L2312" s="467"/>
      <c r="M2312" s="467" t="s">
        <v>643</v>
      </c>
      <c r="N2312" s="467"/>
      <c r="O2312" s="1149">
        <v>203.99</v>
      </c>
    </row>
    <row r="2313" spans="1:15" ht="14.45" customHeight="1" outlineLevel="1" x14ac:dyDescent="0.2">
      <c r="A2313" s="473">
        <v>213</v>
      </c>
      <c r="B2313" s="470">
        <v>222</v>
      </c>
      <c r="C2313" s="470" t="s">
        <v>2255</v>
      </c>
      <c r="D2313" s="472" t="s">
        <v>2256</v>
      </c>
      <c r="E2313" s="467"/>
      <c r="F2313" s="559"/>
      <c r="G2313" s="467"/>
      <c r="H2313" s="467"/>
      <c r="I2313" s="467"/>
      <c r="J2313" s="467"/>
      <c r="K2313" s="467"/>
      <c r="L2313" s="467"/>
      <c r="M2313" s="467" t="s">
        <v>643</v>
      </c>
      <c r="N2313" s="467"/>
      <c r="O2313" s="1149">
        <v>769.98</v>
      </c>
    </row>
    <row r="2314" spans="1:15" ht="14.45" customHeight="1" outlineLevel="1" x14ac:dyDescent="0.2">
      <c r="A2314" s="473">
        <v>213</v>
      </c>
      <c r="B2314" s="470">
        <v>222</v>
      </c>
      <c r="C2314" s="470" t="s">
        <v>2257</v>
      </c>
      <c r="D2314" s="472" t="s">
        <v>2258</v>
      </c>
      <c r="E2314" s="467"/>
      <c r="F2314" s="559"/>
      <c r="G2314" s="467"/>
      <c r="H2314" s="467"/>
      <c r="I2314" s="467"/>
      <c r="J2314" s="467"/>
      <c r="K2314" s="467"/>
      <c r="L2314" s="467"/>
      <c r="M2314" s="467" t="s">
        <v>643</v>
      </c>
      <c r="N2314" s="467"/>
      <c r="O2314" s="1149">
        <v>964.59</v>
      </c>
    </row>
    <row r="2315" spans="1:15" ht="14.45" customHeight="1" outlineLevel="1" x14ac:dyDescent="0.2">
      <c r="A2315" s="473">
        <v>213</v>
      </c>
      <c r="B2315" s="470">
        <v>222</v>
      </c>
      <c r="C2315" s="470" t="s">
        <v>2259</v>
      </c>
      <c r="D2315" s="472" t="s">
        <v>2260</v>
      </c>
      <c r="E2315" s="467"/>
      <c r="F2315" s="559"/>
      <c r="G2315" s="467"/>
      <c r="H2315" s="467"/>
      <c r="I2315" s="467"/>
      <c r="J2315" s="467"/>
      <c r="K2315" s="467"/>
      <c r="L2315" s="467"/>
      <c r="M2315" s="467" t="s">
        <v>643</v>
      </c>
      <c r="N2315" s="467"/>
      <c r="O2315" s="1149">
        <v>1226.82</v>
      </c>
    </row>
    <row r="2316" spans="1:15" ht="14.45" customHeight="1" outlineLevel="1" x14ac:dyDescent="0.2">
      <c r="A2316" s="473">
        <v>213</v>
      </c>
      <c r="B2316" s="470">
        <v>222</v>
      </c>
      <c r="C2316" s="470" t="s">
        <v>2261</v>
      </c>
      <c r="D2316" s="472" t="s">
        <v>2262</v>
      </c>
      <c r="E2316" s="467"/>
      <c r="F2316" s="559"/>
      <c r="G2316" s="467"/>
      <c r="H2316" s="467"/>
      <c r="I2316" s="467"/>
      <c r="J2316" s="467"/>
      <c r="K2316" s="467"/>
      <c r="L2316" s="467"/>
      <c r="M2316" s="467" t="s">
        <v>643</v>
      </c>
      <c r="N2316" s="467"/>
      <c r="O2316" s="1149">
        <v>1834.29</v>
      </c>
    </row>
    <row r="2317" spans="1:15" ht="14.45" customHeight="1" outlineLevel="1" x14ac:dyDescent="0.2">
      <c r="A2317" s="473">
        <v>213</v>
      </c>
      <c r="B2317" s="470">
        <v>222</v>
      </c>
      <c r="C2317" s="470" t="s">
        <v>2263</v>
      </c>
      <c r="D2317" s="472" t="s">
        <v>2264</v>
      </c>
      <c r="E2317" s="467"/>
      <c r="F2317" s="559"/>
      <c r="G2317" s="467"/>
      <c r="H2317" s="467"/>
      <c r="I2317" s="467"/>
      <c r="J2317" s="467"/>
      <c r="K2317" s="467"/>
      <c r="L2317" s="467"/>
      <c r="M2317" s="467" t="s">
        <v>643</v>
      </c>
      <c r="N2317" s="467"/>
      <c r="O2317" s="1149">
        <v>2570.9499999999998</v>
      </c>
    </row>
    <row r="2318" spans="1:15" ht="14.45" customHeight="1" outlineLevel="1" x14ac:dyDescent="0.2">
      <c r="A2318" s="473">
        <v>213</v>
      </c>
      <c r="B2318" s="470">
        <v>222</v>
      </c>
      <c r="C2318" s="470" t="s">
        <v>2265</v>
      </c>
      <c r="D2318" s="472" t="s">
        <v>2266</v>
      </c>
      <c r="E2318" s="467"/>
      <c r="F2318" s="559"/>
      <c r="G2318" s="467"/>
      <c r="H2318" s="467"/>
      <c r="I2318" s="467"/>
      <c r="J2318" s="467"/>
      <c r="K2318" s="467"/>
      <c r="L2318" s="467"/>
      <c r="M2318" s="467" t="s">
        <v>643</v>
      </c>
      <c r="N2318" s="467"/>
      <c r="O2318" s="1149">
        <v>1119.28</v>
      </c>
    </row>
    <row r="2319" spans="1:15" ht="14.45" customHeight="1" outlineLevel="1" x14ac:dyDescent="0.2">
      <c r="A2319" s="473">
        <v>213</v>
      </c>
      <c r="B2319" s="470">
        <v>222</v>
      </c>
      <c r="C2319" s="470" t="s">
        <v>2267</v>
      </c>
      <c r="D2319" s="472" t="s">
        <v>2268</v>
      </c>
      <c r="E2319" s="467"/>
      <c r="F2319" s="559"/>
      <c r="G2319" s="467"/>
      <c r="H2319" s="467"/>
      <c r="I2319" s="467"/>
      <c r="J2319" s="467"/>
      <c r="K2319" s="467"/>
      <c r="L2319" s="467"/>
      <c r="M2319" s="467" t="s">
        <v>643</v>
      </c>
      <c r="N2319" s="467"/>
      <c r="O2319" s="1149">
        <v>1389.52</v>
      </c>
    </row>
    <row r="2320" spans="1:15" ht="14.45" customHeight="1" outlineLevel="1" x14ac:dyDescent="0.2">
      <c r="A2320" s="473">
        <v>213</v>
      </c>
      <c r="B2320" s="470">
        <v>222</v>
      </c>
      <c r="C2320" s="470" t="s">
        <v>2269</v>
      </c>
      <c r="D2320" s="472" t="s">
        <v>2270</v>
      </c>
      <c r="E2320" s="467"/>
      <c r="F2320" s="559"/>
      <c r="G2320" s="467"/>
      <c r="H2320" s="467"/>
      <c r="I2320" s="467"/>
      <c r="J2320" s="467"/>
      <c r="K2320" s="467"/>
      <c r="L2320" s="467"/>
      <c r="M2320" s="467" t="s">
        <v>643</v>
      </c>
      <c r="N2320" s="467"/>
      <c r="O2320" s="1149">
        <v>1880.47</v>
      </c>
    </row>
    <row r="2321" spans="1:15" ht="14.45" customHeight="1" x14ac:dyDescent="0.2">
      <c r="A2321" s="473">
        <v>213</v>
      </c>
      <c r="B2321" s="470">
        <v>222</v>
      </c>
      <c r="C2321" s="470" t="s">
        <v>2271</v>
      </c>
      <c r="D2321" s="472" t="s">
        <v>2272</v>
      </c>
      <c r="E2321" s="467"/>
      <c r="F2321" s="559"/>
      <c r="G2321" s="467"/>
      <c r="H2321" s="467"/>
      <c r="I2321" s="467"/>
      <c r="J2321" s="467"/>
      <c r="K2321" s="467"/>
      <c r="L2321" s="467"/>
      <c r="M2321" s="467" t="s">
        <v>643</v>
      </c>
      <c r="N2321" s="467"/>
      <c r="O2321" s="1149">
        <v>2641.68</v>
      </c>
    </row>
    <row r="2322" spans="1:15" ht="14.45" customHeight="1" x14ac:dyDescent="0.2">
      <c r="A2322" s="473">
        <v>213</v>
      </c>
      <c r="B2322" s="470">
        <v>222</v>
      </c>
      <c r="C2322" s="470" t="s">
        <v>2273</v>
      </c>
      <c r="D2322" s="472" t="s">
        <v>2274</v>
      </c>
      <c r="E2322" s="467"/>
      <c r="F2322" s="559"/>
      <c r="G2322" s="467"/>
      <c r="H2322" s="467"/>
      <c r="I2322" s="467"/>
      <c r="J2322" s="467"/>
      <c r="K2322" s="467"/>
      <c r="L2322" s="467"/>
      <c r="M2322" s="467" t="s">
        <v>643</v>
      </c>
      <c r="N2322" s="467"/>
      <c r="O2322" s="1149">
        <v>1812.82</v>
      </c>
    </row>
    <row r="2323" spans="1:15" ht="14.45" customHeight="1" x14ac:dyDescent="0.2">
      <c r="A2323" s="473">
        <v>213</v>
      </c>
      <c r="B2323" s="470">
        <v>222</v>
      </c>
      <c r="C2323" s="470" t="s">
        <v>2275</v>
      </c>
      <c r="D2323" s="472" t="s">
        <v>2276</v>
      </c>
      <c r="E2323" s="467"/>
      <c r="F2323" s="559"/>
      <c r="G2323" s="467"/>
      <c r="H2323" s="467"/>
      <c r="I2323" s="467"/>
      <c r="J2323" s="467"/>
      <c r="K2323" s="467"/>
      <c r="L2323" s="467"/>
      <c r="M2323" s="467" t="s">
        <v>643</v>
      </c>
      <c r="N2323" s="467"/>
      <c r="O2323" s="1149">
        <v>851.58</v>
      </c>
    </row>
    <row r="2324" spans="1:15" ht="14.45" customHeight="1" x14ac:dyDescent="0.2">
      <c r="A2324" s="473">
        <v>213</v>
      </c>
      <c r="B2324" s="470">
        <v>222</v>
      </c>
      <c r="C2324" s="470" t="s">
        <v>2277</v>
      </c>
      <c r="D2324" s="472" t="s">
        <v>2278</v>
      </c>
      <c r="E2324" s="467"/>
      <c r="F2324" s="559"/>
      <c r="G2324" s="467"/>
      <c r="H2324" s="467"/>
      <c r="I2324" s="467"/>
      <c r="J2324" s="467"/>
      <c r="K2324" s="467"/>
      <c r="L2324" s="467"/>
      <c r="M2324" s="467" t="s">
        <v>643</v>
      </c>
      <c r="N2324" s="467"/>
      <c r="O2324" s="1149">
        <v>423.54</v>
      </c>
    </row>
    <row r="2325" spans="1:15" ht="14.45" customHeight="1" x14ac:dyDescent="0.2">
      <c r="A2325" s="473">
        <v>213</v>
      </c>
      <c r="B2325" s="470">
        <v>222</v>
      </c>
      <c r="C2325" s="470" t="s">
        <v>2279</v>
      </c>
      <c r="D2325" s="472" t="s">
        <v>2280</v>
      </c>
      <c r="E2325" s="467"/>
      <c r="F2325" s="559"/>
      <c r="G2325" s="467"/>
      <c r="H2325" s="467"/>
      <c r="I2325" s="467"/>
      <c r="J2325" s="467"/>
      <c r="K2325" s="467"/>
      <c r="L2325" s="467"/>
      <c r="M2325" s="467" t="s">
        <v>643</v>
      </c>
      <c r="N2325" s="467"/>
      <c r="O2325" s="1149">
        <v>149.18</v>
      </c>
    </row>
    <row r="2326" spans="1:15" ht="14.45" customHeight="1" x14ac:dyDescent="0.2">
      <c r="A2326" s="473">
        <v>213</v>
      </c>
      <c r="B2326" s="470">
        <v>222</v>
      </c>
      <c r="C2326" s="470" t="s">
        <v>2389</v>
      </c>
      <c r="D2326" s="472" t="s">
        <v>2396</v>
      </c>
      <c r="E2326" s="467"/>
      <c r="F2326" s="559"/>
      <c r="G2326" s="467"/>
      <c r="H2326" s="467"/>
      <c r="I2326" s="467"/>
      <c r="J2326" s="467"/>
      <c r="K2326" s="467"/>
      <c r="L2326" s="467"/>
      <c r="M2326" s="467" t="s">
        <v>643</v>
      </c>
      <c r="N2326" s="467"/>
      <c r="O2326" s="1149">
        <v>77</v>
      </c>
    </row>
    <row r="2327" spans="1:15" ht="14.45" customHeight="1" x14ac:dyDescent="0.2">
      <c r="A2327" s="473">
        <v>213</v>
      </c>
      <c r="B2327" s="470">
        <v>222</v>
      </c>
      <c r="C2327" s="470" t="s">
        <v>2390</v>
      </c>
      <c r="D2327" s="472" t="s">
        <v>2397</v>
      </c>
      <c r="E2327" s="467"/>
      <c r="F2327" s="559"/>
      <c r="G2327" s="467"/>
      <c r="H2327" s="467"/>
      <c r="I2327" s="467"/>
      <c r="J2327" s="467"/>
      <c r="K2327" s="467"/>
      <c r="L2327" s="467"/>
      <c r="M2327" s="467" t="s">
        <v>643</v>
      </c>
      <c r="N2327" s="467"/>
      <c r="O2327" s="1149">
        <v>20.27</v>
      </c>
    </row>
    <row r="2328" spans="1:15" ht="14.45" customHeight="1" x14ac:dyDescent="0.2">
      <c r="A2328" s="473">
        <v>213</v>
      </c>
      <c r="B2328" s="470">
        <v>222</v>
      </c>
      <c r="C2328" s="470" t="s">
        <v>2391</v>
      </c>
      <c r="D2328" s="472" t="s">
        <v>2398</v>
      </c>
      <c r="E2328" s="467"/>
      <c r="F2328" s="559"/>
      <c r="G2328" s="467"/>
      <c r="H2328" s="467"/>
      <c r="I2328" s="467"/>
      <c r="J2328" s="467"/>
      <c r="K2328" s="467"/>
      <c r="L2328" s="467"/>
      <c r="M2328" s="467" t="s">
        <v>643</v>
      </c>
      <c r="N2328" s="467"/>
      <c r="O2328" s="1149">
        <v>74.41</v>
      </c>
    </row>
    <row r="2329" spans="1:15" ht="14.45" customHeight="1" x14ac:dyDescent="0.2">
      <c r="A2329" s="473">
        <v>213</v>
      </c>
      <c r="B2329" s="470">
        <v>222</v>
      </c>
      <c r="C2329" s="470" t="s">
        <v>2392</v>
      </c>
      <c r="D2329" s="472" t="s">
        <v>2399</v>
      </c>
      <c r="E2329" s="467"/>
      <c r="F2329" s="559"/>
      <c r="G2329" s="467"/>
      <c r="H2329" s="467"/>
      <c r="I2329" s="467"/>
      <c r="J2329" s="467"/>
      <c r="K2329" s="467"/>
      <c r="L2329" s="467"/>
      <c r="M2329" s="467" t="s">
        <v>643</v>
      </c>
      <c r="N2329" s="467"/>
      <c r="O2329" s="1149">
        <v>144.77000000000001</v>
      </c>
    </row>
    <row r="2330" spans="1:15" ht="14.45" customHeight="1" x14ac:dyDescent="0.2">
      <c r="A2330" s="473">
        <v>213</v>
      </c>
      <c r="B2330" s="470">
        <v>222</v>
      </c>
      <c r="C2330" s="470" t="s">
        <v>2393</v>
      </c>
      <c r="D2330" s="472" t="s">
        <v>2400</v>
      </c>
      <c r="E2330" s="467"/>
      <c r="F2330" s="559"/>
      <c r="G2330" s="467"/>
      <c r="H2330" s="467"/>
      <c r="I2330" s="467"/>
      <c r="J2330" s="467"/>
      <c r="K2330" s="467"/>
      <c r="L2330" s="467"/>
      <c r="M2330" s="467" t="s">
        <v>643</v>
      </c>
      <c r="N2330" s="467"/>
      <c r="O2330" s="1149">
        <v>354.14</v>
      </c>
    </row>
    <row r="2331" spans="1:15" ht="14.45" customHeight="1" x14ac:dyDescent="0.2">
      <c r="A2331" s="473">
        <v>213</v>
      </c>
      <c r="B2331" s="470">
        <v>222</v>
      </c>
      <c r="C2331" s="470" t="s">
        <v>2896</v>
      </c>
      <c r="D2331" s="470" t="s">
        <v>2897</v>
      </c>
      <c r="E2331" s="467"/>
      <c r="F2331" s="559"/>
      <c r="G2331" s="467"/>
      <c r="H2331" s="467"/>
      <c r="I2331" s="467"/>
      <c r="J2331" s="467"/>
      <c r="K2331" s="467"/>
      <c r="L2331" s="467"/>
      <c r="M2331" s="467" t="s">
        <v>643</v>
      </c>
      <c r="N2331" s="467"/>
      <c r="O2331" s="1149">
        <v>194.45</v>
      </c>
    </row>
    <row r="2332" spans="1:15" ht="14.45" customHeight="1" x14ac:dyDescent="0.2">
      <c r="A2332" s="473">
        <v>213</v>
      </c>
      <c r="B2332" s="470">
        <v>222</v>
      </c>
      <c r="C2332" s="470" t="s">
        <v>2898</v>
      </c>
      <c r="D2332" s="470" t="s">
        <v>3558</v>
      </c>
      <c r="E2332" s="467"/>
      <c r="F2332" s="559"/>
      <c r="G2332" s="467"/>
      <c r="H2332" s="467"/>
      <c r="I2332" s="467"/>
      <c r="J2332" s="467"/>
      <c r="K2332" s="467"/>
      <c r="L2332" s="467"/>
      <c r="M2332" s="467" t="s">
        <v>643</v>
      </c>
      <c r="N2332" s="467"/>
      <c r="O2332" s="1149">
        <v>38.69</v>
      </c>
    </row>
    <row r="2333" spans="1:15" ht="14.45" customHeight="1" x14ac:dyDescent="0.2">
      <c r="A2333" s="473">
        <v>213</v>
      </c>
      <c r="B2333" s="470">
        <v>222</v>
      </c>
      <c r="C2333" s="470" t="s">
        <v>2899</v>
      </c>
      <c r="D2333" s="470" t="s">
        <v>2900</v>
      </c>
      <c r="E2333" s="467"/>
      <c r="F2333" s="559"/>
      <c r="G2333" s="467"/>
      <c r="H2333" s="467"/>
      <c r="I2333" s="467"/>
      <c r="J2333" s="467"/>
      <c r="K2333" s="467"/>
      <c r="L2333" s="467"/>
      <c r="M2333" s="467" t="s">
        <v>643</v>
      </c>
      <c r="N2333" s="467"/>
      <c r="O2333" s="1149">
        <v>122.64</v>
      </c>
    </row>
    <row r="2334" spans="1:15" ht="14.45" customHeight="1" x14ac:dyDescent="0.2">
      <c r="A2334" s="473">
        <v>213</v>
      </c>
      <c r="B2334" s="470">
        <v>222</v>
      </c>
      <c r="C2334" s="470" t="s">
        <v>2901</v>
      </c>
      <c r="D2334" s="470" t="s">
        <v>2902</v>
      </c>
      <c r="E2334" s="467"/>
      <c r="F2334" s="559"/>
      <c r="G2334" s="467"/>
      <c r="H2334" s="467"/>
      <c r="I2334" s="467"/>
      <c r="J2334" s="467"/>
      <c r="K2334" s="467"/>
      <c r="L2334" s="467"/>
      <c r="M2334" s="467" t="s">
        <v>643</v>
      </c>
      <c r="N2334" s="467"/>
      <c r="O2334" s="1149">
        <v>1297.5999999999999</v>
      </c>
    </row>
    <row r="2335" spans="1:15" ht="14.45" customHeight="1" x14ac:dyDescent="0.2">
      <c r="A2335" s="473">
        <v>213</v>
      </c>
      <c r="B2335" s="470">
        <v>222</v>
      </c>
      <c r="C2335" s="470" t="s">
        <v>2903</v>
      </c>
      <c r="D2335" s="470" t="s">
        <v>2904</v>
      </c>
      <c r="E2335" s="467"/>
      <c r="F2335" s="559"/>
      <c r="G2335" s="467"/>
      <c r="H2335" s="467"/>
      <c r="I2335" s="467"/>
      <c r="J2335" s="467"/>
      <c r="K2335" s="467"/>
      <c r="L2335" s="467"/>
      <c r="M2335" s="467" t="s">
        <v>643</v>
      </c>
      <c r="N2335" s="467"/>
      <c r="O2335" s="1149">
        <v>1172.6600000000001</v>
      </c>
    </row>
    <row r="2336" spans="1:15" ht="14.45" customHeight="1" x14ac:dyDescent="0.2">
      <c r="A2336" s="483">
        <v>213</v>
      </c>
      <c r="B2336" s="482">
        <v>222</v>
      </c>
      <c r="C2336" s="482" t="s">
        <v>2905</v>
      </c>
      <c r="D2336" s="482" t="s">
        <v>2906</v>
      </c>
      <c r="E2336" s="469"/>
      <c r="F2336" s="560"/>
      <c r="G2336" s="469"/>
      <c r="H2336" s="469"/>
      <c r="I2336" s="469"/>
      <c r="J2336" s="469"/>
      <c r="K2336" s="469"/>
      <c r="L2336" s="469"/>
      <c r="M2336" s="469" t="s">
        <v>643</v>
      </c>
      <c r="N2336" s="469"/>
      <c r="O2336" s="1155">
        <v>3538.97</v>
      </c>
    </row>
    <row r="2337" spans="1:15" ht="14.45" customHeight="1" x14ac:dyDescent="0.25">
      <c r="A2337" s="878">
        <v>216</v>
      </c>
      <c r="B2337" s="690">
        <v>264</v>
      </c>
      <c r="C2337" s="757" t="s">
        <v>1748</v>
      </c>
      <c r="D2337" s="1166" t="s">
        <v>3293</v>
      </c>
      <c r="E2337" s="757"/>
      <c r="F2337" s="1212"/>
      <c r="G2337" s="757"/>
      <c r="H2337" s="757"/>
      <c r="I2337" s="757"/>
      <c r="J2337" s="2"/>
      <c r="K2337" s="2"/>
      <c r="L2337" s="2"/>
      <c r="M2337" s="2"/>
      <c r="N2337" s="1213">
        <v>167232.79</v>
      </c>
      <c r="O2337" s="1214"/>
    </row>
    <row r="2338" spans="1:15" ht="14.45" customHeight="1" x14ac:dyDescent="0.25">
      <c r="A2338" s="878">
        <v>216</v>
      </c>
      <c r="B2338" s="690">
        <v>264</v>
      </c>
      <c r="C2338" s="1215" t="s">
        <v>3294</v>
      </c>
      <c r="D2338" s="773" t="s">
        <v>3351</v>
      </c>
      <c r="E2338" s="755"/>
      <c r="F2338" s="1110"/>
      <c r="G2338" s="755"/>
      <c r="H2338" s="755"/>
      <c r="I2338" s="755"/>
      <c r="J2338" s="755"/>
      <c r="K2338" s="755"/>
      <c r="L2338" s="755"/>
      <c r="M2338" s="755" t="s">
        <v>643</v>
      </c>
      <c r="N2338" s="755"/>
      <c r="O2338" s="1236">
        <v>75.239999999999995</v>
      </c>
    </row>
    <row r="2339" spans="1:15" ht="14.45" customHeight="1" x14ac:dyDescent="0.25">
      <c r="A2339" s="878">
        <v>216</v>
      </c>
      <c r="B2339" s="690">
        <v>264</v>
      </c>
      <c r="C2339" s="1215" t="s">
        <v>3295</v>
      </c>
      <c r="D2339" s="773" t="s">
        <v>3352</v>
      </c>
      <c r="E2339" s="755"/>
      <c r="F2339" s="1110"/>
      <c r="G2339" s="755"/>
      <c r="H2339" s="755"/>
      <c r="I2339" s="755"/>
      <c r="J2339" s="755"/>
      <c r="K2339" s="755"/>
      <c r="L2339" s="755"/>
      <c r="M2339" s="755" t="s">
        <v>643</v>
      </c>
      <c r="N2339" s="755"/>
      <c r="O2339" s="1236">
        <v>38.43</v>
      </c>
    </row>
    <row r="2340" spans="1:15" ht="14.45" customHeight="1" x14ac:dyDescent="0.25">
      <c r="A2340" s="878">
        <v>216</v>
      </c>
      <c r="B2340" s="690">
        <v>264</v>
      </c>
      <c r="C2340" s="1215" t="s">
        <v>3296</v>
      </c>
      <c r="D2340" s="773" t="s">
        <v>3353</v>
      </c>
      <c r="E2340" s="755"/>
      <c r="F2340" s="1110"/>
      <c r="G2340" s="755"/>
      <c r="H2340" s="755"/>
      <c r="I2340" s="755"/>
      <c r="J2340" s="755"/>
      <c r="K2340" s="755"/>
      <c r="L2340" s="755"/>
      <c r="M2340" s="755" t="s">
        <v>643</v>
      </c>
      <c r="N2340" s="755"/>
      <c r="O2340" s="1236">
        <v>29.34</v>
      </c>
    </row>
    <row r="2341" spans="1:15" ht="14.45" customHeight="1" x14ac:dyDescent="0.25">
      <c r="A2341" s="878">
        <v>216</v>
      </c>
      <c r="B2341" s="690">
        <v>264</v>
      </c>
      <c r="C2341" s="1215" t="s">
        <v>3297</v>
      </c>
      <c r="D2341" s="773" t="s">
        <v>1519</v>
      </c>
      <c r="E2341" s="755"/>
      <c r="F2341" s="1110"/>
      <c r="G2341" s="755"/>
      <c r="H2341" s="755"/>
      <c r="I2341" s="755"/>
      <c r="J2341" s="755"/>
      <c r="K2341" s="755"/>
      <c r="L2341" s="755"/>
      <c r="M2341" s="755" t="s">
        <v>643</v>
      </c>
      <c r="N2341" s="755"/>
      <c r="O2341" s="1236">
        <v>4.6399999999999997</v>
      </c>
    </row>
    <row r="2342" spans="1:15" ht="14.45" customHeight="1" x14ac:dyDescent="0.25">
      <c r="A2342" s="878">
        <v>216</v>
      </c>
      <c r="B2342" s="690">
        <v>264</v>
      </c>
      <c r="C2342" s="1215" t="s">
        <v>3298</v>
      </c>
      <c r="D2342" s="773" t="s">
        <v>2375</v>
      </c>
      <c r="E2342" s="755"/>
      <c r="F2342" s="1110"/>
      <c r="G2342" s="755"/>
      <c r="H2342" s="755"/>
      <c r="I2342" s="755"/>
      <c r="J2342" s="755"/>
      <c r="K2342" s="755"/>
      <c r="L2342" s="755"/>
      <c r="M2342" s="755" t="s">
        <v>643</v>
      </c>
      <c r="N2342" s="755"/>
      <c r="O2342" s="1236">
        <v>7.42</v>
      </c>
    </row>
    <row r="2343" spans="1:15" ht="14.45" customHeight="1" x14ac:dyDescent="0.25">
      <c r="A2343" s="878">
        <v>216</v>
      </c>
      <c r="B2343" s="690">
        <v>264</v>
      </c>
      <c r="C2343" s="1215" t="s">
        <v>3299</v>
      </c>
      <c r="D2343" s="773" t="s">
        <v>2376</v>
      </c>
      <c r="E2343" s="755"/>
      <c r="F2343" s="1110"/>
      <c r="G2343" s="755"/>
      <c r="H2343" s="755"/>
      <c r="I2343" s="755"/>
      <c r="J2343" s="755"/>
      <c r="K2343" s="755"/>
      <c r="L2343" s="755"/>
      <c r="M2343" s="755" t="s">
        <v>643</v>
      </c>
      <c r="N2343" s="755"/>
      <c r="O2343" s="1236">
        <v>16.059999999999999</v>
      </c>
    </row>
    <row r="2344" spans="1:15" ht="14.45" customHeight="1" x14ac:dyDescent="0.25">
      <c r="A2344" s="878">
        <v>216</v>
      </c>
      <c r="B2344" s="690">
        <v>264</v>
      </c>
      <c r="C2344" s="1215" t="s">
        <v>3300</v>
      </c>
      <c r="D2344" s="773" t="s">
        <v>3400</v>
      </c>
      <c r="E2344" s="755"/>
      <c r="F2344" s="1110"/>
      <c r="G2344" s="755"/>
      <c r="H2344" s="755"/>
      <c r="I2344" s="755"/>
      <c r="J2344" s="755"/>
      <c r="K2344" s="755"/>
      <c r="L2344" s="755"/>
      <c r="M2344" s="755" t="s">
        <v>643</v>
      </c>
      <c r="N2344" s="755"/>
      <c r="O2344" s="1236">
        <v>16.52</v>
      </c>
    </row>
    <row r="2345" spans="1:15" ht="14.45" customHeight="1" x14ac:dyDescent="0.25">
      <c r="A2345" s="878">
        <v>216</v>
      </c>
      <c r="B2345" s="690">
        <v>264</v>
      </c>
      <c r="C2345" s="1215" t="s">
        <v>3301</v>
      </c>
      <c r="D2345" s="773" t="s">
        <v>3354</v>
      </c>
      <c r="E2345" s="755"/>
      <c r="F2345" s="1110"/>
      <c r="G2345" s="755"/>
      <c r="H2345" s="755"/>
      <c r="I2345" s="755"/>
      <c r="J2345" s="755"/>
      <c r="K2345" s="755"/>
      <c r="L2345" s="755"/>
      <c r="M2345" s="755" t="s">
        <v>643</v>
      </c>
      <c r="N2345" s="755"/>
      <c r="O2345" s="1236">
        <v>75.239999999999995</v>
      </c>
    </row>
    <row r="2346" spans="1:15" ht="14.45" customHeight="1" x14ac:dyDescent="0.25">
      <c r="A2346" s="878">
        <v>216</v>
      </c>
      <c r="B2346" s="690">
        <v>264</v>
      </c>
      <c r="C2346" s="1215" t="s">
        <v>3302</v>
      </c>
      <c r="D2346" s="773" t="s">
        <v>3355</v>
      </c>
      <c r="E2346" s="755"/>
      <c r="F2346" s="1110"/>
      <c r="G2346" s="755"/>
      <c r="H2346" s="755"/>
      <c r="I2346" s="755"/>
      <c r="J2346" s="755"/>
      <c r="K2346" s="755"/>
      <c r="L2346" s="755"/>
      <c r="M2346" s="755" t="s">
        <v>643</v>
      </c>
      <c r="N2346" s="755"/>
      <c r="O2346" s="1236">
        <v>22.06</v>
      </c>
    </row>
    <row r="2347" spans="1:15" ht="14.45" customHeight="1" x14ac:dyDescent="0.25">
      <c r="A2347" s="878">
        <v>216</v>
      </c>
      <c r="B2347" s="690">
        <v>264</v>
      </c>
      <c r="C2347" s="1215" t="s">
        <v>3303</v>
      </c>
      <c r="D2347" s="773" t="s">
        <v>3356</v>
      </c>
      <c r="E2347" s="755"/>
      <c r="F2347" s="1110"/>
      <c r="G2347" s="755"/>
      <c r="H2347" s="755"/>
      <c r="I2347" s="755"/>
      <c r="J2347" s="755"/>
      <c r="K2347" s="755"/>
      <c r="L2347" s="755"/>
      <c r="M2347" s="755" t="s">
        <v>643</v>
      </c>
      <c r="N2347" s="755"/>
      <c r="O2347" s="1236">
        <v>13.49</v>
      </c>
    </row>
    <row r="2348" spans="1:15" ht="14.45" customHeight="1" x14ac:dyDescent="0.25">
      <c r="A2348" s="878">
        <v>216</v>
      </c>
      <c r="B2348" s="690">
        <v>264</v>
      </c>
      <c r="C2348" s="1215" t="s">
        <v>3304</v>
      </c>
      <c r="D2348" s="773" t="s">
        <v>3401</v>
      </c>
      <c r="E2348" s="755"/>
      <c r="F2348" s="1110"/>
      <c r="G2348" s="755"/>
      <c r="H2348" s="755"/>
      <c r="I2348" s="755"/>
      <c r="J2348" s="755"/>
      <c r="K2348" s="755"/>
      <c r="L2348" s="755"/>
      <c r="M2348" s="755" t="s">
        <v>643</v>
      </c>
      <c r="N2348" s="755"/>
      <c r="O2348" s="1236">
        <v>40.76</v>
      </c>
    </row>
    <row r="2349" spans="1:15" ht="14.45" customHeight="1" x14ac:dyDescent="0.25">
      <c r="A2349" s="878">
        <v>216</v>
      </c>
      <c r="B2349" s="690">
        <v>264</v>
      </c>
      <c r="C2349" s="1215" t="s">
        <v>3305</v>
      </c>
      <c r="D2349" s="773" t="s">
        <v>3357</v>
      </c>
      <c r="E2349" s="755"/>
      <c r="F2349" s="1110"/>
      <c r="G2349" s="755"/>
      <c r="H2349" s="755"/>
      <c r="I2349" s="755"/>
      <c r="J2349" s="755"/>
      <c r="K2349" s="755"/>
      <c r="L2349" s="755"/>
      <c r="M2349" s="755" t="s">
        <v>643</v>
      </c>
      <c r="N2349" s="755"/>
      <c r="O2349" s="1236">
        <v>62.72</v>
      </c>
    </row>
    <row r="2350" spans="1:15" ht="14.45" customHeight="1" x14ac:dyDescent="0.25">
      <c r="A2350" s="878">
        <v>216</v>
      </c>
      <c r="B2350" s="690">
        <v>264</v>
      </c>
      <c r="C2350" s="1215" t="s">
        <v>3306</v>
      </c>
      <c r="D2350" s="773" t="s">
        <v>3358</v>
      </c>
      <c r="E2350" s="755"/>
      <c r="F2350" s="1110"/>
      <c r="G2350" s="755"/>
      <c r="H2350" s="755"/>
      <c r="I2350" s="755"/>
      <c r="J2350" s="755"/>
      <c r="K2350" s="755"/>
      <c r="L2350" s="755"/>
      <c r="M2350" s="755" t="s">
        <v>643</v>
      </c>
      <c r="N2350" s="755"/>
      <c r="O2350" s="1236">
        <v>32</v>
      </c>
    </row>
    <row r="2351" spans="1:15" ht="14.45" customHeight="1" x14ac:dyDescent="0.25">
      <c r="A2351" s="878">
        <v>216</v>
      </c>
      <c r="B2351" s="690">
        <v>264</v>
      </c>
      <c r="C2351" s="1215" t="s">
        <v>3307</v>
      </c>
      <c r="D2351" s="773" t="s">
        <v>3402</v>
      </c>
      <c r="E2351" s="755"/>
      <c r="F2351" s="1110"/>
      <c r="G2351" s="755"/>
      <c r="H2351" s="755"/>
      <c r="I2351" s="755"/>
      <c r="J2351" s="755"/>
      <c r="K2351" s="755"/>
      <c r="L2351" s="755"/>
      <c r="M2351" s="755" t="s">
        <v>643</v>
      </c>
      <c r="N2351" s="755"/>
      <c r="O2351" s="1236">
        <v>79.53</v>
      </c>
    </row>
    <row r="2352" spans="1:15" ht="14.45" customHeight="1" x14ac:dyDescent="0.25">
      <c r="A2352" s="878">
        <v>216</v>
      </c>
      <c r="B2352" s="690">
        <v>264</v>
      </c>
      <c r="C2352" s="1215" t="s">
        <v>3308</v>
      </c>
      <c r="D2352" s="773" t="s">
        <v>3359</v>
      </c>
      <c r="E2352" s="755"/>
      <c r="F2352" s="1110"/>
      <c r="G2352" s="755"/>
      <c r="H2352" s="755"/>
      <c r="I2352" s="755"/>
      <c r="J2352" s="755"/>
      <c r="K2352" s="755"/>
      <c r="L2352" s="755"/>
      <c r="M2352" s="755" t="s">
        <v>643</v>
      </c>
      <c r="N2352" s="755"/>
      <c r="O2352" s="1236">
        <v>32.270000000000003</v>
      </c>
    </row>
    <row r="2353" spans="1:15" ht="14.45" customHeight="1" x14ac:dyDescent="0.25">
      <c r="A2353" s="878">
        <v>216</v>
      </c>
      <c r="B2353" s="690">
        <v>264</v>
      </c>
      <c r="C2353" s="1215" t="s">
        <v>3309</v>
      </c>
      <c r="D2353" s="773" t="s">
        <v>3360</v>
      </c>
      <c r="E2353" s="755"/>
      <c r="F2353" s="1110"/>
      <c r="G2353" s="755"/>
      <c r="H2353" s="755"/>
      <c r="I2353" s="755"/>
      <c r="J2353" s="755"/>
      <c r="K2353" s="755"/>
      <c r="L2353" s="755"/>
      <c r="M2353" s="755" t="s">
        <v>643</v>
      </c>
      <c r="N2353" s="755"/>
      <c r="O2353" s="1236">
        <v>51.39</v>
      </c>
    </row>
    <row r="2354" spans="1:15" ht="14.45" customHeight="1" x14ac:dyDescent="0.25">
      <c r="A2354" s="878">
        <v>216</v>
      </c>
      <c r="B2354" s="690">
        <v>264</v>
      </c>
      <c r="C2354" s="1215" t="s">
        <v>3310</v>
      </c>
      <c r="D2354" s="773" t="s">
        <v>3361</v>
      </c>
      <c r="E2354" s="755"/>
      <c r="F2354" s="1110"/>
      <c r="G2354" s="755"/>
      <c r="H2354" s="755"/>
      <c r="I2354" s="755"/>
      <c r="J2354" s="755"/>
      <c r="K2354" s="755"/>
      <c r="L2354" s="755"/>
      <c r="M2354" s="755" t="s">
        <v>643</v>
      </c>
      <c r="N2354" s="755"/>
      <c r="O2354" s="1236">
        <v>11.36</v>
      </c>
    </row>
    <row r="2355" spans="1:15" ht="14.45" customHeight="1" x14ac:dyDescent="0.25">
      <c r="A2355" s="878">
        <v>216</v>
      </c>
      <c r="B2355" s="690">
        <v>264</v>
      </c>
      <c r="C2355" s="1215" t="s">
        <v>3311</v>
      </c>
      <c r="D2355" s="773" t="s">
        <v>3362</v>
      </c>
      <c r="E2355" s="755"/>
      <c r="F2355" s="1110"/>
      <c r="G2355" s="755"/>
      <c r="H2355" s="755"/>
      <c r="I2355" s="755"/>
      <c r="J2355" s="755"/>
      <c r="K2355" s="755"/>
      <c r="L2355" s="755"/>
      <c r="M2355" s="755" t="s">
        <v>643</v>
      </c>
      <c r="N2355" s="755"/>
      <c r="O2355" s="1236">
        <v>4.41</v>
      </c>
    </row>
    <row r="2356" spans="1:15" ht="14.45" customHeight="1" x14ac:dyDescent="0.25">
      <c r="A2356" s="878">
        <v>216</v>
      </c>
      <c r="B2356" s="690">
        <v>264</v>
      </c>
      <c r="C2356" s="1215" t="s">
        <v>3312</v>
      </c>
      <c r="D2356" s="773" t="s">
        <v>3363</v>
      </c>
      <c r="E2356" s="755"/>
      <c r="F2356" s="1110"/>
      <c r="G2356" s="755"/>
      <c r="H2356" s="755"/>
      <c r="I2356" s="755"/>
      <c r="J2356" s="755"/>
      <c r="K2356" s="755"/>
      <c r="L2356" s="755"/>
      <c r="M2356" s="755" t="s">
        <v>643</v>
      </c>
      <c r="N2356" s="755"/>
      <c r="O2356" s="1236">
        <v>2.97</v>
      </c>
    </row>
    <row r="2357" spans="1:15" ht="14.45" customHeight="1" x14ac:dyDescent="0.25">
      <c r="A2357" s="878">
        <v>216</v>
      </c>
      <c r="B2357" s="690">
        <v>264</v>
      </c>
      <c r="C2357" s="1215" t="s">
        <v>3313</v>
      </c>
      <c r="D2357" s="773" t="s">
        <v>3364</v>
      </c>
      <c r="E2357" s="755"/>
      <c r="F2357" s="1110"/>
      <c r="G2357" s="755"/>
      <c r="H2357" s="755"/>
      <c r="I2357" s="755"/>
      <c r="J2357" s="755"/>
      <c r="K2357" s="755"/>
      <c r="L2357" s="755"/>
      <c r="M2357" s="755" t="s">
        <v>643</v>
      </c>
      <c r="N2357" s="755"/>
      <c r="O2357" s="1236">
        <v>23.75</v>
      </c>
    </row>
    <row r="2358" spans="1:15" ht="14.45" customHeight="1" x14ac:dyDescent="0.25">
      <c r="A2358" s="878">
        <v>216</v>
      </c>
      <c r="B2358" s="690">
        <v>264</v>
      </c>
      <c r="C2358" s="1215" t="s">
        <v>3314</v>
      </c>
      <c r="D2358" s="773" t="s">
        <v>3366</v>
      </c>
      <c r="E2358" s="755"/>
      <c r="F2358" s="1110"/>
      <c r="G2358" s="755"/>
      <c r="H2358" s="755"/>
      <c r="I2358" s="755"/>
      <c r="J2358" s="755"/>
      <c r="K2358" s="755"/>
      <c r="L2358" s="755"/>
      <c r="M2358" s="755" t="s">
        <v>643</v>
      </c>
      <c r="N2358" s="755"/>
      <c r="O2358" s="1236">
        <v>16.86</v>
      </c>
    </row>
    <row r="2359" spans="1:15" ht="14.45" customHeight="1" x14ac:dyDescent="0.25">
      <c r="A2359" s="878">
        <v>216</v>
      </c>
      <c r="B2359" s="690">
        <v>264</v>
      </c>
      <c r="C2359" s="1215" t="s">
        <v>3315</v>
      </c>
      <c r="D2359" s="773" t="s">
        <v>3365</v>
      </c>
      <c r="E2359" s="755"/>
      <c r="F2359" s="1110"/>
      <c r="G2359" s="755"/>
      <c r="H2359" s="755"/>
      <c r="I2359" s="755"/>
      <c r="J2359" s="755"/>
      <c r="K2359" s="755"/>
      <c r="L2359" s="755"/>
      <c r="M2359" s="755" t="s">
        <v>643</v>
      </c>
      <c r="N2359" s="755"/>
      <c r="O2359" s="1236">
        <v>10.85</v>
      </c>
    </row>
    <row r="2360" spans="1:15" ht="14.45" customHeight="1" x14ac:dyDescent="0.25">
      <c r="A2360" s="878">
        <v>216</v>
      </c>
      <c r="B2360" s="690">
        <v>264</v>
      </c>
      <c r="C2360" s="1215" t="s">
        <v>3316</v>
      </c>
      <c r="D2360" s="773" t="s">
        <v>3367</v>
      </c>
      <c r="E2360" s="755"/>
      <c r="F2360" s="1110"/>
      <c r="G2360" s="755"/>
      <c r="H2360" s="755"/>
      <c r="I2360" s="755"/>
      <c r="J2360" s="755"/>
      <c r="K2360" s="755"/>
      <c r="L2360" s="755"/>
      <c r="M2360" s="755" t="s">
        <v>643</v>
      </c>
      <c r="N2360" s="755"/>
      <c r="O2360" s="1236">
        <v>4.97</v>
      </c>
    </row>
    <row r="2361" spans="1:15" ht="14.45" customHeight="1" x14ac:dyDescent="0.25">
      <c r="A2361" s="878">
        <v>216</v>
      </c>
      <c r="B2361" s="690">
        <v>264</v>
      </c>
      <c r="C2361" s="1215" t="s">
        <v>3317</v>
      </c>
      <c r="D2361" s="773" t="s">
        <v>3368</v>
      </c>
      <c r="E2361" s="755"/>
      <c r="F2361" s="1110"/>
      <c r="G2361" s="755"/>
      <c r="H2361" s="755"/>
      <c r="I2361" s="755"/>
      <c r="J2361" s="755"/>
      <c r="K2361" s="755"/>
      <c r="L2361" s="755"/>
      <c r="M2361" s="755" t="s">
        <v>643</v>
      </c>
      <c r="N2361" s="755"/>
      <c r="O2361" s="1236">
        <v>30.27</v>
      </c>
    </row>
    <row r="2362" spans="1:15" ht="14.45" customHeight="1" x14ac:dyDescent="0.25">
      <c r="A2362" s="878">
        <v>216</v>
      </c>
      <c r="B2362" s="690">
        <v>264</v>
      </c>
      <c r="C2362" s="1215" t="s">
        <v>3318</v>
      </c>
      <c r="D2362" s="773" t="s">
        <v>3369</v>
      </c>
      <c r="E2362" s="755"/>
      <c r="F2362" s="1110"/>
      <c r="G2362" s="755"/>
      <c r="H2362" s="755"/>
      <c r="I2362" s="755"/>
      <c r="J2362" s="755"/>
      <c r="K2362" s="755"/>
      <c r="L2362" s="755"/>
      <c r="M2362" s="755" t="s">
        <v>643</v>
      </c>
      <c r="N2362" s="755"/>
      <c r="O2362" s="1236">
        <v>59.21</v>
      </c>
    </row>
    <row r="2363" spans="1:15" ht="14.45" customHeight="1" x14ac:dyDescent="0.25">
      <c r="A2363" s="878">
        <v>216</v>
      </c>
      <c r="B2363" s="690">
        <v>264</v>
      </c>
      <c r="C2363" s="1215" t="s">
        <v>3319</v>
      </c>
      <c r="D2363" s="773" t="s">
        <v>3370</v>
      </c>
      <c r="E2363" s="755"/>
      <c r="F2363" s="1110"/>
      <c r="G2363" s="755"/>
      <c r="H2363" s="755"/>
      <c r="I2363" s="755"/>
      <c r="J2363" s="755"/>
      <c r="K2363" s="755"/>
      <c r="L2363" s="755"/>
      <c r="M2363" s="755" t="s">
        <v>643</v>
      </c>
      <c r="N2363" s="755"/>
      <c r="O2363" s="1236">
        <v>15.24</v>
      </c>
    </row>
    <row r="2364" spans="1:15" ht="14.45" customHeight="1" x14ac:dyDescent="0.25">
      <c r="A2364" s="878">
        <v>216</v>
      </c>
      <c r="B2364" s="690">
        <v>264</v>
      </c>
      <c r="C2364" s="1215" t="s">
        <v>3320</v>
      </c>
      <c r="D2364" s="773" t="s">
        <v>3371</v>
      </c>
      <c r="E2364" s="755"/>
      <c r="F2364" s="1110"/>
      <c r="G2364" s="755"/>
      <c r="H2364" s="755"/>
      <c r="I2364" s="755"/>
      <c r="J2364" s="755"/>
      <c r="K2364" s="755"/>
      <c r="L2364" s="755"/>
      <c r="M2364" s="755" t="s">
        <v>643</v>
      </c>
      <c r="N2364" s="755"/>
      <c r="O2364" s="1236">
        <v>29.14</v>
      </c>
    </row>
    <row r="2365" spans="1:15" ht="14.45" customHeight="1" x14ac:dyDescent="0.25">
      <c r="A2365" s="878">
        <v>216</v>
      </c>
      <c r="B2365" s="690">
        <v>264</v>
      </c>
      <c r="C2365" s="1215" t="s">
        <v>3321</v>
      </c>
      <c r="D2365" s="773" t="s">
        <v>3372</v>
      </c>
      <c r="E2365" s="755"/>
      <c r="F2365" s="1110"/>
      <c r="G2365" s="755"/>
      <c r="H2365" s="755"/>
      <c r="I2365" s="755"/>
      <c r="J2365" s="755"/>
      <c r="K2365" s="755"/>
      <c r="L2365" s="755"/>
      <c r="M2365" s="755" t="s">
        <v>643</v>
      </c>
      <c r="N2365" s="755"/>
      <c r="O2365" s="1236">
        <v>31.62</v>
      </c>
    </row>
    <row r="2366" spans="1:15" ht="14.45" customHeight="1" x14ac:dyDescent="0.25">
      <c r="A2366" s="878">
        <v>216</v>
      </c>
      <c r="B2366" s="690">
        <v>264</v>
      </c>
      <c r="C2366" s="1215" t="s">
        <v>3322</v>
      </c>
      <c r="D2366" s="773" t="s">
        <v>3373</v>
      </c>
      <c r="E2366" s="755"/>
      <c r="F2366" s="1110"/>
      <c r="G2366" s="755"/>
      <c r="H2366" s="755"/>
      <c r="I2366" s="755"/>
      <c r="J2366" s="755"/>
      <c r="K2366" s="755"/>
      <c r="L2366" s="755"/>
      <c r="M2366" s="755" t="s">
        <v>643</v>
      </c>
      <c r="N2366" s="755"/>
      <c r="O2366" s="1236">
        <v>17.37</v>
      </c>
    </row>
    <row r="2367" spans="1:15" ht="14.45" customHeight="1" x14ac:dyDescent="0.25">
      <c r="A2367" s="878">
        <v>216</v>
      </c>
      <c r="B2367" s="690">
        <v>264</v>
      </c>
      <c r="C2367" s="1215" t="s">
        <v>3323</v>
      </c>
      <c r="D2367" s="773" t="s">
        <v>3374</v>
      </c>
      <c r="E2367" s="755"/>
      <c r="F2367" s="1110"/>
      <c r="G2367" s="755"/>
      <c r="H2367" s="755"/>
      <c r="I2367" s="755"/>
      <c r="J2367" s="755"/>
      <c r="K2367" s="755"/>
      <c r="L2367" s="755"/>
      <c r="M2367" s="755" t="s">
        <v>643</v>
      </c>
      <c r="N2367" s="755"/>
      <c r="O2367" s="1236">
        <v>16.579999999999998</v>
      </c>
    </row>
    <row r="2368" spans="1:15" ht="14.45" customHeight="1" x14ac:dyDescent="0.25">
      <c r="A2368" s="878">
        <v>216</v>
      </c>
      <c r="B2368" s="690">
        <v>264</v>
      </c>
      <c r="C2368" s="1215" t="s">
        <v>3324</v>
      </c>
      <c r="D2368" s="773" t="s">
        <v>3375</v>
      </c>
      <c r="E2368" s="755"/>
      <c r="F2368" s="1110"/>
      <c r="G2368" s="755"/>
      <c r="H2368" s="755"/>
      <c r="I2368" s="755"/>
      <c r="J2368" s="755"/>
      <c r="K2368" s="755"/>
      <c r="L2368" s="755"/>
      <c r="M2368" s="755" t="s">
        <v>643</v>
      </c>
      <c r="N2368" s="755"/>
      <c r="O2368" s="1236">
        <v>9.85</v>
      </c>
    </row>
    <row r="2369" spans="1:16360" ht="14.45" customHeight="1" x14ac:dyDescent="0.25">
      <c r="A2369" s="878">
        <v>216</v>
      </c>
      <c r="B2369" s="690">
        <v>264</v>
      </c>
      <c r="C2369" s="1215" t="s">
        <v>3325</v>
      </c>
      <c r="D2369" s="773" t="s">
        <v>3376</v>
      </c>
      <c r="E2369" s="755"/>
      <c r="F2369" s="1110"/>
      <c r="G2369" s="755"/>
      <c r="H2369" s="755"/>
      <c r="I2369" s="755"/>
      <c r="J2369" s="755"/>
      <c r="K2369" s="755"/>
      <c r="L2369" s="755"/>
      <c r="M2369" s="755" t="s">
        <v>643</v>
      </c>
      <c r="N2369" s="755"/>
      <c r="O2369" s="1236">
        <v>10.6</v>
      </c>
    </row>
    <row r="2370" spans="1:16360" ht="14.45" customHeight="1" x14ac:dyDescent="0.25">
      <c r="A2370" s="878">
        <v>216</v>
      </c>
      <c r="B2370" s="690">
        <v>264</v>
      </c>
      <c r="C2370" s="1215" t="s">
        <v>3326</v>
      </c>
      <c r="D2370" s="773" t="s">
        <v>3377</v>
      </c>
      <c r="E2370" s="755"/>
      <c r="F2370" s="1110"/>
      <c r="G2370" s="755"/>
      <c r="H2370" s="755"/>
      <c r="I2370" s="755"/>
      <c r="J2370" s="755"/>
      <c r="K2370" s="755"/>
      <c r="L2370" s="755"/>
      <c r="M2370" s="755" t="s">
        <v>643</v>
      </c>
      <c r="N2370" s="755"/>
      <c r="O2370" s="1236">
        <v>41.78</v>
      </c>
    </row>
    <row r="2371" spans="1:16360" ht="14.45" customHeight="1" x14ac:dyDescent="0.25">
      <c r="A2371" s="878">
        <v>216</v>
      </c>
      <c r="B2371" s="690">
        <v>264</v>
      </c>
      <c r="C2371" s="1215" t="s">
        <v>3327</v>
      </c>
      <c r="D2371" s="773" t="s">
        <v>3379</v>
      </c>
      <c r="E2371" s="755"/>
      <c r="F2371" s="1110"/>
      <c r="G2371" s="755"/>
      <c r="H2371" s="755"/>
      <c r="I2371" s="755"/>
      <c r="J2371" s="755"/>
      <c r="K2371" s="755"/>
      <c r="L2371" s="755"/>
      <c r="M2371" s="755" t="s">
        <v>643</v>
      </c>
      <c r="N2371" s="755"/>
      <c r="O2371" s="1236">
        <v>55.69</v>
      </c>
    </row>
    <row r="2372" spans="1:16360" ht="14.45" customHeight="1" x14ac:dyDescent="0.25">
      <c r="A2372" s="878">
        <v>216</v>
      </c>
      <c r="B2372" s="690">
        <v>264</v>
      </c>
      <c r="C2372" s="1215" t="s">
        <v>3328</v>
      </c>
      <c r="D2372" s="773" t="s">
        <v>3378</v>
      </c>
      <c r="E2372" s="755"/>
      <c r="F2372" s="1110"/>
      <c r="G2372" s="755"/>
      <c r="H2372" s="755"/>
      <c r="I2372" s="755"/>
      <c r="J2372" s="755"/>
      <c r="K2372" s="755"/>
      <c r="L2372" s="755"/>
      <c r="M2372" s="755" t="s">
        <v>643</v>
      </c>
      <c r="N2372" s="755"/>
      <c r="O2372" s="1236">
        <v>108.75</v>
      </c>
    </row>
    <row r="2373" spans="1:16360" ht="14.45" customHeight="1" x14ac:dyDescent="0.25">
      <c r="A2373" s="878">
        <v>216</v>
      </c>
      <c r="B2373" s="690">
        <v>264</v>
      </c>
      <c r="C2373" s="1215" t="s">
        <v>3329</v>
      </c>
      <c r="D2373" s="773" t="s">
        <v>3380</v>
      </c>
      <c r="E2373" s="755"/>
      <c r="F2373" s="1110"/>
      <c r="G2373" s="755"/>
      <c r="H2373" s="755"/>
      <c r="I2373" s="755"/>
      <c r="J2373" s="755"/>
      <c r="K2373" s="755"/>
      <c r="L2373" s="755"/>
      <c r="M2373" s="755" t="s">
        <v>643</v>
      </c>
      <c r="N2373" s="755"/>
      <c r="O2373" s="1236">
        <v>62.04</v>
      </c>
    </row>
    <row r="2374" spans="1:16360" ht="14.45" customHeight="1" x14ac:dyDescent="0.25">
      <c r="A2374" s="878">
        <v>216</v>
      </c>
      <c r="B2374" s="690">
        <v>264</v>
      </c>
      <c r="C2374" s="1215" t="s">
        <v>3330</v>
      </c>
      <c r="D2374" s="773" t="s">
        <v>3381</v>
      </c>
      <c r="E2374" s="755"/>
      <c r="F2374" s="1110"/>
      <c r="G2374" s="755"/>
      <c r="H2374" s="755"/>
      <c r="I2374" s="755"/>
      <c r="J2374" s="755"/>
      <c r="K2374" s="755"/>
      <c r="L2374" s="755"/>
      <c r="M2374" s="755" t="s">
        <v>643</v>
      </c>
      <c r="N2374" s="755"/>
      <c r="O2374" s="1236">
        <v>115.1</v>
      </c>
    </row>
    <row r="2375" spans="1:16360" ht="14.45" customHeight="1" x14ac:dyDescent="0.25">
      <c r="A2375" s="878">
        <v>216</v>
      </c>
      <c r="B2375" s="690">
        <v>264</v>
      </c>
      <c r="C2375" s="1215" t="s">
        <v>3331</v>
      </c>
      <c r="D2375" s="773" t="s">
        <v>3382</v>
      </c>
      <c r="E2375" s="755"/>
      <c r="F2375" s="1110"/>
      <c r="G2375" s="755"/>
      <c r="H2375" s="755"/>
      <c r="I2375" s="755"/>
      <c r="J2375" s="755"/>
      <c r="K2375" s="755"/>
      <c r="L2375" s="755"/>
      <c r="M2375" s="755" t="s">
        <v>643</v>
      </c>
      <c r="N2375" s="755"/>
      <c r="O2375" s="1236">
        <v>22.94</v>
      </c>
    </row>
    <row r="2376" spans="1:16360" ht="14.45" customHeight="1" x14ac:dyDescent="0.25">
      <c r="A2376" s="878">
        <v>216</v>
      </c>
      <c r="B2376" s="690">
        <v>264</v>
      </c>
      <c r="C2376" s="1215" t="s">
        <v>3332</v>
      </c>
      <c r="D2376" s="773" t="s">
        <v>3383</v>
      </c>
      <c r="E2376" s="755"/>
      <c r="F2376" s="1110"/>
      <c r="G2376" s="755"/>
      <c r="H2376" s="755"/>
      <c r="I2376" s="755"/>
      <c r="J2376" s="755"/>
      <c r="K2376" s="755"/>
      <c r="L2376" s="755"/>
      <c r="M2376" s="755" t="s">
        <v>643</v>
      </c>
      <c r="N2376" s="755"/>
      <c r="O2376" s="1236">
        <v>31.54</v>
      </c>
    </row>
    <row r="2377" spans="1:16360" ht="14.45" customHeight="1" x14ac:dyDescent="0.25">
      <c r="A2377" s="878">
        <v>216</v>
      </c>
      <c r="B2377" s="690">
        <v>264</v>
      </c>
      <c r="C2377" s="1215" t="s">
        <v>3333</v>
      </c>
      <c r="D2377" s="773" t="s">
        <v>3384</v>
      </c>
      <c r="E2377" s="755"/>
      <c r="F2377" s="1110"/>
      <c r="G2377" s="755"/>
      <c r="H2377" s="755"/>
      <c r="I2377" s="755"/>
      <c r="J2377" s="755"/>
      <c r="K2377" s="755"/>
      <c r="L2377" s="755"/>
      <c r="M2377" s="755" t="s">
        <v>643</v>
      </c>
      <c r="N2377" s="755"/>
      <c r="O2377" s="1236">
        <v>23.83</v>
      </c>
    </row>
    <row r="2378" spans="1:16360" ht="14.45" customHeight="1" x14ac:dyDescent="0.25">
      <c r="A2378" s="878">
        <v>216</v>
      </c>
      <c r="B2378" s="690">
        <v>264</v>
      </c>
      <c r="C2378" s="1215" t="s">
        <v>3334</v>
      </c>
      <c r="D2378" s="773" t="s">
        <v>3385</v>
      </c>
      <c r="E2378" s="755"/>
      <c r="F2378" s="1110"/>
      <c r="G2378" s="755"/>
      <c r="H2378" s="755"/>
      <c r="I2378" s="755"/>
      <c r="J2378" s="755"/>
      <c r="K2378" s="755"/>
      <c r="L2378" s="755"/>
      <c r="M2378" s="755" t="s">
        <v>643</v>
      </c>
      <c r="N2378" s="755"/>
      <c r="O2378" s="1236">
        <v>80.75</v>
      </c>
    </row>
    <row r="2379" spans="1:16360" ht="14.45" customHeight="1" x14ac:dyDescent="0.25">
      <c r="A2379" s="878">
        <v>216</v>
      </c>
      <c r="B2379" s="690">
        <v>264</v>
      </c>
      <c r="C2379" s="1215" t="s">
        <v>3335</v>
      </c>
      <c r="D2379" s="773" t="s">
        <v>3386</v>
      </c>
      <c r="E2379" s="755"/>
      <c r="F2379" s="1110"/>
      <c r="G2379" s="755"/>
      <c r="H2379" s="755"/>
      <c r="I2379" s="755"/>
      <c r="J2379" s="755"/>
      <c r="K2379" s="755"/>
      <c r="L2379" s="755"/>
      <c r="M2379" s="755" t="s">
        <v>643</v>
      </c>
      <c r="N2379" s="755"/>
      <c r="O2379" s="1236">
        <v>57.09</v>
      </c>
    </row>
    <row r="2380" spans="1:16360" ht="14.45" customHeight="1" x14ac:dyDescent="0.25">
      <c r="A2380" s="878">
        <v>216</v>
      </c>
      <c r="B2380" s="690">
        <v>264</v>
      </c>
      <c r="C2380" s="1215" t="s">
        <v>3336</v>
      </c>
      <c r="D2380" s="773" t="s">
        <v>3387</v>
      </c>
      <c r="E2380" s="755"/>
      <c r="F2380" s="1110"/>
      <c r="G2380" s="755"/>
      <c r="H2380" s="755"/>
      <c r="I2380" s="755"/>
      <c r="J2380" s="755"/>
      <c r="K2380" s="755"/>
      <c r="L2380" s="755"/>
      <c r="M2380" s="755" t="s">
        <v>643</v>
      </c>
      <c r="N2380" s="755"/>
      <c r="O2380" s="1236">
        <v>31.54</v>
      </c>
    </row>
    <row r="2381" spans="1:16360" ht="14.45" customHeight="1" outlineLevel="1" x14ac:dyDescent="0.25">
      <c r="A2381" s="878">
        <v>216</v>
      </c>
      <c r="B2381" s="690">
        <v>264</v>
      </c>
      <c r="C2381" s="1215" t="s">
        <v>3337</v>
      </c>
      <c r="D2381" s="773" t="s">
        <v>3388</v>
      </c>
      <c r="E2381" s="755"/>
      <c r="F2381" s="1110"/>
      <c r="G2381" s="755"/>
      <c r="H2381" s="755"/>
      <c r="I2381" s="755"/>
      <c r="J2381" s="755"/>
      <c r="K2381" s="755"/>
      <c r="L2381" s="755"/>
      <c r="M2381" s="755" t="s">
        <v>643</v>
      </c>
      <c r="N2381" s="755"/>
      <c r="O2381" s="1236">
        <v>31.54</v>
      </c>
      <c r="Q2381" s="697"/>
      <c r="R2381" s="473"/>
      <c r="S2381" s="470"/>
      <c r="T2381" s="470"/>
      <c r="U2381" s="470"/>
      <c r="V2381" s="677"/>
      <c r="W2381" s="470"/>
      <c r="X2381" s="467"/>
      <c r="Y2381" s="559"/>
      <c r="Z2381" s="467"/>
      <c r="AA2381" s="467"/>
      <c r="AB2381" s="467"/>
      <c r="AC2381" s="467"/>
      <c r="AD2381" s="467"/>
      <c r="AE2381" s="467"/>
      <c r="AF2381" s="467"/>
      <c r="AG2381" s="467"/>
      <c r="AH2381" s="467"/>
      <c r="AI2381" s="467"/>
      <c r="AJ2381" s="467"/>
      <c r="AK2381" s="467"/>
      <c r="AL2381" s="467"/>
      <c r="AM2381" s="467"/>
      <c r="AN2381" s="467"/>
      <c r="AO2381" s="467"/>
      <c r="AP2381" s="467"/>
      <c r="AQ2381" s="467"/>
      <c r="AR2381" s="467"/>
      <c r="AS2381" s="467"/>
      <c r="AT2381" s="467"/>
      <c r="AU2381" s="467"/>
      <c r="AV2381" s="1055"/>
      <c r="AW2381" s="695"/>
      <c r="AX2381" s="696"/>
      <c r="AY2381" s="696"/>
      <c r="AZ2381" s="697"/>
      <c r="BA2381" s="697"/>
      <c r="BB2381" s="473"/>
      <c r="BC2381" s="470"/>
      <c r="BD2381" s="470"/>
      <c r="BE2381" s="470"/>
      <c r="BF2381" s="677"/>
      <c r="BG2381" s="470"/>
      <c r="BH2381" s="467"/>
      <c r="BI2381" s="559"/>
      <c r="BJ2381" s="467"/>
      <c r="BK2381" s="467"/>
      <c r="BL2381" s="467"/>
      <c r="BM2381" s="467"/>
      <c r="BN2381" s="467"/>
      <c r="BO2381" s="467"/>
      <c r="BP2381" s="467"/>
      <c r="BQ2381" s="467"/>
      <c r="BR2381" s="467"/>
      <c r="BS2381" s="467"/>
      <c r="BT2381" s="467"/>
      <c r="BU2381" s="467"/>
      <c r="BV2381" s="467"/>
      <c r="BW2381" s="467"/>
      <c r="BX2381" s="467"/>
      <c r="BY2381" s="467"/>
      <c r="BZ2381" s="467"/>
      <c r="CA2381" s="467"/>
      <c r="CB2381" s="467"/>
      <c r="CC2381" s="467"/>
      <c r="CD2381" s="467"/>
      <c r="CE2381" s="467"/>
      <c r="CF2381" s="1055"/>
      <c r="CG2381" s="695"/>
      <c r="CH2381" s="696"/>
      <c r="CI2381" s="696"/>
      <c r="CJ2381" s="697"/>
      <c r="CK2381" s="697"/>
      <c r="CL2381" s="473"/>
      <c r="CM2381" s="470"/>
      <c r="CN2381" s="470"/>
      <c r="CO2381" s="470"/>
      <c r="CP2381" s="677"/>
      <c r="CQ2381" s="470"/>
      <c r="CR2381" s="467"/>
      <c r="CS2381" s="559"/>
      <c r="CT2381" s="467"/>
      <c r="CU2381" s="467"/>
      <c r="CV2381" s="467"/>
      <c r="CW2381" s="467"/>
      <c r="CX2381" s="467"/>
      <c r="CY2381" s="467"/>
      <c r="CZ2381" s="467"/>
      <c r="DA2381" s="467"/>
      <c r="DB2381" s="467"/>
      <c r="DC2381" s="467"/>
      <c r="DD2381" s="467"/>
      <c r="DE2381" s="467"/>
      <c r="DF2381" s="467"/>
      <c r="DG2381" s="467"/>
      <c r="DH2381" s="467"/>
      <c r="DI2381" s="467"/>
      <c r="DJ2381" s="467"/>
      <c r="DK2381" s="467"/>
      <c r="DL2381" s="467"/>
      <c r="DM2381" s="467"/>
      <c r="DN2381" s="467"/>
      <c r="DO2381" s="467"/>
      <c r="DP2381" s="1055"/>
      <c r="DQ2381" s="695"/>
      <c r="DR2381" s="696"/>
      <c r="DS2381" s="696"/>
      <c r="DT2381" s="697"/>
      <c r="DU2381" s="697"/>
      <c r="DV2381" s="473"/>
      <c r="DW2381" s="470"/>
      <c r="DX2381" s="470"/>
      <c r="DY2381" s="470"/>
      <c r="DZ2381" s="677"/>
      <c r="EA2381" s="470"/>
      <c r="EB2381" s="467"/>
      <c r="EC2381" s="559"/>
      <c r="ED2381" s="467"/>
      <c r="EE2381" s="467"/>
      <c r="EF2381" s="467"/>
      <c r="EG2381" s="467"/>
      <c r="EH2381" s="467"/>
      <c r="EI2381" s="467"/>
      <c r="EJ2381" s="467"/>
      <c r="EK2381" s="467"/>
      <c r="EL2381" s="467"/>
      <c r="EM2381" s="467"/>
      <c r="EN2381" s="467"/>
      <c r="EO2381" s="467"/>
      <c r="EP2381" s="467"/>
      <c r="EQ2381" s="467"/>
      <c r="ER2381" s="467"/>
      <c r="ES2381" s="467"/>
      <c r="ET2381" s="467"/>
      <c r="EU2381" s="467"/>
      <c r="EV2381" s="467"/>
      <c r="EW2381" s="467"/>
      <c r="EX2381" s="467"/>
      <c r="EY2381" s="467"/>
      <c r="EZ2381" s="1055"/>
      <c r="FA2381" s="695"/>
      <c r="FB2381" s="696"/>
      <c r="FC2381" s="696"/>
      <c r="FD2381" s="697"/>
      <c r="FE2381" s="697"/>
      <c r="FF2381" s="473"/>
      <c r="FG2381" s="470"/>
      <c r="FH2381" s="470"/>
      <c r="FI2381" s="470"/>
      <c r="FJ2381" s="677"/>
      <c r="FK2381" s="470"/>
      <c r="FL2381" s="467"/>
      <c r="FM2381" s="559"/>
      <c r="FN2381" s="467"/>
      <c r="FO2381" s="467"/>
      <c r="FP2381" s="467"/>
      <c r="FQ2381" s="467"/>
      <c r="FR2381" s="467"/>
      <c r="FS2381" s="467"/>
      <c r="FT2381" s="467"/>
      <c r="FU2381" s="467"/>
      <c r="FV2381" s="467"/>
      <c r="FW2381" s="467"/>
      <c r="FX2381" s="467"/>
      <c r="FY2381" s="467"/>
      <c r="FZ2381" s="467"/>
      <c r="GA2381" s="467"/>
      <c r="GB2381" s="467"/>
      <c r="GC2381" s="467"/>
      <c r="GD2381" s="467"/>
      <c r="GE2381" s="467"/>
      <c r="GF2381" s="467"/>
      <c r="GG2381" s="467"/>
      <c r="GH2381" s="467"/>
      <c r="GI2381" s="467"/>
      <c r="GJ2381" s="1055"/>
      <c r="GK2381" s="695"/>
      <c r="GL2381" s="696"/>
      <c r="GM2381" s="696"/>
      <c r="GN2381" s="697"/>
      <c r="GO2381" s="697"/>
      <c r="GP2381" s="473"/>
      <c r="GQ2381" s="470"/>
      <c r="GR2381" s="470"/>
      <c r="GS2381" s="470"/>
      <c r="GT2381" s="677"/>
      <c r="GU2381" s="470"/>
      <c r="GV2381" s="467"/>
      <c r="GW2381" s="559"/>
      <c r="GX2381" s="467"/>
      <c r="GY2381" s="467"/>
      <c r="GZ2381" s="467"/>
      <c r="HA2381" s="467"/>
      <c r="HB2381" s="467"/>
      <c r="HC2381" s="467"/>
      <c r="HD2381" s="467"/>
      <c r="HE2381" s="467"/>
      <c r="HF2381" s="467"/>
      <c r="HG2381" s="467"/>
      <c r="HH2381" s="467"/>
      <c r="HI2381" s="467"/>
      <c r="HJ2381" s="467"/>
      <c r="HK2381" s="467"/>
      <c r="HL2381" s="467"/>
      <c r="HM2381" s="467"/>
      <c r="HN2381" s="467"/>
      <c r="HO2381" s="467"/>
      <c r="HP2381" s="467"/>
      <c r="HQ2381" s="467"/>
      <c r="HR2381" s="467"/>
      <c r="HS2381" s="467"/>
      <c r="HT2381" s="1055"/>
      <c r="HU2381" s="695"/>
      <c r="HV2381" s="696"/>
      <c r="HW2381" s="696"/>
      <c r="HX2381" s="697"/>
      <c r="HY2381" s="697"/>
      <c r="HZ2381" s="473"/>
      <c r="IA2381" s="470"/>
      <c r="IB2381" s="470"/>
      <c r="IC2381" s="470"/>
      <c r="ID2381" s="677"/>
      <c r="IE2381" s="470"/>
      <c r="IF2381" s="467"/>
      <c r="IG2381" s="559"/>
      <c r="IH2381" s="467"/>
      <c r="II2381" s="467"/>
      <c r="IJ2381" s="467"/>
      <c r="IK2381" s="467"/>
      <c r="IL2381" s="467"/>
      <c r="IM2381" s="467"/>
      <c r="IN2381" s="467"/>
      <c r="IO2381" s="467"/>
      <c r="IP2381" s="467"/>
      <c r="IQ2381" s="467"/>
      <c r="IR2381" s="467"/>
      <c r="IS2381" s="467"/>
      <c r="IT2381" s="467"/>
      <c r="IU2381" s="467"/>
      <c r="IV2381" s="467"/>
      <c r="IW2381" s="467"/>
      <c r="IX2381" s="467"/>
      <c r="IY2381" s="467"/>
      <c r="IZ2381" s="467"/>
      <c r="JA2381" s="467"/>
      <c r="JB2381" s="467"/>
      <c r="JC2381" s="467"/>
      <c r="JD2381" s="1055"/>
      <c r="JE2381" s="695"/>
      <c r="JF2381" s="696"/>
      <c r="JG2381" s="696"/>
      <c r="JH2381" s="697"/>
      <c r="JI2381" s="697"/>
      <c r="JJ2381" s="473"/>
      <c r="JK2381" s="470"/>
      <c r="JL2381" s="470"/>
      <c r="JM2381" s="470"/>
      <c r="JN2381" s="677"/>
      <c r="JO2381" s="470"/>
      <c r="JP2381" s="467"/>
      <c r="JQ2381" s="559"/>
      <c r="JR2381" s="467"/>
      <c r="JS2381" s="467"/>
      <c r="JT2381" s="467"/>
      <c r="JU2381" s="467"/>
      <c r="JV2381" s="467"/>
      <c r="JW2381" s="467"/>
      <c r="JX2381" s="467"/>
      <c r="JY2381" s="467"/>
      <c r="JZ2381" s="467"/>
      <c r="KA2381" s="467"/>
      <c r="KB2381" s="467"/>
      <c r="KC2381" s="467"/>
      <c r="KD2381" s="467"/>
      <c r="KE2381" s="467"/>
      <c r="KF2381" s="467"/>
      <c r="KG2381" s="467"/>
      <c r="KH2381" s="467"/>
      <c r="KI2381" s="467"/>
      <c r="KJ2381" s="467"/>
      <c r="KK2381" s="467"/>
      <c r="KL2381" s="467"/>
      <c r="KM2381" s="467"/>
      <c r="KN2381" s="1055"/>
      <c r="KO2381" s="695"/>
      <c r="KP2381" s="696"/>
      <c r="KQ2381" s="696"/>
      <c r="KR2381" s="697"/>
      <c r="KS2381" s="697"/>
      <c r="KT2381" s="473"/>
      <c r="KU2381" s="470"/>
      <c r="KV2381" s="470"/>
      <c r="KW2381" s="470"/>
      <c r="KX2381" s="677"/>
      <c r="KY2381" s="470"/>
      <c r="KZ2381" s="467"/>
      <c r="LA2381" s="559"/>
      <c r="LB2381" s="467"/>
      <c r="LC2381" s="467"/>
      <c r="LD2381" s="467"/>
      <c r="LE2381" s="467"/>
      <c r="LF2381" s="467"/>
      <c r="LG2381" s="467"/>
      <c r="LH2381" s="467"/>
      <c r="LI2381" s="467"/>
      <c r="LJ2381" s="467"/>
      <c r="LK2381" s="467"/>
      <c r="LL2381" s="467"/>
      <c r="LM2381" s="467"/>
      <c r="LN2381" s="467"/>
      <c r="LO2381" s="467"/>
      <c r="LP2381" s="467"/>
      <c r="LQ2381" s="467"/>
      <c r="LR2381" s="467"/>
      <c r="LS2381" s="467"/>
      <c r="LT2381" s="467"/>
      <c r="LU2381" s="467"/>
      <c r="LV2381" s="467"/>
      <c r="LW2381" s="467"/>
      <c r="LX2381" s="1055"/>
      <c r="LY2381" s="695"/>
      <c r="LZ2381" s="696"/>
      <c r="MA2381" s="696"/>
      <c r="MB2381" s="697"/>
      <c r="MC2381" s="697"/>
      <c r="MD2381" s="473"/>
      <c r="ME2381" s="470"/>
      <c r="MF2381" s="470"/>
      <c r="MG2381" s="470"/>
      <c r="MH2381" s="677"/>
      <c r="MI2381" s="470"/>
      <c r="MJ2381" s="467"/>
      <c r="MK2381" s="559"/>
      <c r="ML2381" s="467"/>
      <c r="MM2381" s="467"/>
      <c r="MN2381" s="467"/>
      <c r="MO2381" s="467"/>
      <c r="MP2381" s="467"/>
      <c r="MQ2381" s="467"/>
      <c r="MR2381" s="467"/>
      <c r="MS2381" s="467"/>
      <c r="MT2381" s="467"/>
      <c r="MU2381" s="467"/>
      <c r="MV2381" s="467"/>
      <c r="MW2381" s="467"/>
      <c r="MX2381" s="467"/>
      <c r="MY2381" s="467"/>
      <c r="MZ2381" s="467"/>
      <c r="NA2381" s="467"/>
      <c r="NB2381" s="467"/>
      <c r="NC2381" s="467"/>
      <c r="ND2381" s="467"/>
      <c r="NE2381" s="467"/>
      <c r="NF2381" s="467"/>
      <c r="NG2381" s="467"/>
      <c r="NH2381" s="1055"/>
      <c r="NI2381" s="695"/>
      <c r="NJ2381" s="696"/>
      <c r="NK2381" s="696"/>
      <c r="NL2381" s="697"/>
      <c r="NM2381" s="697"/>
      <c r="NN2381" s="473"/>
      <c r="NO2381" s="470"/>
      <c r="NP2381" s="470"/>
      <c r="NQ2381" s="470"/>
      <c r="NR2381" s="677"/>
      <c r="NS2381" s="470"/>
      <c r="NT2381" s="467"/>
      <c r="NU2381" s="559"/>
      <c r="NV2381" s="467"/>
      <c r="NW2381" s="467"/>
      <c r="NX2381" s="467"/>
      <c r="NY2381" s="467"/>
      <c r="NZ2381" s="467"/>
      <c r="OA2381" s="467"/>
      <c r="OB2381" s="467"/>
      <c r="OC2381" s="467"/>
      <c r="OD2381" s="467"/>
      <c r="OE2381" s="467"/>
      <c r="OF2381" s="467"/>
      <c r="OG2381" s="467"/>
      <c r="OH2381" s="467"/>
      <c r="OI2381" s="467"/>
      <c r="OJ2381" s="467"/>
      <c r="OK2381" s="467"/>
      <c r="OL2381" s="467"/>
      <c r="OM2381" s="467"/>
      <c r="ON2381" s="467"/>
      <c r="OO2381" s="467"/>
      <c r="OP2381" s="467"/>
      <c r="OQ2381" s="467"/>
      <c r="OR2381" s="1055"/>
      <c r="OS2381" s="695"/>
      <c r="OT2381" s="696"/>
      <c r="OU2381" s="696"/>
      <c r="OV2381" s="697"/>
      <c r="OW2381" s="697"/>
      <c r="OX2381" s="473"/>
      <c r="OY2381" s="470"/>
      <c r="OZ2381" s="470"/>
      <c r="PA2381" s="470"/>
      <c r="PB2381" s="677"/>
      <c r="PC2381" s="470"/>
      <c r="PD2381" s="467"/>
      <c r="PE2381" s="559"/>
      <c r="PF2381" s="467"/>
      <c r="PG2381" s="467"/>
      <c r="PH2381" s="467"/>
      <c r="PI2381" s="467"/>
      <c r="PJ2381" s="467"/>
      <c r="PK2381" s="467"/>
      <c r="PL2381" s="467"/>
      <c r="PM2381" s="467"/>
      <c r="PN2381" s="467"/>
      <c r="PO2381" s="467"/>
      <c r="PP2381" s="467"/>
      <c r="PQ2381" s="467"/>
      <c r="PR2381" s="467"/>
      <c r="PS2381" s="467"/>
      <c r="PT2381" s="467"/>
      <c r="PU2381" s="467"/>
      <c r="PV2381" s="467"/>
      <c r="PW2381" s="467"/>
      <c r="PX2381" s="467"/>
      <c r="PY2381" s="467"/>
      <c r="PZ2381" s="467"/>
      <c r="QA2381" s="467"/>
      <c r="QB2381" s="1055"/>
      <c r="QC2381" s="695"/>
      <c r="QD2381" s="696"/>
      <c r="QE2381" s="696"/>
      <c r="QF2381" s="697"/>
      <c r="QG2381" s="697"/>
      <c r="QH2381" s="473"/>
      <c r="QI2381" s="470"/>
      <c r="QJ2381" s="470"/>
      <c r="QK2381" s="470"/>
      <c r="QL2381" s="677"/>
      <c r="QM2381" s="470"/>
      <c r="QN2381" s="467"/>
      <c r="QO2381" s="559"/>
      <c r="QP2381" s="467"/>
      <c r="QQ2381" s="467"/>
      <c r="QR2381" s="467"/>
      <c r="QS2381" s="467"/>
      <c r="QT2381" s="467"/>
      <c r="QU2381" s="467"/>
      <c r="QV2381" s="467"/>
      <c r="QW2381" s="467"/>
      <c r="QX2381" s="467"/>
      <c r="QY2381" s="467"/>
      <c r="QZ2381" s="467"/>
      <c r="RA2381" s="467"/>
      <c r="RB2381" s="467"/>
      <c r="RC2381" s="467"/>
      <c r="RD2381" s="467"/>
      <c r="RE2381" s="467"/>
      <c r="RF2381" s="467"/>
      <c r="RG2381" s="467"/>
      <c r="RH2381" s="467"/>
      <c r="RI2381" s="467"/>
      <c r="RJ2381" s="467"/>
      <c r="RK2381" s="467"/>
      <c r="RL2381" s="1055"/>
      <c r="RM2381" s="695"/>
      <c r="RN2381" s="696"/>
      <c r="RO2381" s="696"/>
      <c r="RP2381" s="697"/>
      <c r="RQ2381" s="697"/>
      <c r="RR2381" s="473"/>
      <c r="RS2381" s="470"/>
      <c r="RT2381" s="470"/>
      <c r="RU2381" s="470"/>
      <c r="RV2381" s="677"/>
      <c r="RW2381" s="470"/>
      <c r="RX2381" s="467"/>
      <c r="RY2381" s="559"/>
      <c r="RZ2381" s="467"/>
      <c r="SA2381" s="467"/>
      <c r="SB2381" s="467"/>
      <c r="SC2381" s="467"/>
      <c r="SD2381" s="467"/>
      <c r="SE2381" s="467"/>
      <c r="SF2381" s="467"/>
      <c r="SG2381" s="467"/>
      <c r="SH2381" s="467"/>
      <c r="SI2381" s="467"/>
      <c r="SJ2381" s="467"/>
      <c r="SK2381" s="467"/>
      <c r="SL2381" s="467"/>
      <c r="SM2381" s="467"/>
      <c r="SN2381" s="467"/>
      <c r="SO2381" s="467"/>
      <c r="SP2381" s="467"/>
      <c r="SQ2381" s="467"/>
      <c r="SR2381" s="467"/>
      <c r="SS2381" s="467"/>
      <c r="ST2381" s="467"/>
      <c r="SU2381" s="467"/>
      <c r="SV2381" s="1055"/>
      <c r="SW2381" s="695"/>
      <c r="SX2381" s="696"/>
      <c r="SY2381" s="696"/>
      <c r="SZ2381" s="697"/>
      <c r="TA2381" s="697"/>
      <c r="TB2381" s="473"/>
      <c r="TC2381" s="470"/>
      <c r="TD2381" s="470"/>
      <c r="TE2381" s="470"/>
      <c r="TF2381" s="677"/>
      <c r="TG2381" s="470"/>
      <c r="TH2381" s="467"/>
      <c r="TI2381" s="559"/>
      <c r="TJ2381" s="467"/>
      <c r="TK2381" s="467"/>
      <c r="TL2381" s="467"/>
      <c r="TM2381" s="467"/>
      <c r="TN2381" s="467"/>
      <c r="TO2381" s="467"/>
      <c r="TP2381" s="467"/>
      <c r="TQ2381" s="467"/>
      <c r="TR2381" s="467"/>
      <c r="TS2381" s="467"/>
      <c r="TT2381" s="467"/>
      <c r="TU2381" s="467"/>
      <c r="TV2381" s="467"/>
      <c r="TW2381" s="467"/>
      <c r="TX2381" s="467"/>
      <c r="TY2381" s="467"/>
      <c r="TZ2381" s="467"/>
      <c r="UA2381" s="467"/>
      <c r="UB2381" s="467"/>
      <c r="UC2381" s="467"/>
      <c r="UD2381" s="467"/>
      <c r="UE2381" s="467"/>
      <c r="UF2381" s="1055"/>
      <c r="UG2381" s="695"/>
      <c r="UH2381" s="696"/>
      <c r="UI2381" s="696"/>
      <c r="UJ2381" s="697"/>
      <c r="UK2381" s="697"/>
      <c r="UL2381" s="473"/>
      <c r="UM2381" s="470"/>
      <c r="UN2381" s="470"/>
      <c r="UO2381" s="470"/>
      <c r="UP2381" s="677"/>
      <c r="UQ2381" s="470"/>
      <c r="UR2381" s="467"/>
      <c r="US2381" s="559"/>
      <c r="UT2381" s="467"/>
      <c r="UU2381" s="467"/>
      <c r="UV2381" s="467"/>
      <c r="UW2381" s="467"/>
      <c r="UX2381" s="467"/>
      <c r="UY2381" s="467"/>
      <c r="UZ2381" s="467"/>
      <c r="VA2381" s="467"/>
      <c r="VB2381" s="467"/>
      <c r="VC2381" s="467"/>
      <c r="VD2381" s="467"/>
      <c r="VE2381" s="467"/>
      <c r="VF2381" s="467"/>
      <c r="VG2381" s="467"/>
      <c r="VH2381" s="467"/>
      <c r="VI2381" s="467"/>
      <c r="VJ2381" s="467"/>
      <c r="VK2381" s="467"/>
      <c r="VL2381" s="467"/>
      <c r="VM2381" s="467"/>
      <c r="VN2381" s="467"/>
      <c r="VO2381" s="467"/>
      <c r="VP2381" s="1055"/>
      <c r="VQ2381" s="695"/>
      <c r="VR2381" s="696"/>
      <c r="VS2381" s="696"/>
      <c r="VT2381" s="697"/>
      <c r="VU2381" s="697"/>
      <c r="VV2381" s="473"/>
      <c r="VW2381" s="470"/>
      <c r="VX2381" s="470"/>
      <c r="VY2381" s="470"/>
      <c r="VZ2381" s="677"/>
      <c r="WA2381" s="470"/>
      <c r="WB2381" s="467"/>
      <c r="WC2381" s="559"/>
      <c r="WD2381" s="467"/>
      <c r="WE2381" s="467"/>
      <c r="WF2381" s="467"/>
      <c r="WG2381" s="467"/>
      <c r="WH2381" s="467"/>
      <c r="WI2381" s="467"/>
      <c r="WJ2381" s="467"/>
      <c r="WK2381" s="467"/>
      <c r="WL2381" s="467"/>
      <c r="WM2381" s="467"/>
      <c r="WN2381" s="467"/>
      <c r="WO2381" s="467"/>
      <c r="WP2381" s="467"/>
      <c r="WQ2381" s="467"/>
      <c r="WR2381" s="467"/>
      <c r="WS2381" s="467"/>
      <c r="WT2381" s="467"/>
      <c r="WU2381" s="467"/>
      <c r="WV2381" s="467"/>
      <c r="WW2381" s="467"/>
      <c r="WX2381" s="467"/>
      <c r="WY2381" s="467"/>
      <c r="WZ2381" s="1055"/>
      <c r="XA2381" s="695"/>
      <c r="XB2381" s="696"/>
      <c r="XC2381" s="696"/>
      <c r="XD2381" s="697"/>
      <c r="XE2381" s="697"/>
      <c r="XF2381" s="473"/>
      <c r="XG2381" s="470"/>
      <c r="XH2381" s="470"/>
      <c r="XI2381" s="470"/>
      <c r="XJ2381" s="677"/>
      <c r="XK2381" s="470"/>
      <c r="XL2381" s="467"/>
      <c r="XM2381" s="559"/>
      <c r="XN2381" s="467"/>
      <c r="XO2381" s="467"/>
      <c r="XP2381" s="467"/>
      <c r="XQ2381" s="467"/>
      <c r="XR2381" s="467"/>
      <c r="XS2381" s="467"/>
      <c r="XT2381" s="467"/>
      <c r="XU2381" s="467"/>
      <c r="XV2381" s="467"/>
      <c r="XW2381" s="467"/>
      <c r="XX2381" s="467"/>
      <c r="XY2381" s="467"/>
      <c r="XZ2381" s="467"/>
      <c r="YA2381" s="467"/>
      <c r="YB2381" s="467"/>
      <c r="YC2381" s="467"/>
      <c r="YD2381" s="467"/>
      <c r="YE2381" s="467"/>
      <c r="YF2381" s="467"/>
      <c r="YG2381" s="467"/>
      <c r="YH2381" s="467"/>
      <c r="YI2381" s="467"/>
      <c r="YJ2381" s="1055"/>
      <c r="YK2381" s="695"/>
      <c r="YL2381" s="696"/>
      <c r="YM2381" s="696"/>
      <c r="YN2381" s="697"/>
      <c r="YO2381" s="697"/>
      <c r="YP2381" s="473"/>
      <c r="YQ2381" s="470"/>
      <c r="YR2381" s="470"/>
      <c r="YS2381" s="470"/>
      <c r="YT2381" s="677"/>
      <c r="YU2381" s="470"/>
      <c r="YV2381" s="467"/>
      <c r="YW2381" s="559"/>
      <c r="YX2381" s="467"/>
      <c r="YY2381" s="467"/>
      <c r="YZ2381" s="467"/>
      <c r="ZA2381" s="467"/>
      <c r="ZB2381" s="467"/>
      <c r="ZC2381" s="467"/>
      <c r="ZD2381" s="467"/>
      <c r="ZE2381" s="467"/>
      <c r="ZF2381" s="467"/>
      <c r="ZG2381" s="467"/>
      <c r="ZH2381" s="467"/>
      <c r="ZI2381" s="467"/>
      <c r="ZJ2381" s="467"/>
      <c r="ZK2381" s="467"/>
      <c r="ZL2381" s="467"/>
      <c r="ZM2381" s="467"/>
      <c r="ZN2381" s="467"/>
      <c r="ZO2381" s="467"/>
      <c r="ZP2381" s="467"/>
      <c r="ZQ2381" s="467"/>
      <c r="ZR2381" s="467"/>
      <c r="ZS2381" s="467"/>
      <c r="ZT2381" s="1055"/>
      <c r="ZU2381" s="695"/>
      <c r="ZV2381" s="696"/>
      <c r="ZW2381" s="696"/>
      <c r="ZX2381" s="697"/>
      <c r="ZY2381" s="697"/>
      <c r="ZZ2381" s="473"/>
      <c r="AAA2381" s="470"/>
      <c r="AAB2381" s="470"/>
      <c r="AAC2381" s="470"/>
      <c r="AAD2381" s="677"/>
      <c r="AAE2381" s="470"/>
      <c r="AAF2381" s="467"/>
      <c r="AAG2381" s="559"/>
      <c r="AAH2381" s="467"/>
      <c r="AAI2381" s="467"/>
      <c r="AAJ2381" s="467"/>
      <c r="AAK2381" s="467"/>
      <c r="AAL2381" s="467"/>
      <c r="AAM2381" s="467"/>
      <c r="AAN2381" s="467"/>
      <c r="AAO2381" s="467"/>
      <c r="AAP2381" s="467"/>
      <c r="AAQ2381" s="467"/>
      <c r="AAR2381" s="467"/>
      <c r="AAS2381" s="467"/>
      <c r="AAT2381" s="467"/>
      <c r="AAU2381" s="467"/>
      <c r="AAV2381" s="467"/>
      <c r="AAW2381" s="467"/>
      <c r="AAX2381" s="467"/>
      <c r="AAY2381" s="467"/>
      <c r="AAZ2381" s="467"/>
      <c r="ABA2381" s="467"/>
      <c r="ABB2381" s="467"/>
      <c r="ABC2381" s="467"/>
      <c r="ABD2381" s="1055"/>
      <c r="ABE2381" s="695"/>
      <c r="ABF2381" s="696"/>
      <c r="ABG2381" s="696"/>
      <c r="ABH2381" s="697"/>
      <c r="ABI2381" s="697"/>
      <c r="ABJ2381" s="473"/>
      <c r="ABK2381" s="470"/>
      <c r="ABL2381" s="470"/>
      <c r="ABM2381" s="470"/>
      <c r="ABN2381" s="677"/>
      <c r="ABO2381" s="470"/>
      <c r="ABP2381" s="467"/>
      <c r="ABQ2381" s="559"/>
      <c r="ABR2381" s="467"/>
      <c r="ABS2381" s="467"/>
      <c r="ABT2381" s="467"/>
      <c r="ABU2381" s="467"/>
      <c r="ABV2381" s="467"/>
      <c r="ABW2381" s="467"/>
      <c r="ABX2381" s="467"/>
      <c r="ABY2381" s="467"/>
      <c r="ABZ2381" s="467"/>
      <c r="ACA2381" s="467"/>
      <c r="ACB2381" s="467"/>
      <c r="ACC2381" s="467"/>
      <c r="ACD2381" s="467"/>
      <c r="ACE2381" s="467"/>
      <c r="ACF2381" s="467"/>
      <c r="ACG2381" s="467"/>
      <c r="ACH2381" s="467"/>
      <c r="ACI2381" s="467"/>
      <c r="ACJ2381" s="467"/>
      <c r="ACK2381" s="467"/>
      <c r="ACL2381" s="467"/>
      <c r="ACM2381" s="467"/>
      <c r="ACN2381" s="1055"/>
      <c r="ACO2381" s="695"/>
      <c r="ACP2381" s="696"/>
      <c r="ACQ2381" s="696"/>
      <c r="ACR2381" s="697"/>
      <c r="ACS2381" s="697"/>
      <c r="ACT2381" s="473"/>
      <c r="ACU2381" s="470"/>
      <c r="ACV2381" s="470"/>
      <c r="ACW2381" s="470"/>
      <c r="ACX2381" s="677"/>
      <c r="ACY2381" s="470"/>
      <c r="ACZ2381" s="467"/>
      <c r="ADA2381" s="559"/>
      <c r="ADB2381" s="467"/>
      <c r="ADC2381" s="467"/>
      <c r="ADD2381" s="467"/>
      <c r="ADE2381" s="467"/>
      <c r="ADF2381" s="467"/>
      <c r="ADG2381" s="467"/>
      <c r="ADH2381" s="467"/>
      <c r="ADI2381" s="467"/>
      <c r="ADJ2381" s="467"/>
      <c r="ADK2381" s="467"/>
      <c r="ADL2381" s="467"/>
      <c r="ADM2381" s="467"/>
      <c r="ADN2381" s="467"/>
      <c r="ADO2381" s="467"/>
      <c r="ADP2381" s="467"/>
      <c r="ADQ2381" s="467"/>
      <c r="ADR2381" s="467"/>
      <c r="ADS2381" s="467"/>
      <c r="ADT2381" s="467"/>
      <c r="ADU2381" s="467"/>
      <c r="ADV2381" s="467"/>
      <c r="ADW2381" s="467"/>
      <c r="ADX2381" s="1055"/>
      <c r="ADY2381" s="695"/>
      <c r="ADZ2381" s="696"/>
      <c r="AEA2381" s="696"/>
      <c r="AEB2381" s="697"/>
      <c r="AEC2381" s="697"/>
      <c r="AED2381" s="473"/>
      <c r="AEE2381" s="470"/>
      <c r="AEF2381" s="470"/>
      <c r="AEG2381" s="470"/>
      <c r="AEH2381" s="677"/>
      <c r="AEI2381" s="470"/>
      <c r="AEJ2381" s="467"/>
      <c r="AEK2381" s="559"/>
      <c r="AEL2381" s="467"/>
      <c r="AEM2381" s="467"/>
      <c r="AEN2381" s="467"/>
      <c r="AEO2381" s="467"/>
      <c r="AEP2381" s="467"/>
      <c r="AEQ2381" s="467"/>
      <c r="AER2381" s="467"/>
      <c r="AES2381" s="467"/>
      <c r="AET2381" s="467"/>
      <c r="AEU2381" s="467"/>
      <c r="AEV2381" s="467"/>
      <c r="AEW2381" s="467"/>
      <c r="AEX2381" s="467"/>
      <c r="AEY2381" s="467"/>
      <c r="AEZ2381" s="467"/>
      <c r="AFA2381" s="467"/>
      <c r="AFB2381" s="467"/>
      <c r="AFC2381" s="467"/>
      <c r="AFD2381" s="467"/>
      <c r="AFE2381" s="467"/>
      <c r="AFF2381" s="467"/>
      <c r="AFG2381" s="467"/>
      <c r="AFH2381" s="1055"/>
      <c r="AFI2381" s="695"/>
      <c r="AFJ2381" s="696"/>
      <c r="AFK2381" s="696"/>
      <c r="AFL2381" s="697"/>
      <c r="AFM2381" s="697"/>
      <c r="AFN2381" s="473"/>
      <c r="AFO2381" s="470"/>
      <c r="AFP2381" s="470"/>
      <c r="AFQ2381" s="470"/>
      <c r="AFR2381" s="677"/>
      <c r="AFS2381" s="470"/>
      <c r="AFT2381" s="467"/>
      <c r="AFU2381" s="559"/>
      <c r="AFV2381" s="467"/>
      <c r="AFW2381" s="467"/>
      <c r="AFX2381" s="467"/>
      <c r="AFY2381" s="467"/>
      <c r="AFZ2381" s="467"/>
      <c r="AGA2381" s="467"/>
      <c r="AGB2381" s="467"/>
      <c r="AGC2381" s="467"/>
      <c r="AGD2381" s="467"/>
      <c r="AGE2381" s="467"/>
      <c r="AGF2381" s="467"/>
      <c r="AGG2381" s="467"/>
      <c r="AGH2381" s="467"/>
      <c r="AGI2381" s="467"/>
      <c r="AGJ2381" s="467"/>
      <c r="AGK2381" s="467"/>
      <c r="AGL2381" s="467"/>
      <c r="AGM2381" s="467"/>
      <c r="AGN2381" s="467"/>
      <c r="AGO2381" s="467"/>
      <c r="AGP2381" s="467"/>
      <c r="AGQ2381" s="467"/>
      <c r="AGR2381" s="1055"/>
      <c r="AGS2381" s="695"/>
      <c r="AGT2381" s="696"/>
      <c r="AGU2381" s="696"/>
      <c r="AGV2381" s="697"/>
      <c r="AGW2381" s="697"/>
      <c r="AGX2381" s="473"/>
      <c r="AGY2381" s="470"/>
      <c r="AGZ2381" s="470"/>
      <c r="AHA2381" s="470"/>
      <c r="AHB2381" s="677"/>
      <c r="AHC2381" s="470"/>
      <c r="AHD2381" s="467"/>
      <c r="AHE2381" s="559"/>
      <c r="AHF2381" s="467"/>
      <c r="AHG2381" s="467"/>
      <c r="AHH2381" s="467"/>
      <c r="AHI2381" s="467"/>
      <c r="AHJ2381" s="467"/>
      <c r="AHK2381" s="467"/>
      <c r="AHL2381" s="467"/>
      <c r="AHM2381" s="467"/>
      <c r="AHN2381" s="467"/>
      <c r="AHO2381" s="467"/>
      <c r="AHP2381" s="467"/>
      <c r="AHQ2381" s="467"/>
      <c r="AHR2381" s="467"/>
      <c r="AHS2381" s="467"/>
      <c r="AHT2381" s="467"/>
      <c r="AHU2381" s="467"/>
      <c r="AHV2381" s="467"/>
      <c r="AHW2381" s="467"/>
      <c r="AHX2381" s="467"/>
      <c r="AHY2381" s="467"/>
      <c r="AHZ2381" s="467"/>
      <c r="AIA2381" s="467"/>
      <c r="AIB2381" s="1055"/>
      <c r="AIC2381" s="695"/>
      <c r="AID2381" s="696"/>
      <c r="AIE2381" s="696"/>
      <c r="AIF2381" s="697"/>
      <c r="AIG2381" s="697"/>
      <c r="AIH2381" s="473"/>
      <c r="AII2381" s="470"/>
      <c r="AIJ2381" s="470"/>
      <c r="AIK2381" s="470"/>
      <c r="AIL2381" s="677"/>
      <c r="AIM2381" s="470"/>
      <c r="AIN2381" s="467"/>
      <c r="AIO2381" s="559"/>
      <c r="AIP2381" s="467"/>
      <c r="AIQ2381" s="467"/>
      <c r="AIR2381" s="467"/>
      <c r="AIS2381" s="467"/>
      <c r="AIT2381" s="467"/>
      <c r="AIU2381" s="467"/>
      <c r="AIV2381" s="467"/>
      <c r="AIW2381" s="467"/>
      <c r="AIX2381" s="467"/>
      <c r="AIY2381" s="467"/>
      <c r="AIZ2381" s="467"/>
      <c r="AJA2381" s="467"/>
      <c r="AJB2381" s="467"/>
      <c r="AJC2381" s="467"/>
      <c r="AJD2381" s="467"/>
      <c r="AJE2381" s="467"/>
      <c r="AJF2381" s="467"/>
      <c r="AJG2381" s="467"/>
      <c r="AJH2381" s="467"/>
      <c r="AJI2381" s="467"/>
      <c r="AJJ2381" s="467"/>
      <c r="AJK2381" s="467"/>
      <c r="AJL2381" s="1055"/>
      <c r="AJM2381" s="695"/>
      <c r="AJN2381" s="696"/>
      <c r="AJO2381" s="696"/>
      <c r="AJP2381" s="697"/>
      <c r="AJQ2381" s="697"/>
      <c r="AJR2381" s="473"/>
      <c r="AJS2381" s="470"/>
      <c r="AJT2381" s="470"/>
      <c r="AJU2381" s="470"/>
      <c r="AJV2381" s="677"/>
      <c r="AJW2381" s="470"/>
      <c r="AJX2381" s="467"/>
      <c r="AJY2381" s="559"/>
      <c r="AJZ2381" s="467"/>
      <c r="AKA2381" s="467"/>
      <c r="AKB2381" s="467"/>
      <c r="AKC2381" s="467"/>
      <c r="AKD2381" s="467"/>
      <c r="AKE2381" s="467"/>
      <c r="AKF2381" s="467"/>
      <c r="AKG2381" s="467"/>
      <c r="AKH2381" s="467"/>
      <c r="AKI2381" s="467"/>
      <c r="AKJ2381" s="467"/>
      <c r="AKK2381" s="467"/>
      <c r="AKL2381" s="467"/>
      <c r="AKM2381" s="467"/>
      <c r="AKN2381" s="467"/>
      <c r="AKO2381" s="467"/>
      <c r="AKP2381" s="467"/>
      <c r="AKQ2381" s="467"/>
      <c r="AKR2381" s="467"/>
      <c r="AKS2381" s="467"/>
      <c r="AKT2381" s="467"/>
      <c r="AKU2381" s="467"/>
      <c r="AKV2381" s="1055"/>
      <c r="AKW2381" s="695"/>
      <c r="AKX2381" s="696"/>
      <c r="AKY2381" s="696"/>
      <c r="AKZ2381" s="697"/>
      <c r="ALA2381" s="697"/>
      <c r="ALB2381" s="473"/>
      <c r="ALC2381" s="470"/>
      <c r="ALD2381" s="470"/>
      <c r="ALE2381" s="470"/>
      <c r="ALF2381" s="677"/>
      <c r="ALG2381" s="470"/>
      <c r="ALH2381" s="467"/>
      <c r="ALI2381" s="559"/>
      <c r="ALJ2381" s="467"/>
      <c r="ALK2381" s="467"/>
      <c r="ALL2381" s="467"/>
      <c r="ALM2381" s="467"/>
      <c r="ALN2381" s="467"/>
      <c r="ALO2381" s="467"/>
      <c r="ALP2381" s="467"/>
      <c r="ALQ2381" s="467"/>
      <c r="ALR2381" s="467"/>
      <c r="ALS2381" s="467"/>
      <c r="ALT2381" s="467"/>
      <c r="ALU2381" s="467"/>
      <c r="ALV2381" s="467"/>
      <c r="ALW2381" s="467"/>
      <c r="ALX2381" s="467"/>
      <c r="ALY2381" s="467"/>
      <c r="ALZ2381" s="467"/>
      <c r="AMA2381" s="467"/>
      <c r="AMB2381" s="467"/>
      <c r="AMC2381" s="467"/>
      <c r="AMD2381" s="467"/>
      <c r="AME2381" s="467"/>
      <c r="AMF2381" s="1055"/>
      <c r="AMG2381" s="695"/>
      <c r="AMH2381" s="696"/>
      <c r="AMI2381" s="696"/>
      <c r="AMJ2381" s="697"/>
      <c r="AMK2381" s="697"/>
      <c r="AML2381" s="473"/>
      <c r="AMM2381" s="470"/>
      <c r="AMN2381" s="470"/>
      <c r="AMO2381" s="470"/>
      <c r="AMP2381" s="677"/>
      <c r="AMQ2381" s="470"/>
      <c r="AMR2381" s="467"/>
      <c r="AMS2381" s="559"/>
      <c r="AMT2381" s="467"/>
      <c r="AMU2381" s="467"/>
      <c r="AMV2381" s="467"/>
      <c r="AMW2381" s="467"/>
      <c r="AMX2381" s="467"/>
      <c r="AMY2381" s="467"/>
      <c r="AMZ2381" s="467"/>
      <c r="ANA2381" s="467"/>
      <c r="ANB2381" s="467"/>
      <c r="ANC2381" s="467"/>
      <c r="AND2381" s="467"/>
      <c r="ANE2381" s="467"/>
      <c r="ANF2381" s="467"/>
      <c r="ANG2381" s="467"/>
      <c r="ANH2381" s="467"/>
      <c r="ANI2381" s="467"/>
      <c r="ANJ2381" s="467"/>
      <c r="ANK2381" s="467"/>
      <c r="ANL2381" s="467"/>
      <c r="ANM2381" s="467"/>
      <c r="ANN2381" s="467"/>
      <c r="ANO2381" s="467"/>
      <c r="ANP2381" s="1055"/>
      <c r="ANQ2381" s="695"/>
      <c r="ANR2381" s="696"/>
      <c r="ANS2381" s="696"/>
      <c r="ANT2381" s="697"/>
      <c r="ANU2381" s="697"/>
      <c r="ANV2381" s="473"/>
      <c r="ANW2381" s="470"/>
      <c r="ANX2381" s="470"/>
      <c r="ANY2381" s="470"/>
      <c r="ANZ2381" s="677"/>
      <c r="AOA2381" s="470"/>
      <c r="AOB2381" s="467"/>
      <c r="AOC2381" s="559"/>
      <c r="AOD2381" s="467"/>
      <c r="AOE2381" s="467"/>
      <c r="AOF2381" s="467"/>
      <c r="AOG2381" s="467"/>
      <c r="AOH2381" s="467"/>
      <c r="AOI2381" s="467"/>
      <c r="AOJ2381" s="467"/>
      <c r="AOK2381" s="467"/>
      <c r="AOL2381" s="467"/>
      <c r="AOM2381" s="467"/>
      <c r="AON2381" s="467"/>
      <c r="AOO2381" s="467"/>
      <c r="AOP2381" s="467"/>
      <c r="AOQ2381" s="467"/>
      <c r="AOR2381" s="467"/>
      <c r="AOS2381" s="467"/>
      <c r="AOT2381" s="467"/>
      <c r="AOU2381" s="467"/>
      <c r="AOV2381" s="467"/>
      <c r="AOW2381" s="467"/>
      <c r="AOX2381" s="467"/>
      <c r="AOY2381" s="467"/>
      <c r="AOZ2381" s="1055"/>
      <c r="APA2381" s="695"/>
      <c r="APB2381" s="696"/>
      <c r="APC2381" s="696"/>
      <c r="APD2381" s="697"/>
      <c r="APE2381" s="697"/>
      <c r="APF2381" s="473"/>
      <c r="APG2381" s="470"/>
      <c r="APH2381" s="470"/>
      <c r="API2381" s="470"/>
      <c r="APJ2381" s="677"/>
      <c r="APK2381" s="470"/>
      <c r="APL2381" s="467"/>
      <c r="APM2381" s="559"/>
      <c r="APN2381" s="467"/>
      <c r="APO2381" s="467"/>
      <c r="APP2381" s="467"/>
      <c r="APQ2381" s="467"/>
      <c r="APR2381" s="467"/>
      <c r="APS2381" s="467"/>
      <c r="APT2381" s="467"/>
      <c r="APU2381" s="467"/>
      <c r="APV2381" s="467"/>
      <c r="APW2381" s="467"/>
      <c r="APX2381" s="467"/>
      <c r="APY2381" s="467"/>
      <c r="APZ2381" s="467"/>
      <c r="AQA2381" s="467"/>
      <c r="AQB2381" s="467"/>
      <c r="AQC2381" s="467"/>
      <c r="AQD2381" s="467"/>
      <c r="AQE2381" s="467"/>
      <c r="AQF2381" s="467"/>
      <c r="AQG2381" s="467"/>
      <c r="AQH2381" s="467"/>
      <c r="AQI2381" s="467"/>
      <c r="AQJ2381" s="1055"/>
      <c r="AQK2381" s="695"/>
      <c r="AQL2381" s="696"/>
      <c r="AQM2381" s="696"/>
      <c r="AQN2381" s="697"/>
      <c r="AQO2381" s="697"/>
      <c r="AQP2381" s="473"/>
      <c r="AQQ2381" s="470"/>
      <c r="AQR2381" s="470"/>
      <c r="AQS2381" s="470"/>
      <c r="AQT2381" s="677"/>
      <c r="AQU2381" s="470"/>
      <c r="AQV2381" s="467"/>
      <c r="AQW2381" s="559"/>
      <c r="AQX2381" s="467"/>
      <c r="AQY2381" s="467"/>
      <c r="AQZ2381" s="467"/>
      <c r="ARA2381" s="467"/>
      <c r="ARB2381" s="467"/>
      <c r="ARC2381" s="467"/>
      <c r="ARD2381" s="467"/>
      <c r="ARE2381" s="467"/>
      <c r="ARF2381" s="467"/>
      <c r="ARG2381" s="467"/>
      <c r="ARH2381" s="467"/>
      <c r="ARI2381" s="467"/>
      <c r="ARJ2381" s="467"/>
      <c r="ARK2381" s="467"/>
      <c r="ARL2381" s="467"/>
      <c r="ARM2381" s="467"/>
      <c r="ARN2381" s="467"/>
      <c r="ARO2381" s="467"/>
      <c r="ARP2381" s="467"/>
      <c r="ARQ2381" s="467"/>
      <c r="ARR2381" s="467"/>
      <c r="ARS2381" s="467"/>
      <c r="ART2381" s="1055"/>
      <c r="ARU2381" s="695"/>
      <c r="ARV2381" s="696"/>
      <c r="ARW2381" s="696"/>
      <c r="ARX2381" s="697"/>
      <c r="ARY2381" s="697"/>
      <c r="ARZ2381" s="473"/>
      <c r="ASA2381" s="470"/>
      <c r="ASB2381" s="470"/>
      <c r="ASC2381" s="470"/>
      <c r="ASD2381" s="677"/>
      <c r="ASE2381" s="470"/>
      <c r="ASF2381" s="467"/>
      <c r="ASG2381" s="559"/>
      <c r="ASH2381" s="467"/>
      <c r="ASI2381" s="467"/>
      <c r="ASJ2381" s="467"/>
      <c r="ASK2381" s="467"/>
      <c r="ASL2381" s="467"/>
      <c r="ASM2381" s="467"/>
      <c r="ASN2381" s="467"/>
      <c r="ASO2381" s="467"/>
      <c r="ASP2381" s="467"/>
      <c r="ASQ2381" s="467"/>
      <c r="ASR2381" s="467"/>
      <c r="ASS2381" s="467"/>
      <c r="AST2381" s="467"/>
      <c r="ASU2381" s="467"/>
      <c r="ASV2381" s="467"/>
      <c r="ASW2381" s="467"/>
      <c r="ASX2381" s="467"/>
      <c r="ASY2381" s="467"/>
      <c r="ASZ2381" s="467"/>
      <c r="ATA2381" s="467"/>
      <c r="ATB2381" s="467"/>
      <c r="ATC2381" s="467"/>
      <c r="ATD2381" s="1055"/>
      <c r="ATE2381" s="695"/>
      <c r="ATF2381" s="696"/>
      <c r="ATG2381" s="696"/>
      <c r="ATH2381" s="697"/>
      <c r="ATI2381" s="697"/>
      <c r="ATJ2381" s="473"/>
      <c r="ATK2381" s="470"/>
      <c r="ATL2381" s="470"/>
      <c r="ATM2381" s="470"/>
      <c r="ATN2381" s="677"/>
      <c r="ATO2381" s="470"/>
      <c r="ATP2381" s="467"/>
      <c r="ATQ2381" s="559"/>
      <c r="ATR2381" s="467"/>
      <c r="ATS2381" s="467"/>
      <c r="ATT2381" s="467"/>
      <c r="ATU2381" s="467"/>
      <c r="ATV2381" s="467"/>
      <c r="ATW2381" s="467"/>
      <c r="ATX2381" s="467"/>
      <c r="ATY2381" s="467"/>
      <c r="ATZ2381" s="467"/>
      <c r="AUA2381" s="467"/>
      <c r="AUB2381" s="467"/>
      <c r="AUC2381" s="467"/>
      <c r="AUD2381" s="467"/>
      <c r="AUE2381" s="467"/>
      <c r="AUF2381" s="467"/>
      <c r="AUG2381" s="467"/>
      <c r="AUH2381" s="467"/>
      <c r="AUI2381" s="467"/>
      <c r="AUJ2381" s="467"/>
      <c r="AUK2381" s="467"/>
      <c r="AUL2381" s="467"/>
      <c r="AUM2381" s="467"/>
      <c r="AUN2381" s="1055"/>
      <c r="AUO2381" s="695"/>
      <c r="AUP2381" s="696"/>
      <c r="AUQ2381" s="696"/>
      <c r="AUR2381" s="697"/>
      <c r="AUS2381" s="697"/>
      <c r="AUT2381" s="473"/>
      <c r="AUU2381" s="470"/>
      <c r="AUV2381" s="470"/>
      <c r="AUW2381" s="470"/>
      <c r="AUX2381" s="677"/>
      <c r="AUY2381" s="470"/>
      <c r="AUZ2381" s="467"/>
      <c r="AVA2381" s="559"/>
      <c r="AVB2381" s="467"/>
      <c r="AVC2381" s="467"/>
      <c r="AVD2381" s="467"/>
      <c r="AVE2381" s="467"/>
      <c r="AVF2381" s="467"/>
      <c r="AVG2381" s="467"/>
      <c r="AVH2381" s="467"/>
      <c r="AVI2381" s="467"/>
      <c r="AVJ2381" s="467"/>
      <c r="AVK2381" s="467"/>
      <c r="AVL2381" s="467"/>
      <c r="AVM2381" s="467"/>
      <c r="AVN2381" s="467"/>
      <c r="AVO2381" s="467"/>
      <c r="AVP2381" s="467"/>
      <c r="AVQ2381" s="467"/>
      <c r="AVR2381" s="467"/>
      <c r="AVS2381" s="467"/>
      <c r="AVT2381" s="467"/>
      <c r="AVU2381" s="467"/>
      <c r="AVV2381" s="467"/>
      <c r="AVW2381" s="467"/>
      <c r="AVX2381" s="1055"/>
      <c r="AVY2381" s="695"/>
      <c r="AVZ2381" s="696"/>
      <c r="AWA2381" s="696"/>
      <c r="AWB2381" s="697"/>
      <c r="AWC2381" s="697"/>
      <c r="AWD2381" s="473"/>
      <c r="AWE2381" s="470"/>
      <c r="AWF2381" s="470"/>
      <c r="AWG2381" s="470"/>
      <c r="AWH2381" s="677"/>
      <c r="AWI2381" s="470"/>
      <c r="AWJ2381" s="467"/>
      <c r="AWK2381" s="559"/>
      <c r="AWL2381" s="467"/>
      <c r="AWM2381" s="467"/>
      <c r="AWN2381" s="467"/>
      <c r="AWO2381" s="467"/>
      <c r="AWP2381" s="467"/>
      <c r="AWQ2381" s="467"/>
      <c r="AWR2381" s="467"/>
      <c r="AWS2381" s="467"/>
      <c r="AWT2381" s="467"/>
      <c r="AWU2381" s="467"/>
      <c r="AWV2381" s="467"/>
      <c r="AWW2381" s="467"/>
      <c r="AWX2381" s="467"/>
      <c r="AWY2381" s="467"/>
      <c r="AWZ2381" s="467"/>
      <c r="AXA2381" s="467"/>
      <c r="AXB2381" s="467"/>
      <c r="AXC2381" s="467"/>
      <c r="AXD2381" s="467"/>
      <c r="AXE2381" s="467"/>
      <c r="AXF2381" s="467"/>
      <c r="AXG2381" s="467"/>
      <c r="AXH2381" s="1055"/>
      <c r="AXI2381" s="695"/>
      <c r="AXJ2381" s="696"/>
      <c r="AXK2381" s="696"/>
      <c r="AXL2381" s="697"/>
      <c r="AXM2381" s="697"/>
      <c r="AXN2381" s="473"/>
      <c r="AXO2381" s="470"/>
      <c r="AXP2381" s="470"/>
      <c r="AXQ2381" s="470"/>
      <c r="AXR2381" s="677"/>
      <c r="AXS2381" s="470"/>
      <c r="AXT2381" s="467"/>
      <c r="AXU2381" s="559"/>
      <c r="AXV2381" s="467"/>
      <c r="AXW2381" s="467"/>
      <c r="AXX2381" s="467"/>
      <c r="AXY2381" s="467"/>
      <c r="AXZ2381" s="467"/>
      <c r="AYA2381" s="467"/>
      <c r="AYB2381" s="467"/>
      <c r="AYC2381" s="467"/>
      <c r="AYD2381" s="467"/>
      <c r="AYE2381" s="467"/>
      <c r="AYF2381" s="467"/>
      <c r="AYG2381" s="467"/>
      <c r="AYH2381" s="467"/>
      <c r="AYI2381" s="467"/>
      <c r="AYJ2381" s="467"/>
      <c r="AYK2381" s="467"/>
      <c r="AYL2381" s="467"/>
      <c r="AYM2381" s="467"/>
      <c r="AYN2381" s="467"/>
      <c r="AYO2381" s="467"/>
      <c r="AYP2381" s="467"/>
      <c r="AYQ2381" s="467"/>
      <c r="AYR2381" s="1055"/>
      <c r="AYS2381" s="695"/>
      <c r="AYT2381" s="696"/>
      <c r="AYU2381" s="696"/>
      <c r="AYV2381" s="697"/>
      <c r="AYW2381" s="697"/>
      <c r="AYX2381" s="473"/>
      <c r="AYY2381" s="470"/>
      <c r="AYZ2381" s="470"/>
      <c r="AZA2381" s="470"/>
      <c r="AZB2381" s="677"/>
      <c r="AZC2381" s="470"/>
      <c r="AZD2381" s="467"/>
      <c r="AZE2381" s="559"/>
      <c r="AZF2381" s="467"/>
      <c r="AZG2381" s="467"/>
      <c r="AZH2381" s="467"/>
      <c r="AZI2381" s="467"/>
      <c r="AZJ2381" s="467"/>
      <c r="AZK2381" s="467"/>
      <c r="AZL2381" s="467"/>
      <c r="AZM2381" s="467"/>
      <c r="AZN2381" s="467"/>
      <c r="AZO2381" s="467"/>
      <c r="AZP2381" s="467"/>
      <c r="AZQ2381" s="467"/>
      <c r="AZR2381" s="467"/>
      <c r="AZS2381" s="467"/>
      <c r="AZT2381" s="467"/>
      <c r="AZU2381" s="467"/>
      <c r="AZV2381" s="467"/>
      <c r="AZW2381" s="467"/>
      <c r="AZX2381" s="467"/>
      <c r="AZY2381" s="467"/>
      <c r="AZZ2381" s="467"/>
      <c r="BAA2381" s="467"/>
      <c r="BAB2381" s="1055"/>
      <c r="BAC2381" s="695"/>
      <c r="BAD2381" s="696"/>
      <c r="BAE2381" s="696"/>
      <c r="BAF2381" s="697"/>
      <c r="BAG2381" s="697"/>
      <c r="BAH2381" s="473"/>
      <c r="BAI2381" s="470"/>
      <c r="BAJ2381" s="470"/>
      <c r="BAK2381" s="470"/>
      <c r="BAL2381" s="677"/>
      <c r="BAM2381" s="470"/>
      <c r="BAN2381" s="467"/>
      <c r="BAO2381" s="559"/>
      <c r="BAP2381" s="467"/>
      <c r="BAQ2381" s="467"/>
      <c r="BAR2381" s="467"/>
      <c r="BAS2381" s="467"/>
      <c r="BAT2381" s="467"/>
      <c r="BAU2381" s="467"/>
      <c r="BAV2381" s="467"/>
      <c r="BAW2381" s="467"/>
      <c r="BAX2381" s="467"/>
      <c r="BAY2381" s="467"/>
      <c r="BAZ2381" s="467"/>
      <c r="BBA2381" s="467"/>
      <c r="BBB2381" s="467"/>
      <c r="BBC2381" s="467"/>
      <c r="BBD2381" s="467"/>
      <c r="BBE2381" s="467"/>
      <c r="BBF2381" s="467"/>
      <c r="BBG2381" s="467"/>
      <c r="BBH2381" s="467"/>
      <c r="BBI2381" s="467"/>
      <c r="BBJ2381" s="467"/>
      <c r="BBK2381" s="467"/>
      <c r="BBL2381" s="1055"/>
      <c r="BBM2381" s="695"/>
      <c r="BBN2381" s="696"/>
      <c r="BBO2381" s="696"/>
      <c r="BBP2381" s="697"/>
      <c r="BBQ2381" s="697"/>
      <c r="BBR2381" s="473"/>
      <c r="BBS2381" s="470"/>
      <c r="BBT2381" s="470"/>
      <c r="BBU2381" s="470"/>
      <c r="BBV2381" s="677"/>
      <c r="BBW2381" s="470"/>
      <c r="BBX2381" s="467"/>
      <c r="BBY2381" s="559"/>
      <c r="BBZ2381" s="467"/>
      <c r="BCA2381" s="467"/>
      <c r="BCB2381" s="467"/>
      <c r="BCC2381" s="467"/>
      <c r="BCD2381" s="467"/>
      <c r="BCE2381" s="467"/>
      <c r="BCF2381" s="467"/>
      <c r="BCG2381" s="467"/>
      <c r="BCH2381" s="467"/>
      <c r="BCI2381" s="467"/>
      <c r="BCJ2381" s="467"/>
      <c r="BCK2381" s="467"/>
      <c r="BCL2381" s="467"/>
      <c r="BCM2381" s="467"/>
      <c r="BCN2381" s="467"/>
      <c r="BCO2381" s="467"/>
      <c r="BCP2381" s="467"/>
      <c r="BCQ2381" s="467"/>
      <c r="BCR2381" s="467"/>
      <c r="BCS2381" s="467"/>
      <c r="BCT2381" s="467"/>
      <c r="BCU2381" s="467"/>
      <c r="BCV2381" s="1055"/>
      <c r="BCW2381" s="695"/>
      <c r="BCX2381" s="696"/>
      <c r="BCY2381" s="696"/>
      <c r="BCZ2381" s="697"/>
      <c r="BDA2381" s="697"/>
      <c r="BDB2381" s="473"/>
      <c r="BDC2381" s="470"/>
      <c r="BDD2381" s="470"/>
      <c r="BDE2381" s="470"/>
      <c r="BDF2381" s="677"/>
      <c r="BDG2381" s="470"/>
      <c r="BDH2381" s="467"/>
      <c r="BDI2381" s="559"/>
      <c r="BDJ2381" s="467"/>
      <c r="BDK2381" s="467"/>
      <c r="BDL2381" s="467"/>
      <c r="BDM2381" s="467"/>
      <c r="BDN2381" s="467"/>
      <c r="BDO2381" s="467"/>
      <c r="BDP2381" s="467"/>
      <c r="BDQ2381" s="467"/>
      <c r="BDR2381" s="467"/>
      <c r="BDS2381" s="467"/>
      <c r="BDT2381" s="467"/>
      <c r="BDU2381" s="467"/>
      <c r="BDV2381" s="467"/>
      <c r="BDW2381" s="467"/>
      <c r="BDX2381" s="467"/>
      <c r="BDY2381" s="467"/>
      <c r="BDZ2381" s="467"/>
      <c r="BEA2381" s="467"/>
      <c r="BEB2381" s="467"/>
      <c r="BEC2381" s="467"/>
      <c r="BED2381" s="467"/>
      <c r="BEE2381" s="467"/>
      <c r="BEF2381" s="1055"/>
      <c r="BEG2381" s="695"/>
      <c r="BEH2381" s="696"/>
      <c r="BEI2381" s="696"/>
      <c r="BEJ2381" s="697"/>
      <c r="BEK2381" s="697"/>
      <c r="BEL2381" s="473"/>
      <c r="BEM2381" s="470"/>
      <c r="BEN2381" s="470"/>
      <c r="BEO2381" s="470"/>
      <c r="BEP2381" s="677"/>
      <c r="BEQ2381" s="470"/>
      <c r="BER2381" s="467"/>
      <c r="BES2381" s="559"/>
      <c r="BET2381" s="467"/>
      <c r="BEU2381" s="467"/>
      <c r="BEV2381" s="467"/>
      <c r="BEW2381" s="467"/>
      <c r="BEX2381" s="467"/>
      <c r="BEY2381" s="467"/>
      <c r="BEZ2381" s="467"/>
      <c r="BFA2381" s="467"/>
      <c r="BFB2381" s="467"/>
      <c r="BFC2381" s="467"/>
      <c r="BFD2381" s="467"/>
      <c r="BFE2381" s="467"/>
      <c r="BFF2381" s="467"/>
      <c r="BFG2381" s="467"/>
      <c r="BFH2381" s="467"/>
      <c r="BFI2381" s="467"/>
      <c r="BFJ2381" s="467"/>
      <c r="BFK2381" s="467"/>
      <c r="BFL2381" s="467"/>
      <c r="BFM2381" s="467"/>
      <c r="BFN2381" s="467"/>
      <c r="BFO2381" s="467"/>
      <c r="BFP2381" s="1055"/>
      <c r="BFQ2381" s="695"/>
      <c r="BFR2381" s="696"/>
      <c r="BFS2381" s="696"/>
      <c r="BFT2381" s="697"/>
      <c r="BFU2381" s="697"/>
      <c r="BFV2381" s="473"/>
      <c r="BFW2381" s="470"/>
      <c r="BFX2381" s="470"/>
      <c r="BFY2381" s="470"/>
      <c r="BFZ2381" s="677"/>
      <c r="BGA2381" s="470"/>
      <c r="BGB2381" s="467"/>
      <c r="BGC2381" s="559"/>
      <c r="BGD2381" s="467"/>
      <c r="BGE2381" s="467"/>
      <c r="BGF2381" s="467"/>
      <c r="BGG2381" s="467"/>
      <c r="BGH2381" s="467"/>
      <c r="BGI2381" s="467"/>
      <c r="BGJ2381" s="467"/>
      <c r="BGK2381" s="467"/>
      <c r="BGL2381" s="467"/>
      <c r="BGM2381" s="467"/>
      <c r="BGN2381" s="467"/>
      <c r="BGO2381" s="467"/>
      <c r="BGP2381" s="467"/>
      <c r="BGQ2381" s="467"/>
      <c r="BGR2381" s="467"/>
      <c r="BGS2381" s="467"/>
      <c r="BGT2381" s="467"/>
      <c r="BGU2381" s="467"/>
      <c r="BGV2381" s="467"/>
      <c r="BGW2381" s="467"/>
      <c r="BGX2381" s="467"/>
      <c r="BGY2381" s="467"/>
      <c r="BGZ2381" s="1055"/>
      <c r="BHA2381" s="695"/>
      <c r="BHB2381" s="696"/>
      <c r="BHC2381" s="696"/>
      <c r="BHD2381" s="697"/>
      <c r="BHE2381" s="697"/>
      <c r="BHF2381" s="473"/>
      <c r="BHG2381" s="470"/>
      <c r="BHH2381" s="470"/>
      <c r="BHI2381" s="470"/>
      <c r="BHJ2381" s="677"/>
      <c r="BHK2381" s="470"/>
      <c r="BHL2381" s="467"/>
      <c r="BHM2381" s="559"/>
      <c r="BHN2381" s="467"/>
      <c r="BHO2381" s="467"/>
      <c r="BHP2381" s="467"/>
      <c r="BHQ2381" s="467"/>
      <c r="BHR2381" s="467"/>
      <c r="BHS2381" s="467"/>
      <c r="BHT2381" s="467"/>
      <c r="BHU2381" s="467"/>
      <c r="BHV2381" s="467"/>
      <c r="BHW2381" s="467"/>
      <c r="BHX2381" s="467"/>
      <c r="BHY2381" s="467"/>
      <c r="BHZ2381" s="467"/>
      <c r="BIA2381" s="467"/>
      <c r="BIB2381" s="467"/>
      <c r="BIC2381" s="467"/>
      <c r="BID2381" s="467"/>
      <c r="BIE2381" s="467"/>
      <c r="BIF2381" s="467"/>
      <c r="BIG2381" s="467"/>
      <c r="BIH2381" s="467"/>
      <c r="BII2381" s="467"/>
      <c r="BIJ2381" s="1055"/>
      <c r="BIK2381" s="695"/>
      <c r="BIL2381" s="696"/>
      <c r="BIM2381" s="696"/>
      <c r="BIN2381" s="697"/>
      <c r="BIO2381" s="697"/>
      <c r="BIP2381" s="473"/>
      <c r="BIQ2381" s="470"/>
      <c r="BIR2381" s="470"/>
      <c r="BIS2381" s="470"/>
      <c r="BIT2381" s="677"/>
      <c r="BIU2381" s="470"/>
      <c r="BIV2381" s="467"/>
      <c r="BIW2381" s="559"/>
      <c r="BIX2381" s="467"/>
      <c r="BIY2381" s="467"/>
      <c r="BIZ2381" s="467"/>
      <c r="BJA2381" s="467"/>
      <c r="BJB2381" s="467"/>
      <c r="BJC2381" s="467"/>
      <c r="BJD2381" s="467"/>
      <c r="BJE2381" s="467"/>
      <c r="BJF2381" s="467"/>
      <c r="BJG2381" s="467"/>
      <c r="BJH2381" s="467"/>
      <c r="BJI2381" s="467"/>
      <c r="BJJ2381" s="467"/>
      <c r="BJK2381" s="467"/>
      <c r="BJL2381" s="467"/>
      <c r="BJM2381" s="467"/>
      <c r="BJN2381" s="467"/>
      <c r="BJO2381" s="467"/>
      <c r="BJP2381" s="467"/>
      <c r="BJQ2381" s="467"/>
      <c r="BJR2381" s="467"/>
      <c r="BJS2381" s="467"/>
      <c r="BJT2381" s="1055"/>
      <c r="BJU2381" s="695"/>
      <c r="BJV2381" s="696"/>
      <c r="BJW2381" s="696"/>
      <c r="BJX2381" s="697"/>
      <c r="BJY2381" s="697"/>
      <c r="BJZ2381" s="473"/>
      <c r="BKA2381" s="470"/>
      <c r="BKB2381" s="470"/>
      <c r="BKC2381" s="470"/>
      <c r="BKD2381" s="677"/>
      <c r="BKE2381" s="470"/>
      <c r="BKF2381" s="467"/>
      <c r="BKG2381" s="559"/>
      <c r="BKH2381" s="467"/>
      <c r="BKI2381" s="467"/>
      <c r="BKJ2381" s="467"/>
      <c r="BKK2381" s="467"/>
      <c r="BKL2381" s="467"/>
      <c r="BKM2381" s="467"/>
      <c r="BKN2381" s="467"/>
      <c r="BKO2381" s="467"/>
      <c r="BKP2381" s="467"/>
      <c r="BKQ2381" s="467"/>
      <c r="BKR2381" s="467"/>
      <c r="BKS2381" s="467"/>
      <c r="BKT2381" s="467"/>
      <c r="BKU2381" s="467"/>
      <c r="BKV2381" s="467"/>
      <c r="BKW2381" s="467"/>
      <c r="BKX2381" s="467"/>
      <c r="BKY2381" s="467"/>
      <c r="BKZ2381" s="467"/>
      <c r="BLA2381" s="467"/>
      <c r="BLB2381" s="467"/>
      <c r="BLC2381" s="467"/>
      <c r="BLD2381" s="1055"/>
      <c r="BLE2381" s="695"/>
      <c r="BLF2381" s="696"/>
      <c r="BLG2381" s="696"/>
      <c r="BLH2381" s="697"/>
      <c r="BLI2381" s="697"/>
      <c r="BLJ2381" s="473"/>
      <c r="BLK2381" s="470"/>
      <c r="BLL2381" s="470"/>
      <c r="BLM2381" s="470"/>
      <c r="BLN2381" s="677"/>
      <c r="BLO2381" s="470"/>
      <c r="BLP2381" s="467"/>
      <c r="BLQ2381" s="559"/>
      <c r="BLR2381" s="467"/>
      <c r="BLS2381" s="467"/>
      <c r="BLT2381" s="467"/>
      <c r="BLU2381" s="467"/>
      <c r="BLV2381" s="467"/>
      <c r="BLW2381" s="467"/>
      <c r="BLX2381" s="467"/>
      <c r="BLY2381" s="467"/>
      <c r="BLZ2381" s="467"/>
      <c r="BMA2381" s="467"/>
      <c r="BMB2381" s="467"/>
      <c r="BMC2381" s="467"/>
      <c r="BMD2381" s="467"/>
      <c r="BME2381" s="467"/>
      <c r="BMF2381" s="467"/>
      <c r="BMG2381" s="467"/>
      <c r="BMH2381" s="467"/>
      <c r="BMI2381" s="467"/>
      <c r="BMJ2381" s="467"/>
      <c r="BMK2381" s="467"/>
      <c r="BML2381" s="467"/>
      <c r="BMM2381" s="467"/>
      <c r="BMN2381" s="1055"/>
      <c r="BMO2381" s="695"/>
      <c r="BMP2381" s="696"/>
      <c r="BMQ2381" s="696"/>
      <c r="BMR2381" s="697"/>
      <c r="BMS2381" s="697"/>
      <c r="BMT2381" s="473"/>
      <c r="BMU2381" s="470"/>
      <c r="BMV2381" s="470"/>
      <c r="BMW2381" s="470"/>
      <c r="BMX2381" s="677"/>
      <c r="BMY2381" s="470"/>
      <c r="BMZ2381" s="467"/>
      <c r="BNA2381" s="559"/>
      <c r="BNB2381" s="467"/>
      <c r="BNC2381" s="467"/>
      <c r="BND2381" s="467"/>
      <c r="BNE2381" s="467"/>
      <c r="BNF2381" s="467"/>
      <c r="BNG2381" s="467"/>
      <c r="BNH2381" s="467"/>
      <c r="BNI2381" s="467"/>
      <c r="BNJ2381" s="467"/>
      <c r="BNK2381" s="467"/>
      <c r="BNL2381" s="467"/>
      <c r="BNM2381" s="467"/>
      <c r="BNN2381" s="467"/>
      <c r="BNO2381" s="467"/>
      <c r="BNP2381" s="467"/>
      <c r="BNQ2381" s="467"/>
      <c r="BNR2381" s="467"/>
      <c r="BNS2381" s="467"/>
      <c r="BNT2381" s="467"/>
      <c r="BNU2381" s="467"/>
      <c r="BNV2381" s="467"/>
      <c r="BNW2381" s="467"/>
      <c r="BNX2381" s="1055"/>
      <c r="BNY2381" s="695"/>
      <c r="BNZ2381" s="696"/>
      <c r="BOA2381" s="696"/>
      <c r="BOB2381" s="697"/>
      <c r="BOC2381" s="697"/>
      <c r="BOD2381" s="473"/>
      <c r="BOE2381" s="470"/>
      <c r="BOF2381" s="470"/>
      <c r="BOG2381" s="470"/>
      <c r="BOH2381" s="677"/>
      <c r="BOI2381" s="470"/>
      <c r="BOJ2381" s="467"/>
      <c r="BOK2381" s="559"/>
      <c r="BOL2381" s="467"/>
      <c r="BOM2381" s="467"/>
      <c r="BON2381" s="467"/>
      <c r="BOO2381" s="467"/>
      <c r="BOP2381" s="467"/>
      <c r="BOQ2381" s="467"/>
      <c r="BOR2381" s="467"/>
      <c r="BOS2381" s="467"/>
      <c r="BOT2381" s="467"/>
      <c r="BOU2381" s="467"/>
      <c r="BOV2381" s="467"/>
      <c r="BOW2381" s="467"/>
      <c r="BOX2381" s="467"/>
      <c r="BOY2381" s="467"/>
      <c r="BOZ2381" s="467"/>
      <c r="BPA2381" s="467"/>
      <c r="BPB2381" s="467"/>
      <c r="BPC2381" s="467"/>
      <c r="BPD2381" s="467"/>
      <c r="BPE2381" s="467"/>
      <c r="BPF2381" s="467"/>
      <c r="BPG2381" s="467"/>
      <c r="BPH2381" s="1055"/>
      <c r="BPI2381" s="695"/>
      <c r="BPJ2381" s="696"/>
      <c r="BPK2381" s="696"/>
      <c r="BPL2381" s="697"/>
      <c r="BPM2381" s="697"/>
      <c r="BPN2381" s="473"/>
      <c r="BPO2381" s="470"/>
      <c r="BPP2381" s="470"/>
      <c r="BPQ2381" s="470"/>
      <c r="BPR2381" s="677"/>
      <c r="BPS2381" s="470"/>
      <c r="BPT2381" s="467"/>
      <c r="BPU2381" s="559"/>
      <c r="BPV2381" s="467"/>
      <c r="BPW2381" s="467"/>
      <c r="BPX2381" s="467"/>
      <c r="BPY2381" s="467"/>
      <c r="BPZ2381" s="467"/>
      <c r="BQA2381" s="467"/>
      <c r="BQB2381" s="467"/>
      <c r="BQC2381" s="467"/>
      <c r="BQD2381" s="467"/>
      <c r="BQE2381" s="467"/>
      <c r="BQF2381" s="467"/>
      <c r="BQG2381" s="467"/>
      <c r="BQH2381" s="467"/>
      <c r="BQI2381" s="467"/>
      <c r="BQJ2381" s="467"/>
      <c r="BQK2381" s="467"/>
      <c r="BQL2381" s="467"/>
      <c r="BQM2381" s="467"/>
      <c r="BQN2381" s="467"/>
      <c r="BQO2381" s="467"/>
      <c r="BQP2381" s="467"/>
      <c r="BQQ2381" s="467"/>
      <c r="BQR2381" s="1055"/>
      <c r="BQS2381" s="695"/>
      <c r="BQT2381" s="696"/>
      <c r="BQU2381" s="696"/>
      <c r="BQV2381" s="697"/>
      <c r="BQW2381" s="697"/>
      <c r="BQX2381" s="473"/>
      <c r="BQY2381" s="470"/>
      <c r="BQZ2381" s="470"/>
      <c r="BRA2381" s="470"/>
      <c r="BRB2381" s="677"/>
      <c r="BRC2381" s="470"/>
      <c r="BRD2381" s="467"/>
      <c r="BRE2381" s="559"/>
      <c r="BRF2381" s="467"/>
      <c r="BRG2381" s="467"/>
      <c r="BRH2381" s="467"/>
      <c r="BRI2381" s="467"/>
      <c r="BRJ2381" s="467"/>
      <c r="BRK2381" s="467"/>
      <c r="BRL2381" s="467"/>
      <c r="BRM2381" s="467"/>
      <c r="BRN2381" s="467"/>
      <c r="BRO2381" s="467"/>
      <c r="BRP2381" s="467"/>
      <c r="BRQ2381" s="467"/>
      <c r="BRR2381" s="467"/>
      <c r="BRS2381" s="467"/>
      <c r="BRT2381" s="467"/>
      <c r="BRU2381" s="467"/>
      <c r="BRV2381" s="467"/>
      <c r="BRW2381" s="467"/>
      <c r="BRX2381" s="467"/>
      <c r="BRY2381" s="467"/>
      <c r="BRZ2381" s="467"/>
      <c r="BSA2381" s="467"/>
      <c r="BSB2381" s="1055"/>
      <c r="BSC2381" s="695"/>
      <c r="BSD2381" s="696"/>
      <c r="BSE2381" s="696"/>
      <c r="BSF2381" s="697"/>
      <c r="BSG2381" s="697"/>
      <c r="BSH2381" s="473"/>
      <c r="BSI2381" s="470"/>
      <c r="BSJ2381" s="470"/>
      <c r="BSK2381" s="470"/>
      <c r="BSL2381" s="677"/>
      <c r="BSM2381" s="470"/>
      <c r="BSN2381" s="467"/>
      <c r="BSO2381" s="559"/>
      <c r="BSP2381" s="467"/>
      <c r="BSQ2381" s="467"/>
      <c r="BSR2381" s="467"/>
      <c r="BSS2381" s="467"/>
      <c r="BST2381" s="467"/>
      <c r="BSU2381" s="467"/>
      <c r="BSV2381" s="467"/>
      <c r="BSW2381" s="467"/>
      <c r="BSX2381" s="467"/>
      <c r="BSY2381" s="467"/>
      <c r="BSZ2381" s="467"/>
      <c r="BTA2381" s="467"/>
      <c r="BTB2381" s="467"/>
      <c r="BTC2381" s="467"/>
      <c r="BTD2381" s="467"/>
      <c r="BTE2381" s="467"/>
      <c r="BTF2381" s="467"/>
      <c r="BTG2381" s="467"/>
      <c r="BTH2381" s="467"/>
      <c r="BTI2381" s="467"/>
      <c r="BTJ2381" s="467"/>
      <c r="BTK2381" s="467"/>
      <c r="BTL2381" s="1055"/>
      <c r="BTM2381" s="695"/>
      <c r="BTN2381" s="696"/>
      <c r="BTO2381" s="696"/>
      <c r="BTP2381" s="697"/>
      <c r="BTQ2381" s="697"/>
      <c r="BTR2381" s="473"/>
      <c r="BTS2381" s="470"/>
      <c r="BTT2381" s="470"/>
      <c r="BTU2381" s="470"/>
      <c r="BTV2381" s="677"/>
      <c r="BTW2381" s="470"/>
      <c r="BTX2381" s="467"/>
      <c r="BTY2381" s="559"/>
      <c r="BTZ2381" s="467"/>
      <c r="BUA2381" s="467"/>
      <c r="BUB2381" s="467"/>
      <c r="BUC2381" s="467"/>
      <c r="BUD2381" s="467"/>
      <c r="BUE2381" s="467"/>
      <c r="BUF2381" s="467"/>
      <c r="BUG2381" s="467"/>
      <c r="BUH2381" s="467"/>
      <c r="BUI2381" s="467"/>
      <c r="BUJ2381" s="467"/>
      <c r="BUK2381" s="467"/>
      <c r="BUL2381" s="467"/>
      <c r="BUM2381" s="467"/>
      <c r="BUN2381" s="467"/>
      <c r="BUO2381" s="467"/>
      <c r="BUP2381" s="467"/>
      <c r="BUQ2381" s="467"/>
      <c r="BUR2381" s="467"/>
      <c r="BUS2381" s="467"/>
      <c r="BUT2381" s="467"/>
      <c r="BUU2381" s="467"/>
      <c r="BUV2381" s="1055"/>
      <c r="BUW2381" s="695"/>
      <c r="BUX2381" s="696"/>
      <c r="BUY2381" s="696"/>
      <c r="BUZ2381" s="697"/>
      <c r="BVA2381" s="697"/>
      <c r="BVB2381" s="473"/>
      <c r="BVC2381" s="470"/>
      <c r="BVD2381" s="470"/>
      <c r="BVE2381" s="470"/>
      <c r="BVF2381" s="677"/>
      <c r="BVG2381" s="470"/>
      <c r="BVH2381" s="467"/>
      <c r="BVI2381" s="559"/>
      <c r="BVJ2381" s="467"/>
      <c r="BVK2381" s="467"/>
      <c r="BVL2381" s="467"/>
      <c r="BVM2381" s="467"/>
      <c r="BVN2381" s="467"/>
      <c r="BVO2381" s="467"/>
      <c r="BVP2381" s="467"/>
      <c r="BVQ2381" s="467"/>
      <c r="BVR2381" s="467"/>
      <c r="BVS2381" s="467"/>
      <c r="BVT2381" s="467"/>
      <c r="BVU2381" s="467"/>
      <c r="BVV2381" s="467"/>
      <c r="BVW2381" s="467"/>
      <c r="BVX2381" s="467"/>
      <c r="BVY2381" s="467"/>
      <c r="BVZ2381" s="467"/>
      <c r="BWA2381" s="467"/>
      <c r="BWB2381" s="467"/>
      <c r="BWC2381" s="467"/>
      <c r="BWD2381" s="467"/>
      <c r="BWE2381" s="467"/>
      <c r="BWF2381" s="1055"/>
      <c r="BWG2381" s="695"/>
      <c r="BWH2381" s="696"/>
      <c r="BWI2381" s="696"/>
      <c r="BWJ2381" s="697"/>
      <c r="BWK2381" s="697"/>
      <c r="BWL2381" s="473"/>
      <c r="BWM2381" s="470"/>
      <c r="BWN2381" s="470"/>
      <c r="BWO2381" s="470"/>
      <c r="BWP2381" s="677"/>
      <c r="BWQ2381" s="470"/>
      <c r="BWR2381" s="467"/>
      <c r="BWS2381" s="559"/>
      <c r="BWT2381" s="467"/>
      <c r="BWU2381" s="467"/>
      <c r="BWV2381" s="467"/>
      <c r="BWW2381" s="467"/>
      <c r="BWX2381" s="467"/>
      <c r="BWY2381" s="467"/>
      <c r="BWZ2381" s="467"/>
      <c r="BXA2381" s="467"/>
      <c r="BXB2381" s="467"/>
      <c r="BXC2381" s="467"/>
      <c r="BXD2381" s="467"/>
      <c r="BXE2381" s="467"/>
      <c r="BXF2381" s="467"/>
      <c r="BXG2381" s="467"/>
      <c r="BXH2381" s="467"/>
      <c r="BXI2381" s="467"/>
      <c r="BXJ2381" s="467"/>
      <c r="BXK2381" s="467"/>
      <c r="BXL2381" s="467"/>
      <c r="BXM2381" s="467"/>
      <c r="BXN2381" s="467"/>
      <c r="BXO2381" s="467"/>
      <c r="BXP2381" s="1055"/>
      <c r="BXQ2381" s="695"/>
      <c r="BXR2381" s="696"/>
      <c r="BXS2381" s="696"/>
      <c r="BXT2381" s="697"/>
      <c r="BXU2381" s="697"/>
      <c r="BXV2381" s="473"/>
      <c r="BXW2381" s="470"/>
      <c r="BXX2381" s="470"/>
      <c r="BXY2381" s="470"/>
      <c r="BXZ2381" s="677"/>
      <c r="BYA2381" s="470"/>
      <c r="BYB2381" s="467"/>
      <c r="BYC2381" s="559"/>
      <c r="BYD2381" s="467"/>
      <c r="BYE2381" s="467"/>
      <c r="BYF2381" s="467"/>
      <c r="BYG2381" s="467"/>
      <c r="BYH2381" s="467"/>
      <c r="BYI2381" s="467"/>
      <c r="BYJ2381" s="467"/>
      <c r="BYK2381" s="467"/>
      <c r="BYL2381" s="467"/>
      <c r="BYM2381" s="467"/>
      <c r="BYN2381" s="467"/>
      <c r="BYO2381" s="467"/>
      <c r="BYP2381" s="467"/>
      <c r="BYQ2381" s="467"/>
      <c r="BYR2381" s="467"/>
      <c r="BYS2381" s="467"/>
      <c r="BYT2381" s="467"/>
      <c r="BYU2381" s="467"/>
      <c r="BYV2381" s="467"/>
      <c r="BYW2381" s="467"/>
      <c r="BYX2381" s="467"/>
      <c r="BYY2381" s="467"/>
      <c r="BYZ2381" s="1055"/>
      <c r="BZA2381" s="695"/>
      <c r="BZB2381" s="696"/>
      <c r="BZC2381" s="696"/>
      <c r="BZD2381" s="697"/>
      <c r="BZE2381" s="697"/>
      <c r="BZF2381" s="473"/>
      <c r="BZG2381" s="470"/>
      <c r="BZH2381" s="470"/>
      <c r="BZI2381" s="470"/>
      <c r="BZJ2381" s="677"/>
      <c r="BZK2381" s="470"/>
      <c r="BZL2381" s="467"/>
      <c r="BZM2381" s="559"/>
      <c r="BZN2381" s="467"/>
      <c r="BZO2381" s="467"/>
      <c r="BZP2381" s="467"/>
      <c r="BZQ2381" s="467"/>
      <c r="BZR2381" s="467"/>
      <c r="BZS2381" s="467"/>
      <c r="BZT2381" s="467"/>
      <c r="BZU2381" s="467"/>
      <c r="BZV2381" s="467"/>
      <c r="BZW2381" s="467"/>
      <c r="BZX2381" s="467"/>
      <c r="BZY2381" s="467"/>
      <c r="BZZ2381" s="467"/>
      <c r="CAA2381" s="467"/>
      <c r="CAB2381" s="467"/>
      <c r="CAC2381" s="467"/>
      <c r="CAD2381" s="467"/>
      <c r="CAE2381" s="467"/>
      <c r="CAF2381" s="467"/>
      <c r="CAG2381" s="467"/>
      <c r="CAH2381" s="467"/>
      <c r="CAI2381" s="467"/>
      <c r="CAJ2381" s="1055"/>
      <c r="CAK2381" s="695"/>
      <c r="CAL2381" s="696"/>
      <c r="CAM2381" s="696"/>
      <c r="CAN2381" s="697"/>
      <c r="CAO2381" s="697"/>
      <c r="CAP2381" s="473"/>
      <c r="CAQ2381" s="470"/>
      <c r="CAR2381" s="470"/>
      <c r="CAS2381" s="470"/>
      <c r="CAT2381" s="677"/>
      <c r="CAU2381" s="470"/>
      <c r="CAV2381" s="467"/>
      <c r="CAW2381" s="559"/>
      <c r="CAX2381" s="467"/>
      <c r="CAY2381" s="467"/>
      <c r="CAZ2381" s="467"/>
      <c r="CBA2381" s="467"/>
      <c r="CBB2381" s="467"/>
      <c r="CBC2381" s="467"/>
      <c r="CBD2381" s="467"/>
      <c r="CBE2381" s="467"/>
      <c r="CBF2381" s="467"/>
      <c r="CBG2381" s="467"/>
      <c r="CBH2381" s="467"/>
      <c r="CBI2381" s="467"/>
      <c r="CBJ2381" s="467"/>
      <c r="CBK2381" s="467"/>
      <c r="CBL2381" s="467"/>
      <c r="CBM2381" s="467"/>
      <c r="CBN2381" s="467"/>
      <c r="CBO2381" s="467"/>
      <c r="CBP2381" s="467"/>
      <c r="CBQ2381" s="467"/>
      <c r="CBR2381" s="467"/>
      <c r="CBS2381" s="467"/>
      <c r="CBT2381" s="1055"/>
      <c r="CBU2381" s="695"/>
      <c r="CBV2381" s="696"/>
      <c r="CBW2381" s="696"/>
      <c r="CBX2381" s="697"/>
      <c r="CBY2381" s="697"/>
      <c r="CBZ2381" s="473"/>
      <c r="CCA2381" s="470"/>
      <c r="CCB2381" s="470"/>
      <c r="CCC2381" s="470"/>
      <c r="CCD2381" s="677"/>
      <c r="CCE2381" s="470"/>
      <c r="CCF2381" s="467"/>
      <c r="CCG2381" s="559"/>
      <c r="CCH2381" s="467"/>
      <c r="CCI2381" s="467"/>
      <c r="CCJ2381" s="467"/>
      <c r="CCK2381" s="467"/>
      <c r="CCL2381" s="467"/>
      <c r="CCM2381" s="467"/>
      <c r="CCN2381" s="467"/>
      <c r="CCO2381" s="467"/>
      <c r="CCP2381" s="467"/>
      <c r="CCQ2381" s="467"/>
      <c r="CCR2381" s="467"/>
      <c r="CCS2381" s="467"/>
      <c r="CCT2381" s="467"/>
      <c r="CCU2381" s="467"/>
      <c r="CCV2381" s="467"/>
      <c r="CCW2381" s="467"/>
      <c r="CCX2381" s="467"/>
      <c r="CCY2381" s="467"/>
      <c r="CCZ2381" s="467"/>
      <c r="CDA2381" s="467"/>
      <c r="CDB2381" s="467"/>
      <c r="CDC2381" s="467"/>
      <c r="CDD2381" s="1055"/>
      <c r="CDE2381" s="695"/>
      <c r="CDF2381" s="696"/>
      <c r="CDG2381" s="696"/>
      <c r="CDH2381" s="697"/>
      <c r="CDI2381" s="697"/>
      <c r="CDJ2381" s="473"/>
      <c r="CDK2381" s="470"/>
      <c r="CDL2381" s="470"/>
      <c r="CDM2381" s="470"/>
      <c r="CDN2381" s="677"/>
      <c r="CDO2381" s="470"/>
      <c r="CDP2381" s="467"/>
      <c r="CDQ2381" s="559"/>
      <c r="CDR2381" s="467"/>
      <c r="CDS2381" s="467"/>
      <c r="CDT2381" s="467"/>
      <c r="CDU2381" s="467"/>
      <c r="CDV2381" s="467"/>
      <c r="CDW2381" s="467"/>
      <c r="CDX2381" s="467"/>
      <c r="CDY2381" s="467"/>
      <c r="CDZ2381" s="467"/>
      <c r="CEA2381" s="467"/>
      <c r="CEB2381" s="467"/>
      <c r="CEC2381" s="467"/>
      <c r="CED2381" s="467"/>
      <c r="CEE2381" s="467"/>
      <c r="CEF2381" s="467"/>
      <c r="CEG2381" s="467"/>
      <c r="CEH2381" s="467"/>
      <c r="CEI2381" s="467"/>
      <c r="CEJ2381" s="467"/>
      <c r="CEK2381" s="467"/>
      <c r="CEL2381" s="467"/>
      <c r="CEM2381" s="467"/>
      <c r="CEN2381" s="1055"/>
      <c r="CEO2381" s="695"/>
      <c r="CEP2381" s="696"/>
      <c r="CEQ2381" s="696"/>
      <c r="CER2381" s="697"/>
      <c r="CES2381" s="697"/>
      <c r="CET2381" s="473"/>
      <c r="CEU2381" s="470"/>
      <c r="CEV2381" s="470"/>
      <c r="CEW2381" s="470"/>
      <c r="CEX2381" s="677"/>
      <c r="CEY2381" s="470"/>
      <c r="CEZ2381" s="467"/>
      <c r="CFA2381" s="559"/>
      <c r="CFB2381" s="467"/>
      <c r="CFC2381" s="467"/>
      <c r="CFD2381" s="467"/>
      <c r="CFE2381" s="467"/>
      <c r="CFF2381" s="467"/>
      <c r="CFG2381" s="467"/>
      <c r="CFH2381" s="467"/>
      <c r="CFI2381" s="467"/>
      <c r="CFJ2381" s="467"/>
      <c r="CFK2381" s="467"/>
      <c r="CFL2381" s="467"/>
      <c r="CFM2381" s="467"/>
      <c r="CFN2381" s="467"/>
      <c r="CFO2381" s="467"/>
      <c r="CFP2381" s="467"/>
      <c r="CFQ2381" s="467"/>
      <c r="CFR2381" s="467"/>
      <c r="CFS2381" s="467"/>
      <c r="CFT2381" s="467"/>
      <c r="CFU2381" s="467"/>
      <c r="CFV2381" s="467"/>
      <c r="CFW2381" s="467"/>
      <c r="CFX2381" s="1055"/>
      <c r="CFY2381" s="695"/>
      <c r="CFZ2381" s="696"/>
      <c r="CGA2381" s="696"/>
      <c r="CGB2381" s="697"/>
      <c r="CGC2381" s="697"/>
      <c r="CGD2381" s="473"/>
      <c r="CGE2381" s="470"/>
      <c r="CGF2381" s="470"/>
      <c r="CGG2381" s="470"/>
      <c r="CGH2381" s="677"/>
      <c r="CGI2381" s="470"/>
      <c r="CGJ2381" s="467"/>
      <c r="CGK2381" s="559"/>
      <c r="CGL2381" s="467"/>
      <c r="CGM2381" s="467"/>
      <c r="CGN2381" s="467"/>
      <c r="CGO2381" s="467"/>
      <c r="CGP2381" s="467"/>
      <c r="CGQ2381" s="467"/>
      <c r="CGR2381" s="467"/>
      <c r="CGS2381" s="467"/>
      <c r="CGT2381" s="467"/>
      <c r="CGU2381" s="467"/>
      <c r="CGV2381" s="467"/>
      <c r="CGW2381" s="467"/>
      <c r="CGX2381" s="467"/>
      <c r="CGY2381" s="467"/>
      <c r="CGZ2381" s="467"/>
      <c r="CHA2381" s="467"/>
      <c r="CHB2381" s="467"/>
      <c r="CHC2381" s="467"/>
      <c r="CHD2381" s="467"/>
      <c r="CHE2381" s="467"/>
      <c r="CHF2381" s="467"/>
      <c r="CHG2381" s="467"/>
      <c r="CHH2381" s="1055"/>
      <c r="CHI2381" s="695"/>
      <c r="CHJ2381" s="696"/>
      <c r="CHK2381" s="696"/>
      <c r="CHL2381" s="697"/>
      <c r="CHM2381" s="697"/>
      <c r="CHN2381" s="473"/>
      <c r="CHO2381" s="470"/>
      <c r="CHP2381" s="470"/>
      <c r="CHQ2381" s="470"/>
      <c r="CHR2381" s="677"/>
      <c r="CHS2381" s="470"/>
      <c r="CHT2381" s="467"/>
      <c r="CHU2381" s="559"/>
      <c r="CHV2381" s="467"/>
      <c r="CHW2381" s="467"/>
      <c r="CHX2381" s="467"/>
      <c r="CHY2381" s="467"/>
      <c r="CHZ2381" s="467"/>
      <c r="CIA2381" s="467"/>
      <c r="CIB2381" s="467"/>
      <c r="CIC2381" s="467"/>
      <c r="CID2381" s="467"/>
      <c r="CIE2381" s="467"/>
      <c r="CIF2381" s="467"/>
      <c r="CIG2381" s="467"/>
      <c r="CIH2381" s="467"/>
      <c r="CII2381" s="467"/>
      <c r="CIJ2381" s="467"/>
      <c r="CIK2381" s="467"/>
      <c r="CIL2381" s="467"/>
      <c r="CIM2381" s="467"/>
      <c r="CIN2381" s="467"/>
      <c r="CIO2381" s="467"/>
      <c r="CIP2381" s="467"/>
      <c r="CIQ2381" s="467"/>
      <c r="CIR2381" s="1055"/>
      <c r="CIS2381" s="695"/>
      <c r="CIT2381" s="696"/>
      <c r="CIU2381" s="696"/>
      <c r="CIV2381" s="697"/>
      <c r="CIW2381" s="697"/>
      <c r="CIX2381" s="473"/>
      <c r="CIY2381" s="470"/>
      <c r="CIZ2381" s="470"/>
      <c r="CJA2381" s="470"/>
      <c r="CJB2381" s="677"/>
      <c r="CJC2381" s="470"/>
      <c r="CJD2381" s="467"/>
      <c r="CJE2381" s="559"/>
      <c r="CJF2381" s="467"/>
      <c r="CJG2381" s="467"/>
      <c r="CJH2381" s="467"/>
      <c r="CJI2381" s="467"/>
      <c r="CJJ2381" s="467"/>
      <c r="CJK2381" s="467"/>
      <c r="CJL2381" s="467"/>
      <c r="CJM2381" s="467"/>
      <c r="CJN2381" s="467"/>
      <c r="CJO2381" s="467"/>
      <c r="CJP2381" s="467"/>
      <c r="CJQ2381" s="467"/>
      <c r="CJR2381" s="467"/>
      <c r="CJS2381" s="467"/>
      <c r="CJT2381" s="467"/>
      <c r="CJU2381" s="467"/>
      <c r="CJV2381" s="467"/>
      <c r="CJW2381" s="467"/>
      <c r="CJX2381" s="467"/>
      <c r="CJY2381" s="467"/>
      <c r="CJZ2381" s="467"/>
      <c r="CKA2381" s="467"/>
      <c r="CKB2381" s="1055"/>
      <c r="CKC2381" s="695"/>
      <c r="CKD2381" s="696"/>
      <c r="CKE2381" s="696"/>
      <c r="CKF2381" s="697"/>
      <c r="CKG2381" s="697"/>
      <c r="CKH2381" s="473"/>
      <c r="CKI2381" s="470"/>
      <c r="CKJ2381" s="470"/>
      <c r="CKK2381" s="470"/>
      <c r="CKL2381" s="677"/>
      <c r="CKM2381" s="470"/>
      <c r="CKN2381" s="467"/>
      <c r="CKO2381" s="559"/>
      <c r="CKP2381" s="467"/>
      <c r="CKQ2381" s="467"/>
      <c r="CKR2381" s="467"/>
      <c r="CKS2381" s="467"/>
      <c r="CKT2381" s="467"/>
      <c r="CKU2381" s="467"/>
      <c r="CKV2381" s="467"/>
      <c r="CKW2381" s="467"/>
      <c r="CKX2381" s="467"/>
      <c r="CKY2381" s="467"/>
      <c r="CKZ2381" s="467"/>
      <c r="CLA2381" s="467"/>
      <c r="CLB2381" s="467"/>
      <c r="CLC2381" s="467"/>
      <c r="CLD2381" s="467"/>
      <c r="CLE2381" s="467"/>
      <c r="CLF2381" s="467"/>
      <c r="CLG2381" s="467"/>
      <c r="CLH2381" s="467"/>
      <c r="CLI2381" s="467"/>
      <c r="CLJ2381" s="467"/>
      <c r="CLK2381" s="467"/>
      <c r="CLL2381" s="1055"/>
      <c r="CLM2381" s="695"/>
      <c r="CLN2381" s="696"/>
      <c r="CLO2381" s="696"/>
      <c r="CLP2381" s="697"/>
      <c r="CLQ2381" s="697"/>
      <c r="CLR2381" s="473"/>
      <c r="CLS2381" s="470"/>
      <c r="CLT2381" s="470"/>
      <c r="CLU2381" s="470"/>
      <c r="CLV2381" s="677"/>
      <c r="CLW2381" s="470"/>
      <c r="CLX2381" s="467"/>
      <c r="CLY2381" s="559"/>
      <c r="CLZ2381" s="467"/>
      <c r="CMA2381" s="467"/>
      <c r="CMB2381" s="467"/>
      <c r="CMC2381" s="467"/>
      <c r="CMD2381" s="467"/>
      <c r="CME2381" s="467"/>
      <c r="CMF2381" s="467"/>
      <c r="CMG2381" s="467"/>
      <c r="CMH2381" s="467"/>
      <c r="CMI2381" s="467"/>
      <c r="CMJ2381" s="467"/>
      <c r="CMK2381" s="467"/>
      <c r="CML2381" s="467"/>
      <c r="CMM2381" s="467"/>
      <c r="CMN2381" s="467"/>
      <c r="CMO2381" s="467"/>
      <c r="CMP2381" s="467"/>
      <c r="CMQ2381" s="467"/>
      <c r="CMR2381" s="467"/>
      <c r="CMS2381" s="467"/>
      <c r="CMT2381" s="467"/>
      <c r="CMU2381" s="467"/>
      <c r="CMV2381" s="1055"/>
      <c r="CMW2381" s="695"/>
      <c r="CMX2381" s="696"/>
      <c r="CMY2381" s="696"/>
      <c r="CMZ2381" s="697"/>
      <c r="CNA2381" s="697"/>
      <c r="CNB2381" s="473"/>
      <c r="CNC2381" s="470"/>
      <c r="CND2381" s="470"/>
      <c r="CNE2381" s="470"/>
      <c r="CNF2381" s="677"/>
      <c r="CNG2381" s="470"/>
      <c r="CNH2381" s="467"/>
      <c r="CNI2381" s="559"/>
      <c r="CNJ2381" s="467"/>
      <c r="CNK2381" s="467"/>
      <c r="CNL2381" s="467"/>
      <c r="CNM2381" s="467"/>
      <c r="CNN2381" s="467"/>
      <c r="CNO2381" s="467"/>
      <c r="CNP2381" s="467"/>
      <c r="CNQ2381" s="467"/>
      <c r="CNR2381" s="467"/>
      <c r="CNS2381" s="467"/>
      <c r="CNT2381" s="467"/>
      <c r="CNU2381" s="467"/>
      <c r="CNV2381" s="467"/>
      <c r="CNW2381" s="467"/>
      <c r="CNX2381" s="467"/>
      <c r="CNY2381" s="467"/>
      <c r="CNZ2381" s="467"/>
      <c r="COA2381" s="467"/>
      <c r="COB2381" s="467"/>
      <c r="COC2381" s="467"/>
      <c r="COD2381" s="467"/>
      <c r="COE2381" s="467"/>
      <c r="COF2381" s="1055"/>
      <c r="COG2381" s="695"/>
      <c r="COH2381" s="696"/>
      <c r="COI2381" s="696"/>
      <c r="COJ2381" s="697"/>
      <c r="COK2381" s="697"/>
      <c r="COL2381" s="473"/>
      <c r="COM2381" s="470"/>
      <c r="CON2381" s="470"/>
      <c r="COO2381" s="470"/>
      <c r="COP2381" s="677"/>
      <c r="COQ2381" s="470"/>
      <c r="COR2381" s="467"/>
      <c r="COS2381" s="559"/>
      <c r="COT2381" s="467"/>
      <c r="COU2381" s="467"/>
      <c r="COV2381" s="467"/>
      <c r="COW2381" s="467"/>
      <c r="COX2381" s="467"/>
      <c r="COY2381" s="467"/>
      <c r="COZ2381" s="467"/>
      <c r="CPA2381" s="467"/>
      <c r="CPB2381" s="467"/>
      <c r="CPC2381" s="467"/>
      <c r="CPD2381" s="467"/>
      <c r="CPE2381" s="467"/>
      <c r="CPF2381" s="467"/>
      <c r="CPG2381" s="467"/>
      <c r="CPH2381" s="467"/>
      <c r="CPI2381" s="467"/>
      <c r="CPJ2381" s="467"/>
      <c r="CPK2381" s="467"/>
      <c r="CPL2381" s="467"/>
      <c r="CPM2381" s="467"/>
      <c r="CPN2381" s="467"/>
      <c r="CPO2381" s="467"/>
      <c r="CPP2381" s="1055"/>
      <c r="CPQ2381" s="695"/>
      <c r="CPR2381" s="696"/>
      <c r="CPS2381" s="696"/>
      <c r="CPT2381" s="697"/>
      <c r="CPU2381" s="697"/>
      <c r="CPV2381" s="473"/>
      <c r="CPW2381" s="470"/>
      <c r="CPX2381" s="470"/>
      <c r="CPY2381" s="470"/>
      <c r="CPZ2381" s="677"/>
      <c r="CQA2381" s="470"/>
      <c r="CQB2381" s="467"/>
      <c r="CQC2381" s="559"/>
      <c r="CQD2381" s="467"/>
      <c r="CQE2381" s="467"/>
      <c r="CQF2381" s="467"/>
      <c r="CQG2381" s="467"/>
      <c r="CQH2381" s="467"/>
      <c r="CQI2381" s="467"/>
      <c r="CQJ2381" s="467"/>
      <c r="CQK2381" s="467"/>
      <c r="CQL2381" s="467"/>
      <c r="CQM2381" s="467"/>
      <c r="CQN2381" s="467"/>
      <c r="CQO2381" s="467"/>
      <c r="CQP2381" s="467"/>
      <c r="CQQ2381" s="467"/>
      <c r="CQR2381" s="467"/>
      <c r="CQS2381" s="467"/>
      <c r="CQT2381" s="467"/>
      <c r="CQU2381" s="467"/>
      <c r="CQV2381" s="467"/>
      <c r="CQW2381" s="467"/>
      <c r="CQX2381" s="467"/>
      <c r="CQY2381" s="467"/>
      <c r="CQZ2381" s="1055"/>
      <c r="CRA2381" s="695"/>
      <c r="CRB2381" s="696"/>
      <c r="CRC2381" s="696"/>
      <c r="CRD2381" s="697"/>
      <c r="CRE2381" s="697"/>
      <c r="CRF2381" s="473"/>
      <c r="CRG2381" s="470"/>
      <c r="CRH2381" s="470"/>
      <c r="CRI2381" s="470"/>
      <c r="CRJ2381" s="677"/>
      <c r="CRK2381" s="470"/>
      <c r="CRL2381" s="467"/>
      <c r="CRM2381" s="559"/>
      <c r="CRN2381" s="467"/>
      <c r="CRO2381" s="467"/>
      <c r="CRP2381" s="467"/>
      <c r="CRQ2381" s="467"/>
      <c r="CRR2381" s="467"/>
      <c r="CRS2381" s="467"/>
      <c r="CRT2381" s="467"/>
      <c r="CRU2381" s="467"/>
      <c r="CRV2381" s="467"/>
      <c r="CRW2381" s="467"/>
      <c r="CRX2381" s="467"/>
      <c r="CRY2381" s="467"/>
      <c r="CRZ2381" s="467"/>
      <c r="CSA2381" s="467"/>
      <c r="CSB2381" s="467"/>
      <c r="CSC2381" s="467"/>
      <c r="CSD2381" s="467"/>
      <c r="CSE2381" s="467"/>
      <c r="CSF2381" s="467"/>
      <c r="CSG2381" s="467"/>
      <c r="CSH2381" s="467"/>
      <c r="CSI2381" s="467"/>
      <c r="CSJ2381" s="1055"/>
      <c r="CSK2381" s="695"/>
      <c r="CSL2381" s="696"/>
      <c r="CSM2381" s="696"/>
      <c r="CSN2381" s="697"/>
      <c r="CSO2381" s="697"/>
      <c r="CSP2381" s="473"/>
      <c r="CSQ2381" s="470"/>
      <c r="CSR2381" s="470"/>
      <c r="CSS2381" s="470"/>
      <c r="CST2381" s="677"/>
      <c r="CSU2381" s="470"/>
      <c r="CSV2381" s="467"/>
      <c r="CSW2381" s="559"/>
      <c r="CSX2381" s="467"/>
      <c r="CSY2381" s="467"/>
      <c r="CSZ2381" s="467"/>
      <c r="CTA2381" s="467"/>
      <c r="CTB2381" s="467"/>
      <c r="CTC2381" s="467"/>
      <c r="CTD2381" s="467"/>
      <c r="CTE2381" s="467"/>
      <c r="CTF2381" s="467"/>
      <c r="CTG2381" s="467"/>
      <c r="CTH2381" s="467"/>
      <c r="CTI2381" s="467"/>
      <c r="CTJ2381" s="467"/>
      <c r="CTK2381" s="467"/>
      <c r="CTL2381" s="467"/>
      <c r="CTM2381" s="467"/>
      <c r="CTN2381" s="467"/>
      <c r="CTO2381" s="467"/>
      <c r="CTP2381" s="467"/>
      <c r="CTQ2381" s="467"/>
      <c r="CTR2381" s="467"/>
      <c r="CTS2381" s="467"/>
      <c r="CTT2381" s="1055"/>
      <c r="CTU2381" s="695"/>
      <c r="CTV2381" s="696"/>
      <c r="CTW2381" s="696"/>
      <c r="CTX2381" s="697"/>
      <c r="CTY2381" s="697"/>
      <c r="CTZ2381" s="473"/>
      <c r="CUA2381" s="470"/>
      <c r="CUB2381" s="470"/>
      <c r="CUC2381" s="470"/>
      <c r="CUD2381" s="677"/>
      <c r="CUE2381" s="470"/>
      <c r="CUF2381" s="467"/>
      <c r="CUG2381" s="559"/>
      <c r="CUH2381" s="467"/>
      <c r="CUI2381" s="467"/>
      <c r="CUJ2381" s="467"/>
      <c r="CUK2381" s="467"/>
      <c r="CUL2381" s="467"/>
      <c r="CUM2381" s="467"/>
      <c r="CUN2381" s="467"/>
      <c r="CUO2381" s="467"/>
      <c r="CUP2381" s="467"/>
      <c r="CUQ2381" s="467"/>
      <c r="CUR2381" s="467"/>
      <c r="CUS2381" s="467"/>
      <c r="CUT2381" s="467"/>
      <c r="CUU2381" s="467"/>
      <c r="CUV2381" s="467"/>
      <c r="CUW2381" s="467"/>
      <c r="CUX2381" s="467"/>
      <c r="CUY2381" s="467"/>
      <c r="CUZ2381" s="467"/>
      <c r="CVA2381" s="467"/>
      <c r="CVB2381" s="467"/>
      <c r="CVC2381" s="467"/>
      <c r="CVD2381" s="1055"/>
      <c r="CVE2381" s="695"/>
      <c r="CVF2381" s="696"/>
      <c r="CVG2381" s="696"/>
      <c r="CVH2381" s="697"/>
      <c r="CVI2381" s="697"/>
      <c r="CVJ2381" s="473"/>
      <c r="CVK2381" s="470"/>
      <c r="CVL2381" s="470"/>
      <c r="CVM2381" s="470"/>
      <c r="CVN2381" s="677"/>
      <c r="CVO2381" s="470"/>
      <c r="CVP2381" s="467"/>
      <c r="CVQ2381" s="559"/>
      <c r="CVR2381" s="467"/>
      <c r="CVS2381" s="467"/>
      <c r="CVT2381" s="467"/>
      <c r="CVU2381" s="467"/>
      <c r="CVV2381" s="467"/>
      <c r="CVW2381" s="467"/>
      <c r="CVX2381" s="467"/>
      <c r="CVY2381" s="467"/>
      <c r="CVZ2381" s="467"/>
      <c r="CWA2381" s="467"/>
      <c r="CWB2381" s="467"/>
      <c r="CWC2381" s="467"/>
      <c r="CWD2381" s="467"/>
      <c r="CWE2381" s="467"/>
      <c r="CWF2381" s="467"/>
      <c r="CWG2381" s="467"/>
      <c r="CWH2381" s="467"/>
      <c r="CWI2381" s="467"/>
      <c r="CWJ2381" s="467"/>
      <c r="CWK2381" s="467"/>
      <c r="CWL2381" s="467"/>
      <c r="CWM2381" s="467"/>
      <c r="CWN2381" s="1055"/>
      <c r="CWO2381" s="695"/>
      <c r="CWP2381" s="696"/>
      <c r="CWQ2381" s="696"/>
      <c r="CWR2381" s="697"/>
      <c r="CWS2381" s="697"/>
      <c r="CWT2381" s="473"/>
      <c r="CWU2381" s="470"/>
      <c r="CWV2381" s="470"/>
      <c r="CWW2381" s="470"/>
      <c r="CWX2381" s="677"/>
      <c r="CWY2381" s="470"/>
      <c r="CWZ2381" s="467"/>
      <c r="CXA2381" s="559"/>
      <c r="CXB2381" s="467"/>
      <c r="CXC2381" s="467"/>
      <c r="CXD2381" s="467"/>
      <c r="CXE2381" s="467"/>
      <c r="CXF2381" s="467"/>
      <c r="CXG2381" s="467"/>
      <c r="CXH2381" s="467"/>
      <c r="CXI2381" s="467"/>
      <c r="CXJ2381" s="467"/>
      <c r="CXK2381" s="467"/>
      <c r="CXL2381" s="467"/>
      <c r="CXM2381" s="467"/>
      <c r="CXN2381" s="467"/>
      <c r="CXO2381" s="467"/>
      <c r="CXP2381" s="467"/>
      <c r="CXQ2381" s="467"/>
      <c r="CXR2381" s="467"/>
      <c r="CXS2381" s="467"/>
      <c r="CXT2381" s="467"/>
      <c r="CXU2381" s="467"/>
      <c r="CXV2381" s="467"/>
      <c r="CXW2381" s="467"/>
      <c r="CXX2381" s="1055"/>
      <c r="CXY2381" s="695"/>
      <c r="CXZ2381" s="696"/>
      <c r="CYA2381" s="696"/>
      <c r="CYB2381" s="697"/>
      <c r="CYC2381" s="697"/>
      <c r="CYD2381" s="473"/>
      <c r="CYE2381" s="470"/>
      <c r="CYF2381" s="470"/>
      <c r="CYG2381" s="470"/>
      <c r="CYH2381" s="677"/>
      <c r="CYI2381" s="470"/>
      <c r="CYJ2381" s="467"/>
      <c r="CYK2381" s="559"/>
      <c r="CYL2381" s="467"/>
      <c r="CYM2381" s="467"/>
      <c r="CYN2381" s="467"/>
      <c r="CYO2381" s="467"/>
      <c r="CYP2381" s="467"/>
      <c r="CYQ2381" s="467"/>
      <c r="CYR2381" s="467"/>
      <c r="CYS2381" s="467"/>
      <c r="CYT2381" s="467"/>
      <c r="CYU2381" s="467"/>
      <c r="CYV2381" s="467"/>
      <c r="CYW2381" s="467"/>
      <c r="CYX2381" s="467"/>
      <c r="CYY2381" s="467"/>
      <c r="CYZ2381" s="467"/>
      <c r="CZA2381" s="467"/>
      <c r="CZB2381" s="467"/>
      <c r="CZC2381" s="467"/>
      <c r="CZD2381" s="467"/>
      <c r="CZE2381" s="467"/>
      <c r="CZF2381" s="467"/>
      <c r="CZG2381" s="467"/>
      <c r="CZH2381" s="1055"/>
      <c r="CZI2381" s="695"/>
      <c r="CZJ2381" s="696"/>
      <c r="CZK2381" s="696"/>
      <c r="CZL2381" s="697"/>
      <c r="CZM2381" s="697"/>
      <c r="CZN2381" s="473"/>
      <c r="CZO2381" s="470"/>
      <c r="CZP2381" s="470"/>
      <c r="CZQ2381" s="470"/>
      <c r="CZR2381" s="677"/>
      <c r="CZS2381" s="470"/>
      <c r="CZT2381" s="467"/>
      <c r="CZU2381" s="559"/>
      <c r="CZV2381" s="467"/>
      <c r="CZW2381" s="467"/>
      <c r="CZX2381" s="467"/>
      <c r="CZY2381" s="467"/>
      <c r="CZZ2381" s="467"/>
      <c r="DAA2381" s="467"/>
      <c r="DAB2381" s="467"/>
      <c r="DAC2381" s="467"/>
      <c r="DAD2381" s="467"/>
      <c r="DAE2381" s="467"/>
      <c r="DAF2381" s="467"/>
      <c r="DAG2381" s="467"/>
      <c r="DAH2381" s="467"/>
      <c r="DAI2381" s="467"/>
      <c r="DAJ2381" s="467"/>
      <c r="DAK2381" s="467"/>
      <c r="DAL2381" s="467"/>
      <c r="DAM2381" s="467"/>
      <c r="DAN2381" s="467"/>
      <c r="DAO2381" s="467"/>
      <c r="DAP2381" s="467"/>
      <c r="DAQ2381" s="467"/>
      <c r="DAR2381" s="1055"/>
      <c r="DAS2381" s="695"/>
      <c r="DAT2381" s="696"/>
      <c r="DAU2381" s="696"/>
      <c r="DAV2381" s="697"/>
      <c r="DAW2381" s="697"/>
      <c r="DAX2381" s="473"/>
      <c r="DAY2381" s="470"/>
      <c r="DAZ2381" s="470"/>
      <c r="DBA2381" s="470"/>
      <c r="DBB2381" s="677"/>
      <c r="DBC2381" s="470"/>
      <c r="DBD2381" s="467"/>
      <c r="DBE2381" s="559"/>
      <c r="DBF2381" s="467"/>
      <c r="DBG2381" s="467"/>
      <c r="DBH2381" s="467"/>
      <c r="DBI2381" s="467"/>
      <c r="DBJ2381" s="467"/>
      <c r="DBK2381" s="467"/>
      <c r="DBL2381" s="467"/>
      <c r="DBM2381" s="467"/>
      <c r="DBN2381" s="467"/>
      <c r="DBO2381" s="467"/>
      <c r="DBP2381" s="467"/>
      <c r="DBQ2381" s="467"/>
      <c r="DBR2381" s="467"/>
      <c r="DBS2381" s="467"/>
      <c r="DBT2381" s="467"/>
      <c r="DBU2381" s="467"/>
      <c r="DBV2381" s="467"/>
      <c r="DBW2381" s="467"/>
      <c r="DBX2381" s="467"/>
      <c r="DBY2381" s="467"/>
      <c r="DBZ2381" s="467"/>
      <c r="DCA2381" s="467"/>
      <c r="DCB2381" s="1055"/>
      <c r="DCC2381" s="695"/>
      <c r="DCD2381" s="696"/>
      <c r="DCE2381" s="696"/>
      <c r="DCF2381" s="697"/>
      <c r="DCG2381" s="697"/>
      <c r="DCH2381" s="473"/>
      <c r="DCI2381" s="470"/>
      <c r="DCJ2381" s="470"/>
      <c r="DCK2381" s="470"/>
      <c r="DCL2381" s="677"/>
      <c r="DCM2381" s="470"/>
      <c r="DCN2381" s="467"/>
      <c r="DCO2381" s="559"/>
      <c r="DCP2381" s="467"/>
      <c r="DCQ2381" s="467"/>
      <c r="DCR2381" s="467"/>
      <c r="DCS2381" s="467"/>
      <c r="DCT2381" s="467"/>
      <c r="DCU2381" s="467"/>
      <c r="DCV2381" s="467"/>
      <c r="DCW2381" s="467"/>
      <c r="DCX2381" s="467"/>
      <c r="DCY2381" s="467"/>
      <c r="DCZ2381" s="467"/>
      <c r="DDA2381" s="467"/>
      <c r="DDB2381" s="467"/>
      <c r="DDC2381" s="467"/>
      <c r="DDD2381" s="467"/>
      <c r="DDE2381" s="467"/>
      <c r="DDF2381" s="467"/>
      <c r="DDG2381" s="467"/>
      <c r="DDH2381" s="467"/>
      <c r="DDI2381" s="467"/>
      <c r="DDJ2381" s="467"/>
      <c r="DDK2381" s="467"/>
      <c r="DDL2381" s="1055"/>
      <c r="DDM2381" s="695"/>
      <c r="DDN2381" s="696"/>
      <c r="DDO2381" s="696"/>
      <c r="DDP2381" s="697"/>
      <c r="DDQ2381" s="697"/>
      <c r="DDR2381" s="473"/>
      <c r="DDS2381" s="470"/>
      <c r="DDT2381" s="470"/>
      <c r="DDU2381" s="470"/>
      <c r="DDV2381" s="677"/>
      <c r="DDW2381" s="470"/>
      <c r="DDX2381" s="467"/>
      <c r="DDY2381" s="559"/>
      <c r="DDZ2381" s="467"/>
      <c r="DEA2381" s="467"/>
      <c r="DEB2381" s="467"/>
      <c r="DEC2381" s="467"/>
      <c r="DED2381" s="467"/>
      <c r="DEE2381" s="467"/>
      <c r="DEF2381" s="467"/>
      <c r="DEG2381" s="467"/>
      <c r="DEH2381" s="467"/>
      <c r="DEI2381" s="467"/>
      <c r="DEJ2381" s="467"/>
      <c r="DEK2381" s="467"/>
      <c r="DEL2381" s="467"/>
      <c r="DEM2381" s="467"/>
      <c r="DEN2381" s="467"/>
      <c r="DEO2381" s="467"/>
      <c r="DEP2381" s="467"/>
      <c r="DEQ2381" s="467"/>
      <c r="DER2381" s="467"/>
      <c r="DES2381" s="467"/>
      <c r="DET2381" s="467"/>
      <c r="DEU2381" s="467"/>
      <c r="DEV2381" s="1055"/>
      <c r="DEW2381" s="695"/>
      <c r="DEX2381" s="696"/>
      <c r="DEY2381" s="696"/>
      <c r="DEZ2381" s="697"/>
      <c r="DFA2381" s="697"/>
      <c r="DFB2381" s="473"/>
      <c r="DFC2381" s="470"/>
      <c r="DFD2381" s="470"/>
      <c r="DFE2381" s="470"/>
      <c r="DFF2381" s="677"/>
      <c r="DFG2381" s="470"/>
      <c r="DFH2381" s="467"/>
      <c r="DFI2381" s="559"/>
      <c r="DFJ2381" s="467"/>
      <c r="DFK2381" s="467"/>
      <c r="DFL2381" s="467"/>
      <c r="DFM2381" s="467"/>
      <c r="DFN2381" s="467"/>
      <c r="DFO2381" s="467"/>
      <c r="DFP2381" s="467"/>
      <c r="DFQ2381" s="467"/>
      <c r="DFR2381" s="467"/>
      <c r="DFS2381" s="467"/>
      <c r="DFT2381" s="467"/>
      <c r="DFU2381" s="467"/>
      <c r="DFV2381" s="467"/>
      <c r="DFW2381" s="467"/>
      <c r="DFX2381" s="467"/>
      <c r="DFY2381" s="467"/>
      <c r="DFZ2381" s="467"/>
      <c r="DGA2381" s="467"/>
      <c r="DGB2381" s="467"/>
      <c r="DGC2381" s="467"/>
      <c r="DGD2381" s="467"/>
      <c r="DGE2381" s="467"/>
      <c r="DGF2381" s="1055"/>
      <c r="DGG2381" s="695"/>
      <c r="DGH2381" s="696"/>
      <c r="DGI2381" s="696"/>
      <c r="DGJ2381" s="697"/>
      <c r="DGK2381" s="697"/>
      <c r="DGL2381" s="473"/>
      <c r="DGM2381" s="470"/>
      <c r="DGN2381" s="470"/>
      <c r="DGO2381" s="470"/>
      <c r="DGP2381" s="677"/>
      <c r="DGQ2381" s="470"/>
      <c r="DGR2381" s="467"/>
      <c r="DGS2381" s="559"/>
      <c r="DGT2381" s="467"/>
      <c r="DGU2381" s="467"/>
      <c r="DGV2381" s="467"/>
      <c r="DGW2381" s="467"/>
      <c r="DGX2381" s="467"/>
      <c r="DGY2381" s="467"/>
      <c r="DGZ2381" s="467"/>
      <c r="DHA2381" s="467"/>
      <c r="DHB2381" s="467"/>
      <c r="DHC2381" s="467"/>
      <c r="DHD2381" s="467"/>
      <c r="DHE2381" s="467"/>
      <c r="DHF2381" s="467"/>
      <c r="DHG2381" s="467"/>
      <c r="DHH2381" s="467"/>
      <c r="DHI2381" s="467"/>
      <c r="DHJ2381" s="467"/>
      <c r="DHK2381" s="467"/>
      <c r="DHL2381" s="467"/>
      <c r="DHM2381" s="467"/>
      <c r="DHN2381" s="467"/>
      <c r="DHO2381" s="467"/>
      <c r="DHP2381" s="1055"/>
      <c r="DHQ2381" s="695"/>
      <c r="DHR2381" s="696"/>
      <c r="DHS2381" s="696"/>
      <c r="DHT2381" s="697"/>
      <c r="DHU2381" s="697"/>
      <c r="DHV2381" s="473"/>
      <c r="DHW2381" s="470"/>
      <c r="DHX2381" s="470"/>
      <c r="DHY2381" s="470"/>
      <c r="DHZ2381" s="677"/>
      <c r="DIA2381" s="470"/>
      <c r="DIB2381" s="467"/>
      <c r="DIC2381" s="559"/>
      <c r="DID2381" s="467"/>
      <c r="DIE2381" s="467"/>
      <c r="DIF2381" s="467"/>
      <c r="DIG2381" s="467"/>
      <c r="DIH2381" s="467"/>
      <c r="DII2381" s="467"/>
      <c r="DIJ2381" s="467"/>
      <c r="DIK2381" s="467"/>
      <c r="DIL2381" s="467"/>
      <c r="DIM2381" s="467"/>
      <c r="DIN2381" s="467"/>
      <c r="DIO2381" s="467"/>
      <c r="DIP2381" s="467"/>
      <c r="DIQ2381" s="467"/>
      <c r="DIR2381" s="467"/>
      <c r="DIS2381" s="467"/>
      <c r="DIT2381" s="467"/>
      <c r="DIU2381" s="467"/>
      <c r="DIV2381" s="467"/>
      <c r="DIW2381" s="467"/>
      <c r="DIX2381" s="467"/>
      <c r="DIY2381" s="467"/>
      <c r="DIZ2381" s="1055"/>
      <c r="DJA2381" s="695"/>
      <c r="DJB2381" s="696"/>
      <c r="DJC2381" s="696"/>
      <c r="DJD2381" s="697"/>
      <c r="DJE2381" s="697"/>
      <c r="DJF2381" s="473"/>
      <c r="DJG2381" s="470"/>
      <c r="DJH2381" s="470"/>
      <c r="DJI2381" s="470"/>
      <c r="DJJ2381" s="677"/>
      <c r="DJK2381" s="470"/>
      <c r="DJL2381" s="467"/>
      <c r="DJM2381" s="559"/>
      <c r="DJN2381" s="467"/>
      <c r="DJO2381" s="467"/>
      <c r="DJP2381" s="467"/>
      <c r="DJQ2381" s="467"/>
      <c r="DJR2381" s="467"/>
      <c r="DJS2381" s="467"/>
      <c r="DJT2381" s="467"/>
      <c r="DJU2381" s="467"/>
      <c r="DJV2381" s="467"/>
      <c r="DJW2381" s="467"/>
      <c r="DJX2381" s="467"/>
      <c r="DJY2381" s="467"/>
      <c r="DJZ2381" s="467"/>
      <c r="DKA2381" s="467"/>
      <c r="DKB2381" s="467"/>
      <c r="DKC2381" s="467"/>
      <c r="DKD2381" s="467"/>
      <c r="DKE2381" s="467"/>
      <c r="DKF2381" s="467"/>
      <c r="DKG2381" s="467"/>
      <c r="DKH2381" s="467"/>
      <c r="DKI2381" s="467"/>
      <c r="DKJ2381" s="1055"/>
      <c r="DKK2381" s="695"/>
      <c r="DKL2381" s="696"/>
      <c r="DKM2381" s="696"/>
      <c r="DKN2381" s="697"/>
      <c r="DKO2381" s="697"/>
      <c r="DKP2381" s="473"/>
      <c r="DKQ2381" s="470"/>
      <c r="DKR2381" s="470"/>
      <c r="DKS2381" s="470"/>
      <c r="DKT2381" s="677"/>
      <c r="DKU2381" s="470"/>
      <c r="DKV2381" s="467"/>
      <c r="DKW2381" s="559"/>
      <c r="DKX2381" s="467"/>
      <c r="DKY2381" s="467"/>
      <c r="DKZ2381" s="467"/>
      <c r="DLA2381" s="467"/>
      <c r="DLB2381" s="467"/>
      <c r="DLC2381" s="467"/>
      <c r="DLD2381" s="467"/>
      <c r="DLE2381" s="467"/>
      <c r="DLF2381" s="467"/>
      <c r="DLG2381" s="467"/>
      <c r="DLH2381" s="467"/>
      <c r="DLI2381" s="467"/>
      <c r="DLJ2381" s="467"/>
      <c r="DLK2381" s="467"/>
      <c r="DLL2381" s="467"/>
      <c r="DLM2381" s="467"/>
      <c r="DLN2381" s="467"/>
      <c r="DLO2381" s="467"/>
      <c r="DLP2381" s="467"/>
      <c r="DLQ2381" s="467"/>
      <c r="DLR2381" s="467"/>
      <c r="DLS2381" s="467"/>
      <c r="DLT2381" s="1055"/>
      <c r="DLU2381" s="695"/>
      <c r="DLV2381" s="696"/>
      <c r="DLW2381" s="696"/>
      <c r="DLX2381" s="697"/>
      <c r="DLY2381" s="697"/>
      <c r="DLZ2381" s="473"/>
      <c r="DMA2381" s="470"/>
      <c r="DMB2381" s="470"/>
      <c r="DMC2381" s="470"/>
      <c r="DMD2381" s="677"/>
      <c r="DME2381" s="470"/>
      <c r="DMF2381" s="467"/>
      <c r="DMG2381" s="559"/>
      <c r="DMH2381" s="467"/>
      <c r="DMI2381" s="467"/>
      <c r="DMJ2381" s="467"/>
      <c r="DMK2381" s="467"/>
      <c r="DML2381" s="467"/>
      <c r="DMM2381" s="467"/>
      <c r="DMN2381" s="467"/>
      <c r="DMO2381" s="467"/>
      <c r="DMP2381" s="467"/>
      <c r="DMQ2381" s="467"/>
      <c r="DMR2381" s="467"/>
      <c r="DMS2381" s="467"/>
      <c r="DMT2381" s="467"/>
      <c r="DMU2381" s="467"/>
      <c r="DMV2381" s="467"/>
      <c r="DMW2381" s="467"/>
      <c r="DMX2381" s="467"/>
      <c r="DMY2381" s="467"/>
      <c r="DMZ2381" s="467"/>
      <c r="DNA2381" s="467"/>
      <c r="DNB2381" s="467"/>
      <c r="DNC2381" s="467"/>
      <c r="DND2381" s="1055"/>
      <c r="DNE2381" s="695"/>
      <c r="DNF2381" s="696"/>
      <c r="DNG2381" s="696"/>
      <c r="DNH2381" s="697"/>
      <c r="DNI2381" s="697"/>
      <c r="DNJ2381" s="473"/>
      <c r="DNK2381" s="470"/>
      <c r="DNL2381" s="470"/>
      <c r="DNM2381" s="470"/>
      <c r="DNN2381" s="677"/>
      <c r="DNO2381" s="470"/>
      <c r="DNP2381" s="467"/>
      <c r="DNQ2381" s="559"/>
      <c r="DNR2381" s="467"/>
      <c r="DNS2381" s="467"/>
      <c r="DNT2381" s="467"/>
      <c r="DNU2381" s="467"/>
      <c r="DNV2381" s="467"/>
      <c r="DNW2381" s="467"/>
      <c r="DNX2381" s="467"/>
      <c r="DNY2381" s="467"/>
      <c r="DNZ2381" s="467"/>
      <c r="DOA2381" s="467"/>
      <c r="DOB2381" s="467"/>
      <c r="DOC2381" s="467"/>
      <c r="DOD2381" s="467"/>
      <c r="DOE2381" s="467"/>
      <c r="DOF2381" s="467"/>
      <c r="DOG2381" s="467"/>
      <c r="DOH2381" s="467"/>
      <c r="DOI2381" s="467"/>
      <c r="DOJ2381" s="467"/>
      <c r="DOK2381" s="467"/>
      <c r="DOL2381" s="467"/>
      <c r="DOM2381" s="467"/>
      <c r="DON2381" s="1055"/>
      <c r="DOO2381" s="695"/>
      <c r="DOP2381" s="696"/>
      <c r="DOQ2381" s="696"/>
      <c r="DOR2381" s="697"/>
      <c r="DOS2381" s="697"/>
      <c r="DOT2381" s="473"/>
      <c r="DOU2381" s="470"/>
      <c r="DOV2381" s="470"/>
      <c r="DOW2381" s="470"/>
      <c r="DOX2381" s="677"/>
      <c r="DOY2381" s="470"/>
      <c r="DOZ2381" s="467"/>
      <c r="DPA2381" s="559"/>
      <c r="DPB2381" s="467"/>
      <c r="DPC2381" s="467"/>
      <c r="DPD2381" s="467"/>
      <c r="DPE2381" s="467"/>
      <c r="DPF2381" s="467"/>
      <c r="DPG2381" s="467"/>
      <c r="DPH2381" s="467"/>
      <c r="DPI2381" s="467"/>
      <c r="DPJ2381" s="467"/>
      <c r="DPK2381" s="467"/>
      <c r="DPL2381" s="467"/>
      <c r="DPM2381" s="467"/>
      <c r="DPN2381" s="467"/>
      <c r="DPO2381" s="467"/>
      <c r="DPP2381" s="467"/>
      <c r="DPQ2381" s="467"/>
      <c r="DPR2381" s="467"/>
      <c r="DPS2381" s="467"/>
      <c r="DPT2381" s="467"/>
      <c r="DPU2381" s="467"/>
      <c r="DPV2381" s="467"/>
      <c r="DPW2381" s="467"/>
      <c r="DPX2381" s="1055"/>
      <c r="DPY2381" s="695"/>
      <c r="DPZ2381" s="696"/>
      <c r="DQA2381" s="696"/>
      <c r="DQB2381" s="697"/>
      <c r="DQC2381" s="697"/>
      <c r="DQD2381" s="473"/>
      <c r="DQE2381" s="470"/>
      <c r="DQF2381" s="470"/>
      <c r="DQG2381" s="470"/>
      <c r="DQH2381" s="677"/>
      <c r="DQI2381" s="470"/>
      <c r="DQJ2381" s="467"/>
      <c r="DQK2381" s="559"/>
      <c r="DQL2381" s="467"/>
      <c r="DQM2381" s="467"/>
      <c r="DQN2381" s="467"/>
      <c r="DQO2381" s="467"/>
      <c r="DQP2381" s="467"/>
      <c r="DQQ2381" s="467"/>
      <c r="DQR2381" s="467"/>
      <c r="DQS2381" s="467"/>
      <c r="DQT2381" s="467"/>
      <c r="DQU2381" s="467"/>
      <c r="DQV2381" s="467"/>
      <c r="DQW2381" s="467"/>
      <c r="DQX2381" s="467"/>
      <c r="DQY2381" s="467"/>
      <c r="DQZ2381" s="467"/>
      <c r="DRA2381" s="467"/>
      <c r="DRB2381" s="467"/>
      <c r="DRC2381" s="467"/>
      <c r="DRD2381" s="467"/>
      <c r="DRE2381" s="467"/>
      <c r="DRF2381" s="467"/>
      <c r="DRG2381" s="467"/>
      <c r="DRH2381" s="1055"/>
      <c r="DRI2381" s="695"/>
      <c r="DRJ2381" s="696"/>
      <c r="DRK2381" s="696"/>
      <c r="DRL2381" s="697"/>
      <c r="DRM2381" s="697"/>
      <c r="DRN2381" s="473"/>
      <c r="DRO2381" s="470"/>
      <c r="DRP2381" s="470"/>
      <c r="DRQ2381" s="470"/>
      <c r="DRR2381" s="677"/>
      <c r="DRS2381" s="470"/>
      <c r="DRT2381" s="467"/>
      <c r="DRU2381" s="559"/>
      <c r="DRV2381" s="467"/>
      <c r="DRW2381" s="467"/>
      <c r="DRX2381" s="467"/>
      <c r="DRY2381" s="467"/>
      <c r="DRZ2381" s="467"/>
      <c r="DSA2381" s="467"/>
      <c r="DSB2381" s="467"/>
      <c r="DSC2381" s="467"/>
      <c r="DSD2381" s="467"/>
      <c r="DSE2381" s="467"/>
      <c r="DSF2381" s="467"/>
      <c r="DSG2381" s="467"/>
      <c r="DSH2381" s="467"/>
      <c r="DSI2381" s="467"/>
      <c r="DSJ2381" s="467"/>
      <c r="DSK2381" s="467"/>
      <c r="DSL2381" s="467"/>
      <c r="DSM2381" s="467"/>
      <c r="DSN2381" s="467"/>
      <c r="DSO2381" s="467"/>
      <c r="DSP2381" s="467"/>
      <c r="DSQ2381" s="467"/>
      <c r="DSR2381" s="1055"/>
      <c r="DSS2381" s="695"/>
      <c r="DST2381" s="696"/>
      <c r="DSU2381" s="696"/>
      <c r="DSV2381" s="697"/>
      <c r="DSW2381" s="697"/>
      <c r="DSX2381" s="473"/>
      <c r="DSY2381" s="470"/>
      <c r="DSZ2381" s="470"/>
      <c r="DTA2381" s="470"/>
      <c r="DTB2381" s="677"/>
      <c r="DTC2381" s="470"/>
      <c r="DTD2381" s="467"/>
      <c r="DTE2381" s="559"/>
      <c r="DTF2381" s="467"/>
      <c r="DTG2381" s="467"/>
      <c r="DTH2381" s="467"/>
      <c r="DTI2381" s="467"/>
      <c r="DTJ2381" s="467"/>
      <c r="DTK2381" s="467"/>
      <c r="DTL2381" s="467"/>
      <c r="DTM2381" s="467"/>
      <c r="DTN2381" s="467"/>
      <c r="DTO2381" s="467"/>
      <c r="DTP2381" s="467"/>
      <c r="DTQ2381" s="467"/>
      <c r="DTR2381" s="467"/>
      <c r="DTS2381" s="467"/>
      <c r="DTT2381" s="467"/>
      <c r="DTU2381" s="467"/>
      <c r="DTV2381" s="467"/>
      <c r="DTW2381" s="467"/>
      <c r="DTX2381" s="467"/>
      <c r="DTY2381" s="467"/>
      <c r="DTZ2381" s="467"/>
      <c r="DUA2381" s="467"/>
      <c r="DUB2381" s="1055"/>
      <c r="DUC2381" s="695"/>
      <c r="DUD2381" s="696"/>
      <c r="DUE2381" s="696"/>
      <c r="DUF2381" s="697"/>
      <c r="DUG2381" s="697"/>
      <c r="DUH2381" s="473"/>
      <c r="DUI2381" s="470"/>
      <c r="DUJ2381" s="470"/>
      <c r="DUK2381" s="470"/>
      <c r="DUL2381" s="677"/>
      <c r="DUM2381" s="470"/>
      <c r="DUN2381" s="467"/>
      <c r="DUO2381" s="559"/>
      <c r="DUP2381" s="467"/>
      <c r="DUQ2381" s="467"/>
      <c r="DUR2381" s="467"/>
      <c r="DUS2381" s="467"/>
      <c r="DUT2381" s="467"/>
      <c r="DUU2381" s="467"/>
      <c r="DUV2381" s="467"/>
      <c r="DUW2381" s="467"/>
      <c r="DUX2381" s="467"/>
      <c r="DUY2381" s="467"/>
      <c r="DUZ2381" s="467"/>
      <c r="DVA2381" s="467"/>
      <c r="DVB2381" s="467"/>
      <c r="DVC2381" s="467"/>
      <c r="DVD2381" s="467"/>
      <c r="DVE2381" s="467"/>
      <c r="DVF2381" s="467"/>
      <c r="DVG2381" s="467"/>
      <c r="DVH2381" s="467"/>
      <c r="DVI2381" s="467"/>
      <c r="DVJ2381" s="467"/>
      <c r="DVK2381" s="467"/>
      <c r="DVL2381" s="1055"/>
      <c r="DVM2381" s="695"/>
      <c r="DVN2381" s="696"/>
      <c r="DVO2381" s="696"/>
      <c r="DVP2381" s="697"/>
      <c r="DVQ2381" s="697"/>
      <c r="DVR2381" s="473"/>
      <c r="DVS2381" s="470"/>
      <c r="DVT2381" s="470"/>
      <c r="DVU2381" s="470"/>
      <c r="DVV2381" s="677"/>
      <c r="DVW2381" s="470"/>
      <c r="DVX2381" s="467"/>
      <c r="DVY2381" s="559"/>
      <c r="DVZ2381" s="467"/>
      <c r="DWA2381" s="467"/>
      <c r="DWB2381" s="467"/>
      <c r="DWC2381" s="467"/>
      <c r="DWD2381" s="467"/>
      <c r="DWE2381" s="467"/>
      <c r="DWF2381" s="467"/>
      <c r="DWG2381" s="467"/>
      <c r="DWH2381" s="467"/>
      <c r="DWI2381" s="467"/>
      <c r="DWJ2381" s="467"/>
      <c r="DWK2381" s="467"/>
      <c r="DWL2381" s="467"/>
      <c r="DWM2381" s="467"/>
      <c r="DWN2381" s="467"/>
      <c r="DWO2381" s="467"/>
      <c r="DWP2381" s="467"/>
      <c r="DWQ2381" s="467"/>
      <c r="DWR2381" s="467"/>
      <c r="DWS2381" s="467"/>
      <c r="DWT2381" s="467"/>
      <c r="DWU2381" s="467"/>
      <c r="DWV2381" s="1055"/>
      <c r="DWW2381" s="695"/>
      <c r="DWX2381" s="696"/>
      <c r="DWY2381" s="696"/>
      <c r="DWZ2381" s="697"/>
      <c r="DXA2381" s="697"/>
      <c r="DXB2381" s="473"/>
      <c r="DXC2381" s="470"/>
      <c r="DXD2381" s="470"/>
      <c r="DXE2381" s="470"/>
      <c r="DXF2381" s="677"/>
      <c r="DXG2381" s="470"/>
      <c r="DXH2381" s="467"/>
      <c r="DXI2381" s="559"/>
      <c r="DXJ2381" s="467"/>
      <c r="DXK2381" s="467"/>
      <c r="DXL2381" s="467"/>
      <c r="DXM2381" s="467"/>
      <c r="DXN2381" s="467"/>
      <c r="DXO2381" s="467"/>
      <c r="DXP2381" s="467"/>
      <c r="DXQ2381" s="467"/>
      <c r="DXR2381" s="467"/>
      <c r="DXS2381" s="467"/>
      <c r="DXT2381" s="467"/>
      <c r="DXU2381" s="467"/>
      <c r="DXV2381" s="467"/>
      <c r="DXW2381" s="467"/>
      <c r="DXX2381" s="467"/>
      <c r="DXY2381" s="467"/>
      <c r="DXZ2381" s="467"/>
      <c r="DYA2381" s="467"/>
      <c r="DYB2381" s="467"/>
      <c r="DYC2381" s="467"/>
      <c r="DYD2381" s="467"/>
      <c r="DYE2381" s="467"/>
      <c r="DYF2381" s="1055"/>
      <c r="DYG2381" s="695"/>
      <c r="DYH2381" s="696"/>
      <c r="DYI2381" s="696"/>
      <c r="DYJ2381" s="697"/>
      <c r="DYK2381" s="697"/>
      <c r="DYL2381" s="473"/>
      <c r="DYM2381" s="470"/>
      <c r="DYN2381" s="470"/>
      <c r="DYO2381" s="470"/>
      <c r="DYP2381" s="677"/>
      <c r="DYQ2381" s="470"/>
      <c r="DYR2381" s="467"/>
      <c r="DYS2381" s="559"/>
      <c r="DYT2381" s="467"/>
      <c r="DYU2381" s="467"/>
      <c r="DYV2381" s="467"/>
      <c r="DYW2381" s="467"/>
      <c r="DYX2381" s="467"/>
      <c r="DYY2381" s="467"/>
      <c r="DYZ2381" s="467"/>
      <c r="DZA2381" s="467"/>
      <c r="DZB2381" s="467"/>
      <c r="DZC2381" s="467"/>
      <c r="DZD2381" s="467"/>
      <c r="DZE2381" s="467"/>
      <c r="DZF2381" s="467"/>
      <c r="DZG2381" s="467"/>
      <c r="DZH2381" s="467"/>
      <c r="DZI2381" s="467"/>
      <c r="DZJ2381" s="467"/>
      <c r="DZK2381" s="467"/>
      <c r="DZL2381" s="467"/>
      <c r="DZM2381" s="467"/>
      <c r="DZN2381" s="467"/>
      <c r="DZO2381" s="467"/>
      <c r="DZP2381" s="1055"/>
      <c r="DZQ2381" s="695"/>
      <c r="DZR2381" s="696"/>
      <c r="DZS2381" s="696"/>
      <c r="DZT2381" s="697"/>
      <c r="DZU2381" s="697"/>
      <c r="DZV2381" s="473"/>
      <c r="DZW2381" s="470"/>
      <c r="DZX2381" s="470"/>
      <c r="DZY2381" s="470"/>
      <c r="DZZ2381" s="677"/>
      <c r="EAA2381" s="470"/>
      <c r="EAB2381" s="467"/>
      <c r="EAC2381" s="559"/>
      <c r="EAD2381" s="467"/>
      <c r="EAE2381" s="467"/>
      <c r="EAF2381" s="467"/>
      <c r="EAG2381" s="467"/>
      <c r="EAH2381" s="467"/>
      <c r="EAI2381" s="467"/>
      <c r="EAJ2381" s="467"/>
      <c r="EAK2381" s="467"/>
      <c r="EAL2381" s="467"/>
      <c r="EAM2381" s="467"/>
      <c r="EAN2381" s="467"/>
      <c r="EAO2381" s="467"/>
      <c r="EAP2381" s="467"/>
      <c r="EAQ2381" s="467"/>
      <c r="EAR2381" s="467"/>
      <c r="EAS2381" s="467"/>
      <c r="EAT2381" s="467"/>
      <c r="EAU2381" s="467"/>
      <c r="EAV2381" s="467"/>
      <c r="EAW2381" s="467"/>
      <c r="EAX2381" s="467"/>
      <c r="EAY2381" s="467"/>
      <c r="EAZ2381" s="1055"/>
      <c r="EBA2381" s="695"/>
      <c r="EBB2381" s="696"/>
      <c r="EBC2381" s="696"/>
      <c r="EBD2381" s="697"/>
      <c r="EBE2381" s="697"/>
      <c r="EBF2381" s="473"/>
      <c r="EBG2381" s="470"/>
      <c r="EBH2381" s="470"/>
      <c r="EBI2381" s="470"/>
      <c r="EBJ2381" s="677"/>
      <c r="EBK2381" s="470"/>
      <c r="EBL2381" s="467"/>
      <c r="EBM2381" s="559"/>
      <c r="EBN2381" s="467"/>
      <c r="EBO2381" s="467"/>
      <c r="EBP2381" s="467"/>
      <c r="EBQ2381" s="467"/>
      <c r="EBR2381" s="467"/>
      <c r="EBS2381" s="467"/>
      <c r="EBT2381" s="467"/>
      <c r="EBU2381" s="467"/>
      <c r="EBV2381" s="467"/>
      <c r="EBW2381" s="467"/>
      <c r="EBX2381" s="467"/>
      <c r="EBY2381" s="467"/>
      <c r="EBZ2381" s="467"/>
      <c r="ECA2381" s="467"/>
      <c r="ECB2381" s="467"/>
      <c r="ECC2381" s="467"/>
      <c r="ECD2381" s="467"/>
      <c r="ECE2381" s="467"/>
      <c r="ECF2381" s="467"/>
      <c r="ECG2381" s="467"/>
      <c r="ECH2381" s="467"/>
      <c r="ECI2381" s="467"/>
      <c r="ECJ2381" s="1055"/>
      <c r="ECK2381" s="695"/>
      <c r="ECL2381" s="696"/>
      <c r="ECM2381" s="696"/>
      <c r="ECN2381" s="697"/>
      <c r="ECO2381" s="697"/>
      <c r="ECP2381" s="473"/>
      <c r="ECQ2381" s="470"/>
      <c r="ECR2381" s="470"/>
      <c r="ECS2381" s="470"/>
      <c r="ECT2381" s="677"/>
      <c r="ECU2381" s="470"/>
      <c r="ECV2381" s="467"/>
      <c r="ECW2381" s="559"/>
      <c r="ECX2381" s="467"/>
      <c r="ECY2381" s="467"/>
      <c r="ECZ2381" s="467"/>
      <c r="EDA2381" s="467"/>
      <c r="EDB2381" s="467"/>
      <c r="EDC2381" s="467"/>
      <c r="EDD2381" s="467"/>
      <c r="EDE2381" s="467"/>
      <c r="EDF2381" s="467"/>
      <c r="EDG2381" s="467"/>
      <c r="EDH2381" s="467"/>
      <c r="EDI2381" s="467"/>
      <c r="EDJ2381" s="467"/>
      <c r="EDK2381" s="467"/>
      <c r="EDL2381" s="467"/>
      <c r="EDM2381" s="467"/>
      <c r="EDN2381" s="467"/>
      <c r="EDO2381" s="467"/>
      <c r="EDP2381" s="467"/>
      <c r="EDQ2381" s="467"/>
      <c r="EDR2381" s="467"/>
      <c r="EDS2381" s="467"/>
      <c r="EDT2381" s="1055"/>
      <c r="EDU2381" s="695"/>
      <c r="EDV2381" s="696"/>
      <c r="EDW2381" s="696"/>
      <c r="EDX2381" s="697"/>
      <c r="EDY2381" s="697"/>
      <c r="EDZ2381" s="473"/>
      <c r="EEA2381" s="470"/>
      <c r="EEB2381" s="470"/>
      <c r="EEC2381" s="470"/>
      <c r="EED2381" s="677"/>
      <c r="EEE2381" s="470"/>
      <c r="EEF2381" s="467"/>
      <c r="EEG2381" s="559"/>
      <c r="EEH2381" s="467"/>
      <c r="EEI2381" s="467"/>
      <c r="EEJ2381" s="467"/>
      <c r="EEK2381" s="467"/>
      <c r="EEL2381" s="467"/>
      <c r="EEM2381" s="467"/>
      <c r="EEN2381" s="467"/>
      <c r="EEO2381" s="467"/>
      <c r="EEP2381" s="467"/>
      <c r="EEQ2381" s="467"/>
      <c r="EER2381" s="467"/>
      <c r="EES2381" s="467"/>
      <c r="EET2381" s="467"/>
      <c r="EEU2381" s="467"/>
      <c r="EEV2381" s="467"/>
      <c r="EEW2381" s="467"/>
      <c r="EEX2381" s="467"/>
      <c r="EEY2381" s="467"/>
      <c r="EEZ2381" s="467"/>
      <c r="EFA2381" s="467"/>
      <c r="EFB2381" s="467"/>
      <c r="EFC2381" s="467"/>
      <c r="EFD2381" s="1055"/>
      <c r="EFE2381" s="695"/>
      <c r="EFF2381" s="696"/>
      <c r="EFG2381" s="696"/>
      <c r="EFH2381" s="697"/>
      <c r="EFI2381" s="697"/>
      <c r="EFJ2381" s="473"/>
      <c r="EFK2381" s="470"/>
      <c r="EFL2381" s="470"/>
      <c r="EFM2381" s="470"/>
      <c r="EFN2381" s="677"/>
      <c r="EFO2381" s="470"/>
      <c r="EFP2381" s="467"/>
      <c r="EFQ2381" s="559"/>
      <c r="EFR2381" s="467"/>
      <c r="EFS2381" s="467"/>
      <c r="EFT2381" s="467"/>
      <c r="EFU2381" s="467"/>
      <c r="EFV2381" s="467"/>
      <c r="EFW2381" s="467"/>
      <c r="EFX2381" s="467"/>
      <c r="EFY2381" s="467"/>
      <c r="EFZ2381" s="467"/>
      <c r="EGA2381" s="467"/>
      <c r="EGB2381" s="467"/>
      <c r="EGC2381" s="467"/>
      <c r="EGD2381" s="467"/>
      <c r="EGE2381" s="467"/>
      <c r="EGF2381" s="467"/>
      <c r="EGG2381" s="467"/>
      <c r="EGH2381" s="467"/>
      <c r="EGI2381" s="467"/>
      <c r="EGJ2381" s="467"/>
      <c r="EGK2381" s="467"/>
      <c r="EGL2381" s="467"/>
      <c r="EGM2381" s="467"/>
      <c r="EGN2381" s="1055"/>
      <c r="EGO2381" s="695"/>
      <c r="EGP2381" s="696"/>
      <c r="EGQ2381" s="696"/>
      <c r="EGR2381" s="697"/>
      <c r="EGS2381" s="697"/>
      <c r="EGT2381" s="473"/>
      <c r="EGU2381" s="470"/>
      <c r="EGV2381" s="470"/>
      <c r="EGW2381" s="470"/>
      <c r="EGX2381" s="677"/>
      <c r="EGY2381" s="470"/>
      <c r="EGZ2381" s="467"/>
      <c r="EHA2381" s="559"/>
      <c r="EHB2381" s="467"/>
      <c r="EHC2381" s="467"/>
      <c r="EHD2381" s="467"/>
      <c r="EHE2381" s="467"/>
      <c r="EHF2381" s="467"/>
      <c r="EHG2381" s="467"/>
      <c r="EHH2381" s="467"/>
      <c r="EHI2381" s="467"/>
      <c r="EHJ2381" s="467"/>
      <c r="EHK2381" s="467"/>
      <c r="EHL2381" s="467"/>
      <c r="EHM2381" s="467"/>
      <c r="EHN2381" s="467"/>
      <c r="EHO2381" s="467"/>
      <c r="EHP2381" s="467"/>
      <c r="EHQ2381" s="467"/>
      <c r="EHR2381" s="467"/>
      <c r="EHS2381" s="467"/>
      <c r="EHT2381" s="467"/>
      <c r="EHU2381" s="467"/>
      <c r="EHV2381" s="467"/>
      <c r="EHW2381" s="467"/>
      <c r="EHX2381" s="1055"/>
      <c r="EHY2381" s="695"/>
      <c r="EHZ2381" s="696"/>
      <c r="EIA2381" s="696"/>
      <c r="EIB2381" s="697"/>
      <c r="EIC2381" s="697"/>
      <c r="EID2381" s="473"/>
      <c r="EIE2381" s="470"/>
      <c r="EIF2381" s="470"/>
      <c r="EIG2381" s="470"/>
      <c r="EIH2381" s="677"/>
      <c r="EII2381" s="470"/>
      <c r="EIJ2381" s="467"/>
      <c r="EIK2381" s="559"/>
      <c r="EIL2381" s="467"/>
      <c r="EIM2381" s="467"/>
      <c r="EIN2381" s="467"/>
      <c r="EIO2381" s="467"/>
      <c r="EIP2381" s="467"/>
      <c r="EIQ2381" s="467"/>
      <c r="EIR2381" s="467"/>
      <c r="EIS2381" s="467"/>
      <c r="EIT2381" s="467"/>
      <c r="EIU2381" s="467"/>
      <c r="EIV2381" s="467"/>
      <c r="EIW2381" s="467"/>
      <c r="EIX2381" s="467"/>
      <c r="EIY2381" s="467"/>
      <c r="EIZ2381" s="467"/>
      <c r="EJA2381" s="467"/>
      <c r="EJB2381" s="467"/>
      <c r="EJC2381" s="467"/>
      <c r="EJD2381" s="467"/>
      <c r="EJE2381" s="467"/>
      <c r="EJF2381" s="467"/>
      <c r="EJG2381" s="467"/>
      <c r="EJH2381" s="1055"/>
      <c r="EJI2381" s="695"/>
      <c r="EJJ2381" s="696"/>
      <c r="EJK2381" s="696"/>
      <c r="EJL2381" s="697"/>
      <c r="EJM2381" s="697"/>
      <c r="EJN2381" s="473"/>
      <c r="EJO2381" s="470"/>
      <c r="EJP2381" s="470"/>
      <c r="EJQ2381" s="470"/>
      <c r="EJR2381" s="677"/>
      <c r="EJS2381" s="470"/>
      <c r="EJT2381" s="467"/>
      <c r="EJU2381" s="559"/>
      <c r="EJV2381" s="467"/>
      <c r="EJW2381" s="467"/>
      <c r="EJX2381" s="467"/>
      <c r="EJY2381" s="467"/>
      <c r="EJZ2381" s="467"/>
      <c r="EKA2381" s="467"/>
      <c r="EKB2381" s="467"/>
      <c r="EKC2381" s="467"/>
      <c r="EKD2381" s="467"/>
      <c r="EKE2381" s="467"/>
      <c r="EKF2381" s="467"/>
      <c r="EKG2381" s="467"/>
      <c r="EKH2381" s="467"/>
      <c r="EKI2381" s="467"/>
      <c r="EKJ2381" s="467"/>
      <c r="EKK2381" s="467"/>
      <c r="EKL2381" s="467"/>
      <c r="EKM2381" s="467"/>
      <c r="EKN2381" s="467"/>
      <c r="EKO2381" s="467"/>
      <c r="EKP2381" s="467"/>
      <c r="EKQ2381" s="467"/>
      <c r="EKR2381" s="1055"/>
      <c r="EKS2381" s="695"/>
      <c r="EKT2381" s="696"/>
      <c r="EKU2381" s="696"/>
      <c r="EKV2381" s="697"/>
      <c r="EKW2381" s="697"/>
      <c r="EKX2381" s="473"/>
      <c r="EKY2381" s="470"/>
      <c r="EKZ2381" s="470"/>
      <c r="ELA2381" s="470"/>
      <c r="ELB2381" s="677"/>
      <c r="ELC2381" s="470"/>
      <c r="ELD2381" s="467"/>
      <c r="ELE2381" s="559"/>
      <c r="ELF2381" s="467"/>
      <c r="ELG2381" s="467"/>
      <c r="ELH2381" s="467"/>
      <c r="ELI2381" s="467"/>
      <c r="ELJ2381" s="467"/>
      <c r="ELK2381" s="467"/>
      <c r="ELL2381" s="467"/>
      <c r="ELM2381" s="467"/>
      <c r="ELN2381" s="467"/>
      <c r="ELO2381" s="467"/>
      <c r="ELP2381" s="467"/>
      <c r="ELQ2381" s="467"/>
      <c r="ELR2381" s="467"/>
      <c r="ELS2381" s="467"/>
      <c r="ELT2381" s="467"/>
      <c r="ELU2381" s="467"/>
      <c r="ELV2381" s="467"/>
      <c r="ELW2381" s="467"/>
      <c r="ELX2381" s="467"/>
      <c r="ELY2381" s="467"/>
      <c r="ELZ2381" s="467"/>
      <c r="EMA2381" s="467"/>
      <c r="EMB2381" s="1055"/>
      <c r="EMC2381" s="695"/>
      <c r="EMD2381" s="696"/>
      <c r="EME2381" s="696"/>
      <c r="EMF2381" s="697"/>
      <c r="EMG2381" s="697"/>
      <c r="EMH2381" s="473"/>
      <c r="EMI2381" s="470"/>
      <c r="EMJ2381" s="470"/>
      <c r="EMK2381" s="470"/>
      <c r="EML2381" s="677"/>
      <c r="EMM2381" s="470"/>
      <c r="EMN2381" s="467"/>
      <c r="EMO2381" s="559"/>
      <c r="EMP2381" s="467"/>
      <c r="EMQ2381" s="467"/>
      <c r="EMR2381" s="467"/>
      <c r="EMS2381" s="467"/>
      <c r="EMT2381" s="467"/>
      <c r="EMU2381" s="467"/>
      <c r="EMV2381" s="467"/>
      <c r="EMW2381" s="467"/>
      <c r="EMX2381" s="467"/>
      <c r="EMY2381" s="467"/>
      <c r="EMZ2381" s="467"/>
      <c r="ENA2381" s="467"/>
      <c r="ENB2381" s="467"/>
      <c r="ENC2381" s="467"/>
      <c r="END2381" s="467"/>
      <c r="ENE2381" s="467"/>
      <c r="ENF2381" s="467"/>
      <c r="ENG2381" s="467"/>
      <c r="ENH2381" s="467"/>
      <c r="ENI2381" s="467"/>
      <c r="ENJ2381" s="467"/>
      <c r="ENK2381" s="467"/>
      <c r="ENL2381" s="1055"/>
      <c r="ENM2381" s="695"/>
      <c r="ENN2381" s="696"/>
      <c r="ENO2381" s="696"/>
      <c r="ENP2381" s="697"/>
      <c r="ENQ2381" s="697"/>
      <c r="ENR2381" s="473"/>
      <c r="ENS2381" s="470"/>
      <c r="ENT2381" s="470"/>
      <c r="ENU2381" s="470"/>
      <c r="ENV2381" s="677"/>
      <c r="ENW2381" s="470"/>
      <c r="ENX2381" s="467"/>
      <c r="ENY2381" s="559"/>
      <c r="ENZ2381" s="467"/>
      <c r="EOA2381" s="467"/>
      <c r="EOB2381" s="467"/>
      <c r="EOC2381" s="467"/>
      <c r="EOD2381" s="467"/>
      <c r="EOE2381" s="467"/>
      <c r="EOF2381" s="467"/>
      <c r="EOG2381" s="467"/>
      <c r="EOH2381" s="467"/>
      <c r="EOI2381" s="467"/>
      <c r="EOJ2381" s="467"/>
      <c r="EOK2381" s="467"/>
      <c r="EOL2381" s="467"/>
      <c r="EOM2381" s="467"/>
      <c r="EON2381" s="467"/>
      <c r="EOO2381" s="467"/>
      <c r="EOP2381" s="467"/>
      <c r="EOQ2381" s="467"/>
      <c r="EOR2381" s="467"/>
      <c r="EOS2381" s="467"/>
      <c r="EOT2381" s="467"/>
      <c r="EOU2381" s="467"/>
      <c r="EOV2381" s="1055"/>
      <c r="EOW2381" s="695"/>
      <c r="EOX2381" s="696"/>
      <c r="EOY2381" s="696"/>
      <c r="EOZ2381" s="697"/>
      <c r="EPA2381" s="697"/>
      <c r="EPB2381" s="473"/>
      <c r="EPC2381" s="470"/>
      <c r="EPD2381" s="470"/>
      <c r="EPE2381" s="470"/>
      <c r="EPF2381" s="677"/>
      <c r="EPG2381" s="470"/>
      <c r="EPH2381" s="467"/>
      <c r="EPI2381" s="559"/>
      <c r="EPJ2381" s="467"/>
      <c r="EPK2381" s="467"/>
      <c r="EPL2381" s="467"/>
      <c r="EPM2381" s="467"/>
      <c r="EPN2381" s="467"/>
      <c r="EPO2381" s="467"/>
      <c r="EPP2381" s="467"/>
      <c r="EPQ2381" s="467"/>
      <c r="EPR2381" s="467"/>
      <c r="EPS2381" s="467"/>
      <c r="EPT2381" s="467"/>
      <c r="EPU2381" s="467"/>
      <c r="EPV2381" s="467"/>
      <c r="EPW2381" s="467"/>
      <c r="EPX2381" s="467"/>
      <c r="EPY2381" s="467"/>
      <c r="EPZ2381" s="467"/>
      <c r="EQA2381" s="467"/>
      <c r="EQB2381" s="467"/>
      <c r="EQC2381" s="467"/>
      <c r="EQD2381" s="467"/>
      <c r="EQE2381" s="467"/>
      <c r="EQF2381" s="1055"/>
      <c r="EQG2381" s="695"/>
      <c r="EQH2381" s="696"/>
      <c r="EQI2381" s="696"/>
      <c r="EQJ2381" s="697"/>
      <c r="EQK2381" s="697"/>
      <c r="EQL2381" s="473"/>
      <c r="EQM2381" s="470"/>
      <c r="EQN2381" s="470"/>
      <c r="EQO2381" s="470"/>
      <c r="EQP2381" s="677"/>
      <c r="EQQ2381" s="470"/>
      <c r="EQR2381" s="467"/>
      <c r="EQS2381" s="559"/>
      <c r="EQT2381" s="467"/>
      <c r="EQU2381" s="467"/>
      <c r="EQV2381" s="467"/>
      <c r="EQW2381" s="467"/>
      <c r="EQX2381" s="467"/>
      <c r="EQY2381" s="467"/>
      <c r="EQZ2381" s="467"/>
      <c r="ERA2381" s="467"/>
      <c r="ERB2381" s="467"/>
      <c r="ERC2381" s="467"/>
      <c r="ERD2381" s="467"/>
      <c r="ERE2381" s="467"/>
      <c r="ERF2381" s="467"/>
      <c r="ERG2381" s="467"/>
      <c r="ERH2381" s="467"/>
      <c r="ERI2381" s="467"/>
      <c r="ERJ2381" s="467"/>
      <c r="ERK2381" s="467"/>
      <c r="ERL2381" s="467"/>
      <c r="ERM2381" s="467"/>
      <c r="ERN2381" s="467"/>
      <c r="ERO2381" s="467"/>
      <c r="ERP2381" s="1055"/>
      <c r="ERQ2381" s="695"/>
      <c r="ERR2381" s="696"/>
      <c r="ERS2381" s="696"/>
      <c r="ERT2381" s="697"/>
      <c r="ERU2381" s="697"/>
      <c r="ERV2381" s="473"/>
      <c r="ERW2381" s="470"/>
      <c r="ERX2381" s="470"/>
      <c r="ERY2381" s="470"/>
      <c r="ERZ2381" s="677"/>
      <c r="ESA2381" s="470"/>
      <c r="ESB2381" s="467"/>
      <c r="ESC2381" s="559"/>
      <c r="ESD2381" s="467"/>
      <c r="ESE2381" s="467"/>
      <c r="ESF2381" s="467"/>
      <c r="ESG2381" s="467"/>
      <c r="ESH2381" s="467"/>
      <c r="ESI2381" s="467"/>
      <c r="ESJ2381" s="467"/>
      <c r="ESK2381" s="467"/>
      <c r="ESL2381" s="467"/>
      <c r="ESM2381" s="467"/>
      <c r="ESN2381" s="467"/>
      <c r="ESO2381" s="467"/>
      <c r="ESP2381" s="467"/>
      <c r="ESQ2381" s="467"/>
      <c r="ESR2381" s="467"/>
      <c r="ESS2381" s="467"/>
      <c r="EST2381" s="467"/>
      <c r="ESU2381" s="467"/>
      <c r="ESV2381" s="467"/>
      <c r="ESW2381" s="467"/>
      <c r="ESX2381" s="467"/>
      <c r="ESY2381" s="467"/>
      <c r="ESZ2381" s="1055"/>
      <c r="ETA2381" s="695"/>
      <c r="ETB2381" s="696"/>
      <c r="ETC2381" s="696"/>
      <c r="ETD2381" s="697"/>
      <c r="ETE2381" s="697"/>
      <c r="ETF2381" s="473"/>
      <c r="ETG2381" s="470"/>
      <c r="ETH2381" s="470"/>
      <c r="ETI2381" s="470"/>
      <c r="ETJ2381" s="677"/>
      <c r="ETK2381" s="470"/>
      <c r="ETL2381" s="467"/>
      <c r="ETM2381" s="559"/>
      <c r="ETN2381" s="467"/>
      <c r="ETO2381" s="467"/>
      <c r="ETP2381" s="467"/>
      <c r="ETQ2381" s="467"/>
      <c r="ETR2381" s="467"/>
      <c r="ETS2381" s="467"/>
      <c r="ETT2381" s="467"/>
      <c r="ETU2381" s="467"/>
      <c r="ETV2381" s="467"/>
      <c r="ETW2381" s="467"/>
      <c r="ETX2381" s="467"/>
      <c r="ETY2381" s="467"/>
      <c r="ETZ2381" s="467"/>
      <c r="EUA2381" s="467"/>
      <c r="EUB2381" s="467"/>
      <c r="EUC2381" s="467"/>
      <c r="EUD2381" s="467"/>
      <c r="EUE2381" s="467"/>
      <c r="EUF2381" s="467"/>
      <c r="EUG2381" s="467"/>
      <c r="EUH2381" s="467"/>
      <c r="EUI2381" s="467"/>
      <c r="EUJ2381" s="1055"/>
      <c r="EUK2381" s="695"/>
      <c r="EUL2381" s="696"/>
      <c r="EUM2381" s="696"/>
      <c r="EUN2381" s="697"/>
      <c r="EUO2381" s="697"/>
      <c r="EUP2381" s="473"/>
      <c r="EUQ2381" s="470"/>
      <c r="EUR2381" s="470"/>
      <c r="EUS2381" s="470"/>
      <c r="EUT2381" s="677"/>
      <c r="EUU2381" s="470"/>
      <c r="EUV2381" s="467"/>
      <c r="EUW2381" s="559"/>
      <c r="EUX2381" s="467"/>
      <c r="EUY2381" s="467"/>
      <c r="EUZ2381" s="467"/>
      <c r="EVA2381" s="467"/>
      <c r="EVB2381" s="467"/>
      <c r="EVC2381" s="467"/>
      <c r="EVD2381" s="467"/>
      <c r="EVE2381" s="467"/>
      <c r="EVF2381" s="467"/>
      <c r="EVG2381" s="467"/>
      <c r="EVH2381" s="467"/>
      <c r="EVI2381" s="467"/>
      <c r="EVJ2381" s="467"/>
      <c r="EVK2381" s="467"/>
      <c r="EVL2381" s="467"/>
      <c r="EVM2381" s="467"/>
      <c r="EVN2381" s="467"/>
      <c r="EVO2381" s="467"/>
      <c r="EVP2381" s="467"/>
      <c r="EVQ2381" s="467"/>
      <c r="EVR2381" s="467"/>
      <c r="EVS2381" s="467"/>
      <c r="EVT2381" s="1055"/>
      <c r="EVU2381" s="695"/>
      <c r="EVV2381" s="696"/>
      <c r="EVW2381" s="696"/>
      <c r="EVX2381" s="697"/>
      <c r="EVY2381" s="697"/>
      <c r="EVZ2381" s="473"/>
      <c r="EWA2381" s="470"/>
      <c r="EWB2381" s="470"/>
      <c r="EWC2381" s="470"/>
      <c r="EWD2381" s="677"/>
      <c r="EWE2381" s="470"/>
      <c r="EWF2381" s="467"/>
      <c r="EWG2381" s="559"/>
      <c r="EWH2381" s="467"/>
      <c r="EWI2381" s="467"/>
      <c r="EWJ2381" s="467"/>
      <c r="EWK2381" s="467"/>
      <c r="EWL2381" s="467"/>
      <c r="EWM2381" s="467"/>
      <c r="EWN2381" s="467"/>
      <c r="EWO2381" s="467"/>
      <c r="EWP2381" s="467"/>
      <c r="EWQ2381" s="467"/>
      <c r="EWR2381" s="467"/>
      <c r="EWS2381" s="467"/>
      <c r="EWT2381" s="467"/>
      <c r="EWU2381" s="467"/>
      <c r="EWV2381" s="467"/>
      <c r="EWW2381" s="467"/>
      <c r="EWX2381" s="467"/>
      <c r="EWY2381" s="467"/>
      <c r="EWZ2381" s="467"/>
      <c r="EXA2381" s="467"/>
      <c r="EXB2381" s="467"/>
      <c r="EXC2381" s="467"/>
      <c r="EXD2381" s="1055"/>
      <c r="EXE2381" s="695"/>
      <c r="EXF2381" s="696"/>
      <c r="EXG2381" s="696"/>
      <c r="EXH2381" s="697"/>
      <c r="EXI2381" s="697"/>
      <c r="EXJ2381" s="473"/>
      <c r="EXK2381" s="470"/>
      <c r="EXL2381" s="470"/>
      <c r="EXM2381" s="470"/>
      <c r="EXN2381" s="677"/>
      <c r="EXO2381" s="470"/>
      <c r="EXP2381" s="467"/>
      <c r="EXQ2381" s="559"/>
      <c r="EXR2381" s="467"/>
      <c r="EXS2381" s="467"/>
      <c r="EXT2381" s="467"/>
      <c r="EXU2381" s="467"/>
      <c r="EXV2381" s="467"/>
      <c r="EXW2381" s="467"/>
      <c r="EXX2381" s="467"/>
      <c r="EXY2381" s="467"/>
      <c r="EXZ2381" s="467"/>
      <c r="EYA2381" s="467"/>
      <c r="EYB2381" s="467"/>
      <c r="EYC2381" s="467"/>
      <c r="EYD2381" s="467"/>
      <c r="EYE2381" s="467"/>
      <c r="EYF2381" s="467"/>
      <c r="EYG2381" s="467"/>
      <c r="EYH2381" s="467"/>
      <c r="EYI2381" s="467"/>
      <c r="EYJ2381" s="467"/>
      <c r="EYK2381" s="467"/>
      <c r="EYL2381" s="467"/>
      <c r="EYM2381" s="467"/>
      <c r="EYN2381" s="1055"/>
      <c r="EYO2381" s="695"/>
      <c r="EYP2381" s="696"/>
      <c r="EYQ2381" s="696"/>
      <c r="EYR2381" s="697"/>
      <c r="EYS2381" s="697"/>
      <c r="EYT2381" s="473"/>
      <c r="EYU2381" s="470"/>
      <c r="EYV2381" s="470"/>
      <c r="EYW2381" s="470"/>
      <c r="EYX2381" s="677"/>
      <c r="EYY2381" s="470"/>
      <c r="EYZ2381" s="467"/>
      <c r="EZA2381" s="559"/>
      <c r="EZB2381" s="467"/>
      <c r="EZC2381" s="467"/>
      <c r="EZD2381" s="467"/>
      <c r="EZE2381" s="467"/>
      <c r="EZF2381" s="467"/>
      <c r="EZG2381" s="467"/>
      <c r="EZH2381" s="467"/>
      <c r="EZI2381" s="467"/>
      <c r="EZJ2381" s="467"/>
      <c r="EZK2381" s="467"/>
      <c r="EZL2381" s="467"/>
      <c r="EZM2381" s="467"/>
      <c r="EZN2381" s="467"/>
      <c r="EZO2381" s="467"/>
      <c r="EZP2381" s="467"/>
      <c r="EZQ2381" s="467"/>
      <c r="EZR2381" s="467"/>
      <c r="EZS2381" s="467"/>
      <c r="EZT2381" s="467"/>
      <c r="EZU2381" s="467"/>
      <c r="EZV2381" s="467"/>
      <c r="EZW2381" s="467"/>
      <c r="EZX2381" s="1055"/>
      <c r="EZY2381" s="695"/>
      <c r="EZZ2381" s="696"/>
      <c r="FAA2381" s="696"/>
      <c r="FAB2381" s="697"/>
      <c r="FAC2381" s="697"/>
      <c r="FAD2381" s="473"/>
      <c r="FAE2381" s="470"/>
      <c r="FAF2381" s="470"/>
      <c r="FAG2381" s="470"/>
      <c r="FAH2381" s="677"/>
      <c r="FAI2381" s="470"/>
      <c r="FAJ2381" s="467"/>
      <c r="FAK2381" s="559"/>
      <c r="FAL2381" s="467"/>
      <c r="FAM2381" s="467"/>
      <c r="FAN2381" s="467"/>
      <c r="FAO2381" s="467"/>
      <c r="FAP2381" s="467"/>
      <c r="FAQ2381" s="467"/>
      <c r="FAR2381" s="467"/>
      <c r="FAS2381" s="467"/>
      <c r="FAT2381" s="467"/>
      <c r="FAU2381" s="467"/>
      <c r="FAV2381" s="467"/>
      <c r="FAW2381" s="467"/>
      <c r="FAX2381" s="467"/>
      <c r="FAY2381" s="467"/>
      <c r="FAZ2381" s="467"/>
      <c r="FBA2381" s="467"/>
      <c r="FBB2381" s="467"/>
      <c r="FBC2381" s="467"/>
      <c r="FBD2381" s="467"/>
      <c r="FBE2381" s="467"/>
      <c r="FBF2381" s="467"/>
      <c r="FBG2381" s="467"/>
      <c r="FBH2381" s="1055"/>
      <c r="FBI2381" s="695"/>
      <c r="FBJ2381" s="696"/>
      <c r="FBK2381" s="696"/>
      <c r="FBL2381" s="697"/>
      <c r="FBM2381" s="697"/>
      <c r="FBN2381" s="473"/>
      <c r="FBO2381" s="470"/>
      <c r="FBP2381" s="470"/>
      <c r="FBQ2381" s="470"/>
      <c r="FBR2381" s="677"/>
      <c r="FBS2381" s="470"/>
      <c r="FBT2381" s="467"/>
      <c r="FBU2381" s="559"/>
      <c r="FBV2381" s="467"/>
      <c r="FBW2381" s="467"/>
      <c r="FBX2381" s="467"/>
      <c r="FBY2381" s="467"/>
      <c r="FBZ2381" s="467"/>
      <c r="FCA2381" s="467"/>
      <c r="FCB2381" s="467"/>
      <c r="FCC2381" s="467"/>
      <c r="FCD2381" s="467"/>
      <c r="FCE2381" s="467"/>
      <c r="FCF2381" s="467"/>
      <c r="FCG2381" s="467"/>
      <c r="FCH2381" s="467"/>
      <c r="FCI2381" s="467"/>
      <c r="FCJ2381" s="467"/>
      <c r="FCK2381" s="467"/>
      <c r="FCL2381" s="467"/>
      <c r="FCM2381" s="467"/>
      <c r="FCN2381" s="467"/>
      <c r="FCO2381" s="467"/>
      <c r="FCP2381" s="467"/>
      <c r="FCQ2381" s="467"/>
      <c r="FCR2381" s="1055"/>
      <c r="FCS2381" s="695"/>
      <c r="FCT2381" s="696"/>
      <c r="FCU2381" s="696"/>
      <c r="FCV2381" s="697"/>
      <c r="FCW2381" s="697"/>
      <c r="FCX2381" s="473"/>
      <c r="FCY2381" s="470"/>
      <c r="FCZ2381" s="470"/>
      <c r="FDA2381" s="470"/>
      <c r="FDB2381" s="677"/>
      <c r="FDC2381" s="470"/>
      <c r="FDD2381" s="467"/>
      <c r="FDE2381" s="559"/>
      <c r="FDF2381" s="467"/>
      <c r="FDG2381" s="467"/>
      <c r="FDH2381" s="467"/>
      <c r="FDI2381" s="467"/>
      <c r="FDJ2381" s="467"/>
      <c r="FDK2381" s="467"/>
      <c r="FDL2381" s="467"/>
      <c r="FDM2381" s="467"/>
      <c r="FDN2381" s="467"/>
      <c r="FDO2381" s="467"/>
      <c r="FDP2381" s="467"/>
      <c r="FDQ2381" s="467"/>
      <c r="FDR2381" s="467"/>
      <c r="FDS2381" s="467"/>
      <c r="FDT2381" s="467"/>
      <c r="FDU2381" s="467"/>
      <c r="FDV2381" s="467"/>
      <c r="FDW2381" s="467"/>
      <c r="FDX2381" s="467"/>
      <c r="FDY2381" s="467"/>
      <c r="FDZ2381" s="467"/>
      <c r="FEA2381" s="467"/>
      <c r="FEB2381" s="1055"/>
      <c r="FEC2381" s="695"/>
      <c r="FED2381" s="696"/>
      <c r="FEE2381" s="696"/>
      <c r="FEF2381" s="697"/>
      <c r="FEG2381" s="697"/>
      <c r="FEH2381" s="473"/>
      <c r="FEI2381" s="470"/>
      <c r="FEJ2381" s="470"/>
      <c r="FEK2381" s="470"/>
      <c r="FEL2381" s="677"/>
      <c r="FEM2381" s="470"/>
      <c r="FEN2381" s="467"/>
      <c r="FEO2381" s="559"/>
      <c r="FEP2381" s="467"/>
      <c r="FEQ2381" s="467"/>
      <c r="FER2381" s="467"/>
      <c r="FES2381" s="467"/>
      <c r="FET2381" s="467"/>
      <c r="FEU2381" s="467"/>
      <c r="FEV2381" s="467"/>
      <c r="FEW2381" s="467"/>
      <c r="FEX2381" s="467"/>
      <c r="FEY2381" s="467"/>
      <c r="FEZ2381" s="467"/>
      <c r="FFA2381" s="467"/>
      <c r="FFB2381" s="467"/>
      <c r="FFC2381" s="467"/>
      <c r="FFD2381" s="467"/>
      <c r="FFE2381" s="467"/>
      <c r="FFF2381" s="467"/>
      <c r="FFG2381" s="467"/>
      <c r="FFH2381" s="467"/>
      <c r="FFI2381" s="467"/>
      <c r="FFJ2381" s="467"/>
      <c r="FFK2381" s="467"/>
      <c r="FFL2381" s="1055"/>
      <c r="FFM2381" s="695"/>
      <c r="FFN2381" s="696"/>
      <c r="FFO2381" s="696"/>
      <c r="FFP2381" s="697"/>
      <c r="FFQ2381" s="697"/>
      <c r="FFR2381" s="473"/>
      <c r="FFS2381" s="470"/>
      <c r="FFT2381" s="470"/>
      <c r="FFU2381" s="470"/>
      <c r="FFV2381" s="677"/>
      <c r="FFW2381" s="470"/>
      <c r="FFX2381" s="467"/>
      <c r="FFY2381" s="559"/>
      <c r="FFZ2381" s="467"/>
      <c r="FGA2381" s="467"/>
      <c r="FGB2381" s="467"/>
      <c r="FGC2381" s="467"/>
      <c r="FGD2381" s="467"/>
      <c r="FGE2381" s="467"/>
      <c r="FGF2381" s="467"/>
      <c r="FGG2381" s="467"/>
      <c r="FGH2381" s="467"/>
      <c r="FGI2381" s="467"/>
      <c r="FGJ2381" s="467"/>
      <c r="FGK2381" s="467"/>
      <c r="FGL2381" s="467"/>
      <c r="FGM2381" s="467"/>
      <c r="FGN2381" s="467"/>
      <c r="FGO2381" s="467"/>
      <c r="FGP2381" s="467"/>
      <c r="FGQ2381" s="467"/>
      <c r="FGR2381" s="467"/>
      <c r="FGS2381" s="467"/>
      <c r="FGT2381" s="467"/>
      <c r="FGU2381" s="467"/>
      <c r="FGV2381" s="1055"/>
      <c r="FGW2381" s="695"/>
      <c r="FGX2381" s="696"/>
      <c r="FGY2381" s="696"/>
      <c r="FGZ2381" s="697"/>
      <c r="FHA2381" s="697"/>
      <c r="FHB2381" s="473"/>
      <c r="FHC2381" s="470"/>
      <c r="FHD2381" s="470"/>
      <c r="FHE2381" s="470"/>
      <c r="FHF2381" s="677"/>
      <c r="FHG2381" s="470"/>
      <c r="FHH2381" s="467"/>
      <c r="FHI2381" s="559"/>
      <c r="FHJ2381" s="467"/>
      <c r="FHK2381" s="467"/>
      <c r="FHL2381" s="467"/>
      <c r="FHM2381" s="467"/>
      <c r="FHN2381" s="467"/>
      <c r="FHO2381" s="467"/>
      <c r="FHP2381" s="467"/>
      <c r="FHQ2381" s="467"/>
      <c r="FHR2381" s="467"/>
      <c r="FHS2381" s="467"/>
      <c r="FHT2381" s="467"/>
      <c r="FHU2381" s="467"/>
      <c r="FHV2381" s="467"/>
      <c r="FHW2381" s="467"/>
      <c r="FHX2381" s="467"/>
      <c r="FHY2381" s="467"/>
      <c r="FHZ2381" s="467"/>
      <c r="FIA2381" s="467"/>
      <c r="FIB2381" s="467"/>
      <c r="FIC2381" s="467"/>
      <c r="FID2381" s="467"/>
      <c r="FIE2381" s="467"/>
      <c r="FIF2381" s="1055"/>
      <c r="FIG2381" s="695"/>
      <c r="FIH2381" s="696"/>
      <c r="FII2381" s="696"/>
      <c r="FIJ2381" s="697"/>
      <c r="FIK2381" s="697"/>
      <c r="FIL2381" s="473"/>
      <c r="FIM2381" s="470"/>
      <c r="FIN2381" s="470"/>
      <c r="FIO2381" s="470"/>
      <c r="FIP2381" s="677"/>
      <c r="FIQ2381" s="470"/>
      <c r="FIR2381" s="467"/>
      <c r="FIS2381" s="559"/>
      <c r="FIT2381" s="467"/>
      <c r="FIU2381" s="467"/>
      <c r="FIV2381" s="467"/>
      <c r="FIW2381" s="467"/>
      <c r="FIX2381" s="467"/>
      <c r="FIY2381" s="467"/>
      <c r="FIZ2381" s="467"/>
      <c r="FJA2381" s="467"/>
      <c r="FJB2381" s="467"/>
      <c r="FJC2381" s="467"/>
      <c r="FJD2381" s="467"/>
      <c r="FJE2381" s="467"/>
      <c r="FJF2381" s="467"/>
      <c r="FJG2381" s="467"/>
      <c r="FJH2381" s="467"/>
      <c r="FJI2381" s="467"/>
      <c r="FJJ2381" s="467"/>
      <c r="FJK2381" s="467"/>
      <c r="FJL2381" s="467"/>
      <c r="FJM2381" s="467"/>
      <c r="FJN2381" s="467"/>
      <c r="FJO2381" s="467"/>
      <c r="FJP2381" s="1055"/>
      <c r="FJQ2381" s="695"/>
      <c r="FJR2381" s="696"/>
      <c r="FJS2381" s="696"/>
      <c r="FJT2381" s="697"/>
      <c r="FJU2381" s="697"/>
      <c r="FJV2381" s="473"/>
      <c r="FJW2381" s="470"/>
      <c r="FJX2381" s="470"/>
      <c r="FJY2381" s="470"/>
      <c r="FJZ2381" s="677"/>
      <c r="FKA2381" s="470"/>
      <c r="FKB2381" s="467"/>
      <c r="FKC2381" s="559"/>
      <c r="FKD2381" s="467"/>
      <c r="FKE2381" s="467"/>
      <c r="FKF2381" s="467"/>
      <c r="FKG2381" s="467"/>
      <c r="FKH2381" s="467"/>
      <c r="FKI2381" s="467"/>
      <c r="FKJ2381" s="467"/>
      <c r="FKK2381" s="467"/>
      <c r="FKL2381" s="467"/>
      <c r="FKM2381" s="467"/>
      <c r="FKN2381" s="467"/>
      <c r="FKO2381" s="467"/>
      <c r="FKP2381" s="467"/>
      <c r="FKQ2381" s="467"/>
      <c r="FKR2381" s="467"/>
      <c r="FKS2381" s="467"/>
      <c r="FKT2381" s="467"/>
      <c r="FKU2381" s="467"/>
      <c r="FKV2381" s="467"/>
      <c r="FKW2381" s="467"/>
      <c r="FKX2381" s="467"/>
      <c r="FKY2381" s="467"/>
      <c r="FKZ2381" s="1055"/>
      <c r="FLA2381" s="695"/>
      <c r="FLB2381" s="696"/>
      <c r="FLC2381" s="696"/>
      <c r="FLD2381" s="697"/>
      <c r="FLE2381" s="697"/>
      <c r="FLF2381" s="473"/>
      <c r="FLG2381" s="470"/>
      <c r="FLH2381" s="470"/>
      <c r="FLI2381" s="470"/>
      <c r="FLJ2381" s="677"/>
      <c r="FLK2381" s="470"/>
      <c r="FLL2381" s="467"/>
      <c r="FLM2381" s="559"/>
      <c r="FLN2381" s="467"/>
      <c r="FLO2381" s="467"/>
      <c r="FLP2381" s="467"/>
      <c r="FLQ2381" s="467"/>
      <c r="FLR2381" s="467"/>
      <c r="FLS2381" s="467"/>
      <c r="FLT2381" s="467"/>
      <c r="FLU2381" s="467"/>
      <c r="FLV2381" s="467"/>
      <c r="FLW2381" s="467"/>
      <c r="FLX2381" s="467"/>
      <c r="FLY2381" s="467"/>
      <c r="FLZ2381" s="467"/>
      <c r="FMA2381" s="467"/>
      <c r="FMB2381" s="467"/>
      <c r="FMC2381" s="467"/>
      <c r="FMD2381" s="467"/>
      <c r="FME2381" s="467"/>
      <c r="FMF2381" s="467"/>
      <c r="FMG2381" s="467"/>
      <c r="FMH2381" s="467"/>
      <c r="FMI2381" s="467"/>
      <c r="FMJ2381" s="1055"/>
      <c r="FMK2381" s="695"/>
      <c r="FML2381" s="696"/>
      <c r="FMM2381" s="696"/>
      <c r="FMN2381" s="697"/>
      <c r="FMO2381" s="697"/>
      <c r="FMP2381" s="473"/>
      <c r="FMQ2381" s="470"/>
      <c r="FMR2381" s="470"/>
      <c r="FMS2381" s="470"/>
      <c r="FMT2381" s="677"/>
      <c r="FMU2381" s="470"/>
      <c r="FMV2381" s="467"/>
      <c r="FMW2381" s="559"/>
      <c r="FMX2381" s="467"/>
      <c r="FMY2381" s="467"/>
      <c r="FMZ2381" s="467"/>
      <c r="FNA2381" s="467"/>
      <c r="FNB2381" s="467"/>
      <c r="FNC2381" s="467"/>
      <c r="FND2381" s="467"/>
      <c r="FNE2381" s="467"/>
      <c r="FNF2381" s="467"/>
      <c r="FNG2381" s="467"/>
      <c r="FNH2381" s="467"/>
      <c r="FNI2381" s="467"/>
      <c r="FNJ2381" s="467"/>
      <c r="FNK2381" s="467"/>
      <c r="FNL2381" s="467"/>
      <c r="FNM2381" s="467"/>
      <c r="FNN2381" s="467"/>
      <c r="FNO2381" s="467"/>
      <c r="FNP2381" s="467"/>
      <c r="FNQ2381" s="467"/>
      <c r="FNR2381" s="467"/>
      <c r="FNS2381" s="467"/>
      <c r="FNT2381" s="1055"/>
      <c r="FNU2381" s="695"/>
      <c r="FNV2381" s="696"/>
      <c r="FNW2381" s="696"/>
      <c r="FNX2381" s="697"/>
      <c r="FNY2381" s="697"/>
      <c r="FNZ2381" s="473"/>
      <c r="FOA2381" s="470"/>
      <c r="FOB2381" s="470"/>
      <c r="FOC2381" s="470"/>
      <c r="FOD2381" s="677"/>
      <c r="FOE2381" s="470"/>
      <c r="FOF2381" s="467"/>
      <c r="FOG2381" s="559"/>
      <c r="FOH2381" s="467"/>
      <c r="FOI2381" s="467"/>
      <c r="FOJ2381" s="467"/>
      <c r="FOK2381" s="467"/>
      <c r="FOL2381" s="467"/>
      <c r="FOM2381" s="467"/>
      <c r="FON2381" s="467"/>
      <c r="FOO2381" s="467"/>
      <c r="FOP2381" s="467"/>
      <c r="FOQ2381" s="467"/>
      <c r="FOR2381" s="467"/>
      <c r="FOS2381" s="467"/>
      <c r="FOT2381" s="467"/>
      <c r="FOU2381" s="467"/>
      <c r="FOV2381" s="467"/>
      <c r="FOW2381" s="467"/>
      <c r="FOX2381" s="467"/>
      <c r="FOY2381" s="467"/>
      <c r="FOZ2381" s="467"/>
      <c r="FPA2381" s="467"/>
      <c r="FPB2381" s="467"/>
      <c r="FPC2381" s="467"/>
      <c r="FPD2381" s="1055"/>
      <c r="FPE2381" s="695"/>
      <c r="FPF2381" s="696"/>
      <c r="FPG2381" s="696"/>
      <c r="FPH2381" s="697"/>
      <c r="FPI2381" s="697"/>
      <c r="FPJ2381" s="473"/>
      <c r="FPK2381" s="470"/>
      <c r="FPL2381" s="470"/>
      <c r="FPM2381" s="470"/>
      <c r="FPN2381" s="677"/>
      <c r="FPO2381" s="470"/>
      <c r="FPP2381" s="467"/>
      <c r="FPQ2381" s="559"/>
      <c r="FPR2381" s="467"/>
      <c r="FPS2381" s="467"/>
      <c r="FPT2381" s="467"/>
      <c r="FPU2381" s="467"/>
      <c r="FPV2381" s="467"/>
      <c r="FPW2381" s="467"/>
      <c r="FPX2381" s="467"/>
      <c r="FPY2381" s="467"/>
      <c r="FPZ2381" s="467"/>
      <c r="FQA2381" s="467"/>
      <c r="FQB2381" s="467"/>
      <c r="FQC2381" s="467"/>
      <c r="FQD2381" s="467"/>
      <c r="FQE2381" s="467"/>
      <c r="FQF2381" s="467"/>
      <c r="FQG2381" s="467"/>
      <c r="FQH2381" s="467"/>
      <c r="FQI2381" s="467"/>
      <c r="FQJ2381" s="467"/>
      <c r="FQK2381" s="467"/>
      <c r="FQL2381" s="467"/>
      <c r="FQM2381" s="467"/>
      <c r="FQN2381" s="1055"/>
      <c r="FQO2381" s="695"/>
      <c r="FQP2381" s="696"/>
      <c r="FQQ2381" s="696"/>
      <c r="FQR2381" s="697"/>
      <c r="FQS2381" s="697"/>
      <c r="FQT2381" s="473"/>
      <c r="FQU2381" s="470"/>
      <c r="FQV2381" s="470"/>
      <c r="FQW2381" s="470"/>
      <c r="FQX2381" s="677"/>
      <c r="FQY2381" s="470"/>
      <c r="FQZ2381" s="467"/>
      <c r="FRA2381" s="559"/>
      <c r="FRB2381" s="467"/>
      <c r="FRC2381" s="467"/>
      <c r="FRD2381" s="467"/>
      <c r="FRE2381" s="467"/>
      <c r="FRF2381" s="467"/>
      <c r="FRG2381" s="467"/>
      <c r="FRH2381" s="467"/>
      <c r="FRI2381" s="467"/>
      <c r="FRJ2381" s="467"/>
      <c r="FRK2381" s="467"/>
      <c r="FRL2381" s="467"/>
      <c r="FRM2381" s="467"/>
      <c r="FRN2381" s="467"/>
      <c r="FRO2381" s="467"/>
      <c r="FRP2381" s="467"/>
      <c r="FRQ2381" s="467"/>
      <c r="FRR2381" s="467"/>
      <c r="FRS2381" s="467"/>
      <c r="FRT2381" s="467"/>
      <c r="FRU2381" s="467"/>
      <c r="FRV2381" s="467"/>
      <c r="FRW2381" s="467"/>
      <c r="FRX2381" s="1055"/>
      <c r="FRY2381" s="695"/>
      <c r="FRZ2381" s="696"/>
      <c r="FSA2381" s="696"/>
      <c r="FSB2381" s="697"/>
      <c r="FSC2381" s="697"/>
      <c r="FSD2381" s="473"/>
      <c r="FSE2381" s="470"/>
      <c r="FSF2381" s="470"/>
      <c r="FSG2381" s="470"/>
      <c r="FSH2381" s="677"/>
      <c r="FSI2381" s="470"/>
      <c r="FSJ2381" s="467"/>
      <c r="FSK2381" s="559"/>
      <c r="FSL2381" s="467"/>
      <c r="FSM2381" s="467"/>
      <c r="FSN2381" s="467"/>
      <c r="FSO2381" s="467"/>
      <c r="FSP2381" s="467"/>
      <c r="FSQ2381" s="467"/>
      <c r="FSR2381" s="467"/>
      <c r="FSS2381" s="467"/>
      <c r="FST2381" s="467"/>
      <c r="FSU2381" s="467"/>
      <c r="FSV2381" s="467"/>
      <c r="FSW2381" s="467"/>
      <c r="FSX2381" s="467"/>
      <c r="FSY2381" s="467"/>
      <c r="FSZ2381" s="467"/>
      <c r="FTA2381" s="467"/>
      <c r="FTB2381" s="467"/>
      <c r="FTC2381" s="467"/>
      <c r="FTD2381" s="467"/>
      <c r="FTE2381" s="467"/>
      <c r="FTF2381" s="467"/>
      <c r="FTG2381" s="467"/>
      <c r="FTH2381" s="1055"/>
      <c r="FTI2381" s="695"/>
      <c r="FTJ2381" s="696"/>
      <c r="FTK2381" s="696"/>
      <c r="FTL2381" s="697"/>
      <c r="FTM2381" s="697"/>
      <c r="FTN2381" s="473"/>
      <c r="FTO2381" s="470"/>
      <c r="FTP2381" s="470"/>
      <c r="FTQ2381" s="470"/>
      <c r="FTR2381" s="677"/>
      <c r="FTS2381" s="470"/>
      <c r="FTT2381" s="467"/>
      <c r="FTU2381" s="559"/>
      <c r="FTV2381" s="467"/>
      <c r="FTW2381" s="467"/>
      <c r="FTX2381" s="467"/>
      <c r="FTY2381" s="467"/>
      <c r="FTZ2381" s="467"/>
      <c r="FUA2381" s="467"/>
      <c r="FUB2381" s="467"/>
      <c r="FUC2381" s="467"/>
      <c r="FUD2381" s="467"/>
      <c r="FUE2381" s="467"/>
      <c r="FUF2381" s="467"/>
      <c r="FUG2381" s="467"/>
      <c r="FUH2381" s="467"/>
      <c r="FUI2381" s="467"/>
      <c r="FUJ2381" s="467"/>
      <c r="FUK2381" s="467"/>
      <c r="FUL2381" s="467"/>
      <c r="FUM2381" s="467"/>
      <c r="FUN2381" s="467"/>
      <c r="FUO2381" s="467"/>
      <c r="FUP2381" s="467"/>
      <c r="FUQ2381" s="467"/>
      <c r="FUR2381" s="1055"/>
      <c r="FUS2381" s="695"/>
      <c r="FUT2381" s="696"/>
      <c r="FUU2381" s="696"/>
      <c r="FUV2381" s="697"/>
      <c r="FUW2381" s="697"/>
      <c r="FUX2381" s="473"/>
      <c r="FUY2381" s="470"/>
      <c r="FUZ2381" s="470"/>
      <c r="FVA2381" s="470"/>
      <c r="FVB2381" s="677"/>
      <c r="FVC2381" s="470"/>
      <c r="FVD2381" s="467"/>
      <c r="FVE2381" s="559"/>
      <c r="FVF2381" s="467"/>
      <c r="FVG2381" s="467"/>
      <c r="FVH2381" s="467"/>
      <c r="FVI2381" s="467"/>
      <c r="FVJ2381" s="467"/>
      <c r="FVK2381" s="467"/>
      <c r="FVL2381" s="467"/>
      <c r="FVM2381" s="467"/>
      <c r="FVN2381" s="467"/>
      <c r="FVO2381" s="467"/>
      <c r="FVP2381" s="467"/>
      <c r="FVQ2381" s="467"/>
      <c r="FVR2381" s="467"/>
      <c r="FVS2381" s="467"/>
      <c r="FVT2381" s="467"/>
      <c r="FVU2381" s="467"/>
      <c r="FVV2381" s="467"/>
      <c r="FVW2381" s="467"/>
      <c r="FVX2381" s="467"/>
      <c r="FVY2381" s="467"/>
      <c r="FVZ2381" s="467"/>
      <c r="FWA2381" s="467"/>
      <c r="FWB2381" s="1055"/>
      <c r="FWC2381" s="695"/>
      <c r="FWD2381" s="696"/>
      <c r="FWE2381" s="696"/>
      <c r="FWF2381" s="697"/>
      <c r="FWG2381" s="697"/>
      <c r="FWH2381" s="473"/>
      <c r="FWI2381" s="470"/>
      <c r="FWJ2381" s="470"/>
      <c r="FWK2381" s="470"/>
      <c r="FWL2381" s="677"/>
      <c r="FWM2381" s="470"/>
      <c r="FWN2381" s="467"/>
      <c r="FWO2381" s="559"/>
      <c r="FWP2381" s="467"/>
      <c r="FWQ2381" s="467"/>
      <c r="FWR2381" s="467"/>
      <c r="FWS2381" s="467"/>
      <c r="FWT2381" s="467"/>
      <c r="FWU2381" s="467"/>
      <c r="FWV2381" s="467"/>
      <c r="FWW2381" s="467"/>
      <c r="FWX2381" s="467"/>
      <c r="FWY2381" s="467"/>
      <c r="FWZ2381" s="467"/>
      <c r="FXA2381" s="467"/>
      <c r="FXB2381" s="467"/>
      <c r="FXC2381" s="467"/>
      <c r="FXD2381" s="467"/>
      <c r="FXE2381" s="467"/>
      <c r="FXF2381" s="467"/>
      <c r="FXG2381" s="467"/>
      <c r="FXH2381" s="467"/>
      <c r="FXI2381" s="467"/>
      <c r="FXJ2381" s="467"/>
      <c r="FXK2381" s="467"/>
      <c r="FXL2381" s="1055"/>
      <c r="FXM2381" s="695"/>
      <c r="FXN2381" s="696"/>
      <c r="FXO2381" s="696"/>
      <c r="FXP2381" s="697"/>
      <c r="FXQ2381" s="697"/>
      <c r="FXR2381" s="473"/>
      <c r="FXS2381" s="470"/>
      <c r="FXT2381" s="470"/>
      <c r="FXU2381" s="470"/>
      <c r="FXV2381" s="677"/>
      <c r="FXW2381" s="470"/>
      <c r="FXX2381" s="467"/>
      <c r="FXY2381" s="559"/>
      <c r="FXZ2381" s="467"/>
      <c r="FYA2381" s="467"/>
      <c r="FYB2381" s="467"/>
      <c r="FYC2381" s="467"/>
      <c r="FYD2381" s="467"/>
      <c r="FYE2381" s="467"/>
      <c r="FYF2381" s="467"/>
      <c r="FYG2381" s="467"/>
      <c r="FYH2381" s="467"/>
      <c r="FYI2381" s="467"/>
      <c r="FYJ2381" s="467"/>
      <c r="FYK2381" s="467"/>
      <c r="FYL2381" s="467"/>
      <c r="FYM2381" s="467"/>
      <c r="FYN2381" s="467"/>
      <c r="FYO2381" s="467"/>
      <c r="FYP2381" s="467"/>
      <c r="FYQ2381" s="467"/>
      <c r="FYR2381" s="467"/>
      <c r="FYS2381" s="467"/>
      <c r="FYT2381" s="467"/>
      <c r="FYU2381" s="467"/>
      <c r="FYV2381" s="1055"/>
      <c r="FYW2381" s="695"/>
      <c r="FYX2381" s="696"/>
      <c r="FYY2381" s="696"/>
      <c r="FYZ2381" s="697"/>
      <c r="FZA2381" s="697"/>
      <c r="FZB2381" s="473"/>
      <c r="FZC2381" s="470"/>
      <c r="FZD2381" s="470"/>
      <c r="FZE2381" s="470"/>
      <c r="FZF2381" s="677"/>
      <c r="FZG2381" s="470"/>
      <c r="FZH2381" s="467"/>
      <c r="FZI2381" s="559"/>
      <c r="FZJ2381" s="467"/>
      <c r="FZK2381" s="467"/>
      <c r="FZL2381" s="467"/>
      <c r="FZM2381" s="467"/>
      <c r="FZN2381" s="467"/>
      <c r="FZO2381" s="467"/>
      <c r="FZP2381" s="467"/>
      <c r="FZQ2381" s="467"/>
      <c r="FZR2381" s="467"/>
      <c r="FZS2381" s="467"/>
      <c r="FZT2381" s="467"/>
      <c r="FZU2381" s="467"/>
      <c r="FZV2381" s="467"/>
      <c r="FZW2381" s="467"/>
      <c r="FZX2381" s="467"/>
      <c r="FZY2381" s="467"/>
      <c r="FZZ2381" s="467"/>
      <c r="GAA2381" s="467"/>
      <c r="GAB2381" s="467"/>
      <c r="GAC2381" s="467"/>
      <c r="GAD2381" s="467"/>
      <c r="GAE2381" s="467"/>
      <c r="GAF2381" s="1055"/>
      <c r="GAG2381" s="695"/>
      <c r="GAH2381" s="696"/>
      <c r="GAI2381" s="696"/>
      <c r="GAJ2381" s="697"/>
      <c r="GAK2381" s="697"/>
      <c r="GAL2381" s="473"/>
      <c r="GAM2381" s="470"/>
      <c r="GAN2381" s="470"/>
      <c r="GAO2381" s="470"/>
      <c r="GAP2381" s="677"/>
      <c r="GAQ2381" s="470"/>
      <c r="GAR2381" s="467"/>
      <c r="GAS2381" s="559"/>
      <c r="GAT2381" s="467"/>
      <c r="GAU2381" s="467"/>
      <c r="GAV2381" s="467"/>
      <c r="GAW2381" s="467"/>
      <c r="GAX2381" s="467"/>
      <c r="GAY2381" s="467"/>
      <c r="GAZ2381" s="467"/>
      <c r="GBA2381" s="467"/>
      <c r="GBB2381" s="467"/>
      <c r="GBC2381" s="467"/>
      <c r="GBD2381" s="467"/>
      <c r="GBE2381" s="467"/>
      <c r="GBF2381" s="467"/>
      <c r="GBG2381" s="467"/>
      <c r="GBH2381" s="467"/>
      <c r="GBI2381" s="467"/>
      <c r="GBJ2381" s="467"/>
      <c r="GBK2381" s="467"/>
      <c r="GBL2381" s="467"/>
      <c r="GBM2381" s="467"/>
      <c r="GBN2381" s="467"/>
      <c r="GBO2381" s="467"/>
      <c r="GBP2381" s="1055"/>
      <c r="GBQ2381" s="695"/>
      <c r="GBR2381" s="696"/>
      <c r="GBS2381" s="696"/>
      <c r="GBT2381" s="697"/>
      <c r="GBU2381" s="697"/>
      <c r="GBV2381" s="473"/>
      <c r="GBW2381" s="470"/>
      <c r="GBX2381" s="470"/>
      <c r="GBY2381" s="470"/>
      <c r="GBZ2381" s="677"/>
      <c r="GCA2381" s="470"/>
      <c r="GCB2381" s="467"/>
      <c r="GCC2381" s="559"/>
      <c r="GCD2381" s="467"/>
      <c r="GCE2381" s="467"/>
      <c r="GCF2381" s="467"/>
      <c r="GCG2381" s="467"/>
      <c r="GCH2381" s="467"/>
      <c r="GCI2381" s="467"/>
      <c r="GCJ2381" s="467"/>
      <c r="GCK2381" s="467"/>
      <c r="GCL2381" s="467"/>
      <c r="GCM2381" s="467"/>
      <c r="GCN2381" s="467"/>
      <c r="GCO2381" s="467"/>
      <c r="GCP2381" s="467"/>
      <c r="GCQ2381" s="467"/>
      <c r="GCR2381" s="467"/>
      <c r="GCS2381" s="467"/>
      <c r="GCT2381" s="467"/>
      <c r="GCU2381" s="467"/>
      <c r="GCV2381" s="467"/>
      <c r="GCW2381" s="467"/>
      <c r="GCX2381" s="467"/>
      <c r="GCY2381" s="467"/>
      <c r="GCZ2381" s="1055"/>
      <c r="GDA2381" s="695"/>
      <c r="GDB2381" s="696"/>
      <c r="GDC2381" s="696"/>
      <c r="GDD2381" s="697"/>
      <c r="GDE2381" s="697"/>
      <c r="GDF2381" s="473"/>
      <c r="GDG2381" s="470"/>
      <c r="GDH2381" s="470"/>
      <c r="GDI2381" s="470"/>
      <c r="GDJ2381" s="677"/>
      <c r="GDK2381" s="470"/>
      <c r="GDL2381" s="467"/>
      <c r="GDM2381" s="559"/>
      <c r="GDN2381" s="467"/>
      <c r="GDO2381" s="467"/>
      <c r="GDP2381" s="467"/>
      <c r="GDQ2381" s="467"/>
      <c r="GDR2381" s="467"/>
      <c r="GDS2381" s="467"/>
      <c r="GDT2381" s="467"/>
      <c r="GDU2381" s="467"/>
      <c r="GDV2381" s="467"/>
      <c r="GDW2381" s="467"/>
      <c r="GDX2381" s="467"/>
      <c r="GDY2381" s="467"/>
      <c r="GDZ2381" s="467"/>
      <c r="GEA2381" s="467"/>
      <c r="GEB2381" s="467"/>
      <c r="GEC2381" s="467"/>
      <c r="GED2381" s="467"/>
      <c r="GEE2381" s="467"/>
      <c r="GEF2381" s="467"/>
      <c r="GEG2381" s="467"/>
      <c r="GEH2381" s="467"/>
      <c r="GEI2381" s="467"/>
      <c r="GEJ2381" s="1055"/>
      <c r="GEK2381" s="695"/>
      <c r="GEL2381" s="696"/>
      <c r="GEM2381" s="696"/>
      <c r="GEN2381" s="697"/>
      <c r="GEO2381" s="697"/>
      <c r="GEP2381" s="473"/>
      <c r="GEQ2381" s="470"/>
      <c r="GER2381" s="470"/>
      <c r="GES2381" s="470"/>
      <c r="GET2381" s="677"/>
      <c r="GEU2381" s="470"/>
      <c r="GEV2381" s="467"/>
      <c r="GEW2381" s="559"/>
      <c r="GEX2381" s="467"/>
      <c r="GEY2381" s="467"/>
      <c r="GEZ2381" s="467"/>
      <c r="GFA2381" s="467"/>
      <c r="GFB2381" s="467"/>
      <c r="GFC2381" s="467"/>
      <c r="GFD2381" s="467"/>
      <c r="GFE2381" s="467"/>
      <c r="GFF2381" s="467"/>
      <c r="GFG2381" s="467"/>
      <c r="GFH2381" s="467"/>
      <c r="GFI2381" s="467"/>
      <c r="GFJ2381" s="467"/>
      <c r="GFK2381" s="467"/>
      <c r="GFL2381" s="467"/>
      <c r="GFM2381" s="467"/>
      <c r="GFN2381" s="467"/>
      <c r="GFO2381" s="467"/>
      <c r="GFP2381" s="467"/>
      <c r="GFQ2381" s="467"/>
      <c r="GFR2381" s="467"/>
      <c r="GFS2381" s="467"/>
      <c r="GFT2381" s="1055"/>
      <c r="GFU2381" s="695"/>
      <c r="GFV2381" s="696"/>
      <c r="GFW2381" s="696"/>
      <c r="GFX2381" s="697"/>
      <c r="GFY2381" s="697"/>
      <c r="GFZ2381" s="473"/>
      <c r="GGA2381" s="470"/>
      <c r="GGB2381" s="470"/>
      <c r="GGC2381" s="470"/>
      <c r="GGD2381" s="677"/>
      <c r="GGE2381" s="470"/>
      <c r="GGF2381" s="467"/>
      <c r="GGG2381" s="559"/>
      <c r="GGH2381" s="467"/>
      <c r="GGI2381" s="467"/>
      <c r="GGJ2381" s="467"/>
      <c r="GGK2381" s="467"/>
      <c r="GGL2381" s="467"/>
      <c r="GGM2381" s="467"/>
      <c r="GGN2381" s="467"/>
      <c r="GGO2381" s="467"/>
      <c r="GGP2381" s="467"/>
      <c r="GGQ2381" s="467"/>
      <c r="GGR2381" s="467"/>
      <c r="GGS2381" s="467"/>
      <c r="GGT2381" s="467"/>
      <c r="GGU2381" s="467"/>
      <c r="GGV2381" s="467"/>
      <c r="GGW2381" s="467"/>
      <c r="GGX2381" s="467"/>
      <c r="GGY2381" s="467"/>
      <c r="GGZ2381" s="467"/>
      <c r="GHA2381" s="467"/>
      <c r="GHB2381" s="467"/>
      <c r="GHC2381" s="467"/>
      <c r="GHD2381" s="1055"/>
      <c r="GHE2381" s="695"/>
      <c r="GHF2381" s="696"/>
      <c r="GHG2381" s="696"/>
      <c r="GHH2381" s="697"/>
      <c r="GHI2381" s="697"/>
      <c r="GHJ2381" s="473"/>
      <c r="GHK2381" s="470"/>
      <c r="GHL2381" s="470"/>
      <c r="GHM2381" s="470"/>
      <c r="GHN2381" s="677"/>
      <c r="GHO2381" s="470"/>
      <c r="GHP2381" s="467"/>
      <c r="GHQ2381" s="559"/>
      <c r="GHR2381" s="467"/>
      <c r="GHS2381" s="467"/>
      <c r="GHT2381" s="467"/>
      <c r="GHU2381" s="467"/>
      <c r="GHV2381" s="467"/>
      <c r="GHW2381" s="467"/>
      <c r="GHX2381" s="467"/>
      <c r="GHY2381" s="467"/>
      <c r="GHZ2381" s="467"/>
      <c r="GIA2381" s="467"/>
      <c r="GIB2381" s="467"/>
      <c r="GIC2381" s="467"/>
      <c r="GID2381" s="467"/>
      <c r="GIE2381" s="467"/>
      <c r="GIF2381" s="467"/>
      <c r="GIG2381" s="467"/>
      <c r="GIH2381" s="467"/>
      <c r="GII2381" s="467"/>
      <c r="GIJ2381" s="467"/>
      <c r="GIK2381" s="467"/>
      <c r="GIL2381" s="467"/>
      <c r="GIM2381" s="467"/>
      <c r="GIN2381" s="1055"/>
      <c r="GIO2381" s="695"/>
      <c r="GIP2381" s="696"/>
      <c r="GIQ2381" s="696"/>
      <c r="GIR2381" s="697"/>
      <c r="GIS2381" s="697"/>
      <c r="GIT2381" s="473"/>
      <c r="GIU2381" s="470"/>
      <c r="GIV2381" s="470"/>
      <c r="GIW2381" s="470"/>
      <c r="GIX2381" s="677"/>
      <c r="GIY2381" s="470"/>
      <c r="GIZ2381" s="467"/>
      <c r="GJA2381" s="559"/>
      <c r="GJB2381" s="467"/>
      <c r="GJC2381" s="467"/>
      <c r="GJD2381" s="467"/>
      <c r="GJE2381" s="467"/>
      <c r="GJF2381" s="467"/>
      <c r="GJG2381" s="467"/>
      <c r="GJH2381" s="467"/>
      <c r="GJI2381" s="467"/>
      <c r="GJJ2381" s="467"/>
      <c r="GJK2381" s="467"/>
      <c r="GJL2381" s="467"/>
      <c r="GJM2381" s="467"/>
      <c r="GJN2381" s="467"/>
      <c r="GJO2381" s="467"/>
      <c r="GJP2381" s="467"/>
      <c r="GJQ2381" s="467"/>
      <c r="GJR2381" s="467"/>
      <c r="GJS2381" s="467"/>
      <c r="GJT2381" s="467"/>
      <c r="GJU2381" s="467"/>
      <c r="GJV2381" s="467"/>
      <c r="GJW2381" s="467"/>
      <c r="GJX2381" s="1055"/>
      <c r="GJY2381" s="695"/>
      <c r="GJZ2381" s="696"/>
      <c r="GKA2381" s="696"/>
      <c r="GKB2381" s="697"/>
      <c r="GKC2381" s="697"/>
      <c r="GKD2381" s="473"/>
      <c r="GKE2381" s="470"/>
      <c r="GKF2381" s="470"/>
      <c r="GKG2381" s="470"/>
      <c r="GKH2381" s="677"/>
      <c r="GKI2381" s="470"/>
      <c r="GKJ2381" s="467"/>
      <c r="GKK2381" s="559"/>
      <c r="GKL2381" s="467"/>
      <c r="GKM2381" s="467"/>
      <c r="GKN2381" s="467"/>
      <c r="GKO2381" s="467"/>
      <c r="GKP2381" s="467"/>
      <c r="GKQ2381" s="467"/>
      <c r="GKR2381" s="467"/>
      <c r="GKS2381" s="467"/>
      <c r="GKT2381" s="467"/>
      <c r="GKU2381" s="467"/>
      <c r="GKV2381" s="467"/>
      <c r="GKW2381" s="467"/>
      <c r="GKX2381" s="467"/>
      <c r="GKY2381" s="467"/>
      <c r="GKZ2381" s="467"/>
      <c r="GLA2381" s="467"/>
      <c r="GLB2381" s="467"/>
      <c r="GLC2381" s="467"/>
      <c r="GLD2381" s="467"/>
      <c r="GLE2381" s="467"/>
      <c r="GLF2381" s="467"/>
      <c r="GLG2381" s="467"/>
      <c r="GLH2381" s="1055"/>
      <c r="GLI2381" s="695"/>
      <c r="GLJ2381" s="696"/>
      <c r="GLK2381" s="696"/>
      <c r="GLL2381" s="697"/>
      <c r="GLM2381" s="697"/>
      <c r="GLN2381" s="473"/>
      <c r="GLO2381" s="470"/>
      <c r="GLP2381" s="470"/>
      <c r="GLQ2381" s="470"/>
      <c r="GLR2381" s="677"/>
      <c r="GLS2381" s="470"/>
      <c r="GLT2381" s="467"/>
      <c r="GLU2381" s="559"/>
      <c r="GLV2381" s="467"/>
      <c r="GLW2381" s="467"/>
      <c r="GLX2381" s="467"/>
      <c r="GLY2381" s="467"/>
      <c r="GLZ2381" s="467"/>
      <c r="GMA2381" s="467"/>
      <c r="GMB2381" s="467"/>
      <c r="GMC2381" s="467"/>
      <c r="GMD2381" s="467"/>
      <c r="GME2381" s="467"/>
      <c r="GMF2381" s="467"/>
      <c r="GMG2381" s="467"/>
      <c r="GMH2381" s="467"/>
      <c r="GMI2381" s="467"/>
      <c r="GMJ2381" s="467"/>
      <c r="GMK2381" s="467"/>
      <c r="GML2381" s="467"/>
      <c r="GMM2381" s="467"/>
      <c r="GMN2381" s="467"/>
      <c r="GMO2381" s="467"/>
      <c r="GMP2381" s="467"/>
      <c r="GMQ2381" s="467"/>
      <c r="GMR2381" s="1055"/>
      <c r="GMS2381" s="695"/>
      <c r="GMT2381" s="696"/>
      <c r="GMU2381" s="696"/>
      <c r="GMV2381" s="697"/>
      <c r="GMW2381" s="697"/>
      <c r="GMX2381" s="473"/>
      <c r="GMY2381" s="470"/>
      <c r="GMZ2381" s="470"/>
      <c r="GNA2381" s="470"/>
      <c r="GNB2381" s="677"/>
      <c r="GNC2381" s="470"/>
      <c r="GND2381" s="467"/>
      <c r="GNE2381" s="559"/>
      <c r="GNF2381" s="467"/>
      <c r="GNG2381" s="467"/>
      <c r="GNH2381" s="467"/>
      <c r="GNI2381" s="467"/>
      <c r="GNJ2381" s="467"/>
      <c r="GNK2381" s="467"/>
      <c r="GNL2381" s="467"/>
      <c r="GNM2381" s="467"/>
      <c r="GNN2381" s="467"/>
      <c r="GNO2381" s="467"/>
      <c r="GNP2381" s="467"/>
      <c r="GNQ2381" s="467"/>
      <c r="GNR2381" s="467"/>
      <c r="GNS2381" s="467"/>
      <c r="GNT2381" s="467"/>
      <c r="GNU2381" s="467"/>
      <c r="GNV2381" s="467"/>
      <c r="GNW2381" s="467"/>
      <c r="GNX2381" s="467"/>
      <c r="GNY2381" s="467"/>
      <c r="GNZ2381" s="467"/>
      <c r="GOA2381" s="467"/>
      <c r="GOB2381" s="1055"/>
      <c r="GOC2381" s="695"/>
      <c r="GOD2381" s="696"/>
      <c r="GOE2381" s="696"/>
      <c r="GOF2381" s="697"/>
      <c r="GOG2381" s="697"/>
      <c r="GOH2381" s="473"/>
      <c r="GOI2381" s="470"/>
      <c r="GOJ2381" s="470"/>
      <c r="GOK2381" s="470"/>
      <c r="GOL2381" s="677"/>
      <c r="GOM2381" s="470"/>
      <c r="GON2381" s="467"/>
      <c r="GOO2381" s="559"/>
      <c r="GOP2381" s="467"/>
      <c r="GOQ2381" s="467"/>
      <c r="GOR2381" s="467"/>
      <c r="GOS2381" s="467"/>
      <c r="GOT2381" s="467"/>
      <c r="GOU2381" s="467"/>
      <c r="GOV2381" s="467"/>
      <c r="GOW2381" s="467"/>
      <c r="GOX2381" s="467"/>
      <c r="GOY2381" s="467"/>
      <c r="GOZ2381" s="467"/>
      <c r="GPA2381" s="467"/>
      <c r="GPB2381" s="467"/>
      <c r="GPC2381" s="467"/>
      <c r="GPD2381" s="467"/>
      <c r="GPE2381" s="467"/>
      <c r="GPF2381" s="467"/>
      <c r="GPG2381" s="467"/>
      <c r="GPH2381" s="467"/>
      <c r="GPI2381" s="467"/>
      <c r="GPJ2381" s="467"/>
      <c r="GPK2381" s="467"/>
      <c r="GPL2381" s="1055"/>
      <c r="GPM2381" s="695"/>
      <c r="GPN2381" s="696"/>
      <c r="GPO2381" s="696"/>
      <c r="GPP2381" s="697"/>
      <c r="GPQ2381" s="697"/>
      <c r="GPR2381" s="473"/>
      <c r="GPS2381" s="470"/>
      <c r="GPT2381" s="470"/>
      <c r="GPU2381" s="470"/>
      <c r="GPV2381" s="677"/>
      <c r="GPW2381" s="470"/>
      <c r="GPX2381" s="467"/>
      <c r="GPY2381" s="559"/>
      <c r="GPZ2381" s="467"/>
      <c r="GQA2381" s="467"/>
      <c r="GQB2381" s="467"/>
      <c r="GQC2381" s="467"/>
      <c r="GQD2381" s="467"/>
      <c r="GQE2381" s="467"/>
      <c r="GQF2381" s="467"/>
      <c r="GQG2381" s="467"/>
      <c r="GQH2381" s="467"/>
      <c r="GQI2381" s="467"/>
      <c r="GQJ2381" s="467"/>
      <c r="GQK2381" s="467"/>
      <c r="GQL2381" s="467"/>
      <c r="GQM2381" s="467"/>
      <c r="GQN2381" s="467"/>
      <c r="GQO2381" s="467"/>
      <c r="GQP2381" s="467"/>
      <c r="GQQ2381" s="467"/>
      <c r="GQR2381" s="467"/>
      <c r="GQS2381" s="467"/>
      <c r="GQT2381" s="467"/>
      <c r="GQU2381" s="467"/>
      <c r="GQV2381" s="1055"/>
      <c r="GQW2381" s="695"/>
      <c r="GQX2381" s="696"/>
      <c r="GQY2381" s="696"/>
      <c r="GQZ2381" s="697"/>
      <c r="GRA2381" s="697"/>
      <c r="GRB2381" s="473"/>
      <c r="GRC2381" s="470"/>
      <c r="GRD2381" s="470"/>
      <c r="GRE2381" s="470"/>
      <c r="GRF2381" s="677"/>
      <c r="GRG2381" s="470"/>
      <c r="GRH2381" s="467"/>
      <c r="GRI2381" s="559"/>
      <c r="GRJ2381" s="467"/>
      <c r="GRK2381" s="467"/>
      <c r="GRL2381" s="467"/>
      <c r="GRM2381" s="467"/>
      <c r="GRN2381" s="467"/>
      <c r="GRO2381" s="467"/>
      <c r="GRP2381" s="467"/>
      <c r="GRQ2381" s="467"/>
      <c r="GRR2381" s="467"/>
      <c r="GRS2381" s="467"/>
      <c r="GRT2381" s="467"/>
      <c r="GRU2381" s="467"/>
      <c r="GRV2381" s="467"/>
      <c r="GRW2381" s="467"/>
      <c r="GRX2381" s="467"/>
      <c r="GRY2381" s="467"/>
      <c r="GRZ2381" s="467"/>
      <c r="GSA2381" s="467"/>
      <c r="GSB2381" s="467"/>
      <c r="GSC2381" s="467"/>
      <c r="GSD2381" s="467"/>
      <c r="GSE2381" s="467"/>
      <c r="GSF2381" s="1055"/>
      <c r="GSG2381" s="695"/>
      <c r="GSH2381" s="696"/>
      <c r="GSI2381" s="696"/>
      <c r="GSJ2381" s="697"/>
      <c r="GSK2381" s="697"/>
      <c r="GSL2381" s="473"/>
      <c r="GSM2381" s="470"/>
      <c r="GSN2381" s="470"/>
      <c r="GSO2381" s="470"/>
      <c r="GSP2381" s="677"/>
      <c r="GSQ2381" s="470"/>
      <c r="GSR2381" s="467"/>
      <c r="GSS2381" s="559"/>
      <c r="GST2381" s="467"/>
      <c r="GSU2381" s="467"/>
      <c r="GSV2381" s="467"/>
      <c r="GSW2381" s="467"/>
      <c r="GSX2381" s="467"/>
      <c r="GSY2381" s="467"/>
      <c r="GSZ2381" s="467"/>
      <c r="GTA2381" s="467"/>
      <c r="GTB2381" s="467"/>
      <c r="GTC2381" s="467"/>
      <c r="GTD2381" s="467"/>
      <c r="GTE2381" s="467"/>
      <c r="GTF2381" s="467"/>
      <c r="GTG2381" s="467"/>
      <c r="GTH2381" s="467"/>
      <c r="GTI2381" s="467"/>
      <c r="GTJ2381" s="467"/>
      <c r="GTK2381" s="467"/>
      <c r="GTL2381" s="467"/>
      <c r="GTM2381" s="467"/>
      <c r="GTN2381" s="467"/>
      <c r="GTO2381" s="467"/>
      <c r="GTP2381" s="1055"/>
      <c r="GTQ2381" s="695"/>
      <c r="GTR2381" s="696"/>
      <c r="GTS2381" s="696"/>
      <c r="GTT2381" s="697"/>
      <c r="GTU2381" s="697"/>
      <c r="GTV2381" s="473"/>
      <c r="GTW2381" s="470"/>
      <c r="GTX2381" s="470"/>
      <c r="GTY2381" s="470"/>
      <c r="GTZ2381" s="677"/>
      <c r="GUA2381" s="470"/>
      <c r="GUB2381" s="467"/>
      <c r="GUC2381" s="559"/>
      <c r="GUD2381" s="467"/>
      <c r="GUE2381" s="467"/>
      <c r="GUF2381" s="467"/>
      <c r="GUG2381" s="467"/>
      <c r="GUH2381" s="467"/>
      <c r="GUI2381" s="467"/>
      <c r="GUJ2381" s="467"/>
      <c r="GUK2381" s="467"/>
      <c r="GUL2381" s="467"/>
      <c r="GUM2381" s="467"/>
      <c r="GUN2381" s="467"/>
      <c r="GUO2381" s="467"/>
      <c r="GUP2381" s="467"/>
      <c r="GUQ2381" s="467"/>
      <c r="GUR2381" s="467"/>
      <c r="GUS2381" s="467"/>
      <c r="GUT2381" s="467"/>
      <c r="GUU2381" s="467"/>
      <c r="GUV2381" s="467"/>
      <c r="GUW2381" s="467"/>
      <c r="GUX2381" s="467"/>
      <c r="GUY2381" s="467"/>
      <c r="GUZ2381" s="1055"/>
      <c r="GVA2381" s="695"/>
      <c r="GVB2381" s="696"/>
      <c r="GVC2381" s="696"/>
      <c r="GVD2381" s="697"/>
      <c r="GVE2381" s="697"/>
      <c r="GVF2381" s="473"/>
      <c r="GVG2381" s="470"/>
      <c r="GVH2381" s="470"/>
      <c r="GVI2381" s="470"/>
      <c r="GVJ2381" s="677"/>
      <c r="GVK2381" s="470"/>
      <c r="GVL2381" s="467"/>
      <c r="GVM2381" s="559"/>
      <c r="GVN2381" s="467"/>
      <c r="GVO2381" s="467"/>
      <c r="GVP2381" s="467"/>
      <c r="GVQ2381" s="467"/>
      <c r="GVR2381" s="467"/>
      <c r="GVS2381" s="467"/>
      <c r="GVT2381" s="467"/>
      <c r="GVU2381" s="467"/>
      <c r="GVV2381" s="467"/>
      <c r="GVW2381" s="467"/>
      <c r="GVX2381" s="467"/>
      <c r="GVY2381" s="467"/>
      <c r="GVZ2381" s="467"/>
      <c r="GWA2381" s="467"/>
      <c r="GWB2381" s="467"/>
      <c r="GWC2381" s="467"/>
      <c r="GWD2381" s="467"/>
      <c r="GWE2381" s="467"/>
      <c r="GWF2381" s="467"/>
      <c r="GWG2381" s="467"/>
      <c r="GWH2381" s="467"/>
      <c r="GWI2381" s="467"/>
      <c r="GWJ2381" s="1055"/>
      <c r="GWK2381" s="695"/>
      <c r="GWL2381" s="696"/>
      <c r="GWM2381" s="696"/>
      <c r="GWN2381" s="697"/>
      <c r="GWO2381" s="697"/>
      <c r="GWP2381" s="473"/>
      <c r="GWQ2381" s="470"/>
      <c r="GWR2381" s="470"/>
      <c r="GWS2381" s="470"/>
      <c r="GWT2381" s="677"/>
      <c r="GWU2381" s="470"/>
      <c r="GWV2381" s="467"/>
      <c r="GWW2381" s="559"/>
      <c r="GWX2381" s="467"/>
      <c r="GWY2381" s="467"/>
      <c r="GWZ2381" s="467"/>
      <c r="GXA2381" s="467"/>
      <c r="GXB2381" s="467"/>
      <c r="GXC2381" s="467"/>
      <c r="GXD2381" s="467"/>
      <c r="GXE2381" s="467"/>
      <c r="GXF2381" s="467"/>
      <c r="GXG2381" s="467"/>
      <c r="GXH2381" s="467"/>
      <c r="GXI2381" s="467"/>
      <c r="GXJ2381" s="467"/>
      <c r="GXK2381" s="467"/>
      <c r="GXL2381" s="467"/>
      <c r="GXM2381" s="467"/>
      <c r="GXN2381" s="467"/>
      <c r="GXO2381" s="467"/>
      <c r="GXP2381" s="467"/>
      <c r="GXQ2381" s="467"/>
      <c r="GXR2381" s="467"/>
      <c r="GXS2381" s="467"/>
      <c r="GXT2381" s="1055"/>
      <c r="GXU2381" s="695"/>
      <c r="GXV2381" s="696"/>
      <c r="GXW2381" s="696"/>
      <c r="GXX2381" s="697"/>
      <c r="GXY2381" s="697"/>
      <c r="GXZ2381" s="473"/>
      <c r="GYA2381" s="470"/>
      <c r="GYB2381" s="470"/>
      <c r="GYC2381" s="470"/>
      <c r="GYD2381" s="677"/>
      <c r="GYE2381" s="470"/>
      <c r="GYF2381" s="467"/>
      <c r="GYG2381" s="559"/>
      <c r="GYH2381" s="467"/>
      <c r="GYI2381" s="467"/>
      <c r="GYJ2381" s="467"/>
      <c r="GYK2381" s="467"/>
      <c r="GYL2381" s="467"/>
      <c r="GYM2381" s="467"/>
      <c r="GYN2381" s="467"/>
      <c r="GYO2381" s="467"/>
      <c r="GYP2381" s="467"/>
      <c r="GYQ2381" s="467"/>
      <c r="GYR2381" s="467"/>
      <c r="GYS2381" s="467"/>
      <c r="GYT2381" s="467"/>
      <c r="GYU2381" s="467"/>
      <c r="GYV2381" s="467"/>
      <c r="GYW2381" s="467"/>
      <c r="GYX2381" s="467"/>
      <c r="GYY2381" s="467"/>
      <c r="GYZ2381" s="467"/>
      <c r="GZA2381" s="467"/>
      <c r="GZB2381" s="467"/>
      <c r="GZC2381" s="467"/>
      <c r="GZD2381" s="1055"/>
      <c r="GZE2381" s="695"/>
      <c r="GZF2381" s="696"/>
      <c r="GZG2381" s="696"/>
      <c r="GZH2381" s="697"/>
      <c r="GZI2381" s="697"/>
      <c r="GZJ2381" s="473"/>
      <c r="GZK2381" s="470"/>
      <c r="GZL2381" s="470"/>
      <c r="GZM2381" s="470"/>
      <c r="GZN2381" s="677"/>
      <c r="GZO2381" s="470"/>
      <c r="GZP2381" s="467"/>
      <c r="GZQ2381" s="559"/>
      <c r="GZR2381" s="467"/>
      <c r="GZS2381" s="467"/>
      <c r="GZT2381" s="467"/>
      <c r="GZU2381" s="467"/>
      <c r="GZV2381" s="467"/>
      <c r="GZW2381" s="467"/>
      <c r="GZX2381" s="467"/>
      <c r="GZY2381" s="467"/>
      <c r="GZZ2381" s="467"/>
      <c r="HAA2381" s="467"/>
      <c r="HAB2381" s="467"/>
      <c r="HAC2381" s="467"/>
      <c r="HAD2381" s="467"/>
      <c r="HAE2381" s="467"/>
      <c r="HAF2381" s="467"/>
      <c r="HAG2381" s="467"/>
      <c r="HAH2381" s="467"/>
      <c r="HAI2381" s="467"/>
      <c r="HAJ2381" s="467"/>
      <c r="HAK2381" s="467"/>
      <c r="HAL2381" s="467"/>
      <c r="HAM2381" s="467"/>
      <c r="HAN2381" s="1055"/>
      <c r="HAO2381" s="695"/>
      <c r="HAP2381" s="696"/>
      <c r="HAQ2381" s="696"/>
      <c r="HAR2381" s="697"/>
      <c r="HAS2381" s="697"/>
      <c r="HAT2381" s="473"/>
      <c r="HAU2381" s="470"/>
      <c r="HAV2381" s="470"/>
      <c r="HAW2381" s="470"/>
      <c r="HAX2381" s="677"/>
      <c r="HAY2381" s="470"/>
      <c r="HAZ2381" s="467"/>
      <c r="HBA2381" s="559"/>
      <c r="HBB2381" s="467"/>
      <c r="HBC2381" s="467"/>
      <c r="HBD2381" s="467"/>
      <c r="HBE2381" s="467"/>
      <c r="HBF2381" s="467"/>
      <c r="HBG2381" s="467"/>
      <c r="HBH2381" s="467"/>
      <c r="HBI2381" s="467"/>
      <c r="HBJ2381" s="467"/>
      <c r="HBK2381" s="467"/>
      <c r="HBL2381" s="467"/>
      <c r="HBM2381" s="467"/>
      <c r="HBN2381" s="467"/>
      <c r="HBO2381" s="467"/>
      <c r="HBP2381" s="467"/>
      <c r="HBQ2381" s="467"/>
      <c r="HBR2381" s="467"/>
      <c r="HBS2381" s="467"/>
      <c r="HBT2381" s="467"/>
      <c r="HBU2381" s="467"/>
      <c r="HBV2381" s="467"/>
      <c r="HBW2381" s="467"/>
      <c r="HBX2381" s="1055"/>
      <c r="HBY2381" s="695"/>
      <c r="HBZ2381" s="696"/>
      <c r="HCA2381" s="696"/>
      <c r="HCB2381" s="697"/>
      <c r="HCC2381" s="697"/>
      <c r="HCD2381" s="473"/>
      <c r="HCE2381" s="470"/>
      <c r="HCF2381" s="470"/>
      <c r="HCG2381" s="470"/>
      <c r="HCH2381" s="677"/>
      <c r="HCI2381" s="470"/>
      <c r="HCJ2381" s="467"/>
      <c r="HCK2381" s="559"/>
      <c r="HCL2381" s="467"/>
      <c r="HCM2381" s="467"/>
      <c r="HCN2381" s="467"/>
      <c r="HCO2381" s="467"/>
      <c r="HCP2381" s="467"/>
      <c r="HCQ2381" s="467"/>
      <c r="HCR2381" s="467"/>
      <c r="HCS2381" s="467"/>
      <c r="HCT2381" s="467"/>
      <c r="HCU2381" s="467"/>
      <c r="HCV2381" s="467"/>
      <c r="HCW2381" s="467"/>
      <c r="HCX2381" s="467"/>
      <c r="HCY2381" s="467"/>
      <c r="HCZ2381" s="467"/>
      <c r="HDA2381" s="467"/>
      <c r="HDB2381" s="467"/>
      <c r="HDC2381" s="467"/>
      <c r="HDD2381" s="467"/>
      <c r="HDE2381" s="467"/>
      <c r="HDF2381" s="467"/>
      <c r="HDG2381" s="467"/>
      <c r="HDH2381" s="1055"/>
      <c r="HDI2381" s="695"/>
      <c r="HDJ2381" s="696"/>
      <c r="HDK2381" s="696"/>
      <c r="HDL2381" s="697"/>
      <c r="HDM2381" s="697"/>
      <c r="HDN2381" s="473"/>
      <c r="HDO2381" s="470"/>
      <c r="HDP2381" s="470"/>
      <c r="HDQ2381" s="470"/>
      <c r="HDR2381" s="677"/>
      <c r="HDS2381" s="470"/>
      <c r="HDT2381" s="467"/>
      <c r="HDU2381" s="559"/>
      <c r="HDV2381" s="467"/>
      <c r="HDW2381" s="467"/>
      <c r="HDX2381" s="467"/>
      <c r="HDY2381" s="467"/>
      <c r="HDZ2381" s="467"/>
      <c r="HEA2381" s="467"/>
      <c r="HEB2381" s="467"/>
      <c r="HEC2381" s="467"/>
      <c r="HED2381" s="467"/>
      <c r="HEE2381" s="467"/>
      <c r="HEF2381" s="467"/>
      <c r="HEG2381" s="467"/>
      <c r="HEH2381" s="467"/>
      <c r="HEI2381" s="467"/>
      <c r="HEJ2381" s="467"/>
      <c r="HEK2381" s="467"/>
      <c r="HEL2381" s="467"/>
      <c r="HEM2381" s="467"/>
      <c r="HEN2381" s="467"/>
      <c r="HEO2381" s="467"/>
      <c r="HEP2381" s="467"/>
      <c r="HEQ2381" s="467"/>
      <c r="HER2381" s="1055"/>
      <c r="HES2381" s="695"/>
      <c r="HET2381" s="696"/>
      <c r="HEU2381" s="696"/>
      <c r="HEV2381" s="697"/>
      <c r="HEW2381" s="697"/>
      <c r="HEX2381" s="473"/>
      <c r="HEY2381" s="470"/>
      <c r="HEZ2381" s="470"/>
      <c r="HFA2381" s="470"/>
      <c r="HFB2381" s="677"/>
      <c r="HFC2381" s="470"/>
      <c r="HFD2381" s="467"/>
      <c r="HFE2381" s="559"/>
      <c r="HFF2381" s="467"/>
      <c r="HFG2381" s="467"/>
      <c r="HFH2381" s="467"/>
      <c r="HFI2381" s="467"/>
      <c r="HFJ2381" s="467"/>
      <c r="HFK2381" s="467"/>
      <c r="HFL2381" s="467"/>
      <c r="HFM2381" s="467"/>
      <c r="HFN2381" s="467"/>
      <c r="HFO2381" s="467"/>
      <c r="HFP2381" s="467"/>
      <c r="HFQ2381" s="467"/>
      <c r="HFR2381" s="467"/>
      <c r="HFS2381" s="467"/>
      <c r="HFT2381" s="467"/>
      <c r="HFU2381" s="467"/>
      <c r="HFV2381" s="467"/>
      <c r="HFW2381" s="467"/>
      <c r="HFX2381" s="467"/>
      <c r="HFY2381" s="467"/>
      <c r="HFZ2381" s="467"/>
      <c r="HGA2381" s="467"/>
      <c r="HGB2381" s="1055"/>
      <c r="HGC2381" s="695"/>
      <c r="HGD2381" s="696"/>
      <c r="HGE2381" s="696"/>
      <c r="HGF2381" s="697"/>
      <c r="HGG2381" s="697"/>
      <c r="HGH2381" s="473"/>
      <c r="HGI2381" s="470"/>
      <c r="HGJ2381" s="470"/>
      <c r="HGK2381" s="470"/>
      <c r="HGL2381" s="677"/>
      <c r="HGM2381" s="470"/>
      <c r="HGN2381" s="467"/>
      <c r="HGO2381" s="559"/>
      <c r="HGP2381" s="467"/>
      <c r="HGQ2381" s="467"/>
      <c r="HGR2381" s="467"/>
      <c r="HGS2381" s="467"/>
      <c r="HGT2381" s="467"/>
      <c r="HGU2381" s="467"/>
      <c r="HGV2381" s="467"/>
      <c r="HGW2381" s="467"/>
      <c r="HGX2381" s="467"/>
      <c r="HGY2381" s="467"/>
      <c r="HGZ2381" s="467"/>
      <c r="HHA2381" s="467"/>
      <c r="HHB2381" s="467"/>
      <c r="HHC2381" s="467"/>
      <c r="HHD2381" s="467"/>
      <c r="HHE2381" s="467"/>
      <c r="HHF2381" s="467"/>
      <c r="HHG2381" s="467"/>
      <c r="HHH2381" s="467"/>
      <c r="HHI2381" s="467"/>
      <c r="HHJ2381" s="467"/>
      <c r="HHK2381" s="467"/>
      <c r="HHL2381" s="1055"/>
      <c r="HHM2381" s="695"/>
      <c r="HHN2381" s="696"/>
      <c r="HHO2381" s="696"/>
      <c r="HHP2381" s="697"/>
      <c r="HHQ2381" s="697"/>
      <c r="HHR2381" s="473"/>
      <c r="HHS2381" s="470"/>
      <c r="HHT2381" s="470"/>
      <c r="HHU2381" s="470"/>
      <c r="HHV2381" s="677"/>
      <c r="HHW2381" s="470"/>
      <c r="HHX2381" s="467"/>
      <c r="HHY2381" s="559"/>
      <c r="HHZ2381" s="467"/>
      <c r="HIA2381" s="467"/>
      <c r="HIB2381" s="467"/>
      <c r="HIC2381" s="467"/>
      <c r="HID2381" s="467"/>
      <c r="HIE2381" s="467"/>
      <c r="HIF2381" s="467"/>
      <c r="HIG2381" s="467"/>
      <c r="HIH2381" s="467"/>
      <c r="HII2381" s="467"/>
      <c r="HIJ2381" s="467"/>
      <c r="HIK2381" s="467"/>
      <c r="HIL2381" s="467"/>
      <c r="HIM2381" s="467"/>
      <c r="HIN2381" s="467"/>
      <c r="HIO2381" s="467"/>
      <c r="HIP2381" s="467"/>
      <c r="HIQ2381" s="467"/>
      <c r="HIR2381" s="467"/>
      <c r="HIS2381" s="467"/>
      <c r="HIT2381" s="467"/>
      <c r="HIU2381" s="467"/>
      <c r="HIV2381" s="1055"/>
      <c r="HIW2381" s="695"/>
      <c r="HIX2381" s="696"/>
      <c r="HIY2381" s="696"/>
      <c r="HIZ2381" s="697"/>
      <c r="HJA2381" s="697"/>
      <c r="HJB2381" s="473"/>
      <c r="HJC2381" s="470"/>
      <c r="HJD2381" s="470"/>
      <c r="HJE2381" s="470"/>
      <c r="HJF2381" s="677"/>
      <c r="HJG2381" s="470"/>
      <c r="HJH2381" s="467"/>
      <c r="HJI2381" s="559"/>
      <c r="HJJ2381" s="467"/>
      <c r="HJK2381" s="467"/>
      <c r="HJL2381" s="467"/>
      <c r="HJM2381" s="467"/>
      <c r="HJN2381" s="467"/>
      <c r="HJO2381" s="467"/>
      <c r="HJP2381" s="467"/>
      <c r="HJQ2381" s="467"/>
      <c r="HJR2381" s="467"/>
      <c r="HJS2381" s="467"/>
      <c r="HJT2381" s="467"/>
      <c r="HJU2381" s="467"/>
      <c r="HJV2381" s="467"/>
      <c r="HJW2381" s="467"/>
      <c r="HJX2381" s="467"/>
      <c r="HJY2381" s="467"/>
      <c r="HJZ2381" s="467"/>
      <c r="HKA2381" s="467"/>
      <c r="HKB2381" s="467"/>
      <c r="HKC2381" s="467"/>
      <c r="HKD2381" s="467"/>
      <c r="HKE2381" s="467"/>
      <c r="HKF2381" s="1055"/>
      <c r="HKG2381" s="695"/>
      <c r="HKH2381" s="696"/>
      <c r="HKI2381" s="696"/>
      <c r="HKJ2381" s="697"/>
      <c r="HKK2381" s="697"/>
      <c r="HKL2381" s="473"/>
      <c r="HKM2381" s="470"/>
      <c r="HKN2381" s="470"/>
      <c r="HKO2381" s="470"/>
      <c r="HKP2381" s="677"/>
      <c r="HKQ2381" s="470"/>
      <c r="HKR2381" s="467"/>
      <c r="HKS2381" s="559"/>
      <c r="HKT2381" s="467"/>
      <c r="HKU2381" s="467"/>
      <c r="HKV2381" s="467"/>
      <c r="HKW2381" s="467"/>
      <c r="HKX2381" s="467"/>
      <c r="HKY2381" s="467"/>
      <c r="HKZ2381" s="467"/>
      <c r="HLA2381" s="467"/>
      <c r="HLB2381" s="467"/>
      <c r="HLC2381" s="467"/>
      <c r="HLD2381" s="467"/>
      <c r="HLE2381" s="467"/>
      <c r="HLF2381" s="467"/>
      <c r="HLG2381" s="467"/>
      <c r="HLH2381" s="467"/>
      <c r="HLI2381" s="467"/>
      <c r="HLJ2381" s="467"/>
      <c r="HLK2381" s="467"/>
      <c r="HLL2381" s="467"/>
      <c r="HLM2381" s="467"/>
      <c r="HLN2381" s="467"/>
      <c r="HLO2381" s="467"/>
      <c r="HLP2381" s="1055"/>
      <c r="HLQ2381" s="695"/>
      <c r="HLR2381" s="696"/>
      <c r="HLS2381" s="696"/>
      <c r="HLT2381" s="697"/>
      <c r="HLU2381" s="697"/>
      <c r="HLV2381" s="473"/>
      <c r="HLW2381" s="470"/>
      <c r="HLX2381" s="470"/>
      <c r="HLY2381" s="470"/>
      <c r="HLZ2381" s="677"/>
      <c r="HMA2381" s="470"/>
      <c r="HMB2381" s="467"/>
      <c r="HMC2381" s="559"/>
      <c r="HMD2381" s="467"/>
      <c r="HME2381" s="467"/>
      <c r="HMF2381" s="467"/>
      <c r="HMG2381" s="467"/>
      <c r="HMH2381" s="467"/>
      <c r="HMI2381" s="467"/>
      <c r="HMJ2381" s="467"/>
      <c r="HMK2381" s="467"/>
      <c r="HML2381" s="467"/>
      <c r="HMM2381" s="467"/>
      <c r="HMN2381" s="467"/>
      <c r="HMO2381" s="467"/>
      <c r="HMP2381" s="467"/>
      <c r="HMQ2381" s="467"/>
      <c r="HMR2381" s="467"/>
      <c r="HMS2381" s="467"/>
      <c r="HMT2381" s="467"/>
      <c r="HMU2381" s="467"/>
      <c r="HMV2381" s="467"/>
      <c r="HMW2381" s="467"/>
      <c r="HMX2381" s="467"/>
      <c r="HMY2381" s="467"/>
      <c r="HMZ2381" s="1055"/>
      <c r="HNA2381" s="695"/>
      <c r="HNB2381" s="696"/>
      <c r="HNC2381" s="696"/>
      <c r="HND2381" s="697"/>
      <c r="HNE2381" s="697"/>
      <c r="HNF2381" s="473"/>
      <c r="HNG2381" s="470"/>
      <c r="HNH2381" s="470"/>
      <c r="HNI2381" s="470"/>
      <c r="HNJ2381" s="677"/>
      <c r="HNK2381" s="470"/>
      <c r="HNL2381" s="467"/>
      <c r="HNM2381" s="559"/>
      <c r="HNN2381" s="467"/>
      <c r="HNO2381" s="467"/>
      <c r="HNP2381" s="467"/>
      <c r="HNQ2381" s="467"/>
      <c r="HNR2381" s="467"/>
      <c r="HNS2381" s="467"/>
      <c r="HNT2381" s="467"/>
      <c r="HNU2381" s="467"/>
      <c r="HNV2381" s="467"/>
      <c r="HNW2381" s="467"/>
      <c r="HNX2381" s="467"/>
      <c r="HNY2381" s="467"/>
      <c r="HNZ2381" s="467"/>
      <c r="HOA2381" s="467"/>
      <c r="HOB2381" s="467"/>
      <c r="HOC2381" s="467"/>
      <c r="HOD2381" s="467"/>
      <c r="HOE2381" s="467"/>
      <c r="HOF2381" s="467"/>
      <c r="HOG2381" s="467"/>
      <c r="HOH2381" s="467"/>
      <c r="HOI2381" s="467"/>
      <c r="HOJ2381" s="1055"/>
      <c r="HOK2381" s="695"/>
      <c r="HOL2381" s="696"/>
      <c r="HOM2381" s="696"/>
      <c r="HON2381" s="697"/>
      <c r="HOO2381" s="697"/>
      <c r="HOP2381" s="473"/>
      <c r="HOQ2381" s="470"/>
      <c r="HOR2381" s="470"/>
      <c r="HOS2381" s="470"/>
      <c r="HOT2381" s="677"/>
      <c r="HOU2381" s="470"/>
      <c r="HOV2381" s="467"/>
      <c r="HOW2381" s="559"/>
      <c r="HOX2381" s="467"/>
      <c r="HOY2381" s="467"/>
      <c r="HOZ2381" s="467"/>
      <c r="HPA2381" s="467"/>
      <c r="HPB2381" s="467"/>
      <c r="HPC2381" s="467"/>
      <c r="HPD2381" s="467"/>
      <c r="HPE2381" s="467"/>
      <c r="HPF2381" s="467"/>
      <c r="HPG2381" s="467"/>
      <c r="HPH2381" s="467"/>
      <c r="HPI2381" s="467"/>
      <c r="HPJ2381" s="467"/>
      <c r="HPK2381" s="467"/>
      <c r="HPL2381" s="467"/>
      <c r="HPM2381" s="467"/>
      <c r="HPN2381" s="467"/>
      <c r="HPO2381" s="467"/>
      <c r="HPP2381" s="467"/>
      <c r="HPQ2381" s="467"/>
      <c r="HPR2381" s="467"/>
      <c r="HPS2381" s="467"/>
      <c r="HPT2381" s="1055"/>
      <c r="HPU2381" s="695"/>
      <c r="HPV2381" s="696"/>
      <c r="HPW2381" s="696"/>
      <c r="HPX2381" s="697"/>
      <c r="HPY2381" s="697"/>
      <c r="HPZ2381" s="473"/>
      <c r="HQA2381" s="470"/>
      <c r="HQB2381" s="470"/>
      <c r="HQC2381" s="470"/>
      <c r="HQD2381" s="677"/>
      <c r="HQE2381" s="470"/>
      <c r="HQF2381" s="467"/>
      <c r="HQG2381" s="559"/>
      <c r="HQH2381" s="467"/>
      <c r="HQI2381" s="467"/>
      <c r="HQJ2381" s="467"/>
      <c r="HQK2381" s="467"/>
      <c r="HQL2381" s="467"/>
      <c r="HQM2381" s="467"/>
      <c r="HQN2381" s="467"/>
      <c r="HQO2381" s="467"/>
      <c r="HQP2381" s="467"/>
      <c r="HQQ2381" s="467"/>
      <c r="HQR2381" s="467"/>
      <c r="HQS2381" s="467"/>
      <c r="HQT2381" s="467"/>
      <c r="HQU2381" s="467"/>
      <c r="HQV2381" s="467"/>
      <c r="HQW2381" s="467"/>
      <c r="HQX2381" s="467"/>
      <c r="HQY2381" s="467"/>
      <c r="HQZ2381" s="467"/>
      <c r="HRA2381" s="467"/>
      <c r="HRB2381" s="467"/>
      <c r="HRC2381" s="467"/>
      <c r="HRD2381" s="1055"/>
      <c r="HRE2381" s="695"/>
      <c r="HRF2381" s="696"/>
      <c r="HRG2381" s="696"/>
      <c r="HRH2381" s="697"/>
      <c r="HRI2381" s="697"/>
      <c r="HRJ2381" s="473"/>
      <c r="HRK2381" s="470"/>
      <c r="HRL2381" s="470"/>
      <c r="HRM2381" s="470"/>
      <c r="HRN2381" s="677"/>
      <c r="HRO2381" s="470"/>
      <c r="HRP2381" s="467"/>
      <c r="HRQ2381" s="559"/>
      <c r="HRR2381" s="467"/>
      <c r="HRS2381" s="467"/>
      <c r="HRT2381" s="467"/>
      <c r="HRU2381" s="467"/>
      <c r="HRV2381" s="467"/>
      <c r="HRW2381" s="467"/>
      <c r="HRX2381" s="467"/>
      <c r="HRY2381" s="467"/>
      <c r="HRZ2381" s="467"/>
      <c r="HSA2381" s="467"/>
      <c r="HSB2381" s="467"/>
      <c r="HSC2381" s="467"/>
      <c r="HSD2381" s="467"/>
      <c r="HSE2381" s="467"/>
      <c r="HSF2381" s="467"/>
      <c r="HSG2381" s="467"/>
      <c r="HSH2381" s="467"/>
      <c r="HSI2381" s="467"/>
      <c r="HSJ2381" s="467"/>
      <c r="HSK2381" s="467"/>
      <c r="HSL2381" s="467"/>
      <c r="HSM2381" s="467"/>
      <c r="HSN2381" s="1055"/>
      <c r="HSO2381" s="695"/>
      <c r="HSP2381" s="696"/>
      <c r="HSQ2381" s="696"/>
      <c r="HSR2381" s="697"/>
      <c r="HSS2381" s="697"/>
      <c r="HST2381" s="473"/>
      <c r="HSU2381" s="470"/>
      <c r="HSV2381" s="470"/>
      <c r="HSW2381" s="470"/>
      <c r="HSX2381" s="677"/>
      <c r="HSY2381" s="470"/>
      <c r="HSZ2381" s="467"/>
      <c r="HTA2381" s="559"/>
      <c r="HTB2381" s="467"/>
      <c r="HTC2381" s="467"/>
      <c r="HTD2381" s="467"/>
      <c r="HTE2381" s="467"/>
      <c r="HTF2381" s="467"/>
      <c r="HTG2381" s="467"/>
      <c r="HTH2381" s="467"/>
      <c r="HTI2381" s="467"/>
      <c r="HTJ2381" s="467"/>
      <c r="HTK2381" s="467"/>
      <c r="HTL2381" s="467"/>
      <c r="HTM2381" s="467"/>
      <c r="HTN2381" s="467"/>
      <c r="HTO2381" s="467"/>
      <c r="HTP2381" s="467"/>
      <c r="HTQ2381" s="467"/>
      <c r="HTR2381" s="467"/>
      <c r="HTS2381" s="467"/>
      <c r="HTT2381" s="467"/>
      <c r="HTU2381" s="467"/>
      <c r="HTV2381" s="467"/>
      <c r="HTW2381" s="467"/>
      <c r="HTX2381" s="1055"/>
      <c r="HTY2381" s="695"/>
      <c r="HTZ2381" s="696"/>
      <c r="HUA2381" s="696"/>
      <c r="HUB2381" s="697"/>
      <c r="HUC2381" s="697"/>
      <c r="HUD2381" s="473"/>
      <c r="HUE2381" s="470"/>
      <c r="HUF2381" s="470"/>
      <c r="HUG2381" s="470"/>
      <c r="HUH2381" s="677"/>
      <c r="HUI2381" s="470"/>
      <c r="HUJ2381" s="467"/>
      <c r="HUK2381" s="559"/>
      <c r="HUL2381" s="467"/>
      <c r="HUM2381" s="467"/>
      <c r="HUN2381" s="467"/>
      <c r="HUO2381" s="467"/>
      <c r="HUP2381" s="467"/>
      <c r="HUQ2381" s="467"/>
      <c r="HUR2381" s="467"/>
      <c r="HUS2381" s="467"/>
      <c r="HUT2381" s="467"/>
      <c r="HUU2381" s="467"/>
      <c r="HUV2381" s="467"/>
      <c r="HUW2381" s="467"/>
      <c r="HUX2381" s="467"/>
      <c r="HUY2381" s="467"/>
      <c r="HUZ2381" s="467"/>
      <c r="HVA2381" s="467"/>
      <c r="HVB2381" s="467"/>
      <c r="HVC2381" s="467"/>
      <c r="HVD2381" s="467"/>
      <c r="HVE2381" s="467"/>
      <c r="HVF2381" s="467"/>
      <c r="HVG2381" s="467"/>
      <c r="HVH2381" s="1055"/>
      <c r="HVI2381" s="695"/>
      <c r="HVJ2381" s="696"/>
      <c r="HVK2381" s="696"/>
      <c r="HVL2381" s="697"/>
      <c r="HVM2381" s="697"/>
      <c r="HVN2381" s="473"/>
      <c r="HVO2381" s="470"/>
      <c r="HVP2381" s="470"/>
      <c r="HVQ2381" s="470"/>
      <c r="HVR2381" s="677"/>
      <c r="HVS2381" s="470"/>
      <c r="HVT2381" s="467"/>
      <c r="HVU2381" s="559"/>
      <c r="HVV2381" s="467"/>
      <c r="HVW2381" s="467"/>
      <c r="HVX2381" s="467"/>
      <c r="HVY2381" s="467"/>
      <c r="HVZ2381" s="467"/>
      <c r="HWA2381" s="467"/>
      <c r="HWB2381" s="467"/>
      <c r="HWC2381" s="467"/>
      <c r="HWD2381" s="467"/>
      <c r="HWE2381" s="467"/>
      <c r="HWF2381" s="467"/>
      <c r="HWG2381" s="467"/>
      <c r="HWH2381" s="467"/>
      <c r="HWI2381" s="467"/>
      <c r="HWJ2381" s="467"/>
      <c r="HWK2381" s="467"/>
      <c r="HWL2381" s="467"/>
      <c r="HWM2381" s="467"/>
      <c r="HWN2381" s="467"/>
      <c r="HWO2381" s="467"/>
      <c r="HWP2381" s="467"/>
      <c r="HWQ2381" s="467"/>
      <c r="HWR2381" s="1055"/>
      <c r="HWS2381" s="695"/>
      <c r="HWT2381" s="696"/>
      <c r="HWU2381" s="696"/>
      <c r="HWV2381" s="697"/>
      <c r="HWW2381" s="697"/>
      <c r="HWX2381" s="473"/>
      <c r="HWY2381" s="470"/>
      <c r="HWZ2381" s="470"/>
      <c r="HXA2381" s="470"/>
      <c r="HXB2381" s="677"/>
      <c r="HXC2381" s="470"/>
      <c r="HXD2381" s="467"/>
      <c r="HXE2381" s="559"/>
      <c r="HXF2381" s="467"/>
      <c r="HXG2381" s="467"/>
      <c r="HXH2381" s="467"/>
      <c r="HXI2381" s="467"/>
      <c r="HXJ2381" s="467"/>
      <c r="HXK2381" s="467"/>
      <c r="HXL2381" s="467"/>
      <c r="HXM2381" s="467"/>
      <c r="HXN2381" s="467"/>
      <c r="HXO2381" s="467"/>
      <c r="HXP2381" s="467"/>
      <c r="HXQ2381" s="467"/>
      <c r="HXR2381" s="467"/>
      <c r="HXS2381" s="467"/>
      <c r="HXT2381" s="467"/>
      <c r="HXU2381" s="467"/>
      <c r="HXV2381" s="467"/>
      <c r="HXW2381" s="467"/>
      <c r="HXX2381" s="467"/>
      <c r="HXY2381" s="467"/>
      <c r="HXZ2381" s="467"/>
      <c r="HYA2381" s="467"/>
      <c r="HYB2381" s="1055"/>
      <c r="HYC2381" s="695"/>
      <c r="HYD2381" s="696"/>
      <c r="HYE2381" s="696"/>
      <c r="HYF2381" s="697"/>
      <c r="HYG2381" s="697"/>
      <c r="HYH2381" s="473"/>
      <c r="HYI2381" s="470"/>
      <c r="HYJ2381" s="470"/>
      <c r="HYK2381" s="470"/>
      <c r="HYL2381" s="677"/>
      <c r="HYM2381" s="470"/>
      <c r="HYN2381" s="467"/>
      <c r="HYO2381" s="559"/>
      <c r="HYP2381" s="467"/>
      <c r="HYQ2381" s="467"/>
      <c r="HYR2381" s="467"/>
      <c r="HYS2381" s="467"/>
      <c r="HYT2381" s="467"/>
      <c r="HYU2381" s="467"/>
      <c r="HYV2381" s="467"/>
      <c r="HYW2381" s="467"/>
      <c r="HYX2381" s="467"/>
      <c r="HYY2381" s="467"/>
      <c r="HYZ2381" s="467"/>
      <c r="HZA2381" s="467"/>
      <c r="HZB2381" s="467"/>
      <c r="HZC2381" s="467"/>
      <c r="HZD2381" s="467"/>
      <c r="HZE2381" s="467"/>
      <c r="HZF2381" s="467"/>
      <c r="HZG2381" s="467"/>
      <c r="HZH2381" s="467"/>
      <c r="HZI2381" s="467"/>
      <c r="HZJ2381" s="467"/>
      <c r="HZK2381" s="467"/>
      <c r="HZL2381" s="1055"/>
      <c r="HZM2381" s="695"/>
      <c r="HZN2381" s="696"/>
      <c r="HZO2381" s="696"/>
      <c r="HZP2381" s="697"/>
      <c r="HZQ2381" s="697"/>
      <c r="HZR2381" s="473"/>
      <c r="HZS2381" s="470"/>
      <c r="HZT2381" s="470"/>
      <c r="HZU2381" s="470"/>
      <c r="HZV2381" s="677"/>
      <c r="HZW2381" s="470"/>
      <c r="HZX2381" s="467"/>
      <c r="HZY2381" s="559"/>
      <c r="HZZ2381" s="467"/>
      <c r="IAA2381" s="467"/>
      <c r="IAB2381" s="467"/>
      <c r="IAC2381" s="467"/>
      <c r="IAD2381" s="467"/>
      <c r="IAE2381" s="467"/>
      <c r="IAF2381" s="467"/>
      <c r="IAG2381" s="467"/>
      <c r="IAH2381" s="467"/>
      <c r="IAI2381" s="467"/>
      <c r="IAJ2381" s="467"/>
      <c r="IAK2381" s="467"/>
      <c r="IAL2381" s="467"/>
      <c r="IAM2381" s="467"/>
      <c r="IAN2381" s="467"/>
      <c r="IAO2381" s="467"/>
      <c r="IAP2381" s="467"/>
      <c r="IAQ2381" s="467"/>
      <c r="IAR2381" s="467"/>
      <c r="IAS2381" s="467"/>
      <c r="IAT2381" s="467"/>
      <c r="IAU2381" s="467"/>
      <c r="IAV2381" s="1055"/>
      <c r="IAW2381" s="695"/>
      <c r="IAX2381" s="696"/>
      <c r="IAY2381" s="696"/>
      <c r="IAZ2381" s="697"/>
      <c r="IBA2381" s="697"/>
      <c r="IBB2381" s="473"/>
      <c r="IBC2381" s="470"/>
      <c r="IBD2381" s="470"/>
      <c r="IBE2381" s="470"/>
      <c r="IBF2381" s="677"/>
      <c r="IBG2381" s="470"/>
      <c r="IBH2381" s="467"/>
      <c r="IBI2381" s="559"/>
      <c r="IBJ2381" s="467"/>
      <c r="IBK2381" s="467"/>
      <c r="IBL2381" s="467"/>
      <c r="IBM2381" s="467"/>
      <c r="IBN2381" s="467"/>
      <c r="IBO2381" s="467"/>
      <c r="IBP2381" s="467"/>
      <c r="IBQ2381" s="467"/>
      <c r="IBR2381" s="467"/>
      <c r="IBS2381" s="467"/>
      <c r="IBT2381" s="467"/>
      <c r="IBU2381" s="467"/>
      <c r="IBV2381" s="467"/>
      <c r="IBW2381" s="467"/>
      <c r="IBX2381" s="467"/>
      <c r="IBY2381" s="467"/>
      <c r="IBZ2381" s="467"/>
      <c r="ICA2381" s="467"/>
      <c r="ICB2381" s="467"/>
      <c r="ICC2381" s="467"/>
      <c r="ICD2381" s="467"/>
      <c r="ICE2381" s="467"/>
      <c r="ICF2381" s="1055"/>
      <c r="ICG2381" s="695"/>
      <c r="ICH2381" s="696"/>
      <c r="ICI2381" s="696"/>
      <c r="ICJ2381" s="697"/>
      <c r="ICK2381" s="697"/>
      <c r="ICL2381" s="473"/>
      <c r="ICM2381" s="470"/>
      <c r="ICN2381" s="470"/>
      <c r="ICO2381" s="470"/>
      <c r="ICP2381" s="677"/>
      <c r="ICQ2381" s="470"/>
      <c r="ICR2381" s="467"/>
      <c r="ICS2381" s="559"/>
      <c r="ICT2381" s="467"/>
      <c r="ICU2381" s="467"/>
      <c r="ICV2381" s="467"/>
      <c r="ICW2381" s="467"/>
      <c r="ICX2381" s="467"/>
      <c r="ICY2381" s="467"/>
      <c r="ICZ2381" s="467"/>
      <c r="IDA2381" s="467"/>
      <c r="IDB2381" s="467"/>
      <c r="IDC2381" s="467"/>
      <c r="IDD2381" s="467"/>
      <c r="IDE2381" s="467"/>
      <c r="IDF2381" s="467"/>
      <c r="IDG2381" s="467"/>
      <c r="IDH2381" s="467"/>
      <c r="IDI2381" s="467"/>
      <c r="IDJ2381" s="467"/>
      <c r="IDK2381" s="467"/>
      <c r="IDL2381" s="467"/>
      <c r="IDM2381" s="467"/>
      <c r="IDN2381" s="467"/>
      <c r="IDO2381" s="467"/>
      <c r="IDP2381" s="1055"/>
      <c r="IDQ2381" s="695"/>
      <c r="IDR2381" s="696"/>
      <c r="IDS2381" s="696"/>
      <c r="IDT2381" s="697"/>
      <c r="IDU2381" s="697"/>
      <c r="IDV2381" s="473"/>
      <c r="IDW2381" s="470"/>
      <c r="IDX2381" s="470"/>
      <c r="IDY2381" s="470"/>
      <c r="IDZ2381" s="677"/>
      <c r="IEA2381" s="470"/>
      <c r="IEB2381" s="467"/>
      <c r="IEC2381" s="559"/>
      <c r="IED2381" s="467"/>
      <c r="IEE2381" s="467"/>
      <c r="IEF2381" s="467"/>
      <c r="IEG2381" s="467"/>
      <c r="IEH2381" s="467"/>
      <c r="IEI2381" s="467"/>
      <c r="IEJ2381" s="467"/>
      <c r="IEK2381" s="467"/>
      <c r="IEL2381" s="467"/>
      <c r="IEM2381" s="467"/>
      <c r="IEN2381" s="467"/>
      <c r="IEO2381" s="467"/>
      <c r="IEP2381" s="467"/>
      <c r="IEQ2381" s="467"/>
      <c r="IER2381" s="467"/>
      <c r="IES2381" s="467"/>
      <c r="IET2381" s="467"/>
      <c r="IEU2381" s="467"/>
      <c r="IEV2381" s="467"/>
      <c r="IEW2381" s="467"/>
      <c r="IEX2381" s="467"/>
      <c r="IEY2381" s="467"/>
      <c r="IEZ2381" s="1055"/>
      <c r="IFA2381" s="695"/>
      <c r="IFB2381" s="696"/>
      <c r="IFC2381" s="696"/>
      <c r="IFD2381" s="697"/>
      <c r="IFE2381" s="697"/>
      <c r="IFF2381" s="473"/>
      <c r="IFG2381" s="470"/>
      <c r="IFH2381" s="470"/>
      <c r="IFI2381" s="470"/>
      <c r="IFJ2381" s="677"/>
      <c r="IFK2381" s="470"/>
      <c r="IFL2381" s="467"/>
      <c r="IFM2381" s="559"/>
      <c r="IFN2381" s="467"/>
      <c r="IFO2381" s="467"/>
      <c r="IFP2381" s="467"/>
      <c r="IFQ2381" s="467"/>
      <c r="IFR2381" s="467"/>
      <c r="IFS2381" s="467"/>
      <c r="IFT2381" s="467"/>
      <c r="IFU2381" s="467"/>
      <c r="IFV2381" s="467"/>
      <c r="IFW2381" s="467"/>
      <c r="IFX2381" s="467"/>
      <c r="IFY2381" s="467"/>
      <c r="IFZ2381" s="467"/>
      <c r="IGA2381" s="467"/>
      <c r="IGB2381" s="467"/>
      <c r="IGC2381" s="467"/>
      <c r="IGD2381" s="467"/>
      <c r="IGE2381" s="467"/>
      <c r="IGF2381" s="467"/>
      <c r="IGG2381" s="467"/>
      <c r="IGH2381" s="467"/>
      <c r="IGI2381" s="467"/>
      <c r="IGJ2381" s="1055"/>
      <c r="IGK2381" s="695"/>
      <c r="IGL2381" s="696"/>
      <c r="IGM2381" s="696"/>
      <c r="IGN2381" s="697"/>
      <c r="IGO2381" s="697"/>
      <c r="IGP2381" s="473"/>
      <c r="IGQ2381" s="470"/>
      <c r="IGR2381" s="470"/>
      <c r="IGS2381" s="470"/>
      <c r="IGT2381" s="677"/>
      <c r="IGU2381" s="470"/>
      <c r="IGV2381" s="467"/>
      <c r="IGW2381" s="559"/>
      <c r="IGX2381" s="467"/>
      <c r="IGY2381" s="467"/>
      <c r="IGZ2381" s="467"/>
      <c r="IHA2381" s="467"/>
      <c r="IHB2381" s="467"/>
      <c r="IHC2381" s="467"/>
      <c r="IHD2381" s="467"/>
      <c r="IHE2381" s="467"/>
      <c r="IHF2381" s="467"/>
      <c r="IHG2381" s="467"/>
      <c r="IHH2381" s="467"/>
      <c r="IHI2381" s="467"/>
      <c r="IHJ2381" s="467"/>
      <c r="IHK2381" s="467"/>
      <c r="IHL2381" s="467"/>
      <c r="IHM2381" s="467"/>
      <c r="IHN2381" s="467"/>
      <c r="IHO2381" s="467"/>
      <c r="IHP2381" s="467"/>
      <c r="IHQ2381" s="467"/>
      <c r="IHR2381" s="467"/>
      <c r="IHS2381" s="467"/>
      <c r="IHT2381" s="1055"/>
      <c r="IHU2381" s="695"/>
      <c r="IHV2381" s="696"/>
      <c r="IHW2381" s="696"/>
      <c r="IHX2381" s="697"/>
      <c r="IHY2381" s="697"/>
      <c r="IHZ2381" s="473"/>
      <c r="IIA2381" s="470"/>
      <c r="IIB2381" s="470"/>
      <c r="IIC2381" s="470"/>
      <c r="IID2381" s="677"/>
      <c r="IIE2381" s="470"/>
      <c r="IIF2381" s="467"/>
      <c r="IIG2381" s="559"/>
      <c r="IIH2381" s="467"/>
      <c r="III2381" s="467"/>
      <c r="IIJ2381" s="467"/>
      <c r="IIK2381" s="467"/>
      <c r="IIL2381" s="467"/>
      <c r="IIM2381" s="467"/>
      <c r="IIN2381" s="467"/>
      <c r="IIO2381" s="467"/>
      <c r="IIP2381" s="467"/>
      <c r="IIQ2381" s="467"/>
      <c r="IIR2381" s="467"/>
      <c r="IIS2381" s="467"/>
      <c r="IIT2381" s="467"/>
      <c r="IIU2381" s="467"/>
      <c r="IIV2381" s="467"/>
      <c r="IIW2381" s="467"/>
      <c r="IIX2381" s="467"/>
      <c r="IIY2381" s="467"/>
      <c r="IIZ2381" s="467"/>
      <c r="IJA2381" s="467"/>
      <c r="IJB2381" s="467"/>
      <c r="IJC2381" s="467"/>
      <c r="IJD2381" s="1055"/>
      <c r="IJE2381" s="695"/>
      <c r="IJF2381" s="696"/>
      <c r="IJG2381" s="696"/>
      <c r="IJH2381" s="697"/>
      <c r="IJI2381" s="697"/>
      <c r="IJJ2381" s="473"/>
      <c r="IJK2381" s="470"/>
      <c r="IJL2381" s="470"/>
      <c r="IJM2381" s="470"/>
      <c r="IJN2381" s="677"/>
      <c r="IJO2381" s="470"/>
      <c r="IJP2381" s="467"/>
      <c r="IJQ2381" s="559"/>
      <c r="IJR2381" s="467"/>
      <c r="IJS2381" s="467"/>
      <c r="IJT2381" s="467"/>
      <c r="IJU2381" s="467"/>
      <c r="IJV2381" s="467"/>
      <c r="IJW2381" s="467"/>
      <c r="IJX2381" s="467"/>
      <c r="IJY2381" s="467"/>
      <c r="IJZ2381" s="467"/>
      <c r="IKA2381" s="467"/>
      <c r="IKB2381" s="467"/>
      <c r="IKC2381" s="467"/>
      <c r="IKD2381" s="467"/>
      <c r="IKE2381" s="467"/>
      <c r="IKF2381" s="467"/>
      <c r="IKG2381" s="467"/>
      <c r="IKH2381" s="467"/>
      <c r="IKI2381" s="467"/>
      <c r="IKJ2381" s="467"/>
      <c r="IKK2381" s="467"/>
      <c r="IKL2381" s="467"/>
      <c r="IKM2381" s="467"/>
      <c r="IKN2381" s="1055"/>
      <c r="IKO2381" s="695"/>
      <c r="IKP2381" s="696"/>
      <c r="IKQ2381" s="696"/>
      <c r="IKR2381" s="697"/>
      <c r="IKS2381" s="697"/>
      <c r="IKT2381" s="473"/>
      <c r="IKU2381" s="470"/>
      <c r="IKV2381" s="470"/>
      <c r="IKW2381" s="470"/>
      <c r="IKX2381" s="677"/>
      <c r="IKY2381" s="470"/>
      <c r="IKZ2381" s="467"/>
      <c r="ILA2381" s="559"/>
      <c r="ILB2381" s="467"/>
      <c r="ILC2381" s="467"/>
      <c r="ILD2381" s="467"/>
      <c r="ILE2381" s="467"/>
      <c r="ILF2381" s="467"/>
      <c r="ILG2381" s="467"/>
      <c r="ILH2381" s="467"/>
      <c r="ILI2381" s="467"/>
      <c r="ILJ2381" s="467"/>
      <c r="ILK2381" s="467"/>
      <c r="ILL2381" s="467"/>
      <c r="ILM2381" s="467"/>
      <c r="ILN2381" s="467"/>
      <c r="ILO2381" s="467"/>
      <c r="ILP2381" s="467"/>
      <c r="ILQ2381" s="467"/>
      <c r="ILR2381" s="467"/>
      <c r="ILS2381" s="467"/>
      <c r="ILT2381" s="467"/>
      <c r="ILU2381" s="467"/>
      <c r="ILV2381" s="467"/>
      <c r="ILW2381" s="467"/>
      <c r="ILX2381" s="1055"/>
      <c r="ILY2381" s="695"/>
      <c r="ILZ2381" s="696"/>
      <c r="IMA2381" s="696"/>
      <c r="IMB2381" s="697"/>
      <c r="IMC2381" s="697"/>
      <c r="IMD2381" s="473"/>
      <c r="IME2381" s="470"/>
      <c r="IMF2381" s="470"/>
      <c r="IMG2381" s="470"/>
      <c r="IMH2381" s="677"/>
      <c r="IMI2381" s="470"/>
      <c r="IMJ2381" s="467"/>
      <c r="IMK2381" s="559"/>
      <c r="IML2381" s="467"/>
      <c r="IMM2381" s="467"/>
      <c r="IMN2381" s="467"/>
      <c r="IMO2381" s="467"/>
      <c r="IMP2381" s="467"/>
      <c r="IMQ2381" s="467"/>
      <c r="IMR2381" s="467"/>
      <c r="IMS2381" s="467"/>
      <c r="IMT2381" s="467"/>
      <c r="IMU2381" s="467"/>
      <c r="IMV2381" s="467"/>
      <c r="IMW2381" s="467"/>
      <c r="IMX2381" s="467"/>
      <c r="IMY2381" s="467"/>
      <c r="IMZ2381" s="467"/>
      <c r="INA2381" s="467"/>
      <c r="INB2381" s="467"/>
      <c r="INC2381" s="467"/>
      <c r="IND2381" s="467"/>
      <c r="INE2381" s="467"/>
      <c r="INF2381" s="467"/>
      <c r="ING2381" s="467"/>
      <c r="INH2381" s="1055"/>
      <c r="INI2381" s="695"/>
      <c r="INJ2381" s="696"/>
      <c r="INK2381" s="696"/>
      <c r="INL2381" s="697"/>
      <c r="INM2381" s="697"/>
      <c r="INN2381" s="473"/>
      <c r="INO2381" s="470"/>
      <c r="INP2381" s="470"/>
      <c r="INQ2381" s="470"/>
      <c r="INR2381" s="677"/>
      <c r="INS2381" s="470"/>
      <c r="INT2381" s="467"/>
      <c r="INU2381" s="559"/>
      <c r="INV2381" s="467"/>
      <c r="INW2381" s="467"/>
      <c r="INX2381" s="467"/>
      <c r="INY2381" s="467"/>
      <c r="INZ2381" s="467"/>
      <c r="IOA2381" s="467"/>
      <c r="IOB2381" s="467"/>
      <c r="IOC2381" s="467"/>
      <c r="IOD2381" s="467"/>
      <c r="IOE2381" s="467"/>
      <c r="IOF2381" s="467"/>
      <c r="IOG2381" s="467"/>
      <c r="IOH2381" s="467"/>
      <c r="IOI2381" s="467"/>
      <c r="IOJ2381" s="467"/>
      <c r="IOK2381" s="467"/>
      <c r="IOL2381" s="467"/>
      <c r="IOM2381" s="467"/>
      <c r="ION2381" s="467"/>
      <c r="IOO2381" s="467"/>
      <c r="IOP2381" s="467"/>
      <c r="IOQ2381" s="467"/>
      <c r="IOR2381" s="1055"/>
      <c r="IOS2381" s="695"/>
      <c r="IOT2381" s="696"/>
      <c r="IOU2381" s="696"/>
      <c r="IOV2381" s="697"/>
      <c r="IOW2381" s="697"/>
      <c r="IOX2381" s="473"/>
      <c r="IOY2381" s="470"/>
      <c r="IOZ2381" s="470"/>
      <c r="IPA2381" s="470"/>
      <c r="IPB2381" s="677"/>
      <c r="IPC2381" s="470"/>
      <c r="IPD2381" s="467"/>
      <c r="IPE2381" s="559"/>
      <c r="IPF2381" s="467"/>
      <c r="IPG2381" s="467"/>
      <c r="IPH2381" s="467"/>
      <c r="IPI2381" s="467"/>
      <c r="IPJ2381" s="467"/>
      <c r="IPK2381" s="467"/>
      <c r="IPL2381" s="467"/>
      <c r="IPM2381" s="467"/>
      <c r="IPN2381" s="467"/>
      <c r="IPO2381" s="467"/>
      <c r="IPP2381" s="467"/>
      <c r="IPQ2381" s="467"/>
      <c r="IPR2381" s="467"/>
      <c r="IPS2381" s="467"/>
      <c r="IPT2381" s="467"/>
      <c r="IPU2381" s="467"/>
      <c r="IPV2381" s="467"/>
      <c r="IPW2381" s="467"/>
      <c r="IPX2381" s="467"/>
      <c r="IPY2381" s="467"/>
      <c r="IPZ2381" s="467"/>
      <c r="IQA2381" s="467"/>
      <c r="IQB2381" s="1055"/>
      <c r="IQC2381" s="695"/>
      <c r="IQD2381" s="696"/>
      <c r="IQE2381" s="696"/>
      <c r="IQF2381" s="697"/>
      <c r="IQG2381" s="697"/>
      <c r="IQH2381" s="473"/>
      <c r="IQI2381" s="470"/>
      <c r="IQJ2381" s="470"/>
      <c r="IQK2381" s="470"/>
      <c r="IQL2381" s="677"/>
      <c r="IQM2381" s="470"/>
      <c r="IQN2381" s="467"/>
      <c r="IQO2381" s="559"/>
      <c r="IQP2381" s="467"/>
      <c r="IQQ2381" s="467"/>
      <c r="IQR2381" s="467"/>
      <c r="IQS2381" s="467"/>
      <c r="IQT2381" s="467"/>
      <c r="IQU2381" s="467"/>
      <c r="IQV2381" s="467"/>
      <c r="IQW2381" s="467"/>
      <c r="IQX2381" s="467"/>
      <c r="IQY2381" s="467"/>
      <c r="IQZ2381" s="467"/>
      <c r="IRA2381" s="467"/>
      <c r="IRB2381" s="467"/>
      <c r="IRC2381" s="467"/>
      <c r="IRD2381" s="467"/>
      <c r="IRE2381" s="467"/>
      <c r="IRF2381" s="467"/>
      <c r="IRG2381" s="467"/>
      <c r="IRH2381" s="467"/>
      <c r="IRI2381" s="467"/>
      <c r="IRJ2381" s="467"/>
      <c r="IRK2381" s="467"/>
      <c r="IRL2381" s="1055"/>
      <c r="IRM2381" s="695"/>
      <c r="IRN2381" s="696"/>
      <c r="IRO2381" s="696"/>
      <c r="IRP2381" s="697"/>
      <c r="IRQ2381" s="697"/>
      <c r="IRR2381" s="473"/>
      <c r="IRS2381" s="470"/>
      <c r="IRT2381" s="470"/>
      <c r="IRU2381" s="470"/>
      <c r="IRV2381" s="677"/>
      <c r="IRW2381" s="470"/>
      <c r="IRX2381" s="467"/>
      <c r="IRY2381" s="559"/>
      <c r="IRZ2381" s="467"/>
      <c r="ISA2381" s="467"/>
      <c r="ISB2381" s="467"/>
      <c r="ISC2381" s="467"/>
      <c r="ISD2381" s="467"/>
      <c r="ISE2381" s="467"/>
      <c r="ISF2381" s="467"/>
      <c r="ISG2381" s="467"/>
      <c r="ISH2381" s="467"/>
      <c r="ISI2381" s="467"/>
      <c r="ISJ2381" s="467"/>
      <c r="ISK2381" s="467"/>
      <c r="ISL2381" s="467"/>
      <c r="ISM2381" s="467"/>
      <c r="ISN2381" s="467"/>
      <c r="ISO2381" s="467"/>
      <c r="ISP2381" s="467"/>
      <c r="ISQ2381" s="467"/>
      <c r="ISR2381" s="467"/>
      <c r="ISS2381" s="467"/>
      <c r="IST2381" s="467"/>
      <c r="ISU2381" s="467"/>
      <c r="ISV2381" s="1055"/>
      <c r="ISW2381" s="695"/>
      <c r="ISX2381" s="696"/>
      <c r="ISY2381" s="696"/>
      <c r="ISZ2381" s="697"/>
      <c r="ITA2381" s="697"/>
      <c r="ITB2381" s="473"/>
      <c r="ITC2381" s="470"/>
      <c r="ITD2381" s="470"/>
      <c r="ITE2381" s="470"/>
      <c r="ITF2381" s="677"/>
      <c r="ITG2381" s="470"/>
      <c r="ITH2381" s="467"/>
      <c r="ITI2381" s="559"/>
      <c r="ITJ2381" s="467"/>
      <c r="ITK2381" s="467"/>
      <c r="ITL2381" s="467"/>
      <c r="ITM2381" s="467"/>
      <c r="ITN2381" s="467"/>
      <c r="ITO2381" s="467"/>
      <c r="ITP2381" s="467"/>
      <c r="ITQ2381" s="467"/>
      <c r="ITR2381" s="467"/>
      <c r="ITS2381" s="467"/>
      <c r="ITT2381" s="467"/>
      <c r="ITU2381" s="467"/>
      <c r="ITV2381" s="467"/>
      <c r="ITW2381" s="467"/>
      <c r="ITX2381" s="467"/>
      <c r="ITY2381" s="467"/>
      <c r="ITZ2381" s="467"/>
      <c r="IUA2381" s="467"/>
      <c r="IUB2381" s="467"/>
      <c r="IUC2381" s="467"/>
      <c r="IUD2381" s="467"/>
      <c r="IUE2381" s="467"/>
      <c r="IUF2381" s="1055"/>
      <c r="IUG2381" s="695"/>
      <c r="IUH2381" s="696"/>
      <c r="IUI2381" s="696"/>
      <c r="IUJ2381" s="697"/>
      <c r="IUK2381" s="697"/>
      <c r="IUL2381" s="473"/>
      <c r="IUM2381" s="470"/>
      <c r="IUN2381" s="470"/>
      <c r="IUO2381" s="470"/>
      <c r="IUP2381" s="677"/>
      <c r="IUQ2381" s="470"/>
      <c r="IUR2381" s="467"/>
      <c r="IUS2381" s="559"/>
      <c r="IUT2381" s="467"/>
      <c r="IUU2381" s="467"/>
      <c r="IUV2381" s="467"/>
      <c r="IUW2381" s="467"/>
      <c r="IUX2381" s="467"/>
      <c r="IUY2381" s="467"/>
      <c r="IUZ2381" s="467"/>
      <c r="IVA2381" s="467"/>
      <c r="IVB2381" s="467"/>
      <c r="IVC2381" s="467"/>
      <c r="IVD2381" s="467"/>
      <c r="IVE2381" s="467"/>
      <c r="IVF2381" s="467"/>
      <c r="IVG2381" s="467"/>
      <c r="IVH2381" s="467"/>
      <c r="IVI2381" s="467"/>
      <c r="IVJ2381" s="467"/>
      <c r="IVK2381" s="467"/>
      <c r="IVL2381" s="467"/>
      <c r="IVM2381" s="467"/>
      <c r="IVN2381" s="467"/>
      <c r="IVO2381" s="467"/>
      <c r="IVP2381" s="1055"/>
      <c r="IVQ2381" s="695"/>
      <c r="IVR2381" s="696"/>
      <c r="IVS2381" s="696"/>
      <c r="IVT2381" s="697"/>
      <c r="IVU2381" s="697"/>
      <c r="IVV2381" s="473"/>
      <c r="IVW2381" s="470"/>
      <c r="IVX2381" s="470"/>
      <c r="IVY2381" s="470"/>
      <c r="IVZ2381" s="677"/>
      <c r="IWA2381" s="470"/>
      <c r="IWB2381" s="467"/>
      <c r="IWC2381" s="559"/>
      <c r="IWD2381" s="467"/>
      <c r="IWE2381" s="467"/>
      <c r="IWF2381" s="467"/>
      <c r="IWG2381" s="467"/>
      <c r="IWH2381" s="467"/>
      <c r="IWI2381" s="467"/>
      <c r="IWJ2381" s="467"/>
      <c r="IWK2381" s="467"/>
      <c r="IWL2381" s="467"/>
      <c r="IWM2381" s="467"/>
      <c r="IWN2381" s="467"/>
      <c r="IWO2381" s="467"/>
      <c r="IWP2381" s="467"/>
      <c r="IWQ2381" s="467"/>
      <c r="IWR2381" s="467"/>
      <c r="IWS2381" s="467"/>
      <c r="IWT2381" s="467"/>
      <c r="IWU2381" s="467"/>
      <c r="IWV2381" s="467"/>
      <c r="IWW2381" s="467"/>
      <c r="IWX2381" s="467"/>
      <c r="IWY2381" s="467"/>
      <c r="IWZ2381" s="1055"/>
      <c r="IXA2381" s="695"/>
      <c r="IXB2381" s="696"/>
      <c r="IXC2381" s="696"/>
      <c r="IXD2381" s="697"/>
      <c r="IXE2381" s="697"/>
      <c r="IXF2381" s="473"/>
      <c r="IXG2381" s="470"/>
      <c r="IXH2381" s="470"/>
      <c r="IXI2381" s="470"/>
      <c r="IXJ2381" s="677"/>
      <c r="IXK2381" s="470"/>
      <c r="IXL2381" s="467"/>
      <c r="IXM2381" s="559"/>
      <c r="IXN2381" s="467"/>
      <c r="IXO2381" s="467"/>
      <c r="IXP2381" s="467"/>
      <c r="IXQ2381" s="467"/>
      <c r="IXR2381" s="467"/>
      <c r="IXS2381" s="467"/>
      <c r="IXT2381" s="467"/>
      <c r="IXU2381" s="467"/>
      <c r="IXV2381" s="467"/>
      <c r="IXW2381" s="467"/>
      <c r="IXX2381" s="467"/>
      <c r="IXY2381" s="467"/>
      <c r="IXZ2381" s="467"/>
      <c r="IYA2381" s="467"/>
      <c r="IYB2381" s="467"/>
      <c r="IYC2381" s="467"/>
      <c r="IYD2381" s="467"/>
      <c r="IYE2381" s="467"/>
      <c r="IYF2381" s="467"/>
      <c r="IYG2381" s="467"/>
      <c r="IYH2381" s="467"/>
      <c r="IYI2381" s="467"/>
      <c r="IYJ2381" s="1055"/>
      <c r="IYK2381" s="695"/>
      <c r="IYL2381" s="696"/>
      <c r="IYM2381" s="696"/>
      <c r="IYN2381" s="697"/>
      <c r="IYO2381" s="697"/>
      <c r="IYP2381" s="473"/>
      <c r="IYQ2381" s="470"/>
      <c r="IYR2381" s="470"/>
      <c r="IYS2381" s="470"/>
      <c r="IYT2381" s="677"/>
      <c r="IYU2381" s="470"/>
      <c r="IYV2381" s="467"/>
      <c r="IYW2381" s="559"/>
      <c r="IYX2381" s="467"/>
      <c r="IYY2381" s="467"/>
      <c r="IYZ2381" s="467"/>
      <c r="IZA2381" s="467"/>
      <c r="IZB2381" s="467"/>
      <c r="IZC2381" s="467"/>
      <c r="IZD2381" s="467"/>
      <c r="IZE2381" s="467"/>
      <c r="IZF2381" s="467"/>
      <c r="IZG2381" s="467"/>
      <c r="IZH2381" s="467"/>
      <c r="IZI2381" s="467"/>
      <c r="IZJ2381" s="467"/>
      <c r="IZK2381" s="467"/>
      <c r="IZL2381" s="467"/>
      <c r="IZM2381" s="467"/>
      <c r="IZN2381" s="467"/>
      <c r="IZO2381" s="467"/>
      <c r="IZP2381" s="467"/>
      <c r="IZQ2381" s="467"/>
      <c r="IZR2381" s="467"/>
      <c r="IZS2381" s="467"/>
      <c r="IZT2381" s="1055"/>
      <c r="IZU2381" s="695"/>
      <c r="IZV2381" s="696"/>
      <c r="IZW2381" s="696"/>
      <c r="IZX2381" s="697"/>
      <c r="IZY2381" s="697"/>
      <c r="IZZ2381" s="473"/>
      <c r="JAA2381" s="470"/>
      <c r="JAB2381" s="470"/>
      <c r="JAC2381" s="470"/>
      <c r="JAD2381" s="677"/>
      <c r="JAE2381" s="470"/>
      <c r="JAF2381" s="467"/>
      <c r="JAG2381" s="559"/>
      <c r="JAH2381" s="467"/>
      <c r="JAI2381" s="467"/>
      <c r="JAJ2381" s="467"/>
      <c r="JAK2381" s="467"/>
      <c r="JAL2381" s="467"/>
      <c r="JAM2381" s="467"/>
      <c r="JAN2381" s="467"/>
      <c r="JAO2381" s="467"/>
      <c r="JAP2381" s="467"/>
      <c r="JAQ2381" s="467"/>
      <c r="JAR2381" s="467"/>
      <c r="JAS2381" s="467"/>
      <c r="JAT2381" s="467"/>
      <c r="JAU2381" s="467"/>
      <c r="JAV2381" s="467"/>
      <c r="JAW2381" s="467"/>
      <c r="JAX2381" s="467"/>
      <c r="JAY2381" s="467"/>
      <c r="JAZ2381" s="467"/>
      <c r="JBA2381" s="467"/>
      <c r="JBB2381" s="467"/>
      <c r="JBC2381" s="467"/>
      <c r="JBD2381" s="1055"/>
      <c r="JBE2381" s="695"/>
      <c r="JBF2381" s="696"/>
      <c r="JBG2381" s="696"/>
      <c r="JBH2381" s="697"/>
      <c r="JBI2381" s="697"/>
      <c r="JBJ2381" s="473"/>
      <c r="JBK2381" s="470"/>
      <c r="JBL2381" s="470"/>
      <c r="JBM2381" s="470"/>
      <c r="JBN2381" s="677"/>
      <c r="JBO2381" s="470"/>
      <c r="JBP2381" s="467"/>
      <c r="JBQ2381" s="559"/>
      <c r="JBR2381" s="467"/>
      <c r="JBS2381" s="467"/>
      <c r="JBT2381" s="467"/>
      <c r="JBU2381" s="467"/>
      <c r="JBV2381" s="467"/>
      <c r="JBW2381" s="467"/>
      <c r="JBX2381" s="467"/>
      <c r="JBY2381" s="467"/>
      <c r="JBZ2381" s="467"/>
      <c r="JCA2381" s="467"/>
      <c r="JCB2381" s="467"/>
      <c r="JCC2381" s="467"/>
      <c r="JCD2381" s="467"/>
      <c r="JCE2381" s="467"/>
      <c r="JCF2381" s="467"/>
      <c r="JCG2381" s="467"/>
      <c r="JCH2381" s="467"/>
      <c r="JCI2381" s="467"/>
      <c r="JCJ2381" s="467"/>
      <c r="JCK2381" s="467"/>
      <c r="JCL2381" s="467"/>
      <c r="JCM2381" s="467"/>
      <c r="JCN2381" s="1055"/>
      <c r="JCO2381" s="695"/>
      <c r="JCP2381" s="696"/>
      <c r="JCQ2381" s="696"/>
      <c r="JCR2381" s="697"/>
      <c r="JCS2381" s="697"/>
      <c r="JCT2381" s="473"/>
      <c r="JCU2381" s="470"/>
      <c r="JCV2381" s="470"/>
      <c r="JCW2381" s="470"/>
      <c r="JCX2381" s="677"/>
      <c r="JCY2381" s="470"/>
      <c r="JCZ2381" s="467"/>
      <c r="JDA2381" s="559"/>
      <c r="JDB2381" s="467"/>
      <c r="JDC2381" s="467"/>
      <c r="JDD2381" s="467"/>
      <c r="JDE2381" s="467"/>
      <c r="JDF2381" s="467"/>
      <c r="JDG2381" s="467"/>
      <c r="JDH2381" s="467"/>
      <c r="JDI2381" s="467"/>
      <c r="JDJ2381" s="467"/>
      <c r="JDK2381" s="467"/>
      <c r="JDL2381" s="467"/>
      <c r="JDM2381" s="467"/>
      <c r="JDN2381" s="467"/>
      <c r="JDO2381" s="467"/>
      <c r="JDP2381" s="467"/>
      <c r="JDQ2381" s="467"/>
      <c r="JDR2381" s="467"/>
      <c r="JDS2381" s="467"/>
      <c r="JDT2381" s="467"/>
      <c r="JDU2381" s="467"/>
      <c r="JDV2381" s="467"/>
      <c r="JDW2381" s="467"/>
      <c r="JDX2381" s="1055"/>
      <c r="JDY2381" s="695"/>
      <c r="JDZ2381" s="696"/>
      <c r="JEA2381" s="696"/>
      <c r="JEB2381" s="697"/>
      <c r="JEC2381" s="697"/>
      <c r="JED2381" s="473"/>
      <c r="JEE2381" s="470"/>
      <c r="JEF2381" s="470"/>
      <c r="JEG2381" s="470"/>
      <c r="JEH2381" s="677"/>
      <c r="JEI2381" s="470"/>
      <c r="JEJ2381" s="467"/>
      <c r="JEK2381" s="559"/>
      <c r="JEL2381" s="467"/>
      <c r="JEM2381" s="467"/>
      <c r="JEN2381" s="467"/>
      <c r="JEO2381" s="467"/>
      <c r="JEP2381" s="467"/>
      <c r="JEQ2381" s="467"/>
      <c r="JER2381" s="467"/>
      <c r="JES2381" s="467"/>
      <c r="JET2381" s="467"/>
      <c r="JEU2381" s="467"/>
      <c r="JEV2381" s="467"/>
      <c r="JEW2381" s="467"/>
      <c r="JEX2381" s="467"/>
      <c r="JEY2381" s="467"/>
      <c r="JEZ2381" s="467"/>
      <c r="JFA2381" s="467"/>
      <c r="JFB2381" s="467"/>
      <c r="JFC2381" s="467"/>
      <c r="JFD2381" s="467"/>
      <c r="JFE2381" s="467"/>
      <c r="JFF2381" s="467"/>
      <c r="JFG2381" s="467"/>
      <c r="JFH2381" s="1055"/>
      <c r="JFI2381" s="695"/>
      <c r="JFJ2381" s="696"/>
      <c r="JFK2381" s="696"/>
      <c r="JFL2381" s="697"/>
      <c r="JFM2381" s="697"/>
      <c r="JFN2381" s="473"/>
      <c r="JFO2381" s="470"/>
      <c r="JFP2381" s="470"/>
      <c r="JFQ2381" s="470"/>
      <c r="JFR2381" s="677"/>
      <c r="JFS2381" s="470"/>
      <c r="JFT2381" s="467"/>
      <c r="JFU2381" s="559"/>
      <c r="JFV2381" s="467"/>
      <c r="JFW2381" s="467"/>
      <c r="JFX2381" s="467"/>
      <c r="JFY2381" s="467"/>
      <c r="JFZ2381" s="467"/>
      <c r="JGA2381" s="467"/>
      <c r="JGB2381" s="467"/>
      <c r="JGC2381" s="467"/>
      <c r="JGD2381" s="467"/>
      <c r="JGE2381" s="467"/>
      <c r="JGF2381" s="467"/>
      <c r="JGG2381" s="467"/>
      <c r="JGH2381" s="467"/>
      <c r="JGI2381" s="467"/>
      <c r="JGJ2381" s="467"/>
      <c r="JGK2381" s="467"/>
      <c r="JGL2381" s="467"/>
      <c r="JGM2381" s="467"/>
      <c r="JGN2381" s="467"/>
      <c r="JGO2381" s="467"/>
      <c r="JGP2381" s="467"/>
      <c r="JGQ2381" s="467"/>
      <c r="JGR2381" s="1055"/>
      <c r="JGS2381" s="695"/>
      <c r="JGT2381" s="696"/>
      <c r="JGU2381" s="696"/>
      <c r="JGV2381" s="697"/>
      <c r="JGW2381" s="697"/>
      <c r="JGX2381" s="473"/>
      <c r="JGY2381" s="470"/>
      <c r="JGZ2381" s="470"/>
      <c r="JHA2381" s="470"/>
      <c r="JHB2381" s="677"/>
      <c r="JHC2381" s="470"/>
      <c r="JHD2381" s="467"/>
      <c r="JHE2381" s="559"/>
      <c r="JHF2381" s="467"/>
      <c r="JHG2381" s="467"/>
      <c r="JHH2381" s="467"/>
      <c r="JHI2381" s="467"/>
      <c r="JHJ2381" s="467"/>
      <c r="JHK2381" s="467"/>
      <c r="JHL2381" s="467"/>
      <c r="JHM2381" s="467"/>
      <c r="JHN2381" s="467"/>
      <c r="JHO2381" s="467"/>
      <c r="JHP2381" s="467"/>
      <c r="JHQ2381" s="467"/>
      <c r="JHR2381" s="467"/>
      <c r="JHS2381" s="467"/>
      <c r="JHT2381" s="467"/>
      <c r="JHU2381" s="467"/>
      <c r="JHV2381" s="467"/>
      <c r="JHW2381" s="467"/>
      <c r="JHX2381" s="467"/>
      <c r="JHY2381" s="467"/>
      <c r="JHZ2381" s="467"/>
      <c r="JIA2381" s="467"/>
      <c r="JIB2381" s="1055"/>
      <c r="JIC2381" s="695"/>
      <c r="JID2381" s="696"/>
      <c r="JIE2381" s="696"/>
      <c r="JIF2381" s="697"/>
      <c r="JIG2381" s="697"/>
      <c r="JIH2381" s="473"/>
      <c r="JII2381" s="470"/>
      <c r="JIJ2381" s="470"/>
      <c r="JIK2381" s="470"/>
      <c r="JIL2381" s="677"/>
      <c r="JIM2381" s="470"/>
      <c r="JIN2381" s="467"/>
      <c r="JIO2381" s="559"/>
      <c r="JIP2381" s="467"/>
      <c r="JIQ2381" s="467"/>
      <c r="JIR2381" s="467"/>
      <c r="JIS2381" s="467"/>
      <c r="JIT2381" s="467"/>
      <c r="JIU2381" s="467"/>
      <c r="JIV2381" s="467"/>
      <c r="JIW2381" s="467"/>
      <c r="JIX2381" s="467"/>
      <c r="JIY2381" s="467"/>
      <c r="JIZ2381" s="467"/>
      <c r="JJA2381" s="467"/>
      <c r="JJB2381" s="467"/>
      <c r="JJC2381" s="467"/>
      <c r="JJD2381" s="467"/>
      <c r="JJE2381" s="467"/>
      <c r="JJF2381" s="467"/>
      <c r="JJG2381" s="467"/>
      <c r="JJH2381" s="467"/>
      <c r="JJI2381" s="467"/>
      <c r="JJJ2381" s="467"/>
      <c r="JJK2381" s="467"/>
      <c r="JJL2381" s="1055"/>
      <c r="JJM2381" s="695"/>
      <c r="JJN2381" s="696"/>
      <c r="JJO2381" s="696"/>
      <c r="JJP2381" s="697"/>
      <c r="JJQ2381" s="697"/>
      <c r="JJR2381" s="473"/>
      <c r="JJS2381" s="470"/>
      <c r="JJT2381" s="470"/>
      <c r="JJU2381" s="470"/>
      <c r="JJV2381" s="677"/>
      <c r="JJW2381" s="470"/>
      <c r="JJX2381" s="467"/>
      <c r="JJY2381" s="559"/>
      <c r="JJZ2381" s="467"/>
      <c r="JKA2381" s="467"/>
      <c r="JKB2381" s="467"/>
      <c r="JKC2381" s="467"/>
      <c r="JKD2381" s="467"/>
      <c r="JKE2381" s="467"/>
      <c r="JKF2381" s="467"/>
      <c r="JKG2381" s="467"/>
      <c r="JKH2381" s="467"/>
      <c r="JKI2381" s="467"/>
      <c r="JKJ2381" s="467"/>
      <c r="JKK2381" s="467"/>
      <c r="JKL2381" s="467"/>
      <c r="JKM2381" s="467"/>
      <c r="JKN2381" s="467"/>
      <c r="JKO2381" s="467"/>
      <c r="JKP2381" s="467"/>
      <c r="JKQ2381" s="467"/>
      <c r="JKR2381" s="467"/>
      <c r="JKS2381" s="467"/>
      <c r="JKT2381" s="467"/>
      <c r="JKU2381" s="467"/>
      <c r="JKV2381" s="1055"/>
      <c r="JKW2381" s="695"/>
      <c r="JKX2381" s="696"/>
      <c r="JKY2381" s="696"/>
      <c r="JKZ2381" s="697"/>
      <c r="JLA2381" s="697"/>
      <c r="JLB2381" s="473"/>
      <c r="JLC2381" s="470"/>
      <c r="JLD2381" s="470"/>
      <c r="JLE2381" s="470"/>
      <c r="JLF2381" s="677"/>
      <c r="JLG2381" s="470"/>
      <c r="JLH2381" s="467"/>
      <c r="JLI2381" s="559"/>
      <c r="JLJ2381" s="467"/>
      <c r="JLK2381" s="467"/>
      <c r="JLL2381" s="467"/>
      <c r="JLM2381" s="467"/>
      <c r="JLN2381" s="467"/>
      <c r="JLO2381" s="467"/>
      <c r="JLP2381" s="467"/>
      <c r="JLQ2381" s="467"/>
      <c r="JLR2381" s="467"/>
      <c r="JLS2381" s="467"/>
      <c r="JLT2381" s="467"/>
      <c r="JLU2381" s="467"/>
      <c r="JLV2381" s="467"/>
      <c r="JLW2381" s="467"/>
      <c r="JLX2381" s="467"/>
      <c r="JLY2381" s="467"/>
      <c r="JLZ2381" s="467"/>
      <c r="JMA2381" s="467"/>
      <c r="JMB2381" s="467"/>
      <c r="JMC2381" s="467"/>
      <c r="JMD2381" s="467"/>
      <c r="JME2381" s="467"/>
      <c r="JMF2381" s="1055"/>
      <c r="JMG2381" s="695"/>
      <c r="JMH2381" s="696"/>
      <c r="JMI2381" s="696"/>
      <c r="JMJ2381" s="697"/>
      <c r="JMK2381" s="697"/>
      <c r="JML2381" s="473"/>
      <c r="JMM2381" s="470"/>
      <c r="JMN2381" s="470"/>
      <c r="JMO2381" s="470"/>
      <c r="JMP2381" s="677"/>
      <c r="JMQ2381" s="470"/>
      <c r="JMR2381" s="467"/>
      <c r="JMS2381" s="559"/>
      <c r="JMT2381" s="467"/>
      <c r="JMU2381" s="467"/>
      <c r="JMV2381" s="467"/>
      <c r="JMW2381" s="467"/>
      <c r="JMX2381" s="467"/>
      <c r="JMY2381" s="467"/>
      <c r="JMZ2381" s="467"/>
      <c r="JNA2381" s="467"/>
      <c r="JNB2381" s="467"/>
      <c r="JNC2381" s="467"/>
      <c r="JND2381" s="467"/>
      <c r="JNE2381" s="467"/>
      <c r="JNF2381" s="467"/>
      <c r="JNG2381" s="467"/>
      <c r="JNH2381" s="467"/>
      <c r="JNI2381" s="467"/>
      <c r="JNJ2381" s="467"/>
      <c r="JNK2381" s="467"/>
      <c r="JNL2381" s="467"/>
      <c r="JNM2381" s="467"/>
      <c r="JNN2381" s="467"/>
      <c r="JNO2381" s="467"/>
      <c r="JNP2381" s="1055"/>
      <c r="JNQ2381" s="695"/>
      <c r="JNR2381" s="696"/>
      <c r="JNS2381" s="696"/>
      <c r="JNT2381" s="697"/>
      <c r="JNU2381" s="697"/>
      <c r="JNV2381" s="473"/>
      <c r="JNW2381" s="470"/>
      <c r="JNX2381" s="470"/>
      <c r="JNY2381" s="470"/>
      <c r="JNZ2381" s="677"/>
      <c r="JOA2381" s="470"/>
      <c r="JOB2381" s="467"/>
      <c r="JOC2381" s="559"/>
      <c r="JOD2381" s="467"/>
      <c r="JOE2381" s="467"/>
      <c r="JOF2381" s="467"/>
      <c r="JOG2381" s="467"/>
      <c r="JOH2381" s="467"/>
      <c r="JOI2381" s="467"/>
      <c r="JOJ2381" s="467"/>
      <c r="JOK2381" s="467"/>
      <c r="JOL2381" s="467"/>
      <c r="JOM2381" s="467"/>
      <c r="JON2381" s="467"/>
      <c r="JOO2381" s="467"/>
      <c r="JOP2381" s="467"/>
      <c r="JOQ2381" s="467"/>
      <c r="JOR2381" s="467"/>
      <c r="JOS2381" s="467"/>
      <c r="JOT2381" s="467"/>
      <c r="JOU2381" s="467"/>
      <c r="JOV2381" s="467"/>
      <c r="JOW2381" s="467"/>
      <c r="JOX2381" s="467"/>
      <c r="JOY2381" s="467"/>
      <c r="JOZ2381" s="1055"/>
      <c r="JPA2381" s="695"/>
      <c r="JPB2381" s="696"/>
      <c r="JPC2381" s="696"/>
      <c r="JPD2381" s="697"/>
      <c r="JPE2381" s="697"/>
      <c r="JPF2381" s="473"/>
      <c r="JPG2381" s="470"/>
      <c r="JPH2381" s="470"/>
      <c r="JPI2381" s="470"/>
      <c r="JPJ2381" s="677"/>
      <c r="JPK2381" s="470"/>
      <c r="JPL2381" s="467"/>
      <c r="JPM2381" s="559"/>
      <c r="JPN2381" s="467"/>
      <c r="JPO2381" s="467"/>
      <c r="JPP2381" s="467"/>
      <c r="JPQ2381" s="467"/>
      <c r="JPR2381" s="467"/>
      <c r="JPS2381" s="467"/>
      <c r="JPT2381" s="467"/>
      <c r="JPU2381" s="467"/>
      <c r="JPV2381" s="467"/>
      <c r="JPW2381" s="467"/>
      <c r="JPX2381" s="467"/>
      <c r="JPY2381" s="467"/>
      <c r="JPZ2381" s="467"/>
      <c r="JQA2381" s="467"/>
      <c r="JQB2381" s="467"/>
      <c r="JQC2381" s="467"/>
      <c r="JQD2381" s="467"/>
      <c r="JQE2381" s="467"/>
      <c r="JQF2381" s="467"/>
      <c r="JQG2381" s="467"/>
      <c r="JQH2381" s="467"/>
      <c r="JQI2381" s="467"/>
      <c r="JQJ2381" s="1055"/>
      <c r="JQK2381" s="695"/>
      <c r="JQL2381" s="696"/>
      <c r="JQM2381" s="696"/>
      <c r="JQN2381" s="697"/>
      <c r="JQO2381" s="697"/>
      <c r="JQP2381" s="473"/>
      <c r="JQQ2381" s="470"/>
      <c r="JQR2381" s="470"/>
      <c r="JQS2381" s="470"/>
      <c r="JQT2381" s="677"/>
      <c r="JQU2381" s="470"/>
      <c r="JQV2381" s="467"/>
      <c r="JQW2381" s="559"/>
      <c r="JQX2381" s="467"/>
      <c r="JQY2381" s="467"/>
      <c r="JQZ2381" s="467"/>
      <c r="JRA2381" s="467"/>
      <c r="JRB2381" s="467"/>
      <c r="JRC2381" s="467"/>
      <c r="JRD2381" s="467"/>
      <c r="JRE2381" s="467"/>
      <c r="JRF2381" s="467"/>
      <c r="JRG2381" s="467"/>
      <c r="JRH2381" s="467"/>
      <c r="JRI2381" s="467"/>
      <c r="JRJ2381" s="467"/>
      <c r="JRK2381" s="467"/>
      <c r="JRL2381" s="467"/>
      <c r="JRM2381" s="467"/>
      <c r="JRN2381" s="467"/>
      <c r="JRO2381" s="467"/>
      <c r="JRP2381" s="467"/>
      <c r="JRQ2381" s="467"/>
      <c r="JRR2381" s="467"/>
      <c r="JRS2381" s="467"/>
      <c r="JRT2381" s="1055"/>
      <c r="JRU2381" s="695"/>
      <c r="JRV2381" s="696"/>
      <c r="JRW2381" s="696"/>
      <c r="JRX2381" s="697"/>
      <c r="JRY2381" s="697"/>
      <c r="JRZ2381" s="473"/>
      <c r="JSA2381" s="470"/>
      <c r="JSB2381" s="470"/>
      <c r="JSC2381" s="470"/>
      <c r="JSD2381" s="677"/>
      <c r="JSE2381" s="470"/>
      <c r="JSF2381" s="467"/>
      <c r="JSG2381" s="559"/>
      <c r="JSH2381" s="467"/>
      <c r="JSI2381" s="467"/>
      <c r="JSJ2381" s="467"/>
      <c r="JSK2381" s="467"/>
      <c r="JSL2381" s="467"/>
      <c r="JSM2381" s="467"/>
      <c r="JSN2381" s="467"/>
      <c r="JSO2381" s="467"/>
      <c r="JSP2381" s="467"/>
      <c r="JSQ2381" s="467"/>
      <c r="JSR2381" s="467"/>
      <c r="JSS2381" s="467"/>
      <c r="JST2381" s="467"/>
      <c r="JSU2381" s="467"/>
      <c r="JSV2381" s="467"/>
      <c r="JSW2381" s="467"/>
      <c r="JSX2381" s="467"/>
      <c r="JSY2381" s="467"/>
      <c r="JSZ2381" s="467"/>
      <c r="JTA2381" s="467"/>
      <c r="JTB2381" s="467"/>
      <c r="JTC2381" s="467"/>
      <c r="JTD2381" s="1055"/>
      <c r="JTE2381" s="695"/>
      <c r="JTF2381" s="696"/>
      <c r="JTG2381" s="696"/>
      <c r="JTH2381" s="697"/>
      <c r="JTI2381" s="697"/>
      <c r="JTJ2381" s="473"/>
      <c r="JTK2381" s="470"/>
      <c r="JTL2381" s="470"/>
      <c r="JTM2381" s="470"/>
      <c r="JTN2381" s="677"/>
      <c r="JTO2381" s="470"/>
      <c r="JTP2381" s="467"/>
      <c r="JTQ2381" s="559"/>
      <c r="JTR2381" s="467"/>
      <c r="JTS2381" s="467"/>
      <c r="JTT2381" s="467"/>
      <c r="JTU2381" s="467"/>
      <c r="JTV2381" s="467"/>
      <c r="JTW2381" s="467"/>
      <c r="JTX2381" s="467"/>
      <c r="JTY2381" s="467"/>
      <c r="JTZ2381" s="467"/>
      <c r="JUA2381" s="467"/>
      <c r="JUB2381" s="467"/>
      <c r="JUC2381" s="467"/>
      <c r="JUD2381" s="467"/>
      <c r="JUE2381" s="467"/>
      <c r="JUF2381" s="467"/>
      <c r="JUG2381" s="467"/>
      <c r="JUH2381" s="467"/>
      <c r="JUI2381" s="467"/>
      <c r="JUJ2381" s="467"/>
      <c r="JUK2381" s="467"/>
      <c r="JUL2381" s="467"/>
      <c r="JUM2381" s="467"/>
      <c r="JUN2381" s="1055"/>
      <c r="JUO2381" s="695"/>
      <c r="JUP2381" s="696"/>
      <c r="JUQ2381" s="696"/>
      <c r="JUR2381" s="697"/>
      <c r="JUS2381" s="697"/>
      <c r="JUT2381" s="473"/>
      <c r="JUU2381" s="470"/>
      <c r="JUV2381" s="470"/>
      <c r="JUW2381" s="470"/>
      <c r="JUX2381" s="677"/>
      <c r="JUY2381" s="470"/>
      <c r="JUZ2381" s="467"/>
      <c r="JVA2381" s="559"/>
      <c r="JVB2381" s="467"/>
      <c r="JVC2381" s="467"/>
      <c r="JVD2381" s="467"/>
      <c r="JVE2381" s="467"/>
      <c r="JVF2381" s="467"/>
      <c r="JVG2381" s="467"/>
      <c r="JVH2381" s="467"/>
      <c r="JVI2381" s="467"/>
      <c r="JVJ2381" s="467"/>
      <c r="JVK2381" s="467"/>
      <c r="JVL2381" s="467"/>
      <c r="JVM2381" s="467"/>
      <c r="JVN2381" s="467"/>
      <c r="JVO2381" s="467"/>
      <c r="JVP2381" s="467"/>
      <c r="JVQ2381" s="467"/>
      <c r="JVR2381" s="467"/>
      <c r="JVS2381" s="467"/>
      <c r="JVT2381" s="467"/>
      <c r="JVU2381" s="467"/>
      <c r="JVV2381" s="467"/>
      <c r="JVW2381" s="467"/>
      <c r="JVX2381" s="1055"/>
      <c r="JVY2381" s="695"/>
      <c r="JVZ2381" s="696"/>
      <c r="JWA2381" s="696"/>
      <c r="JWB2381" s="697"/>
      <c r="JWC2381" s="697"/>
      <c r="JWD2381" s="473"/>
      <c r="JWE2381" s="470"/>
      <c r="JWF2381" s="470"/>
      <c r="JWG2381" s="470"/>
      <c r="JWH2381" s="677"/>
      <c r="JWI2381" s="470"/>
      <c r="JWJ2381" s="467"/>
      <c r="JWK2381" s="559"/>
      <c r="JWL2381" s="467"/>
      <c r="JWM2381" s="467"/>
      <c r="JWN2381" s="467"/>
      <c r="JWO2381" s="467"/>
      <c r="JWP2381" s="467"/>
      <c r="JWQ2381" s="467"/>
      <c r="JWR2381" s="467"/>
      <c r="JWS2381" s="467"/>
      <c r="JWT2381" s="467"/>
      <c r="JWU2381" s="467"/>
      <c r="JWV2381" s="467"/>
      <c r="JWW2381" s="467"/>
      <c r="JWX2381" s="467"/>
      <c r="JWY2381" s="467"/>
      <c r="JWZ2381" s="467"/>
      <c r="JXA2381" s="467"/>
      <c r="JXB2381" s="467"/>
      <c r="JXC2381" s="467"/>
      <c r="JXD2381" s="467"/>
      <c r="JXE2381" s="467"/>
      <c r="JXF2381" s="467"/>
      <c r="JXG2381" s="467"/>
      <c r="JXH2381" s="1055"/>
      <c r="JXI2381" s="695"/>
      <c r="JXJ2381" s="696"/>
      <c r="JXK2381" s="696"/>
      <c r="JXL2381" s="697"/>
      <c r="JXM2381" s="697"/>
      <c r="JXN2381" s="473"/>
      <c r="JXO2381" s="470"/>
      <c r="JXP2381" s="470"/>
      <c r="JXQ2381" s="470"/>
      <c r="JXR2381" s="677"/>
      <c r="JXS2381" s="470"/>
      <c r="JXT2381" s="467"/>
      <c r="JXU2381" s="559"/>
      <c r="JXV2381" s="467"/>
      <c r="JXW2381" s="467"/>
      <c r="JXX2381" s="467"/>
      <c r="JXY2381" s="467"/>
      <c r="JXZ2381" s="467"/>
      <c r="JYA2381" s="467"/>
      <c r="JYB2381" s="467"/>
      <c r="JYC2381" s="467"/>
      <c r="JYD2381" s="467"/>
      <c r="JYE2381" s="467"/>
      <c r="JYF2381" s="467"/>
      <c r="JYG2381" s="467"/>
      <c r="JYH2381" s="467"/>
      <c r="JYI2381" s="467"/>
      <c r="JYJ2381" s="467"/>
      <c r="JYK2381" s="467"/>
      <c r="JYL2381" s="467"/>
      <c r="JYM2381" s="467"/>
      <c r="JYN2381" s="467"/>
      <c r="JYO2381" s="467"/>
      <c r="JYP2381" s="467"/>
      <c r="JYQ2381" s="467"/>
      <c r="JYR2381" s="1055"/>
      <c r="JYS2381" s="695"/>
      <c r="JYT2381" s="696"/>
      <c r="JYU2381" s="696"/>
      <c r="JYV2381" s="697"/>
      <c r="JYW2381" s="697"/>
      <c r="JYX2381" s="473"/>
      <c r="JYY2381" s="470"/>
      <c r="JYZ2381" s="470"/>
      <c r="JZA2381" s="470"/>
      <c r="JZB2381" s="677"/>
      <c r="JZC2381" s="470"/>
      <c r="JZD2381" s="467"/>
      <c r="JZE2381" s="559"/>
      <c r="JZF2381" s="467"/>
      <c r="JZG2381" s="467"/>
      <c r="JZH2381" s="467"/>
      <c r="JZI2381" s="467"/>
      <c r="JZJ2381" s="467"/>
      <c r="JZK2381" s="467"/>
      <c r="JZL2381" s="467"/>
      <c r="JZM2381" s="467"/>
      <c r="JZN2381" s="467"/>
      <c r="JZO2381" s="467"/>
      <c r="JZP2381" s="467"/>
      <c r="JZQ2381" s="467"/>
      <c r="JZR2381" s="467"/>
      <c r="JZS2381" s="467"/>
      <c r="JZT2381" s="467"/>
      <c r="JZU2381" s="467"/>
      <c r="JZV2381" s="467"/>
      <c r="JZW2381" s="467"/>
      <c r="JZX2381" s="467"/>
      <c r="JZY2381" s="467"/>
      <c r="JZZ2381" s="467"/>
      <c r="KAA2381" s="467"/>
      <c r="KAB2381" s="1055"/>
      <c r="KAC2381" s="695"/>
      <c r="KAD2381" s="696"/>
      <c r="KAE2381" s="696"/>
      <c r="KAF2381" s="697"/>
      <c r="KAG2381" s="697"/>
      <c r="KAH2381" s="473"/>
      <c r="KAI2381" s="470"/>
      <c r="KAJ2381" s="470"/>
      <c r="KAK2381" s="470"/>
      <c r="KAL2381" s="677"/>
      <c r="KAM2381" s="470"/>
      <c r="KAN2381" s="467"/>
      <c r="KAO2381" s="559"/>
      <c r="KAP2381" s="467"/>
      <c r="KAQ2381" s="467"/>
      <c r="KAR2381" s="467"/>
      <c r="KAS2381" s="467"/>
      <c r="KAT2381" s="467"/>
      <c r="KAU2381" s="467"/>
      <c r="KAV2381" s="467"/>
      <c r="KAW2381" s="467"/>
      <c r="KAX2381" s="467"/>
      <c r="KAY2381" s="467"/>
      <c r="KAZ2381" s="467"/>
      <c r="KBA2381" s="467"/>
      <c r="KBB2381" s="467"/>
      <c r="KBC2381" s="467"/>
      <c r="KBD2381" s="467"/>
      <c r="KBE2381" s="467"/>
      <c r="KBF2381" s="467"/>
      <c r="KBG2381" s="467"/>
      <c r="KBH2381" s="467"/>
      <c r="KBI2381" s="467"/>
      <c r="KBJ2381" s="467"/>
      <c r="KBK2381" s="467"/>
      <c r="KBL2381" s="1055"/>
      <c r="KBM2381" s="695"/>
      <c r="KBN2381" s="696"/>
      <c r="KBO2381" s="696"/>
      <c r="KBP2381" s="697"/>
      <c r="KBQ2381" s="697"/>
      <c r="KBR2381" s="473"/>
      <c r="KBS2381" s="470"/>
      <c r="KBT2381" s="470"/>
      <c r="KBU2381" s="470"/>
      <c r="KBV2381" s="677"/>
      <c r="KBW2381" s="470"/>
      <c r="KBX2381" s="467"/>
      <c r="KBY2381" s="559"/>
      <c r="KBZ2381" s="467"/>
      <c r="KCA2381" s="467"/>
      <c r="KCB2381" s="467"/>
      <c r="KCC2381" s="467"/>
      <c r="KCD2381" s="467"/>
      <c r="KCE2381" s="467"/>
      <c r="KCF2381" s="467"/>
      <c r="KCG2381" s="467"/>
      <c r="KCH2381" s="467"/>
      <c r="KCI2381" s="467"/>
      <c r="KCJ2381" s="467"/>
      <c r="KCK2381" s="467"/>
      <c r="KCL2381" s="467"/>
      <c r="KCM2381" s="467"/>
      <c r="KCN2381" s="467"/>
      <c r="KCO2381" s="467"/>
      <c r="KCP2381" s="467"/>
      <c r="KCQ2381" s="467"/>
      <c r="KCR2381" s="467"/>
      <c r="KCS2381" s="467"/>
      <c r="KCT2381" s="467"/>
      <c r="KCU2381" s="467"/>
      <c r="KCV2381" s="1055"/>
      <c r="KCW2381" s="695"/>
      <c r="KCX2381" s="696"/>
      <c r="KCY2381" s="696"/>
      <c r="KCZ2381" s="697"/>
      <c r="KDA2381" s="697"/>
      <c r="KDB2381" s="473"/>
      <c r="KDC2381" s="470"/>
      <c r="KDD2381" s="470"/>
      <c r="KDE2381" s="470"/>
      <c r="KDF2381" s="677"/>
      <c r="KDG2381" s="470"/>
      <c r="KDH2381" s="467"/>
      <c r="KDI2381" s="559"/>
      <c r="KDJ2381" s="467"/>
      <c r="KDK2381" s="467"/>
      <c r="KDL2381" s="467"/>
      <c r="KDM2381" s="467"/>
      <c r="KDN2381" s="467"/>
      <c r="KDO2381" s="467"/>
      <c r="KDP2381" s="467"/>
      <c r="KDQ2381" s="467"/>
      <c r="KDR2381" s="467"/>
      <c r="KDS2381" s="467"/>
      <c r="KDT2381" s="467"/>
      <c r="KDU2381" s="467"/>
      <c r="KDV2381" s="467"/>
      <c r="KDW2381" s="467"/>
      <c r="KDX2381" s="467"/>
      <c r="KDY2381" s="467"/>
      <c r="KDZ2381" s="467"/>
      <c r="KEA2381" s="467"/>
      <c r="KEB2381" s="467"/>
      <c r="KEC2381" s="467"/>
      <c r="KED2381" s="467"/>
      <c r="KEE2381" s="467"/>
      <c r="KEF2381" s="1055"/>
      <c r="KEG2381" s="695"/>
      <c r="KEH2381" s="696"/>
      <c r="KEI2381" s="696"/>
      <c r="KEJ2381" s="697"/>
      <c r="KEK2381" s="697"/>
      <c r="KEL2381" s="473"/>
      <c r="KEM2381" s="470"/>
      <c r="KEN2381" s="470"/>
      <c r="KEO2381" s="470"/>
      <c r="KEP2381" s="677"/>
      <c r="KEQ2381" s="470"/>
      <c r="KER2381" s="467"/>
      <c r="KES2381" s="559"/>
      <c r="KET2381" s="467"/>
      <c r="KEU2381" s="467"/>
      <c r="KEV2381" s="467"/>
      <c r="KEW2381" s="467"/>
      <c r="KEX2381" s="467"/>
      <c r="KEY2381" s="467"/>
      <c r="KEZ2381" s="467"/>
      <c r="KFA2381" s="467"/>
      <c r="KFB2381" s="467"/>
      <c r="KFC2381" s="467"/>
      <c r="KFD2381" s="467"/>
      <c r="KFE2381" s="467"/>
      <c r="KFF2381" s="467"/>
      <c r="KFG2381" s="467"/>
      <c r="KFH2381" s="467"/>
      <c r="KFI2381" s="467"/>
      <c r="KFJ2381" s="467"/>
      <c r="KFK2381" s="467"/>
      <c r="KFL2381" s="467"/>
      <c r="KFM2381" s="467"/>
      <c r="KFN2381" s="467"/>
      <c r="KFO2381" s="467"/>
      <c r="KFP2381" s="1055"/>
      <c r="KFQ2381" s="695"/>
      <c r="KFR2381" s="696"/>
      <c r="KFS2381" s="696"/>
      <c r="KFT2381" s="697"/>
      <c r="KFU2381" s="697"/>
      <c r="KFV2381" s="473"/>
      <c r="KFW2381" s="470"/>
      <c r="KFX2381" s="470"/>
      <c r="KFY2381" s="470"/>
      <c r="KFZ2381" s="677"/>
      <c r="KGA2381" s="470"/>
      <c r="KGB2381" s="467"/>
      <c r="KGC2381" s="559"/>
      <c r="KGD2381" s="467"/>
      <c r="KGE2381" s="467"/>
      <c r="KGF2381" s="467"/>
      <c r="KGG2381" s="467"/>
      <c r="KGH2381" s="467"/>
      <c r="KGI2381" s="467"/>
      <c r="KGJ2381" s="467"/>
      <c r="KGK2381" s="467"/>
      <c r="KGL2381" s="467"/>
      <c r="KGM2381" s="467"/>
      <c r="KGN2381" s="467"/>
      <c r="KGO2381" s="467"/>
      <c r="KGP2381" s="467"/>
      <c r="KGQ2381" s="467"/>
      <c r="KGR2381" s="467"/>
      <c r="KGS2381" s="467"/>
      <c r="KGT2381" s="467"/>
      <c r="KGU2381" s="467"/>
      <c r="KGV2381" s="467"/>
      <c r="KGW2381" s="467"/>
      <c r="KGX2381" s="467"/>
      <c r="KGY2381" s="467"/>
      <c r="KGZ2381" s="1055"/>
      <c r="KHA2381" s="695"/>
      <c r="KHB2381" s="696"/>
      <c r="KHC2381" s="696"/>
      <c r="KHD2381" s="697"/>
      <c r="KHE2381" s="697"/>
      <c r="KHF2381" s="473"/>
      <c r="KHG2381" s="470"/>
      <c r="KHH2381" s="470"/>
      <c r="KHI2381" s="470"/>
      <c r="KHJ2381" s="677"/>
      <c r="KHK2381" s="470"/>
      <c r="KHL2381" s="467"/>
      <c r="KHM2381" s="559"/>
      <c r="KHN2381" s="467"/>
      <c r="KHO2381" s="467"/>
      <c r="KHP2381" s="467"/>
      <c r="KHQ2381" s="467"/>
      <c r="KHR2381" s="467"/>
      <c r="KHS2381" s="467"/>
      <c r="KHT2381" s="467"/>
      <c r="KHU2381" s="467"/>
      <c r="KHV2381" s="467"/>
      <c r="KHW2381" s="467"/>
      <c r="KHX2381" s="467"/>
      <c r="KHY2381" s="467"/>
      <c r="KHZ2381" s="467"/>
      <c r="KIA2381" s="467"/>
      <c r="KIB2381" s="467"/>
      <c r="KIC2381" s="467"/>
      <c r="KID2381" s="467"/>
      <c r="KIE2381" s="467"/>
      <c r="KIF2381" s="467"/>
      <c r="KIG2381" s="467"/>
      <c r="KIH2381" s="467"/>
      <c r="KII2381" s="467"/>
      <c r="KIJ2381" s="1055"/>
      <c r="KIK2381" s="695"/>
      <c r="KIL2381" s="696"/>
      <c r="KIM2381" s="696"/>
      <c r="KIN2381" s="697"/>
      <c r="KIO2381" s="697"/>
      <c r="KIP2381" s="473"/>
      <c r="KIQ2381" s="470"/>
      <c r="KIR2381" s="470"/>
      <c r="KIS2381" s="470"/>
      <c r="KIT2381" s="677"/>
      <c r="KIU2381" s="470"/>
      <c r="KIV2381" s="467"/>
      <c r="KIW2381" s="559"/>
      <c r="KIX2381" s="467"/>
      <c r="KIY2381" s="467"/>
      <c r="KIZ2381" s="467"/>
      <c r="KJA2381" s="467"/>
      <c r="KJB2381" s="467"/>
      <c r="KJC2381" s="467"/>
      <c r="KJD2381" s="467"/>
      <c r="KJE2381" s="467"/>
      <c r="KJF2381" s="467"/>
      <c r="KJG2381" s="467"/>
      <c r="KJH2381" s="467"/>
      <c r="KJI2381" s="467"/>
      <c r="KJJ2381" s="467"/>
      <c r="KJK2381" s="467"/>
      <c r="KJL2381" s="467"/>
      <c r="KJM2381" s="467"/>
      <c r="KJN2381" s="467"/>
      <c r="KJO2381" s="467"/>
      <c r="KJP2381" s="467"/>
      <c r="KJQ2381" s="467"/>
      <c r="KJR2381" s="467"/>
      <c r="KJS2381" s="467"/>
      <c r="KJT2381" s="1055"/>
      <c r="KJU2381" s="695"/>
      <c r="KJV2381" s="696"/>
      <c r="KJW2381" s="696"/>
      <c r="KJX2381" s="697"/>
      <c r="KJY2381" s="697"/>
      <c r="KJZ2381" s="473"/>
      <c r="KKA2381" s="470"/>
      <c r="KKB2381" s="470"/>
      <c r="KKC2381" s="470"/>
      <c r="KKD2381" s="677"/>
      <c r="KKE2381" s="470"/>
      <c r="KKF2381" s="467"/>
      <c r="KKG2381" s="559"/>
      <c r="KKH2381" s="467"/>
      <c r="KKI2381" s="467"/>
      <c r="KKJ2381" s="467"/>
      <c r="KKK2381" s="467"/>
      <c r="KKL2381" s="467"/>
      <c r="KKM2381" s="467"/>
      <c r="KKN2381" s="467"/>
      <c r="KKO2381" s="467"/>
      <c r="KKP2381" s="467"/>
      <c r="KKQ2381" s="467"/>
      <c r="KKR2381" s="467"/>
      <c r="KKS2381" s="467"/>
      <c r="KKT2381" s="467"/>
      <c r="KKU2381" s="467"/>
      <c r="KKV2381" s="467"/>
      <c r="KKW2381" s="467"/>
      <c r="KKX2381" s="467"/>
      <c r="KKY2381" s="467"/>
      <c r="KKZ2381" s="467"/>
      <c r="KLA2381" s="467"/>
      <c r="KLB2381" s="467"/>
      <c r="KLC2381" s="467"/>
      <c r="KLD2381" s="1055"/>
      <c r="KLE2381" s="695"/>
      <c r="KLF2381" s="696"/>
      <c r="KLG2381" s="696"/>
      <c r="KLH2381" s="697"/>
      <c r="KLI2381" s="697"/>
      <c r="KLJ2381" s="473"/>
      <c r="KLK2381" s="470"/>
      <c r="KLL2381" s="470"/>
      <c r="KLM2381" s="470"/>
      <c r="KLN2381" s="677"/>
      <c r="KLO2381" s="470"/>
      <c r="KLP2381" s="467"/>
      <c r="KLQ2381" s="559"/>
      <c r="KLR2381" s="467"/>
      <c r="KLS2381" s="467"/>
      <c r="KLT2381" s="467"/>
      <c r="KLU2381" s="467"/>
      <c r="KLV2381" s="467"/>
      <c r="KLW2381" s="467"/>
      <c r="KLX2381" s="467"/>
      <c r="KLY2381" s="467"/>
      <c r="KLZ2381" s="467"/>
      <c r="KMA2381" s="467"/>
      <c r="KMB2381" s="467"/>
      <c r="KMC2381" s="467"/>
      <c r="KMD2381" s="467"/>
      <c r="KME2381" s="467"/>
      <c r="KMF2381" s="467"/>
      <c r="KMG2381" s="467"/>
      <c r="KMH2381" s="467"/>
      <c r="KMI2381" s="467"/>
      <c r="KMJ2381" s="467"/>
      <c r="KMK2381" s="467"/>
      <c r="KML2381" s="467"/>
      <c r="KMM2381" s="467"/>
      <c r="KMN2381" s="1055"/>
      <c r="KMO2381" s="695"/>
      <c r="KMP2381" s="696"/>
      <c r="KMQ2381" s="696"/>
      <c r="KMR2381" s="697"/>
      <c r="KMS2381" s="697"/>
      <c r="KMT2381" s="473"/>
      <c r="KMU2381" s="470"/>
      <c r="KMV2381" s="470"/>
      <c r="KMW2381" s="470"/>
      <c r="KMX2381" s="677"/>
      <c r="KMY2381" s="470"/>
      <c r="KMZ2381" s="467"/>
      <c r="KNA2381" s="559"/>
      <c r="KNB2381" s="467"/>
      <c r="KNC2381" s="467"/>
      <c r="KND2381" s="467"/>
      <c r="KNE2381" s="467"/>
      <c r="KNF2381" s="467"/>
      <c r="KNG2381" s="467"/>
      <c r="KNH2381" s="467"/>
      <c r="KNI2381" s="467"/>
      <c r="KNJ2381" s="467"/>
      <c r="KNK2381" s="467"/>
      <c r="KNL2381" s="467"/>
      <c r="KNM2381" s="467"/>
      <c r="KNN2381" s="467"/>
      <c r="KNO2381" s="467"/>
      <c r="KNP2381" s="467"/>
      <c r="KNQ2381" s="467"/>
      <c r="KNR2381" s="467"/>
      <c r="KNS2381" s="467"/>
      <c r="KNT2381" s="467"/>
      <c r="KNU2381" s="467"/>
      <c r="KNV2381" s="467"/>
      <c r="KNW2381" s="467"/>
      <c r="KNX2381" s="1055"/>
      <c r="KNY2381" s="695"/>
      <c r="KNZ2381" s="696"/>
      <c r="KOA2381" s="696"/>
      <c r="KOB2381" s="697"/>
      <c r="KOC2381" s="697"/>
      <c r="KOD2381" s="473"/>
      <c r="KOE2381" s="470"/>
      <c r="KOF2381" s="470"/>
      <c r="KOG2381" s="470"/>
      <c r="KOH2381" s="677"/>
      <c r="KOI2381" s="470"/>
      <c r="KOJ2381" s="467"/>
      <c r="KOK2381" s="559"/>
      <c r="KOL2381" s="467"/>
      <c r="KOM2381" s="467"/>
      <c r="KON2381" s="467"/>
      <c r="KOO2381" s="467"/>
      <c r="KOP2381" s="467"/>
      <c r="KOQ2381" s="467"/>
      <c r="KOR2381" s="467"/>
      <c r="KOS2381" s="467"/>
      <c r="KOT2381" s="467"/>
      <c r="KOU2381" s="467"/>
      <c r="KOV2381" s="467"/>
      <c r="KOW2381" s="467"/>
      <c r="KOX2381" s="467"/>
      <c r="KOY2381" s="467"/>
      <c r="KOZ2381" s="467"/>
      <c r="KPA2381" s="467"/>
      <c r="KPB2381" s="467"/>
      <c r="KPC2381" s="467"/>
      <c r="KPD2381" s="467"/>
      <c r="KPE2381" s="467"/>
      <c r="KPF2381" s="467"/>
      <c r="KPG2381" s="467"/>
      <c r="KPH2381" s="1055"/>
      <c r="KPI2381" s="695"/>
      <c r="KPJ2381" s="696"/>
      <c r="KPK2381" s="696"/>
      <c r="KPL2381" s="697"/>
      <c r="KPM2381" s="697"/>
      <c r="KPN2381" s="473"/>
      <c r="KPO2381" s="470"/>
      <c r="KPP2381" s="470"/>
      <c r="KPQ2381" s="470"/>
      <c r="KPR2381" s="677"/>
      <c r="KPS2381" s="470"/>
      <c r="KPT2381" s="467"/>
      <c r="KPU2381" s="559"/>
      <c r="KPV2381" s="467"/>
      <c r="KPW2381" s="467"/>
      <c r="KPX2381" s="467"/>
      <c r="KPY2381" s="467"/>
      <c r="KPZ2381" s="467"/>
      <c r="KQA2381" s="467"/>
      <c r="KQB2381" s="467"/>
      <c r="KQC2381" s="467"/>
      <c r="KQD2381" s="467"/>
      <c r="KQE2381" s="467"/>
      <c r="KQF2381" s="467"/>
      <c r="KQG2381" s="467"/>
      <c r="KQH2381" s="467"/>
      <c r="KQI2381" s="467"/>
      <c r="KQJ2381" s="467"/>
      <c r="KQK2381" s="467"/>
      <c r="KQL2381" s="467"/>
      <c r="KQM2381" s="467"/>
      <c r="KQN2381" s="467"/>
      <c r="KQO2381" s="467"/>
      <c r="KQP2381" s="467"/>
      <c r="KQQ2381" s="467"/>
      <c r="KQR2381" s="1055"/>
      <c r="KQS2381" s="695"/>
      <c r="KQT2381" s="696"/>
      <c r="KQU2381" s="696"/>
      <c r="KQV2381" s="697"/>
      <c r="KQW2381" s="697"/>
      <c r="KQX2381" s="473"/>
      <c r="KQY2381" s="470"/>
      <c r="KQZ2381" s="470"/>
      <c r="KRA2381" s="470"/>
      <c r="KRB2381" s="677"/>
      <c r="KRC2381" s="470"/>
      <c r="KRD2381" s="467"/>
      <c r="KRE2381" s="559"/>
      <c r="KRF2381" s="467"/>
      <c r="KRG2381" s="467"/>
      <c r="KRH2381" s="467"/>
      <c r="KRI2381" s="467"/>
      <c r="KRJ2381" s="467"/>
      <c r="KRK2381" s="467"/>
      <c r="KRL2381" s="467"/>
      <c r="KRM2381" s="467"/>
      <c r="KRN2381" s="467"/>
      <c r="KRO2381" s="467"/>
      <c r="KRP2381" s="467"/>
      <c r="KRQ2381" s="467"/>
      <c r="KRR2381" s="467"/>
      <c r="KRS2381" s="467"/>
      <c r="KRT2381" s="467"/>
      <c r="KRU2381" s="467"/>
      <c r="KRV2381" s="467"/>
      <c r="KRW2381" s="467"/>
      <c r="KRX2381" s="467"/>
      <c r="KRY2381" s="467"/>
      <c r="KRZ2381" s="467"/>
      <c r="KSA2381" s="467"/>
      <c r="KSB2381" s="1055"/>
      <c r="KSC2381" s="695"/>
      <c r="KSD2381" s="696"/>
      <c r="KSE2381" s="696"/>
      <c r="KSF2381" s="697"/>
      <c r="KSG2381" s="697"/>
      <c r="KSH2381" s="473"/>
      <c r="KSI2381" s="470"/>
      <c r="KSJ2381" s="470"/>
      <c r="KSK2381" s="470"/>
      <c r="KSL2381" s="677"/>
      <c r="KSM2381" s="470"/>
      <c r="KSN2381" s="467"/>
      <c r="KSO2381" s="559"/>
      <c r="KSP2381" s="467"/>
      <c r="KSQ2381" s="467"/>
      <c r="KSR2381" s="467"/>
      <c r="KSS2381" s="467"/>
      <c r="KST2381" s="467"/>
      <c r="KSU2381" s="467"/>
      <c r="KSV2381" s="467"/>
      <c r="KSW2381" s="467"/>
      <c r="KSX2381" s="467"/>
      <c r="KSY2381" s="467"/>
      <c r="KSZ2381" s="467"/>
      <c r="KTA2381" s="467"/>
      <c r="KTB2381" s="467"/>
      <c r="KTC2381" s="467"/>
      <c r="KTD2381" s="467"/>
      <c r="KTE2381" s="467"/>
      <c r="KTF2381" s="467"/>
      <c r="KTG2381" s="467"/>
      <c r="KTH2381" s="467"/>
      <c r="KTI2381" s="467"/>
      <c r="KTJ2381" s="467"/>
      <c r="KTK2381" s="467"/>
      <c r="KTL2381" s="1055"/>
      <c r="KTM2381" s="695"/>
      <c r="KTN2381" s="696"/>
      <c r="KTO2381" s="696"/>
      <c r="KTP2381" s="697"/>
      <c r="KTQ2381" s="697"/>
      <c r="KTR2381" s="473"/>
      <c r="KTS2381" s="470"/>
      <c r="KTT2381" s="470"/>
      <c r="KTU2381" s="470"/>
      <c r="KTV2381" s="677"/>
      <c r="KTW2381" s="470"/>
      <c r="KTX2381" s="467"/>
      <c r="KTY2381" s="559"/>
      <c r="KTZ2381" s="467"/>
      <c r="KUA2381" s="467"/>
      <c r="KUB2381" s="467"/>
      <c r="KUC2381" s="467"/>
      <c r="KUD2381" s="467"/>
      <c r="KUE2381" s="467"/>
      <c r="KUF2381" s="467"/>
      <c r="KUG2381" s="467"/>
      <c r="KUH2381" s="467"/>
      <c r="KUI2381" s="467"/>
      <c r="KUJ2381" s="467"/>
      <c r="KUK2381" s="467"/>
      <c r="KUL2381" s="467"/>
      <c r="KUM2381" s="467"/>
      <c r="KUN2381" s="467"/>
      <c r="KUO2381" s="467"/>
      <c r="KUP2381" s="467"/>
      <c r="KUQ2381" s="467"/>
      <c r="KUR2381" s="467"/>
      <c r="KUS2381" s="467"/>
      <c r="KUT2381" s="467"/>
      <c r="KUU2381" s="467"/>
      <c r="KUV2381" s="1055"/>
      <c r="KUW2381" s="695"/>
      <c r="KUX2381" s="696"/>
      <c r="KUY2381" s="696"/>
      <c r="KUZ2381" s="697"/>
      <c r="KVA2381" s="697"/>
      <c r="KVB2381" s="473"/>
      <c r="KVC2381" s="470"/>
      <c r="KVD2381" s="470"/>
      <c r="KVE2381" s="470"/>
      <c r="KVF2381" s="677"/>
      <c r="KVG2381" s="470"/>
      <c r="KVH2381" s="467"/>
      <c r="KVI2381" s="559"/>
      <c r="KVJ2381" s="467"/>
      <c r="KVK2381" s="467"/>
      <c r="KVL2381" s="467"/>
      <c r="KVM2381" s="467"/>
      <c r="KVN2381" s="467"/>
      <c r="KVO2381" s="467"/>
      <c r="KVP2381" s="467"/>
      <c r="KVQ2381" s="467"/>
      <c r="KVR2381" s="467"/>
      <c r="KVS2381" s="467"/>
      <c r="KVT2381" s="467"/>
      <c r="KVU2381" s="467"/>
      <c r="KVV2381" s="467"/>
      <c r="KVW2381" s="467"/>
      <c r="KVX2381" s="467"/>
      <c r="KVY2381" s="467"/>
      <c r="KVZ2381" s="467"/>
      <c r="KWA2381" s="467"/>
      <c r="KWB2381" s="467"/>
      <c r="KWC2381" s="467"/>
      <c r="KWD2381" s="467"/>
      <c r="KWE2381" s="467"/>
      <c r="KWF2381" s="1055"/>
      <c r="KWG2381" s="695"/>
      <c r="KWH2381" s="696"/>
      <c r="KWI2381" s="696"/>
      <c r="KWJ2381" s="697"/>
      <c r="KWK2381" s="697"/>
      <c r="KWL2381" s="473"/>
      <c r="KWM2381" s="470"/>
      <c r="KWN2381" s="470"/>
      <c r="KWO2381" s="470"/>
      <c r="KWP2381" s="677"/>
      <c r="KWQ2381" s="470"/>
      <c r="KWR2381" s="467"/>
      <c r="KWS2381" s="559"/>
      <c r="KWT2381" s="467"/>
      <c r="KWU2381" s="467"/>
      <c r="KWV2381" s="467"/>
      <c r="KWW2381" s="467"/>
      <c r="KWX2381" s="467"/>
      <c r="KWY2381" s="467"/>
      <c r="KWZ2381" s="467"/>
      <c r="KXA2381" s="467"/>
      <c r="KXB2381" s="467"/>
      <c r="KXC2381" s="467"/>
      <c r="KXD2381" s="467"/>
      <c r="KXE2381" s="467"/>
      <c r="KXF2381" s="467"/>
      <c r="KXG2381" s="467"/>
      <c r="KXH2381" s="467"/>
      <c r="KXI2381" s="467"/>
      <c r="KXJ2381" s="467"/>
      <c r="KXK2381" s="467"/>
      <c r="KXL2381" s="467"/>
      <c r="KXM2381" s="467"/>
      <c r="KXN2381" s="467"/>
      <c r="KXO2381" s="467"/>
      <c r="KXP2381" s="1055"/>
      <c r="KXQ2381" s="695"/>
      <c r="KXR2381" s="696"/>
      <c r="KXS2381" s="696"/>
      <c r="KXT2381" s="697"/>
      <c r="KXU2381" s="697"/>
      <c r="KXV2381" s="473"/>
      <c r="KXW2381" s="470"/>
      <c r="KXX2381" s="470"/>
      <c r="KXY2381" s="470"/>
      <c r="KXZ2381" s="677"/>
      <c r="KYA2381" s="470"/>
      <c r="KYB2381" s="467"/>
      <c r="KYC2381" s="559"/>
      <c r="KYD2381" s="467"/>
      <c r="KYE2381" s="467"/>
      <c r="KYF2381" s="467"/>
      <c r="KYG2381" s="467"/>
      <c r="KYH2381" s="467"/>
      <c r="KYI2381" s="467"/>
      <c r="KYJ2381" s="467"/>
      <c r="KYK2381" s="467"/>
      <c r="KYL2381" s="467"/>
      <c r="KYM2381" s="467"/>
      <c r="KYN2381" s="467"/>
      <c r="KYO2381" s="467"/>
      <c r="KYP2381" s="467"/>
      <c r="KYQ2381" s="467"/>
      <c r="KYR2381" s="467"/>
      <c r="KYS2381" s="467"/>
      <c r="KYT2381" s="467"/>
      <c r="KYU2381" s="467"/>
      <c r="KYV2381" s="467"/>
      <c r="KYW2381" s="467"/>
      <c r="KYX2381" s="467"/>
      <c r="KYY2381" s="467"/>
      <c r="KYZ2381" s="1055"/>
      <c r="KZA2381" s="695"/>
      <c r="KZB2381" s="696"/>
      <c r="KZC2381" s="696"/>
      <c r="KZD2381" s="697"/>
      <c r="KZE2381" s="697"/>
      <c r="KZF2381" s="473"/>
      <c r="KZG2381" s="470"/>
      <c r="KZH2381" s="470"/>
      <c r="KZI2381" s="470"/>
      <c r="KZJ2381" s="677"/>
      <c r="KZK2381" s="470"/>
      <c r="KZL2381" s="467"/>
      <c r="KZM2381" s="559"/>
      <c r="KZN2381" s="467"/>
      <c r="KZO2381" s="467"/>
      <c r="KZP2381" s="467"/>
      <c r="KZQ2381" s="467"/>
      <c r="KZR2381" s="467"/>
      <c r="KZS2381" s="467"/>
      <c r="KZT2381" s="467"/>
      <c r="KZU2381" s="467"/>
      <c r="KZV2381" s="467"/>
      <c r="KZW2381" s="467"/>
      <c r="KZX2381" s="467"/>
      <c r="KZY2381" s="467"/>
      <c r="KZZ2381" s="467"/>
      <c r="LAA2381" s="467"/>
      <c r="LAB2381" s="467"/>
      <c r="LAC2381" s="467"/>
      <c r="LAD2381" s="467"/>
      <c r="LAE2381" s="467"/>
      <c r="LAF2381" s="467"/>
      <c r="LAG2381" s="467"/>
      <c r="LAH2381" s="467"/>
      <c r="LAI2381" s="467"/>
      <c r="LAJ2381" s="1055"/>
      <c r="LAK2381" s="695"/>
      <c r="LAL2381" s="696"/>
      <c r="LAM2381" s="696"/>
      <c r="LAN2381" s="697"/>
      <c r="LAO2381" s="697"/>
      <c r="LAP2381" s="473"/>
      <c r="LAQ2381" s="470"/>
      <c r="LAR2381" s="470"/>
      <c r="LAS2381" s="470"/>
      <c r="LAT2381" s="677"/>
      <c r="LAU2381" s="470"/>
      <c r="LAV2381" s="467"/>
      <c r="LAW2381" s="559"/>
      <c r="LAX2381" s="467"/>
      <c r="LAY2381" s="467"/>
      <c r="LAZ2381" s="467"/>
      <c r="LBA2381" s="467"/>
      <c r="LBB2381" s="467"/>
      <c r="LBC2381" s="467"/>
      <c r="LBD2381" s="467"/>
      <c r="LBE2381" s="467"/>
      <c r="LBF2381" s="467"/>
      <c r="LBG2381" s="467"/>
      <c r="LBH2381" s="467"/>
      <c r="LBI2381" s="467"/>
      <c r="LBJ2381" s="467"/>
      <c r="LBK2381" s="467"/>
      <c r="LBL2381" s="467"/>
      <c r="LBM2381" s="467"/>
      <c r="LBN2381" s="467"/>
      <c r="LBO2381" s="467"/>
      <c r="LBP2381" s="467"/>
      <c r="LBQ2381" s="467"/>
      <c r="LBR2381" s="467"/>
      <c r="LBS2381" s="467"/>
      <c r="LBT2381" s="1055"/>
      <c r="LBU2381" s="695"/>
      <c r="LBV2381" s="696"/>
      <c r="LBW2381" s="696"/>
      <c r="LBX2381" s="697"/>
      <c r="LBY2381" s="697"/>
      <c r="LBZ2381" s="473"/>
      <c r="LCA2381" s="470"/>
      <c r="LCB2381" s="470"/>
      <c r="LCC2381" s="470"/>
      <c r="LCD2381" s="677"/>
      <c r="LCE2381" s="470"/>
      <c r="LCF2381" s="467"/>
      <c r="LCG2381" s="559"/>
      <c r="LCH2381" s="467"/>
      <c r="LCI2381" s="467"/>
      <c r="LCJ2381" s="467"/>
      <c r="LCK2381" s="467"/>
      <c r="LCL2381" s="467"/>
      <c r="LCM2381" s="467"/>
      <c r="LCN2381" s="467"/>
      <c r="LCO2381" s="467"/>
      <c r="LCP2381" s="467"/>
      <c r="LCQ2381" s="467"/>
      <c r="LCR2381" s="467"/>
      <c r="LCS2381" s="467"/>
      <c r="LCT2381" s="467"/>
      <c r="LCU2381" s="467"/>
      <c r="LCV2381" s="467"/>
      <c r="LCW2381" s="467"/>
      <c r="LCX2381" s="467"/>
      <c r="LCY2381" s="467"/>
      <c r="LCZ2381" s="467"/>
      <c r="LDA2381" s="467"/>
      <c r="LDB2381" s="467"/>
      <c r="LDC2381" s="467"/>
      <c r="LDD2381" s="1055"/>
      <c r="LDE2381" s="695"/>
      <c r="LDF2381" s="696"/>
      <c r="LDG2381" s="696"/>
      <c r="LDH2381" s="697"/>
      <c r="LDI2381" s="697"/>
      <c r="LDJ2381" s="473"/>
      <c r="LDK2381" s="470"/>
      <c r="LDL2381" s="470"/>
      <c r="LDM2381" s="470"/>
      <c r="LDN2381" s="677"/>
      <c r="LDO2381" s="470"/>
      <c r="LDP2381" s="467"/>
      <c r="LDQ2381" s="559"/>
      <c r="LDR2381" s="467"/>
      <c r="LDS2381" s="467"/>
      <c r="LDT2381" s="467"/>
      <c r="LDU2381" s="467"/>
      <c r="LDV2381" s="467"/>
      <c r="LDW2381" s="467"/>
      <c r="LDX2381" s="467"/>
      <c r="LDY2381" s="467"/>
      <c r="LDZ2381" s="467"/>
      <c r="LEA2381" s="467"/>
      <c r="LEB2381" s="467"/>
      <c r="LEC2381" s="467"/>
      <c r="LED2381" s="467"/>
      <c r="LEE2381" s="467"/>
      <c r="LEF2381" s="467"/>
      <c r="LEG2381" s="467"/>
      <c r="LEH2381" s="467"/>
      <c r="LEI2381" s="467"/>
      <c r="LEJ2381" s="467"/>
      <c r="LEK2381" s="467"/>
      <c r="LEL2381" s="467"/>
      <c r="LEM2381" s="467"/>
      <c r="LEN2381" s="1055"/>
      <c r="LEO2381" s="695"/>
      <c r="LEP2381" s="696"/>
      <c r="LEQ2381" s="696"/>
      <c r="LER2381" s="697"/>
      <c r="LES2381" s="697"/>
      <c r="LET2381" s="473"/>
      <c r="LEU2381" s="470"/>
      <c r="LEV2381" s="470"/>
      <c r="LEW2381" s="470"/>
      <c r="LEX2381" s="677"/>
      <c r="LEY2381" s="470"/>
      <c r="LEZ2381" s="467"/>
      <c r="LFA2381" s="559"/>
      <c r="LFB2381" s="467"/>
      <c r="LFC2381" s="467"/>
      <c r="LFD2381" s="467"/>
      <c r="LFE2381" s="467"/>
      <c r="LFF2381" s="467"/>
      <c r="LFG2381" s="467"/>
      <c r="LFH2381" s="467"/>
      <c r="LFI2381" s="467"/>
      <c r="LFJ2381" s="467"/>
      <c r="LFK2381" s="467"/>
      <c r="LFL2381" s="467"/>
      <c r="LFM2381" s="467"/>
      <c r="LFN2381" s="467"/>
      <c r="LFO2381" s="467"/>
      <c r="LFP2381" s="467"/>
      <c r="LFQ2381" s="467"/>
      <c r="LFR2381" s="467"/>
      <c r="LFS2381" s="467"/>
      <c r="LFT2381" s="467"/>
      <c r="LFU2381" s="467"/>
      <c r="LFV2381" s="467"/>
      <c r="LFW2381" s="467"/>
      <c r="LFX2381" s="1055"/>
      <c r="LFY2381" s="695"/>
      <c r="LFZ2381" s="696"/>
      <c r="LGA2381" s="696"/>
      <c r="LGB2381" s="697"/>
      <c r="LGC2381" s="697"/>
      <c r="LGD2381" s="473"/>
      <c r="LGE2381" s="470"/>
      <c r="LGF2381" s="470"/>
      <c r="LGG2381" s="470"/>
      <c r="LGH2381" s="677"/>
      <c r="LGI2381" s="470"/>
      <c r="LGJ2381" s="467"/>
      <c r="LGK2381" s="559"/>
      <c r="LGL2381" s="467"/>
      <c r="LGM2381" s="467"/>
      <c r="LGN2381" s="467"/>
      <c r="LGO2381" s="467"/>
      <c r="LGP2381" s="467"/>
      <c r="LGQ2381" s="467"/>
      <c r="LGR2381" s="467"/>
      <c r="LGS2381" s="467"/>
      <c r="LGT2381" s="467"/>
      <c r="LGU2381" s="467"/>
      <c r="LGV2381" s="467"/>
      <c r="LGW2381" s="467"/>
      <c r="LGX2381" s="467"/>
      <c r="LGY2381" s="467"/>
      <c r="LGZ2381" s="467"/>
      <c r="LHA2381" s="467"/>
      <c r="LHB2381" s="467"/>
      <c r="LHC2381" s="467"/>
      <c r="LHD2381" s="467"/>
      <c r="LHE2381" s="467"/>
      <c r="LHF2381" s="467"/>
      <c r="LHG2381" s="467"/>
      <c r="LHH2381" s="1055"/>
      <c r="LHI2381" s="695"/>
      <c r="LHJ2381" s="696"/>
      <c r="LHK2381" s="696"/>
      <c r="LHL2381" s="697"/>
      <c r="LHM2381" s="697"/>
      <c r="LHN2381" s="473"/>
      <c r="LHO2381" s="470"/>
      <c r="LHP2381" s="470"/>
      <c r="LHQ2381" s="470"/>
      <c r="LHR2381" s="677"/>
      <c r="LHS2381" s="470"/>
      <c r="LHT2381" s="467"/>
      <c r="LHU2381" s="559"/>
      <c r="LHV2381" s="467"/>
      <c r="LHW2381" s="467"/>
      <c r="LHX2381" s="467"/>
      <c r="LHY2381" s="467"/>
      <c r="LHZ2381" s="467"/>
      <c r="LIA2381" s="467"/>
      <c r="LIB2381" s="467"/>
      <c r="LIC2381" s="467"/>
      <c r="LID2381" s="467"/>
      <c r="LIE2381" s="467"/>
      <c r="LIF2381" s="467"/>
      <c r="LIG2381" s="467"/>
      <c r="LIH2381" s="467"/>
      <c r="LII2381" s="467"/>
      <c r="LIJ2381" s="467"/>
      <c r="LIK2381" s="467"/>
      <c r="LIL2381" s="467"/>
      <c r="LIM2381" s="467"/>
      <c r="LIN2381" s="467"/>
      <c r="LIO2381" s="467"/>
      <c r="LIP2381" s="467"/>
      <c r="LIQ2381" s="467"/>
      <c r="LIR2381" s="1055"/>
      <c r="LIS2381" s="695"/>
      <c r="LIT2381" s="696"/>
      <c r="LIU2381" s="696"/>
      <c r="LIV2381" s="697"/>
      <c r="LIW2381" s="697"/>
      <c r="LIX2381" s="473"/>
      <c r="LIY2381" s="470"/>
      <c r="LIZ2381" s="470"/>
      <c r="LJA2381" s="470"/>
      <c r="LJB2381" s="677"/>
      <c r="LJC2381" s="470"/>
      <c r="LJD2381" s="467"/>
      <c r="LJE2381" s="559"/>
      <c r="LJF2381" s="467"/>
      <c r="LJG2381" s="467"/>
      <c r="LJH2381" s="467"/>
      <c r="LJI2381" s="467"/>
      <c r="LJJ2381" s="467"/>
      <c r="LJK2381" s="467"/>
      <c r="LJL2381" s="467"/>
      <c r="LJM2381" s="467"/>
      <c r="LJN2381" s="467"/>
      <c r="LJO2381" s="467"/>
      <c r="LJP2381" s="467"/>
      <c r="LJQ2381" s="467"/>
      <c r="LJR2381" s="467"/>
      <c r="LJS2381" s="467"/>
      <c r="LJT2381" s="467"/>
      <c r="LJU2381" s="467"/>
      <c r="LJV2381" s="467"/>
      <c r="LJW2381" s="467"/>
      <c r="LJX2381" s="467"/>
      <c r="LJY2381" s="467"/>
      <c r="LJZ2381" s="467"/>
      <c r="LKA2381" s="467"/>
      <c r="LKB2381" s="1055"/>
      <c r="LKC2381" s="695"/>
      <c r="LKD2381" s="696"/>
      <c r="LKE2381" s="696"/>
      <c r="LKF2381" s="697"/>
      <c r="LKG2381" s="697"/>
      <c r="LKH2381" s="473"/>
      <c r="LKI2381" s="470"/>
      <c r="LKJ2381" s="470"/>
      <c r="LKK2381" s="470"/>
      <c r="LKL2381" s="677"/>
      <c r="LKM2381" s="470"/>
      <c r="LKN2381" s="467"/>
      <c r="LKO2381" s="559"/>
      <c r="LKP2381" s="467"/>
      <c r="LKQ2381" s="467"/>
      <c r="LKR2381" s="467"/>
      <c r="LKS2381" s="467"/>
      <c r="LKT2381" s="467"/>
      <c r="LKU2381" s="467"/>
      <c r="LKV2381" s="467"/>
      <c r="LKW2381" s="467"/>
      <c r="LKX2381" s="467"/>
      <c r="LKY2381" s="467"/>
      <c r="LKZ2381" s="467"/>
      <c r="LLA2381" s="467"/>
      <c r="LLB2381" s="467"/>
      <c r="LLC2381" s="467"/>
      <c r="LLD2381" s="467"/>
      <c r="LLE2381" s="467"/>
      <c r="LLF2381" s="467"/>
      <c r="LLG2381" s="467"/>
      <c r="LLH2381" s="467"/>
      <c r="LLI2381" s="467"/>
      <c r="LLJ2381" s="467"/>
      <c r="LLK2381" s="467"/>
      <c r="LLL2381" s="1055"/>
      <c r="LLM2381" s="695"/>
      <c r="LLN2381" s="696"/>
      <c r="LLO2381" s="696"/>
      <c r="LLP2381" s="697"/>
      <c r="LLQ2381" s="697"/>
      <c r="LLR2381" s="473"/>
      <c r="LLS2381" s="470"/>
      <c r="LLT2381" s="470"/>
      <c r="LLU2381" s="470"/>
      <c r="LLV2381" s="677"/>
      <c r="LLW2381" s="470"/>
      <c r="LLX2381" s="467"/>
      <c r="LLY2381" s="559"/>
      <c r="LLZ2381" s="467"/>
      <c r="LMA2381" s="467"/>
      <c r="LMB2381" s="467"/>
      <c r="LMC2381" s="467"/>
      <c r="LMD2381" s="467"/>
      <c r="LME2381" s="467"/>
      <c r="LMF2381" s="467"/>
      <c r="LMG2381" s="467"/>
      <c r="LMH2381" s="467"/>
      <c r="LMI2381" s="467"/>
      <c r="LMJ2381" s="467"/>
      <c r="LMK2381" s="467"/>
      <c r="LML2381" s="467"/>
      <c r="LMM2381" s="467"/>
      <c r="LMN2381" s="467"/>
      <c r="LMO2381" s="467"/>
      <c r="LMP2381" s="467"/>
      <c r="LMQ2381" s="467"/>
      <c r="LMR2381" s="467"/>
      <c r="LMS2381" s="467"/>
      <c r="LMT2381" s="467"/>
      <c r="LMU2381" s="467"/>
      <c r="LMV2381" s="1055"/>
      <c r="LMW2381" s="695"/>
      <c r="LMX2381" s="696"/>
      <c r="LMY2381" s="696"/>
      <c r="LMZ2381" s="697"/>
      <c r="LNA2381" s="697"/>
      <c r="LNB2381" s="473"/>
      <c r="LNC2381" s="470"/>
      <c r="LND2381" s="470"/>
      <c r="LNE2381" s="470"/>
      <c r="LNF2381" s="677"/>
      <c r="LNG2381" s="470"/>
      <c r="LNH2381" s="467"/>
      <c r="LNI2381" s="559"/>
      <c r="LNJ2381" s="467"/>
      <c r="LNK2381" s="467"/>
      <c r="LNL2381" s="467"/>
      <c r="LNM2381" s="467"/>
      <c r="LNN2381" s="467"/>
      <c r="LNO2381" s="467"/>
      <c r="LNP2381" s="467"/>
      <c r="LNQ2381" s="467"/>
      <c r="LNR2381" s="467"/>
      <c r="LNS2381" s="467"/>
      <c r="LNT2381" s="467"/>
      <c r="LNU2381" s="467"/>
      <c r="LNV2381" s="467"/>
      <c r="LNW2381" s="467"/>
      <c r="LNX2381" s="467"/>
      <c r="LNY2381" s="467"/>
      <c r="LNZ2381" s="467"/>
      <c r="LOA2381" s="467"/>
      <c r="LOB2381" s="467"/>
      <c r="LOC2381" s="467"/>
      <c r="LOD2381" s="467"/>
      <c r="LOE2381" s="467"/>
      <c r="LOF2381" s="1055"/>
      <c r="LOG2381" s="695"/>
      <c r="LOH2381" s="696"/>
      <c r="LOI2381" s="696"/>
      <c r="LOJ2381" s="697"/>
      <c r="LOK2381" s="697"/>
      <c r="LOL2381" s="473"/>
      <c r="LOM2381" s="470"/>
      <c r="LON2381" s="470"/>
      <c r="LOO2381" s="470"/>
      <c r="LOP2381" s="677"/>
      <c r="LOQ2381" s="470"/>
      <c r="LOR2381" s="467"/>
      <c r="LOS2381" s="559"/>
      <c r="LOT2381" s="467"/>
      <c r="LOU2381" s="467"/>
      <c r="LOV2381" s="467"/>
      <c r="LOW2381" s="467"/>
      <c r="LOX2381" s="467"/>
      <c r="LOY2381" s="467"/>
      <c r="LOZ2381" s="467"/>
      <c r="LPA2381" s="467"/>
      <c r="LPB2381" s="467"/>
      <c r="LPC2381" s="467"/>
      <c r="LPD2381" s="467"/>
      <c r="LPE2381" s="467"/>
      <c r="LPF2381" s="467"/>
      <c r="LPG2381" s="467"/>
      <c r="LPH2381" s="467"/>
      <c r="LPI2381" s="467"/>
      <c r="LPJ2381" s="467"/>
      <c r="LPK2381" s="467"/>
      <c r="LPL2381" s="467"/>
      <c r="LPM2381" s="467"/>
      <c r="LPN2381" s="467"/>
      <c r="LPO2381" s="467"/>
      <c r="LPP2381" s="1055"/>
      <c r="LPQ2381" s="695"/>
      <c r="LPR2381" s="696"/>
      <c r="LPS2381" s="696"/>
      <c r="LPT2381" s="697"/>
      <c r="LPU2381" s="697"/>
      <c r="LPV2381" s="473"/>
      <c r="LPW2381" s="470"/>
      <c r="LPX2381" s="470"/>
      <c r="LPY2381" s="470"/>
      <c r="LPZ2381" s="677"/>
      <c r="LQA2381" s="470"/>
      <c r="LQB2381" s="467"/>
      <c r="LQC2381" s="559"/>
      <c r="LQD2381" s="467"/>
      <c r="LQE2381" s="467"/>
      <c r="LQF2381" s="467"/>
      <c r="LQG2381" s="467"/>
      <c r="LQH2381" s="467"/>
      <c r="LQI2381" s="467"/>
      <c r="LQJ2381" s="467"/>
      <c r="LQK2381" s="467"/>
      <c r="LQL2381" s="467"/>
      <c r="LQM2381" s="467"/>
      <c r="LQN2381" s="467"/>
      <c r="LQO2381" s="467"/>
      <c r="LQP2381" s="467"/>
      <c r="LQQ2381" s="467"/>
      <c r="LQR2381" s="467"/>
      <c r="LQS2381" s="467"/>
      <c r="LQT2381" s="467"/>
      <c r="LQU2381" s="467"/>
      <c r="LQV2381" s="467"/>
      <c r="LQW2381" s="467"/>
      <c r="LQX2381" s="467"/>
      <c r="LQY2381" s="467"/>
      <c r="LQZ2381" s="1055"/>
      <c r="LRA2381" s="695"/>
      <c r="LRB2381" s="696"/>
      <c r="LRC2381" s="696"/>
      <c r="LRD2381" s="697"/>
      <c r="LRE2381" s="697"/>
      <c r="LRF2381" s="473"/>
      <c r="LRG2381" s="470"/>
      <c r="LRH2381" s="470"/>
      <c r="LRI2381" s="470"/>
      <c r="LRJ2381" s="677"/>
      <c r="LRK2381" s="470"/>
      <c r="LRL2381" s="467"/>
      <c r="LRM2381" s="559"/>
      <c r="LRN2381" s="467"/>
      <c r="LRO2381" s="467"/>
      <c r="LRP2381" s="467"/>
      <c r="LRQ2381" s="467"/>
      <c r="LRR2381" s="467"/>
      <c r="LRS2381" s="467"/>
      <c r="LRT2381" s="467"/>
      <c r="LRU2381" s="467"/>
      <c r="LRV2381" s="467"/>
      <c r="LRW2381" s="467"/>
      <c r="LRX2381" s="467"/>
      <c r="LRY2381" s="467"/>
      <c r="LRZ2381" s="467"/>
      <c r="LSA2381" s="467"/>
      <c r="LSB2381" s="467"/>
      <c r="LSC2381" s="467"/>
      <c r="LSD2381" s="467"/>
      <c r="LSE2381" s="467"/>
      <c r="LSF2381" s="467"/>
      <c r="LSG2381" s="467"/>
      <c r="LSH2381" s="467"/>
      <c r="LSI2381" s="467"/>
      <c r="LSJ2381" s="1055"/>
      <c r="LSK2381" s="695"/>
      <c r="LSL2381" s="696"/>
      <c r="LSM2381" s="696"/>
      <c r="LSN2381" s="697"/>
      <c r="LSO2381" s="697"/>
      <c r="LSP2381" s="473"/>
      <c r="LSQ2381" s="470"/>
      <c r="LSR2381" s="470"/>
      <c r="LSS2381" s="470"/>
      <c r="LST2381" s="677"/>
      <c r="LSU2381" s="470"/>
      <c r="LSV2381" s="467"/>
      <c r="LSW2381" s="559"/>
      <c r="LSX2381" s="467"/>
      <c r="LSY2381" s="467"/>
      <c r="LSZ2381" s="467"/>
      <c r="LTA2381" s="467"/>
      <c r="LTB2381" s="467"/>
      <c r="LTC2381" s="467"/>
      <c r="LTD2381" s="467"/>
      <c r="LTE2381" s="467"/>
      <c r="LTF2381" s="467"/>
      <c r="LTG2381" s="467"/>
      <c r="LTH2381" s="467"/>
      <c r="LTI2381" s="467"/>
      <c r="LTJ2381" s="467"/>
      <c r="LTK2381" s="467"/>
      <c r="LTL2381" s="467"/>
      <c r="LTM2381" s="467"/>
      <c r="LTN2381" s="467"/>
      <c r="LTO2381" s="467"/>
      <c r="LTP2381" s="467"/>
      <c r="LTQ2381" s="467"/>
      <c r="LTR2381" s="467"/>
      <c r="LTS2381" s="467"/>
      <c r="LTT2381" s="1055"/>
      <c r="LTU2381" s="695"/>
      <c r="LTV2381" s="696"/>
      <c r="LTW2381" s="696"/>
      <c r="LTX2381" s="697"/>
      <c r="LTY2381" s="697"/>
      <c r="LTZ2381" s="473"/>
      <c r="LUA2381" s="470"/>
      <c r="LUB2381" s="470"/>
      <c r="LUC2381" s="470"/>
      <c r="LUD2381" s="677"/>
      <c r="LUE2381" s="470"/>
      <c r="LUF2381" s="467"/>
      <c r="LUG2381" s="559"/>
      <c r="LUH2381" s="467"/>
      <c r="LUI2381" s="467"/>
      <c r="LUJ2381" s="467"/>
      <c r="LUK2381" s="467"/>
      <c r="LUL2381" s="467"/>
      <c r="LUM2381" s="467"/>
      <c r="LUN2381" s="467"/>
      <c r="LUO2381" s="467"/>
      <c r="LUP2381" s="467"/>
      <c r="LUQ2381" s="467"/>
      <c r="LUR2381" s="467"/>
      <c r="LUS2381" s="467"/>
      <c r="LUT2381" s="467"/>
      <c r="LUU2381" s="467"/>
      <c r="LUV2381" s="467"/>
      <c r="LUW2381" s="467"/>
      <c r="LUX2381" s="467"/>
      <c r="LUY2381" s="467"/>
      <c r="LUZ2381" s="467"/>
      <c r="LVA2381" s="467"/>
      <c r="LVB2381" s="467"/>
      <c r="LVC2381" s="467"/>
      <c r="LVD2381" s="1055"/>
      <c r="LVE2381" s="695"/>
      <c r="LVF2381" s="696"/>
      <c r="LVG2381" s="696"/>
      <c r="LVH2381" s="697"/>
      <c r="LVI2381" s="697"/>
      <c r="LVJ2381" s="473"/>
      <c r="LVK2381" s="470"/>
      <c r="LVL2381" s="470"/>
      <c r="LVM2381" s="470"/>
      <c r="LVN2381" s="677"/>
      <c r="LVO2381" s="470"/>
      <c r="LVP2381" s="467"/>
      <c r="LVQ2381" s="559"/>
      <c r="LVR2381" s="467"/>
      <c r="LVS2381" s="467"/>
      <c r="LVT2381" s="467"/>
      <c r="LVU2381" s="467"/>
      <c r="LVV2381" s="467"/>
      <c r="LVW2381" s="467"/>
      <c r="LVX2381" s="467"/>
      <c r="LVY2381" s="467"/>
      <c r="LVZ2381" s="467"/>
      <c r="LWA2381" s="467"/>
      <c r="LWB2381" s="467"/>
      <c r="LWC2381" s="467"/>
      <c r="LWD2381" s="467"/>
      <c r="LWE2381" s="467"/>
      <c r="LWF2381" s="467"/>
      <c r="LWG2381" s="467"/>
      <c r="LWH2381" s="467"/>
      <c r="LWI2381" s="467"/>
      <c r="LWJ2381" s="467"/>
      <c r="LWK2381" s="467"/>
      <c r="LWL2381" s="467"/>
      <c r="LWM2381" s="467"/>
      <c r="LWN2381" s="1055"/>
      <c r="LWO2381" s="695"/>
      <c r="LWP2381" s="696"/>
      <c r="LWQ2381" s="696"/>
      <c r="LWR2381" s="697"/>
      <c r="LWS2381" s="697"/>
      <c r="LWT2381" s="473"/>
      <c r="LWU2381" s="470"/>
      <c r="LWV2381" s="470"/>
      <c r="LWW2381" s="470"/>
      <c r="LWX2381" s="677"/>
      <c r="LWY2381" s="470"/>
      <c r="LWZ2381" s="467"/>
      <c r="LXA2381" s="559"/>
      <c r="LXB2381" s="467"/>
      <c r="LXC2381" s="467"/>
      <c r="LXD2381" s="467"/>
      <c r="LXE2381" s="467"/>
      <c r="LXF2381" s="467"/>
      <c r="LXG2381" s="467"/>
      <c r="LXH2381" s="467"/>
      <c r="LXI2381" s="467"/>
      <c r="LXJ2381" s="467"/>
      <c r="LXK2381" s="467"/>
      <c r="LXL2381" s="467"/>
      <c r="LXM2381" s="467"/>
      <c r="LXN2381" s="467"/>
      <c r="LXO2381" s="467"/>
      <c r="LXP2381" s="467"/>
      <c r="LXQ2381" s="467"/>
      <c r="LXR2381" s="467"/>
      <c r="LXS2381" s="467"/>
      <c r="LXT2381" s="467"/>
      <c r="LXU2381" s="467"/>
      <c r="LXV2381" s="467"/>
      <c r="LXW2381" s="467"/>
      <c r="LXX2381" s="1055"/>
      <c r="LXY2381" s="695"/>
      <c r="LXZ2381" s="696"/>
      <c r="LYA2381" s="696"/>
      <c r="LYB2381" s="697"/>
      <c r="LYC2381" s="697"/>
      <c r="LYD2381" s="473"/>
      <c r="LYE2381" s="470"/>
      <c r="LYF2381" s="470"/>
      <c r="LYG2381" s="470"/>
      <c r="LYH2381" s="677"/>
      <c r="LYI2381" s="470"/>
      <c r="LYJ2381" s="467"/>
      <c r="LYK2381" s="559"/>
      <c r="LYL2381" s="467"/>
      <c r="LYM2381" s="467"/>
      <c r="LYN2381" s="467"/>
      <c r="LYO2381" s="467"/>
      <c r="LYP2381" s="467"/>
      <c r="LYQ2381" s="467"/>
      <c r="LYR2381" s="467"/>
      <c r="LYS2381" s="467"/>
      <c r="LYT2381" s="467"/>
      <c r="LYU2381" s="467"/>
      <c r="LYV2381" s="467"/>
      <c r="LYW2381" s="467"/>
      <c r="LYX2381" s="467"/>
      <c r="LYY2381" s="467"/>
      <c r="LYZ2381" s="467"/>
      <c r="LZA2381" s="467"/>
      <c r="LZB2381" s="467"/>
      <c r="LZC2381" s="467"/>
      <c r="LZD2381" s="467"/>
      <c r="LZE2381" s="467"/>
      <c r="LZF2381" s="467"/>
      <c r="LZG2381" s="467"/>
      <c r="LZH2381" s="1055"/>
      <c r="LZI2381" s="695"/>
      <c r="LZJ2381" s="696"/>
      <c r="LZK2381" s="696"/>
      <c r="LZL2381" s="697"/>
      <c r="LZM2381" s="697"/>
      <c r="LZN2381" s="473"/>
      <c r="LZO2381" s="470"/>
      <c r="LZP2381" s="470"/>
      <c r="LZQ2381" s="470"/>
      <c r="LZR2381" s="677"/>
      <c r="LZS2381" s="470"/>
      <c r="LZT2381" s="467"/>
      <c r="LZU2381" s="559"/>
      <c r="LZV2381" s="467"/>
      <c r="LZW2381" s="467"/>
      <c r="LZX2381" s="467"/>
      <c r="LZY2381" s="467"/>
      <c r="LZZ2381" s="467"/>
      <c r="MAA2381" s="467"/>
      <c r="MAB2381" s="467"/>
      <c r="MAC2381" s="467"/>
      <c r="MAD2381" s="467"/>
      <c r="MAE2381" s="467"/>
      <c r="MAF2381" s="467"/>
      <c r="MAG2381" s="467"/>
      <c r="MAH2381" s="467"/>
      <c r="MAI2381" s="467"/>
      <c r="MAJ2381" s="467"/>
      <c r="MAK2381" s="467"/>
      <c r="MAL2381" s="467"/>
      <c r="MAM2381" s="467"/>
      <c r="MAN2381" s="467"/>
      <c r="MAO2381" s="467"/>
      <c r="MAP2381" s="467"/>
      <c r="MAQ2381" s="467"/>
      <c r="MAR2381" s="1055"/>
      <c r="MAS2381" s="695"/>
      <c r="MAT2381" s="696"/>
      <c r="MAU2381" s="696"/>
      <c r="MAV2381" s="697"/>
      <c r="MAW2381" s="697"/>
      <c r="MAX2381" s="473"/>
      <c r="MAY2381" s="470"/>
      <c r="MAZ2381" s="470"/>
      <c r="MBA2381" s="470"/>
      <c r="MBB2381" s="677"/>
      <c r="MBC2381" s="470"/>
      <c r="MBD2381" s="467"/>
      <c r="MBE2381" s="559"/>
      <c r="MBF2381" s="467"/>
      <c r="MBG2381" s="467"/>
      <c r="MBH2381" s="467"/>
      <c r="MBI2381" s="467"/>
      <c r="MBJ2381" s="467"/>
      <c r="MBK2381" s="467"/>
      <c r="MBL2381" s="467"/>
      <c r="MBM2381" s="467"/>
      <c r="MBN2381" s="467"/>
      <c r="MBO2381" s="467"/>
      <c r="MBP2381" s="467"/>
      <c r="MBQ2381" s="467"/>
      <c r="MBR2381" s="467"/>
      <c r="MBS2381" s="467"/>
      <c r="MBT2381" s="467"/>
      <c r="MBU2381" s="467"/>
      <c r="MBV2381" s="467"/>
      <c r="MBW2381" s="467"/>
      <c r="MBX2381" s="467"/>
      <c r="MBY2381" s="467"/>
      <c r="MBZ2381" s="467"/>
      <c r="MCA2381" s="467"/>
      <c r="MCB2381" s="1055"/>
      <c r="MCC2381" s="695"/>
      <c r="MCD2381" s="696"/>
      <c r="MCE2381" s="696"/>
      <c r="MCF2381" s="697"/>
      <c r="MCG2381" s="697"/>
      <c r="MCH2381" s="473"/>
      <c r="MCI2381" s="470"/>
      <c r="MCJ2381" s="470"/>
      <c r="MCK2381" s="470"/>
      <c r="MCL2381" s="677"/>
      <c r="MCM2381" s="470"/>
      <c r="MCN2381" s="467"/>
      <c r="MCO2381" s="559"/>
      <c r="MCP2381" s="467"/>
      <c r="MCQ2381" s="467"/>
      <c r="MCR2381" s="467"/>
      <c r="MCS2381" s="467"/>
      <c r="MCT2381" s="467"/>
      <c r="MCU2381" s="467"/>
      <c r="MCV2381" s="467"/>
      <c r="MCW2381" s="467"/>
      <c r="MCX2381" s="467"/>
      <c r="MCY2381" s="467"/>
      <c r="MCZ2381" s="467"/>
      <c r="MDA2381" s="467"/>
      <c r="MDB2381" s="467"/>
      <c r="MDC2381" s="467"/>
      <c r="MDD2381" s="467"/>
      <c r="MDE2381" s="467"/>
      <c r="MDF2381" s="467"/>
      <c r="MDG2381" s="467"/>
      <c r="MDH2381" s="467"/>
      <c r="MDI2381" s="467"/>
      <c r="MDJ2381" s="467"/>
      <c r="MDK2381" s="467"/>
      <c r="MDL2381" s="1055"/>
      <c r="MDM2381" s="695"/>
      <c r="MDN2381" s="696"/>
      <c r="MDO2381" s="696"/>
      <c r="MDP2381" s="697"/>
      <c r="MDQ2381" s="697"/>
      <c r="MDR2381" s="473"/>
      <c r="MDS2381" s="470"/>
      <c r="MDT2381" s="470"/>
      <c r="MDU2381" s="470"/>
      <c r="MDV2381" s="677"/>
      <c r="MDW2381" s="470"/>
      <c r="MDX2381" s="467"/>
      <c r="MDY2381" s="559"/>
      <c r="MDZ2381" s="467"/>
      <c r="MEA2381" s="467"/>
      <c r="MEB2381" s="467"/>
      <c r="MEC2381" s="467"/>
      <c r="MED2381" s="467"/>
      <c r="MEE2381" s="467"/>
      <c r="MEF2381" s="467"/>
      <c r="MEG2381" s="467"/>
      <c r="MEH2381" s="467"/>
      <c r="MEI2381" s="467"/>
      <c r="MEJ2381" s="467"/>
      <c r="MEK2381" s="467"/>
      <c r="MEL2381" s="467"/>
      <c r="MEM2381" s="467"/>
      <c r="MEN2381" s="467"/>
      <c r="MEO2381" s="467"/>
      <c r="MEP2381" s="467"/>
      <c r="MEQ2381" s="467"/>
      <c r="MER2381" s="467"/>
      <c r="MES2381" s="467"/>
      <c r="MET2381" s="467"/>
      <c r="MEU2381" s="467"/>
      <c r="MEV2381" s="1055"/>
      <c r="MEW2381" s="695"/>
      <c r="MEX2381" s="696"/>
      <c r="MEY2381" s="696"/>
      <c r="MEZ2381" s="697"/>
      <c r="MFA2381" s="697"/>
      <c r="MFB2381" s="473"/>
      <c r="MFC2381" s="470"/>
      <c r="MFD2381" s="470"/>
      <c r="MFE2381" s="470"/>
      <c r="MFF2381" s="677"/>
      <c r="MFG2381" s="470"/>
      <c r="MFH2381" s="467"/>
      <c r="MFI2381" s="559"/>
      <c r="MFJ2381" s="467"/>
      <c r="MFK2381" s="467"/>
      <c r="MFL2381" s="467"/>
      <c r="MFM2381" s="467"/>
      <c r="MFN2381" s="467"/>
      <c r="MFO2381" s="467"/>
      <c r="MFP2381" s="467"/>
      <c r="MFQ2381" s="467"/>
      <c r="MFR2381" s="467"/>
      <c r="MFS2381" s="467"/>
      <c r="MFT2381" s="467"/>
      <c r="MFU2381" s="467"/>
      <c r="MFV2381" s="467"/>
      <c r="MFW2381" s="467"/>
      <c r="MFX2381" s="467"/>
      <c r="MFY2381" s="467"/>
      <c r="MFZ2381" s="467"/>
      <c r="MGA2381" s="467"/>
      <c r="MGB2381" s="467"/>
      <c r="MGC2381" s="467"/>
      <c r="MGD2381" s="467"/>
      <c r="MGE2381" s="467"/>
      <c r="MGF2381" s="1055"/>
      <c r="MGG2381" s="695"/>
      <c r="MGH2381" s="696"/>
      <c r="MGI2381" s="696"/>
      <c r="MGJ2381" s="697"/>
      <c r="MGK2381" s="697"/>
      <c r="MGL2381" s="473"/>
      <c r="MGM2381" s="470"/>
      <c r="MGN2381" s="470"/>
      <c r="MGO2381" s="470"/>
      <c r="MGP2381" s="677"/>
      <c r="MGQ2381" s="470"/>
      <c r="MGR2381" s="467"/>
      <c r="MGS2381" s="559"/>
      <c r="MGT2381" s="467"/>
      <c r="MGU2381" s="467"/>
      <c r="MGV2381" s="467"/>
      <c r="MGW2381" s="467"/>
      <c r="MGX2381" s="467"/>
      <c r="MGY2381" s="467"/>
      <c r="MGZ2381" s="467"/>
      <c r="MHA2381" s="467"/>
      <c r="MHB2381" s="467"/>
      <c r="MHC2381" s="467"/>
      <c r="MHD2381" s="467"/>
      <c r="MHE2381" s="467"/>
      <c r="MHF2381" s="467"/>
      <c r="MHG2381" s="467"/>
      <c r="MHH2381" s="467"/>
      <c r="MHI2381" s="467"/>
      <c r="MHJ2381" s="467"/>
      <c r="MHK2381" s="467"/>
      <c r="MHL2381" s="467"/>
      <c r="MHM2381" s="467"/>
      <c r="MHN2381" s="467"/>
      <c r="MHO2381" s="467"/>
      <c r="MHP2381" s="1055"/>
      <c r="MHQ2381" s="695"/>
      <c r="MHR2381" s="696"/>
      <c r="MHS2381" s="696"/>
      <c r="MHT2381" s="697"/>
      <c r="MHU2381" s="697"/>
      <c r="MHV2381" s="473"/>
      <c r="MHW2381" s="470"/>
      <c r="MHX2381" s="470"/>
      <c r="MHY2381" s="470"/>
      <c r="MHZ2381" s="677"/>
      <c r="MIA2381" s="470"/>
      <c r="MIB2381" s="467"/>
      <c r="MIC2381" s="559"/>
      <c r="MID2381" s="467"/>
      <c r="MIE2381" s="467"/>
      <c r="MIF2381" s="467"/>
      <c r="MIG2381" s="467"/>
      <c r="MIH2381" s="467"/>
      <c r="MII2381" s="467"/>
      <c r="MIJ2381" s="467"/>
      <c r="MIK2381" s="467"/>
      <c r="MIL2381" s="467"/>
      <c r="MIM2381" s="467"/>
      <c r="MIN2381" s="467"/>
      <c r="MIO2381" s="467"/>
      <c r="MIP2381" s="467"/>
      <c r="MIQ2381" s="467"/>
      <c r="MIR2381" s="467"/>
      <c r="MIS2381" s="467"/>
      <c r="MIT2381" s="467"/>
      <c r="MIU2381" s="467"/>
      <c r="MIV2381" s="467"/>
      <c r="MIW2381" s="467"/>
      <c r="MIX2381" s="467"/>
      <c r="MIY2381" s="467"/>
      <c r="MIZ2381" s="1055"/>
      <c r="MJA2381" s="695"/>
      <c r="MJB2381" s="696"/>
      <c r="MJC2381" s="696"/>
      <c r="MJD2381" s="697"/>
      <c r="MJE2381" s="697"/>
      <c r="MJF2381" s="473"/>
      <c r="MJG2381" s="470"/>
      <c r="MJH2381" s="470"/>
      <c r="MJI2381" s="470"/>
      <c r="MJJ2381" s="677"/>
      <c r="MJK2381" s="470"/>
      <c r="MJL2381" s="467"/>
      <c r="MJM2381" s="559"/>
      <c r="MJN2381" s="467"/>
      <c r="MJO2381" s="467"/>
      <c r="MJP2381" s="467"/>
      <c r="MJQ2381" s="467"/>
      <c r="MJR2381" s="467"/>
      <c r="MJS2381" s="467"/>
      <c r="MJT2381" s="467"/>
      <c r="MJU2381" s="467"/>
      <c r="MJV2381" s="467"/>
      <c r="MJW2381" s="467"/>
      <c r="MJX2381" s="467"/>
      <c r="MJY2381" s="467"/>
      <c r="MJZ2381" s="467"/>
      <c r="MKA2381" s="467"/>
      <c r="MKB2381" s="467"/>
      <c r="MKC2381" s="467"/>
      <c r="MKD2381" s="467"/>
      <c r="MKE2381" s="467"/>
      <c r="MKF2381" s="467"/>
      <c r="MKG2381" s="467"/>
      <c r="MKH2381" s="467"/>
      <c r="MKI2381" s="467"/>
      <c r="MKJ2381" s="1055"/>
      <c r="MKK2381" s="695"/>
      <c r="MKL2381" s="696"/>
      <c r="MKM2381" s="696"/>
      <c r="MKN2381" s="697"/>
      <c r="MKO2381" s="697"/>
      <c r="MKP2381" s="473"/>
      <c r="MKQ2381" s="470"/>
      <c r="MKR2381" s="470"/>
      <c r="MKS2381" s="470"/>
      <c r="MKT2381" s="677"/>
      <c r="MKU2381" s="470"/>
      <c r="MKV2381" s="467"/>
      <c r="MKW2381" s="559"/>
      <c r="MKX2381" s="467"/>
      <c r="MKY2381" s="467"/>
      <c r="MKZ2381" s="467"/>
      <c r="MLA2381" s="467"/>
      <c r="MLB2381" s="467"/>
      <c r="MLC2381" s="467"/>
      <c r="MLD2381" s="467"/>
      <c r="MLE2381" s="467"/>
      <c r="MLF2381" s="467"/>
      <c r="MLG2381" s="467"/>
      <c r="MLH2381" s="467"/>
      <c r="MLI2381" s="467"/>
      <c r="MLJ2381" s="467"/>
      <c r="MLK2381" s="467"/>
      <c r="MLL2381" s="467"/>
      <c r="MLM2381" s="467"/>
      <c r="MLN2381" s="467"/>
      <c r="MLO2381" s="467"/>
      <c r="MLP2381" s="467"/>
      <c r="MLQ2381" s="467"/>
      <c r="MLR2381" s="467"/>
      <c r="MLS2381" s="467"/>
      <c r="MLT2381" s="1055"/>
      <c r="MLU2381" s="695"/>
      <c r="MLV2381" s="696"/>
      <c r="MLW2381" s="696"/>
      <c r="MLX2381" s="697"/>
      <c r="MLY2381" s="697"/>
      <c r="MLZ2381" s="473"/>
      <c r="MMA2381" s="470"/>
      <c r="MMB2381" s="470"/>
      <c r="MMC2381" s="470"/>
      <c r="MMD2381" s="677"/>
      <c r="MME2381" s="470"/>
      <c r="MMF2381" s="467"/>
      <c r="MMG2381" s="559"/>
      <c r="MMH2381" s="467"/>
      <c r="MMI2381" s="467"/>
      <c r="MMJ2381" s="467"/>
      <c r="MMK2381" s="467"/>
      <c r="MML2381" s="467"/>
      <c r="MMM2381" s="467"/>
      <c r="MMN2381" s="467"/>
      <c r="MMO2381" s="467"/>
      <c r="MMP2381" s="467"/>
      <c r="MMQ2381" s="467"/>
      <c r="MMR2381" s="467"/>
      <c r="MMS2381" s="467"/>
      <c r="MMT2381" s="467"/>
      <c r="MMU2381" s="467"/>
      <c r="MMV2381" s="467"/>
      <c r="MMW2381" s="467"/>
      <c r="MMX2381" s="467"/>
      <c r="MMY2381" s="467"/>
      <c r="MMZ2381" s="467"/>
      <c r="MNA2381" s="467"/>
      <c r="MNB2381" s="467"/>
      <c r="MNC2381" s="467"/>
      <c r="MND2381" s="1055"/>
      <c r="MNE2381" s="695"/>
      <c r="MNF2381" s="696"/>
      <c r="MNG2381" s="696"/>
      <c r="MNH2381" s="697"/>
      <c r="MNI2381" s="697"/>
      <c r="MNJ2381" s="473"/>
      <c r="MNK2381" s="470"/>
      <c r="MNL2381" s="470"/>
      <c r="MNM2381" s="470"/>
      <c r="MNN2381" s="677"/>
      <c r="MNO2381" s="470"/>
      <c r="MNP2381" s="467"/>
      <c r="MNQ2381" s="559"/>
      <c r="MNR2381" s="467"/>
      <c r="MNS2381" s="467"/>
      <c r="MNT2381" s="467"/>
      <c r="MNU2381" s="467"/>
      <c r="MNV2381" s="467"/>
      <c r="MNW2381" s="467"/>
      <c r="MNX2381" s="467"/>
      <c r="MNY2381" s="467"/>
      <c r="MNZ2381" s="467"/>
      <c r="MOA2381" s="467"/>
      <c r="MOB2381" s="467"/>
      <c r="MOC2381" s="467"/>
      <c r="MOD2381" s="467"/>
      <c r="MOE2381" s="467"/>
      <c r="MOF2381" s="467"/>
      <c r="MOG2381" s="467"/>
      <c r="MOH2381" s="467"/>
      <c r="MOI2381" s="467"/>
      <c r="MOJ2381" s="467"/>
      <c r="MOK2381" s="467"/>
      <c r="MOL2381" s="467"/>
      <c r="MOM2381" s="467"/>
      <c r="MON2381" s="1055"/>
      <c r="MOO2381" s="695"/>
      <c r="MOP2381" s="696"/>
      <c r="MOQ2381" s="696"/>
      <c r="MOR2381" s="697"/>
      <c r="MOS2381" s="697"/>
      <c r="MOT2381" s="473"/>
      <c r="MOU2381" s="470"/>
      <c r="MOV2381" s="470"/>
      <c r="MOW2381" s="470"/>
      <c r="MOX2381" s="677"/>
      <c r="MOY2381" s="470"/>
      <c r="MOZ2381" s="467"/>
      <c r="MPA2381" s="559"/>
      <c r="MPB2381" s="467"/>
      <c r="MPC2381" s="467"/>
      <c r="MPD2381" s="467"/>
      <c r="MPE2381" s="467"/>
      <c r="MPF2381" s="467"/>
      <c r="MPG2381" s="467"/>
      <c r="MPH2381" s="467"/>
      <c r="MPI2381" s="467"/>
      <c r="MPJ2381" s="467"/>
      <c r="MPK2381" s="467"/>
      <c r="MPL2381" s="467"/>
      <c r="MPM2381" s="467"/>
      <c r="MPN2381" s="467"/>
      <c r="MPO2381" s="467"/>
      <c r="MPP2381" s="467"/>
      <c r="MPQ2381" s="467"/>
      <c r="MPR2381" s="467"/>
      <c r="MPS2381" s="467"/>
      <c r="MPT2381" s="467"/>
      <c r="MPU2381" s="467"/>
      <c r="MPV2381" s="467"/>
      <c r="MPW2381" s="467"/>
      <c r="MPX2381" s="1055"/>
      <c r="MPY2381" s="695"/>
      <c r="MPZ2381" s="696"/>
      <c r="MQA2381" s="696"/>
      <c r="MQB2381" s="697"/>
      <c r="MQC2381" s="697"/>
      <c r="MQD2381" s="473"/>
      <c r="MQE2381" s="470"/>
      <c r="MQF2381" s="470"/>
      <c r="MQG2381" s="470"/>
      <c r="MQH2381" s="677"/>
      <c r="MQI2381" s="470"/>
      <c r="MQJ2381" s="467"/>
      <c r="MQK2381" s="559"/>
      <c r="MQL2381" s="467"/>
      <c r="MQM2381" s="467"/>
      <c r="MQN2381" s="467"/>
      <c r="MQO2381" s="467"/>
      <c r="MQP2381" s="467"/>
      <c r="MQQ2381" s="467"/>
      <c r="MQR2381" s="467"/>
      <c r="MQS2381" s="467"/>
      <c r="MQT2381" s="467"/>
      <c r="MQU2381" s="467"/>
      <c r="MQV2381" s="467"/>
      <c r="MQW2381" s="467"/>
      <c r="MQX2381" s="467"/>
      <c r="MQY2381" s="467"/>
      <c r="MQZ2381" s="467"/>
      <c r="MRA2381" s="467"/>
      <c r="MRB2381" s="467"/>
      <c r="MRC2381" s="467"/>
      <c r="MRD2381" s="467"/>
      <c r="MRE2381" s="467"/>
      <c r="MRF2381" s="467"/>
      <c r="MRG2381" s="467"/>
      <c r="MRH2381" s="1055"/>
      <c r="MRI2381" s="695"/>
      <c r="MRJ2381" s="696"/>
      <c r="MRK2381" s="696"/>
      <c r="MRL2381" s="697"/>
      <c r="MRM2381" s="697"/>
      <c r="MRN2381" s="473"/>
      <c r="MRO2381" s="470"/>
      <c r="MRP2381" s="470"/>
      <c r="MRQ2381" s="470"/>
      <c r="MRR2381" s="677"/>
      <c r="MRS2381" s="470"/>
      <c r="MRT2381" s="467"/>
      <c r="MRU2381" s="559"/>
      <c r="MRV2381" s="467"/>
      <c r="MRW2381" s="467"/>
      <c r="MRX2381" s="467"/>
      <c r="MRY2381" s="467"/>
      <c r="MRZ2381" s="467"/>
      <c r="MSA2381" s="467"/>
      <c r="MSB2381" s="467"/>
      <c r="MSC2381" s="467"/>
      <c r="MSD2381" s="467"/>
      <c r="MSE2381" s="467"/>
      <c r="MSF2381" s="467"/>
      <c r="MSG2381" s="467"/>
      <c r="MSH2381" s="467"/>
      <c r="MSI2381" s="467"/>
      <c r="MSJ2381" s="467"/>
      <c r="MSK2381" s="467"/>
      <c r="MSL2381" s="467"/>
      <c r="MSM2381" s="467"/>
      <c r="MSN2381" s="467"/>
      <c r="MSO2381" s="467"/>
      <c r="MSP2381" s="467"/>
      <c r="MSQ2381" s="467"/>
      <c r="MSR2381" s="1055"/>
      <c r="MSS2381" s="695"/>
      <c r="MST2381" s="696"/>
      <c r="MSU2381" s="696"/>
      <c r="MSV2381" s="697"/>
      <c r="MSW2381" s="697"/>
      <c r="MSX2381" s="473"/>
      <c r="MSY2381" s="470"/>
      <c r="MSZ2381" s="470"/>
      <c r="MTA2381" s="470"/>
      <c r="MTB2381" s="677"/>
      <c r="MTC2381" s="470"/>
      <c r="MTD2381" s="467"/>
      <c r="MTE2381" s="559"/>
      <c r="MTF2381" s="467"/>
      <c r="MTG2381" s="467"/>
      <c r="MTH2381" s="467"/>
      <c r="MTI2381" s="467"/>
      <c r="MTJ2381" s="467"/>
      <c r="MTK2381" s="467"/>
      <c r="MTL2381" s="467"/>
      <c r="MTM2381" s="467"/>
      <c r="MTN2381" s="467"/>
      <c r="MTO2381" s="467"/>
      <c r="MTP2381" s="467"/>
      <c r="MTQ2381" s="467"/>
      <c r="MTR2381" s="467"/>
      <c r="MTS2381" s="467"/>
      <c r="MTT2381" s="467"/>
      <c r="MTU2381" s="467"/>
      <c r="MTV2381" s="467"/>
      <c r="MTW2381" s="467"/>
      <c r="MTX2381" s="467"/>
      <c r="MTY2381" s="467"/>
      <c r="MTZ2381" s="467"/>
      <c r="MUA2381" s="467"/>
      <c r="MUB2381" s="1055"/>
      <c r="MUC2381" s="695"/>
      <c r="MUD2381" s="696"/>
      <c r="MUE2381" s="696"/>
      <c r="MUF2381" s="697"/>
      <c r="MUG2381" s="697"/>
      <c r="MUH2381" s="473"/>
      <c r="MUI2381" s="470"/>
      <c r="MUJ2381" s="470"/>
      <c r="MUK2381" s="470"/>
      <c r="MUL2381" s="677"/>
      <c r="MUM2381" s="470"/>
      <c r="MUN2381" s="467"/>
      <c r="MUO2381" s="559"/>
      <c r="MUP2381" s="467"/>
      <c r="MUQ2381" s="467"/>
      <c r="MUR2381" s="467"/>
      <c r="MUS2381" s="467"/>
      <c r="MUT2381" s="467"/>
      <c r="MUU2381" s="467"/>
      <c r="MUV2381" s="467"/>
      <c r="MUW2381" s="467"/>
      <c r="MUX2381" s="467"/>
      <c r="MUY2381" s="467"/>
      <c r="MUZ2381" s="467"/>
      <c r="MVA2381" s="467"/>
      <c r="MVB2381" s="467"/>
      <c r="MVC2381" s="467"/>
      <c r="MVD2381" s="467"/>
      <c r="MVE2381" s="467"/>
      <c r="MVF2381" s="467"/>
      <c r="MVG2381" s="467"/>
      <c r="MVH2381" s="467"/>
      <c r="MVI2381" s="467"/>
      <c r="MVJ2381" s="467"/>
      <c r="MVK2381" s="467"/>
      <c r="MVL2381" s="1055"/>
      <c r="MVM2381" s="695"/>
      <c r="MVN2381" s="696"/>
      <c r="MVO2381" s="696"/>
      <c r="MVP2381" s="697"/>
      <c r="MVQ2381" s="697"/>
      <c r="MVR2381" s="473"/>
      <c r="MVS2381" s="470"/>
      <c r="MVT2381" s="470"/>
      <c r="MVU2381" s="470"/>
      <c r="MVV2381" s="677"/>
      <c r="MVW2381" s="470"/>
      <c r="MVX2381" s="467"/>
      <c r="MVY2381" s="559"/>
      <c r="MVZ2381" s="467"/>
      <c r="MWA2381" s="467"/>
      <c r="MWB2381" s="467"/>
      <c r="MWC2381" s="467"/>
      <c r="MWD2381" s="467"/>
      <c r="MWE2381" s="467"/>
      <c r="MWF2381" s="467"/>
      <c r="MWG2381" s="467"/>
      <c r="MWH2381" s="467"/>
      <c r="MWI2381" s="467"/>
      <c r="MWJ2381" s="467"/>
      <c r="MWK2381" s="467"/>
      <c r="MWL2381" s="467"/>
      <c r="MWM2381" s="467"/>
      <c r="MWN2381" s="467"/>
      <c r="MWO2381" s="467"/>
      <c r="MWP2381" s="467"/>
      <c r="MWQ2381" s="467"/>
      <c r="MWR2381" s="467"/>
      <c r="MWS2381" s="467"/>
      <c r="MWT2381" s="467"/>
      <c r="MWU2381" s="467"/>
      <c r="MWV2381" s="1055"/>
      <c r="MWW2381" s="695"/>
      <c r="MWX2381" s="696"/>
      <c r="MWY2381" s="696"/>
      <c r="MWZ2381" s="697"/>
      <c r="MXA2381" s="697"/>
      <c r="MXB2381" s="473"/>
      <c r="MXC2381" s="470"/>
      <c r="MXD2381" s="470"/>
      <c r="MXE2381" s="470"/>
      <c r="MXF2381" s="677"/>
      <c r="MXG2381" s="470"/>
      <c r="MXH2381" s="467"/>
      <c r="MXI2381" s="559"/>
      <c r="MXJ2381" s="467"/>
      <c r="MXK2381" s="467"/>
      <c r="MXL2381" s="467"/>
      <c r="MXM2381" s="467"/>
      <c r="MXN2381" s="467"/>
      <c r="MXO2381" s="467"/>
      <c r="MXP2381" s="467"/>
      <c r="MXQ2381" s="467"/>
      <c r="MXR2381" s="467"/>
      <c r="MXS2381" s="467"/>
      <c r="MXT2381" s="467"/>
      <c r="MXU2381" s="467"/>
      <c r="MXV2381" s="467"/>
      <c r="MXW2381" s="467"/>
      <c r="MXX2381" s="467"/>
      <c r="MXY2381" s="467"/>
      <c r="MXZ2381" s="467"/>
      <c r="MYA2381" s="467"/>
      <c r="MYB2381" s="467"/>
      <c r="MYC2381" s="467"/>
      <c r="MYD2381" s="467"/>
      <c r="MYE2381" s="467"/>
      <c r="MYF2381" s="1055"/>
      <c r="MYG2381" s="695"/>
      <c r="MYH2381" s="696"/>
      <c r="MYI2381" s="696"/>
      <c r="MYJ2381" s="697"/>
      <c r="MYK2381" s="697"/>
      <c r="MYL2381" s="473"/>
      <c r="MYM2381" s="470"/>
      <c r="MYN2381" s="470"/>
      <c r="MYO2381" s="470"/>
      <c r="MYP2381" s="677"/>
      <c r="MYQ2381" s="470"/>
      <c r="MYR2381" s="467"/>
      <c r="MYS2381" s="559"/>
      <c r="MYT2381" s="467"/>
      <c r="MYU2381" s="467"/>
      <c r="MYV2381" s="467"/>
      <c r="MYW2381" s="467"/>
      <c r="MYX2381" s="467"/>
      <c r="MYY2381" s="467"/>
      <c r="MYZ2381" s="467"/>
      <c r="MZA2381" s="467"/>
      <c r="MZB2381" s="467"/>
      <c r="MZC2381" s="467"/>
      <c r="MZD2381" s="467"/>
      <c r="MZE2381" s="467"/>
      <c r="MZF2381" s="467"/>
      <c r="MZG2381" s="467"/>
      <c r="MZH2381" s="467"/>
      <c r="MZI2381" s="467"/>
      <c r="MZJ2381" s="467"/>
      <c r="MZK2381" s="467"/>
      <c r="MZL2381" s="467"/>
      <c r="MZM2381" s="467"/>
      <c r="MZN2381" s="467"/>
      <c r="MZO2381" s="467"/>
      <c r="MZP2381" s="1055"/>
      <c r="MZQ2381" s="695"/>
      <c r="MZR2381" s="696"/>
      <c r="MZS2381" s="696"/>
      <c r="MZT2381" s="697"/>
      <c r="MZU2381" s="697"/>
      <c r="MZV2381" s="473"/>
      <c r="MZW2381" s="470"/>
      <c r="MZX2381" s="470"/>
      <c r="MZY2381" s="470"/>
      <c r="MZZ2381" s="677"/>
      <c r="NAA2381" s="470"/>
      <c r="NAB2381" s="467"/>
      <c r="NAC2381" s="559"/>
      <c r="NAD2381" s="467"/>
      <c r="NAE2381" s="467"/>
      <c r="NAF2381" s="467"/>
      <c r="NAG2381" s="467"/>
      <c r="NAH2381" s="467"/>
      <c r="NAI2381" s="467"/>
      <c r="NAJ2381" s="467"/>
      <c r="NAK2381" s="467"/>
      <c r="NAL2381" s="467"/>
      <c r="NAM2381" s="467"/>
      <c r="NAN2381" s="467"/>
      <c r="NAO2381" s="467"/>
      <c r="NAP2381" s="467"/>
      <c r="NAQ2381" s="467"/>
      <c r="NAR2381" s="467"/>
      <c r="NAS2381" s="467"/>
      <c r="NAT2381" s="467"/>
      <c r="NAU2381" s="467"/>
      <c r="NAV2381" s="467"/>
      <c r="NAW2381" s="467"/>
      <c r="NAX2381" s="467"/>
      <c r="NAY2381" s="467"/>
      <c r="NAZ2381" s="1055"/>
      <c r="NBA2381" s="695"/>
      <c r="NBB2381" s="696"/>
      <c r="NBC2381" s="696"/>
      <c r="NBD2381" s="697"/>
      <c r="NBE2381" s="697"/>
      <c r="NBF2381" s="473"/>
      <c r="NBG2381" s="470"/>
      <c r="NBH2381" s="470"/>
      <c r="NBI2381" s="470"/>
      <c r="NBJ2381" s="677"/>
      <c r="NBK2381" s="470"/>
      <c r="NBL2381" s="467"/>
      <c r="NBM2381" s="559"/>
      <c r="NBN2381" s="467"/>
      <c r="NBO2381" s="467"/>
      <c r="NBP2381" s="467"/>
      <c r="NBQ2381" s="467"/>
      <c r="NBR2381" s="467"/>
      <c r="NBS2381" s="467"/>
      <c r="NBT2381" s="467"/>
      <c r="NBU2381" s="467"/>
      <c r="NBV2381" s="467"/>
      <c r="NBW2381" s="467"/>
      <c r="NBX2381" s="467"/>
      <c r="NBY2381" s="467"/>
      <c r="NBZ2381" s="467"/>
      <c r="NCA2381" s="467"/>
      <c r="NCB2381" s="467"/>
      <c r="NCC2381" s="467"/>
      <c r="NCD2381" s="467"/>
      <c r="NCE2381" s="467"/>
      <c r="NCF2381" s="467"/>
      <c r="NCG2381" s="467"/>
      <c r="NCH2381" s="467"/>
      <c r="NCI2381" s="467"/>
      <c r="NCJ2381" s="1055"/>
      <c r="NCK2381" s="695"/>
      <c r="NCL2381" s="696"/>
      <c r="NCM2381" s="696"/>
      <c r="NCN2381" s="697"/>
      <c r="NCO2381" s="697"/>
      <c r="NCP2381" s="473"/>
      <c r="NCQ2381" s="470"/>
      <c r="NCR2381" s="470"/>
      <c r="NCS2381" s="470"/>
      <c r="NCT2381" s="677"/>
      <c r="NCU2381" s="470"/>
      <c r="NCV2381" s="467"/>
      <c r="NCW2381" s="559"/>
      <c r="NCX2381" s="467"/>
      <c r="NCY2381" s="467"/>
      <c r="NCZ2381" s="467"/>
      <c r="NDA2381" s="467"/>
      <c r="NDB2381" s="467"/>
      <c r="NDC2381" s="467"/>
      <c r="NDD2381" s="467"/>
      <c r="NDE2381" s="467"/>
      <c r="NDF2381" s="467"/>
      <c r="NDG2381" s="467"/>
      <c r="NDH2381" s="467"/>
      <c r="NDI2381" s="467"/>
      <c r="NDJ2381" s="467"/>
      <c r="NDK2381" s="467"/>
      <c r="NDL2381" s="467"/>
      <c r="NDM2381" s="467"/>
      <c r="NDN2381" s="467"/>
      <c r="NDO2381" s="467"/>
      <c r="NDP2381" s="467"/>
      <c r="NDQ2381" s="467"/>
      <c r="NDR2381" s="467"/>
      <c r="NDS2381" s="467"/>
      <c r="NDT2381" s="1055"/>
      <c r="NDU2381" s="695"/>
      <c r="NDV2381" s="696"/>
      <c r="NDW2381" s="696"/>
      <c r="NDX2381" s="697"/>
      <c r="NDY2381" s="697"/>
      <c r="NDZ2381" s="473"/>
      <c r="NEA2381" s="470"/>
      <c r="NEB2381" s="470"/>
      <c r="NEC2381" s="470"/>
      <c r="NED2381" s="677"/>
      <c r="NEE2381" s="470"/>
      <c r="NEF2381" s="467"/>
      <c r="NEG2381" s="559"/>
      <c r="NEH2381" s="467"/>
      <c r="NEI2381" s="467"/>
      <c r="NEJ2381" s="467"/>
      <c r="NEK2381" s="467"/>
      <c r="NEL2381" s="467"/>
      <c r="NEM2381" s="467"/>
      <c r="NEN2381" s="467"/>
      <c r="NEO2381" s="467"/>
      <c r="NEP2381" s="467"/>
      <c r="NEQ2381" s="467"/>
      <c r="NER2381" s="467"/>
      <c r="NES2381" s="467"/>
      <c r="NET2381" s="467"/>
      <c r="NEU2381" s="467"/>
      <c r="NEV2381" s="467"/>
      <c r="NEW2381" s="467"/>
      <c r="NEX2381" s="467"/>
      <c r="NEY2381" s="467"/>
      <c r="NEZ2381" s="467"/>
      <c r="NFA2381" s="467"/>
      <c r="NFB2381" s="467"/>
      <c r="NFC2381" s="467"/>
      <c r="NFD2381" s="1055"/>
      <c r="NFE2381" s="695"/>
      <c r="NFF2381" s="696"/>
      <c r="NFG2381" s="696"/>
      <c r="NFH2381" s="697"/>
      <c r="NFI2381" s="697"/>
      <c r="NFJ2381" s="473"/>
      <c r="NFK2381" s="470"/>
      <c r="NFL2381" s="470"/>
      <c r="NFM2381" s="470"/>
      <c r="NFN2381" s="677"/>
      <c r="NFO2381" s="470"/>
      <c r="NFP2381" s="467"/>
      <c r="NFQ2381" s="559"/>
      <c r="NFR2381" s="467"/>
      <c r="NFS2381" s="467"/>
      <c r="NFT2381" s="467"/>
      <c r="NFU2381" s="467"/>
      <c r="NFV2381" s="467"/>
      <c r="NFW2381" s="467"/>
      <c r="NFX2381" s="467"/>
      <c r="NFY2381" s="467"/>
      <c r="NFZ2381" s="467"/>
      <c r="NGA2381" s="467"/>
      <c r="NGB2381" s="467"/>
      <c r="NGC2381" s="467"/>
      <c r="NGD2381" s="467"/>
      <c r="NGE2381" s="467"/>
      <c r="NGF2381" s="467"/>
      <c r="NGG2381" s="467"/>
      <c r="NGH2381" s="467"/>
      <c r="NGI2381" s="467"/>
      <c r="NGJ2381" s="467"/>
      <c r="NGK2381" s="467"/>
      <c r="NGL2381" s="467"/>
      <c r="NGM2381" s="467"/>
      <c r="NGN2381" s="1055"/>
      <c r="NGO2381" s="695"/>
      <c r="NGP2381" s="696"/>
      <c r="NGQ2381" s="696"/>
      <c r="NGR2381" s="697"/>
      <c r="NGS2381" s="697"/>
      <c r="NGT2381" s="473"/>
      <c r="NGU2381" s="470"/>
      <c r="NGV2381" s="470"/>
      <c r="NGW2381" s="470"/>
      <c r="NGX2381" s="677"/>
      <c r="NGY2381" s="470"/>
      <c r="NGZ2381" s="467"/>
      <c r="NHA2381" s="559"/>
      <c r="NHB2381" s="467"/>
      <c r="NHC2381" s="467"/>
      <c r="NHD2381" s="467"/>
      <c r="NHE2381" s="467"/>
      <c r="NHF2381" s="467"/>
      <c r="NHG2381" s="467"/>
      <c r="NHH2381" s="467"/>
      <c r="NHI2381" s="467"/>
      <c r="NHJ2381" s="467"/>
      <c r="NHK2381" s="467"/>
      <c r="NHL2381" s="467"/>
      <c r="NHM2381" s="467"/>
      <c r="NHN2381" s="467"/>
      <c r="NHO2381" s="467"/>
      <c r="NHP2381" s="467"/>
      <c r="NHQ2381" s="467"/>
      <c r="NHR2381" s="467"/>
      <c r="NHS2381" s="467"/>
      <c r="NHT2381" s="467"/>
      <c r="NHU2381" s="467"/>
      <c r="NHV2381" s="467"/>
      <c r="NHW2381" s="467"/>
      <c r="NHX2381" s="1055"/>
      <c r="NHY2381" s="695"/>
      <c r="NHZ2381" s="696"/>
      <c r="NIA2381" s="696"/>
      <c r="NIB2381" s="697"/>
      <c r="NIC2381" s="697"/>
      <c r="NID2381" s="473"/>
      <c r="NIE2381" s="470"/>
      <c r="NIF2381" s="470"/>
      <c r="NIG2381" s="470"/>
      <c r="NIH2381" s="677"/>
      <c r="NII2381" s="470"/>
      <c r="NIJ2381" s="467"/>
      <c r="NIK2381" s="559"/>
      <c r="NIL2381" s="467"/>
      <c r="NIM2381" s="467"/>
      <c r="NIN2381" s="467"/>
      <c r="NIO2381" s="467"/>
      <c r="NIP2381" s="467"/>
      <c r="NIQ2381" s="467"/>
      <c r="NIR2381" s="467"/>
      <c r="NIS2381" s="467"/>
      <c r="NIT2381" s="467"/>
      <c r="NIU2381" s="467"/>
      <c r="NIV2381" s="467"/>
      <c r="NIW2381" s="467"/>
      <c r="NIX2381" s="467"/>
      <c r="NIY2381" s="467"/>
      <c r="NIZ2381" s="467"/>
      <c r="NJA2381" s="467"/>
      <c r="NJB2381" s="467"/>
      <c r="NJC2381" s="467"/>
      <c r="NJD2381" s="467"/>
      <c r="NJE2381" s="467"/>
      <c r="NJF2381" s="467"/>
      <c r="NJG2381" s="467"/>
      <c r="NJH2381" s="1055"/>
      <c r="NJI2381" s="695"/>
      <c r="NJJ2381" s="696"/>
      <c r="NJK2381" s="696"/>
      <c r="NJL2381" s="697"/>
      <c r="NJM2381" s="697"/>
      <c r="NJN2381" s="473"/>
      <c r="NJO2381" s="470"/>
      <c r="NJP2381" s="470"/>
      <c r="NJQ2381" s="470"/>
      <c r="NJR2381" s="677"/>
      <c r="NJS2381" s="470"/>
      <c r="NJT2381" s="467"/>
      <c r="NJU2381" s="559"/>
      <c r="NJV2381" s="467"/>
      <c r="NJW2381" s="467"/>
      <c r="NJX2381" s="467"/>
      <c r="NJY2381" s="467"/>
      <c r="NJZ2381" s="467"/>
      <c r="NKA2381" s="467"/>
      <c r="NKB2381" s="467"/>
      <c r="NKC2381" s="467"/>
      <c r="NKD2381" s="467"/>
      <c r="NKE2381" s="467"/>
      <c r="NKF2381" s="467"/>
      <c r="NKG2381" s="467"/>
      <c r="NKH2381" s="467"/>
      <c r="NKI2381" s="467"/>
      <c r="NKJ2381" s="467"/>
      <c r="NKK2381" s="467"/>
      <c r="NKL2381" s="467"/>
      <c r="NKM2381" s="467"/>
      <c r="NKN2381" s="467"/>
      <c r="NKO2381" s="467"/>
      <c r="NKP2381" s="467"/>
      <c r="NKQ2381" s="467"/>
      <c r="NKR2381" s="1055"/>
      <c r="NKS2381" s="695"/>
      <c r="NKT2381" s="696"/>
      <c r="NKU2381" s="696"/>
      <c r="NKV2381" s="697"/>
      <c r="NKW2381" s="697"/>
      <c r="NKX2381" s="473"/>
      <c r="NKY2381" s="470"/>
      <c r="NKZ2381" s="470"/>
      <c r="NLA2381" s="470"/>
      <c r="NLB2381" s="677"/>
      <c r="NLC2381" s="470"/>
      <c r="NLD2381" s="467"/>
      <c r="NLE2381" s="559"/>
      <c r="NLF2381" s="467"/>
      <c r="NLG2381" s="467"/>
      <c r="NLH2381" s="467"/>
      <c r="NLI2381" s="467"/>
      <c r="NLJ2381" s="467"/>
      <c r="NLK2381" s="467"/>
      <c r="NLL2381" s="467"/>
      <c r="NLM2381" s="467"/>
      <c r="NLN2381" s="467"/>
      <c r="NLO2381" s="467"/>
      <c r="NLP2381" s="467"/>
      <c r="NLQ2381" s="467"/>
      <c r="NLR2381" s="467"/>
      <c r="NLS2381" s="467"/>
      <c r="NLT2381" s="467"/>
      <c r="NLU2381" s="467"/>
      <c r="NLV2381" s="467"/>
      <c r="NLW2381" s="467"/>
      <c r="NLX2381" s="467"/>
      <c r="NLY2381" s="467"/>
      <c r="NLZ2381" s="467"/>
      <c r="NMA2381" s="467"/>
      <c r="NMB2381" s="1055"/>
      <c r="NMC2381" s="695"/>
      <c r="NMD2381" s="696"/>
      <c r="NME2381" s="696"/>
      <c r="NMF2381" s="697"/>
      <c r="NMG2381" s="697"/>
      <c r="NMH2381" s="473"/>
      <c r="NMI2381" s="470"/>
      <c r="NMJ2381" s="470"/>
      <c r="NMK2381" s="470"/>
      <c r="NML2381" s="677"/>
      <c r="NMM2381" s="470"/>
      <c r="NMN2381" s="467"/>
      <c r="NMO2381" s="559"/>
      <c r="NMP2381" s="467"/>
      <c r="NMQ2381" s="467"/>
      <c r="NMR2381" s="467"/>
      <c r="NMS2381" s="467"/>
      <c r="NMT2381" s="467"/>
      <c r="NMU2381" s="467"/>
      <c r="NMV2381" s="467"/>
      <c r="NMW2381" s="467"/>
      <c r="NMX2381" s="467"/>
      <c r="NMY2381" s="467"/>
      <c r="NMZ2381" s="467"/>
      <c r="NNA2381" s="467"/>
      <c r="NNB2381" s="467"/>
      <c r="NNC2381" s="467"/>
      <c r="NND2381" s="467"/>
      <c r="NNE2381" s="467"/>
      <c r="NNF2381" s="467"/>
      <c r="NNG2381" s="467"/>
      <c r="NNH2381" s="467"/>
      <c r="NNI2381" s="467"/>
      <c r="NNJ2381" s="467"/>
      <c r="NNK2381" s="467"/>
      <c r="NNL2381" s="1055"/>
      <c r="NNM2381" s="695"/>
      <c r="NNN2381" s="696"/>
      <c r="NNO2381" s="696"/>
      <c r="NNP2381" s="697"/>
      <c r="NNQ2381" s="697"/>
      <c r="NNR2381" s="473"/>
      <c r="NNS2381" s="470"/>
      <c r="NNT2381" s="470"/>
      <c r="NNU2381" s="470"/>
      <c r="NNV2381" s="677"/>
      <c r="NNW2381" s="470"/>
      <c r="NNX2381" s="467"/>
      <c r="NNY2381" s="559"/>
      <c r="NNZ2381" s="467"/>
      <c r="NOA2381" s="467"/>
      <c r="NOB2381" s="467"/>
      <c r="NOC2381" s="467"/>
      <c r="NOD2381" s="467"/>
      <c r="NOE2381" s="467"/>
      <c r="NOF2381" s="467"/>
      <c r="NOG2381" s="467"/>
      <c r="NOH2381" s="467"/>
      <c r="NOI2381" s="467"/>
      <c r="NOJ2381" s="467"/>
      <c r="NOK2381" s="467"/>
      <c r="NOL2381" s="467"/>
      <c r="NOM2381" s="467"/>
      <c r="NON2381" s="467"/>
      <c r="NOO2381" s="467"/>
      <c r="NOP2381" s="467"/>
      <c r="NOQ2381" s="467"/>
      <c r="NOR2381" s="467"/>
      <c r="NOS2381" s="467"/>
      <c r="NOT2381" s="467"/>
      <c r="NOU2381" s="467"/>
      <c r="NOV2381" s="1055"/>
      <c r="NOW2381" s="695"/>
      <c r="NOX2381" s="696"/>
      <c r="NOY2381" s="696"/>
      <c r="NOZ2381" s="697"/>
      <c r="NPA2381" s="697"/>
      <c r="NPB2381" s="473"/>
      <c r="NPC2381" s="470"/>
      <c r="NPD2381" s="470"/>
      <c r="NPE2381" s="470"/>
      <c r="NPF2381" s="677"/>
      <c r="NPG2381" s="470"/>
      <c r="NPH2381" s="467"/>
      <c r="NPI2381" s="559"/>
      <c r="NPJ2381" s="467"/>
      <c r="NPK2381" s="467"/>
      <c r="NPL2381" s="467"/>
      <c r="NPM2381" s="467"/>
      <c r="NPN2381" s="467"/>
      <c r="NPO2381" s="467"/>
      <c r="NPP2381" s="467"/>
      <c r="NPQ2381" s="467"/>
      <c r="NPR2381" s="467"/>
      <c r="NPS2381" s="467"/>
      <c r="NPT2381" s="467"/>
      <c r="NPU2381" s="467"/>
      <c r="NPV2381" s="467"/>
      <c r="NPW2381" s="467"/>
      <c r="NPX2381" s="467"/>
      <c r="NPY2381" s="467"/>
      <c r="NPZ2381" s="467"/>
      <c r="NQA2381" s="467"/>
      <c r="NQB2381" s="467"/>
      <c r="NQC2381" s="467"/>
      <c r="NQD2381" s="467"/>
      <c r="NQE2381" s="467"/>
      <c r="NQF2381" s="1055"/>
      <c r="NQG2381" s="695"/>
      <c r="NQH2381" s="696"/>
      <c r="NQI2381" s="696"/>
      <c r="NQJ2381" s="697"/>
      <c r="NQK2381" s="697"/>
      <c r="NQL2381" s="473"/>
      <c r="NQM2381" s="470"/>
      <c r="NQN2381" s="470"/>
      <c r="NQO2381" s="470"/>
      <c r="NQP2381" s="677"/>
      <c r="NQQ2381" s="470"/>
      <c r="NQR2381" s="467"/>
      <c r="NQS2381" s="559"/>
      <c r="NQT2381" s="467"/>
      <c r="NQU2381" s="467"/>
      <c r="NQV2381" s="467"/>
      <c r="NQW2381" s="467"/>
      <c r="NQX2381" s="467"/>
      <c r="NQY2381" s="467"/>
      <c r="NQZ2381" s="467"/>
      <c r="NRA2381" s="467"/>
      <c r="NRB2381" s="467"/>
      <c r="NRC2381" s="467"/>
      <c r="NRD2381" s="467"/>
      <c r="NRE2381" s="467"/>
      <c r="NRF2381" s="467"/>
      <c r="NRG2381" s="467"/>
      <c r="NRH2381" s="467"/>
      <c r="NRI2381" s="467"/>
      <c r="NRJ2381" s="467"/>
      <c r="NRK2381" s="467"/>
      <c r="NRL2381" s="467"/>
      <c r="NRM2381" s="467"/>
      <c r="NRN2381" s="467"/>
      <c r="NRO2381" s="467"/>
      <c r="NRP2381" s="1055"/>
      <c r="NRQ2381" s="695"/>
      <c r="NRR2381" s="696"/>
      <c r="NRS2381" s="696"/>
      <c r="NRT2381" s="697"/>
      <c r="NRU2381" s="697"/>
      <c r="NRV2381" s="473"/>
      <c r="NRW2381" s="470"/>
      <c r="NRX2381" s="470"/>
      <c r="NRY2381" s="470"/>
      <c r="NRZ2381" s="677"/>
      <c r="NSA2381" s="470"/>
      <c r="NSB2381" s="467"/>
      <c r="NSC2381" s="559"/>
      <c r="NSD2381" s="467"/>
      <c r="NSE2381" s="467"/>
      <c r="NSF2381" s="467"/>
      <c r="NSG2381" s="467"/>
      <c r="NSH2381" s="467"/>
      <c r="NSI2381" s="467"/>
      <c r="NSJ2381" s="467"/>
      <c r="NSK2381" s="467"/>
      <c r="NSL2381" s="467"/>
      <c r="NSM2381" s="467"/>
      <c r="NSN2381" s="467"/>
      <c r="NSO2381" s="467"/>
      <c r="NSP2381" s="467"/>
      <c r="NSQ2381" s="467"/>
      <c r="NSR2381" s="467"/>
      <c r="NSS2381" s="467"/>
      <c r="NST2381" s="467"/>
      <c r="NSU2381" s="467"/>
      <c r="NSV2381" s="467"/>
      <c r="NSW2381" s="467"/>
      <c r="NSX2381" s="467"/>
      <c r="NSY2381" s="467"/>
      <c r="NSZ2381" s="1055"/>
      <c r="NTA2381" s="695"/>
      <c r="NTB2381" s="696"/>
      <c r="NTC2381" s="696"/>
      <c r="NTD2381" s="697"/>
      <c r="NTE2381" s="697"/>
      <c r="NTF2381" s="473"/>
      <c r="NTG2381" s="470"/>
      <c r="NTH2381" s="470"/>
      <c r="NTI2381" s="470"/>
      <c r="NTJ2381" s="677"/>
      <c r="NTK2381" s="470"/>
      <c r="NTL2381" s="467"/>
      <c r="NTM2381" s="559"/>
      <c r="NTN2381" s="467"/>
      <c r="NTO2381" s="467"/>
      <c r="NTP2381" s="467"/>
      <c r="NTQ2381" s="467"/>
      <c r="NTR2381" s="467"/>
      <c r="NTS2381" s="467"/>
      <c r="NTT2381" s="467"/>
      <c r="NTU2381" s="467"/>
      <c r="NTV2381" s="467"/>
      <c r="NTW2381" s="467"/>
      <c r="NTX2381" s="467"/>
      <c r="NTY2381" s="467"/>
      <c r="NTZ2381" s="467"/>
      <c r="NUA2381" s="467"/>
      <c r="NUB2381" s="467"/>
      <c r="NUC2381" s="467"/>
      <c r="NUD2381" s="467"/>
      <c r="NUE2381" s="467"/>
      <c r="NUF2381" s="467"/>
      <c r="NUG2381" s="467"/>
      <c r="NUH2381" s="467"/>
      <c r="NUI2381" s="467"/>
      <c r="NUJ2381" s="1055"/>
      <c r="NUK2381" s="695"/>
      <c r="NUL2381" s="696"/>
      <c r="NUM2381" s="696"/>
      <c r="NUN2381" s="697"/>
      <c r="NUO2381" s="697"/>
      <c r="NUP2381" s="473"/>
      <c r="NUQ2381" s="470"/>
      <c r="NUR2381" s="470"/>
      <c r="NUS2381" s="470"/>
      <c r="NUT2381" s="677"/>
      <c r="NUU2381" s="470"/>
      <c r="NUV2381" s="467"/>
      <c r="NUW2381" s="559"/>
      <c r="NUX2381" s="467"/>
      <c r="NUY2381" s="467"/>
      <c r="NUZ2381" s="467"/>
      <c r="NVA2381" s="467"/>
      <c r="NVB2381" s="467"/>
      <c r="NVC2381" s="467"/>
      <c r="NVD2381" s="467"/>
      <c r="NVE2381" s="467"/>
      <c r="NVF2381" s="467"/>
      <c r="NVG2381" s="467"/>
      <c r="NVH2381" s="467"/>
      <c r="NVI2381" s="467"/>
      <c r="NVJ2381" s="467"/>
      <c r="NVK2381" s="467"/>
      <c r="NVL2381" s="467"/>
      <c r="NVM2381" s="467"/>
      <c r="NVN2381" s="467"/>
      <c r="NVO2381" s="467"/>
      <c r="NVP2381" s="467"/>
      <c r="NVQ2381" s="467"/>
      <c r="NVR2381" s="467"/>
      <c r="NVS2381" s="467"/>
      <c r="NVT2381" s="1055"/>
      <c r="NVU2381" s="695"/>
      <c r="NVV2381" s="696"/>
      <c r="NVW2381" s="696"/>
      <c r="NVX2381" s="697"/>
      <c r="NVY2381" s="697"/>
      <c r="NVZ2381" s="473"/>
      <c r="NWA2381" s="470"/>
      <c r="NWB2381" s="470"/>
      <c r="NWC2381" s="470"/>
      <c r="NWD2381" s="677"/>
      <c r="NWE2381" s="470"/>
      <c r="NWF2381" s="467"/>
      <c r="NWG2381" s="559"/>
      <c r="NWH2381" s="467"/>
      <c r="NWI2381" s="467"/>
      <c r="NWJ2381" s="467"/>
      <c r="NWK2381" s="467"/>
      <c r="NWL2381" s="467"/>
      <c r="NWM2381" s="467"/>
      <c r="NWN2381" s="467"/>
      <c r="NWO2381" s="467"/>
      <c r="NWP2381" s="467"/>
      <c r="NWQ2381" s="467"/>
      <c r="NWR2381" s="467"/>
      <c r="NWS2381" s="467"/>
      <c r="NWT2381" s="467"/>
      <c r="NWU2381" s="467"/>
      <c r="NWV2381" s="467"/>
      <c r="NWW2381" s="467"/>
      <c r="NWX2381" s="467"/>
      <c r="NWY2381" s="467"/>
      <c r="NWZ2381" s="467"/>
      <c r="NXA2381" s="467"/>
      <c r="NXB2381" s="467"/>
      <c r="NXC2381" s="467"/>
      <c r="NXD2381" s="1055"/>
      <c r="NXE2381" s="695"/>
      <c r="NXF2381" s="696"/>
      <c r="NXG2381" s="696"/>
      <c r="NXH2381" s="697"/>
      <c r="NXI2381" s="697"/>
      <c r="NXJ2381" s="473"/>
      <c r="NXK2381" s="470"/>
      <c r="NXL2381" s="470"/>
      <c r="NXM2381" s="470"/>
      <c r="NXN2381" s="677"/>
      <c r="NXO2381" s="470"/>
      <c r="NXP2381" s="467"/>
      <c r="NXQ2381" s="559"/>
      <c r="NXR2381" s="467"/>
      <c r="NXS2381" s="467"/>
      <c r="NXT2381" s="467"/>
      <c r="NXU2381" s="467"/>
      <c r="NXV2381" s="467"/>
      <c r="NXW2381" s="467"/>
      <c r="NXX2381" s="467"/>
      <c r="NXY2381" s="467"/>
      <c r="NXZ2381" s="467"/>
      <c r="NYA2381" s="467"/>
      <c r="NYB2381" s="467"/>
      <c r="NYC2381" s="467"/>
      <c r="NYD2381" s="467"/>
      <c r="NYE2381" s="467"/>
      <c r="NYF2381" s="467"/>
      <c r="NYG2381" s="467"/>
      <c r="NYH2381" s="467"/>
      <c r="NYI2381" s="467"/>
      <c r="NYJ2381" s="467"/>
      <c r="NYK2381" s="467"/>
      <c r="NYL2381" s="467"/>
      <c r="NYM2381" s="467"/>
      <c r="NYN2381" s="1055"/>
      <c r="NYO2381" s="695"/>
      <c r="NYP2381" s="696"/>
      <c r="NYQ2381" s="696"/>
      <c r="NYR2381" s="697"/>
      <c r="NYS2381" s="697"/>
      <c r="NYT2381" s="473"/>
      <c r="NYU2381" s="470"/>
      <c r="NYV2381" s="470"/>
      <c r="NYW2381" s="470"/>
      <c r="NYX2381" s="677"/>
      <c r="NYY2381" s="470"/>
      <c r="NYZ2381" s="467"/>
      <c r="NZA2381" s="559"/>
      <c r="NZB2381" s="467"/>
      <c r="NZC2381" s="467"/>
      <c r="NZD2381" s="467"/>
      <c r="NZE2381" s="467"/>
      <c r="NZF2381" s="467"/>
      <c r="NZG2381" s="467"/>
      <c r="NZH2381" s="467"/>
      <c r="NZI2381" s="467"/>
      <c r="NZJ2381" s="467"/>
      <c r="NZK2381" s="467"/>
      <c r="NZL2381" s="467"/>
      <c r="NZM2381" s="467"/>
      <c r="NZN2381" s="467"/>
      <c r="NZO2381" s="467"/>
      <c r="NZP2381" s="467"/>
      <c r="NZQ2381" s="467"/>
      <c r="NZR2381" s="467"/>
      <c r="NZS2381" s="467"/>
      <c r="NZT2381" s="467"/>
      <c r="NZU2381" s="467"/>
      <c r="NZV2381" s="467"/>
      <c r="NZW2381" s="467"/>
      <c r="NZX2381" s="1055"/>
      <c r="NZY2381" s="695"/>
      <c r="NZZ2381" s="696"/>
      <c r="OAA2381" s="696"/>
      <c r="OAB2381" s="697"/>
      <c r="OAC2381" s="697"/>
      <c r="OAD2381" s="473"/>
      <c r="OAE2381" s="470"/>
      <c r="OAF2381" s="470"/>
      <c r="OAG2381" s="470"/>
      <c r="OAH2381" s="677"/>
      <c r="OAI2381" s="470"/>
      <c r="OAJ2381" s="467"/>
      <c r="OAK2381" s="559"/>
      <c r="OAL2381" s="467"/>
      <c r="OAM2381" s="467"/>
      <c r="OAN2381" s="467"/>
      <c r="OAO2381" s="467"/>
      <c r="OAP2381" s="467"/>
      <c r="OAQ2381" s="467"/>
      <c r="OAR2381" s="467"/>
      <c r="OAS2381" s="467"/>
      <c r="OAT2381" s="467"/>
      <c r="OAU2381" s="467"/>
      <c r="OAV2381" s="467"/>
      <c r="OAW2381" s="467"/>
      <c r="OAX2381" s="467"/>
      <c r="OAY2381" s="467"/>
      <c r="OAZ2381" s="467"/>
      <c r="OBA2381" s="467"/>
      <c r="OBB2381" s="467"/>
      <c r="OBC2381" s="467"/>
      <c r="OBD2381" s="467"/>
      <c r="OBE2381" s="467"/>
      <c r="OBF2381" s="467"/>
      <c r="OBG2381" s="467"/>
      <c r="OBH2381" s="1055"/>
      <c r="OBI2381" s="695"/>
      <c r="OBJ2381" s="696"/>
      <c r="OBK2381" s="696"/>
      <c r="OBL2381" s="697"/>
      <c r="OBM2381" s="697"/>
      <c r="OBN2381" s="473"/>
      <c r="OBO2381" s="470"/>
      <c r="OBP2381" s="470"/>
      <c r="OBQ2381" s="470"/>
      <c r="OBR2381" s="677"/>
      <c r="OBS2381" s="470"/>
      <c r="OBT2381" s="467"/>
      <c r="OBU2381" s="559"/>
      <c r="OBV2381" s="467"/>
      <c r="OBW2381" s="467"/>
      <c r="OBX2381" s="467"/>
      <c r="OBY2381" s="467"/>
      <c r="OBZ2381" s="467"/>
      <c r="OCA2381" s="467"/>
      <c r="OCB2381" s="467"/>
      <c r="OCC2381" s="467"/>
      <c r="OCD2381" s="467"/>
      <c r="OCE2381" s="467"/>
      <c r="OCF2381" s="467"/>
      <c r="OCG2381" s="467"/>
      <c r="OCH2381" s="467"/>
      <c r="OCI2381" s="467"/>
      <c r="OCJ2381" s="467"/>
      <c r="OCK2381" s="467"/>
      <c r="OCL2381" s="467"/>
      <c r="OCM2381" s="467"/>
      <c r="OCN2381" s="467"/>
      <c r="OCO2381" s="467"/>
      <c r="OCP2381" s="467"/>
      <c r="OCQ2381" s="467"/>
      <c r="OCR2381" s="1055"/>
      <c r="OCS2381" s="695"/>
      <c r="OCT2381" s="696"/>
      <c r="OCU2381" s="696"/>
      <c r="OCV2381" s="697"/>
      <c r="OCW2381" s="697"/>
      <c r="OCX2381" s="473"/>
      <c r="OCY2381" s="470"/>
      <c r="OCZ2381" s="470"/>
      <c r="ODA2381" s="470"/>
      <c r="ODB2381" s="677"/>
      <c r="ODC2381" s="470"/>
      <c r="ODD2381" s="467"/>
      <c r="ODE2381" s="559"/>
      <c r="ODF2381" s="467"/>
      <c r="ODG2381" s="467"/>
      <c r="ODH2381" s="467"/>
      <c r="ODI2381" s="467"/>
      <c r="ODJ2381" s="467"/>
      <c r="ODK2381" s="467"/>
      <c r="ODL2381" s="467"/>
      <c r="ODM2381" s="467"/>
      <c r="ODN2381" s="467"/>
      <c r="ODO2381" s="467"/>
      <c r="ODP2381" s="467"/>
      <c r="ODQ2381" s="467"/>
      <c r="ODR2381" s="467"/>
      <c r="ODS2381" s="467"/>
      <c r="ODT2381" s="467"/>
      <c r="ODU2381" s="467"/>
      <c r="ODV2381" s="467"/>
      <c r="ODW2381" s="467"/>
      <c r="ODX2381" s="467"/>
      <c r="ODY2381" s="467"/>
      <c r="ODZ2381" s="467"/>
      <c r="OEA2381" s="467"/>
      <c r="OEB2381" s="1055"/>
      <c r="OEC2381" s="695"/>
      <c r="OED2381" s="696"/>
      <c r="OEE2381" s="696"/>
      <c r="OEF2381" s="697"/>
      <c r="OEG2381" s="697"/>
      <c r="OEH2381" s="473"/>
      <c r="OEI2381" s="470"/>
      <c r="OEJ2381" s="470"/>
      <c r="OEK2381" s="470"/>
      <c r="OEL2381" s="677"/>
      <c r="OEM2381" s="470"/>
      <c r="OEN2381" s="467"/>
      <c r="OEO2381" s="559"/>
      <c r="OEP2381" s="467"/>
      <c r="OEQ2381" s="467"/>
      <c r="OER2381" s="467"/>
      <c r="OES2381" s="467"/>
      <c r="OET2381" s="467"/>
      <c r="OEU2381" s="467"/>
      <c r="OEV2381" s="467"/>
      <c r="OEW2381" s="467"/>
      <c r="OEX2381" s="467"/>
      <c r="OEY2381" s="467"/>
      <c r="OEZ2381" s="467"/>
      <c r="OFA2381" s="467"/>
      <c r="OFB2381" s="467"/>
      <c r="OFC2381" s="467"/>
      <c r="OFD2381" s="467"/>
      <c r="OFE2381" s="467"/>
      <c r="OFF2381" s="467"/>
      <c r="OFG2381" s="467"/>
      <c r="OFH2381" s="467"/>
      <c r="OFI2381" s="467"/>
      <c r="OFJ2381" s="467"/>
      <c r="OFK2381" s="467"/>
      <c r="OFL2381" s="1055"/>
      <c r="OFM2381" s="695"/>
      <c r="OFN2381" s="696"/>
      <c r="OFO2381" s="696"/>
      <c r="OFP2381" s="697"/>
      <c r="OFQ2381" s="697"/>
      <c r="OFR2381" s="473"/>
      <c r="OFS2381" s="470"/>
      <c r="OFT2381" s="470"/>
      <c r="OFU2381" s="470"/>
      <c r="OFV2381" s="677"/>
      <c r="OFW2381" s="470"/>
      <c r="OFX2381" s="467"/>
      <c r="OFY2381" s="559"/>
      <c r="OFZ2381" s="467"/>
      <c r="OGA2381" s="467"/>
      <c r="OGB2381" s="467"/>
      <c r="OGC2381" s="467"/>
      <c r="OGD2381" s="467"/>
      <c r="OGE2381" s="467"/>
      <c r="OGF2381" s="467"/>
      <c r="OGG2381" s="467"/>
      <c r="OGH2381" s="467"/>
      <c r="OGI2381" s="467"/>
      <c r="OGJ2381" s="467"/>
      <c r="OGK2381" s="467"/>
      <c r="OGL2381" s="467"/>
      <c r="OGM2381" s="467"/>
      <c r="OGN2381" s="467"/>
      <c r="OGO2381" s="467"/>
      <c r="OGP2381" s="467"/>
      <c r="OGQ2381" s="467"/>
      <c r="OGR2381" s="467"/>
      <c r="OGS2381" s="467"/>
      <c r="OGT2381" s="467"/>
      <c r="OGU2381" s="467"/>
      <c r="OGV2381" s="1055"/>
      <c r="OGW2381" s="695"/>
      <c r="OGX2381" s="696"/>
      <c r="OGY2381" s="696"/>
      <c r="OGZ2381" s="697"/>
      <c r="OHA2381" s="697"/>
      <c r="OHB2381" s="473"/>
      <c r="OHC2381" s="470"/>
      <c r="OHD2381" s="470"/>
      <c r="OHE2381" s="470"/>
      <c r="OHF2381" s="677"/>
      <c r="OHG2381" s="470"/>
      <c r="OHH2381" s="467"/>
      <c r="OHI2381" s="559"/>
      <c r="OHJ2381" s="467"/>
      <c r="OHK2381" s="467"/>
      <c r="OHL2381" s="467"/>
      <c r="OHM2381" s="467"/>
      <c r="OHN2381" s="467"/>
      <c r="OHO2381" s="467"/>
      <c r="OHP2381" s="467"/>
      <c r="OHQ2381" s="467"/>
      <c r="OHR2381" s="467"/>
      <c r="OHS2381" s="467"/>
      <c r="OHT2381" s="467"/>
      <c r="OHU2381" s="467"/>
      <c r="OHV2381" s="467"/>
      <c r="OHW2381" s="467"/>
      <c r="OHX2381" s="467"/>
      <c r="OHY2381" s="467"/>
      <c r="OHZ2381" s="467"/>
      <c r="OIA2381" s="467"/>
      <c r="OIB2381" s="467"/>
      <c r="OIC2381" s="467"/>
      <c r="OID2381" s="467"/>
      <c r="OIE2381" s="467"/>
      <c r="OIF2381" s="1055"/>
      <c r="OIG2381" s="695"/>
      <c r="OIH2381" s="696"/>
      <c r="OII2381" s="696"/>
      <c r="OIJ2381" s="697"/>
      <c r="OIK2381" s="697"/>
      <c r="OIL2381" s="473"/>
      <c r="OIM2381" s="470"/>
      <c r="OIN2381" s="470"/>
      <c r="OIO2381" s="470"/>
      <c r="OIP2381" s="677"/>
      <c r="OIQ2381" s="470"/>
      <c r="OIR2381" s="467"/>
      <c r="OIS2381" s="559"/>
      <c r="OIT2381" s="467"/>
      <c r="OIU2381" s="467"/>
      <c r="OIV2381" s="467"/>
      <c r="OIW2381" s="467"/>
      <c r="OIX2381" s="467"/>
      <c r="OIY2381" s="467"/>
      <c r="OIZ2381" s="467"/>
      <c r="OJA2381" s="467"/>
      <c r="OJB2381" s="467"/>
      <c r="OJC2381" s="467"/>
      <c r="OJD2381" s="467"/>
      <c r="OJE2381" s="467"/>
      <c r="OJF2381" s="467"/>
      <c r="OJG2381" s="467"/>
      <c r="OJH2381" s="467"/>
      <c r="OJI2381" s="467"/>
      <c r="OJJ2381" s="467"/>
      <c r="OJK2381" s="467"/>
      <c r="OJL2381" s="467"/>
      <c r="OJM2381" s="467"/>
      <c r="OJN2381" s="467"/>
      <c r="OJO2381" s="467"/>
      <c r="OJP2381" s="1055"/>
      <c r="OJQ2381" s="695"/>
      <c r="OJR2381" s="696"/>
      <c r="OJS2381" s="696"/>
      <c r="OJT2381" s="697"/>
      <c r="OJU2381" s="697"/>
      <c r="OJV2381" s="473"/>
      <c r="OJW2381" s="470"/>
      <c r="OJX2381" s="470"/>
      <c r="OJY2381" s="470"/>
      <c r="OJZ2381" s="677"/>
      <c r="OKA2381" s="470"/>
      <c r="OKB2381" s="467"/>
      <c r="OKC2381" s="559"/>
      <c r="OKD2381" s="467"/>
      <c r="OKE2381" s="467"/>
      <c r="OKF2381" s="467"/>
      <c r="OKG2381" s="467"/>
      <c r="OKH2381" s="467"/>
      <c r="OKI2381" s="467"/>
      <c r="OKJ2381" s="467"/>
      <c r="OKK2381" s="467"/>
      <c r="OKL2381" s="467"/>
      <c r="OKM2381" s="467"/>
      <c r="OKN2381" s="467"/>
      <c r="OKO2381" s="467"/>
      <c r="OKP2381" s="467"/>
      <c r="OKQ2381" s="467"/>
      <c r="OKR2381" s="467"/>
      <c r="OKS2381" s="467"/>
      <c r="OKT2381" s="467"/>
      <c r="OKU2381" s="467"/>
      <c r="OKV2381" s="467"/>
      <c r="OKW2381" s="467"/>
      <c r="OKX2381" s="467"/>
      <c r="OKY2381" s="467"/>
      <c r="OKZ2381" s="1055"/>
      <c r="OLA2381" s="695"/>
      <c r="OLB2381" s="696"/>
      <c r="OLC2381" s="696"/>
      <c r="OLD2381" s="697"/>
      <c r="OLE2381" s="697"/>
      <c r="OLF2381" s="473"/>
      <c r="OLG2381" s="470"/>
      <c r="OLH2381" s="470"/>
      <c r="OLI2381" s="470"/>
      <c r="OLJ2381" s="677"/>
      <c r="OLK2381" s="470"/>
      <c r="OLL2381" s="467"/>
      <c r="OLM2381" s="559"/>
      <c r="OLN2381" s="467"/>
      <c r="OLO2381" s="467"/>
      <c r="OLP2381" s="467"/>
      <c r="OLQ2381" s="467"/>
      <c r="OLR2381" s="467"/>
      <c r="OLS2381" s="467"/>
      <c r="OLT2381" s="467"/>
      <c r="OLU2381" s="467"/>
      <c r="OLV2381" s="467"/>
      <c r="OLW2381" s="467"/>
      <c r="OLX2381" s="467"/>
      <c r="OLY2381" s="467"/>
      <c r="OLZ2381" s="467"/>
      <c r="OMA2381" s="467"/>
      <c r="OMB2381" s="467"/>
      <c r="OMC2381" s="467"/>
      <c r="OMD2381" s="467"/>
      <c r="OME2381" s="467"/>
      <c r="OMF2381" s="467"/>
      <c r="OMG2381" s="467"/>
      <c r="OMH2381" s="467"/>
      <c r="OMI2381" s="467"/>
      <c r="OMJ2381" s="1055"/>
      <c r="OMK2381" s="695"/>
      <c r="OML2381" s="696"/>
      <c r="OMM2381" s="696"/>
      <c r="OMN2381" s="697"/>
      <c r="OMO2381" s="697"/>
      <c r="OMP2381" s="473"/>
      <c r="OMQ2381" s="470"/>
      <c r="OMR2381" s="470"/>
      <c r="OMS2381" s="470"/>
      <c r="OMT2381" s="677"/>
      <c r="OMU2381" s="470"/>
      <c r="OMV2381" s="467"/>
      <c r="OMW2381" s="559"/>
      <c r="OMX2381" s="467"/>
      <c r="OMY2381" s="467"/>
      <c r="OMZ2381" s="467"/>
      <c r="ONA2381" s="467"/>
      <c r="ONB2381" s="467"/>
      <c r="ONC2381" s="467"/>
      <c r="OND2381" s="467"/>
      <c r="ONE2381" s="467"/>
      <c r="ONF2381" s="467"/>
      <c r="ONG2381" s="467"/>
      <c r="ONH2381" s="467"/>
      <c r="ONI2381" s="467"/>
      <c r="ONJ2381" s="467"/>
      <c r="ONK2381" s="467"/>
      <c r="ONL2381" s="467"/>
      <c r="ONM2381" s="467"/>
      <c r="ONN2381" s="467"/>
      <c r="ONO2381" s="467"/>
      <c r="ONP2381" s="467"/>
      <c r="ONQ2381" s="467"/>
      <c r="ONR2381" s="467"/>
      <c r="ONS2381" s="467"/>
      <c r="ONT2381" s="1055"/>
      <c r="ONU2381" s="695"/>
      <c r="ONV2381" s="696"/>
      <c r="ONW2381" s="696"/>
      <c r="ONX2381" s="697"/>
      <c r="ONY2381" s="697"/>
      <c r="ONZ2381" s="473"/>
      <c r="OOA2381" s="470"/>
      <c r="OOB2381" s="470"/>
      <c r="OOC2381" s="470"/>
      <c r="OOD2381" s="677"/>
      <c r="OOE2381" s="470"/>
      <c r="OOF2381" s="467"/>
      <c r="OOG2381" s="559"/>
      <c r="OOH2381" s="467"/>
      <c r="OOI2381" s="467"/>
      <c r="OOJ2381" s="467"/>
      <c r="OOK2381" s="467"/>
      <c r="OOL2381" s="467"/>
      <c r="OOM2381" s="467"/>
      <c r="OON2381" s="467"/>
      <c r="OOO2381" s="467"/>
      <c r="OOP2381" s="467"/>
      <c r="OOQ2381" s="467"/>
      <c r="OOR2381" s="467"/>
      <c r="OOS2381" s="467"/>
      <c r="OOT2381" s="467"/>
      <c r="OOU2381" s="467"/>
      <c r="OOV2381" s="467"/>
      <c r="OOW2381" s="467"/>
      <c r="OOX2381" s="467"/>
      <c r="OOY2381" s="467"/>
      <c r="OOZ2381" s="467"/>
      <c r="OPA2381" s="467"/>
      <c r="OPB2381" s="467"/>
      <c r="OPC2381" s="467"/>
      <c r="OPD2381" s="1055"/>
      <c r="OPE2381" s="695"/>
      <c r="OPF2381" s="696"/>
      <c r="OPG2381" s="696"/>
      <c r="OPH2381" s="697"/>
      <c r="OPI2381" s="697"/>
      <c r="OPJ2381" s="473"/>
      <c r="OPK2381" s="470"/>
      <c r="OPL2381" s="470"/>
      <c r="OPM2381" s="470"/>
      <c r="OPN2381" s="677"/>
      <c r="OPO2381" s="470"/>
      <c r="OPP2381" s="467"/>
      <c r="OPQ2381" s="559"/>
      <c r="OPR2381" s="467"/>
      <c r="OPS2381" s="467"/>
      <c r="OPT2381" s="467"/>
      <c r="OPU2381" s="467"/>
      <c r="OPV2381" s="467"/>
      <c r="OPW2381" s="467"/>
      <c r="OPX2381" s="467"/>
      <c r="OPY2381" s="467"/>
      <c r="OPZ2381" s="467"/>
      <c r="OQA2381" s="467"/>
      <c r="OQB2381" s="467"/>
      <c r="OQC2381" s="467"/>
      <c r="OQD2381" s="467"/>
      <c r="OQE2381" s="467"/>
      <c r="OQF2381" s="467"/>
      <c r="OQG2381" s="467"/>
      <c r="OQH2381" s="467"/>
      <c r="OQI2381" s="467"/>
      <c r="OQJ2381" s="467"/>
      <c r="OQK2381" s="467"/>
      <c r="OQL2381" s="467"/>
      <c r="OQM2381" s="467"/>
      <c r="OQN2381" s="1055"/>
      <c r="OQO2381" s="695"/>
      <c r="OQP2381" s="696"/>
      <c r="OQQ2381" s="696"/>
      <c r="OQR2381" s="697"/>
      <c r="OQS2381" s="697"/>
      <c r="OQT2381" s="473"/>
      <c r="OQU2381" s="470"/>
      <c r="OQV2381" s="470"/>
      <c r="OQW2381" s="470"/>
      <c r="OQX2381" s="677"/>
      <c r="OQY2381" s="470"/>
      <c r="OQZ2381" s="467"/>
      <c r="ORA2381" s="559"/>
      <c r="ORB2381" s="467"/>
      <c r="ORC2381" s="467"/>
      <c r="ORD2381" s="467"/>
      <c r="ORE2381" s="467"/>
      <c r="ORF2381" s="467"/>
      <c r="ORG2381" s="467"/>
      <c r="ORH2381" s="467"/>
      <c r="ORI2381" s="467"/>
      <c r="ORJ2381" s="467"/>
      <c r="ORK2381" s="467"/>
      <c r="ORL2381" s="467"/>
      <c r="ORM2381" s="467"/>
      <c r="ORN2381" s="467"/>
      <c r="ORO2381" s="467"/>
      <c r="ORP2381" s="467"/>
      <c r="ORQ2381" s="467"/>
      <c r="ORR2381" s="467"/>
      <c r="ORS2381" s="467"/>
      <c r="ORT2381" s="467"/>
      <c r="ORU2381" s="467"/>
      <c r="ORV2381" s="467"/>
      <c r="ORW2381" s="467"/>
      <c r="ORX2381" s="1055"/>
      <c r="ORY2381" s="695"/>
      <c r="ORZ2381" s="696"/>
      <c r="OSA2381" s="696"/>
      <c r="OSB2381" s="697"/>
      <c r="OSC2381" s="697"/>
      <c r="OSD2381" s="473"/>
      <c r="OSE2381" s="470"/>
      <c r="OSF2381" s="470"/>
      <c r="OSG2381" s="470"/>
      <c r="OSH2381" s="677"/>
      <c r="OSI2381" s="470"/>
      <c r="OSJ2381" s="467"/>
      <c r="OSK2381" s="559"/>
      <c r="OSL2381" s="467"/>
      <c r="OSM2381" s="467"/>
      <c r="OSN2381" s="467"/>
      <c r="OSO2381" s="467"/>
      <c r="OSP2381" s="467"/>
      <c r="OSQ2381" s="467"/>
      <c r="OSR2381" s="467"/>
      <c r="OSS2381" s="467"/>
      <c r="OST2381" s="467"/>
      <c r="OSU2381" s="467"/>
      <c r="OSV2381" s="467"/>
      <c r="OSW2381" s="467"/>
      <c r="OSX2381" s="467"/>
      <c r="OSY2381" s="467"/>
      <c r="OSZ2381" s="467"/>
      <c r="OTA2381" s="467"/>
      <c r="OTB2381" s="467"/>
      <c r="OTC2381" s="467"/>
      <c r="OTD2381" s="467"/>
      <c r="OTE2381" s="467"/>
      <c r="OTF2381" s="467"/>
      <c r="OTG2381" s="467"/>
      <c r="OTH2381" s="1055"/>
      <c r="OTI2381" s="695"/>
      <c r="OTJ2381" s="696"/>
      <c r="OTK2381" s="696"/>
      <c r="OTL2381" s="697"/>
      <c r="OTM2381" s="697"/>
      <c r="OTN2381" s="473"/>
      <c r="OTO2381" s="470"/>
      <c r="OTP2381" s="470"/>
      <c r="OTQ2381" s="470"/>
      <c r="OTR2381" s="677"/>
      <c r="OTS2381" s="470"/>
      <c r="OTT2381" s="467"/>
      <c r="OTU2381" s="559"/>
      <c r="OTV2381" s="467"/>
      <c r="OTW2381" s="467"/>
      <c r="OTX2381" s="467"/>
      <c r="OTY2381" s="467"/>
      <c r="OTZ2381" s="467"/>
      <c r="OUA2381" s="467"/>
      <c r="OUB2381" s="467"/>
      <c r="OUC2381" s="467"/>
      <c r="OUD2381" s="467"/>
      <c r="OUE2381" s="467"/>
      <c r="OUF2381" s="467"/>
      <c r="OUG2381" s="467"/>
      <c r="OUH2381" s="467"/>
      <c r="OUI2381" s="467"/>
      <c r="OUJ2381" s="467"/>
      <c r="OUK2381" s="467"/>
      <c r="OUL2381" s="467"/>
      <c r="OUM2381" s="467"/>
      <c r="OUN2381" s="467"/>
      <c r="OUO2381" s="467"/>
      <c r="OUP2381" s="467"/>
      <c r="OUQ2381" s="467"/>
      <c r="OUR2381" s="1055"/>
      <c r="OUS2381" s="695"/>
      <c r="OUT2381" s="696"/>
      <c r="OUU2381" s="696"/>
      <c r="OUV2381" s="697"/>
      <c r="OUW2381" s="697"/>
      <c r="OUX2381" s="473"/>
      <c r="OUY2381" s="470"/>
      <c r="OUZ2381" s="470"/>
      <c r="OVA2381" s="470"/>
      <c r="OVB2381" s="677"/>
      <c r="OVC2381" s="470"/>
      <c r="OVD2381" s="467"/>
      <c r="OVE2381" s="559"/>
      <c r="OVF2381" s="467"/>
      <c r="OVG2381" s="467"/>
      <c r="OVH2381" s="467"/>
      <c r="OVI2381" s="467"/>
      <c r="OVJ2381" s="467"/>
      <c r="OVK2381" s="467"/>
      <c r="OVL2381" s="467"/>
      <c r="OVM2381" s="467"/>
      <c r="OVN2381" s="467"/>
      <c r="OVO2381" s="467"/>
      <c r="OVP2381" s="467"/>
      <c r="OVQ2381" s="467"/>
      <c r="OVR2381" s="467"/>
      <c r="OVS2381" s="467"/>
      <c r="OVT2381" s="467"/>
      <c r="OVU2381" s="467"/>
      <c r="OVV2381" s="467"/>
      <c r="OVW2381" s="467"/>
      <c r="OVX2381" s="467"/>
      <c r="OVY2381" s="467"/>
      <c r="OVZ2381" s="467"/>
      <c r="OWA2381" s="467"/>
      <c r="OWB2381" s="1055"/>
      <c r="OWC2381" s="695"/>
      <c r="OWD2381" s="696"/>
      <c r="OWE2381" s="696"/>
      <c r="OWF2381" s="697"/>
      <c r="OWG2381" s="697"/>
      <c r="OWH2381" s="473"/>
      <c r="OWI2381" s="470"/>
      <c r="OWJ2381" s="470"/>
      <c r="OWK2381" s="470"/>
      <c r="OWL2381" s="677"/>
      <c r="OWM2381" s="470"/>
      <c r="OWN2381" s="467"/>
      <c r="OWO2381" s="559"/>
      <c r="OWP2381" s="467"/>
      <c r="OWQ2381" s="467"/>
      <c r="OWR2381" s="467"/>
      <c r="OWS2381" s="467"/>
      <c r="OWT2381" s="467"/>
      <c r="OWU2381" s="467"/>
      <c r="OWV2381" s="467"/>
      <c r="OWW2381" s="467"/>
      <c r="OWX2381" s="467"/>
      <c r="OWY2381" s="467"/>
      <c r="OWZ2381" s="467"/>
      <c r="OXA2381" s="467"/>
      <c r="OXB2381" s="467"/>
      <c r="OXC2381" s="467"/>
      <c r="OXD2381" s="467"/>
      <c r="OXE2381" s="467"/>
      <c r="OXF2381" s="467"/>
      <c r="OXG2381" s="467"/>
      <c r="OXH2381" s="467"/>
      <c r="OXI2381" s="467"/>
      <c r="OXJ2381" s="467"/>
      <c r="OXK2381" s="467"/>
      <c r="OXL2381" s="1055"/>
      <c r="OXM2381" s="695"/>
      <c r="OXN2381" s="696"/>
      <c r="OXO2381" s="696"/>
      <c r="OXP2381" s="697"/>
      <c r="OXQ2381" s="697"/>
      <c r="OXR2381" s="473"/>
      <c r="OXS2381" s="470"/>
      <c r="OXT2381" s="470"/>
      <c r="OXU2381" s="470"/>
      <c r="OXV2381" s="677"/>
      <c r="OXW2381" s="470"/>
      <c r="OXX2381" s="467"/>
      <c r="OXY2381" s="559"/>
      <c r="OXZ2381" s="467"/>
      <c r="OYA2381" s="467"/>
      <c r="OYB2381" s="467"/>
      <c r="OYC2381" s="467"/>
      <c r="OYD2381" s="467"/>
      <c r="OYE2381" s="467"/>
      <c r="OYF2381" s="467"/>
      <c r="OYG2381" s="467"/>
      <c r="OYH2381" s="467"/>
      <c r="OYI2381" s="467"/>
      <c r="OYJ2381" s="467"/>
      <c r="OYK2381" s="467"/>
      <c r="OYL2381" s="467"/>
      <c r="OYM2381" s="467"/>
      <c r="OYN2381" s="467"/>
      <c r="OYO2381" s="467"/>
      <c r="OYP2381" s="467"/>
      <c r="OYQ2381" s="467"/>
      <c r="OYR2381" s="467"/>
      <c r="OYS2381" s="467"/>
      <c r="OYT2381" s="467"/>
      <c r="OYU2381" s="467"/>
      <c r="OYV2381" s="1055"/>
      <c r="OYW2381" s="695"/>
      <c r="OYX2381" s="696"/>
      <c r="OYY2381" s="696"/>
      <c r="OYZ2381" s="697"/>
      <c r="OZA2381" s="697"/>
      <c r="OZB2381" s="473"/>
      <c r="OZC2381" s="470"/>
      <c r="OZD2381" s="470"/>
      <c r="OZE2381" s="470"/>
      <c r="OZF2381" s="677"/>
      <c r="OZG2381" s="470"/>
      <c r="OZH2381" s="467"/>
      <c r="OZI2381" s="559"/>
      <c r="OZJ2381" s="467"/>
      <c r="OZK2381" s="467"/>
      <c r="OZL2381" s="467"/>
      <c r="OZM2381" s="467"/>
      <c r="OZN2381" s="467"/>
      <c r="OZO2381" s="467"/>
      <c r="OZP2381" s="467"/>
      <c r="OZQ2381" s="467"/>
      <c r="OZR2381" s="467"/>
      <c r="OZS2381" s="467"/>
      <c r="OZT2381" s="467"/>
      <c r="OZU2381" s="467"/>
      <c r="OZV2381" s="467"/>
      <c r="OZW2381" s="467"/>
      <c r="OZX2381" s="467"/>
      <c r="OZY2381" s="467"/>
      <c r="OZZ2381" s="467"/>
      <c r="PAA2381" s="467"/>
      <c r="PAB2381" s="467"/>
      <c r="PAC2381" s="467"/>
      <c r="PAD2381" s="467"/>
      <c r="PAE2381" s="467"/>
      <c r="PAF2381" s="1055"/>
      <c r="PAG2381" s="695"/>
      <c r="PAH2381" s="696"/>
      <c r="PAI2381" s="696"/>
      <c r="PAJ2381" s="697"/>
      <c r="PAK2381" s="697"/>
      <c r="PAL2381" s="473"/>
      <c r="PAM2381" s="470"/>
      <c r="PAN2381" s="470"/>
      <c r="PAO2381" s="470"/>
      <c r="PAP2381" s="677"/>
      <c r="PAQ2381" s="470"/>
      <c r="PAR2381" s="467"/>
      <c r="PAS2381" s="559"/>
      <c r="PAT2381" s="467"/>
      <c r="PAU2381" s="467"/>
      <c r="PAV2381" s="467"/>
      <c r="PAW2381" s="467"/>
      <c r="PAX2381" s="467"/>
      <c r="PAY2381" s="467"/>
      <c r="PAZ2381" s="467"/>
      <c r="PBA2381" s="467"/>
      <c r="PBB2381" s="467"/>
      <c r="PBC2381" s="467"/>
      <c r="PBD2381" s="467"/>
      <c r="PBE2381" s="467"/>
      <c r="PBF2381" s="467"/>
      <c r="PBG2381" s="467"/>
      <c r="PBH2381" s="467"/>
      <c r="PBI2381" s="467"/>
      <c r="PBJ2381" s="467"/>
      <c r="PBK2381" s="467"/>
      <c r="PBL2381" s="467"/>
      <c r="PBM2381" s="467"/>
      <c r="PBN2381" s="467"/>
      <c r="PBO2381" s="467"/>
      <c r="PBP2381" s="1055"/>
      <c r="PBQ2381" s="695"/>
      <c r="PBR2381" s="696"/>
      <c r="PBS2381" s="696"/>
      <c r="PBT2381" s="697"/>
      <c r="PBU2381" s="697"/>
      <c r="PBV2381" s="473"/>
      <c r="PBW2381" s="470"/>
      <c r="PBX2381" s="470"/>
      <c r="PBY2381" s="470"/>
      <c r="PBZ2381" s="677"/>
      <c r="PCA2381" s="470"/>
      <c r="PCB2381" s="467"/>
      <c r="PCC2381" s="559"/>
      <c r="PCD2381" s="467"/>
      <c r="PCE2381" s="467"/>
      <c r="PCF2381" s="467"/>
      <c r="PCG2381" s="467"/>
      <c r="PCH2381" s="467"/>
      <c r="PCI2381" s="467"/>
      <c r="PCJ2381" s="467"/>
      <c r="PCK2381" s="467"/>
      <c r="PCL2381" s="467"/>
      <c r="PCM2381" s="467"/>
      <c r="PCN2381" s="467"/>
      <c r="PCO2381" s="467"/>
      <c r="PCP2381" s="467"/>
      <c r="PCQ2381" s="467"/>
      <c r="PCR2381" s="467"/>
      <c r="PCS2381" s="467"/>
      <c r="PCT2381" s="467"/>
      <c r="PCU2381" s="467"/>
      <c r="PCV2381" s="467"/>
      <c r="PCW2381" s="467"/>
      <c r="PCX2381" s="467"/>
      <c r="PCY2381" s="467"/>
      <c r="PCZ2381" s="1055"/>
      <c r="PDA2381" s="695"/>
      <c r="PDB2381" s="696"/>
      <c r="PDC2381" s="696"/>
      <c r="PDD2381" s="697"/>
      <c r="PDE2381" s="697"/>
      <c r="PDF2381" s="473"/>
      <c r="PDG2381" s="470"/>
      <c r="PDH2381" s="470"/>
      <c r="PDI2381" s="470"/>
      <c r="PDJ2381" s="677"/>
      <c r="PDK2381" s="470"/>
      <c r="PDL2381" s="467"/>
      <c r="PDM2381" s="559"/>
      <c r="PDN2381" s="467"/>
      <c r="PDO2381" s="467"/>
      <c r="PDP2381" s="467"/>
      <c r="PDQ2381" s="467"/>
      <c r="PDR2381" s="467"/>
      <c r="PDS2381" s="467"/>
      <c r="PDT2381" s="467"/>
      <c r="PDU2381" s="467"/>
      <c r="PDV2381" s="467"/>
      <c r="PDW2381" s="467"/>
      <c r="PDX2381" s="467"/>
      <c r="PDY2381" s="467"/>
      <c r="PDZ2381" s="467"/>
      <c r="PEA2381" s="467"/>
      <c r="PEB2381" s="467"/>
      <c r="PEC2381" s="467"/>
      <c r="PED2381" s="467"/>
      <c r="PEE2381" s="467"/>
      <c r="PEF2381" s="467"/>
      <c r="PEG2381" s="467"/>
      <c r="PEH2381" s="467"/>
      <c r="PEI2381" s="467"/>
      <c r="PEJ2381" s="1055"/>
      <c r="PEK2381" s="695"/>
      <c r="PEL2381" s="696"/>
      <c r="PEM2381" s="696"/>
      <c r="PEN2381" s="697"/>
      <c r="PEO2381" s="697"/>
      <c r="PEP2381" s="473"/>
      <c r="PEQ2381" s="470"/>
      <c r="PER2381" s="470"/>
      <c r="PES2381" s="470"/>
      <c r="PET2381" s="677"/>
      <c r="PEU2381" s="470"/>
      <c r="PEV2381" s="467"/>
      <c r="PEW2381" s="559"/>
      <c r="PEX2381" s="467"/>
      <c r="PEY2381" s="467"/>
      <c r="PEZ2381" s="467"/>
      <c r="PFA2381" s="467"/>
      <c r="PFB2381" s="467"/>
      <c r="PFC2381" s="467"/>
      <c r="PFD2381" s="467"/>
      <c r="PFE2381" s="467"/>
      <c r="PFF2381" s="467"/>
      <c r="PFG2381" s="467"/>
      <c r="PFH2381" s="467"/>
      <c r="PFI2381" s="467"/>
      <c r="PFJ2381" s="467"/>
      <c r="PFK2381" s="467"/>
      <c r="PFL2381" s="467"/>
      <c r="PFM2381" s="467"/>
      <c r="PFN2381" s="467"/>
      <c r="PFO2381" s="467"/>
      <c r="PFP2381" s="467"/>
      <c r="PFQ2381" s="467"/>
      <c r="PFR2381" s="467"/>
      <c r="PFS2381" s="467"/>
      <c r="PFT2381" s="1055"/>
      <c r="PFU2381" s="695"/>
      <c r="PFV2381" s="696"/>
      <c r="PFW2381" s="696"/>
      <c r="PFX2381" s="697"/>
      <c r="PFY2381" s="697"/>
      <c r="PFZ2381" s="473"/>
      <c r="PGA2381" s="470"/>
      <c r="PGB2381" s="470"/>
      <c r="PGC2381" s="470"/>
      <c r="PGD2381" s="677"/>
      <c r="PGE2381" s="470"/>
      <c r="PGF2381" s="467"/>
      <c r="PGG2381" s="559"/>
      <c r="PGH2381" s="467"/>
      <c r="PGI2381" s="467"/>
      <c r="PGJ2381" s="467"/>
      <c r="PGK2381" s="467"/>
      <c r="PGL2381" s="467"/>
      <c r="PGM2381" s="467"/>
      <c r="PGN2381" s="467"/>
      <c r="PGO2381" s="467"/>
      <c r="PGP2381" s="467"/>
      <c r="PGQ2381" s="467"/>
      <c r="PGR2381" s="467"/>
      <c r="PGS2381" s="467"/>
      <c r="PGT2381" s="467"/>
      <c r="PGU2381" s="467"/>
      <c r="PGV2381" s="467"/>
      <c r="PGW2381" s="467"/>
      <c r="PGX2381" s="467"/>
      <c r="PGY2381" s="467"/>
      <c r="PGZ2381" s="467"/>
      <c r="PHA2381" s="467"/>
      <c r="PHB2381" s="467"/>
      <c r="PHC2381" s="467"/>
      <c r="PHD2381" s="1055"/>
      <c r="PHE2381" s="695"/>
      <c r="PHF2381" s="696"/>
      <c r="PHG2381" s="696"/>
      <c r="PHH2381" s="697"/>
      <c r="PHI2381" s="697"/>
      <c r="PHJ2381" s="473"/>
      <c r="PHK2381" s="470"/>
      <c r="PHL2381" s="470"/>
      <c r="PHM2381" s="470"/>
      <c r="PHN2381" s="677"/>
      <c r="PHO2381" s="470"/>
      <c r="PHP2381" s="467"/>
      <c r="PHQ2381" s="559"/>
      <c r="PHR2381" s="467"/>
      <c r="PHS2381" s="467"/>
      <c r="PHT2381" s="467"/>
      <c r="PHU2381" s="467"/>
      <c r="PHV2381" s="467"/>
      <c r="PHW2381" s="467"/>
      <c r="PHX2381" s="467"/>
      <c r="PHY2381" s="467"/>
      <c r="PHZ2381" s="467"/>
      <c r="PIA2381" s="467"/>
      <c r="PIB2381" s="467"/>
      <c r="PIC2381" s="467"/>
      <c r="PID2381" s="467"/>
      <c r="PIE2381" s="467"/>
      <c r="PIF2381" s="467"/>
      <c r="PIG2381" s="467"/>
      <c r="PIH2381" s="467"/>
      <c r="PII2381" s="467"/>
      <c r="PIJ2381" s="467"/>
      <c r="PIK2381" s="467"/>
      <c r="PIL2381" s="467"/>
      <c r="PIM2381" s="467"/>
      <c r="PIN2381" s="1055"/>
      <c r="PIO2381" s="695"/>
      <c r="PIP2381" s="696"/>
      <c r="PIQ2381" s="696"/>
      <c r="PIR2381" s="697"/>
      <c r="PIS2381" s="697"/>
      <c r="PIT2381" s="473"/>
      <c r="PIU2381" s="470"/>
      <c r="PIV2381" s="470"/>
      <c r="PIW2381" s="470"/>
      <c r="PIX2381" s="677"/>
      <c r="PIY2381" s="470"/>
      <c r="PIZ2381" s="467"/>
      <c r="PJA2381" s="559"/>
      <c r="PJB2381" s="467"/>
      <c r="PJC2381" s="467"/>
      <c r="PJD2381" s="467"/>
      <c r="PJE2381" s="467"/>
      <c r="PJF2381" s="467"/>
      <c r="PJG2381" s="467"/>
      <c r="PJH2381" s="467"/>
      <c r="PJI2381" s="467"/>
      <c r="PJJ2381" s="467"/>
      <c r="PJK2381" s="467"/>
      <c r="PJL2381" s="467"/>
      <c r="PJM2381" s="467"/>
      <c r="PJN2381" s="467"/>
      <c r="PJO2381" s="467"/>
      <c r="PJP2381" s="467"/>
      <c r="PJQ2381" s="467"/>
      <c r="PJR2381" s="467"/>
      <c r="PJS2381" s="467"/>
      <c r="PJT2381" s="467"/>
      <c r="PJU2381" s="467"/>
      <c r="PJV2381" s="467"/>
      <c r="PJW2381" s="467"/>
      <c r="PJX2381" s="1055"/>
      <c r="PJY2381" s="695"/>
      <c r="PJZ2381" s="696"/>
      <c r="PKA2381" s="696"/>
      <c r="PKB2381" s="697"/>
      <c r="PKC2381" s="697"/>
      <c r="PKD2381" s="473"/>
      <c r="PKE2381" s="470"/>
      <c r="PKF2381" s="470"/>
      <c r="PKG2381" s="470"/>
      <c r="PKH2381" s="677"/>
      <c r="PKI2381" s="470"/>
      <c r="PKJ2381" s="467"/>
      <c r="PKK2381" s="559"/>
      <c r="PKL2381" s="467"/>
      <c r="PKM2381" s="467"/>
      <c r="PKN2381" s="467"/>
      <c r="PKO2381" s="467"/>
      <c r="PKP2381" s="467"/>
      <c r="PKQ2381" s="467"/>
      <c r="PKR2381" s="467"/>
      <c r="PKS2381" s="467"/>
      <c r="PKT2381" s="467"/>
      <c r="PKU2381" s="467"/>
      <c r="PKV2381" s="467"/>
      <c r="PKW2381" s="467"/>
      <c r="PKX2381" s="467"/>
      <c r="PKY2381" s="467"/>
      <c r="PKZ2381" s="467"/>
      <c r="PLA2381" s="467"/>
      <c r="PLB2381" s="467"/>
      <c r="PLC2381" s="467"/>
      <c r="PLD2381" s="467"/>
      <c r="PLE2381" s="467"/>
      <c r="PLF2381" s="467"/>
      <c r="PLG2381" s="467"/>
      <c r="PLH2381" s="1055"/>
      <c r="PLI2381" s="695"/>
      <c r="PLJ2381" s="696"/>
      <c r="PLK2381" s="696"/>
      <c r="PLL2381" s="697"/>
      <c r="PLM2381" s="697"/>
      <c r="PLN2381" s="473"/>
      <c r="PLO2381" s="470"/>
      <c r="PLP2381" s="470"/>
      <c r="PLQ2381" s="470"/>
      <c r="PLR2381" s="677"/>
      <c r="PLS2381" s="470"/>
      <c r="PLT2381" s="467"/>
      <c r="PLU2381" s="559"/>
      <c r="PLV2381" s="467"/>
      <c r="PLW2381" s="467"/>
      <c r="PLX2381" s="467"/>
      <c r="PLY2381" s="467"/>
      <c r="PLZ2381" s="467"/>
      <c r="PMA2381" s="467"/>
      <c r="PMB2381" s="467"/>
      <c r="PMC2381" s="467"/>
      <c r="PMD2381" s="467"/>
      <c r="PME2381" s="467"/>
      <c r="PMF2381" s="467"/>
      <c r="PMG2381" s="467"/>
      <c r="PMH2381" s="467"/>
      <c r="PMI2381" s="467"/>
      <c r="PMJ2381" s="467"/>
      <c r="PMK2381" s="467"/>
      <c r="PML2381" s="467"/>
      <c r="PMM2381" s="467"/>
      <c r="PMN2381" s="467"/>
      <c r="PMO2381" s="467"/>
      <c r="PMP2381" s="467"/>
      <c r="PMQ2381" s="467"/>
      <c r="PMR2381" s="1055"/>
      <c r="PMS2381" s="695"/>
      <c r="PMT2381" s="696"/>
      <c r="PMU2381" s="696"/>
      <c r="PMV2381" s="697"/>
      <c r="PMW2381" s="697"/>
      <c r="PMX2381" s="473"/>
      <c r="PMY2381" s="470"/>
      <c r="PMZ2381" s="470"/>
      <c r="PNA2381" s="470"/>
      <c r="PNB2381" s="677"/>
      <c r="PNC2381" s="470"/>
      <c r="PND2381" s="467"/>
      <c r="PNE2381" s="559"/>
      <c r="PNF2381" s="467"/>
      <c r="PNG2381" s="467"/>
      <c r="PNH2381" s="467"/>
      <c r="PNI2381" s="467"/>
      <c r="PNJ2381" s="467"/>
      <c r="PNK2381" s="467"/>
      <c r="PNL2381" s="467"/>
      <c r="PNM2381" s="467"/>
      <c r="PNN2381" s="467"/>
      <c r="PNO2381" s="467"/>
      <c r="PNP2381" s="467"/>
      <c r="PNQ2381" s="467"/>
      <c r="PNR2381" s="467"/>
      <c r="PNS2381" s="467"/>
      <c r="PNT2381" s="467"/>
      <c r="PNU2381" s="467"/>
      <c r="PNV2381" s="467"/>
      <c r="PNW2381" s="467"/>
      <c r="PNX2381" s="467"/>
      <c r="PNY2381" s="467"/>
      <c r="PNZ2381" s="467"/>
      <c r="POA2381" s="467"/>
      <c r="POB2381" s="1055"/>
      <c r="POC2381" s="695"/>
      <c r="POD2381" s="696"/>
      <c r="POE2381" s="696"/>
      <c r="POF2381" s="697"/>
      <c r="POG2381" s="697"/>
      <c r="POH2381" s="473"/>
      <c r="POI2381" s="470"/>
      <c r="POJ2381" s="470"/>
      <c r="POK2381" s="470"/>
      <c r="POL2381" s="677"/>
      <c r="POM2381" s="470"/>
      <c r="PON2381" s="467"/>
      <c r="POO2381" s="559"/>
      <c r="POP2381" s="467"/>
      <c r="POQ2381" s="467"/>
      <c r="POR2381" s="467"/>
      <c r="POS2381" s="467"/>
      <c r="POT2381" s="467"/>
      <c r="POU2381" s="467"/>
      <c r="POV2381" s="467"/>
      <c r="POW2381" s="467"/>
      <c r="POX2381" s="467"/>
      <c r="POY2381" s="467"/>
      <c r="POZ2381" s="467"/>
      <c r="PPA2381" s="467"/>
      <c r="PPB2381" s="467"/>
      <c r="PPC2381" s="467"/>
      <c r="PPD2381" s="467"/>
      <c r="PPE2381" s="467"/>
      <c r="PPF2381" s="467"/>
      <c r="PPG2381" s="467"/>
      <c r="PPH2381" s="467"/>
      <c r="PPI2381" s="467"/>
      <c r="PPJ2381" s="467"/>
      <c r="PPK2381" s="467"/>
      <c r="PPL2381" s="1055"/>
      <c r="PPM2381" s="695"/>
      <c r="PPN2381" s="696"/>
      <c r="PPO2381" s="696"/>
      <c r="PPP2381" s="697"/>
      <c r="PPQ2381" s="697"/>
      <c r="PPR2381" s="473"/>
      <c r="PPS2381" s="470"/>
      <c r="PPT2381" s="470"/>
      <c r="PPU2381" s="470"/>
      <c r="PPV2381" s="677"/>
      <c r="PPW2381" s="470"/>
      <c r="PPX2381" s="467"/>
      <c r="PPY2381" s="559"/>
      <c r="PPZ2381" s="467"/>
      <c r="PQA2381" s="467"/>
      <c r="PQB2381" s="467"/>
      <c r="PQC2381" s="467"/>
      <c r="PQD2381" s="467"/>
      <c r="PQE2381" s="467"/>
      <c r="PQF2381" s="467"/>
      <c r="PQG2381" s="467"/>
      <c r="PQH2381" s="467"/>
      <c r="PQI2381" s="467"/>
      <c r="PQJ2381" s="467"/>
      <c r="PQK2381" s="467"/>
      <c r="PQL2381" s="467"/>
      <c r="PQM2381" s="467"/>
      <c r="PQN2381" s="467"/>
      <c r="PQO2381" s="467"/>
      <c r="PQP2381" s="467"/>
      <c r="PQQ2381" s="467"/>
      <c r="PQR2381" s="467"/>
      <c r="PQS2381" s="467"/>
      <c r="PQT2381" s="467"/>
      <c r="PQU2381" s="467"/>
      <c r="PQV2381" s="1055"/>
      <c r="PQW2381" s="695"/>
      <c r="PQX2381" s="696"/>
      <c r="PQY2381" s="696"/>
      <c r="PQZ2381" s="697"/>
      <c r="PRA2381" s="697"/>
      <c r="PRB2381" s="473"/>
      <c r="PRC2381" s="470"/>
      <c r="PRD2381" s="470"/>
      <c r="PRE2381" s="470"/>
      <c r="PRF2381" s="677"/>
      <c r="PRG2381" s="470"/>
      <c r="PRH2381" s="467"/>
      <c r="PRI2381" s="559"/>
      <c r="PRJ2381" s="467"/>
      <c r="PRK2381" s="467"/>
      <c r="PRL2381" s="467"/>
      <c r="PRM2381" s="467"/>
      <c r="PRN2381" s="467"/>
      <c r="PRO2381" s="467"/>
      <c r="PRP2381" s="467"/>
      <c r="PRQ2381" s="467"/>
      <c r="PRR2381" s="467"/>
      <c r="PRS2381" s="467"/>
      <c r="PRT2381" s="467"/>
      <c r="PRU2381" s="467"/>
      <c r="PRV2381" s="467"/>
      <c r="PRW2381" s="467"/>
      <c r="PRX2381" s="467"/>
      <c r="PRY2381" s="467"/>
      <c r="PRZ2381" s="467"/>
      <c r="PSA2381" s="467"/>
      <c r="PSB2381" s="467"/>
      <c r="PSC2381" s="467"/>
      <c r="PSD2381" s="467"/>
      <c r="PSE2381" s="467"/>
      <c r="PSF2381" s="1055"/>
      <c r="PSG2381" s="695"/>
      <c r="PSH2381" s="696"/>
      <c r="PSI2381" s="696"/>
      <c r="PSJ2381" s="697"/>
      <c r="PSK2381" s="697"/>
      <c r="PSL2381" s="473"/>
      <c r="PSM2381" s="470"/>
      <c r="PSN2381" s="470"/>
      <c r="PSO2381" s="470"/>
      <c r="PSP2381" s="677"/>
      <c r="PSQ2381" s="470"/>
      <c r="PSR2381" s="467"/>
      <c r="PSS2381" s="559"/>
      <c r="PST2381" s="467"/>
      <c r="PSU2381" s="467"/>
      <c r="PSV2381" s="467"/>
      <c r="PSW2381" s="467"/>
      <c r="PSX2381" s="467"/>
      <c r="PSY2381" s="467"/>
      <c r="PSZ2381" s="467"/>
      <c r="PTA2381" s="467"/>
      <c r="PTB2381" s="467"/>
      <c r="PTC2381" s="467"/>
      <c r="PTD2381" s="467"/>
      <c r="PTE2381" s="467"/>
      <c r="PTF2381" s="467"/>
      <c r="PTG2381" s="467"/>
      <c r="PTH2381" s="467"/>
      <c r="PTI2381" s="467"/>
      <c r="PTJ2381" s="467"/>
      <c r="PTK2381" s="467"/>
      <c r="PTL2381" s="467"/>
      <c r="PTM2381" s="467"/>
      <c r="PTN2381" s="467"/>
      <c r="PTO2381" s="467"/>
      <c r="PTP2381" s="1055"/>
      <c r="PTQ2381" s="695"/>
      <c r="PTR2381" s="696"/>
      <c r="PTS2381" s="696"/>
      <c r="PTT2381" s="697"/>
      <c r="PTU2381" s="697"/>
      <c r="PTV2381" s="473"/>
      <c r="PTW2381" s="470"/>
      <c r="PTX2381" s="470"/>
      <c r="PTY2381" s="470"/>
      <c r="PTZ2381" s="677"/>
      <c r="PUA2381" s="470"/>
      <c r="PUB2381" s="467"/>
      <c r="PUC2381" s="559"/>
      <c r="PUD2381" s="467"/>
      <c r="PUE2381" s="467"/>
      <c r="PUF2381" s="467"/>
      <c r="PUG2381" s="467"/>
      <c r="PUH2381" s="467"/>
      <c r="PUI2381" s="467"/>
      <c r="PUJ2381" s="467"/>
      <c r="PUK2381" s="467"/>
      <c r="PUL2381" s="467"/>
      <c r="PUM2381" s="467"/>
      <c r="PUN2381" s="467"/>
      <c r="PUO2381" s="467"/>
      <c r="PUP2381" s="467"/>
      <c r="PUQ2381" s="467"/>
      <c r="PUR2381" s="467"/>
      <c r="PUS2381" s="467"/>
      <c r="PUT2381" s="467"/>
      <c r="PUU2381" s="467"/>
      <c r="PUV2381" s="467"/>
      <c r="PUW2381" s="467"/>
      <c r="PUX2381" s="467"/>
      <c r="PUY2381" s="467"/>
      <c r="PUZ2381" s="1055"/>
      <c r="PVA2381" s="695"/>
      <c r="PVB2381" s="696"/>
      <c r="PVC2381" s="696"/>
      <c r="PVD2381" s="697"/>
      <c r="PVE2381" s="697"/>
      <c r="PVF2381" s="473"/>
      <c r="PVG2381" s="470"/>
      <c r="PVH2381" s="470"/>
      <c r="PVI2381" s="470"/>
      <c r="PVJ2381" s="677"/>
      <c r="PVK2381" s="470"/>
      <c r="PVL2381" s="467"/>
      <c r="PVM2381" s="559"/>
      <c r="PVN2381" s="467"/>
      <c r="PVO2381" s="467"/>
      <c r="PVP2381" s="467"/>
      <c r="PVQ2381" s="467"/>
      <c r="PVR2381" s="467"/>
      <c r="PVS2381" s="467"/>
      <c r="PVT2381" s="467"/>
      <c r="PVU2381" s="467"/>
      <c r="PVV2381" s="467"/>
      <c r="PVW2381" s="467"/>
      <c r="PVX2381" s="467"/>
      <c r="PVY2381" s="467"/>
      <c r="PVZ2381" s="467"/>
      <c r="PWA2381" s="467"/>
      <c r="PWB2381" s="467"/>
      <c r="PWC2381" s="467"/>
      <c r="PWD2381" s="467"/>
      <c r="PWE2381" s="467"/>
      <c r="PWF2381" s="467"/>
      <c r="PWG2381" s="467"/>
      <c r="PWH2381" s="467"/>
      <c r="PWI2381" s="467"/>
      <c r="PWJ2381" s="1055"/>
      <c r="PWK2381" s="695"/>
      <c r="PWL2381" s="696"/>
      <c r="PWM2381" s="696"/>
      <c r="PWN2381" s="697"/>
      <c r="PWO2381" s="697"/>
      <c r="PWP2381" s="473"/>
      <c r="PWQ2381" s="470"/>
      <c r="PWR2381" s="470"/>
      <c r="PWS2381" s="470"/>
      <c r="PWT2381" s="677"/>
      <c r="PWU2381" s="470"/>
      <c r="PWV2381" s="467"/>
      <c r="PWW2381" s="559"/>
      <c r="PWX2381" s="467"/>
      <c r="PWY2381" s="467"/>
      <c r="PWZ2381" s="467"/>
      <c r="PXA2381" s="467"/>
      <c r="PXB2381" s="467"/>
      <c r="PXC2381" s="467"/>
      <c r="PXD2381" s="467"/>
      <c r="PXE2381" s="467"/>
      <c r="PXF2381" s="467"/>
      <c r="PXG2381" s="467"/>
      <c r="PXH2381" s="467"/>
      <c r="PXI2381" s="467"/>
      <c r="PXJ2381" s="467"/>
      <c r="PXK2381" s="467"/>
      <c r="PXL2381" s="467"/>
      <c r="PXM2381" s="467"/>
      <c r="PXN2381" s="467"/>
      <c r="PXO2381" s="467"/>
      <c r="PXP2381" s="467"/>
      <c r="PXQ2381" s="467"/>
      <c r="PXR2381" s="467"/>
      <c r="PXS2381" s="467"/>
      <c r="PXT2381" s="1055"/>
      <c r="PXU2381" s="695"/>
      <c r="PXV2381" s="696"/>
      <c r="PXW2381" s="696"/>
      <c r="PXX2381" s="697"/>
      <c r="PXY2381" s="697"/>
      <c r="PXZ2381" s="473"/>
      <c r="PYA2381" s="470"/>
      <c r="PYB2381" s="470"/>
      <c r="PYC2381" s="470"/>
      <c r="PYD2381" s="677"/>
      <c r="PYE2381" s="470"/>
      <c r="PYF2381" s="467"/>
      <c r="PYG2381" s="559"/>
      <c r="PYH2381" s="467"/>
      <c r="PYI2381" s="467"/>
      <c r="PYJ2381" s="467"/>
      <c r="PYK2381" s="467"/>
      <c r="PYL2381" s="467"/>
      <c r="PYM2381" s="467"/>
      <c r="PYN2381" s="467"/>
      <c r="PYO2381" s="467"/>
      <c r="PYP2381" s="467"/>
      <c r="PYQ2381" s="467"/>
      <c r="PYR2381" s="467"/>
      <c r="PYS2381" s="467"/>
      <c r="PYT2381" s="467"/>
      <c r="PYU2381" s="467"/>
      <c r="PYV2381" s="467"/>
      <c r="PYW2381" s="467"/>
      <c r="PYX2381" s="467"/>
      <c r="PYY2381" s="467"/>
      <c r="PYZ2381" s="467"/>
      <c r="PZA2381" s="467"/>
      <c r="PZB2381" s="467"/>
      <c r="PZC2381" s="467"/>
      <c r="PZD2381" s="1055"/>
      <c r="PZE2381" s="695"/>
      <c r="PZF2381" s="696"/>
      <c r="PZG2381" s="696"/>
      <c r="PZH2381" s="697"/>
      <c r="PZI2381" s="697"/>
      <c r="PZJ2381" s="473"/>
      <c r="PZK2381" s="470"/>
      <c r="PZL2381" s="470"/>
      <c r="PZM2381" s="470"/>
      <c r="PZN2381" s="677"/>
      <c r="PZO2381" s="470"/>
      <c r="PZP2381" s="467"/>
      <c r="PZQ2381" s="559"/>
      <c r="PZR2381" s="467"/>
      <c r="PZS2381" s="467"/>
      <c r="PZT2381" s="467"/>
      <c r="PZU2381" s="467"/>
      <c r="PZV2381" s="467"/>
      <c r="PZW2381" s="467"/>
      <c r="PZX2381" s="467"/>
      <c r="PZY2381" s="467"/>
      <c r="PZZ2381" s="467"/>
      <c r="QAA2381" s="467"/>
      <c r="QAB2381" s="467"/>
      <c r="QAC2381" s="467"/>
      <c r="QAD2381" s="467"/>
      <c r="QAE2381" s="467"/>
      <c r="QAF2381" s="467"/>
      <c r="QAG2381" s="467"/>
      <c r="QAH2381" s="467"/>
      <c r="QAI2381" s="467"/>
      <c r="QAJ2381" s="467"/>
      <c r="QAK2381" s="467"/>
      <c r="QAL2381" s="467"/>
      <c r="QAM2381" s="467"/>
      <c r="QAN2381" s="1055"/>
      <c r="QAO2381" s="695"/>
      <c r="QAP2381" s="696"/>
      <c r="QAQ2381" s="696"/>
      <c r="QAR2381" s="697"/>
      <c r="QAS2381" s="697"/>
      <c r="QAT2381" s="473"/>
      <c r="QAU2381" s="470"/>
      <c r="QAV2381" s="470"/>
      <c r="QAW2381" s="470"/>
      <c r="QAX2381" s="677"/>
      <c r="QAY2381" s="470"/>
      <c r="QAZ2381" s="467"/>
      <c r="QBA2381" s="559"/>
      <c r="QBB2381" s="467"/>
      <c r="QBC2381" s="467"/>
      <c r="QBD2381" s="467"/>
      <c r="QBE2381" s="467"/>
      <c r="QBF2381" s="467"/>
      <c r="QBG2381" s="467"/>
      <c r="QBH2381" s="467"/>
      <c r="QBI2381" s="467"/>
      <c r="QBJ2381" s="467"/>
      <c r="QBK2381" s="467"/>
      <c r="QBL2381" s="467"/>
      <c r="QBM2381" s="467"/>
      <c r="QBN2381" s="467"/>
      <c r="QBO2381" s="467"/>
      <c r="QBP2381" s="467"/>
      <c r="QBQ2381" s="467"/>
      <c r="QBR2381" s="467"/>
      <c r="QBS2381" s="467"/>
      <c r="QBT2381" s="467"/>
      <c r="QBU2381" s="467"/>
      <c r="QBV2381" s="467"/>
      <c r="QBW2381" s="467"/>
      <c r="QBX2381" s="1055"/>
      <c r="QBY2381" s="695"/>
      <c r="QBZ2381" s="696"/>
      <c r="QCA2381" s="696"/>
      <c r="QCB2381" s="697"/>
      <c r="QCC2381" s="697"/>
      <c r="QCD2381" s="473"/>
      <c r="QCE2381" s="470"/>
      <c r="QCF2381" s="470"/>
      <c r="QCG2381" s="470"/>
      <c r="QCH2381" s="677"/>
      <c r="QCI2381" s="470"/>
      <c r="QCJ2381" s="467"/>
      <c r="QCK2381" s="559"/>
      <c r="QCL2381" s="467"/>
      <c r="QCM2381" s="467"/>
      <c r="QCN2381" s="467"/>
      <c r="QCO2381" s="467"/>
      <c r="QCP2381" s="467"/>
      <c r="QCQ2381" s="467"/>
      <c r="QCR2381" s="467"/>
      <c r="QCS2381" s="467"/>
      <c r="QCT2381" s="467"/>
      <c r="QCU2381" s="467"/>
      <c r="QCV2381" s="467"/>
      <c r="QCW2381" s="467"/>
      <c r="QCX2381" s="467"/>
      <c r="QCY2381" s="467"/>
      <c r="QCZ2381" s="467"/>
      <c r="QDA2381" s="467"/>
      <c r="QDB2381" s="467"/>
      <c r="QDC2381" s="467"/>
      <c r="QDD2381" s="467"/>
      <c r="QDE2381" s="467"/>
      <c r="QDF2381" s="467"/>
      <c r="QDG2381" s="467"/>
      <c r="QDH2381" s="1055"/>
      <c r="QDI2381" s="695"/>
      <c r="QDJ2381" s="696"/>
      <c r="QDK2381" s="696"/>
      <c r="QDL2381" s="697"/>
      <c r="QDM2381" s="697"/>
      <c r="QDN2381" s="473"/>
      <c r="QDO2381" s="470"/>
      <c r="QDP2381" s="470"/>
      <c r="QDQ2381" s="470"/>
      <c r="QDR2381" s="677"/>
      <c r="QDS2381" s="470"/>
      <c r="QDT2381" s="467"/>
      <c r="QDU2381" s="559"/>
      <c r="QDV2381" s="467"/>
      <c r="QDW2381" s="467"/>
      <c r="QDX2381" s="467"/>
      <c r="QDY2381" s="467"/>
      <c r="QDZ2381" s="467"/>
      <c r="QEA2381" s="467"/>
      <c r="QEB2381" s="467"/>
      <c r="QEC2381" s="467"/>
      <c r="QED2381" s="467"/>
      <c r="QEE2381" s="467"/>
      <c r="QEF2381" s="467"/>
      <c r="QEG2381" s="467"/>
      <c r="QEH2381" s="467"/>
      <c r="QEI2381" s="467"/>
      <c r="QEJ2381" s="467"/>
      <c r="QEK2381" s="467"/>
      <c r="QEL2381" s="467"/>
      <c r="QEM2381" s="467"/>
      <c r="QEN2381" s="467"/>
      <c r="QEO2381" s="467"/>
      <c r="QEP2381" s="467"/>
      <c r="QEQ2381" s="467"/>
      <c r="QER2381" s="1055"/>
      <c r="QES2381" s="695"/>
      <c r="QET2381" s="696"/>
      <c r="QEU2381" s="696"/>
      <c r="QEV2381" s="697"/>
      <c r="QEW2381" s="697"/>
      <c r="QEX2381" s="473"/>
      <c r="QEY2381" s="470"/>
      <c r="QEZ2381" s="470"/>
      <c r="QFA2381" s="470"/>
      <c r="QFB2381" s="677"/>
      <c r="QFC2381" s="470"/>
      <c r="QFD2381" s="467"/>
      <c r="QFE2381" s="559"/>
      <c r="QFF2381" s="467"/>
      <c r="QFG2381" s="467"/>
      <c r="QFH2381" s="467"/>
      <c r="QFI2381" s="467"/>
      <c r="QFJ2381" s="467"/>
      <c r="QFK2381" s="467"/>
      <c r="QFL2381" s="467"/>
      <c r="QFM2381" s="467"/>
      <c r="QFN2381" s="467"/>
      <c r="QFO2381" s="467"/>
      <c r="QFP2381" s="467"/>
      <c r="QFQ2381" s="467"/>
      <c r="QFR2381" s="467"/>
      <c r="QFS2381" s="467"/>
      <c r="QFT2381" s="467"/>
      <c r="QFU2381" s="467"/>
      <c r="QFV2381" s="467"/>
      <c r="QFW2381" s="467"/>
      <c r="QFX2381" s="467"/>
      <c r="QFY2381" s="467"/>
      <c r="QFZ2381" s="467"/>
      <c r="QGA2381" s="467"/>
      <c r="QGB2381" s="1055"/>
      <c r="QGC2381" s="695"/>
      <c r="QGD2381" s="696"/>
      <c r="QGE2381" s="696"/>
      <c r="QGF2381" s="697"/>
      <c r="QGG2381" s="697"/>
      <c r="QGH2381" s="473"/>
      <c r="QGI2381" s="470"/>
      <c r="QGJ2381" s="470"/>
      <c r="QGK2381" s="470"/>
      <c r="QGL2381" s="677"/>
      <c r="QGM2381" s="470"/>
      <c r="QGN2381" s="467"/>
      <c r="QGO2381" s="559"/>
      <c r="QGP2381" s="467"/>
      <c r="QGQ2381" s="467"/>
      <c r="QGR2381" s="467"/>
      <c r="QGS2381" s="467"/>
      <c r="QGT2381" s="467"/>
      <c r="QGU2381" s="467"/>
      <c r="QGV2381" s="467"/>
      <c r="QGW2381" s="467"/>
      <c r="QGX2381" s="467"/>
      <c r="QGY2381" s="467"/>
      <c r="QGZ2381" s="467"/>
      <c r="QHA2381" s="467"/>
      <c r="QHB2381" s="467"/>
      <c r="QHC2381" s="467"/>
      <c r="QHD2381" s="467"/>
      <c r="QHE2381" s="467"/>
      <c r="QHF2381" s="467"/>
      <c r="QHG2381" s="467"/>
      <c r="QHH2381" s="467"/>
      <c r="QHI2381" s="467"/>
      <c r="QHJ2381" s="467"/>
      <c r="QHK2381" s="467"/>
      <c r="QHL2381" s="1055"/>
      <c r="QHM2381" s="695"/>
      <c r="QHN2381" s="696"/>
      <c r="QHO2381" s="696"/>
      <c r="QHP2381" s="697"/>
      <c r="QHQ2381" s="697"/>
      <c r="QHR2381" s="473"/>
      <c r="QHS2381" s="470"/>
      <c r="QHT2381" s="470"/>
      <c r="QHU2381" s="470"/>
      <c r="QHV2381" s="677"/>
      <c r="QHW2381" s="470"/>
      <c r="QHX2381" s="467"/>
      <c r="QHY2381" s="559"/>
      <c r="QHZ2381" s="467"/>
      <c r="QIA2381" s="467"/>
      <c r="QIB2381" s="467"/>
      <c r="QIC2381" s="467"/>
      <c r="QID2381" s="467"/>
      <c r="QIE2381" s="467"/>
      <c r="QIF2381" s="467"/>
      <c r="QIG2381" s="467"/>
      <c r="QIH2381" s="467"/>
      <c r="QII2381" s="467"/>
      <c r="QIJ2381" s="467"/>
      <c r="QIK2381" s="467"/>
      <c r="QIL2381" s="467"/>
      <c r="QIM2381" s="467"/>
      <c r="QIN2381" s="467"/>
      <c r="QIO2381" s="467"/>
      <c r="QIP2381" s="467"/>
      <c r="QIQ2381" s="467"/>
      <c r="QIR2381" s="467"/>
      <c r="QIS2381" s="467"/>
      <c r="QIT2381" s="467"/>
      <c r="QIU2381" s="467"/>
      <c r="QIV2381" s="1055"/>
      <c r="QIW2381" s="695"/>
      <c r="QIX2381" s="696"/>
      <c r="QIY2381" s="696"/>
      <c r="QIZ2381" s="697"/>
      <c r="QJA2381" s="697"/>
      <c r="QJB2381" s="473"/>
      <c r="QJC2381" s="470"/>
      <c r="QJD2381" s="470"/>
      <c r="QJE2381" s="470"/>
      <c r="QJF2381" s="677"/>
      <c r="QJG2381" s="470"/>
      <c r="QJH2381" s="467"/>
      <c r="QJI2381" s="559"/>
      <c r="QJJ2381" s="467"/>
      <c r="QJK2381" s="467"/>
      <c r="QJL2381" s="467"/>
      <c r="QJM2381" s="467"/>
      <c r="QJN2381" s="467"/>
      <c r="QJO2381" s="467"/>
      <c r="QJP2381" s="467"/>
      <c r="QJQ2381" s="467"/>
      <c r="QJR2381" s="467"/>
      <c r="QJS2381" s="467"/>
      <c r="QJT2381" s="467"/>
      <c r="QJU2381" s="467"/>
      <c r="QJV2381" s="467"/>
      <c r="QJW2381" s="467"/>
      <c r="QJX2381" s="467"/>
      <c r="QJY2381" s="467"/>
      <c r="QJZ2381" s="467"/>
      <c r="QKA2381" s="467"/>
      <c r="QKB2381" s="467"/>
      <c r="QKC2381" s="467"/>
      <c r="QKD2381" s="467"/>
      <c r="QKE2381" s="467"/>
      <c r="QKF2381" s="1055"/>
      <c r="QKG2381" s="695"/>
      <c r="QKH2381" s="696"/>
      <c r="QKI2381" s="696"/>
      <c r="QKJ2381" s="697"/>
      <c r="QKK2381" s="697"/>
      <c r="QKL2381" s="473"/>
      <c r="QKM2381" s="470"/>
      <c r="QKN2381" s="470"/>
      <c r="QKO2381" s="470"/>
      <c r="QKP2381" s="677"/>
      <c r="QKQ2381" s="470"/>
      <c r="QKR2381" s="467"/>
      <c r="QKS2381" s="559"/>
      <c r="QKT2381" s="467"/>
      <c r="QKU2381" s="467"/>
      <c r="QKV2381" s="467"/>
      <c r="QKW2381" s="467"/>
      <c r="QKX2381" s="467"/>
      <c r="QKY2381" s="467"/>
      <c r="QKZ2381" s="467"/>
      <c r="QLA2381" s="467"/>
      <c r="QLB2381" s="467"/>
      <c r="QLC2381" s="467"/>
      <c r="QLD2381" s="467"/>
      <c r="QLE2381" s="467"/>
      <c r="QLF2381" s="467"/>
      <c r="QLG2381" s="467"/>
      <c r="QLH2381" s="467"/>
      <c r="QLI2381" s="467"/>
      <c r="QLJ2381" s="467"/>
      <c r="QLK2381" s="467"/>
      <c r="QLL2381" s="467"/>
      <c r="QLM2381" s="467"/>
      <c r="QLN2381" s="467"/>
      <c r="QLO2381" s="467"/>
      <c r="QLP2381" s="1055"/>
      <c r="QLQ2381" s="695"/>
      <c r="QLR2381" s="696"/>
      <c r="QLS2381" s="696"/>
      <c r="QLT2381" s="697"/>
      <c r="QLU2381" s="697"/>
      <c r="QLV2381" s="473"/>
      <c r="QLW2381" s="470"/>
      <c r="QLX2381" s="470"/>
      <c r="QLY2381" s="470"/>
      <c r="QLZ2381" s="677"/>
      <c r="QMA2381" s="470"/>
      <c r="QMB2381" s="467"/>
      <c r="QMC2381" s="559"/>
      <c r="QMD2381" s="467"/>
      <c r="QME2381" s="467"/>
      <c r="QMF2381" s="467"/>
      <c r="QMG2381" s="467"/>
      <c r="QMH2381" s="467"/>
      <c r="QMI2381" s="467"/>
      <c r="QMJ2381" s="467"/>
      <c r="QMK2381" s="467"/>
      <c r="QML2381" s="467"/>
      <c r="QMM2381" s="467"/>
      <c r="QMN2381" s="467"/>
      <c r="QMO2381" s="467"/>
      <c r="QMP2381" s="467"/>
      <c r="QMQ2381" s="467"/>
      <c r="QMR2381" s="467"/>
      <c r="QMS2381" s="467"/>
      <c r="QMT2381" s="467"/>
      <c r="QMU2381" s="467"/>
      <c r="QMV2381" s="467"/>
      <c r="QMW2381" s="467"/>
      <c r="QMX2381" s="467"/>
      <c r="QMY2381" s="467"/>
      <c r="QMZ2381" s="1055"/>
      <c r="QNA2381" s="695"/>
      <c r="QNB2381" s="696"/>
      <c r="QNC2381" s="696"/>
      <c r="QND2381" s="697"/>
      <c r="QNE2381" s="697"/>
      <c r="QNF2381" s="473"/>
      <c r="QNG2381" s="470"/>
      <c r="QNH2381" s="470"/>
      <c r="QNI2381" s="470"/>
      <c r="QNJ2381" s="677"/>
      <c r="QNK2381" s="470"/>
      <c r="QNL2381" s="467"/>
      <c r="QNM2381" s="559"/>
      <c r="QNN2381" s="467"/>
      <c r="QNO2381" s="467"/>
      <c r="QNP2381" s="467"/>
      <c r="QNQ2381" s="467"/>
      <c r="QNR2381" s="467"/>
      <c r="QNS2381" s="467"/>
      <c r="QNT2381" s="467"/>
      <c r="QNU2381" s="467"/>
      <c r="QNV2381" s="467"/>
      <c r="QNW2381" s="467"/>
      <c r="QNX2381" s="467"/>
      <c r="QNY2381" s="467"/>
      <c r="QNZ2381" s="467"/>
      <c r="QOA2381" s="467"/>
      <c r="QOB2381" s="467"/>
      <c r="QOC2381" s="467"/>
      <c r="QOD2381" s="467"/>
      <c r="QOE2381" s="467"/>
      <c r="QOF2381" s="467"/>
      <c r="QOG2381" s="467"/>
      <c r="QOH2381" s="467"/>
      <c r="QOI2381" s="467"/>
      <c r="QOJ2381" s="1055"/>
      <c r="QOK2381" s="695"/>
      <c r="QOL2381" s="696"/>
      <c r="QOM2381" s="696"/>
      <c r="QON2381" s="697"/>
      <c r="QOO2381" s="697"/>
      <c r="QOP2381" s="473"/>
      <c r="QOQ2381" s="470"/>
      <c r="QOR2381" s="470"/>
      <c r="QOS2381" s="470"/>
      <c r="QOT2381" s="677"/>
      <c r="QOU2381" s="470"/>
      <c r="QOV2381" s="467"/>
      <c r="QOW2381" s="559"/>
      <c r="QOX2381" s="467"/>
      <c r="QOY2381" s="467"/>
      <c r="QOZ2381" s="467"/>
      <c r="QPA2381" s="467"/>
      <c r="QPB2381" s="467"/>
      <c r="QPC2381" s="467"/>
      <c r="QPD2381" s="467"/>
      <c r="QPE2381" s="467"/>
      <c r="QPF2381" s="467"/>
      <c r="QPG2381" s="467"/>
      <c r="QPH2381" s="467"/>
      <c r="QPI2381" s="467"/>
      <c r="QPJ2381" s="467"/>
      <c r="QPK2381" s="467"/>
      <c r="QPL2381" s="467"/>
      <c r="QPM2381" s="467"/>
      <c r="QPN2381" s="467"/>
      <c r="QPO2381" s="467"/>
      <c r="QPP2381" s="467"/>
      <c r="QPQ2381" s="467"/>
      <c r="QPR2381" s="467"/>
      <c r="QPS2381" s="467"/>
      <c r="QPT2381" s="1055"/>
      <c r="QPU2381" s="695"/>
      <c r="QPV2381" s="696"/>
      <c r="QPW2381" s="696"/>
      <c r="QPX2381" s="697"/>
      <c r="QPY2381" s="697"/>
      <c r="QPZ2381" s="473"/>
      <c r="QQA2381" s="470"/>
      <c r="QQB2381" s="470"/>
      <c r="QQC2381" s="470"/>
      <c r="QQD2381" s="677"/>
      <c r="QQE2381" s="470"/>
      <c r="QQF2381" s="467"/>
      <c r="QQG2381" s="559"/>
      <c r="QQH2381" s="467"/>
      <c r="QQI2381" s="467"/>
      <c r="QQJ2381" s="467"/>
      <c r="QQK2381" s="467"/>
      <c r="QQL2381" s="467"/>
      <c r="QQM2381" s="467"/>
      <c r="QQN2381" s="467"/>
      <c r="QQO2381" s="467"/>
      <c r="QQP2381" s="467"/>
      <c r="QQQ2381" s="467"/>
      <c r="QQR2381" s="467"/>
      <c r="QQS2381" s="467"/>
      <c r="QQT2381" s="467"/>
      <c r="QQU2381" s="467"/>
      <c r="QQV2381" s="467"/>
      <c r="QQW2381" s="467"/>
      <c r="QQX2381" s="467"/>
      <c r="QQY2381" s="467"/>
      <c r="QQZ2381" s="467"/>
      <c r="QRA2381" s="467"/>
      <c r="QRB2381" s="467"/>
      <c r="QRC2381" s="467"/>
      <c r="QRD2381" s="1055"/>
      <c r="QRE2381" s="695"/>
      <c r="QRF2381" s="696"/>
      <c r="QRG2381" s="696"/>
      <c r="QRH2381" s="697"/>
      <c r="QRI2381" s="697"/>
      <c r="QRJ2381" s="473"/>
      <c r="QRK2381" s="470"/>
      <c r="QRL2381" s="470"/>
      <c r="QRM2381" s="470"/>
      <c r="QRN2381" s="677"/>
      <c r="QRO2381" s="470"/>
      <c r="QRP2381" s="467"/>
      <c r="QRQ2381" s="559"/>
      <c r="QRR2381" s="467"/>
      <c r="QRS2381" s="467"/>
      <c r="QRT2381" s="467"/>
      <c r="QRU2381" s="467"/>
      <c r="QRV2381" s="467"/>
      <c r="QRW2381" s="467"/>
      <c r="QRX2381" s="467"/>
      <c r="QRY2381" s="467"/>
      <c r="QRZ2381" s="467"/>
      <c r="QSA2381" s="467"/>
      <c r="QSB2381" s="467"/>
      <c r="QSC2381" s="467"/>
      <c r="QSD2381" s="467"/>
      <c r="QSE2381" s="467"/>
      <c r="QSF2381" s="467"/>
      <c r="QSG2381" s="467"/>
      <c r="QSH2381" s="467"/>
      <c r="QSI2381" s="467"/>
      <c r="QSJ2381" s="467"/>
      <c r="QSK2381" s="467"/>
      <c r="QSL2381" s="467"/>
      <c r="QSM2381" s="467"/>
      <c r="QSN2381" s="1055"/>
      <c r="QSO2381" s="695"/>
      <c r="QSP2381" s="696"/>
      <c r="QSQ2381" s="696"/>
      <c r="QSR2381" s="697"/>
      <c r="QSS2381" s="697"/>
      <c r="QST2381" s="473"/>
      <c r="QSU2381" s="470"/>
      <c r="QSV2381" s="470"/>
      <c r="QSW2381" s="470"/>
      <c r="QSX2381" s="677"/>
      <c r="QSY2381" s="470"/>
      <c r="QSZ2381" s="467"/>
      <c r="QTA2381" s="559"/>
      <c r="QTB2381" s="467"/>
      <c r="QTC2381" s="467"/>
      <c r="QTD2381" s="467"/>
      <c r="QTE2381" s="467"/>
      <c r="QTF2381" s="467"/>
      <c r="QTG2381" s="467"/>
      <c r="QTH2381" s="467"/>
      <c r="QTI2381" s="467"/>
      <c r="QTJ2381" s="467"/>
      <c r="QTK2381" s="467"/>
      <c r="QTL2381" s="467"/>
      <c r="QTM2381" s="467"/>
      <c r="QTN2381" s="467"/>
      <c r="QTO2381" s="467"/>
      <c r="QTP2381" s="467"/>
      <c r="QTQ2381" s="467"/>
      <c r="QTR2381" s="467"/>
      <c r="QTS2381" s="467"/>
      <c r="QTT2381" s="467"/>
      <c r="QTU2381" s="467"/>
      <c r="QTV2381" s="467"/>
      <c r="QTW2381" s="467"/>
      <c r="QTX2381" s="1055"/>
      <c r="QTY2381" s="695"/>
      <c r="QTZ2381" s="696"/>
      <c r="QUA2381" s="696"/>
      <c r="QUB2381" s="697"/>
      <c r="QUC2381" s="697"/>
      <c r="QUD2381" s="473"/>
      <c r="QUE2381" s="470"/>
      <c r="QUF2381" s="470"/>
      <c r="QUG2381" s="470"/>
      <c r="QUH2381" s="677"/>
      <c r="QUI2381" s="470"/>
      <c r="QUJ2381" s="467"/>
      <c r="QUK2381" s="559"/>
      <c r="QUL2381" s="467"/>
      <c r="QUM2381" s="467"/>
      <c r="QUN2381" s="467"/>
      <c r="QUO2381" s="467"/>
      <c r="QUP2381" s="467"/>
      <c r="QUQ2381" s="467"/>
      <c r="QUR2381" s="467"/>
      <c r="QUS2381" s="467"/>
      <c r="QUT2381" s="467"/>
      <c r="QUU2381" s="467"/>
      <c r="QUV2381" s="467"/>
      <c r="QUW2381" s="467"/>
      <c r="QUX2381" s="467"/>
      <c r="QUY2381" s="467"/>
      <c r="QUZ2381" s="467"/>
      <c r="QVA2381" s="467"/>
      <c r="QVB2381" s="467"/>
      <c r="QVC2381" s="467"/>
      <c r="QVD2381" s="467"/>
      <c r="QVE2381" s="467"/>
      <c r="QVF2381" s="467"/>
      <c r="QVG2381" s="467"/>
      <c r="QVH2381" s="1055"/>
      <c r="QVI2381" s="695"/>
      <c r="QVJ2381" s="696"/>
      <c r="QVK2381" s="696"/>
      <c r="QVL2381" s="697"/>
      <c r="QVM2381" s="697"/>
      <c r="QVN2381" s="473"/>
      <c r="QVO2381" s="470"/>
      <c r="QVP2381" s="470"/>
      <c r="QVQ2381" s="470"/>
      <c r="QVR2381" s="677"/>
      <c r="QVS2381" s="470"/>
      <c r="QVT2381" s="467"/>
      <c r="QVU2381" s="559"/>
      <c r="QVV2381" s="467"/>
      <c r="QVW2381" s="467"/>
      <c r="QVX2381" s="467"/>
      <c r="QVY2381" s="467"/>
      <c r="QVZ2381" s="467"/>
      <c r="QWA2381" s="467"/>
      <c r="QWB2381" s="467"/>
      <c r="QWC2381" s="467"/>
      <c r="QWD2381" s="467"/>
      <c r="QWE2381" s="467"/>
      <c r="QWF2381" s="467"/>
      <c r="QWG2381" s="467"/>
      <c r="QWH2381" s="467"/>
      <c r="QWI2381" s="467"/>
      <c r="QWJ2381" s="467"/>
      <c r="QWK2381" s="467"/>
      <c r="QWL2381" s="467"/>
      <c r="QWM2381" s="467"/>
      <c r="QWN2381" s="467"/>
      <c r="QWO2381" s="467"/>
      <c r="QWP2381" s="467"/>
      <c r="QWQ2381" s="467"/>
      <c r="QWR2381" s="1055"/>
      <c r="QWS2381" s="695"/>
      <c r="QWT2381" s="696"/>
      <c r="QWU2381" s="696"/>
      <c r="QWV2381" s="697"/>
      <c r="QWW2381" s="697"/>
      <c r="QWX2381" s="473"/>
      <c r="QWY2381" s="470"/>
      <c r="QWZ2381" s="470"/>
      <c r="QXA2381" s="470"/>
      <c r="QXB2381" s="677"/>
      <c r="QXC2381" s="470"/>
      <c r="QXD2381" s="467"/>
      <c r="QXE2381" s="559"/>
      <c r="QXF2381" s="467"/>
      <c r="QXG2381" s="467"/>
      <c r="QXH2381" s="467"/>
      <c r="QXI2381" s="467"/>
      <c r="QXJ2381" s="467"/>
      <c r="QXK2381" s="467"/>
      <c r="QXL2381" s="467"/>
      <c r="QXM2381" s="467"/>
      <c r="QXN2381" s="467"/>
      <c r="QXO2381" s="467"/>
      <c r="QXP2381" s="467"/>
      <c r="QXQ2381" s="467"/>
      <c r="QXR2381" s="467"/>
      <c r="QXS2381" s="467"/>
      <c r="QXT2381" s="467"/>
      <c r="QXU2381" s="467"/>
      <c r="QXV2381" s="467"/>
      <c r="QXW2381" s="467"/>
      <c r="QXX2381" s="467"/>
      <c r="QXY2381" s="467"/>
      <c r="QXZ2381" s="467"/>
      <c r="QYA2381" s="467"/>
      <c r="QYB2381" s="1055"/>
      <c r="QYC2381" s="695"/>
      <c r="QYD2381" s="696"/>
      <c r="QYE2381" s="696"/>
      <c r="QYF2381" s="697"/>
      <c r="QYG2381" s="697"/>
      <c r="QYH2381" s="473"/>
      <c r="QYI2381" s="470"/>
      <c r="QYJ2381" s="470"/>
      <c r="QYK2381" s="470"/>
      <c r="QYL2381" s="677"/>
      <c r="QYM2381" s="470"/>
      <c r="QYN2381" s="467"/>
      <c r="QYO2381" s="559"/>
      <c r="QYP2381" s="467"/>
      <c r="QYQ2381" s="467"/>
      <c r="QYR2381" s="467"/>
      <c r="QYS2381" s="467"/>
      <c r="QYT2381" s="467"/>
      <c r="QYU2381" s="467"/>
      <c r="QYV2381" s="467"/>
      <c r="QYW2381" s="467"/>
      <c r="QYX2381" s="467"/>
      <c r="QYY2381" s="467"/>
      <c r="QYZ2381" s="467"/>
      <c r="QZA2381" s="467"/>
      <c r="QZB2381" s="467"/>
      <c r="QZC2381" s="467"/>
      <c r="QZD2381" s="467"/>
      <c r="QZE2381" s="467"/>
      <c r="QZF2381" s="467"/>
      <c r="QZG2381" s="467"/>
      <c r="QZH2381" s="467"/>
      <c r="QZI2381" s="467"/>
      <c r="QZJ2381" s="467"/>
      <c r="QZK2381" s="467"/>
      <c r="QZL2381" s="1055"/>
      <c r="QZM2381" s="695"/>
      <c r="QZN2381" s="696"/>
      <c r="QZO2381" s="696"/>
      <c r="QZP2381" s="697"/>
      <c r="QZQ2381" s="697"/>
      <c r="QZR2381" s="473"/>
      <c r="QZS2381" s="470"/>
      <c r="QZT2381" s="470"/>
      <c r="QZU2381" s="470"/>
      <c r="QZV2381" s="677"/>
      <c r="QZW2381" s="470"/>
      <c r="QZX2381" s="467"/>
      <c r="QZY2381" s="559"/>
      <c r="QZZ2381" s="467"/>
      <c r="RAA2381" s="467"/>
      <c r="RAB2381" s="467"/>
      <c r="RAC2381" s="467"/>
      <c r="RAD2381" s="467"/>
      <c r="RAE2381" s="467"/>
      <c r="RAF2381" s="467"/>
      <c r="RAG2381" s="467"/>
      <c r="RAH2381" s="467"/>
      <c r="RAI2381" s="467"/>
      <c r="RAJ2381" s="467"/>
      <c r="RAK2381" s="467"/>
      <c r="RAL2381" s="467"/>
      <c r="RAM2381" s="467"/>
      <c r="RAN2381" s="467"/>
      <c r="RAO2381" s="467"/>
      <c r="RAP2381" s="467"/>
      <c r="RAQ2381" s="467"/>
      <c r="RAR2381" s="467"/>
      <c r="RAS2381" s="467"/>
      <c r="RAT2381" s="467"/>
      <c r="RAU2381" s="467"/>
      <c r="RAV2381" s="1055"/>
      <c r="RAW2381" s="695"/>
      <c r="RAX2381" s="696"/>
      <c r="RAY2381" s="696"/>
      <c r="RAZ2381" s="697"/>
      <c r="RBA2381" s="697"/>
      <c r="RBB2381" s="473"/>
      <c r="RBC2381" s="470"/>
      <c r="RBD2381" s="470"/>
      <c r="RBE2381" s="470"/>
      <c r="RBF2381" s="677"/>
      <c r="RBG2381" s="470"/>
      <c r="RBH2381" s="467"/>
      <c r="RBI2381" s="559"/>
      <c r="RBJ2381" s="467"/>
      <c r="RBK2381" s="467"/>
      <c r="RBL2381" s="467"/>
      <c r="RBM2381" s="467"/>
      <c r="RBN2381" s="467"/>
      <c r="RBO2381" s="467"/>
      <c r="RBP2381" s="467"/>
      <c r="RBQ2381" s="467"/>
      <c r="RBR2381" s="467"/>
      <c r="RBS2381" s="467"/>
      <c r="RBT2381" s="467"/>
      <c r="RBU2381" s="467"/>
      <c r="RBV2381" s="467"/>
      <c r="RBW2381" s="467"/>
      <c r="RBX2381" s="467"/>
      <c r="RBY2381" s="467"/>
      <c r="RBZ2381" s="467"/>
      <c r="RCA2381" s="467"/>
      <c r="RCB2381" s="467"/>
      <c r="RCC2381" s="467"/>
      <c r="RCD2381" s="467"/>
      <c r="RCE2381" s="467"/>
      <c r="RCF2381" s="1055"/>
      <c r="RCG2381" s="695"/>
      <c r="RCH2381" s="696"/>
      <c r="RCI2381" s="696"/>
      <c r="RCJ2381" s="697"/>
      <c r="RCK2381" s="697"/>
      <c r="RCL2381" s="473"/>
      <c r="RCM2381" s="470"/>
      <c r="RCN2381" s="470"/>
      <c r="RCO2381" s="470"/>
      <c r="RCP2381" s="677"/>
      <c r="RCQ2381" s="470"/>
      <c r="RCR2381" s="467"/>
      <c r="RCS2381" s="559"/>
      <c r="RCT2381" s="467"/>
      <c r="RCU2381" s="467"/>
      <c r="RCV2381" s="467"/>
      <c r="RCW2381" s="467"/>
      <c r="RCX2381" s="467"/>
      <c r="RCY2381" s="467"/>
      <c r="RCZ2381" s="467"/>
      <c r="RDA2381" s="467"/>
      <c r="RDB2381" s="467"/>
      <c r="RDC2381" s="467"/>
      <c r="RDD2381" s="467"/>
      <c r="RDE2381" s="467"/>
      <c r="RDF2381" s="467"/>
      <c r="RDG2381" s="467"/>
      <c r="RDH2381" s="467"/>
      <c r="RDI2381" s="467"/>
      <c r="RDJ2381" s="467"/>
      <c r="RDK2381" s="467"/>
      <c r="RDL2381" s="467"/>
      <c r="RDM2381" s="467"/>
      <c r="RDN2381" s="467"/>
      <c r="RDO2381" s="467"/>
      <c r="RDP2381" s="1055"/>
      <c r="RDQ2381" s="695"/>
      <c r="RDR2381" s="696"/>
      <c r="RDS2381" s="696"/>
      <c r="RDT2381" s="697"/>
      <c r="RDU2381" s="697"/>
      <c r="RDV2381" s="473"/>
      <c r="RDW2381" s="470"/>
      <c r="RDX2381" s="470"/>
      <c r="RDY2381" s="470"/>
      <c r="RDZ2381" s="677"/>
      <c r="REA2381" s="470"/>
      <c r="REB2381" s="467"/>
      <c r="REC2381" s="559"/>
      <c r="RED2381" s="467"/>
      <c r="REE2381" s="467"/>
      <c r="REF2381" s="467"/>
      <c r="REG2381" s="467"/>
      <c r="REH2381" s="467"/>
      <c r="REI2381" s="467"/>
      <c r="REJ2381" s="467"/>
      <c r="REK2381" s="467"/>
      <c r="REL2381" s="467"/>
      <c r="REM2381" s="467"/>
      <c r="REN2381" s="467"/>
      <c r="REO2381" s="467"/>
      <c r="REP2381" s="467"/>
      <c r="REQ2381" s="467"/>
      <c r="RER2381" s="467"/>
      <c r="RES2381" s="467"/>
      <c r="RET2381" s="467"/>
      <c r="REU2381" s="467"/>
      <c r="REV2381" s="467"/>
      <c r="REW2381" s="467"/>
      <c r="REX2381" s="467"/>
      <c r="REY2381" s="467"/>
      <c r="REZ2381" s="1055"/>
      <c r="RFA2381" s="695"/>
      <c r="RFB2381" s="696"/>
      <c r="RFC2381" s="696"/>
      <c r="RFD2381" s="697"/>
      <c r="RFE2381" s="697"/>
      <c r="RFF2381" s="473"/>
      <c r="RFG2381" s="470"/>
      <c r="RFH2381" s="470"/>
      <c r="RFI2381" s="470"/>
      <c r="RFJ2381" s="677"/>
      <c r="RFK2381" s="470"/>
      <c r="RFL2381" s="467"/>
      <c r="RFM2381" s="559"/>
      <c r="RFN2381" s="467"/>
      <c r="RFO2381" s="467"/>
      <c r="RFP2381" s="467"/>
      <c r="RFQ2381" s="467"/>
      <c r="RFR2381" s="467"/>
      <c r="RFS2381" s="467"/>
      <c r="RFT2381" s="467"/>
      <c r="RFU2381" s="467"/>
      <c r="RFV2381" s="467"/>
      <c r="RFW2381" s="467"/>
      <c r="RFX2381" s="467"/>
      <c r="RFY2381" s="467"/>
      <c r="RFZ2381" s="467"/>
      <c r="RGA2381" s="467"/>
      <c r="RGB2381" s="467"/>
      <c r="RGC2381" s="467"/>
      <c r="RGD2381" s="467"/>
      <c r="RGE2381" s="467"/>
      <c r="RGF2381" s="467"/>
      <c r="RGG2381" s="467"/>
      <c r="RGH2381" s="467"/>
      <c r="RGI2381" s="467"/>
      <c r="RGJ2381" s="1055"/>
      <c r="RGK2381" s="695"/>
      <c r="RGL2381" s="696"/>
      <c r="RGM2381" s="696"/>
      <c r="RGN2381" s="697"/>
      <c r="RGO2381" s="697"/>
      <c r="RGP2381" s="473"/>
      <c r="RGQ2381" s="470"/>
      <c r="RGR2381" s="470"/>
      <c r="RGS2381" s="470"/>
      <c r="RGT2381" s="677"/>
      <c r="RGU2381" s="470"/>
      <c r="RGV2381" s="467"/>
      <c r="RGW2381" s="559"/>
      <c r="RGX2381" s="467"/>
      <c r="RGY2381" s="467"/>
      <c r="RGZ2381" s="467"/>
      <c r="RHA2381" s="467"/>
      <c r="RHB2381" s="467"/>
      <c r="RHC2381" s="467"/>
      <c r="RHD2381" s="467"/>
      <c r="RHE2381" s="467"/>
      <c r="RHF2381" s="467"/>
      <c r="RHG2381" s="467"/>
      <c r="RHH2381" s="467"/>
      <c r="RHI2381" s="467"/>
      <c r="RHJ2381" s="467"/>
      <c r="RHK2381" s="467"/>
      <c r="RHL2381" s="467"/>
      <c r="RHM2381" s="467"/>
      <c r="RHN2381" s="467"/>
      <c r="RHO2381" s="467"/>
      <c r="RHP2381" s="467"/>
      <c r="RHQ2381" s="467"/>
      <c r="RHR2381" s="467"/>
      <c r="RHS2381" s="467"/>
      <c r="RHT2381" s="1055"/>
      <c r="RHU2381" s="695"/>
      <c r="RHV2381" s="696"/>
      <c r="RHW2381" s="696"/>
      <c r="RHX2381" s="697"/>
      <c r="RHY2381" s="697"/>
      <c r="RHZ2381" s="473"/>
      <c r="RIA2381" s="470"/>
      <c r="RIB2381" s="470"/>
      <c r="RIC2381" s="470"/>
      <c r="RID2381" s="677"/>
      <c r="RIE2381" s="470"/>
      <c r="RIF2381" s="467"/>
      <c r="RIG2381" s="559"/>
      <c r="RIH2381" s="467"/>
      <c r="RII2381" s="467"/>
      <c r="RIJ2381" s="467"/>
      <c r="RIK2381" s="467"/>
      <c r="RIL2381" s="467"/>
      <c r="RIM2381" s="467"/>
      <c r="RIN2381" s="467"/>
      <c r="RIO2381" s="467"/>
      <c r="RIP2381" s="467"/>
      <c r="RIQ2381" s="467"/>
      <c r="RIR2381" s="467"/>
      <c r="RIS2381" s="467"/>
      <c r="RIT2381" s="467"/>
      <c r="RIU2381" s="467"/>
      <c r="RIV2381" s="467"/>
      <c r="RIW2381" s="467"/>
      <c r="RIX2381" s="467"/>
      <c r="RIY2381" s="467"/>
      <c r="RIZ2381" s="467"/>
      <c r="RJA2381" s="467"/>
      <c r="RJB2381" s="467"/>
      <c r="RJC2381" s="467"/>
      <c r="RJD2381" s="1055"/>
      <c r="RJE2381" s="695"/>
      <c r="RJF2381" s="696"/>
      <c r="RJG2381" s="696"/>
      <c r="RJH2381" s="697"/>
      <c r="RJI2381" s="697"/>
      <c r="RJJ2381" s="473"/>
      <c r="RJK2381" s="470"/>
      <c r="RJL2381" s="470"/>
      <c r="RJM2381" s="470"/>
      <c r="RJN2381" s="677"/>
      <c r="RJO2381" s="470"/>
      <c r="RJP2381" s="467"/>
      <c r="RJQ2381" s="559"/>
      <c r="RJR2381" s="467"/>
      <c r="RJS2381" s="467"/>
      <c r="RJT2381" s="467"/>
      <c r="RJU2381" s="467"/>
      <c r="RJV2381" s="467"/>
      <c r="RJW2381" s="467"/>
      <c r="RJX2381" s="467"/>
      <c r="RJY2381" s="467"/>
      <c r="RJZ2381" s="467"/>
      <c r="RKA2381" s="467"/>
      <c r="RKB2381" s="467"/>
      <c r="RKC2381" s="467"/>
      <c r="RKD2381" s="467"/>
      <c r="RKE2381" s="467"/>
      <c r="RKF2381" s="467"/>
      <c r="RKG2381" s="467"/>
      <c r="RKH2381" s="467"/>
      <c r="RKI2381" s="467"/>
      <c r="RKJ2381" s="467"/>
      <c r="RKK2381" s="467"/>
      <c r="RKL2381" s="467"/>
      <c r="RKM2381" s="467"/>
      <c r="RKN2381" s="1055"/>
      <c r="RKO2381" s="695"/>
      <c r="RKP2381" s="696"/>
      <c r="RKQ2381" s="696"/>
      <c r="RKR2381" s="697"/>
      <c r="RKS2381" s="697"/>
      <c r="RKT2381" s="473"/>
      <c r="RKU2381" s="470"/>
      <c r="RKV2381" s="470"/>
      <c r="RKW2381" s="470"/>
      <c r="RKX2381" s="677"/>
      <c r="RKY2381" s="470"/>
      <c r="RKZ2381" s="467"/>
      <c r="RLA2381" s="559"/>
      <c r="RLB2381" s="467"/>
      <c r="RLC2381" s="467"/>
      <c r="RLD2381" s="467"/>
      <c r="RLE2381" s="467"/>
      <c r="RLF2381" s="467"/>
      <c r="RLG2381" s="467"/>
      <c r="RLH2381" s="467"/>
      <c r="RLI2381" s="467"/>
      <c r="RLJ2381" s="467"/>
      <c r="RLK2381" s="467"/>
      <c r="RLL2381" s="467"/>
      <c r="RLM2381" s="467"/>
      <c r="RLN2381" s="467"/>
      <c r="RLO2381" s="467"/>
      <c r="RLP2381" s="467"/>
      <c r="RLQ2381" s="467"/>
      <c r="RLR2381" s="467"/>
      <c r="RLS2381" s="467"/>
      <c r="RLT2381" s="467"/>
      <c r="RLU2381" s="467"/>
      <c r="RLV2381" s="467"/>
      <c r="RLW2381" s="467"/>
      <c r="RLX2381" s="1055"/>
      <c r="RLY2381" s="695"/>
      <c r="RLZ2381" s="696"/>
      <c r="RMA2381" s="696"/>
      <c r="RMB2381" s="697"/>
      <c r="RMC2381" s="697"/>
      <c r="RMD2381" s="473"/>
      <c r="RME2381" s="470"/>
      <c r="RMF2381" s="470"/>
      <c r="RMG2381" s="470"/>
      <c r="RMH2381" s="677"/>
      <c r="RMI2381" s="470"/>
      <c r="RMJ2381" s="467"/>
      <c r="RMK2381" s="559"/>
      <c r="RML2381" s="467"/>
      <c r="RMM2381" s="467"/>
      <c r="RMN2381" s="467"/>
      <c r="RMO2381" s="467"/>
      <c r="RMP2381" s="467"/>
      <c r="RMQ2381" s="467"/>
      <c r="RMR2381" s="467"/>
      <c r="RMS2381" s="467"/>
      <c r="RMT2381" s="467"/>
      <c r="RMU2381" s="467"/>
      <c r="RMV2381" s="467"/>
      <c r="RMW2381" s="467"/>
      <c r="RMX2381" s="467"/>
      <c r="RMY2381" s="467"/>
      <c r="RMZ2381" s="467"/>
      <c r="RNA2381" s="467"/>
      <c r="RNB2381" s="467"/>
      <c r="RNC2381" s="467"/>
      <c r="RND2381" s="467"/>
      <c r="RNE2381" s="467"/>
      <c r="RNF2381" s="467"/>
      <c r="RNG2381" s="467"/>
      <c r="RNH2381" s="1055"/>
      <c r="RNI2381" s="695"/>
      <c r="RNJ2381" s="696"/>
      <c r="RNK2381" s="696"/>
      <c r="RNL2381" s="697"/>
      <c r="RNM2381" s="697"/>
      <c r="RNN2381" s="473"/>
      <c r="RNO2381" s="470"/>
      <c r="RNP2381" s="470"/>
      <c r="RNQ2381" s="470"/>
      <c r="RNR2381" s="677"/>
      <c r="RNS2381" s="470"/>
      <c r="RNT2381" s="467"/>
      <c r="RNU2381" s="559"/>
      <c r="RNV2381" s="467"/>
      <c r="RNW2381" s="467"/>
      <c r="RNX2381" s="467"/>
      <c r="RNY2381" s="467"/>
      <c r="RNZ2381" s="467"/>
      <c r="ROA2381" s="467"/>
      <c r="ROB2381" s="467"/>
      <c r="ROC2381" s="467"/>
      <c r="ROD2381" s="467"/>
      <c r="ROE2381" s="467"/>
      <c r="ROF2381" s="467"/>
      <c r="ROG2381" s="467"/>
      <c r="ROH2381" s="467"/>
      <c r="ROI2381" s="467"/>
      <c r="ROJ2381" s="467"/>
      <c r="ROK2381" s="467"/>
      <c r="ROL2381" s="467"/>
      <c r="ROM2381" s="467"/>
      <c r="RON2381" s="467"/>
      <c r="ROO2381" s="467"/>
      <c r="ROP2381" s="467"/>
      <c r="ROQ2381" s="467"/>
      <c r="ROR2381" s="1055"/>
      <c r="ROS2381" s="695"/>
      <c r="ROT2381" s="696"/>
      <c r="ROU2381" s="696"/>
      <c r="ROV2381" s="697"/>
      <c r="ROW2381" s="697"/>
      <c r="ROX2381" s="473"/>
      <c r="ROY2381" s="470"/>
      <c r="ROZ2381" s="470"/>
      <c r="RPA2381" s="470"/>
      <c r="RPB2381" s="677"/>
      <c r="RPC2381" s="470"/>
      <c r="RPD2381" s="467"/>
      <c r="RPE2381" s="559"/>
      <c r="RPF2381" s="467"/>
      <c r="RPG2381" s="467"/>
      <c r="RPH2381" s="467"/>
      <c r="RPI2381" s="467"/>
      <c r="RPJ2381" s="467"/>
      <c r="RPK2381" s="467"/>
      <c r="RPL2381" s="467"/>
      <c r="RPM2381" s="467"/>
      <c r="RPN2381" s="467"/>
      <c r="RPO2381" s="467"/>
      <c r="RPP2381" s="467"/>
      <c r="RPQ2381" s="467"/>
      <c r="RPR2381" s="467"/>
      <c r="RPS2381" s="467"/>
      <c r="RPT2381" s="467"/>
      <c r="RPU2381" s="467"/>
      <c r="RPV2381" s="467"/>
      <c r="RPW2381" s="467"/>
      <c r="RPX2381" s="467"/>
      <c r="RPY2381" s="467"/>
      <c r="RPZ2381" s="467"/>
      <c r="RQA2381" s="467"/>
      <c r="RQB2381" s="1055"/>
      <c r="RQC2381" s="695"/>
      <c r="RQD2381" s="696"/>
      <c r="RQE2381" s="696"/>
      <c r="RQF2381" s="697"/>
      <c r="RQG2381" s="697"/>
      <c r="RQH2381" s="473"/>
      <c r="RQI2381" s="470"/>
      <c r="RQJ2381" s="470"/>
      <c r="RQK2381" s="470"/>
      <c r="RQL2381" s="677"/>
      <c r="RQM2381" s="470"/>
      <c r="RQN2381" s="467"/>
      <c r="RQO2381" s="559"/>
      <c r="RQP2381" s="467"/>
      <c r="RQQ2381" s="467"/>
      <c r="RQR2381" s="467"/>
      <c r="RQS2381" s="467"/>
      <c r="RQT2381" s="467"/>
      <c r="RQU2381" s="467"/>
      <c r="RQV2381" s="467"/>
      <c r="RQW2381" s="467"/>
      <c r="RQX2381" s="467"/>
      <c r="RQY2381" s="467"/>
      <c r="RQZ2381" s="467"/>
      <c r="RRA2381" s="467"/>
      <c r="RRB2381" s="467"/>
      <c r="RRC2381" s="467"/>
      <c r="RRD2381" s="467"/>
      <c r="RRE2381" s="467"/>
      <c r="RRF2381" s="467"/>
      <c r="RRG2381" s="467"/>
      <c r="RRH2381" s="467"/>
      <c r="RRI2381" s="467"/>
      <c r="RRJ2381" s="467"/>
      <c r="RRK2381" s="467"/>
      <c r="RRL2381" s="1055"/>
      <c r="RRM2381" s="695"/>
      <c r="RRN2381" s="696"/>
      <c r="RRO2381" s="696"/>
      <c r="RRP2381" s="697"/>
      <c r="RRQ2381" s="697"/>
      <c r="RRR2381" s="473"/>
      <c r="RRS2381" s="470"/>
      <c r="RRT2381" s="470"/>
      <c r="RRU2381" s="470"/>
      <c r="RRV2381" s="677"/>
      <c r="RRW2381" s="470"/>
      <c r="RRX2381" s="467"/>
      <c r="RRY2381" s="559"/>
      <c r="RRZ2381" s="467"/>
      <c r="RSA2381" s="467"/>
      <c r="RSB2381" s="467"/>
      <c r="RSC2381" s="467"/>
      <c r="RSD2381" s="467"/>
      <c r="RSE2381" s="467"/>
      <c r="RSF2381" s="467"/>
      <c r="RSG2381" s="467"/>
      <c r="RSH2381" s="467"/>
      <c r="RSI2381" s="467"/>
      <c r="RSJ2381" s="467"/>
      <c r="RSK2381" s="467"/>
      <c r="RSL2381" s="467"/>
      <c r="RSM2381" s="467"/>
      <c r="RSN2381" s="467"/>
      <c r="RSO2381" s="467"/>
      <c r="RSP2381" s="467"/>
      <c r="RSQ2381" s="467"/>
      <c r="RSR2381" s="467"/>
      <c r="RSS2381" s="467"/>
      <c r="RST2381" s="467"/>
      <c r="RSU2381" s="467"/>
      <c r="RSV2381" s="1055"/>
      <c r="RSW2381" s="695"/>
      <c r="RSX2381" s="696"/>
      <c r="RSY2381" s="696"/>
      <c r="RSZ2381" s="697"/>
      <c r="RTA2381" s="697"/>
      <c r="RTB2381" s="473"/>
      <c r="RTC2381" s="470"/>
      <c r="RTD2381" s="470"/>
      <c r="RTE2381" s="470"/>
      <c r="RTF2381" s="677"/>
      <c r="RTG2381" s="470"/>
      <c r="RTH2381" s="467"/>
      <c r="RTI2381" s="559"/>
      <c r="RTJ2381" s="467"/>
      <c r="RTK2381" s="467"/>
      <c r="RTL2381" s="467"/>
      <c r="RTM2381" s="467"/>
      <c r="RTN2381" s="467"/>
      <c r="RTO2381" s="467"/>
      <c r="RTP2381" s="467"/>
      <c r="RTQ2381" s="467"/>
      <c r="RTR2381" s="467"/>
      <c r="RTS2381" s="467"/>
      <c r="RTT2381" s="467"/>
      <c r="RTU2381" s="467"/>
      <c r="RTV2381" s="467"/>
      <c r="RTW2381" s="467"/>
      <c r="RTX2381" s="467"/>
      <c r="RTY2381" s="467"/>
      <c r="RTZ2381" s="467"/>
      <c r="RUA2381" s="467"/>
      <c r="RUB2381" s="467"/>
      <c r="RUC2381" s="467"/>
      <c r="RUD2381" s="467"/>
      <c r="RUE2381" s="467"/>
      <c r="RUF2381" s="1055"/>
      <c r="RUG2381" s="695"/>
      <c r="RUH2381" s="696"/>
      <c r="RUI2381" s="696"/>
      <c r="RUJ2381" s="697"/>
      <c r="RUK2381" s="697"/>
      <c r="RUL2381" s="473"/>
      <c r="RUM2381" s="470"/>
      <c r="RUN2381" s="470"/>
      <c r="RUO2381" s="470"/>
      <c r="RUP2381" s="677"/>
      <c r="RUQ2381" s="470"/>
      <c r="RUR2381" s="467"/>
      <c r="RUS2381" s="559"/>
      <c r="RUT2381" s="467"/>
      <c r="RUU2381" s="467"/>
      <c r="RUV2381" s="467"/>
      <c r="RUW2381" s="467"/>
      <c r="RUX2381" s="467"/>
      <c r="RUY2381" s="467"/>
      <c r="RUZ2381" s="467"/>
      <c r="RVA2381" s="467"/>
      <c r="RVB2381" s="467"/>
      <c r="RVC2381" s="467"/>
      <c r="RVD2381" s="467"/>
      <c r="RVE2381" s="467"/>
      <c r="RVF2381" s="467"/>
      <c r="RVG2381" s="467"/>
      <c r="RVH2381" s="467"/>
      <c r="RVI2381" s="467"/>
      <c r="RVJ2381" s="467"/>
      <c r="RVK2381" s="467"/>
      <c r="RVL2381" s="467"/>
      <c r="RVM2381" s="467"/>
      <c r="RVN2381" s="467"/>
      <c r="RVO2381" s="467"/>
      <c r="RVP2381" s="1055"/>
      <c r="RVQ2381" s="695"/>
      <c r="RVR2381" s="696"/>
      <c r="RVS2381" s="696"/>
      <c r="RVT2381" s="697"/>
      <c r="RVU2381" s="697"/>
      <c r="RVV2381" s="473"/>
      <c r="RVW2381" s="470"/>
      <c r="RVX2381" s="470"/>
      <c r="RVY2381" s="470"/>
      <c r="RVZ2381" s="677"/>
      <c r="RWA2381" s="470"/>
      <c r="RWB2381" s="467"/>
      <c r="RWC2381" s="559"/>
      <c r="RWD2381" s="467"/>
      <c r="RWE2381" s="467"/>
      <c r="RWF2381" s="467"/>
      <c r="RWG2381" s="467"/>
      <c r="RWH2381" s="467"/>
      <c r="RWI2381" s="467"/>
      <c r="RWJ2381" s="467"/>
      <c r="RWK2381" s="467"/>
      <c r="RWL2381" s="467"/>
      <c r="RWM2381" s="467"/>
      <c r="RWN2381" s="467"/>
      <c r="RWO2381" s="467"/>
      <c r="RWP2381" s="467"/>
      <c r="RWQ2381" s="467"/>
      <c r="RWR2381" s="467"/>
      <c r="RWS2381" s="467"/>
      <c r="RWT2381" s="467"/>
      <c r="RWU2381" s="467"/>
      <c r="RWV2381" s="467"/>
      <c r="RWW2381" s="467"/>
      <c r="RWX2381" s="467"/>
      <c r="RWY2381" s="467"/>
      <c r="RWZ2381" s="1055"/>
      <c r="RXA2381" s="695"/>
      <c r="RXB2381" s="696"/>
      <c r="RXC2381" s="696"/>
      <c r="RXD2381" s="697"/>
      <c r="RXE2381" s="697"/>
      <c r="RXF2381" s="473"/>
      <c r="RXG2381" s="470"/>
      <c r="RXH2381" s="470"/>
      <c r="RXI2381" s="470"/>
      <c r="RXJ2381" s="677"/>
      <c r="RXK2381" s="470"/>
      <c r="RXL2381" s="467"/>
      <c r="RXM2381" s="559"/>
      <c r="RXN2381" s="467"/>
      <c r="RXO2381" s="467"/>
      <c r="RXP2381" s="467"/>
      <c r="RXQ2381" s="467"/>
      <c r="RXR2381" s="467"/>
      <c r="RXS2381" s="467"/>
      <c r="RXT2381" s="467"/>
      <c r="RXU2381" s="467"/>
      <c r="RXV2381" s="467"/>
      <c r="RXW2381" s="467"/>
      <c r="RXX2381" s="467"/>
      <c r="RXY2381" s="467"/>
      <c r="RXZ2381" s="467"/>
      <c r="RYA2381" s="467"/>
      <c r="RYB2381" s="467"/>
      <c r="RYC2381" s="467"/>
      <c r="RYD2381" s="467"/>
      <c r="RYE2381" s="467"/>
      <c r="RYF2381" s="467"/>
      <c r="RYG2381" s="467"/>
      <c r="RYH2381" s="467"/>
      <c r="RYI2381" s="467"/>
      <c r="RYJ2381" s="1055"/>
      <c r="RYK2381" s="695"/>
      <c r="RYL2381" s="696"/>
      <c r="RYM2381" s="696"/>
      <c r="RYN2381" s="697"/>
      <c r="RYO2381" s="697"/>
      <c r="RYP2381" s="473"/>
      <c r="RYQ2381" s="470"/>
      <c r="RYR2381" s="470"/>
      <c r="RYS2381" s="470"/>
      <c r="RYT2381" s="677"/>
      <c r="RYU2381" s="470"/>
      <c r="RYV2381" s="467"/>
      <c r="RYW2381" s="559"/>
      <c r="RYX2381" s="467"/>
      <c r="RYY2381" s="467"/>
      <c r="RYZ2381" s="467"/>
      <c r="RZA2381" s="467"/>
      <c r="RZB2381" s="467"/>
      <c r="RZC2381" s="467"/>
      <c r="RZD2381" s="467"/>
      <c r="RZE2381" s="467"/>
      <c r="RZF2381" s="467"/>
      <c r="RZG2381" s="467"/>
      <c r="RZH2381" s="467"/>
      <c r="RZI2381" s="467"/>
      <c r="RZJ2381" s="467"/>
      <c r="RZK2381" s="467"/>
      <c r="RZL2381" s="467"/>
      <c r="RZM2381" s="467"/>
      <c r="RZN2381" s="467"/>
      <c r="RZO2381" s="467"/>
      <c r="RZP2381" s="467"/>
      <c r="RZQ2381" s="467"/>
      <c r="RZR2381" s="467"/>
      <c r="RZS2381" s="467"/>
      <c r="RZT2381" s="1055"/>
      <c r="RZU2381" s="695"/>
      <c r="RZV2381" s="696"/>
      <c r="RZW2381" s="696"/>
      <c r="RZX2381" s="697"/>
      <c r="RZY2381" s="697"/>
      <c r="RZZ2381" s="473"/>
      <c r="SAA2381" s="470"/>
      <c r="SAB2381" s="470"/>
      <c r="SAC2381" s="470"/>
      <c r="SAD2381" s="677"/>
      <c r="SAE2381" s="470"/>
      <c r="SAF2381" s="467"/>
      <c r="SAG2381" s="559"/>
      <c r="SAH2381" s="467"/>
      <c r="SAI2381" s="467"/>
      <c r="SAJ2381" s="467"/>
      <c r="SAK2381" s="467"/>
      <c r="SAL2381" s="467"/>
      <c r="SAM2381" s="467"/>
      <c r="SAN2381" s="467"/>
      <c r="SAO2381" s="467"/>
      <c r="SAP2381" s="467"/>
      <c r="SAQ2381" s="467"/>
      <c r="SAR2381" s="467"/>
      <c r="SAS2381" s="467"/>
      <c r="SAT2381" s="467"/>
      <c r="SAU2381" s="467"/>
      <c r="SAV2381" s="467"/>
      <c r="SAW2381" s="467"/>
      <c r="SAX2381" s="467"/>
      <c r="SAY2381" s="467"/>
      <c r="SAZ2381" s="467"/>
      <c r="SBA2381" s="467"/>
      <c r="SBB2381" s="467"/>
      <c r="SBC2381" s="467"/>
      <c r="SBD2381" s="1055"/>
      <c r="SBE2381" s="695"/>
      <c r="SBF2381" s="696"/>
      <c r="SBG2381" s="696"/>
      <c r="SBH2381" s="697"/>
      <c r="SBI2381" s="697"/>
      <c r="SBJ2381" s="473"/>
      <c r="SBK2381" s="470"/>
      <c r="SBL2381" s="470"/>
      <c r="SBM2381" s="470"/>
      <c r="SBN2381" s="677"/>
      <c r="SBO2381" s="470"/>
      <c r="SBP2381" s="467"/>
      <c r="SBQ2381" s="559"/>
      <c r="SBR2381" s="467"/>
      <c r="SBS2381" s="467"/>
      <c r="SBT2381" s="467"/>
      <c r="SBU2381" s="467"/>
      <c r="SBV2381" s="467"/>
      <c r="SBW2381" s="467"/>
      <c r="SBX2381" s="467"/>
      <c r="SBY2381" s="467"/>
      <c r="SBZ2381" s="467"/>
      <c r="SCA2381" s="467"/>
      <c r="SCB2381" s="467"/>
      <c r="SCC2381" s="467"/>
      <c r="SCD2381" s="467"/>
      <c r="SCE2381" s="467"/>
      <c r="SCF2381" s="467"/>
      <c r="SCG2381" s="467"/>
      <c r="SCH2381" s="467"/>
      <c r="SCI2381" s="467"/>
      <c r="SCJ2381" s="467"/>
      <c r="SCK2381" s="467"/>
      <c r="SCL2381" s="467"/>
      <c r="SCM2381" s="467"/>
      <c r="SCN2381" s="1055"/>
      <c r="SCO2381" s="695"/>
      <c r="SCP2381" s="696"/>
      <c r="SCQ2381" s="696"/>
      <c r="SCR2381" s="697"/>
      <c r="SCS2381" s="697"/>
      <c r="SCT2381" s="473"/>
      <c r="SCU2381" s="470"/>
      <c r="SCV2381" s="470"/>
      <c r="SCW2381" s="470"/>
      <c r="SCX2381" s="677"/>
      <c r="SCY2381" s="470"/>
      <c r="SCZ2381" s="467"/>
      <c r="SDA2381" s="559"/>
      <c r="SDB2381" s="467"/>
      <c r="SDC2381" s="467"/>
      <c r="SDD2381" s="467"/>
      <c r="SDE2381" s="467"/>
      <c r="SDF2381" s="467"/>
      <c r="SDG2381" s="467"/>
      <c r="SDH2381" s="467"/>
      <c r="SDI2381" s="467"/>
      <c r="SDJ2381" s="467"/>
      <c r="SDK2381" s="467"/>
      <c r="SDL2381" s="467"/>
      <c r="SDM2381" s="467"/>
      <c r="SDN2381" s="467"/>
      <c r="SDO2381" s="467"/>
      <c r="SDP2381" s="467"/>
      <c r="SDQ2381" s="467"/>
      <c r="SDR2381" s="467"/>
      <c r="SDS2381" s="467"/>
      <c r="SDT2381" s="467"/>
      <c r="SDU2381" s="467"/>
      <c r="SDV2381" s="467"/>
      <c r="SDW2381" s="467"/>
      <c r="SDX2381" s="1055"/>
      <c r="SDY2381" s="695"/>
      <c r="SDZ2381" s="696"/>
      <c r="SEA2381" s="696"/>
      <c r="SEB2381" s="697"/>
      <c r="SEC2381" s="697"/>
      <c r="SED2381" s="473"/>
      <c r="SEE2381" s="470"/>
      <c r="SEF2381" s="470"/>
      <c r="SEG2381" s="470"/>
      <c r="SEH2381" s="677"/>
      <c r="SEI2381" s="470"/>
      <c r="SEJ2381" s="467"/>
      <c r="SEK2381" s="559"/>
      <c r="SEL2381" s="467"/>
      <c r="SEM2381" s="467"/>
      <c r="SEN2381" s="467"/>
      <c r="SEO2381" s="467"/>
      <c r="SEP2381" s="467"/>
      <c r="SEQ2381" s="467"/>
      <c r="SER2381" s="467"/>
      <c r="SES2381" s="467"/>
      <c r="SET2381" s="467"/>
      <c r="SEU2381" s="467"/>
      <c r="SEV2381" s="467"/>
      <c r="SEW2381" s="467"/>
      <c r="SEX2381" s="467"/>
      <c r="SEY2381" s="467"/>
      <c r="SEZ2381" s="467"/>
      <c r="SFA2381" s="467"/>
      <c r="SFB2381" s="467"/>
      <c r="SFC2381" s="467"/>
      <c r="SFD2381" s="467"/>
      <c r="SFE2381" s="467"/>
      <c r="SFF2381" s="467"/>
      <c r="SFG2381" s="467"/>
      <c r="SFH2381" s="1055"/>
      <c r="SFI2381" s="695"/>
      <c r="SFJ2381" s="696"/>
      <c r="SFK2381" s="696"/>
      <c r="SFL2381" s="697"/>
      <c r="SFM2381" s="697"/>
      <c r="SFN2381" s="473"/>
      <c r="SFO2381" s="470"/>
      <c r="SFP2381" s="470"/>
      <c r="SFQ2381" s="470"/>
      <c r="SFR2381" s="677"/>
      <c r="SFS2381" s="470"/>
      <c r="SFT2381" s="467"/>
      <c r="SFU2381" s="559"/>
      <c r="SFV2381" s="467"/>
      <c r="SFW2381" s="467"/>
      <c r="SFX2381" s="467"/>
      <c r="SFY2381" s="467"/>
      <c r="SFZ2381" s="467"/>
      <c r="SGA2381" s="467"/>
      <c r="SGB2381" s="467"/>
      <c r="SGC2381" s="467"/>
      <c r="SGD2381" s="467"/>
      <c r="SGE2381" s="467"/>
      <c r="SGF2381" s="467"/>
      <c r="SGG2381" s="467"/>
      <c r="SGH2381" s="467"/>
      <c r="SGI2381" s="467"/>
      <c r="SGJ2381" s="467"/>
      <c r="SGK2381" s="467"/>
      <c r="SGL2381" s="467"/>
      <c r="SGM2381" s="467"/>
      <c r="SGN2381" s="467"/>
      <c r="SGO2381" s="467"/>
      <c r="SGP2381" s="467"/>
      <c r="SGQ2381" s="467"/>
      <c r="SGR2381" s="1055"/>
      <c r="SGS2381" s="695"/>
      <c r="SGT2381" s="696"/>
      <c r="SGU2381" s="696"/>
      <c r="SGV2381" s="697"/>
      <c r="SGW2381" s="697"/>
      <c r="SGX2381" s="473"/>
      <c r="SGY2381" s="470"/>
      <c r="SGZ2381" s="470"/>
      <c r="SHA2381" s="470"/>
      <c r="SHB2381" s="677"/>
      <c r="SHC2381" s="470"/>
      <c r="SHD2381" s="467"/>
      <c r="SHE2381" s="559"/>
      <c r="SHF2381" s="467"/>
      <c r="SHG2381" s="467"/>
      <c r="SHH2381" s="467"/>
      <c r="SHI2381" s="467"/>
      <c r="SHJ2381" s="467"/>
      <c r="SHK2381" s="467"/>
      <c r="SHL2381" s="467"/>
      <c r="SHM2381" s="467"/>
      <c r="SHN2381" s="467"/>
      <c r="SHO2381" s="467"/>
      <c r="SHP2381" s="467"/>
      <c r="SHQ2381" s="467"/>
      <c r="SHR2381" s="467"/>
      <c r="SHS2381" s="467"/>
      <c r="SHT2381" s="467"/>
      <c r="SHU2381" s="467"/>
      <c r="SHV2381" s="467"/>
      <c r="SHW2381" s="467"/>
      <c r="SHX2381" s="467"/>
      <c r="SHY2381" s="467"/>
      <c r="SHZ2381" s="467"/>
      <c r="SIA2381" s="467"/>
      <c r="SIB2381" s="1055"/>
      <c r="SIC2381" s="695"/>
      <c r="SID2381" s="696"/>
      <c r="SIE2381" s="696"/>
      <c r="SIF2381" s="697"/>
      <c r="SIG2381" s="697"/>
      <c r="SIH2381" s="473"/>
      <c r="SII2381" s="470"/>
      <c r="SIJ2381" s="470"/>
      <c r="SIK2381" s="470"/>
      <c r="SIL2381" s="677"/>
      <c r="SIM2381" s="470"/>
      <c r="SIN2381" s="467"/>
      <c r="SIO2381" s="559"/>
      <c r="SIP2381" s="467"/>
      <c r="SIQ2381" s="467"/>
      <c r="SIR2381" s="467"/>
      <c r="SIS2381" s="467"/>
      <c r="SIT2381" s="467"/>
      <c r="SIU2381" s="467"/>
      <c r="SIV2381" s="467"/>
      <c r="SIW2381" s="467"/>
      <c r="SIX2381" s="467"/>
      <c r="SIY2381" s="467"/>
      <c r="SIZ2381" s="467"/>
      <c r="SJA2381" s="467"/>
      <c r="SJB2381" s="467"/>
      <c r="SJC2381" s="467"/>
      <c r="SJD2381" s="467"/>
      <c r="SJE2381" s="467"/>
      <c r="SJF2381" s="467"/>
      <c r="SJG2381" s="467"/>
      <c r="SJH2381" s="467"/>
      <c r="SJI2381" s="467"/>
      <c r="SJJ2381" s="467"/>
      <c r="SJK2381" s="467"/>
      <c r="SJL2381" s="1055"/>
      <c r="SJM2381" s="695"/>
      <c r="SJN2381" s="696"/>
      <c r="SJO2381" s="696"/>
      <c r="SJP2381" s="697"/>
      <c r="SJQ2381" s="697"/>
      <c r="SJR2381" s="473"/>
      <c r="SJS2381" s="470"/>
      <c r="SJT2381" s="470"/>
      <c r="SJU2381" s="470"/>
      <c r="SJV2381" s="677"/>
      <c r="SJW2381" s="470"/>
      <c r="SJX2381" s="467"/>
      <c r="SJY2381" s="559"/>
      <c r="SJZ2381" s="467"/>
      <c r="SKA2381" s="467"/>
      <c r="SKB2381" s="467"/>
      <c r="SKC2381" s="467"/>
      <c r="SKD2381" s="467"/>
      <c r="SKE2381" s="467"/>
      <c r="SKF2381" s="467"/>
      <c r="SKG2381" s="467"/>
      <c r="SKH2381" s="467"/>
      <c r="SKI2381" s="467"/>
      <c r="SKJ2381" s="467"/>
      <c r="SKK2381" s="467"/>
      <c r="SKL2381" s="467"/>
      <c r="SKM2381" s="467"/>
      <c r="SKN2381" s="467"/>
      <c r="SKO2381" s="467"/>
      <c r="SKP2381" s="467"/>
      <c r="SKQ2381" s="467"/>
      <c r="SKR2381" s="467"/>
      <c r="SKS2381" s="467"/>
      <c r="SKT2381" s="467"/>
      <c r="SKU2381" s="467"/>
      <c r="SKV2381" s="1055"/>
      <c r="SKW2381" s="695"/>
      <c r="SKX2381" s="696"/>
      <c r="SKY2381" s="696"/>
      <c r="SKZ2381" s="697"/>
      <c r="SLA2381" s="697"/>
      <c r="SLB2381" s="473"/>
      <c r="SLC2381" s="470"/>
      <c r="SLD2381" s="470"/>
      <c r="SLE2381" s="470"/>
      <c r="SLF2381" s="677"/>
      <c r="SLG2381" s="470"/>
      <c r="SLH2381" s="467"/>
      <c r="SLI2381" s="559"/>
      <c r="SLJ2381" s="467"/>
      <c r="SLK2381" s="467"/>
      <c r="SLL2381" s="467"/>
      <c r="SLM2381" s="467"/>
      <c r="SLN2381" s="467"/>
      <c r="SLO2381" s="467"/>
      <c r="SLP2381" s="467"/>
      <c r="SLQ2381" s="467"/>
      <c r="SLR2381" s="467"/>
      <c r="SLS2381" s="467"/>
      <c r="SLT2381" s="467"/>
      <c r="SLU2381" s="467"/>
      <c r="SLV2381" s="467"/>
      <c r="SLW2381" s="467"/>
      <c r="SLX2381" s="467"/>
      <c r="SLY2381" s="467"/>
      <c r="SLZ2381" s="467"/>
      <c r="SMA2381" s="467"/>
      <c r="SMB2381" s="467"/>
      <c r="SMC2381" s="467"/>
      <c r="SMD2381" s="467"/>
      <c r="SME2381" s="467"/>
      <c r="SMF2381" s="1055"/>
      <c r="SMG2381" s="695"/>
      <c r="SMH2381" s="696"/>
      <c r="SMI2381" s="696"/>
      <c r="SMJ2381" s="697"/>
      <c r="SMK2381" s="697"/>
      <c r="SML2381" s="473"/>
      <c r="SMM2381" s="470"/>
      <c r="SMN2381" s="470"/>
      <c r="SMO2381" s="470"/>
      <c r="SMP2381" s="677"/>
      <c r="SMQ2381" s="470"/>
      <c r="SMR2381" s="467"/>
      <c r="SMS2381" s="559"/>
      <c r="SMT2381" s="467"/>
      <c r="SMU2381" s="467"/>
      <c r="SMV2381" s="467"/>
      <c r="SMW2381" s="467"/>
      <c r="SMX2381" s="467"/>
      <c r="SMY2381" s="467"/>
      <c r="SMZ2381" s="467"/>
      <c r="SNA2381" s="467"/>
      <c r="SNB2381" s="467"/>
      <c r="SNC2381" s="467"/>
      <c r="SND2381" s="467"/>
      <c r="SNE2381" s="467"/>
      <c r="SNF2381" s="467"/>
      <c r="SNG2381" s="467"/>
      <c r="SNH2381" s="467"/>
      <c r="SNI2381" s="467"/>
      <c r="SNJ2381" s="467"/>
      <c r="SNK2381" s="467"/>
      <c r="SNL2381" s="467"/>
      <c r="SNM2381" s="467"/>
      <c r="SNN2381" s="467"/>
      <c r="SNO2381" s="467"/>
      <c r="SNP2381" s="1055"/>
      <c r="SNQ2381" s="695"/>
      <c r="SNR2381" s="696"/>
      <c r="SNS2381" s="696"/>
      <c r="SNT2381" s="697"/>
      <c r="SNU2381" s="697"/>
      <c r="SNV2381" s="473"/>
      <c r="SNW2381" s="470"/>
      <c r="SNX2381" s="470"/>
      <c r="SNY2381" s="470"/>
      <c r="SNZ2381" s="677"/>
      <c r="SOA2381" s="470"/>
      <c r="SOB2381" s="467"/>
      <c r="SOC2381" s="559"/>
      <c r="SOD2381" s="467"/>
      <c r="SOE2381" s="467"/>
      <c r="SOF2381" s="467"/>
      <c r="SOG2381" s="467"/>
      <c r="SOH2381" s="467"/>
      <c r="SOI2381" s="467"/>
      <c r="SOJ2381" s="467"/>
      <c r="SOK2381" s="467"/>
      <c r="SOL2381" s="467"/>
      <c r="SOM2381" s="467"/>
      <c r="SON2381" s="467"/>
      <c r="SOO2381" s="467"/>
      <c r="SOP2381" s="467"/>
      <c r="SOQ2381" s="467"/>
      <c r="SOR2381" s="467"/>
      <c r="SOS2381" s="467"/>
      <c r="SOT2381" s="467"/>
      <c r="SOU2381" s="467"/>
      <c r="SOV2381" s="467"/>
      <c r="SOW2381" s="467"/>
      <c r="SOX2381" s="467"/>
      <c r="SOY2381" s="467"/>
      <c r="SOZ2381" s="1055"/>
      <c r="SPA2381" s="695"/>
      <c r="SPB2381" s="696"/>
      <c r="SPC2381" s="696"/>
      <c r="SPD2381" s="697"/>
      <c r="SPE2381" s="697"/>
      <c r="SPF2381" s="473"/>
      <c r="SPG2381" s="470"/>
      <c r="SPH2381" s="470"/>
      <c r="SPI2381" s="470"/>
      <c r="SPJ2381" s="677"/>
      <c r="SPK2381" s="470"/>
      <c r="SPL2381" s="467"/>
      <c r="SPM2381" s="559"/>
      <c r="SPN2381" s="467"/>
      <c r="SPO2381" s="467"/>
      <c r="SPP2381" s="467"/>
      <c r="SPQ2381" s="467"/>
      <c r="SPR2381" s="467"/>
      <c r="SPS2381" s="467"/>
      <c r="SPT2381" s="467"/>
      <c r="SPU2381" s="467"/>
      <c r="SPV2381" s="467"/>
      <c r="SPW2381" s="467"/>
      <c r="SPX2381" s="467"/>
      <c r="SPY2381" s="467"/>
      <c r="SPZ2381" s="467"/>
      <c r="SQA2381" s="467"/>
      <c r="SQB2381" s="467"/>
      <c r="SQC2381" s="467"/>
      <c r="SQD2381" s="467"/>
      <c r="SQE2381" s="467"/>
      <c r="SQF2381" s="467"/>
      <c r="SQG2381" s="467"/>
      <c r="SQH2381" s="467"/>
      <c r="SQI2381" s="467"/>
      <c r="SQJ2381" s="1055"/>
      <c r="SQK2381" s="695"/>
      <c r="SQL2381" s="696"/>
      <c r="SQM2381" s="696"/>
      <c r="SQN2381" s="697"/>
      <c r="SQO2381" s="697"/>
      <c r="SQP2381" s="473"/>
      <c r="SQQ2381" s="470"/>
      <c r="SQR2381" s="470"/>
      <c r="SQS2381" s="470"/>
      <c r="SQT2381" s="677"/>
      <c r="SQU2381" s="470"/>
      <c r="SQV2381" s="467"/>
      <c r="SQW2381" s="559"/>
      <c r="SQX2381" s="467"/>
      <c r="SQY2381" s="467"/>
      <c r="SQZ2381" s="467"/>
      <c r="SRA2381" s="467"/>
      <c r="SRB2381" s="467"/>
      <c r="SRC2381" s="467"/>
      <c r="SRD2381" s="467"/>
      <c r="SRE2381" s="467"/>
      <c r="SRF2381" s="467"/>
      <c r="SRG2381" s="467"/>
      <c r="SRH2381" s="467"/>
      <c r="SRI2381" s="467"/>
      <c r="SRJ2381" s="467"/>
      <c r="SRK2381" s="467"/>
      <c r="SRL2381" s="467"/>
      <c r="SRM2381" s="467"/>
      <c r="SRN2381" s="467"/>
      <c r="SRO2381" s="467"/>
      <c r="SRP2381" s="467"/>
      <c r="SRQ2381" s="467"/>
      <c r="SRR2381" s="467"/>
      <c r="SRS2381" s="467"/>
      <c r="SRT2381" s="1055"/>
      <c r="SRU2381" s="695"/>
      <c r="SRV2381" s="696"/>
      <c r="SRW2381" s="696"/>
      <c r="SRX2381" s="697"/>
      <c r="SRY2381" s="697"/>
      <c r="SRZ2381" s="473"/>
      <c r="SSA2381" s="470"/>
      <c r="SSB2381" s="470"/>
      <c r="SSC2381" s="470"/>
      <c r="SSD2381" s="677"/>
      <c r="SSE2381" s="470"/>
      <c r="SSF2381" s="467"/>
      <c r="SSG2381" s="559"/>
      <c r="SSH2381" s="467"/>
      <c r="SSI2381" s="467"/>
      <c r="SSJ2381" s="467"/>
      <c r="SSK2381" s="467"/>
      <c r="SSL2381" s="467"/>
      <c r="SSM2381" s="467"/>
      <c r="SSN2381" s="467"/>
      <c r="SSO2381" s="467"/>
      <c r="SSP2381" s="467"/>
      <c r="SSQ2381" s="467"/>
      <c r="SSR2381" s="467"/>
      <c r="SSS2381" s="467"/>
      <c r="SST2381" s="467"/>
      <c r="SSU2381" s="467"/>
      <c r="SSV2381" s="467"/>
      <c r="SSW2381" s="467"/>
      <c r="SSX2381" s="467"/>
      <c r="SSY2381" s="467"/>
      <c r="SSZ2381" s="467"/>
      <c r="STA2381" s="467"/>
      <c r="STB2381" s="467"/>
      <c r="STC2381" s="467"/>
      <c r="STD2381" s="1055"/>
      <c r="STE2381" s="695"/>
      <c r="STF2381" s="696"/>
      <c r="STG2381" s="696"/>
      <c r="STH2381" s="697"/>
      <c r="STI2381" s="697"/>
      <c r="STJ2381" s="473"/>
      <c r="STK2381" s="470"/>
      <c r="STL2381" s="470"/>
      <c r="STM2381" s="470"/>
      <c r="STN2381" s="677"/>
      <c r="STO2381" s="470"/>
      <c r="STP2381" s="467"/>
      <c r="STQ2381" s="559"/>
      <c r="STR2381" s="467"/>
      <c r="STS2381" s="467"/>
      <c r="STT2381" s="467"/>
      <c r="STU2381" s="467"/>
      <c r="STV2381" s="467"/>
      <c r="STW2381" s="467"/>
      <c r="STX2381" s="467"/>
      <c r="STY2381" s="467"/>
      <c r="STZ2381" s="467"/>
      <c r="SUA2381" s="467"/>
      <c r="SUB2381" s="467"/>
      <c r="SUC2381" s="467"/>
      <c r="SUD2381" s="467"/>
      <c r="SUE2381" s="467"/>
      <c r="SUF2381" s="467"/>
      <c r="SUG2381" s="467"/>
      <c r="SUH2381" s="467"/>
      <c r="SUI2381" s="467"/>
      <c r="SUJ2381" s="467"/>
      <c r="SUK2381" s="467"/>
      <c r="SUL2381" s="467"/>
      <c r="SUM2381" s="467"/>
      <c r="SUN2381" s="1055"/>
      <c r="SUO2381" s="695"/>
      <c r="SUP2381" s="696"/>
      <c r="SUQ2381" s="696"/>
      <c r="SUR2381" s="697"/>
      <c r="SUS2381" s="697"/>
      <c r="SUT2381" s="473"/>
      <c r="SUU2381" s="470"/>
      <c r="SUV2381" s="470"/>
      <c r="SUW2381" s="470"/>
      <c r="SUX2381" s="677"/>
      <c r="SUY2381" s="470"/>
      <c r="SUZ2381" s="467"/>
      <c r="SVA2381" s="559"/>
      <c r="SVB2381" s="467"/>
      <c r="SVC2381" s="467"/>
      <c r="SVD2381" s="467"/>
      <c r="SVE2381" s="467"/>
      <c r="SVF2381" s="467"/>
      <c r="SVG2381" s="467"/>
      <c r="SVH2381" s="467"/>
      <c r="SVI2381" s="467"/>
      <c r="SVJ2381" s="467"/>
      <c r="SVK2381" s="467"/>
      <c r="SVL2381" s="467"/>
      <c r="SVM2381" s="467"/>
      <c r="SVN2381" s="467"/>
      <c r="SVO2381" s="467"/>
      <c r="SVP2381" s="467"/>
      <c r="SVQ2381" s="467"/>
      <c r="SVR2381" s="467"/>
      <c r="SVS2381" s="467"/>
      <c r="SVT2381" s="467"/>
      <c r="SVU2381" s="467"/>
      <c r="SVV2381" s="467"/>
      <c r="SVW2381" s="467"/>
      <c r="SVX2381" s="1055"/>
      <c r="SVY2381" s="695"/>
      <c r="SVZ2381" s="696"/>
      <c r="SWA2381" s="696"/>
      <c r="SWB2381" s="697"/>
      <c r="SWC2381" s="697"/>
      <c r="SWD2381" s="473"/>
      <c r="SWE2381" s="470"/>
      <c r="SWF2381" s="470"/>
      <c r="SWG2381" s="470"/>
      <c r="SWH2381" s="677"/>
      <c r="SWI2381" s="470"/>
      <c r="SWJ2381" s="467"/>
      <c r="SWK2381" s="559"/>
      <c r="SWL2381" s="467"/>
      <c r="SWM2381" s="467"/>
      <c r="SWN2381" s="467"/>
      <c r="SWO2381" s="467"/>
      <c r="SWP2381" s="467"/>
      <c r="SWQ2381" s="467"/>
      <c r="SWR2381" s="467"/>
      <c r="SWS2381" s="467"/>
      <c r="SWT2381" s="467"/>
      <c r="SWU2381" s="467"/>
      <c r="SWV2381" s="467"/>
      <c r="SWW2381" s="467"/>
      <c r="SWX2381" s="467"/>
      <c r="SWY2381" s="467"/>
      <c r="SWZ2381" s="467"/>
      <c r="SXA2381" s="467"/>
      <c r="SXB2381" s="467"/>
      <c r="SXC2381" s="467"/>
      <c r="SXD2381" s="467"/>
      <c r="SXE2381" s="467"/>
      <c r="SXF2381" s="467"/>
      <c r="SXG2381" s="467"/>
      <c r="SXH2381" s="1055"/>
      <c r="SXI2381" s="695"/>
      <c r="SXJ2381" s="696"/>
      <c r="SXK2381" s="696"/>
      <c r="SXL2381" s="697"/>
      <c r="SXM2381" s="697"/>
      <c r="SXN2381" s="473"/>
      <c r="SXO2381" s="470"/>
      <c r="SXP2381" s="470"/>
      <c r="SXQ2381" s="470"/>
      <c r="SXR2381" s="677"/>
      <c r="SXS2381" s="470"/>
      <c r="SXT2381" s="467"/>
      <c r="SXU2381" s="559"/>
      <c r="SXV2381" s="467"/>
      <c r="SXW2381" s="467"/>
      <c r="SXX2381" s="467"/>
      <c r="SXY2381" s="467"/>
      <c r="SXZ2381" s="467"/>
      <c r="SYA2381" s="467"/>
      <c r="SYB2381" s="467"/>
      <c r="SYC2381" s="467"/>
      <c r="SYD2381" s="467"/>
      <c r="SYE2381" s="467"/>
      <c r="SYF2381" s="467"/>
      <c r="SYG2381" s="467"/>
      <c r="SYH2381" s="467"/>
      <c r="SYI2381" s="467"/>
      <c r="SYJ2381" s="467"/>
      <c r="SYK2381" s="467"/>
      <c r="SYL2381" s="467"/>
      <c r="SYM2381" s="467"/>
      <c r="SYN2381" s="467"/>
      <c r="SYO2381" s="467"/>
      <c r="SYP2381" s="467"/>
      <c r="SYQ2381" s="467"/>
      <c r="SYR2381" s="1055"/>
      <c r="SYS2381" s="695"/>
      <c r="SYT2381" s="696"/>
      <c r="SYU2381" s="696"/>
      <c r="SYV2381" s="697"/>
      <c r="SYW2381" s="697"/>
      <c r="SYX2381" s="473"/>
      <c r="SYY2381" s="470"/>
      <c r="SYZ2381" s="470"/>
      <c r="SZA2381" s="470"/>
      <c r="SZB2381" s="677"/>
      <c r="SZC2381" s="470"/>
      <c r="SZD2381" s="467"/>
      <c r="SZE2381" s="559"/>
      <c r="SZF2381" s="467"/>
      <c r="SZG2381" s="467"/>
      <c r="SZH2381" s="467"/>
      <c r="SZI2381" s="467"/>
      <c r="SZJ2381" s="467"/>
      <c r="SZK2381" s="467"/>
      <c r="SZL2381" s="467"/>
      <c r="SZM2381" s="467"/>
      <c r="SZN2381" s="467"/>
      <c r="SZO2381" s="467"/>
      <c r="SZP2381" s="467"/>
      <c r="SZQ2381" s="467"/>
      <c r="SZR2381" s="467"/>
      <c r="SZS2381" s="467"/>
      <c r="SZT2381" s="467"/>
      <c r="SZU2381" s="467"/>
      <c r="SZV2381" s="467"/>
      <c r="SZW2381" s="467"/>
      <c r="SZX2381" s="467"/>
      <c r="SZY2381" s="467"/>
      <c r="SZZ2381" s="467"/>
      <c r="TAA2381" s="467"/>
      <c r="TAB2381" s="1055"/>
      <c r="TAC2381" s="695"/>
      <c r="TAD2381" s="696"/>
      <c r="TAE2381" s="696"/>
      <c r="TAF2381" s="697"/>
      <c r="TAG2381" s="697"/>
      <c r="TAH2381" s="473"/>
      <c r="TAI2381" s="470"/>
      <c r="TAJ2381" s="470"/>
      <c r="TAK2381" s="470"/>
      <c r="TAL2381" s="677"/>
      <c r="TAM2381" s="470"/>
      <c r="TAN2381" s="467"/>
      <c r="TAO2381" s="559"/>
      <c r="TAP2381" s="467"/>
      <c r="TAQ2381" s="467"/>
      <c r="TAR2381" s="467"/>
      <c r="TAS2381" s="467"/>
      <c r="TAT2381" s="467"/>
      <c r="TAU2381" s="467"/>
      <c r="TAV2381" s="467"/>
      <c r="TAW2381" s="467"/>
      <c r="TAX2381" s="467"/>
      <c r="TAY2381" s="467"/>
      <c r="TAZ2381" s="467"/>
      <c r="TBA2381" s="467"/>
      <c r="TBB2381" s="467"/>
      <c r="TBC2381" s="467"/>
      <c r="TBD2381" s="467"/>
      <c r="TBE2381" s="467"/>
      <c r="TBF2381" s="467"/>
      <c r="TBG2381" s="467"/>
      <c r="TBH2381" s="467"/>
      <c r="TBI2381" s="467"/>
      <c r="TBJ2381" s="467"/>
      <c r="TBK2381" s="467"/>
      <c r="TBL2381" s="1055"/>
      <c r="TBM2381" s="695"/>
      <c r="TBN2381" s="696"/>
      <c r="TBO2381" s="696"/>
      <c r="TBP2381" s="697"/>
      <c r="TBQ2381" s="697"/>
      <c r="TBR2381" s="473"/>
      <c r="TBS2381" s="470"/>
      <c r="TBT2381" s="470"/>
      <c r="TBU2381" s="470"/>
      <c r="TBV2381" s="677"/>
      <c r="TBW2381" s="470"/>
      <c r="TBX2381" s="467"/>
      <c r="TBY2381" s="559"/>
      <c r="TBZ2381" s="467"/>
      <c r="TCA2381" s="467"/>
      <c r="TCB2381" s="467"/>
      <c r="TCC2381" s="467"/>
      <c r="TCD2381" s="467"/>
      <c r="TCE2381" s="467"/>
      <c r="TCF2381" s="467"/>
      <c r="TCG2381" s="467"/>
      <c r="TCH2381" s="467"/>
      <c r="TCI2381" s="467"/>
      <c r="TCJ2381" s="467"/>
      <c r="TCK2381" s="467"/>
      <c r="TCL2381" s="467"/>
      <c r="TCM2381" s="467"/>
      <c r="TCN2381" s="467"/>
      <c r="TCO2381" s="467"/>
      <c r="TCP2381" s="467"/>
      <c r="TCQ2381" s="467"/>
      <c r="TCR2381" s="467"/>
      <c r="TCS2381" s="467"/>
      <c r="TCT2381" s="467"/>
      <c r="TCU2381" s="467"/>
      <c r="TCV2381" s="1055"/>
      <c r="TCW2381" s="695"/>
      <c r="TCX2381" s="696"/>
      <c r="TCY2381" s="696"/>
      <c r="TCZ2381" s="697"/>
      <c r="TDA2381" s="697"/>
      <c r="TDB2381" s="473"/>
      <c r="TDC2381" s="470"/>
      <c r="TDD2381" s="470"/>
      <c r="TDE2381" s="470"/>
      <c r="TDF2381" s="677"/>
      <c r="TDG2381" s="470"/>
      <c r="TDH2381" s="467"/>
      <c r="TDI2381" s="559"/>
      <c r="TDJ2381" s="467"/>
      <c r="TDK2381" s="467"/>
      <c r="TDL2381" s="467"/>
      <c r="TDM2381" s="467"/>
      <c r="TDN2381" s="467"/>
      <c r="TDO2381" s="467"/>
      <c r="TDP2381" s="467"/>
      <c r="TDQ2381" s="467"/>
      <c r="TDR2381" s="467"/>
      <c r="TDS2381" s="467"/>
      <c r="TDT2381" s="467"/>
      <c r="TDU2381" s="467"/>
      <c r="TDV2381" s="467"/>
      <c r="TDW2381" s="467"/>
      <c r="TDX2381" s="467"/>
      <c r="TDY2381" s="467"/>
      <c r="TDZ2381" s="467"/>
      <c r="TEA2381" s="467"/>
      <c r="TEB2381" s="467"/>
      <c r="TEC2381" s="467"/>
      <c r="TED2381" s="467"/>
      <c r="TEE2381" s="467"/>
      <c r="TEF2381" s="1055"/>
      <c r="TEG2381" s="695"/>
      <c r="TEH2381" s="696"/>
      <c r="TEI2381" s="696"/>
      <c r="TEJ2381" s="697"/>
      <c r="TEK2381" s="697"/>
      <c r="TEL2381" s="473"/>
      <c r="TEM2381" s="470"/>
      <c r="TEN2381" s="470"/>
      <c r="TEO2381" s="470"/>
      <c r="TEP2381" s="677"/>
      <c r="TEQ2381" s="470"/>
      <c r="TER2381" s="467"/>
      <c r="TES2381" s="559"/>
      <c r="TET2381" s="467"/>
      <c r="TEU2381" s="467"/>
      <c r="TEV2381" s="467"/>
      <c r="TEW2381" s="467"/>
      <c r="TEX2381" s="467"/>
      <c r="TEY2381" s="467"/>
      <c r="TEZ2381" s="467"/>
      <c r="TFA2381" s="467"/>
      <c r="TFB2381" s="467"/>
      <c r="TFC2381" s="467"/>
      <c r="TFD2381" s="467"/>
      <c r="TFE2381" s="467"/>
      <c r="TFF2381" s="467"/>
      <c r="TFG2381" s="467"/>
      <c r="TFH2381" s="467"/>
      <c r="TFI2381" s="467"/>
      <c r="TFJ2381" s="467"/>
      <c r="TFK2381" s="467"/>
      <c r="TFL2381" s="467"/>
      <c r="TFM2381" s="467"/>
      <c r="TFN2381" s="467"/>
      <c r="TFO2381" s="467"/>
      <c r="TFP2381" s="1055"/>
      <c r="TFQ2381" s="695"/>
      <c r="TFR2381" s="696"/>
      <c r="TFS2381" s="696"/>
      <c r="TFT2381" s="697"/>
      <c r="TFU2381" s="697"/>
      <c r="TFV2381" s="473"/>
      <c r="TFW2381" s="470"/>
      <c r="TFX2381" s="470"/>
      <c r="TFY2381" s="470"/>
      <c r="TFZ2381" s="677"/>
      <c r="TGA2381" s="470"/>
      <c r="TGB2381" s="467"/>
      <c r="TGC2381" s="559"/>
      <c r="TGD2381" s="467"/>
      <c r="TGE2381" s="467"/>
      <c r="TGF2381" s="467"/>
      <c r="TGG2381" s="467"/>
      <c r="TGH2381" s="467"/>
      <c r="TGI2381" s="467"/>
      <c r="TGJ2381" s="467"/>
      <c r="TGK2381" s="467"/>
      <c r="TGL2381" s="467"/>
      <c r="TGM2381" s="467"/>
      <c r="TGN2381" s="467"/>
      <c r="TGO2381" s="467"/>
      <c r="TGP2381" s="467"/>
      <c r="TGQ2381" s="467"/>
      <c r="TGR2381" s="467"/>
      <c r="TGS2381" s="467"/>
      <c r="TGT2381" s="467"/>
      <c r="TGU2381" s="467"/>
      <c r="TGV2381" s="467"/>
      <c r="TGW2381" s="467"/>
      <c r="TGX2381" s="467"/>
      <c r="TGY2381" s="467"/>
      <c r="TGZ2381" s="1055"/>
      <c r="THA2381" s="695"/>
      <c r="THB2381" s="696"/>
      <c r="THC2381" s="696"/>
      <c r="THD2381" s="697"/>
      <c r="THE2381" s="697"/>
      <c r="THF2381" s="473"/>
      <c r="THG2381" s="470"/>
      <c r="THH2381" s="470"/>
      <c r="THI2381" s="470"/>
      <c r="THJ2381" s="677"/>
      <c r="THK2381" s="470"/>
      <c r="THL2381" s="467"/>
      <c r="THM2381" s="559"/>
      <c r="THN2381" s="467"/>
      <c r="THO2381" s="467"/>
      <c r="THP2381" s="467"/>
      <c r="THQ2381" s="467"/>
      <c r="THR2381" s="467"/>
      <c r="THS2381" s="467"/>
      <c r="THT2381" s="467"/>
      <c r="THU2381" s="467"/>
      <c r="THV2381" s="467"/>
      <c r="THW2381" s="467"/>
      <c r="THX2381" s="467"/>
      <c r="THY2381" s="467"/>
      <c r="THZ2381" s="467"/>
      <c r="TIA2381" s="467"/>
      <c r="TIB2381" s="467"/>
      <c r="TIC2381" s="467"/>
      <c r="TID2381" s="467"/>
      <c r="TIE2381" s="467"/>
      <c r="TIF2381" s="467"/>
      <c r="TIG2381" s="467"/>
      <c r="TIH2381" s="467"/>
      <c r="TII2381" s="467"/>
      <c r="TIJ2381" s="1055"/>
      <c r="TIK2381" s="695"/>
      <c r="TIL2381" s="696"/>
      <c r="TIM2381" s="696"/>
      <c r="TIN2381" s="697"/>
      <c r="TIO2381" s="697"/>
      <c r="TIP2381" s="473"/>
      <c r="TIQ2381" s="470"/>
      <c r="TIR2381" s="470"/>
      <c r="TIS2381" s="470"/>
      <c r="TIT2381" s="677"/>
      <c r="TIU2381" s="470"/>
      <c r="TIV2381" s="467"/>
      <c r="TIW2381" s="559"/>
      <c r="TIX2381" s="467"/>
      <c r="TIY2381" s="467"/>
      <c r="TIZ2381" s="467"/>
      <c r="TJA2381" s="467"/>
      <c r="TJB2381" s="467"/>
      <c r="TJC2381" s="467"/>
      <c r="TJD2381" s="467"/>
      <c r="TJE2381" s="467"/>
      <c r="TJF2381" s="467"/>
      <c r="TJG2381" s="467"/>
      <c r="TJH2381" s="467"/>
      <c r="TJI2381" s="467"/>
      <c r="TJJ2381" s="467"/>
      <c r="TJK2381" s="467"/>
      <c r="TJL2381" s="467"/>
      <c r="TJM2381" s="467"/>
      <c r="TJN2381" s="467"/>
      <c r="TJO2381" s="467"/>
      <c r="TJP2381" s="467"/>
      <c r="TJQ2381" s="467"/>
      <c r="TJR2381" s="467"/>
      <c r="TJS2381" s="467"/>
      <c r="TJT2381" s="1055"/>
      <c r="TJU2381" s="695"/>
      <c r="TJV2381" s="696"/>
      <c r="TJW2381" s="696"/>
      <c r="TJX2381" s="697"/>
      <c r="TJY2381" s="697"/>
      <c r="TJZ2381" s="473"/>
      <c r="TKA2381" s="470"/>
      <c r="TKB2381" s="470"/>
      <c r="TKC2381" s="470"/>
      <c r="TKD2381" s="677"/>
      <c r="TKE2381" s="470"/>
      <c r="TKF2381" s="467"/>
      <c r="TKG2381" s="559"/>
      <c r="TKH2381" s="467"/>
      <c r="TKI2381" s="467"/>
      <c r="TKJ2381" s="467"/>
      <c r="TKK2381" s="467"/>
      <c r="TKL2381" s="467"/>
      <c r="TKM2381" s="467"/>
      <c r="TKN2381" s="467"/>
      <c r="TKO2381" s="467"/>
      <c r="TKP2381" s="467"/>
      <c r="TKQ2381" s="467"/>
      <c r="TKR2381" s="467"/>
      <c r="TKS2381" s="467"/>
      <c r="TKT2381" s="467"/>
      <c r="TKU2381" s="467"/>
      <c r="TKV2381" s="467"/>
      <c r="TKW2381" s="467"/>
      <c r="TKX2381" s="467"/>
      <c r="TKY2381" s="467"/>
      <c r="TKZ2381" s="467"/>
      <c r="TLA2381" s="467"/>
      <c r="TLB2381" s="467"/>
      <c r="TLC2381" s="467"/>
      <c r="TLD2381" s="1055"/>
      <c r="TLE2381" s="695"/>
      <c r="TLF2381" s="696"/>
      <c r="TLG2381" s="696"/>
      <c r="TLH2381" s="697"/>
      <c r="TLI2381" s="697"/>
      <c r="TLJ2381" s="473"/>
      <c r="TLK2381" s="470"/>
      <c r="TLL2381" s="470"/>
      <c r="TLM2381" s="470"/>
      <c r="TLN2381" s="677"/>
      <c r="TLO2381" s="470"/>
      <c r="TLP2381" s="467"/>
      <c r="TLQ2381" s="559"/>
      <c r="TLR2381" s="467"/>
      <c r="TLS2381" s="467"/>
      <c r="TLT2381" s="467"/>
      <c r="TLU2381" s="467"/>
      <c r="TLV2381" s="467"/>
      <c r="TLW2381" s="467"/>
      <c r="TLX2381" s="467"/>
      <c r="TLY2381" s="467"/>
      <c r="TLZ2381" s="467"/>
      <c r="TMA2381" s="467"/>
      <c r="TMB2381" s="467"/>
      <c r="TMC2381" s="467"/>
      <c r="TMD2381" s="467"/>
      <c r="TME2381" s="467"/>
      <c r="TMF2381" s="467"/>
      <c r="TMG2381" s="467"/>
      <c r="TMH2381" s="467"/>
      <c r="TMI2381" s="467"/>
      <c r="TMJ2381" s="467"/>
      <c r="TMK2381" s="467"/>
      <c r="TML2381" s="467"/>
      <c r="TMM2381" s="467"/>
      <c r="TMN2381" s="1055"/>
      <c r="TMO2381" s="695"/>
      <c r="TMP2381" s="696"/>
      <c r="TMQ2381" s="696"/>
      <c r="TMR2381" s="697"/>
      <c r="TMS2381" s="697"/>
      <c r="TMT2381" s="473"/>
      <c r="TMU2381" s="470"/>
      <c r="TMV2381" s="470"/>
      <c r="TMW2381" s="470"/>
      <c r="TMX2381" s="677"/>
      <c r="TMY2381" s="470"/>
      <c r="TMZ2381" s="467"/>
      <c r="TNA2381" s="559"/>
      <c r="TNB2381" s="467"/>
      <c r="TNC2381" s="467"/>
      <c r="TND2381" s="467"/>
      <c r="TNE2381" s="467"/>
      <c r="TNF2381" s="467"/>
      <c r="TNG2381" s="467"/>
      <c r="TNH2381" s="467"/>
      <c r="TNI2381" s="467"/>
      <c r="TNJ2381" s="467"/>
      <c r="TNK2381" s="467"/>
      <c r="TNL2381" s="467"/>
      <c r="TNM2381" s="467"/>
      <c r="TNN2381" s="467"/>
      <c r="TNO2381" s="467"/>
      <c r="TNP2381" s="467"/>
      <c r="TNQ2381" s="467"/>
      <c r="TNR2381" s="467"/>
      <c r="TNS2381" s="467"/>
      <c r="TNT2381" s="467"/>
      <c r="TNU2381" s="467"/>
      <c r="TNV2381" s="467"/>
      <c r="TNW2381" s="467"/>
      <c r="TNX2381" s="1055"/>
      <c r="TNY2381" s="695"/>
      <c r="TNZ2381" s="696"/>
      <c r="TOA2381" s="696"/>
      <c r="TOB2381" s="697"/>
      <c r="TOC2381" s="697"/>
      <c r="TOD2381" s="473"/>
      <c r="TOE2381" s="470"/>
      <c r="TOF2381" s="470"/>
      <c r="TOG2381" s="470"/>
      <c r="TOH2381" s="677"/>
      <c r="TOI2381" s="470"/>
      <c r="TOJ2381" s="467"/>
      <c r="TOK2381" s="559"/>
      <c r="TOL2381" s="467"/>
      <c r="TOM2381" s="467"/>
      <c r="TON2381" s="467"/>
      <c r="TOO2381" s="467"/>
      <c r="TOP2381" s="467"/>
      <c r="TOQ2381" s="467"/>
      <c r="TOR2381" s="467"/>
      <c r="TOS2381" s="467"/>
      <c r="TOT2381" s="467"/>
      <c r="TOU2381" s="467"/>
      <c r="TOV2381" s="467"/>
      <c r="TOW2381" s="467"/>
      <c r="TOX2381" s="467"/>
      <c r="TOY2381" s="467"/>
      <c r="TOZ2381" s="467"/>
      <c r="TPA2381" s="467"/>
      <c r="TPB2381" s="467"/>
      <c r="TPC2381" s="467"/>
      <c r="TPD2381" s="467"/>
      <c r="TPE2381" s="467"/>
      <c r="TPF2381" s="467"/>
      <c r="TPG2381" s="467"/>
      <c r="TPH2381" s="1055"/>
      <c r="TPI2381" s="695"/>
      <c r="TPJ2381" s="696"/>
      <c r="TPK2381" s="696"/>
      <c r="TPL2381" s="697"/>
      <c r="TPM2381" s="697"/>
      <c r="TPN2381" s="473"/>
      <c r="TPO2381" s="470"/>
      <c r="TPP2381" s="470"/>
      <c r="TPQ2381" s="470"/>
      <c r="TPR2381" s="677"/>
      <c r="TPS2381" s="470"/>
      <c r="TPT2381" s="467"/>
      <c r="TPU2381" s="559"/>
      <c r="TPV2381" s="467"/>
      <c r="TPW2381" s="467"/>
      <c r="TPX2381" s="467"/>
      <c r="TPY2381" s="467"/>
      <c r="TPZ2381" s="467"/>
      <c r="TQA2381" s="467"/>
      <c r="TQB2381" s="467"/>
      <c r="TQC2381" s="467"/>
      <c r="TQD2381" s="467"/>
      <c r="TQE2381" s="467"/>
      <c r="TQF2381" s="467"/>
      <c r="TQG2381" s="467"/>
      <c r="TQH2381" s="467"/>
      <c r="TQI2381" s="467"/>
      <c r="TQJ2381" s="467"/>
      <c r="TQK2381" s="467"/>
      <c r="TQL2381" s="467"/>
      <c r="TQM2381" s="467"/>
      <c r="TQN2381" s="467"/>
      <c r="TQO2381" s="467"/>
      <c r="TQP2381" s="467"/>
      <c r="TQQ2381" s="467"/>
      <c r="TQR2381" s="1055"/>
      <c r="TQS2381" s="695"/>
      <c r="TQT2381" s="696"/>
      <c r="TQU2381" s="696"/>
      <c r="TQV2381" s="697"/>
      <c r="TQW2381" s="697"/>
      <c r="TQX2381" s="473"/>
      <c r="TQY2381" s="470"/>
      <c r="TQZ2381" s="470"/>
      <c r="TRA2381" s="470"/>
      <c r="TRB2381" s="677"/>
      <c r="TRC2381" s="470"/>
      <c r="TRD2381" s="467"/>
      <c r="TRE2381" s="559"/>
      <c r="TRF2381" s="467"/>
      <c r="TRG2381" s="467"/>
      <c r="TRH2381" s="467"/>
      <c r="TRI2381" s="467"/>
      <c r="TRJ2381" s="467"/>
      <c r="TRK2381" s="467"/>
      <c r="TRL2381" s="467"/>
      <c r="TRM2381" s="467"/>
      <c r="TRN2381" s="467"/>
      <c r="TRO2381" s="467"/>
      <c r="TRP2381" s="467"/>
      <c r="TRQ2381" s="467"/>
      <c r="TRR2381" s="467"/>
      <c r="TRS2381" s="467"/>
      <c r="TRT2381" s="467"/>
      <c r="TRU2381" s="467"/>
      <c r="TRV2381" s="467"/>
      <c r="TRW2381" s="467"/>
      <c r="TRX2381" s="467"/>
      <c r="TRY2381" s="467"/>
      <c r="TRZ2381" s="467"/>
      <c r="TSA2381" s="467"/>
      <c r="TSB2381" s="1055"/>
      <c r="TSC2381" s="695"/>
      <c r="TSD2381" s="696"/>
      <c r="TSE2381" s="696"/>
      <c r="TSF2381" s="697"/>
      <c r="TSG2381" s="697"/>
      <c r="TSH2381" s="473"/>
      <c r="TSI2381" s="470"/>
      <c r="TSJ2381" s="470"/>
      <c r="TSK2381" s="470"/>
      <c r="TSL2381" s="677"/>
      <c r="TSM2381" s="470"/>
      <c r="TSN2381" s="467"/>
      <c r="TSO2381" s="559"/>
      <c r="TSP2381" s="467"/>
      <c r="TSQ2381" s="467"/>
      <c r="TSR2381" s="467"/>
      <c r="TSS2381" s="467"/>
      <c r="TST2381" s="467"/>
      <c r="TSU2381" s="467"/>
      <c r="TSV2381" s="467"/>
      <c r="TSW2381" s="467"/>
      <c r="TSX2381" s="467"/>
      <c r="TSY2381" s="467"/>
      <c r="TSZ2381" s="467"/>
      <c r="TTA2381" s="467"/>
      <c r="TTB2381" s="467"/>
      <c r="TTC2381" s="467"/>
      <c r="TTD2381" s="467"/>
      <c r="TTE2381" s="467"/>
      <c r="TTF2381" s="467"/>
      <c r="TTG2381" s="467"/>
      <c r="TTH2381" s="467"/>
      <c r="TTI2381" s="467"/>
      <c r="TTJ2381" s="467"/>
      <c r="TTK2381" s="467"/>
      <c r="TTL2381" s="1055"/>
      <c r="TTM2381" s="695"/>
      <c r="TTN2381" s="696"/>
      <c r="TTO2381" s="696"/>
      <c r="TTP2381" s="697"/>
      <c r="TTQ2381" s="697"/>
      <c r="TTR2381" s="473"/>
      <c r="TTS2381" s="470"/>
      <c r="TTT2381" s="470"/>
      <c r="TTU2381" s="470"/>
      <c r="TTV2381" s="677"/>
      <c r="TTW2381" s="470"/>
      <c r="TTX2381" s="467"/>
      <c r="TTY2381" s="559"/>
      <c r="TTZ2381" s="467"/>
      <c r="TUA2381" s="467"/>
      <c r="TUB2381" s="467"/>
      <c r="TUC2381" s="467"/>
      <c r="TUD2381" s="467"/>
      <c r="TUE2381" s="467"/>
      <c r="TUF2381" s="467"/>
      <c r="TUG2381" s="467"/>
      <c r="TUH2381" s="467"/>
      <c r="TUI2381" s="467"/>
      <c r="TUJ2381" s="467"/>
      <c r="TUK2381" s="467"/>
      <c r="TUL2381" s="467"/>
      <c r="TUM2381" s="467"/>
      <c r="TUN2381" s="467"/>
      <c r="TUO2381" s="467"/>
      <c r="TUP2381" s="467"/>
      <c r="TUQ2381" s="467"/>
      <c r="TUR2381" s="467"/>
      <c r="TUS2381" s="467"/>
      <c r="TUT2381" s="467"/>
      <c r="TUU2381" s="467"/>
      <c r="TUV2381" s="1055"/>
      <c r="TUW2381" s="695"/>
      <c r="TUX2381" s="696"/>
      <c r="TUY2381" s="696"/>
      <c r="TUZ2381" s="697"/>
      <c r="TVA2381" s="697"/>
      <c r="TVB2381" s="473"/>
      <c r="TVC2381" s="470"/>
      <c r="TVD2381" s="470"/>
      <c r="TVE2381" s="470"/>
      <c r="TVF2381" s="677"/>
      <c r="TVG2381" s="470"/>
      <c r="TVH2381" s="467"/>
      <c r="TVI2381" s="559"/>
      <c r="TVJ2381" s="467"/>
      <c r="TVK2381" s="467"/>
      <c r="TVL2381" s="467"/>
      <c r="TVM2381" s="467"/>
      <c r="TVN2381" s="467"/>
      <c r="TVO2381" s="467"/>
      <c r="TVP2381" s="467"/>
      <c r="TVQ2381" s="467"/>
      <c r="TVR2381" s="467"/>
      <c r="TVS2381" s="467"/>
      <c r="TVT2381" s="467"/>
      <c r="TVU2381" s="467"/>
      <c r="TVV2381" s="467"/>
      <c r="TVW2381" s="467"/>
      <c r="TVX2381" s="467"/>
      <c r="TVY2381" s="467"/>
      <c r="TVZ2381" s="467"/>
      <c r="TWA2381" s="467"/>
      <c r="TWB2381" s="467"/>
      <c r="TWC2381" s="467"/>
      <c r="TWD2381" s="467"/>
      <c r="TWE2381" s="467"/>
      <c r="TWF2381" s="1055"/>
      <c r="TWG2381" s="695"/>
      <c r="TWH2381" s="696"/>
      <c r="TWI2381" s="696"/>
      <c r="TWJ2381" s="697"/>
      <c r="TWK2381" s="697"/>
      <c r="TWL2381" s="473"/>
      <c r="TWM2381" s="470"/>
      <c r="TWN2381" s="470"/>
      <c r="TWO2381" s="470"/>
      <c r="TWP2381" s="677"/>
      <c r="TWQ2381" s="470"/>
      <c r="TWR2381" s="467"/>
      <c r="TWS2381" s="559"/>
      <c r="TWT2381" s="467"/>
      <c r="TWU2381" s="467"/>
      <c r="TWV2381" s="467"/>
      <c r="TWW2381" s="467"/>
      <c r="TWX2381" s="467"/>
      <c r="TWY2381" s="467"/>
      <c r="TWZ2381" s="467"/>
      <c r="TXA2381" s="467"/>
      <c r="TXB2381" s="467"/>
      <c r="TXC2381" s="467"/>
      <c r="TXD2381" s="467"/>
      <c r="TXE2381" s="467"/>
      <c r="TXF2381" s="467"/>
      <c r="TXG2381" s="467"/>
      <c r="TXH2381" s="467"/>
      <c r="TXI2381" s="467"/>
      <c r="TXJ2381" s="467"/>
      <c r="TXK2381" s="467"/>
      <c r="TXL2381" s="467"/>
      <c r="TXM2381" s="467"/>
      <c r="TXN2381" s="467"/>
      <c r="TXO2381" s="467"/>
      <c r="TXP2381" s="1055"/>
      <c r="TXQ2381" s="695"/>
      <c r="TXR2381" s="696"/>
      <c r="TXS2381" s="696"/>
      <c r="TXT2381" s="697"/>
      <c r="TXU2381" s="697"/>
      <c r="TXV2381" s="473"/>
      <c r="TXW2381" s="470"/>
      <c r="TXX2381" s="470"/>
      <c r="TXY2381" s="470"/>
      <c r="TXZ2381" s="677"/>
      <c r="TYA2381" s="470"/>
      <c r="TYB2381" s="467"/>
      <c r="TYC2381" s="559"/>
      <c r="TYD2381" s="467"/>
      <c r="TYE2381" s="467"/>
      <c r="TYF2381" s="467"/>
      <c r="TYG2381" s="467"/>
      <c r="TYH2381" s="467"/>
      <c r="TYI2381" s="467"/>
      <c r="TYJ2381" s="467"/>
      <c r="TYK2381" s="467"/>
      <c r="TYL2381" s="467"/>
      <c r="TYM2381" s="467"/>
      <c r="TYN2381" s="467"/>
      <c r="TYO2381" s="467"/>
      <c r="TYP2381" s="467"/>
      <c r="TYQ2381" s="467"/>
      <c r="TYR2381" s="467"/>
      <c r="TYS2381" s="467"/>
      <c r="TYT2381" s="467"/>
      <c r="TYU2381" s="467"/>
      <c r="TYV2381" s="467"/>
      <c r="TYW2381" s="467"/>
      <c r="TYX2381" s="467"/>
      <c r="TYY2381" s="467"/>
      <c r="TYZ2381" s="1055"/>
      <c r="TZA2381" s="695"/>
      <c r="TZB2381" s="696"/>
      <c r="TZC2381" s="696"/>
      <c r="TZD2381" s="697"/>
      <c r="TZE2381" s="697"/>
      <c r="TZF2381" s="473"/>
      <c r="TZG2381" s="470"/>
      <c r="TZH2381" s="470"/>
      <c r="TZI2381" s="470"/>
      <c r="TZJ2381" s="677"/>
      <c r="TZK2381" s="470"/>
      <c r="TZL2381" s="467"/>
      <c r="TZM2381" s="559"/>
      <c r="TZN2381" s="467"/>
      <c r="TZO2381" s="467"/>
      <c r="TZP2381" s="467"/>
      <c r="TZQ2381" s="467"/>
      <c r="TZR2381" s="467"/>
      <c r="TZS2381" s="467"/>
      <c r="TZT2381" s="467"/>
      <c r="TZU2381" s="467"/>
      <c r="TZV2381" s="467"/>
      <c r="TZW2381" s="467"/>
      <c r="TZX2381" s="467"/>
      <c r="TZY2381" s="467"/>
      <c r="TZZ2381" s="467"/>
      <c r="UAA2381" s="467"/>
      <c r="UAB2381" s="467"/>
      <c r="UAC2381" s="467"/>
      <c r="UAD2381" s="467"/>
      <c r="UAE2381" s="467"/>
      <c r="UAF2381" s="467"/>
      <c r="UAG2381" s="467"/>
      <c r="UAH2381" s="467"/>
      <c r="UAI2381" s="467"/>
      <c r="UAJ2381" s="1055"/>
      <c r="UAK2381" s="695"/>
      <c r="UAL2381" s="696"/>
      <c r="UAM2381" s="696"/>
      <c r="UAN2381" s="697"/>
      <c r="UAO2381" s="697"/>
      <c r="UAP2381" s="473"/>
      <c r="UAQ2381" s="470"/>
      <c r="UAR2381" s="470"/>
      <c r="UAS2381" s="470"/>
      <c r="UAT2381" s="677"/>
      <c r="UAU2381" s="470"/>
      <c r="UAV2381" s="467"/>
      <c r="UAW2381" s="559"/>
      <c r="UAX2381" s="467"/>
      <c r="UAY2381" s="467"/>
      <c r="UAZ2381" s="467"/>
      <c r="UBA2381" s="467"/>
      <c r="UBB2381" s="467"/>
      <c r="UBC2381" s="467"/>
      <c r="UBD2381" s="467"/>
      <c r="UBE2381" s="467"/>
      <c r="UBF2381" s="467"/>
      <c r="UBG2381" s="467"/>
      <c r="UBH2381" s="467"/>
      <c r="UBI2381" s="467"/>
      <c r="UBJ2381" s="467"/>
      <c r="UBK2381" s="467"/>
      <c r="UBL2381" s="467"/>
      <c r="UBM2381" s="467"/>
      <c r="UBN2381" s="467"/>
      <c r="UBO2381" s="467"/>
      <c r="UBP2381" s="467"/>
      <c r="UBQ2381" s="467"/>
      <c r="UBR2381" s="467"/>
      <c r="UBS2381" s="467"/>
      <c r="UBT2381" s="1055"/>
      <c r="UBU2381" s="695"/>
      <c r="UBV2381" s="696"/>
      <c r="UBW2381" s="696"/>
      <c r="UBX2381" s="697"/>
      <c r="UBY2381" s="697"/>
      <c r="UBZ2381" s="473"/>
      <c r="UCA2381" s="470"/>
      <c r="UCB2381" s="470"/>
      <c r="UCC2381" s="470"/>
      <c r="UCD2381" s="677"/>
      <c r="UCE2381" s="470"/>
      <c r="UCF2381" s="467"/>
      <c r="UCG2381" s="559"/>
      <c r="UCH2381" s="467"/>
      <c r="UCI2381" s="467"/>
      <c r="UCJ2381" s="467"/>
      <c r="UCK2381" s="467"/>
      <c r="UCL2381" s="467"/>
      <c r="UCM2381" s="467"/>
      <c r="UCN2381" s="467"/>
      <c r="UCO2381" s="467"/>
      <c r="UCP2381" s="467"/>
      <c r="UCQ2381" s="467"/>
      <c r="UCR2381" s="467"/>
      <c r="UCS2381" s="467"/>
      <c r="UCT2381" s="467"/>
      <c r="UCU2381" s="467"/>
      <c r="UCV2381" s="467"/>
      <c r="UCW2381" s="467"/>
      <c r="UCX2381" s="467"/>
      <c r="UCY2381" s="467"/>
      <c r="UCZ2381" s="467"/>
      <c r="UDA2381" s="467"/>
      <c r="UDB2381" s="467"/>
      <c r="UDC2381" s="467"/>
      <c r="UDD2381" s="1055"/>
      <c r="UDE2381" s="695"/>
      <c r="UDF2381" s="696"/>
      <c r="UDG2381" s="696"/>
      <c r="UDH2381" s="697"/>
      <c r="UDI2381" s="697"/>
      <c r="UDJ2381" s="473"/>
      <c r="UDK2381" s="470"/>
      <c r="UDL2381" s="470"/>
      <c r="UDM2381" s="470"/>
      <c r="UDN2381" s="677"/>
      <c r="UDO2381" s="470"/>
      <c r="UDP2381" s="467"/>
      <c r="UDQ2381" s="559"/>
      <c r="UDR2381" s="467"/>
      <c r="UDS2381" s="467"/>
      <c r="UDT2381" s="467"/>
      <c r="UDU2381" s="467"/>
      <c r="UDV2381" s="467"/>
      <c r="UDW2381" s="467"/>
      <c r="UDX2381" s="467"/>
      <c r="UDY2381" s="467"/>
      <c r="UDZ2381" s="467"/>
      <c r="UEA2381" s="467"/>
      <c r="UEB2381" s="467"/>
      <c r="UEC2381" s="467"/>
      <c r="UED2381" s="467"/>
      <c r="UEE2381" s="467"/>
      <c r="UEF2381" s="467"/>
      <c r="UEG2381" s="467"/>
      <c r="UEH2381" s="467"/>
      <c r="UEI2381" s="467"/>
      <c r="UEJ2381" s="467"/>
      <c r="UEK2381" s="467"/>
      <c r="UEL2381" s="467"/>
      <c r="UEM2381" s="467"/>
      <c r="UEN2381" s="1055"/>
      <c r="UEO2381" s="695"/>
      <c r="UEP2381" s="696"/>
      <c r="UEQ2381" s="696"/>
      <c r="UER2381" s="697"/>
      <c r="UES2381" s="697"/>
      <c r="UET2381" s="473"/>
      <c r="UEU2381" s="470"/>
      <c r="UEV2381" s="470"/>
      <c r="UEW2381" s="470"/>
      <c r="UEX2381" s="677"/>
      <c r="UEY2381" s="470"/>
      <c r="UEZ2381" s="467"/>
      <c r="UFA2381" s="559"/>
      <c r="UFB2381" s="467"/>
      <c r="UFC2381" s="467"/>
      <c r="UFD2381" s="467"/>
      <c r="UFE2381" s="467"/>
      <c r="UFF2381" s="467"/>
      <c r="UFG2381" s="467"/>
      <c r="UFH2381" s="467"/>
      <c r="UFI2381" s="467"/>
      <c r="UFJ2381" s="467"/>
      <c r="UFK2381" s="467"/>
      <c r="UFL2381" s="467"/>
      <c r="UFM2381" s="467"/>
      <c r="UFN2381" s="467"/>
      <c r="UFO2381" s="467"/>
      <c r="UFP2381" s="467"/>
      <c r="UFQ2381" s="467"/>
      <c r="UFR2381" s="467"/>
      <c r="UFS2381" s="467"/>
      <c r="UFT2381" s="467"/>
      <c r="UFU2381" s="467"/>
      <c r="UFV2381" s="467"/>
      <c r="UFW2381" s="467"/>
      <c r="UFX2381" s="1055"/>
      <c r="UFY2381" s="695"/>
      <c r="UFZ2381" s="696"/>
      <c r="UGA2381" s="696"/>
      <c r="UGB2381" s="697"/>
      <c r="UGC2381" s="697"/>
      <c r="UGD2381" s="473"/>
      <c r="UGE2381" s="470"/>
      <c r="UGF2381" s="470"/>
      <c r="UGG2381" s="470"/>
      <c r="UGH2381" s="677"/>
      <c r="UGI2381" s="470"/>
      <c r="UGJ2381" s="467"/>
      <c r="UGK2381" s="559"/>
      <c r="UGL2381" s="467"/>
      <c r="UGM2381" s="467"/>
      <c r="UGN2381" s="467"/>
      <c r="UGO2381" s="467"/>
      <c r="UGP2381" s="467"/>
      <c r="UGQ2381" s="467"/>
      <c r="UGR2381" s="467"/>
      <c r="UGS2381" s="467"/>
      <c r="UGT2381" s="467"/>
      <c r="UGU2381" s="467"/>
      <c r="UGV2381" s="467"/>
      <c r="UGW2381" s="467"/>
      <c r="UGX2381" s="467"/>
      <c r="UGY2381" s="467"/>
      <c r="UGZ2381" s="467"/>
      <c r="UHA2381" s="467"/>
      <c r="UHB2381" s="467"/>
      <c r="UHC2381" s="467"/>
      <c r="UHD2381" s="467"/>
      <c r="UHE2381" s="467"/>
      <c r="UHF2381" s="467"/>
      <c r="UHG2381" s="467"/>
      <c r="UHH2381" s="1055"/>
      <c r="UHI2381" s="695"/>
      <c r="UHJ2381" s="696"/>
      <c r="UHK2381" s="696"/>
      <c r="UHL2381" s="697"/>
      <c r="UHM2381" s="697"/>
      <c r="UHN2381" s="473"/>
      <c r="UHO2381" s="470"/>
      <c r="UHP2381" s="470"/>
      <c r="UHQ2381" s="470"/>
      <c r="UHR2381" s="677"/>
      <c r="UHS2381" s="470"/>
      <c r="UHT2381" s="467"/>
      <c r="UHU2381" s="559"/>
      <c r="UHV2381" s="467"/>
      <c r="UHW2381" s="467"/>
      <c r="UHX2381" s="467"/>
      <c r="UHY2381" s="467"/>
      <c r="UHZ2381" s="467"/>
      <c r="UIA2381" s="467"/>
      <c r="UIB2381" s="467"/>
      <c r="UIC2381" s="467"/>
      <c r="UID2381" s="467"/>
      <c r="UIE2381" s="467"/>
      <c r="UIF2381" s="467"/>
      <c r="UIG2381" s="467"/>
      <c r="UIH2381" s="467"/>
      <c r="UII2381" s="467"/>
      <c r="UIJ2381" s="467"/>
      <c r="UIK2381" s="467"/>
      <c r="UIL2381" s="467"/>
      <c r="UIM2381" s="467"/>
      <c r="UIN2381" s="467"/>
      <c r="UIO2381" s="467"/>
      <c r="UIP2381" s="467"/>
      <c r="UIQ2381" s="467"/>
      <c r="UIR2381" s="1055"/>
      <c r="UIS2381" s="695"/>
      <c r="UIT2381" s="696"/>
      <c r="UIU2381" s="696"/>
      <c r="UIV2381" s="697"/>
      <c r="UIW2381" s="697"/>
      <c r="UIX2381" s="473"/>
      <c r="UIY2381" s="470"/>
      <c r="UIZ2381" s="470"/>
      <c r="UJA2381" s="470"/>
      <c r="UJB2381" s="677"/>
      <c r="UJC2381" s="470"/>
      <c r="UJD2381" s="467"/>
      <c r="UJE2381" s="559"/>
      <c r="UJF2381" s="467"/>
      <c r="UJG2381" s="467"/>
      <c r="UJH2381" s="467"/>
      <c r="UJI2381" s="467"/>
      <c r="UJJ2381" s="467"/>
      <c r="UJK2381" s="467"/>
      <c r="UJL2381" s="467"/>
      <c r="UJM2381" s="467"/>
      <c r="UJN2381" s="467"/>
      <c r="UJO2381" s="467"/>
      <c r="UJP2381" s="467"/>
      <c r="UJQ2381" s="467"/>
      <c r="UJR2381" s="467"/>
      <c r="UJS2381" s="467"/>
      <c r="UJT2381" s="467"/>
      <c r="UJU2381" s="467"/>
      <c r="UJV2381" s="467"/>
      <c r="UJW2381" s="467"/>
      <c r="UJX2381" s="467"/>
      <c r="UJY2381" s="467"/>
      <c r="UJZ2381" s="467"/>
      <c r="UKA2381" s="467"/>
      <c r="UKB2381" s="1055"/>
      <c r="UKC2381" s="695"/>
      <c r="UKD2381" s="696"/>
      <c r="UKE2381" s="696"/>
      <c r="UKF2381" s="697"/>
      <c r="UKG2381" s="697"/>
      <c r="UKH2381" s="473"/>
      <c r="UKI2381" s="470"/>
      <c r="UKJ2381" s="470"/>
      <c r="UKK2381" s="470"/>
      <c r="UKL2381" s="677"/>
      <c r="UKM2381" s="470"/>
      <c r="UKN2381" s="467"/>
      <c r="UKO2381" s="559"/>
      <c r="UKP2381" s="467"/>
      <c r="UKQ2381" s="467"/>
      <c r="UKR2381" s="467"/>
      <c r="UKS2381" s="467"/>
      <c r="UKT2381" s="467"/>
      <c r="UKU2381" s="467"/>
      <c r="UKV2381" s="467"/>
      <c r="UKW2381" s="467"/>
      <c r="UKX2381" s="467"/>
      <c r="UKY2381" s="467"/>
      <c r="UKZ2381" s="467"/>
      <c r="ULA2381" s="467"/>
      <c r="ULB2381" s="467"/>
      <c r="ULC2381" s="467"/>
      <c r="ULD2381" s="467"/>
      <c r="ULE2381" s="467"/>
      <c r="ULF2381" s="467"/>
      <c r="ULG2381" s="467"/>
      <c r="ULH2381" s="467"/>
      <c r="ULI2381" s="467"/>
      <c r="ULJ2381" s="467"/>
      <c r="ULK2381" s="467"/>
      <c r="ULL2381" s="1055"/>
      <c r="ULM2381" s="695"/>
      <c r="ULN2381" s="696"/>
      <c r="ULO2381" s="696"/>
      <c r="ULP2381" s="697"/>
      <c r="ULQ2381" s="697"/>
      <c r="ULR2381" s="473"/>
      <c r="ULS2381" s="470"/>
      <c r="ULT2381" s="470"/>
      <c r="ULU2381" s="470"/>
      <c r="ULV2381" s="677"/>
      <c r="ULW2381" s="470"/>
      <c r="ULX2381" s="467"/>
      <c r="ULY2381" s="559"/>
      <c r="ULZ2381" s="467"/>
      <c r="UMA2381" s="467"/>
      <c r="UMB2381" s="467"/>
      <c r="UMC2381" s="467"/>
      <c r="UMD2381" s="467"/>
      <c r="UME2381" s="467"/>
      <c r="UMF2381" s="467"/>
      <c r="UMG2381" s="467"/>
      <c r="UMH2381" s="467"/>
      <c r="UMI2381" s="467"/>
      <c r="UMJ2381" s="467"/>
      <c r="UMK2381" s="467"/>
      <c r="UML2381" s="467"/>
      <c r="UMM2381" s="467"/>
      <c r="UMN2381" s="467"/>
      <c r="UMO2381" s="467"/>
      <c r="UMP2381" s="467"/>
      <c r="UMQ2381" s="467"/>
      <c r="UMR2381" s="467"/>
      <c r="UMS2381" s="467"/>
      <c r="UMT2381" s="467"/>
      <c r="UMU2381" s="467"/>
      <c r="UMV2381" s="1055"/>
      <c r="UMW2381" s="695"/>
      <c r="UMX2381" s="696"/>
      <c r="UMY2381" s="696"/>
      <c r="UMZ2381" s="697"/>
      <c r="UNA2381" s="697"/>
      <c r="UNB2381" s="473"/>
      <c r="UNC2381" s="470"/>
      <c r="UND2381" s="470"/>
      <c r="UNE2381" s="470"/>
      <c r="UNF2381" s="677"/>
      <c r="UNG2381" s="470"/>
      <c r="UNH2381" s="467"/>
      <c r="UNI2381" s="559"/>
      <c r="UNJ2381" s="467"/>
      <c r="UNK2381" s="467"/>
      <c r="UNL2381" s="467"/>
      <c r="UNM2381" s="467"/>
      <c r="UNN2381" s="467"/>
      <c r="UNO2381" s="467"/>
      <c r="UNP2381" s="467"/>
      <c r="UNQ2381" s="467"/>
      <c r="UNR2381" s="467"/>
      <c r="UNS2381" s="467"/>
      <c r="UNT2381" s="467"/>
      <c r="UNU2381" s="467"/>
      <c r="UNV2381" s="467"/>
      <c r="UNW2381" s="467"/>
      <c r="UNX2381" s="467"/>
      <c r="UNY2381" s="467"/>
      <c r="UNZ2381" s="467"/>
      <c r="UOA2381" s="467"/>
      <c r="UOB2381" s="467"/>
      <c r="UOC2381" s="467"/>
      <c r="UOD2381" s="467"/>
      <c r="UOE2381" s="467"/>
      <c r="UOF2381" s="1055"/>
      <c r="UOG2381" s="695"/>
      <c r="UOH2381" s="696"/>
      <c r="UOI2381" s="696"/>
      <c r="UOJ2381" s="697"/>
      <c r="UOK2381" s="697"/>
      <c r="UOL2381" s="473"/>
      <c r="UOM2381" s="470"/>
      <c r="UON2381" s="470"/>
      <c r="UOO2381" s="470"/>
      <c r="UOP2381" s="677"/>
      <c r="UOQ2381" s="470"/>
      <c r="UOR2381" s="467"/>
      <c r="UOS2381" s="559"/>
      <c r="UOT2381" s="467"/>
      <c r="UOU2381" s="467"/>
      <c r="UOV2381" s="467"/>
      <c r="UOW2381" s="467"/>
      <c r="UOX2381" s="467"/>
      <c r="UOY2381" s="467"/>
      <c r="UOZ2381" s="467"/>
      <c r="UPA2381" s="467"/>
      <c r="UPB2381" s="467"/>
      <c r="UPC2381" s="467"/>
      <c r="UPD2381" s="467"/>
      <c r="UPE2381" s="467"/>
      <c r="UPF2381" s="467"/>
      <c r="UPG2381" s="467"/>
      <c r="UPH2381" s="467"/>
      <c r="UPI2381" s="467"/>
      <c r="UPJ2381" s="467"/>
      <c r="UPK2381" s="467"/>
      <c r="UPL2381" s="467"/>
      <c r="UPM2381" s="467"/>
      <c r="UPN2381" s="467"/>
      <c r="UPO2381" s="467"/>
      <c r="UPP2381" s="1055"/>
      <c r="UPQ2381" s="695"/>
      <c r="UPR2381" s="696"/>
      <c r="UPS2381" s="696"/>
      <c r="UPT2381" s="697"/>
      <c r="UPU2381" s="697"/>
      <c r="UPV2381" s="473"/>
      <c r="UPW2381" s="470"/>
      <c r="UPX2381" s="470"/>
      <c r="UPY2381" s="470"/>
      <c r="UPZ2381" s="677"/>
      <c r="UQA2381" s="470"/>
      <c r="UQB2381" s="467"/>
      <c r="UQC2381" s="559"/>
      <c r="UQD2381" s="467"/>
      <c r="UQE2381" s="467"/>
      <c r="UQF2381" s="467"/>
      <c r="UQG2381" s="467"/>
      <c r="UQH2381" s="467"/>
      <c r="UQI2381" s="467"/>
      <c r="UQJ2381" s="467"/>
      <c r="UQK2381" s="467"/>
      <c r="UQL2381" s="467"/>
      <c r="UQM2381" s="467"/>
      <c r="UQN2381" s="467"/>
      <c r="UQO2381" s="467"/>
      <c r="UQP2381" s="467"/>
      <c r="UQQ2381" s="467"/>
      <c r="UQR2381" s="467"/>
      <c r="UQS2381" s="467"/>
      <c r="UQT2381" s="467"/>
      <c r="UQU2381" s="467"/>
      <c r="UQV2381" s="467"/>
      <c r="UQW2381" s="467"/>
      <c r="UQX2381" s="467"/>
      <c r="UQY2381" s="467"/>
      <c r="UQZ2381" s="1055"/>
      <c r="URA2381" s="695"/>
      <c r="URB2381" s="696"/>
      <c r="URC2381" s="696"/>
      <c r="URD2381" s="697"/>
      <c r="URE2381" s="697"/>
      <c r="URF2381" s="473"/>
      <c r="URG2381" s="470"/>
      <c r="URH2381" s="470"/>
      <c r="URI2381" s="470"/>
      <c r="URJ2381" s="677"/>
      <c r="URK2381" s="470"/>
      <c r="URL2381" s="467"/>
      <c r="URM2381" s="559"/>
      <c r="URN2381" s="467"/>
      <c r="URO2381" s="467"/>
      <c r="URP2381" s="467"/>
      <c r="URQ2381" s="467"/>
      <c r="URR2381" s="467"/>
      <c r="URS2381" s="467"/>
      <c r="URT2381" s="467"/>
      <c r="URU2381" s="467"/>
      <c r="URV2381" s="467"/>
      <c r="URW2381" s="467"/>
      <c r="URX2381" s="467"/>
      <c r="URY2381" s="467"/>
      <c r="URZ2381" s="467"/>
      <c r="USA2381" s="467"/>
      <c r="USB2381" s="467"/>
      <c r="USC2381" s="467"/>
      <c r="USD2381" s="467"/>
      <c r="USE2381" s="467"/>
      <c r="USF2381" s="467"/>
      <c r="USG2381" s="467"/>
      <c r="USH2381" s="467"/>
      <c r="USI2381" s="467"/>
      <c r="USJ2381" s="1055"/>
      <c r="USK2381" s="695"/>
      <c r="USL2381" s="696"/>
      <c r="USM2381" s="696"/>
      <c r="USN2381" s="697"/>
      <c r="USO2381" s="697"/>
      <c r="USP2381" s="473"/>
      <c r="USQ2381" s="470"/>
      <c r="USR2381" s="470"/>
      <c r="USS2381" s="470"/>
      <c r="UST2381" s="677"/>
      <c r="USU2381" s="470"/>
      <c r="USV2381" s="467"/>
      <c r="USW2381" s="559"/>
      <c r="USX2381" s="467"/>
      <c r="USY2381" s="467"/>
      <c r="USZ2381" s="467"/>
      <c r="UTA2381" s="467"/>
      <c r="UTB2381" s="467"/>
      <c r="UTC2381" s="467"/>
      <c r="UTD2381" s="467"/>
      <c r="UTE2381" s="467"/>
      <c r="UTF2381" s="467"/>
      <c r="UTG2381" s="467"/>
      <c r="UTH2381" s="467"/>
      <c r="UTI2381" s="467"/>
      <c r="UTJ2381" s="467"/>
      <c r="UTK2381" s="467"/>
      <c r="UTL2381" s="467"/>
      <c r="UTM2381" s="467"/>
      <c r="UTN2381" s="467"/>
      <c r="UTO2381" s="467"/>
      <c r="UTP2381" s="467"/>
      <c r="UTQ2381" s="467"/>
      <c r="UTR2381" s="467"/>
      <c r="UTS2381" s="467"/>
      <c r="UTT2381" s="1055"/>
      <c r="UTU2381" s="695"/>
      <c r="UTV2381" s="696"/>
      <c r="UTW2381" s="696"/>
      <c r="UTX2381" s="697"/>
      <c r="UTY2381" s="697"/>
      <c r="UTZ2381" s="473"/>
      <c r="UUA2381" s="470"/>
      <c r="UUB2381" s="470"/>
      <c r="UUC2381" s="470"/>
      <c r="UUD2381" s="677"/>
      <c r="UUE2381" s="470"/>
      <c r="UUF2381" s="467"/>
      <c r="UUG2381" s="559"/>
      <c r="UUH2381" s="467"/>
      <c r="UUI2381" s="467"/>
      <c r="UUJ2381" s="467"/>
      <c r="UUK2381" s="467"/>
      <c r="UUL2381" s="467"/>
      <c r="UUM2381" s="467"/>
      <c r="UUN2381" s="467"/>
      <c r="UUO2381" s="467"/>
      <c r="UUP2381" s="467"/>
      <c r="UUQ2381" s="467"/>
      <c r="UUR2381" s="467"/>
      <c r="UUS2381" s="467"/>
      <c r="UUT2381" s="467"/>
      <c r="UUU2381" s="467"/>
      <c r="UUV2381" s="467"/>
      <c r="UUW2381" s="467"/>
      <c r="UUX2381" s="467"/>
      <c r="UUY2381" s="467"/>
      <c r="UUZ2381" s="467"/>
      <c r="UVA2381" s="467"/>
      <c r="UVB2381" s="467"/>
      <c r="UVC2381" s="467"/>
      <c r="UVD2381" s="1055"/>
      <c r="UVE2381" s="695"/>
      <c r="UVF2381" s="696"/>
      <c r="UVG2381" s="696"/>
      <c r="UVH2381" s="697"/>
      <c r="UVI2381" s="697"/>
      <c r="UVJ2381" s="473"/>
      <c r="UVK2381" s="470"/>
      <c r="UVL2381" s="470"/>
      <c r="UVM2381" s="470"/>
      <c r="UVN2381" s="677"/>
      <c r="UVO2381" s="470"/>
      <c r="UVP2381" s="467"/>
      <c r="UVQ2381" s="559"/>
      <c r="UVR2381" s="467"/>
      <c r="UVS2381" s="467"/>
      <c r="UVT2381" s="467"/>
      <c r="UVU2381" s="467"/>
      <c r="UVV2381" s="467"/>
      <c r="UVW2381" s="467"/>
      <c r="UVX2381" s="467"/>
      <c r="UVY2381" s="467"/>
      <c r="UVZ2381" s="467"/>
      <c r="UWA2381" s="467"/>
      <c r="UWB2381" s="467"/>
      <c r="UWC2381" s="467"/>
      <c r="UWD2381" s="467"/>
      <c r="UWE2381" s="467"/>
      <c r="UWF2381" s="467"/>
      <c r="UWG2381" s="467"/>
      <c r="UWH2381" s="467"/>
      <c r="UWI2381" s="467"/>
      <c r="UWJ2381" s="467"/>
      <c r="UWK2381" s="467"/>
      <c r="UWL2381" s="467"/>
      <c r="UWM2381" s="467"/>
      <c r="UWN2381" s="1055"/>
      <c r="UWO2381" s="695"/>
      <c r="UWP2381" s="696"/>
      <c r="UWQ2381" s="696"/>
      <c r="UWR2381" s="697"/>
      <c r="UWS2381" s="697"/>
      <c r="UWT2381" s="473"/>
      <c r="UWU2381" s="470"/>
      <c r="UWV2381" s="470"/>
      <c r="UWW2381" s="470"/>
      <c r="UWX2381" s="677"/>
      <c r="UWY2381" s="470"/>
      <c r="UWZ2381" s="467"/>
      <c r="UXA2381" s="559"/>
      <c r="UXB2381" s="467"/>
      <c r="UXC2381" s="467"/>
      <c r="UXD2381" s="467"/>
      <c r="UXE2381" s="467"/>
      <c r="UXF2381" s="467"/>
      <c r="UXG2381" s="467"/>
      <c r="UXH2381" s="467"/>
      <c r="UXI2381" s="467"/>
      <c r="UXJ2381" s="467"/>
      <c r="UXK2381" s="467"/>
      <c r="UXL2381" s="467"/>
      <c r="UXM2381" s="467"/>
      <c r="UXN2381" s="467"/>
      <c r="UXO2381" s="467"/>
      <c r="UXP2381" s="467"/>
      <c r="UXQ2381" s="467"/>
      <c r="UXR2381" s="467"/>
      <c r="UXS2381" s="467"/>
      <c r="UXT2381" s="467"/>
      <c r="UXU2381" s="467"/>
      <c r="UXV2381" s="467"/>
      <c r="UXW2381" s="467"/>
      <c r="UXX2381" s="1055"/>
      <c r="UXY2381" s="695"/>
      <c r="UXZ2381" s="696"/>
      <c r="UYA2381" s="696"/>
      <c r="UYB2381" s="697"/>
      <c r="UYC2381" s="697"/>
      <c r="UYD2381" s="473"/>
      <c r="UYE2381" s="470"/>
      <c r="UYF2381" s="470"/>
      <c r="UYG2381" s="470"/>
      <c r="UYH2381" s="677"/>
      <c r="UYI2381" s="470"/>
      <c r="UYJ2381" s="467"/>
      <c r="UYK2381" s="559"/>
      <c r="UYL2381" s="467"/>
      <c r="UYM2381" s="467"/>
      <c r="UYN2381" s="467"/>
      <c r="UYO2381" s="467"/>
      <c r="UYP2381" s="467"/>
      <c r="UYQ2381" s="467"/>
      <c r="UYR2381" s="467"/>
      <c r="UYS2381" s="467"/>
      <c r="UYT2381" s="467"/>
      <c r="UYU2381" s="467"/>
      <c r="UYV2381" s="467"/>
      <c r="UYW2381" s="467"/>
      <c r="UYX2381" s="467"/>
      <c r="UYY2381" s="467"/>
      <c r="UYZ2381" s="467"/>
      <c r="UZA2381" s="467"/>
      <c r="UZB2381" s="467"/>
      <c r="UZC2381" s="467"/>
      <c r="UZD2381" s="467"/>
      <c r="UZE2381" s="467"/>
      <c r="UZF2381" s="467"/>
      <c r="UZG2381" s="467"/>
      <c r="UZH2381" s="1055"/>
      <c r="UZI2381" s="695"/>
      <c r="UZJ2381" s="696"/>
      <c r="UZK2381" s="696"/>
      <c r="UZL2381" s="697"/>
      <c r="UZM2381" s="697"/>
      <c r="UZN2381" s="473"/>
      <c r="UZO2381" s="470"/>
      <c r="UZP2381" s="470"/>
      <c r="UZQ2381" s="470"/>
      <c r="UZR2381" s="677"/>
      <c r="UZS2381" s="470"/>
      <c r="UZT2381" s="467"/>
      <c r="UZU2381" s="559"/>
      <c r="UZV2381" s="467"/>
      <c r="UZW2381" s="467"/>
      <c r="UZX2381" s="467"/>
      <c r="UZY2381" s="467"/>
      <c r="UZZ2381" s="467"/>
      <c r="VAA2381" s="467"/>
      <c r="VAB2381" s="467"/>
      <c r="VAC2381" s="467"/>
      <c r="VAD2381" s="467"/>
      <c r="VAE2381" s="467"/>
      <c r="VAF2381" s="467"/>
      <c r="VAG2381" s="467"/>
      <c r="VAH2381" s="467"/>
      <c r="VAI2381" s="467"/>
      <c r="VAJ2381" s="467"/>
      <c r="VAK2381" s="467"/>
      <c r="VAL2381" s="467"/>
      <c r="VAM2381" s="467"/>
      <c r="VAN2381" s="467"/>
      <c r="VAO2381" s="467"/>
      <c r="VAP2381" s="467"/>
      <c r="VAQ2381" s="467"/>
      <c r="VAR2381" s="1055"/>
      <c r="VAS2381" s="695"/>
      <c r="VAT2381" s="696"/>
      <c r="VAU2381" s="696"/>
      <c r="VAV2381" s="697"/>
      <c r="VAW2381" s="697"/>
      <c r="VAX2381" s="473"/>
      <c r="VAY2381" s="470"/>
      <c r="VAZ2381" s="470"/>
      <c r="VBA2381" s="470"/>
      <c r="VBB2381" s="677"/>
      <c r="VBC2381" s="470"/>
      <c r="VBD2381" s="467"/>
      <c r="VBE2381" s="559"/>
      <c r="VBF2381" s="467"/>
      <c r="VBG2381" s="467"/>
      <c r="VBH2381" s="467"/>
      <c r="VBI2381" s="467"/>
      <c r="VBJ2381" s="467"/>
      <c r="VBK2381" s="467"/>
      <c r="VBL2381" s="467"/>
      <c r="VBM2381" s="467"/>
      <c r="VBN2381" s="467"/>
      <c r="VBO2381" s="467"/>
      <c r="VBP2381" s="467"/>
      <c r="VBQ2381" s="467"/>
      <c r="VBR2381" s="467"/>
      <c r="VBS2381" s="467"/>
      <c r="VBT2381" s="467"/>
      <c r="VBU2381" s="467"/>
      <c r="VBV2381" s="467"/>
      <c r="VBW2381" s="467"/>
      <c r="VBX2381" s="467"/>
      <c r="VBY2381" s="467"/>
      <c r="VBZ2381" s="467"/>
      <c r="VCA2381" s="467"/>
      <c r="VCB2381" s="1055"/>
      <c r="VCC2381" s="695"/>
      <c r="VCD2381" s="696"/>
      <c r="VCE2381" s="696"/>
      <c r="VCF2381" s="697"/>
      <c r="VCG2381" s="697"/>
      <c r="VCH2381" s="473"/>
      <c r="VCI2381" s="470"/>
      <c r="VCJ2381" s="470"/>
      <c r="VCK2381" s="470"/>
      <c r="VCL2381" s="677"/>
      <c r="VCM2381" s="470"/>
      <c r="VCN2381" s="467"/>
      <c r="VCO2381" s="559"/>
      <c r="VCP2381" s="467"/>
      <c r="VCQ2381" s="467"/>
      <c r="VCR2381" s="467"/>
      <c r="VCS2381" s="467"/>
      <c r="VCT2381" s="467"/>
      <c r="VCU2381" s="467"/>
      <c r="VCV2381" s="467"/>
      <c r="VCW2381" s="467"/>
      <c r="VCX2381" s="467"/>
      <c r="VCY2381" s="467"/>
      <c r="VCZ2381" s="467"/>
      <c r="VDA2381" s="467"/>
      <c r="VDB2381" s="467"/>
      <c r="VDC2381" s="467"/>
      <c r="VDD2381" s="467"/>
      <c r="VDE2381" s="467"/>
      <c r="VDF2381" s="467"/>
      <c r="VDG2381" s="467"/>
      <c r="VDH2381" s="467"/>
      <c r="VDI2381" s="467"/>
      <c r="VDJ2381" s="467"/>
      <c r="VDK2381" s="467"/>
      <c r="VDL2381" s="1055"/>
      <c r="VDM2381" s="695"/>
      <c r="VDN2381" s="696"/>
      <c r="VDO2381" s="696"/>
      <c r="VDP2381" s="697"/>
      <c r="VDQ2381" s="697"/>
      <c r="VDR2381" s="473"/>
      <c r="VDS2381" s="470"/>
      <c r="VDT2381" s="470"/>
      <c r="VDU2381" s="470"/>
      <c r="VDV2381" s="677"/>
      <c r="VDW2381" s="470"/>
      <c r="VDX2381" s="467"/>
      <c r="VDY2381" s="559"/>
      <c r="VDZ2381" s="467"/>
      <c r="VEA2381" s="467"/>
      <c r="VEB2381" s="467"/>
      <c r="VEC2381" s="467"/>
      <c r="VED2381" s="467"/>
      <c r="VEE2381" s="467"/>
      <c r="VEF2381" s="467"/>
      <c r="VEG2381" s="467"/>
      <c r="VEH2381" s="467"/>
      <c r="VEI2381" s="467"/>
      <c r="VEJ2381" s="467"/>
      <c r="VEK2381" s="467"/>
      <c r="VEL2381" s="467"/>
      <c r="VEM2381" s="467"/>
      <c r="VEN2381" s="467"/>
      <c r="VEO2381" s="467"/>
      <c r="VEP2381" s="467"/>
      <c r="VEQ2381" s="467"/>
      <c r="VER2381" s="467"/>
      <c r="VES2381" s="467"/>
      <c r="VET2381" s="467"/>
      <c r="VEU2381" s="467"/>
      <c r="VEV2381" s="1055"/>
      <c r="VEW2381" s="695"/>
      <c r="VEX2381" s="696"/>
      <c r="VEY2381" s="696"/>
      <c r="VEZ2381" s="697"/>
      <c r="VFA2381" s="697"/>
      <c r="VFB2381" s="473"/>
      <c r="VFC2381" s="470"/>
      <c r="VFD2381" s="470"/>
      <c r="VFE2381" s="470"/>
      <c r="VFF2381" s="677"/>
      <c r="VFG2381" s="470"/>
      <c r="VFH2381" s="467"/>
      <c r="VFI2381" s="559"/>
      <c r="VFJ2381" s="467"/>
      <c r="VFK2381" s="467"/>
      <c r="VFL2381" s="467"/>
      <c r="VFM2381" s="467"/>
      <c r="VFN2381" s="467"/>
      <c r="VFO2381" s="467"/>
      <c r="VFP2381" s="467"/>
      <c r="VFQ2381" s="467"/>
      <c r="VFR2381" s="467"/>
      <c r="VFS2381" s="467"/>
      <c r="VFT2381" s="467"/>
      <c r="VFU2381" s="467"/>
      <c r="VFV2381" s="467"/>
      <c r="VFW2381" s="467"/>
      <c r="VFX2381" s="467"/>
      <c r="VFY2381" s="467"/>
      <c r="VFZ2381" s="467"/>
      <c r="VGA2381" s="467"/>
      <c r="VGB2381" s="467"/>
      <c r="VGC2381" s="467"/>
      <c r="VGD2381" s="467"/>
      <c r="VGE2381" s="467"/>
      <c r="VGF2381" s="1055"/>
      <c r="VGG2381" s="695"/>
      <c r="VGH2381" s="696"/>
      <c r="VGI2381" s="696"/>
      <c r="VGJ2381" s="697"/>
      <c r="VGK2381" s="697"/>
      <c r="VGL2381" s="473"/>
      <c r="VGM2381" s="470"/>
      <c r="VGN2381" s="470"/>
      <c r="VGO2381" s="470"/>
      <c r="VGP2381" s="677"/>
      <c r="VGQ2381" s="470"/>
      <c r="VGR2381" s="467"/>
      <c r="VGS2381" s="559"/>
      <c r="VGT2381" s="467"/>
      <c r="VGU2381" s="467"/>
      <c r="VGV2381" s="467"/>
      <c r="VGW2381" s="467"/>
      <c r="VGX2381" s="467"/>
      <c r="VGY2381" s="467"/>
      <c r="VGZ2381" s="467"/>
      <c r="VHA2381" s="467"/>
      <c r="VHB2381" s="467"/>
      <c r="VHC2381" s="467"/>
      <c r="VHD2381" s="467"/>
      <c r="VHE2381" s="467"/>
      <c r="VHF2381" s="467"/>
      <c r="VHG2381" s="467"/>
      <c r="VHH2381" s="467"/>
      <c r="VHI2381" s="467"/>
      <c r="VHJ2381" s="467"/>
      <c r="VHK2381" s="467"/>
      <c r="VHL2381" s="467"/>
      <c r="VHM2381" s="467"/>
      <c r="VHN2381" s="467"/>
      <c r="VHO2381" s="467"/>
      <c r="VHP2381" s="1055"/>
      <c r="VHQ2381" s="695"/>
      <c r="VHR2381" s="696"/>
      <c r="VHS2381" s="696"/>
      <c r="VHT2381" s="697"/>
      <c r="VHU2381" s="697"/>
      <c r="VHV2381" s="473"/>
      <c r="VHW2381" s="470"/>
      <c r="VHX2381" s="470"/>
      <c r="VHY2381" s="470"/>
      <c r="VHZ2381" s="677"/>
      <c r="VIA2381" s="470"/>
      <c r="VIB2381" s="467"/>
      <c r="VIC2381" s="559"/>
      <c r="VID2381" s="467"/>
      <c r="VIE2381" s="467"/>
      <c r="VIF2381" s="467"/>
      <c r="VIG2381" s="467"/>
      <c r="VIH2381" s="467"/>
      <c r="VII2381" s="467"/>
      <c r="VIJ2381" s="467"/>
      <c r="VIK2381" s="467"/>
      <c r="VIL2381" s="467"/>
      <c r="VIM2381" s="467"/>
      <c r="VIN2381" s="467"/>
      <c r="VIO2381" s="467"/>
      <c r="VIP2381" s="467"/>
      <c r="VIQ2381" s="467"/>
      <c r="VIR2381" s="467"/>
      <c r="VIS2381" s="467"/>
      <c r="VIT2381" s="467"/>
      <c r="VIU2381" s="467"/>
      <c r="VIV2381" s="467"/>
      <c r="VIW2381" s="467"/>
      <c r="VIX2381" s="467"/>
      <c r="VIY2381" s="467"/>
      <c r="VIZ2381" s="1055"/>
      <c r="VJA2381" s="695"/>
      <c r="VJB2381" s="696"/>
      <c r="VJC2381" s="696"/>
      <c r="VJD2381" s="697"/>
      <c r="VJE2381" s="697"/>
      <c r="VJF2381" s="473"/>
      <c r="VJG2381" s="470"/>
      <c r="VJH2381" s="470"/>
      <c r="VJI2381" s="470"/>
      <c r="VJJ2381" s="677"/>
      <c r="VJK2381" s="470"/>
      <c r="VJL2381" s="467"/>
      <c r="VJM2381" s="559"/>
      <c r="VJN2381" s="467"/>
      <c r="VJO2381" s="467"/>
      <c r="VJP2381" s="467"/>
      <c r="VJQ2381" s="467"/>
      <c r="VJR2381" s="467"/>
      <c r="VJS2381" s="467"/>
      <c r="VJT2381" s="467"/>
      <c r="VJU2381" s="467"/>
      <c r="VJV2381" s="467"/>
      <c r="VJW2381" s="467"/>
      <c r="VJX2381" s="467"/>
      <c r="VJY2381" s="467"/>
      <c r="VJZ2381" s="467"/>
      <c r="VKA2381" s="467"/>
      <c r="VKB2381" s="467"/>
      <c r="VKC2381" s="467"/>
      <c r="VKD2381" s="467"/>
      <c r="VKE2381" s="467"/>
      <c r="VKF2381" s="467"/>
      <c r="VKG2381" s="467"/>
      <c r="VKH2381" s="467"/>
      <c r="VKI2381" s="467"/>
      <c r="VKJ2381" s="1055"/>
      <c r="VKK2381" s="695"/>
      <c r="VKL2381" s="696"/>
      <c r="VKM2381" s="696"/>
      <c r="VKN2381" s="697"/>
      <c r="VKO2381" s="697"/>
      <c r="VKP2381" s="473"/>
      <c r="VKQ2381" s="470"/>
      <c r="VKR2381" s="470"/>
      <c r="VKS2381" s="470"/>
      <c r="VKT2381" s="677"/>
      <c r="VKU2381" s="470"/>
      <c r="VKV2381" s="467"/>
      <c r="VKW2381" s="559"/>
      <c r="VKX2381" s="467"/>
      <c r="VKY2381" s="467"/>
      <c r="VKZ2381" s="467"/>
      <c r="VLA2381" s="467"/>
      <c r="VLB2381" s="467"/>
      <c r="VLC2381" s="467"/>
      <c r="VLD2381" s="467"/>
      <c r="VLE2381" s="467"/>
      <c r="VLF2381" s="467"/>
      <c r="VLG2381" s="467"/>
      <c r="VLH2381" s="467"/>
      <c r="VLI2381" s="467"/>
      <c r="VLJ2381" s="467"/>
      <c r="VLK2381" s="467"/>
      <c r="VLL2381" s="467"/>
      <c r="VLM2381" s="467"/>
      <c r="VLN2381" s="467"/>
      <c r="VLO2381" s="467"/>
      <c r="VLP2381" s="467"/>
      <c r="VLQ2381" s="467"/>
      <c r="VLR2381" s="467"/>
      <c r="VLS2381" s="467"/>
      <c r="VLT2381" s="1055"/>
      <c r="VLU2381" s="695"/>
      <c r="VLV2381" s="696"/>
      <c r="VLW2381" s="696"/>
      <c r="VLX2381" s="697"/>
      <c r="VLY2381" s="697"/>
      <c r="VLZ2381" s="473"/>
      <c r="VMA2381" s="470"/>
      <c r="VMB2381" s="470"/>
      <c r="VMC2381" s="470"/>
      <c r="VMD2381" s="677"/>
      <c r="VME2381" s="470"/>
      <c r="VMF2381" s="467"/>
      <c r="VMG2381" s="559"/>
      <c r="VMH2381" s="467"/>
      <c r="VMI2381" s="467"/>
      <c r="VMJ2381" s="467"/>
      <c r="VMK2381" s="467"/>
      <c r="VML2381" s="467"/>
      <c r="VMM2381" s="467"/>
      <c r="VMN2381" s="467"/>
      <c r="VMO2381" s="467"/>
      <c r="VMP2381" s="467"/>
      <c r="VMQ2381" s="467"/>
      <c r="VMR2381" s="467"/>
      <c r="VMS2381" s="467"/>
      <c r="VMT2381" s="467"/>
      <c r="VMU2381" s="467"/>
      <c r="VMV2381" s="467"/>
      <c r="VMW2381" s="467"/>
      <c r="VMX2381" s="467"/>
      <c r="VMY2381" s="467"/>
      <c r="VMZ2381" s="467"/>
      <c r="VNA2381" s="467"/>
      <c r="VNB2381" s="467"/>
      <c r="VNC2381" s="467"/>
      <c r="VND2381" s="1055"/>
      <c r="VNE2381" s="695"/>
      <c r="VNF2381" s="696"/>
      <c r="VNG2381" s="696"/>
      <c r="VNH2381" s="697"/>
      <c r="VNI2381" s="697"/>
      <c r="VNJ2381" s="473"/>
      <c r="VNK2381" s="470"/>
      <c r="VNL2381" s="470"/>
      <c r="VNM2381" s="470"/>
      <c r="VNN2381" s="677"/>
      <c r="VNO2381" s="470"/>
      <c r="VNP2381" s="467"/>
      <c r="VNQ2381" s="559"/>
      <c r="VNR2381" s="467"/>
      <c r="VNS2381" s="467"/>
      <c r="VNT2381" s="467"/>
      <c r="VNU2381" s="467"/>
      <c r="VNV2381" s="467"/>
      <c r="VNW2381" s="467"/>
      <c r="VNX2381" s="467"/>
      <c r="VNY2381" s="467"/>
      <c r="VNZ2381" s="467"/>
      <c r="VOA2381" s="467"/>
      <c r="VOB2381" s="467"/>
      <c r="VOC2381" s="467"/>
      <c r="VOD2381" s="467"/>
      <c r="VOE2381" s="467"/>
      <c r="VOF2381" s="467"/>
      <c r="VOG2381" s="467"/>
      <c r="VOH2381" s="467"/>
      <c r="VOI2381" s="467"/>
      <c r="VOJ2381" s="467"/>
      <c r="VOK2381" s="467"/>
      <c r="VOL2381" s="467"/>
      <c r="VOM2381" s="467"/>
      <c r="VON2381" s="1055"/>
      <c r="VOO2381" s="695"/>
      <c r="VOP2381" s="696"/>
      <c r="VOQ2381" s="696"/>
      <c r="VOR2381" s="697"/>
      <c r="VOS2381" s="697"/>
      <c r="VOT2381" s="473"/>
      <c r="VOU2381" s="470"/>
      <c r="VOV2381" s="470"/>
      <c r="VOW2381" s="470"/>
      <c r="VOX2381" s="677"/>
      <c r="VOY2381" s="470"/>
      <c r="VOZ2381" s="467"/>
      <c r="VPA2381" s="559"/>
      <c r="VPB2381" s="467"/>
      <c r="VPC2381" s="467"/>
      <c r="VPD2381" s="467"/>
      <c r="VPE2381" s="467"/>
      <c r="VPF2381" s="467"/>
      <c r="VPG2381" s="467"/>
      <c r="VPH2381" s="467"/>
      <c r="VPI2381" s="467"/>
      <c r="VPJ2381" s="467"/>
      <c r="VPK2381" s="467"/>
      <c r="VPL2381" s="467"/>
      <c r="VPM2381" s="467"/>
      <c r="VPN2381" s="467"/>
      <c r="VPO2381" s="467"/>
      <c r="VPP2381" s="467"/>
      <c r="VPQ2381" s="467"/>
      <c r="VPR2381" s="467"/>
      <c r="VPS2381" s="467"/>
      <c r="VPT2381" s="467"/>
      <c r="VPU2381" s="467"/>
      <c r="VPV2381" s="467"/>
      <c r="VPW2381" s="467"/>
      <c r="VPX2381" s="1055"/>
      <c r="VPY2381" s="695"/>
      <c r="VPZ2381" s="696"/>
      <c r="VQA2381" s="696"/>
      <c r="VQB2381" s="697"/>
      <c r="VQC2381" s="697"/>
      <c r="VQD2381" s="473"/>
      <c r="VQE2381" s="470"/>
      <c r="VQF2381" s="470"/>
      <c r="VQG2381" s="470"/>
      <c r="VQH2381" s="677"/>
      <c r="VQI2381" s="470"/>
      <c r="VQJ2381" s="467"/>
      <c r="VQK2381" s="559"/>
      <c r="VQL2381" s="467"/>
      <c r="VQM2381" s="467"/>
      <c r="VQN2381" s="467"/>
      <c r="VQO2381" s="467"/>
      <c r="VQP2381" s="467"/>
      <c r="VQQ2381" s="467"/>
      <c r="VQR2381" s="467"/>
      <c r="VQS2381" s="467"/>
      <c r="VQT2381" s="467"/>
      <c r="VQU2381" s="467"/>
      <c r="VQV2381" s="467"/>
      <c r="VQW2381" s="467"/>
      <c r="VQX2381" s="467"/>
      <c r="VQY2381" s="467"/>
      <c r="VQZ2381" s="467"/>
      <c r="VRA2381" s="467"/>
      <c r="VRB2381" s="467"/>
      <c r="VRC2381" s="467"/>
      <c r="VRD2381" s="467"/>
      <c r="VRE2381" s="467"/>
      <c r="VRF2381" s="467"/>
      <c r="VRG2381" s="467"/>
      <c r="VRH2381" s="1055"/>
      <c r="VRI2381" s="695"/>
      <c r="VRJ2381" s="696"/>
      <c r="VRK2381" s="696"/>
      <c r="VRL2381" s="697"/>
      <c r="VRM2381" s="697"/>
      <c r="VRN2381" s="473"/>
      <c r="VRO2381" s="470"/>
      <c r="VRP2381" s="470"/>
      <c r="VRQ2381" s="470"/>
      <c r="VRR2381" s="677"/>
      <c r="VRS2381" s="470"/>
      <c r="VRT2381" s="467"/>
      <c r="VRU2381" s="559"/>
      <c r="VRV2381" s="467"/>
      <c r="VRW2381" s="467"/>
      <c r="VRX2381" s="467"/>
      <c r="VRY2381" s="467"/>
      <c r="VRZ2381" s="467"/>
      <c r="VSA2381" s="467"/>
      <c r="VSB2381" s="467"/>
      <c r="VSC2381" s="467"/>
      <c r="VSD2381" s="467"/>
      <c r="VSE2381" s="467"/>
      <c r="VSF2381" s="467"/>
      <c r="VSG2381" s="467"/>
      <c r="VSH2381" s="467"/>
      <c r="VSI2381" s="467"/>
      <c r="VSJ2381" s="467"/>
      <c r="VSK2381" s="467"/>
      <c r="VSL2381" s="467"/>
      <c r="VSM2381" s="467"/>
      <c r="VSN2381" s="467"/>
      <c r="VSO2381" s="467"/>
      <c r="VSP2381" s="467"/>
      <c r="VSQ2381" s="467"/>
      <c r="VSR2381" s="1055"/>
      <c r="VSS2381" s="695"/>
      <c r="VST2381" s="696"/>
      <c r="VSU2381" s="696"/>
      <c r="VSV2381" s="697"/>
      <c r="VSW2381" s="697"/>
      <c r="VSX2381" s="473"/>
      <c r="VSY2381" s="470"/>
      <c r="VSZ2381" s="470"/>
      <c r="VTA2381" s="470"/>
      <c r="VTB2381" s="677"/>
      <c r="VTC2381" s="470"/>
      <c r="VTD2381" s="467"/>
      <c r="VTE2381" s="559"/>
      <c r="VTF2381" s="467"/>
      <c r="VTG2381" s="467"/>
      <c r="VTH2381" s="467"/>
      <c r="VTI2381" s="467"/>
      <c r="VTJ2381" s="467"/>
      <c r="VTK2381" s="467"/>
      <c r="VTL2381" s="467"/>
      <c r="VTM2381" s="467"/>
      <c r="VTN2381" s="467"/>
      <c r="VTO2381" s="467"/>
      <c r="VTP2381" s="467"/>
      <c r="VTQ2381" s="467"/>
      <c r="VTR2381" s="467"/>
      <c r="VTS2381" s="467"/>
      <c r="VTT2381" s="467"/>
      <c r="VTU2381" s="467"/>
      <c r="VTV2381" s="467"/>
      <c r="VTW2381" s="467"/>
      <c r="VTX2381" s="467"/>
      <c r="VTY2381" s="467"/>
      <c r="VTZ2381" s="467"/>
      <c r="VUA2381" s="467"/>
      <c r="VUB2381" s="1055"/>
      <c r="VUC2381" s="695"/>
      <c r="VUD2381" s="696"/>
      <c r="VUE2381" s="696"/>
      <c r="VUF2381" s="697"/>
      <c r="VUG2381" s="697"/>
      <c r="VUH2381" s="473"/>
      <c r="VUI2381" s="470"/>
      <c r="VUJ2381" s="470"/>
      <c r="VUK2381" s="470"/>
      <c r="VUL2381" s="677"/>
      <c r="VUM2381" s="470"/>
      <c r="VUN2381" s="467"/>
      <c r="VUO2381" s="559"/>
      <c r="VUP2381" s="467"/>
      <c r="VUQ2381" s="467"/>
      <c r="VUR2381" s="467"/>
      <c r="VUS2381" s="467"/>
      <c r="VUT2381" s="467"/>
      <c r="VUU2381" s="467"/>
      <c r="VUV2381" s="467"/>
      <c r="VUW2381" s="467"/>
      <c r="VUX2381" s="467"/>
      <c r="VUY2381" s="467"/>
      <c r="VUZ2381" s="467"/>
      <c r="VVA2381" s="467"/>
      <c r="VVB2381" s="467"/>
      <c r="VVC2381" s="467"/>
      <c r="VVD2381" s="467"/>
      <c r="VVE2381" s="467"/>
      <c r="VVF2381" s="467"/>
      <c r="VVG2381" s="467"/>
      <c r="VVH2381" s="467"/>
      <c r="VVI2381" s="467"/>
      <c r="VVJ2381" s="467"/>
      <c r="VVK2381" s="467"/>
      <c r="VVL2381" s="1055"/>
      <c r="VVM2381" s="695"/>
      <c r="VVN2381" s="696"/>
      <c r="VVO2381" s="696"/>
      <c r="VVP2381" s="697"/>
      <c r="VVQ2381" s="697"/>
      <c r="VVR2381" s="473"/>
      <c r="VVS2381" s="470"/>
      <c r="VVT2381" s="470"/>
      <c r="VVU2381" s="470"/>
      <c r="VVV2381" s="677"/>
      <c r="VVW2381" s="470"/>
      <c r="VVX2381" s="467"/>
      <c r="VVY2381" s="559"/>
      <c r="VVZ2381" s="467"/>
      <c r="VWA2381" s="467"/>
      <c r="VWB2381" s="467"/>
      <c r="VWC2381" s="467"/>
      <c r="VWD2381" s="467"/>
      <c r="VWE2381" s="467"/>
      <c r="VWF2381" s="467"/>
      <c r="VWG2381" s="467"/>
      <c r="VWH2381" s="467"/>
      <c r="VWI2381" s="467"/>
      <c r="VWJ2381" s="467"/>
      <c r="VWK2381" s="467"/>
      <c r="VWL2381" s="467"/>
      <c r="VWM2381" s="467"/>
      <c r="VWN2381" s="467"/>
      <c r="VWO2381" s="467"/>
      <c r="VWP2381" s="467"/>
      <c r="VWQ2381" s="467"/>
      <c r="VWR2381" s="467"/>
      <c r="VWS2381" s="467"/>
      <c r="VWT2381" s="467"/>
      <c r="VWU2381" s="467"/>
      <c r="VWV2381" s="1055"/>
      <c r="VWW2381" s="695"/>
      <c r="VWX2381" s="696"/>
      <c r="VWY2381" s="696"/>
      <c r="VWZ2381" s="697"/>
      <c r="VXA2381" s="697"/>
      <c r="VXB2381" s="473"/>
      <c r="VXC2381" s="470"/>
      <c r="VXD2381" s="470"/>
      <c r="VXE2381" s="470"/>
      <c r="VXF2381" s="677"/>
      <c r="VXG2381" s="470"/>
      <c r="VXH2381" s="467"/>
      <c r="VXI2381" s="559"/>
      <c r="VXJ2381" s="467"/>
      <c r="VXK2381" s="467"/>
      <c r="VXL2381" s="467"/>
      <c r="VXM2381" s="467"/>
      <c r="VXN2381" s="467"/>
      <c r="VXO2381" s="467"/>
      <c r="VXP2381" s="467"/>
      <c r="VXQ2381" s="467"/>
      <c r="VXR2381" s="467"/>
      <c r="VXS2381" s="467"/>
      <c r="VXT2381" s="467"/>
      <c r="VXU2381" s="467"/>
      <c r="VXV2381" s="467"/>
      <c r="VXW2381" s="467"/>
      <c r="VXX2381" s="467"/>
      <c r="VXY2381" s="467"/>
      <c r="VXZ2381" s="467"/>
      <c r="VYA2381" s="467"/>
      <c r="VYB2381" s="467"/>
      <c r="VYC2381" s="467"/>
      <c r="VYD2381" s="467"/>
      <c r="VYE2381" s="467"/>
      <c r="VYF2381" s="1055"/>
      <c r="VYG2381" s="695"/>
      <c r="VYH2381" s="696"/>
      <c r="VYI2381" s="696"/>
      <c r="VYJ2381" s="697"/>
      <c r="VYK2381" s="697"/>
      <c r="VYL2381" s="473"/>
      <c r="VYM2381" s="470"/>
      <c r="VYN2381" s="470"/>
      <c r="VYO2381" s="470"/>
      <c r="VYP2381" s="677"/>
      <c r="VYQ2381" s="470"/>
      <c r="VYR2381" s="467"/>
      <c r="VYS2381" s="559"/>
      <c r="VYT2381" s="467"/>
      <c r="VYU2381" s="467"/>
      <c r="VYV2381" s="467"/>
      <c r="VYW2381" s="467"/>
      <c r="VYX2381" s="467"/>
      <c r="VYY2381" s="467"/>
      <c r="VYZ2381" s="467"/>
      <c r="VZA2381" s="467"/>
      <c r="VZB2381" s="467"/>
      <c r="VZC2381" s="467"/>
      <c r="VZD2381" s="467"/>
      <c r="VZE2381" s="467"/>
      <c r="VZF2381" s="467"/>
      <c r="VZG2381" s="467"/>
      <c r="VZH2381" s="467"/>
      <c r="VZI2381" s="467"/>
      <c r="VZJ2381" s="467"/>
      <c r="VZK2381" s="467"/>
      <c r="VZL2381" s="467"/>
      <c r="VZM2381" s="467"/>
      <c r="VZN2381" s="467"/>
      <c r="VZO2381" s="467"/>
      <c r="VZP2381" s="1055"/>
      <c r="VZQ2381" s="695"/>
      <c r="VZR2381" s="696"/>
      <c r="VZS2381" s="696"/>
      <c r="VZT2381" s="697"/>
      <c r="VZU2381" s="697"/>
      <c r="VZV2381" s="473"/>
      <c r="VZW2381" s="470"/>
      <c r="VZX2381" s="470"/>
      <c r="VZY2381" s="470"/>
      <c r="VZZ2381" s="677"/>
      <c r="WAA2381" s="470"/>
      <c r="WAB2381" s="467"/>
      <c r="WAC2381" s="559"/>
      <c r="WAD2381" s="467"/>
      <c r="WAE2381" s="467"/>
      <c r="WAF2381" s="467"/>
      <c r="WAG2381" s="467"/>
      <c r="WAH2381" s="467"/>
      <c r="WAI2381" s="467"/>
      <c r="WAJ2381" s="467"/>
      <c r="WAK2381" s="467"/>
      <c r="WAL2381" s="467"/>
      <c r="WAM2381" s="467"/>
      <c r="WAN2381" s="467"/>
      <c r="WAO2381" s="467"/>
      <c r="WAP2381" s="467"/>
      <c r="WAQ2381" s="467"/>
      <c r="WAR2381" s="467"/>
      <c r="WAS2381" s="467"/>
      <c r="WAT2381" s="467"/>
      <c r="WAU2381" s="467"/>
      <c r="WAV2381" s="467"/>
      <c r="WAW2381" s="467"/>
      <c r="WAX2381" s="467"/>
      <c r="WAY2381" s="467"/>
      <c r="WAZ2381" s="1055"/>
      <c r="WBA2381" s="695"/>
      <c r="WBB2381" s="696"/>
      <c r="WBC2381" s="696"/>
      <c r="WBD2381" s="697"/>
      <c r="WBE2381" s="697"/>
      <c r="WBF2381" s="473"/>
      <c r="WBG2381" s="470"/>
      <c r="WBH2381" s="470"/>
      <c r="WBI2381" s="470"/>
      <c r="WBJ2381" s="677"/>
      <c r="WBK2381" s="470"/>
      <c r="WBL2381" s="467"/>
      <c r="WBM2381" s="559"/>
      <c r="WBN2381" s="467"/>
      <c r="WBO2381" s="467"/>
      <c r="WBP2381" s="467"/>
      <c r="WBQ2381" s="467"/>
      <c r="WBR2381" s="467"/>
      <c r="WBS2381" s="467"/>
      <c r="WBT2381" s="467"/>
      <c r="WBU2381" s="467"/>
      <c r="WBV2381" s="467"/>
      <c r="WBW2381" s="467"/>
      <c r="WBX2381" s="467"/>
      <c r="WBY2381" s="467"/>
      <c r="WBZ2381" s="467"/>
      <c r="WCA2381" s="467"/>
      <c r="WCB2381" s="467"/>
      <c r="WCC2381" s="467"/>
      <c r="WCD2381" s="467"/>
      <c r="WCE2381" s="467"/>
      <c r="WCF2381" s="467"/>
      <c r="WCG2381" s="467"/>
      <c r="WCH2381" s="467"/>
      <c r="WCI2381" s="467"/>
      <c r="WCJ2381" s="1055"/>
      <c r="WCK2381" s="695"/>
      <c r="WCL2381" s="696"/>
      <c r="WCM2381" s="696"/>
      <c r="WCN2381" s="697"/>
      <c r="WCO2381" s="697"/>
      <c r="WCP2381" s="473"/>
      <c r="WCQ2381" s="470"/>
      <c r="WCR2381" s="470"/>
      <c r="WCS2381" s="470"/>
      <c r="WCT2381" s="677"/>
      <c r="WCU2381" s="470"/>
      <c r="WCV2381" s="467"/>
      <c r="WCW2381" s="559"/>
      <c r="WCX2381" s="467"/>
      <c r="WCY2381" s="467"/>
      <c r="WCZ2381" s="467"/>
      <c r="WDA2381" s="467"/>
      <c r="WDB2381" s="467"/>
      <c r="WDC2381" s="467"/>
      <c r="WDD2381" s="467"/>
      <c r="WDE2381" s="467"/>
      <c r="WDF2381" s="467"/>
      <c r="WDG2381" s="467"/>
      <c r="WDH2381" s="467"/>
      <c r="WDI2381" s="467"/>
      <c r="WDJ2381" s="467"/>
      <c r="WDK2381" s="467"/>
      <c r="WDL2381" s="467"/>
      <c r="WDM2381" s="467"/>
      <c r="WDN2381" s="467"/>
      <c r="WDO2381" s="467"/>
      <c r="WDP2381" s="467"/>
      <c r="WDQ2381" s="467"/>
      <c r="WDR2381" s="467"/>
      <c r="WDS2381" s="467"/>
      <c r="WDT2381" s="1055"/>
      <c r="WDU2381" s="695"/>
      <c r="WDV2381" s="696"/>
      <c r="WDW2381" s="696"/>
      <c r="WDX2381" s="697"/>
      <c r="WDY2381" s="697"/>
      <c r="WDZ2381" s="473"/>
      <c r="WEA2381" s="470"/>
      <c r="WEB2381" s="470"/>
      <c r="WEC2381" s="470"/>
      <c r="WED2381" s="677"/>
      <c r="WEE2381" s="470"/>
      <c r="WEF2381" s="467"/>
      <c r="WEG2381" s="559"/>
      <c r="WEH2381" s="467"/>
      <c r="WEI2381" s="467"/>
      <c r="WEJ2381" s="467"/>
      <c r="WEK2381" s="467"/>
      <c r="WEL2381" s="467"/>
      <c r="WEM2381" s="467"/>
      <c r="WEN2381" s="467"/>
      <c r="WEO2381" s="467"/>
      <c r="WEP2381" s="467"/>
      <c r="WEQ2381" s="467"/>
      <c r="WER2381" s="467"/>
      <c r="WES2381" s="467"/>
      <c r="WET2381" s="467"/>
      <c r="WEU2381" s="467"/>
      <c r="WEV2381" s="467"/>
      <c r="WEW2381" s="467"/>
      <c r="WEX2381" s="467"/>
      <c r="WEY2381" s="467"/>
      <c r="WEZ2381" s="467"/>
      <c r="WFA2381" s="467"/>
      <c r="WFB2381" s="467"/>
      <c r="WFC2381" s="467"/>
      <c r="WFD2381" s="1055"/>
      <c r="WFE2381" s="695"/>
      <c r="WFF2381" s="696"/>
      <c r="WFG2381" s="696"/>
      <c r="WFH2381" s="697"/>
      <c r="WFI2381" s="697"/>
      <c r="WFJ2381" s="473"/>
      <c r="WFK2381" s="470"/>
      <c r="WFL2381" s="470"/>
      <c r="WFM2381" s="470"/>
      <c r="WFN2381" s="677"/>
      <c r="WFO2381" s="470"/>
      <c r="WFP2381" s="467"/>
      <c r="WFQ2381" s="559"/>
      <c r="WFR2381" s="467"/>
      <c r="WFS2381" s="467"/>
      <c r="WFT2381" s="467"/>
      <c r="WFU2381" s="467"/>
      <c r="WFV2381" s="467"/>
      <c r="WFW2381" s="467"/>
      <c r="WFX2381" s="467"/>
      <c r="WFY2381" s="467"/>
      <c r="WFZ2381" s="467"/>
      <c r="WGA2381" s="467"/>
      <c r="WGB2381" s="467"/>
      <c r="WGC2381" s="467"/>
      <c r="WGD2381" s="467"/>
      <c r="WGE2381" s="467"/>
      <c r="WGF2381" s="467"/>
      <c r="WGG2381" s="467"/>
      <c r="WGH2381" s="467"/>
      <c r="WGI2381" s="467"/>
      <c r="WGJ2381" s="467"/>
      <c r="WGK2381" s="467"/>
      <c r="WGL2381" s="467"/>
      <c r="WGM2381" s="467"/>
      <c r="WGN2381" s="1055"/>
      <c r="WGO2381" s="695"/>
      <c r="WGP2381" s="696"/>
      <c r="WGQ2381" s="696"/>
      <c r="WGR2381" s="697"/>
      <c r="WGS2381" s="697"/>
      <c r="WGT2381" s="473"/>
      <c r="WGU2381" s="470"/>
      <c r="WGV2381" s="470"/>
      <c r="WGW2381" s="470"/>
      <c r="WGX2381" s="677"/>
      <c r="WGY2381" s="470"/>
      <c r="WGZ2381" s="467"/>
      <c r="WHA2381" s="559"/>
      <c r="WHB2381" s="467"/>
      <c r="WHC2381" s="467"/>
      <c r="WHD2381" s="467"/>
      <c r="WHE2381" s="467"/>
      <c r="WHF2381" s="467"/>
      <c r="WHG2381" s="467"/>
      <c r="WHH2381" s="467"/>
      <c r="WHI2381" s="467"/>
      <c r="WHJ2381" s="467"/>
      <c r="WHK2381" s="467"/>
      <c r="WHL2381" s="467"/>
      <c r="WHM2381" s="467"/>
      <c r="WHN2381" s="467"/>
      <c r="WHO2381" s="467"/>
      <c r="WHP2381" s="467"/>
      <c r="WHQ2381" s="467"/>
      <c r="WHR2381" s="467"/>
      <c r="WHS2381" s="467"/>
      <c r="WHT2381" s="467"/>
      <c r="WHU2381" s="467"/>
      <c r="WHV2381" s="467"/>
      <c r="WHW2381" s="467"/>
      <c r="WHX2381" s="1055"/>
      <c r="WHY2381" s="695"/>
      <c r="WHZ2381" s="696"/>
      <c r="WIA2381" s="696"/>
      <c r="WIB2381" s="697"/>
      <c r="WIC2381" s="697"/>
      <c r="WID2381" s="473"/>
      <c r="WIE2381" s="470"/>
      <c r="WIF2381" s="470"/>
      <c r="WIG2381" s="470"/>
      <c r="WIH2381" s="677"/>
      <c r="WII2381" s="470"/>
      <c r="WIJ2381" s="467"/>
      <c r="WIK2381" s="559"/>
      <c r="WIL2381" s="467"/>
      <c r="WIM2381" s="467"/>
      <c r="WIN2381" s="467"/>
      <c r="WIO2381" s="467"/>
      <c r="WIP2381" s="467"/>
      <c r="WIQ2381" s="467"/>
      <c r="WIR2381" s="467"/>
      <c r="WIS2381" s="467"/>
      <c r="WIT2381" s="467"/>
      <c r="WIU2381" s="467"/>
      <c r="WIV2381" s="467"/>
      <c r="WIW2381" s="467"/>
      <c r="WIX2381" s="467"/>
      <c r="WIY2381" s="467"/>
      <c r="WIZ2381" s="467"/>
      <c r="WJA2381" s="467"/>
      <c r="WJB2381" s="467"/>
      <c r="WJC2381" s="467"/>
      <c r="WJD2381" s="467"/>
      <c r="WJE2381" s="467"/>
      <c r="WJF2381" s="467"/>
      <c r="WJG2381" s="467"/>
      <c r="WJH2381" s="1055"/>
      <c r="WJI2381" s="695"/>
      <c r="WJJ2381" s="696"/>
      <c r="WJK2381" s="696"/>
      <c r="WJL2381" s="697"/>
      <c r="WJM2381" s="697"/>
      <c r="WJN2381" s="473"/>
      <c r="WJO2381" s="470"/>
      <c r="WJP2381" s="470"/>
      <c r="WJQ2381" s="470"/>
      <c r="WJR2381" s="677"/>
      <c r="WJS2381" s="470"/>
      <c r="WJT2381" s="467"/>
      <c r="WJU2381" s="559"/>
      <c r="WJV2381" s="467"/>
      <c r="WJW2381" s="467"/>
      <c r="WJX2381" s="467"/>
      <c r="WJY2381" s="467"/>
      <c r="WJZ2381" s="467"/>
      <c r="WKA2381" s="467"/>
      <c r="WKB2381" s="467"/>
      <c r="WKC2381" s="467"/>
      <c r="WKD2381" s="467"/>
      <c r="WKE2381" s="467"/>
      <c r="WKF2381" s="467"/>
      <c r="WKG2381" s="467"/>
      <c r="WKH2381" s="467"/>
      <c r="WKI2381" s="467"/>
      <c r="WKJ2381" s="467"/>
      <c r="WKK2381" s="467"/>
      <c r="WKL2381" s="467"/>
      <c r="WKM2381" s="467"/>
      <c r="WKN2381" s="467"/>
      <c r="WKO2381" s="467"/>
      <c r="WKP2381" s="467"/>
      <c r="WKQ2381" s="467"/>
      <c r="WKR2381" s="1055"/>
      <c r="WKS2381" s="695"/>
      <c r="WKT2381" s="696"/>
      <c r="WKU2381" s="696"/>
      <c r="WKV2381" s="697"/>
      <c r="WKW2381" s="697"/>
      <c r="WKX2381" s="473"/>
      <c r="WKY2381" s="470"/>
      <c r="WKZ2381" s="470"/>
      <c r="WLA2381" s="470"/>
      <c r="WLB2381" s="677"/>
      <c r="WLC2381" s="470"/>
      <c r="WLD2381" s="467"/>
      <c r="WLE2381" s="559"/>
      <c r="WLF2381" s="467"/>
      <c r="WLG2381" s="467"/>
      <c r="WLH2381" s="467"/>
      <c r="WLI2381" s="467"/>
      <c r="WLJ2381" s="467"/>
      <c r="WLK2381" s="467"/>
      <c r="WLL2381" s="467"/>
      <c r="WLM2381" s="467"/>
      <c r="WLN2381" s="467"/>
      <c r="WLO2381" s="467"/>
      <c r="WLP2381" s="467"/>
      <c r="WLQ2381" s="467"/>
      <c r="WLR2381" s="467"/>
      <c r="WLS2381" s="467"/>
      <c r="WLT2381" s="467"/>
      <c r="WLU2381" s="467"/>
      <c r="WLV2381" s="467"/>
      <c r="WLW2381" s="467"/>
      <c r="WLX2381" s="467"/>
      <c r="WLY2381" s="467"/>
      <c r="WLZ2381" s="467"/>
      <c r="WMA2381" s="467"/>
      <c r="WMB2381" s="1055"/>
      <c r="WMC2381" s="695"/>
      <c r="WMD2381" s="696"/>
      <c r="WME2381" s="696"/>
      <c r="WMF2381" s="697"/>
      <c r="WMG2381" s="697"/>
      <c r="WMH2381" s="473"/>
      <c r="WMI2381" s="470"/>
      <c r="WMJ2381" s="470"/>
      <c r="WMK2381" s="470"/>
      <c r="WML2381" s="677"/>
      <c r="WMM2381" s="470"/>
      <c r="WMN2381" s="467"/>
      <c r="WMO2381" s="559"/>
      <c r="WMP2381" s="467"/>
      <c r="WMQ2381" s="467"/>
      <c r="WMR2381" s="467"/>
      <c r="WMS2381" s="467"/>
      <c r="WMT2381" s="467"/>
      <c r="WMU2381" s="467"/>
      <c r="WMV2381" s="467"/>
      <c r="WMW2381" s="467"/>
      <c r="WMX2381" s="467"/>
      <c r="WMY2381" s="467"/>
      <c r="WMZ2381" s="467"/>
      <c r="WNA2381" s="467"/>
      <c r="WNB2381" s="467"/>
      <c r="WNC2381" s="467"/>
      <c r="WND2381" s="467"/>
      <c r="WNE2381" s="467"/>
      <c r="WNF2381" s="467"/>
      <c r="WNG2381" s="467"/>
      <c r="WNH2381" s="467"/>
      <c r="WNI2381" s="467"/>
      <c r="WNJ2381" s="467"/>
      <c r="WNK2381" s="467"/>
      <c r="WNL2381" s="1055"/>
      <c r="WNM2381" s="695"/>
      <c r="WNN2381" s="696"/>
      <c r="WNO2381" s="696"/>
      <c r="WNP2381" s="697"/>
      <c r="WNQ2381" s="697"/>
      <c r="WNR2381" s="473"/>
      <c r="WNS2381" s="470"/>
      <c r="WNT2381" s="470"/>
      <c r="WNU2381" s="470"/>
      <c r="WNV2381" s="677"/>
      <c r="WNW2381" s="470"/>
      <c r="WNX2381" s="467"/>
      <c r="WNY2381" s="559"/>
      <c r="WNZ2381" s="467"/>
      <c r="WOA2381" s="467"/>
      <c r="WOB2381" s="467"/>
      <c r="WOC2381" s="467"/>
      <c r="WOD2381" s="467"/>
      <c r="WOE2381" s="467"/>
      <c r="WOF2381" s="467"/>
      <c r="WOG2381" s="467"/>
      <c r="WOH2381" s="467"/>
      <c r="WOI2381" s="467"/>
      <c r="WOJ2381" s="467"/>
      <c r="WOK2381" s="467"/>
      <c r="WOL2381" s="467"/>
      <c r="WOM2381" s="467"/>
      <c r="WON2381" s="467"/>
      <c r="WOO2381" s="467"/>
      <c r="WOP2381" s="467"/>
      <c r="WOQ2381" s="467"/>
      <c r="WOR2381" s="467"/>
      <c r="WOS2381" s="467"/>
      <c r="WOT2381" s="467"/>
      <c r="WOU2381" s="467"/>
      <c r="WOV2381" s="1055"/>
      <c r="WOW2381" s="695"/>
      <c r="WOX2381" s="696"/>
      <c r="WOY2381" s="696"/>
      <c r="WOZ2381" s="697"/>
      <c r="WPA2381" s="697"/>
      <c r="WPB2381" s="473"/>
      <c r="WPC2381" s="470"/>
      <c r="WPD2381" s="470"/>
      <c r="WPE2381" s="470"/>
      <c r="WPF2381" s="677"/>
      <c r="WPG2381" s="470"/>
      <c r="WPH2381" s="467"/>
      <c r="WPI2381" s="559"/>
      <c r="WPJ2381" s="467"/>
      <c r="WPK2381" s="467"/>
      <c r="WPL2381" s="467"/>
      <c r="WPM2381" s="467"/>
      <c r="WPN2381" s="467"/>
      <c r="WPO2381" s="467"/>
      <c r="WPP2381" s="467"/>
      <c r="WPQ2381" s="467"/>
      <c r="WPR2381" s="467"/>
      <c r="WPS2381" s="467"/>
      <c r="WPT2381" s="467"/>
      <c r="WPU2381" s="467"/>
      <c r="WPV2381" s="467"/>
      <c r="WPW2381" s="467"/>
      <c r="WPX2381" s="467"/>
      <c r="WPY2381" s="467"/>
      <c r="WPZ2381" s="467"/>
      <c r="WQA2381" s="467"/>
      <c r="WQB2381" s="467"/>
      <c r="WQC2381" s="467"/>
      <c r="WQD2381" s="467"/>
      <c r="WQE2381" s="467"/>
      <c r="WQF2381" s="1055"/>
      <c r="WQG2381" s="695"/>
      <c r="WQH2381" s="696"/>
      <c r="WQI2381" s="696"/>
      <c r="WQJ2381" s="697"/>
      <c r="WQK2381" s="697"/>
      <c r="WQL2381" s="473"/>
      <c r="WQM2381" s="470"/>
      <c r="WQN2381" s="470"/>
      <c r="WQO2381" s="470"/>
      <c r="WQP2381" s="677"/>
      <c r="WQQ2381" s="470"/>
      <c r="WQR2381" s="467"/>
      <c r="WQS2381" s="559"/>
      <c r="WQT2381" s="467"/>
      <c r="WQU2381" s="467"/>
      <c r="WQV2381" s="467"/>
      <c r="WQW2381" s="467"/>
      <c r="WQX2381" s="467"/>
      <c r="WQY2381" s="467"/>
      <c r="WQZ2381" s="467"/>
      <c r="WRA2381" s="467"/>
      <c r="WRB2381" s="467"/>
      <c r="WRC2381" s="467"/>
      <c r="WRD2381" s="467"/>
      <c r="WRE2381" s="467"/>
      <c r="WRF2381" s="467"/>
      <c r="WRG2381" s="467"/>
      <c r="WRH2381" s="467"/>
      <c r="WRI2381" s="467"/>
      <c r="WRJ2381" s="467"/>
      <c r="WRK2381" s="467"/>
      <c r="WRL2381" s="467"/>
      <c r="WRM2381" s="467"/>
      <c r="WRN2381" s="467"/>
      <c r="WRO2381" s="467"/>
      <c r="WRP2381" s="1055"/>
      <c r="WRQ2381" s="695"/>
      <c r="WRR2381" s="696"/>
      <c r="WRS2381" s="696"/>
      <c r="WRT2381" s="697"/>
      <c r="WRU2381" s="697"/>
      <c r="WRV2381" s="473"/>
      <c r="WRW2381" s="470"/>
      <c r="WRX2381" s="470"/>
      <c r="WRY2381" s="470"/>
      <c r="WRZ2381" s="677"/>
      <c r="WSA2381" s="470"/>
      <c r="WSB2381" s="467"/>
      <c r="WSC2381" s="559"/>
      <c r="WSD2381" s="467"/>
      <c r="WSE2381" s="467"/>
      <c r="WSF2381" s="467"/>
      <c r="WSG2381" s="467"/>
      <c r="WSH2381" s="467"/>
      <c r="WSI2381" s="467"/>
      <c r="WSJ2381" s="467"/>
      <c r="WSK2381" s="467"/>
      <c r="WSL2381" s="467"/>
      <c r="WSM2381" s="467"/>
      <c r="WSN2381" s="467"/>
      <c r="WSO2381" s="467"/>
      <c r="WSP2381" s="467"/>
      <c r="WSQ2381" s="467"/>
      <c r="WSR2381" s="467"/>
      <c r="WSS2381" s="467"/>
      <c r="WST2381" s="467"/>
      <c r="WSU2381" s="467"/>
      <c r="WSV2381" s="467"/>
      <c r="WSW2381" s="467"/>
      <c r="WSX2381" s="467"/>
      <c r="WSY2381" s="467"/>
      <c r="WSZ2381" s="1055"/>
      <c r="WTA2381" s="695"/>
      <c r="WTB2381" s="696"/>
      <c r="WTC2381" s="696"/>
      <c r="WTD2381" s="697"/>
      <c r="WTE2381" s="697"/>
      <c r="WTF2381" s="473"/>
      <c r="WTG2381" s="470"/>
      <c r="WTH2381" s="470"/>
      <c r="WTI2381" s="470"/>
      <c r="WTJ2381" s="677"/>
      <c r="WTK2381" s="470"/>
      <c r="WTL2381" s="467"/>
      <c r="WTM2381" s="559"/>
      <c r="WTN2381" s="467"/>
      <c r="WTO2381" s="467"/>
      <c r="WTP2381" s="467"/>
      <c r="WTQ2381" s="467"/>
      <c r="WTR2381" s="467"/>
      <c r="WTS2381" s="467"/>
      <c r="WTT2381" s="467"/>
      <c r="WTU2381" s="467"/>
      <c r="WTV2381" s="467"/>
      <c r="WTW2381" s="467"/>
      <c r="WTX2381" s="467"/>
      <c r="WTY2381" s="467"/>
      <c r="WTZ2381" s="467"/>
      <c r="WUA2381" s="467"/>
      <c r="WUB2381" s="467"/>
      <c r="WUC2381" s="467"/>
      <c r="WUD2381" s="467"/>
      <c r="WUE2381" s="467"/>
      <c r="WUF2381" s="467"/>
      <c r="WUG2381" s="467"/>
      <c r="WUH2381" s="467"/>
      <c r="WUI2381" s="467"/>
      <c r="WUJ2381" s="1055"/>
      <c r="WUK2381" s="695"/>
      <c r="WUL2381" s="696"/>
      <c r="WUM2381" s="696"/>
      <c r="WUN2381" s="697"/>
      <c r="WUO2381" s="697"/>
      <c r="WUP2381" s="473"/>
      <c r="WUQ2381" s="470"/>
      <c r="WUR2381" s="470"/>
      <c r="WUS2381" s="470"/>
      <c r="WUT2381" s="677"/>
      <c r="WUU2381" s="470"/>
      <c r="WUV2381" s="467"/>
      <c r="WUW2381" s="559"/>
      <c r="WUX2381" s="467"/>
      <c r="WUY2381" s="467"/>
      <c r="WUZ2381" s="467"/>
      <c r="WVA2381" s="467"/>
      <c r="WVB2381" s="467"/>
      <c r="WVC2381" s="467"/>
      <c r="WVD2381" s="467"/>
      <c r="WVE2381" s="467"/>
      <c r="WVF2381" s="467"/>
      <c r="WVG2381" s="467"/>
      <c r="WVH2381" s="467"/>
      <c r="WVI2381" s="467"/>
      <c r="WVJ2381" s="467"/>
      <c r="WVK2381" s="467"/>
      <c r="WVL2381" s="467"/>
      <c r="WVM2381" s="467"/>
      <c r="WVN2381" s="467"/>
      <c r="WVO2381" s="467"/>
      <c r="WVP2381" s="467"/>
      <c r="WVQ2381" s="467"/>
      <c r="WVR2381" s="467"/>
      <c r="WVS2381" s="467"/>
      <c r="WVT2381" s="1055"/>
      <c r="WVU2381" s="695"/>
      <c r="WVV2381" s="696"/>
      <c r="WVW2381" s="696"/>
      <c r="WVX2381" s="697"/>
      <c r="WVY2381" s="697"/>
      <c r="WVZ2381" s="473"/>
      <c r="WWA2381" s="470"/>
      <c r="WWB2381" s="470"/>
      <c r="WWC2381" s="470"/>
      <c r="WWD2381" s="677"/>
      <c r="WWE2381" s="470"/>
      <c r="WWF2381" s="467"/>
      <c r="WWG2381" s="559"/>
      <c r="WWH2381" s="467"/>
      <c r="WWI2381" s="467"/>
      <c r="WWJ2381" s="467"/>
      <c r="WWK2381" s="467"/>
      <c r="WWL2381" s="467"/>
      <c r="WWM2381" s="467"/>
      <c r="WWN2381" s="467"/>
      <c r="WWO2381" s="467"/>
      <c r="WWP2381" s="467"/>
      <c r="WWQ2381" s="467"/>
      <c r="WWR2381" s="467"/>
      <c r="WWS2381" s="467"/>
      <c r="WWT2381" s="467"/>
      <c r="WWU2381" s="467"/>
      <c r="WWV2381" s="467"/>
      <c r="WWW2381" s="467"/>
      <c r="WWX2381" s="467"/>
      <c r="WWY2381" s="467"/>
      <c r="WWZ2381" s="467"/>
      <c r="WXA2381" s="467"/>
      <c r="WXB2381" s="467"/>
      <c r="WXC2381" s="467"/>
      <c r="WXD2381" s="1055"/>
      <c r="WXE2381" s="695"/>
      <c r="WXF2381" s="696"/>
      <c r="WXG2381" s="696"/>
      <c r="WXH2381" s="697"/>
      <c r="WXI2381" s="697"/>
      <c r="WXJ2381" s="473"/>
      <c r="WXK2381" s="470"/>
      <c r="WXL2381" s="470"/>
      <c r="WXM2381" s="470"/>
      <c r="WXN2381" s="677"/>
      <c r="WXO2381" s="470"/>
      <c r="WXP2381" s="467"/>
      <c r="WXQ2381" s="559"/>
      <c r="WXR2381" s="467"/>
      <c r="WXS2381" s="467"/>
      <c r="WXT2381" s="467"/>
      <c r="WXU2381" s="467"/>
      <c r="WXV2381" s="467"/>
      <c r="WXW2381" s="467"/>
      <c r="WXX2381" s="467"/>
      <c r="WXY2381" s="467"/>
      <c r="WXZ2381" s="467"/>
      <c r="WYA2381" s="467"/>
      <c r="WYB2381" s="467"/>
      <c r="WYC2381" s="467"/>
      <c r="WYD2381" s="467"/>
      <c r="WYE2381" s="467"/>
      <c r="WYF2381" s="467"/>
      <c r="WYG2381" s="467"/>
      <c r="WYH2381" s="467"/>
      <c r="WYI2381" s="467"/>
      <c r="WYJ2381" s="467"/>
      <c r="WYK2381" s="467"/>
      <c r="WYL2381" s="467"/>
      <c r="WYM2381" s="467"/>
      <c r="WYN2381" s="1055"/>
      <c r="WYO2381" s="695"/>
      <c r="WYP2381" s="696"/>
      <c r="WYQ2381" s="696"/>
      <c r="WYR2381" s="697"/>
      <c r="WYS2381" s="697"/>
      <c r="WYT2381" s="473"/>
      <c r="WYU2381" s="470"/>
      <c r="WYV2381" s="470"/>
      <c r="WYW2381" s="470"/>
      <c r="WYX2381" s="677"/>
      <c r="WYY2381" s="470"/>
      <c r="WYZ2381" s="467"/>
      <c r="WZA2381" s="559"/>
      <c r="WZB2381" s="467"/>
      <c r="WZC2381" s="467"/>
      <c r="WZD2381" s="467"/>
      <c r="WZE2381" s="467"/>
      <c r="WZF2381" s="467"/>
      <c r="WZG2381" s="467"/>
      <c r="WZH2381" s="467"/>
      <c r="WZI2381" s="467"/>
      <c r="WZJ2381" s="467"/>
      <c r="WZK2381" s="467"/>
      <c r="WZL2381" s="467"/>
      <c r="WZM2381" s="467"/>
      <c r="WZN2381" s="467"/>
      <c r="WZO2381" s="467"/>
      <c r="WZP2381" s="467"/>
      <c r="WZQ2381" s="467"/>
      <c r="WZR2381" s="467"/>
      <c r="WZS2381" s="467"/>
      <c r="WZT2381" s="467"/>
      <c r="WZU2381" s="467"/>
      <c r="WZV2381" s="467"/>
      <c r="WZW2381" s="467"/>
      <c r="WZX2381" s="1055"/>
      <c r="WZY2381" s="695"/>
      <c r="WZZ2381" s="696"/>
      <c r="XAA2381" s="696"/>
      <c r="XAB2381" s="697"/>
      <c r="XAC2381" s="697"/>
      <c r="XAD2381" s="473"/>
      <c r="XAE2381" s="470"/>
      <c r="XAF2381" s="470"/>
      <c r="XAG2381" s="470"/>
      <c r="XAH2381" s="677"/>
      <c r="XAI2381" s="470"/>
      <c r="XAJ2381" s="467"/>
      <c r="XAK2381" s="559"/>
      <c r="XAL2381" s="467"/>
      <c r="XAM2381" s="467"/>
      <c r="XAN2381" s="467"/>
      <c r="XAO2381" s="467"/>
      <c r="XAP2381" s="467"/>
      <c r="XAQ2381" s="467"/>
      <c r="XAR2381" s="467"/>
      <c r="XAS2381" s="467"/>
      <c r="XAT2381" s="467"/>
      <c r="XAU2381" s="467"/>
      <c r="XAV2381" s="467"/>
      <c r="XAW2381" s="467"/>
      <c r="XAX2381" s="467"/>
      <c r="XAY2381" s="467"/>
      <c r="XAZ2381" s="467"/>
      <c r="XBA2381" s="467"/>
      <c r="XBB2381" s="467"/>
      <c r="XBC2381" s="467"/>
      <c r="XBD2381" s="467"/>
      <c r="XBE2381" s="467"/>
      <c r="XBF2381" s="467"/>
      <c r="XBG2381" s="467"/>
      <c r="XBH2381" s="1055"/>
      <c r="XBI2381" s="695"/>
      <c r="XBJ2381" s="696"/>
      <c r="XBK2381" s="696"/>
      <c r="XBL2381" s="697"/>
      <c r="XBM2381" s="697"/>
      <c r="XBN2381" s="473"/>
      <c r="XBO2381" s="470"/>
      <c r="XBP2381" s="470"/>
      <c r="XBQ2381" s="470"/>
      <c r="XBR2381" s="677"/>
      <c r="XBS2381" s="470"/>
      <c r="XBT2381" s="467"/>
      <c r="XBU2381" s="559"/>
      <c r="XBV2381" s="467"/>
      <c r="XBW2381" s="467"/>
      <c r="XBX2381" s="467"/>
      <c r="XBY2381" s="467"/>
      <c r="XBZ2381" s="467"/>
      <c r="XCA2381" s="467"/>
      <c r="XCB2381" s="467"/>
      <c r="XCC2381" s="467"/>
      <c r="XCD2381" s="467"/>
      <c r="XCE2381" s="467"/>
      <c r="XCF2381" s="467"/>
      <c r="XCG2381" s="467"/>
      <c r="XCH2381" s="467"/>
      <c r="XCI2381" s="467"/>
      <c r="XCJ2381" s="467"/>
      <c r="XCK2381" s="467"/>
      <c r="XCL2381" s="467"/>
      <c r="XCM2381" s="467"/>
      <c r="XCN2381" s="467"/>
      <c r="XCO2381" s="467"/>
      <c r="XCP2381" s="467"/>
      <c r="XCQ2381" s="467"/>
      <c r="XCR2381" s="1055"/>
      <c r="XCS2381" s="695"/>
      <c r="XCT2381" s="696"/>
      <c r="XCU2381" s="696"/>
      <c r="XCV2381" s="697"/>
      <c r="XCW2381" s="697"/>
      <c r="XCX2381" s="473"/>
      <c r="XCY2381" s="470"/>
      <c r="XCZ2381" s="470"/>
      <c r="XDA2381" s="470"/>
      <c r="XDB2381" s="677"/>
      <c r="XDC2381" s="470"/>
      <c r="XDD2381" s="467"/>
      <c r="XDE2381" s="559"/>
      <c r="XDF2381" s="467"/>
      <c r="XDG2381" s="467"/>
      <c r="XDH2381" s="467"/>
      <c r="XDI2381" s="467"/>
      <c r="XDJ2381" s="467"/>
      <c r="XDK2381" s="467"/>
      <c r="XDL2381" s="467"/>
      <c r="XDM2381" s="467"/>
      <c r="XDN2381" s="467"/>
      <c r="XDO2381" s="467"/>
      <c r="XDP2381" s="467"/>
      <c r="XDQ2381" s="467"/>
      <c r="XDR2381" s="467"/>
      <c r="XDS2381" s="467"/>
      <c r="XDT2381" s="467"/>
      <c r="XDU2381" s="467"/>
      <c r="XDV2381" s="467"/>
      <c r="XDW2381" s="467"/>
      <c r="XDX2381" s="467"/>
      <c r="XDY2381" s="467"/>
      <c r="XDZ2381" s="467"/>
      <c r="XEA2381" s="467"/>
      <c r="XEB2381" s="1055"/>
      <c r="XEC2381" s="695"/>
      <c r="XED2381" s="696"/>
      <c r="XEE2381" s="696"/>
      <c r="XEF2381" s="697"/>
    </row>
    <row r="2382" spans="1:16360" ht="14.45" customHeight="1" outlineLevel="1" x14ac:dyDescent="0.25">
      <c r="A2382" s="878">
        <v>216</v>
      </c>
      <c r="B2382" s="690">
        <v>264</v>
      </c>
      <c r="C2382" s="1215" t="s">
        <v>3338</v>
      </c>
      <c r="D2382" s="773" t="s">
        <v>3389</v>
      </c>
      <c r="E2382" s="755"/>
      <c r="F2382" s="1110"/>
      <c r="G2382" s="755"/>
      <c r="H2382" s="755"/>
      <c r="I2382" s="755"/>
      <c r="J2382" s="755"/>
      <c r="K2382" s="755"/>
      <c r="L2382" s="755"/>
      <c r="M2382" s="755" t="s">
        <v>643</v>
      </c>
      <c r="N2382" s="755"/>
      <c r="O2382" s="1236">
        <v>181.43</v>
      </c>
      <c r="Q2382" s="697"/>
      <c r="R2382" s="473"/>
      <c r="S2382" s="470"/>
      <c r="T2382" s="470"/>
      <c r="U2382" s="470"/>
      <c r="V2382" s="677"/>
      <c r="W2382" s="470"/>
      <c r="X2382" s="467"/>
      <c r="Y2382" s="559"/>
      <c r="Z2382" s="467"/>
      <c r="AA2382" s="467"/>
      <c r="AB2382" s="467"/>
      <c r="AC2382" s="467"/>
      <c r="AD2382" s="467"/>
      <c r="AE2382" s="467"/>
      <c r="AF2382" s="467"/>
      <c r="AG2382" s="467"/>
      <c r="AH2382" s="467"/>
      <c r="AI2382" s="467"/>
      <c r="AJ2382" s="467"/>
      <c r="AK2382" s="467"/>
      <c r="AL2382" s="467"/>
      <c r="AM2382" s="467"/>
      <c r="AN2382" s="467"/>
      <c r="AO2382" s="467"/>
      <c r="AP2382" s="467"/>
      <c r="AQ2382" s="467"/>
      <c r="AR2382" s="467"/>
      <c r="AS2382" s="467"/>
      <c r="AT2382" s="467"/>
      <c r="AU2382" s="467"/>
      <c r="AV2382" s="1055"/>
      <c r="AW2382" s="695"/>
      <c r="AX2382" s="696"/>
      <c r="AY2382" s="696"/>
      <c r="AZ2382" s="697"/>
      <c r="BA2382" s="697"/>
      <c r="BB2382" s="473"/>
      <c r="BC2382" s="470"/>
      <c r="BD2382" s="470"/>
      <c r="BE2382" s="470"/>
      <c r="BF2382" s="677"/>
      <c r="BG2382" s="470"/>
      <c r="BH2382" s="467"/>
      <c r="BI2382" s="559"/>
      <c r="BJ2382" s="467"/>
      <c r="BK2382" s="467"/>
      <c r="BL2382" s="467"/>
      <c r="BM2382" s="467"/>
      <c r="BN2382" s="467"/>
      <c r="BO2382" s="467"/>
      <c r="BP2382" s="467"/>
      <c r="BQ2382" s="467"/>
      <c r="BR2382" s="467"/>
      <c r="BS2382" s="467"/>
      <c r="BT2382" s="467"/>
      <c r="BU2382" s="467"/>
      <c r="BV2382" s="467"/>
      <c r="BW2382" s="467"/>
      <c r="BX2382" s="467"/>
      <c r="BY2382" s="467"/>
      <c r="BZ2382" s="467"/>
      <c r="CA2382" s="467"/>
      <c r="CB2382" s="467"/>
      <c r="CC2382" s="467"/>
      <c r="CD2382" s="467"/>
      <c r="CE2382" s="467"/>
      <c r="CF2382" s="1055"/>
      <c r="CG2382" s="695"/>
      <c r="CH2382" s="696"/>
      <c r="CI2382" s="696"/>
      <c r="CJ2382" s="697"/>
      <c r="CK2382" s="697"/>
      <c r="CL2382" s="473"/>
      <c r="CM2382" s="470"/>
      <c r="CN2382" s="470"/>
      <c r="CO2382" s="470"/>
      <c r="CP2382" s="677"/>
      <c r="CQ2382" s="470"/>
      <c r="CR2382" s="467"/>
      <c r="CS2382" s="559"/>
      <c r="CT2382" s="467"/>
      <c r="CU2382" s="467"/>
      <c r="CV2382" s="467"/>
      <c r="CW2382" s="467"/>
      <c r="CX2382" s="467"/>
      <c r="CY2382" s="467"/>
      <c r="CZ2382" s="467"/>
      <c r="DA2382" s="467"/>
      <c r="DB2382" s="467"/>
      <c r="DC2382" s="467"/>
      <c r="DD2382" s="467"/>
      <c r="DE2382" s="467"/>
      <c r="DF2382" s="467"/>
      <c r="DG2382" s="467"/>
      <c r="DH2382" s="467"/>
      <c r="DI2382" s="467"/>
      <c r="DJ2382" s="467"/>
      <c r="DK2382" s="467"/>
      <c r="DL2382" s="467"/>
      <c r="DM2382" s="467"/>
      <c r="DN2382" s="467"/>
      <c r="DO2382" s="467"/>
      <c r="DP2382" s="1055"/>
      <c r="DQ2382" s="695"/>
      <c r="DR2382" s="696"/>
      <c r="DS2382" s="696"/>
      <c r="DT2382" s="697"/>
      <c r="DU2382" s="697"/>
      <c r="DV2382" s="473"/>
      <c r="DW2382" s="470"/>
      <c r="DX2382" s="470"/>
      <c r="DY2382" s="470"/>
      <c r="DZ2382" s="677"/>
      <c r="EA2382" s="470"/>
      <c r="EB2382" s="467"/>
      <c r="EC2382" s="559"/>
      <c r="ED2382" s="467"/>
      <c r="EE2382" s="467"/>
      <c r="EF2382" s="467"/>
      <c r="EG2382" s="467"/>
      <c r="EH2382" s="467"/>
      <c r="EI2382" s="467"/>
      <c r="EJ2382" s="467"/>
      <c r="EK2382" s="467"/>
      <c r="EL2382" s="467"/>
      <c r="EM2382" s="467"/>
      <c r="EN2382" s="467"/>
      <c r="EO2382" s="467"/>
      <c r="EP2382" s="467"/>
      <c r="EQ2382" s="467"/>
      <c r="ER2382" s="467"/>
      <c r="ES2382" s="467"/>
      <c r="ET2382" s="467"/>
      <c r="EU2382" s="467"/>
      <c r="EV2382" s="467"/>
      <c r="EW2382" s="467"/>
      <c r="EX2382" s="467"/>
      <c r="EY2382" s="467"/>
      <c r="EZ2382" s="1055"/>
      <c r="FA2382" s="695"/>
      <c r="FB2382" s="696"/>
      <c r="FC2382" s="696"/>
      <c r="FD2382" s="697"/>
      <c r="FE2382" s="697"/>
      <c r="FF2382" s="473"/>
      <c r="FG2382" s="470"/>
      <c r="FH2382" s="470"/>
      <c r="FI2382" s="470"/>
      <c r="FJ2382" s="677"/>
      <c r="FK2382" s="470"/>
      <c r="FL2382" s="467"/>
      <c r="FM2382" s="559"/>
      <c r="FN2382" s="467"/>
      <c r="FO2382" s="467"/>
      <c r="FP2382" s="467"/>
      <c r="FQ2382" s="467"/>
      <c r="FR2382" s="467"/>
      <c r="FS2382" s="467"/>
      <c r="FT2382" s="467"/>
      <c r="FU2382" s="467"/>
      <c r="FV2382" s="467"/>
      <c r="FW2382" s="467"/>
      <c r="FX2382" s="467"/>
      <c r="FY2382" s="467"/>
      <c r="FZ2382" s="467"/>
      <c r="GA2382" s="467"/>
      <c r="GB2382" s="467"/>
      <c r="GC2382" s="467"/>
      <c r="GD2382" s="467"/>
      <c r="GE2382" s="467"/>
      <c r="GF2382" s="467"/>
      <c r="GG2382" s="467"/>
      <c r="GH2382" s="467"/>
      <c r="GI2382" s="467"/>
      <c r="GJ2382" s="1055"/>
      <c r="GK2382" s="695"/>
      <c r="GL2382" s="696"/>
      <c r="GM2382" s="696"/>
      <c r="GN2382" s="697"/>
      <c r="GO2382" s="697"/>
      <c r="GP2382" s="473"/>
      <c r="GQ2382" s="470"/>
      <c r="GR2382" s="470"/>
      <c r="GS2382" s="470"/>
      <c r="GT2382" s="677"/>
      <c r="GU2382" s="470"/>
      <c r="GV2382" s="467"/>
      <c r="GW2382" s="559"/>
      <c r="GX2382" s="467"/>
      <c r="GY2382" s="467"/>
      <c r="GZ2382" s="467"/>
      <c r="HA2382" s="467"/>
      <c r="HB2382" s="467"/>
      <c r="HC2382" s="467"/>
      <c r="HD2382" s="467"/>
      <c r="HE2382" s="467"/>
      <c r="HF2382" s="467"/>
      <c r="HG2382" s="467"/>
      <c r="HH2382" s="467"/>
      <c r="HI2382" s="467"/>
      <c r="HJ2382" s="467"/>
      <c r="HK2382" s="467"/>
      <c r="HL2382" s="467"/>
      <c r="HM2382" s="467"/>
      <c r="HN2382" s="467"/>
      <c r="HO2382" s="467"/>
      <c r="HP2382" s="467"/>
      <c r="HQ2382" s="467"/>
      <c r="HR2382" s="467"/>
      <c r="HS2382" s="467"/>
      <c r="HT2382" s="1055"/>
      <c r="HU2382" s="695"/>
      <c r="HV2382" s="696"/>
      <c r="HW2382" s="696"/>
      <c r="HX2382" s="697"/>
      <c r="HY2382" s="697"/>
      <c r="HZ2382" s="473"/>
      <c r="IA2382" s="470"/>
      <c r="IB2382" s="470"/>
      <c r="IC2382" s="470"/>
      <c r="ID2382" s="677"/>
      <c r="IE2382" s="470"/>
      <c r="IF2382" s="467"/>
      <c r="IG2382" s="559"/>
      <c r="IH2382" s="467"/>
      <c r="II2382" s="467"/>
      <c r="IJ2382" s="467"/>
      <c r="IK2382" s="467"/>
      <c r="IL2382" s="467"/>
      <c r="IM2382" s="467"/>
      <c r="IN2382" s="467"/>
      <c r="IO2382" s="467"/>
      <c r="IP2382" s="467"/>
      <c r="IQ2382" s="467"/>
      <c r="IR2382" s="467"/>
      <c r="IS2382" s="467"/>
      <c r="IT2382" s="467"/>
      <c r="IU2382" s="467"/>
      <c r="IV2382" s="467"/>
      <c r="IW2382" s="467"/>
      <c r="IX2382" s="467"/>
      <c r="IY2382" s="467"/>
      <c r="IZ2382" s="467"/>
      <c r="JA2382" s="467"/>
      <c r="JB2382" s="467"/>
      <c r="JC2382" s="467"/>
      <c r="JD2382" s="1055"/>
      <c r="JE2382" s="695"/>
      <c r="JF2382" s="696"/>
      <c r="JG2382" s="696"/>
      <c r="JH2382" s="697"/>
      <c r="JI2382" s="697"/>
      <c r="JJ2382" s="473"/>
      <c r="JK2382" s="470"/>
      <c r="JL2382" s="470"/>
      <c r="JM2382" s="470"/>
      <c r="JN2382" s="677"/>
      <c r="JO2382" s="470"/>
      <c r="JP2382" s="467"/>
      <c r="JQ2382" s="559"/>
      <c r="JR2382" s="467"/>
      <c r="JS2382" s="467"/>
      <c r="JT2382" s="467"/>
      <c r="JU2382" s="467"/>
      <c r="JV2382" s="467"/>
      <c r="JW2382" s="467"/>
      <c r="JX2382" s="467"/>
      <c r="JY2382" s="467"/>
      <c r="JZ2382" s="467"/>
      <c r="KA2382" s="467"/>
      <c r="KB2382" s="467"/>
      <c r="KC2382" s="467"/>
      <c r="KD2382" s="467"/>
      <c r="KE2382" s="467"/>
      <c r="KF2382" s="467"/>
      <c r="KG2382" s="467"/>
      <c r="KH2382" s="467"/>
      <c r="KI2382" s="467"/>
      <c r="KJ2382" s="467"/>
      <c r="KK2382" s="467"/>
      <c r="KL2382" s="467"/>
      <c r="KM2382" s="467"/>
      <c r="KN2382" s="1055"/>
      <c r="KO2382" s="695"/>
      <c r="KP2382" s="696"/>
      <c r="KQ2382" s="696"/>
      <c r="KR2382" s="697"/>
      <c r="KS2382" s="697"/>
      <c r="KT2382" s="473"/>
      <c r="KU2382" s="470"/>
      <c r="KV2382" s="470"/>
      <c r="KW2382" s="470"/>
      <c r="KX2382" s="677"/>
      <c r="KY2382" s="470"/>
      <c r="KZ2382" s="467"/>
      <c r="LA2382" s="559"/>
      <c r="LB2382" s="467"/>
      <c r="LC2382" s="467"/>
      <c r="LD2382" s="467"/>
      <c r="LE2382" s="467"/>
      <c r="LF2382" s="467"/>
      <c r="LG2382" s="467"/>
      <c r="LH2382" s="467"/>
      <c r="LI2382" s="467"/>
      <c r="LJ2382" s="467"/>
      <c r="LK2382" s="467"/>
      <c r="LL2382" s="467"/>
      <c r="LM2382" s="467"/>
      <c r="LN2382" s="467"/>
      <c r="LO2382" s="467"/>
      <c r="LP2382" s="467"/>
      <c r="LQ2382" s="467"/>
      <c r="LR2382" s="467"/>
      <c r="LS2382" s="467"/>
      <c r="LT2382" s="467"/>
      <c r="LU2382" s="467"/>
      <c r="LV2382" s="467"/>
      <c r="LW2382" s="467"/>
      <c r="LX2382" s="1055"/>
      <c r="LY2382" s="695"/>
      <c r="LZ2382" s="696"/>
      <c r="MA2382" s="696"/>
      <c r="MB2382" s="697"/>
      <c r="MC2382" s="697"/>
      <c r="MD2382" s="473"/>
      <c r="ME2382" s="470"/>
      <c r="MF2382" s="470"/>
      <c r="MG2382" s="470"/>
      <c r="MH2382" s="677"/>
      <c r="MI2382" s="470"/>
      <c r="MJ2382" s="467"/>
      <c r="MK2382" s="559"/>
      <c r="ML2382" s="467"/>
      <c r="MM2382" s="467"/>
      <c r="MN2382" s="467"/>
      <c r="MO2382" s="467"/>
      <c r="MP2382" s="467"/>
      <c r="MQ2382" s="467"/>
      <c r="MR2382" s="467"/>
      <c r="MS2382" s="467"/>
      <c r="MT2382" s="467"/>
      <c r="MU2382" s="467"/>
      <c r="MV2382" s="467"/>
      <c r="MW2382" s="467"/>
      <c r="MX2382" s="467"/>
      <c r="MY2382" s="467"/>
      <c r="MZ2382" s="467"/>
      <c r="NA2382" s="467"/>
      <c r="NB2382" s="467"/>
      <c r="NC2382" s="467"/>
      <c r="ND2382" s="467"/>
      <c r="NE2382" s="467"/>
      <c r="NF2382" s="467"/>
      <c r="NG2382" s="467"/>
      <c r="NH2382" s="1055"/>
      <c r="NI2382" s="695"/>
      <c r="NJ2382" s="696"/>
      <c r="NK2382" s="696"/>
      <c r="NL2382" s="697"/>
      <c r="NM2382" s="697"/>
      <c r="NN2382" s="473"/>
      <c r="NO2382" s="470"/>
      <c r="NP2382" s="470"/>
      <c r="NQ2382" s="470"/>
      <c r="NR2382" s="677"/>
      <c r="NS2382" s="470"/>
      <c r="NT2382" s="467"/>
      <c r="NU2382" s="559"/>
      <c r="NV2382" s="467"/>
      <c r="NW2382" s="467"/>
      <c r="NX2382" s="467"/>
      <c r="NY2382" s="467"/>
      <c r="NZ2382" s="467"/>
      <c r="OA2382" s="467"/>
      <c r="OB2382" s="467"/>
      <c r="OC2382" s="467"/>
      <c r="OD2382" s="467"/>
      <c r="OE2382" s="467"/>
      <c r="OF2382" s="467"/>
      <c r="OG2382" s="467"/>
      <c r="OH2382" s="467"/>
      <c r="OI2382" s="467"/>
      <c r="OJ2382" s="467"/>
      <c r="OK2382" s="467"/>
      <c r="OL2382" s="467"/>
      <c r="OM2382" s="467"/>
      <c r="ON2382" s="467"/>
      <c r="OO2382" s="467"/>
      <c r="OP2382" s="467"/>
      <c r="OQ2382" s="467"/>
      <c r="OR2382" s="1055"/>
      <c r="OS2382" s="695"/>
      <c r="OT2382" s="696"/>
      <c r="OU2382" s="696"/>
      <c r="OV2382" s="697"/>
      <c r="OW2382" s="697"/>
      <c r="OX2382" s="473"/>
      <c r="OY2382" s="470"/>
      <c r="OZ2382" s="470"/>
      <c r="PA2382" s="470"/>
      <c r="PB2382" s="677"/>
      <c r="PC2382" s="470"/>
      <c r="PD2382" s="467"/>
      <c r="PE2382" s="559"/>
      <c r="PF2382" s="467"/>
      <c r="PG2382" s="467"/>
      <c r="PH2382" s="467"/>
      <c r="PI2382" s="467"/>
      <c r="PJ2382" s="467"/>
      <c r="PK2382" s="467"/>
      <c r="PL2382" s="467"/>
      <c r="PM2382" s="467"/>
      <c r="PN2382" s="467"/>
      <c r="PO2382" s="467"/>
      <c r="PP2382" s="467"/>
      <c r="PQ2382" s="467"/>
      <c r="PR2382" s="467"/>
      <c r="PS2382" s="467"/>
      <c r="PT2382" s="467"/>
      <c r="PU2382" s="467"/>
      <c r="PV2382" s="467"/>
      <c r="PW2382" s="467"/>
      <c r="PX2382" s="467"/>
      <c r="PY2382" s="467"/>
      <c r="PZ2382" s="467"/>
      <c r="QA2382" s="467"/>
      <c r="QB2382" s="1055"/>
      <c r="QC2382" s="695"/>
      <c r="QD2382" s="696"/>
      <c r="QE2382" s="696"/>
      <c r="QF2382" s="697"/>
      <c r="QG2382" s="697"/>
      <c r="QH2382" s="473"/>
      <c r="QI2382" s="470"/>
      <c r="QJ2382" s="470"/>
      <c r="QK2382" s="470"/>
      <c r="QL2382" s="677"/>
      <c r="QM2382" s="470"/>
      <c r="QN2382" s="467"/>
      <c r="QO2382" s="559"/>
      <c r="QP2382" s="467"/>
      <c r="QQ2382" s="467"/>
      <c r="QR2382" s="467"/>
      <c r="QS2382" s="467"/>
      <c r="QT2382" s="467"/>
      <c r="QU2382" s="467"/>
      <c r="QV2382" s="467"/>
      <c r="QW2382" s="467"/>
      <c r="QX2382" s="467"/>
      <c r="QY2382" s="467"/>
      <c r="QZ2382" s="467"/>
      <c r="RA2382" s="467"/>
      <c r="RB2382" s="467"/>
      <c r="RC2382" s="467"/>
      <c r="RD2382" s="467"/>
      <c r="RE2382" s="467"/>
      <c r="RF2382" s="467"/>
      <c r="RG2382" s="467"/>
      <c r="RH2382" s="467"/>
      <c r="RI2382" s="467"/>
      <c r="RJ2382" s="467"/>
      <c r="RK2382" s="467"/>
      <c r="RL2382" s="1055"/>
      <c r="RM2382" s="695"/>
      <c r="RN2382" s="696"/>
      <c r="RO2382" s="696"/>
      <c r="RP2382" s="697"/>
      <c r="RQ2382" s="697"/>
      <c r="RR2382" s="473"/>
      <c r="RS2382" s="470"/>
      <c r="RT2382" s="470"/>
      <c r="RU2382" s="470"/>
      <c r="RV2382" s="677"/>
      <c r="RW2382" s="470"/>
      <c r="RX2382" s="467"/>
      <c r="RY2382" s="559"/>
      <c r="RZ2382" s="467"/>
      <c r="SA2382" s="467"/>
      <c r="SB2382" s="467"/>
      <c r="SC2382" s="467"/>
      <c r="SD2382" s="467"/>
      <c r="SE2382" s="467"/>
      <c r="SF2382" s="467"/>
      <c r="SG2382" s="467"/>
      <c r="SH2382" s="467"/>
      <c r="SI2382" s="467"/>
      <c r="SJ2382" s="467"/>
      <c r="SK2382" s="467"/>
      <c r="SL2382" s="467"/>
      <c r="SM2382" s="467"/>
      <c r="SN2382" s="467"/>
      <c r="SO2382" s="467"/>
      <c r="SP2382" s="467"/>
      <c r="SQ2382" s="467"/>
      <c r="SR2382" s="467"/>
      <c r="SS2382" s="467"/>
      <c r="ST2382" s="467"/>
      <c r="SU2382" s="467"/>
      <c r="SV2382" s="1055"/>
      <c r="SW2382" s="695"/>
      <c r="SX2382" s="696"/>
      <c r="SY2382" s="696"/>
      <c r="SZ2382" s="697"/>
      <c r="TA2382" s="697"/>
      <c r="TB2382" s="473"/>
      <c r="TC2382" s="470"/>
      <c r="TD2382" s="470"/>
      <c r="TE2382" s="470"/>
      <c r="TF2382" s="677"/>
      <c r="TG2382" s="470"/>
      <c r="TH2382" s="467"/>
      <c r="TI2382" s="559"/>
      <c r="TJ2382" s="467"/>
      <c r="TK2382" s="467"/>
      <c r="TL2382" s="467"/>
      <c r="TM2382" s="467"/>
      <c r="TN2382" s="467"/>
      <c r="TO2382" s="467"/>
      <c r="TP2382" s="467"/>
      <c r="TQ2382" s="467"/>
      <c r="TR2382" s="467"/>
      <c r="TS2382" s="467"/>
      <c r="TT2382" s="467"/>
      <c r="TU2382" s="467"/>
      <c r="TV2382" s="467"/>
      <c r="TW2382" s="467"/>
      <c r="TX2382" s="467"/>
      <c r="TY2382" s="467"/>
      <c r="TZ2382" s="467"/>
      <c r="UA2382" s="467"/>
      <c r="UB2382" s="467"/>
      <c r="UC2382" s="467"/>
      <c r="UD2382" s="467"/>
      <c r="UE2382" s="467"/>
      <c r="UF2382" s="1055"/>
      <c r="UG2382" s="695"/>
      <c r="UH2382" s="696"/>
      <c r="UI2382" s="696"/>
      <c r="UJ2382" s="697"/>
      <c r="UK2382" s="697"/>
      <c r="UL2382" s="473"/>
      <c r="UM2382" s="470"/>
      <c r="UN2382" s="470"/>
      <c r="UO2382" s="470"/>
      <c r="UP2382" s="677"/>
      <c r="UQ2382" s="470"/>
      <c r="UR2382" s="467"/>
      <c r="US2382" s="559"/>
      <c r="UT2382" s="467"/>
      <c r="UU2382" s="467"/>
      <c r="UV2382" s="467"/>
      <c r="UW2382" s="467"/>
      <c r="UX2382" s="467"/>
      <c r="UY2382" s="467"/>
      <c r="UZ2382" s="467"/>
      <c r="VA2382" s="467"/>
      <c r="VB2382" s="467"/>
      <c r="VC2382" s="467"/>
      <c r="VD2382" s="467"/>
      <c r="VE2382" s="467"/>
      <c r="VF2382" s="467"/>
      <c r="VG2382" s="467"/>
      <c r="VH2382" s="467"/>
      <c r="VI2382" s="467"/>
      <c r="VJ2382" s="467"/>
      <c r="VK2382" s="467"/>
      <c r="VL2382" s="467"/>
      <c r="VM2382" s="467"/>
      <c r="VN2382" s="467"/>
      <c r="VO2382" s="467"/>
      <c r="VP2382" s="1055"/>
      <c r="VQ2382" s="695"/>
      <c r="VR2382" s="696"/>
      <c r="VS2382" s="696"/>
      <c r="VT2382" s="697"/>
      <c r="VU2382" s="697"/>
      <c r="VV2382" s="473"/>
      <c r="VW2382" s="470"/>
      <c r="VX2382" s="470"/>
      <c r="VY2382" s="470"/>
      <c r="VZ2382" s="677"/>
      <c r="WA2382" s="470"/>
      <c r="WB2382" s="467"/>
      <c r="WC2382" s="559"/>
      <c r="WD2382" s="467"/>
      <c r="WE2382" s="467"/>
      <c r="WF2382" s="467"/>
      <c r="WG2382" s="467"/>
      <c r="WH2382" s="467"/>
      <c r="WI2382" s="467"/>
      <c r="WJ2382" s="467"/>
      <c r="WK2382" s="467"/>
      <c r="WL2382" s="467"/>
      <c r="WM2382" s="467"/>
      <c r="WN2382" s="467"/>
      <c r="WO2382" s="467"/>
      <c r="WP2382" s="467"/>
      <c r="WQ2382" s="467"/>
      <c r="WR2382" s="467"/>
      <c r="WS2382" s="467"/>
      <c r="WT2382" s="467"/>
      <c r="WU2382" s="467"/>
      <c r="WV2382" s="467"/>
      <c r="WW2382" s="467"/>
      <c r="WX2382" s="467"/>
      <c r="WY2382" s="467"/>
      <c r="WZ2382" s="1055"/>
      <c r="XA2382" s="695"/>
      <c r="XB2382" s="696"/>
      <c r="XC2382" s="696"/>
      <c r="XD2382" s="697"/>
      <c r="XE2382" s="697"/>
      <c r="XF2382" s="473"/>
      <c r="XG2382" s="470"/>
      <c r="XH2382" s="470"/>
      <c r="XI2382" s="470"/>
      <c r="XJ2382" s="677"/>
      <c r="XK2382" s="470"/>
      <c r="XL2382" s="467"/>
      <c r="XM2382" s="559"/>
      <c r="XN2382" s="467"/>
      <c r="XO2382" s="467"/>
      <c r="XP2382" s="467"/>
      <c r="XQ2382" s="467"/>
      <c r="XR2382" s="467"/>
      <c r="XS2382" s="467"/>
      <c r="XT2382" s="467"/>
      <c r="XU2382" s="467"/>
      <c r="XV2382" s="467"/>
      <c r="XW2382" s="467"/>
      <c r="XX2382" s="467"/>
      <c r="XY2382" s="467"/>
      <c r="XZ2382" s="467"/>
      <c r="YA2382" s="467"/>
      <c r="YB2382" s="467"/>
      <c r="YC2382" s="467"/>
      <c r="YD2382" s="467"/>
      <c r="YE2382" s="467"/>
      <c r="YF2382" s="467"/>
      <c r="YG2382" s="467"/>
      <c r="YH2382" s="467"/>
      <c r="YI2382" s="467"/>
      <c r="YJ2382" s="1055"/>
      <c r="YK2382" s="695"/>
      <c r="YL2382" s="696"/>
      <c r="YM2382" s="696"/>
      <c r="YN2382" s="697"/>
      <c r="YO2382" s="697"/>
      <c r="YP2382" s="473"/>
      <c r="YQ2382" s="470"/>
      <c r="YR2382" s="470"/>
      <c r="YS2382" s="470"/>
      <c r="YT2382" s="677"/>
      <c r="YU2382" s="470"/>
      <c r="YV2382" s="467"/>
      <c r="YW2382" s="559"/>
      <c r="YX2382" s="467"/>
      <c r="YY2382" s="467"/>
      <c r="YZ2382" s="467"/>
      <c r="ZA2382" s="467"/>
      <c r="ZB2382" s="467"/>
      <c r="ZC2382" s="467"/>
      <c r="ZD2382" s="467"/>
      <c r="ZE2382" s="467"/>
      <c r="ZF2382" s="467"/>
      <c r="ZG2382" s="467"/>
      <c r="ZH2382" s="467"/>
      <c r="ZI2382" s="467"/>
      <c r="ZJ2382" s="467"/>
      <c r="ZK2382" s="467"/>
      <c r="ZL2382" s="467"/>
      <c r="ZM2382" s="467"/>
      <c r="ZN2382" s="467"/>
      <c r="ZO2382" s="467"/>
      <c r="ZP2382" s="467"/>
      <c r="ZQ2382" s="467"/>
      <c r="ZR2382" s="467"/>
      <c r="ZS2382" s="467"/>
      <c r="ZT2382" s="1055"/>
      <c r="ZU2382" s="695"/>
      <c r="ZV2382" s="696"/>
      <c r="ZW2382" s="696"/>
      <c r="ZX2382" s="697"/>
      <c r="ZY2382" s="697"/>
      <c r="ZZ2382" s="473"/>
      <c r="AAA2382" s="470"/>
      <c r="AAB2382" s="470"/>
      <c r="AAC2382" s="470"/>
      <c r="AAD2382" s="677"/>
      <c r="AAE2382" s="470"/>
      <c r="AAF2382" s="467"/>
      <c r="AAG2382" s="559"/>
      <c r="AAH2382" s="467"/>
      <c r="AAI2382" s="467"/>
      <c r="AAJ2382" s="467"/>
      <c r="AAK2382" s="467"/>
      <c r="AAL2382" s="467"/>
      <c r="AAM2382" s="467"/>
      <c r="AAN2382" s="467"/>
      <c r="AAO2382" s="467"/>
      <c r="AAP2382" s="467"/>
      <c r="AAQ2382" s="467"/>
      <c r="AAR2382" s="467"/>
      <c r="AAS2382" s="467"/>
      <c r="AAT2382" s="467"/>
      <c r="AAU2382" s="467"/>
      <c r="AAV2382" s="467"/>
      <c r="AAW2382" s="467"/>
      <c r="AAX2382" s="467"/>
      <c r="AAY2382" s="467"/>
      <c r="AAZ2382" s="467"/>
      <c r="ABA2382" s="467"/>
      <c r="ABB2382" s="467"/>
      <c r="ABC2382" s="467"/>
      <c r="ABD2382" s="1055"/>
      <c r="ABE2382" s="695"/>
      <c r="ABF2382" s="696"/>
      <c r="ABG2382" s="696"/>
      <c r="ABH2382" s="697"/>
      <c r="ABI2382" s="697"/>
      <c r="ABJ2382" s="473"/>
      <c r="ABK2382" s="470"/>
      <c r="ABL2382" s="470"/>
      <c r="ABM2382" s="470"/>
      <c r="ABN2382" s="677"/>
      <c r="ABO2382" s="470"/>
      <c r="ABP2382" s="467"/>
      <c r="ABQ2382" s="559"/>
      <c r="ABR2382" s="467"/>
      <c r="ABS2382" s="467"/>
      <c r="ABT2382" s="467"/>
      <c r="ABU2382" s="467"/>
      <c r="ABV2382" s="467"/>
      <c r="ABW2382" s="467"/>
      <c r="ABX2382" s="467"/>
      <c r="ABY2382" s="467"/>
      <c r="ABZ2382" s="467"/>
      <c r="ACA2382" s="467"/>
      <c r="ACB2382" s="467"/>
      <c r="ACC2382" s="467"/>
      <c r="ACD2382" s="467"/>
      <c r="ACE2382" s="467"/>
      <c r="ACF2382" s="467"/>
      <c r="ACG2382" s="467"/>
      <c r="ACH2382" s="467"/>
      <c r="ACI2382" s="467"/>
      <c r="ACJ2382" s="467"/>
      <c r="ACK2382" s="467"/>
      <c r="ACL2382" s="467"/>
      <c r="ACM2382" s="467"/>
      <c r="ACN2382" s="1055"/>
      <c r="ACO2382" s="695"/>
      <c r="ACP2382" s="696"/>
      <c r="ACQ2382" s="696"/>
      <c r="ACR2382" s="697"/>
      <c r="ACS2382" s="697"/>
      <c r="ACT2382" s="473"/>
      <c r="ACU2382" s="470"/>
      <c r="ACV2382" s="470"/>
      <c r="ACW2382" s="470"/>
      <c r="ACX2382" s="677"/>
      <c r="ACY2382" s="470"/>
      <c r="ACZ2382" s="467"/>
      <c r="ADA2382" s="559"/>
      <c r="ADB2382" s="467"/>
      <c r="ADC2382" s="467"/>
      <c r="ADD2382" s="467"/>
      <c r="ADE2382" s="467"/>
      <c r="ADF2382" s="467"/>
      <c r="ADG2382" s="467"/>
      <c r="ADH2382" s="467"/>
      <c r="ADI2382" s="467"/>
      <c r="ADJ2382" s="467"/>
      <c r="ADK2382" s="467"/>
      <c r="ADL2382" s="467"/>
      <c r="ADM2382" s="467"/>
      <c r="ADN2382" s="467"/>
      <c r="ADO2382" s="467"/>
      <c r="ADP2382" s="467"/>
      <c r="ADQ2382" s="467"/>
      <c r="ADR2382" s="467"/>
      <c r="ADS2382" s="467"/>
      <c r="ADT2382" s="467"/>
      <c r="ADU2382" s="467"/>
      <c r="ADV2382" s="467"/>
      <c r="ADW2382" s="467"/>
      <c r="ADX2382" s="1055"/>
      <c r="ADY2382" s="695"/>
      <c r="ADZ2382" s="696"/>
      <c r="AEA2382" s="696"/>
      <c r="AEB2382" s="697"/>
      <c r="AEC2382" s="697"/>
      <c r="AED2382" s="473"/>
      <c r="AEE2382" s="470"/>
      <c r="AEF2382" s="470"/>
      <c r="AEG2382" s="470"/>
      <c r="AEH2382" s="677"/>
      <c r="AEI2382" s="470"/>
      <c r="AEJ2382" s="467"/>
      <c r="AEK2382" s="559"/>
      <c r="AEL2382" s="467"/>
      <c r="AEM2382" s="467"/>
      <c r="AEN2382" s="467"/>
      <c r="AEO2382" s="467"/>
      <c r="AEP2382" s="467"/>
      <c r="AEQ2382" s="467"/>
      <c r="AER2382" s="467"/>
      <c r="AES2382" s="467"/>
      <c r="AET2382" s="467"/>
      <c r="AEU2382" s="467"/>
      <c r="AEV2382" s="467"/>
      <c r="AEW2382" s="467"/>
      <c r="AEX2382" s="467"/>
      <c r="AEY2382" s="467"/>
      <c r="AEZ2382" s="467"/>
      <c r="AFA2382" s="467"/>
      <c r="AFB2382" s="467"/>
      <c r="AFC2382" s="467"/>
      <c r="AFD2382" s="467"/>
      <c r="AFE2382" s="467"/>
      <c r="AFF2382" s="467"/>
      <c r="AFG2382" s="467"/>
      <c r="AFH2382" s="1055"/>
      <c r="AFI2382" s="695"/>
      <c r="AFJ2382" s="696"/>
      <c r="AFK2382" s="696"/>
      <c r="AFL2382" s="697"/>
      <c r="AFM2382" s="697"/>
      <c r="AFN2382" s="473"/>
      <c r="AFO2382" s="470"/>
      <c r="AFP2382" s="470"/>
      <c r="AFQ2382" s="470"/>
      <c r="AFR2382" s="677"/>
      <c r="AFS2382" s="470"/>
      <c r="AFT2382" s="467"/>
      <c r="AFU2382" s="559"/>
      <c r="AFV2382" s="467"/>
      <c r="AFW2382" s="467"/>
      <c r="AFX2382" s="467"/>
      <c r="AFY2382" s="467"/>
      <c r="AFZ2382" s="467"/>
      <c r="AGA2382" s="467"/>
      <c r="AGB2382" s="467"/>
      <c r="AGC2382" s="467"/>
      <c r="AGD2382" s="467"/>
      <c r="AGE2382" s="467"/>
      <c r="AGF2382" s="467"/>
      <c r="AGG2382" s="467"/>
      <c r="AGH2382" s="467"/>
      <c r="AGI2382" s="467"/>
      <c r="AGJ2382" s="467"/>
      <c r="AGK2382" s="467"/>
      <c r="AGL2382" s="467"/>
      <c r="AGM2382" s="467"/>
      <c r="AGN2382" s="467"/>
      <c r="AGO2382" s="467"/>
      <c r="AGP2382" s="467"/>
      <c r="AGQ2382" s="467"/>
      <c r="AGR2382" s="1055"/>
      <c r="AGS2382" s="695"/>
      <c r="AGT2382" s="696"/>
      <c r="AGU2382" s="696"/>
      <c r="AGV2382" s="697"/>
      <c r="AGW2382" s="697"/>
      <c r="AGX2382" s="473"/>
      <c r="AGY2382" s="470"/>
      <c r="AGZ2382" s="470"/>
      <c r="AHA2382" s="470"/>
      <c r="AHB2382" s="677"/>
      <c r="AHC2382" s="470"/>
      <c r="AHD2382" s="467"/>
      <c r="AHE2382" s="559"/>
      <c r="AHF2382" s="467"/>
      <c r="AHG2382" s="467"/>
      <c r="AHH2382" s="467"/>
      <c r="AHI2382" s="467"/>
      <c r="AHJ2382" s="467"/>
      <c r="AHK2382" s="467"/>
      <c r="AHL2382" s="467"/>
      <c r="AHM2382" s="467"/>
      <c r="AHN2382" s="467"/>
      <c r="AHO2382" s="467"/>
      <c r="AHP2382" s="467"/>
      <c r="AHQ2382" s="467"/>
      <c r="AHR2382" s="467"/>
      <c r="AHS2382" s="467"/>
      <c r="AHT2382" s="467"/>
      <c r="AHU2382" s="467"/>
      <c r="AHV2382" s="467"/>
      <c r="AHW2382" s="467"/>
      <c r="AHX2382" s="467"/>
      <c r="AHY2382" s="467"/>
      <c r="AHZ2382" s="467"/>
      <c r="AIA2382" s="467"/>
      <c r="AIB2382" s="1055"/>
      <c r="AIC2382" s="695"/>
      <c r="AID2382" s="696"/>
      <c r="AIE2382" s="696"/>
      <c r="AIF2382" s="697"/>
      <c r="AIG2382" s="697"/>
      <c r="AIH2382" s="473"/>
      <c r="AII2382" s="470"/>
      <c r="AIJ2382" s="470"/>
      <c r="AIK2382" s="470"/>
      <c r="AIL2382" s="677"/>
      <c r="AIM2382" s="470"/>
      <c r="AIN2382" s="467"/>
      <c r="AIO2382" s="559"/>
      <c r="AIP2382" s="467"/>
      <c r="AIQ2382" s="467"/>
      <c r="AIR2382" s="467"/>
      <c r="AIS2382" s="467"/>
      <c r="AIT2382" s="467"/>
      <c r="AIU2382" s="467"/>
      <c r="AIV2382" s="467"/>
      <c r="AIW2382" s="467"/>
      <c r="AIX2382" s="467"/>
      <c r="AIY2382" s="467"/>
      <c r="AIZ2382" s="467"/>
      <c r="AJA2382" s="467"/>
      <c r="AJB2382" s="467"/>
      <c r="AJC2382" s="467"/>
      <c r="AJD2382" s="467"/>
      <c r="AJE2382" s="467"/>
      <c r="AJF2382" s="467"/>
      <c r="AJG2382" s="467"/>
      <c r="AJH2382" s="467"/>
      <c r="AJI2382" s="467"/>
      <c r="AJJ2382" s="467"/>
      <c r="AJK2382" s="467"/>
      <c r="AJL2382" s="1055"/>
      <c r="AJM2382" s="695"/>
      <c r="AJN2382" s="696"/>
      <c r="AJO2382" s="696"/>
      <c r="AJP2382" s="697"/>
      <c r="AJQ2382" s="697"/>
      <c r="AJR2382" s="473"/>
      <c r="AJS2382" s="470"/>
      <c r="AJT2382" s="470"/>
      <c r="AJU2382" s="470"/>
      <c r="AJV2382" s="677"/>
      <c r="AJW2382" s="470"/>
      <c r="AJX2382" s="467"/>
      <c r="AJY2382" s="559"/>
      <c r="AJZ2382" s="467"/>
      <c r="AKA2382" s="467"/>
      <c r="AKB2382" s="467"/>
      <c r="AKC2382" s="467"/>
      <c r="AKD2382" s="467"/>
      <c r="AKE2382" s="467"/>
      <c r="AKF2382" s="467"/>
      <c r="AKG2382" s="467"/>
      <c r="AKH2382" s="467"/>
      <c r="AKI2382" s="467"/>
      <c r="AKJ2382" s="467"/>
      <c r="AKK2382" s="467"/>
      <c r="AKL2382" s="467"/>
      <c r="AKM2382" s="467"/>
      <c r="AKN2382" s="467"/>
      <c r="AKO2382" s="467"/>
      <c r="AKP2382" s="467"/>
      <c r="AKQ2382" s="467"/>
      <c r="AKR2382" s="467"/>
      <c r="AKS2382" s="467"/>
      <c r="AKT2382" s="467"/>
      <c r="AKU2382" s="467"/>
      <c r="AKV2382" s="1055"/>
      <c r="AKW2382" s="695"/>
      <c r="AKX2382" s="696"/>
      <c r="AKY2382" s="696"/>
      <c r="AKZ2382" s="697"/>
      <c r="ALA2382" s="697"/>
      <c r="ALB2382" s="473"/>
      <c r="ALC2382" s="470"/>
      <c r="ALD2382" s="470"/>
      <c r="ALE2382" s="470"/>
      <c r="ALF2382" s="677"/>
      <c r="ALG2382" s="470"/>
      <c r="ALH2382" s="467"/>
      <c r="ALI2382" s="559"/>
      <c r="ALJ2382" s="467"/>
      <c r="ALK2382" s="467"/>
      <c r="ALL2382" s="467"/>
      <c r="ALM2382" s="467"/>
      <c r="ALN2382" s="467"/>
      <c r="ALO2382" s="467"/>
      <c r="ALP2382" s="467"/>
      <c r="ALQ2382" s="467"/>
      <c r="ALR2382" s="467"/>
      <c r="ALS2382" s="467"/>
      <c r="ALT2382" s="467"/>
      <c r="ALU2382" s="467"/>
      <c r="ALV2382" s="467"/>
      <c r="ALW2382" s="467"/>
      <c r="ALX2382" s="467"/>
      <c r="ALY2382" s="467"/>
      <c r="ALZ2382" s="467"/>
      <c r="AMA2382" s="467"/>
      <c r="AMB2382" s="467"/>
      <c r="AMC2382" s="467"/>
      <c r="AMD2382" s="467"/>
      <c r="AME2382" s="467"/>
      <c r="AMF2382" s="1055"/>
      <c r="AMG2382" s="695"/>
      <c r="AMH2382" s="696"/>
      <c r="AMI2382" s="696"/>
      <c r="AMJ2382" s="697"/>
      <c r="AMK2382" s="697"/>
      <c r="AML2382" s="473"/>
      <c r="AMM2382" s="470"/>
      <c r="AMN2382" s="470"/>
      <c r="AMO2382" s="470"/>
      <c r="AMP2382" s="677"/>
      <c r="AMQ2382" s="470"/>
      <c r="AMR2382" s="467"/>
      <c r="AMS2382" s="559"/>
      <c r="AMT2382" s="467"/>
      <c r="AMU2382" s="467"/>
      <c r="AMV2382" s="467"/>
      <c r="AMW2382" s="467"/>
      <c r="AMX2382" s="467"/>
      <c r="AMY2382" s="467"/>
      <c r="AMZ2382" s="467"/>
      <c r="ANA2382" s="467"/>
      <c r="ANB2382" s="467"/>
      <c r="ANC2382" s="467"/>
      <c r="AND2382" s="467"/>
      <c r="ANE2382" s="467"/>
      <c r="ANF2382" s="467"/>
      <c r="ANG2382" s="467"/>
      <c r="ANH2382" s="467"/>
      <c r="ANI2382" s="467"/>
      <c r="ANJ2382" s="467"/>
      <c r="ANK2382" s="467"/>
      <c r="ANL2382" s="467"/>
      <c r="ANM2382" s="467"/>
      <c r="ANN2382" s="467"/>
      <c r="ANO2382" s="467"/>
      <c r="ANP2382" s="1055"/>
      <c r="ANQ2382" s="695"/>
      <c r="ANR2382" s="696"/>
      <c r="ANS2382" s="696"/>
      <c r="ANT2382" s="697"/>
      <c r="ANU2382" s="697"/>
      <c r="ANV2382" s="473"/>
      <c r="ANW2382" s="470"/>
      <c r="ANX2382" s="470"/>
      <c r="ANY2382" s="470"/>
      <c r="ANZ2382" s="677"/>
      <c r="AOA2382" s="470"/>
      <c r="AOB2382" s="467"/>
      <c r="AOC2382" s="559"/>
      <c r="AOD2382" s="467"/>
      <c r="AOE2382" s="467"/>
      <c r="AOF2382" s="467"/>
      <c r="AOG2382" s="467"/>
      <c r="AOH2382" s="467"/>
      <c r="AOI2382" s="467"/>
      <c r="AOJ2382" s="467"/>
      <c r="AOK2382" s="467"/>
      <c r="AOL2382" s="467"/>
      <c r="AOM2382" s="467"/>
      <c r="AON2382" s="467"/>
      <c r="AOO2382" s="467"/>
      <c r="AOP2382" s="467"/>
      <c r="AOQ2382" s="467"/>
      <c r="AOR2382" s="467"/>
      <c r="AOS2382" s="467"/>
      <c r="AOT2382" s="467"/>
      <c r="AOU2382" s="467"/>
      <c r="AOV2382" s="467"/>
      <c r="AOW2382" s="467"/>
      <c r="AOX2382" s="467"/>
      <c r="AOY2382" s="467"/>
      <c r="AOZ2382" s="1055"/>
      <c r="APA2382" s="695"/>
      <c r="APB2382" s="696"/>
      <c r="APC2382" s="696"/>
      <c r="APD2382" s="697"/>
      <c r="APE2382" s="697"/>
      <c r="APF2382" s="473"/>
      <c r="APG2382" s="470"/>
      <c r="APH2382" s="470"/>
      <c r="API2382" s="470"/>
      <c r="APJ2382" s="677"/>
      <c r="APK2382" s="470"/>
      <c r="APL2382" s="467"/>
      <c r="APM2382" s="559"/>
      <c r="APN2382" s="467"/>
      <c r="APO2382" s="467"/>
      <c r="APP2382" s="467"/>
      <c r="APQ2382" s="467"/>
      <c r="APR2382" s="467"/>
      <c r="APS2382" s="467"/>
      <c r="APT2382" s="467"/>
      <c r="APU2382" s="467"/>
      <c r="APV2382" s="467"/>
      <c r="APW2382" s="467"/>
      <c r="APX2382" s="467"/>
      <c r="APY2382" s="467"/>
      <c r="APZ2382" s="467"/>
      <c r="AQA2382" s="467"/>
      <c r="AQB2382" s="467"/>
      <c r="AQC2382" s="467"/>
      <c r="AQD2382" s="467"/>
      <c r="AQE2382" s="467"/>
      <c r="AQF2382" s="467"/>
      <c r="AQG2382" s="467"/>
      <c r="AQH2382" s="467"/>
      <c r="AQI2382" s="467"/>
      <c r="AQJ2382" s="1055"/>
      <c r="AQK2382" s="695"/>
      <c r="AQL2382" s="696"/>
      <c r="AQM2382" s="696"/>
      <c r="AQN2382" s="697"/>
      <c r="AQO2382" s="697"/>
      <c r="AQP2382" s="473"/>
      <c r="AQQ2382" s="470"/>
      <c r="AQR2382" s="470"/>
      <c r="AQS2382" s="470"/>
      <c r="AQT2382" s="677"/>
      <c r="AQU2382" s="470"/>
      <c r="AQV2382" s="467"/>
      <c r="AQW2382" s="559"/>
      <c r="AQX2382" s="467"/>
      <c r="AQY2382" s="467"/>
      <c r="AQZ2382" s="467"/>
      <c r="ARA2382" s="467"/>
      <c r="ARB2382" s="467"/>
      <c r="ARC2382" s="467"/>
      <c r="ARD2382" s="467"/>
      <c r="ARE2382" s="467"/>
      <c r="ARF2382" s="467"/>
      <c r="ARG2382" s="467"/>
      <c r="ARH2382" s="467"/>
      <c r="ARI2382" s="467"/>
      <c r="ARJ2382" s="467"/>
      <c r="ARK2382" s="467"/>
      <c r="ARL2382" s="467"/>
      <c r="ARM2382" s="467"/>
      <c r="ARN2382" s="467"/>
      <c r="ARO2382" s="467"/>
      <c r="ARP2382" s="467"/>
      <c r="ARQ2382" s="467"/>
      <c r="ARR2382" s="467"/>
      <c r="ARS2382" s="467"/>
      <c r="ART2382" s="1055"/>
      <c r="ARU2382" s="695"/>
      <c r="ARV2382" s="696"/>
      <c r="ARW2382" s="696"/>
      <c r="ARX2382" s="697"/>
      <c r="ARY2382" s="697"/>
      <c r="ARZ2382" s="473"/>
      <c r="ASA2382" s="470"/>
      <c r="ASB2382" s="470"/>
      <c r="ASC2382" s="470"/>
      <c r="ASD2382" s="677"/>
      <c r="ASE2382" s="470"/>
      <c r="ASF2382" s="467"/>
      <c r="ASG2382" s="559"/>
      <c r="ASH2382" s="467"/>
      <c r="ASI2382" s="467"/>
      <c r="ASJ2382" s="467"/>
      <c r="ASK2382" s="467"/>
      <c r="ASL2382" s="467"/>
      <c r="ASM2382" s="467"/>
      <c r="ASN2382" s="467"/>
      <c r="ASO2382" s="467"/>
      <c r="ASP2382" s="467"/>
      <c r="ASQ2382" s="467"/>
      <c r="ASR2382" s="467"/>
      <c r="ASS2382" s="467"/>
      <c r="AST2382" s="467"/>
      <c r="ASU2382" s="467"/>
      <c r="ASV2382" s="467"/>
      <c r="ASW2382" s="467"/>
      <c r="ASX2382" s="467"/>
      <c r="ASY2382" s="467"/>
      <c r="ASZ2382" s="467"/>
      <c r="ATA2382" s="467"/>
      <c r="ATB2382" s="467"/>
      <c r="ATC2382" s="467"/>
      <c r="ATD2382" s="1055"/>
      <c r="ATE2382" s="695"/>
      <c r="ATF2382" s="696"/>
      <c r="ATG2382" s="696"/>
      <c r="ATH2382" s="697"/>
      <c r="ATI2382" s="697"/>
      <c r="ATJ2382" s="473"/>
      <c r="ATK2382" s="470"/>
      <c r="ATL2382" s="470"/>
      <c r="ATM2382" s="470"/>
      <c r="ATN2382" s="677"/>
      <c r="ATO2382" s="470"/>
      <c r="ATP2382" s="467"/>
      <c r="ATQ2382" s="559"/>
      <c r="ATR2382" s="467"/>
      <c r="ATS2382" s="467"/>
      <c r="ATT2382" s="467"/>
      <c r="ATU2382" s="467"/>
      <c r="ATV2382" s="467"/>
      <c r="ATW2382" s="467"/>
      <c r="ATX2382" s="467"/>
      <c r="ATY2382" s="467"/>
      <c r="ATZ2382" s="467"/>
      <c r="AUA2382" s="467"/>
      <c r="AUB2382" s="467"/>
      <c r="AUC2382" s="467"/>
      <c r="AUD2382" s="467"/>
      <c r="AUE2382" s="467"/>
      <c r="AUF2382" s="467"/>
      <c r="AUG2382" s="467"/>
      <c r="AUH2382" s="467"/>
      <c r="AUI2382" s="467"/>
      <c r="AUJ2382" s="467"/>
      <c r="AUK2382" s="467"/>
      <c r="AUL2382" s="467"/>
      <c r="AUM2382" s="467"/>
      <c r="AUN2382" s="1055"/>
      <c r="AUO2382" s="695"/>
      <c r="AUP2382" s="696"/>
      <c r="AUQ2382" s="696"/>
      <c r="AUR2382" s="697"/>
      <c r="AUS2382" s="697"/>
      <c r="AUT2382" s="473"/>
      <c r="AUU2382" s="470"/>
      <c r="AUV2382" s="470"/>
      <c r="AUW2382" s="470"/>
      <c r="AUX2382" s="677"/>
      <c r="AUY2382" s="470"/>
      <c r="AUZ2382" s="467"/>
      <c r="AVA2382" s="559"/>
      <c r="AVB2382" s="467"/>
      <c r="AVC2382" s="467"/>
      <c r="AVD2382" s="467"/>
      <c r="AVE2382" s="467"/>
      <c r="AVF2382" s="467"/>
      <c r="AVG2382" s="467"/>
      <c r="AVH2382" s="467"/>
      <c r="AVI2382" s="467"/>
      <c r="AVJ2382" s="467"/>
      <c r="AVK2382" s="467"/>
      <c r="AVL2382" s="467"/>
      <c r="AVM2382" s="467"/>
      <c r="AVN2382" s="467"/>
      <c r="AVO2382" s="467"/>
      <c r="AVP2382" s="467"/>
      <c r="AVQ2382" s="467"/>
      <c r="AVR2382" s="467"/>
      <c r="AVS2382" s="467"/>
      <c r="AVT2382" s="467"/>
      <c r="AVU2382" s="467"/>
      <c r="AVV2382" s="467"/>
      <c r="AVW2382" s="467"/>
      <c r="AVX2382" s="1055"/>
      <c r="AVY2382" s="695"/>
      <c r="AVZ2382" s="696"/>
      <c r="AWA2382" s="696"/>
      <c r="AWB2382" s="697"/>
      <c r="AWC2382" s="697"/>
      <c r="AWD2382" s="473"/>
      <c r="AWE2382" s="470"/>
      <c r="AWF2382" s="470"/>
      <c r="AWG2382" s="470"/>
      <c r="AWH2382" s="677"/>
      <c r="AWI2382" s="470"/>
      <c r="AWJ2382" s="467"/>
      <c r="AWK2382" s="559"/>
      <c r="AWL2382" s="467"/>
      <c r="AWM2382" s="467"/>
      <c r="AWN2382" s="467"/>
      <c r="AWO2382" s="467"/>
      <c r="AWP2382" s="467"/>
      <c r="AWQ2382" s="467"/>
      <c r="AWR2382" s="467"/>
      <c r="AWS2382" s="467"/>
      <c r="AWT2382" s="467"/>
      <c r="AWU2382" s="467"/>
      <c r="AWV2382" s="467"/>
      <c r="AWW2382" s="467"/>
      <c r="AWX2382" s="467"/>
      <c r="AWY2382" s="467"/>
      <c r="AWZ2382" s="467"/>
      <c r="AXA2382" s="467"/>
      <c r="AXB2382" s="467"/>
      <c r="AXC2382" s="467"/>
      <c r="AXD2382" s="467"/>
      <c r="AXE2382" s="467"/>
      <c r="AXF2382" s="467"/>
      <c r="AXG2382" s="467"/>
      <c r="AXH2382" s="1055"/>
      <c r="AXI2382" s="695"/>
      <c r="AXJ2382" s="696"/>
      <c r="AXK2382" s="696"/>
      <c r="AXL2382" s="697"/>
      <c r="AXM2382" s="697"/>
      <c r="AXN2382" s="473"/>
      <c r="AXO2382" s="470"/>
      <c r="AXP2382" s="470"/>
      <c r="AXQ2382" s="470"/>
      <c r="AXR2382" s="677"/>
      <c r="AXS2382" s="470"/>
      <c r="AXT2382" s="467"/>
      <c r="AXU2382" s="559"/>
      <c r="AXV2382" s="467"/>
      <c r="AXW2382" s="467"/>
      <c r="AXX2382" s="467"/>
      <c r="AXY2382" s="467"/>
      <c r="AXZ2382" s="467"/>
      <c r="AYA2382" s="467"/>
      <c r="AYB2382" s="467"/>
      <c r="AYC2382" s="467"/>
      <c r="AYD2382" s="467"/>
      <c r="AYE2382" s="467"/>
      <c r="AYF2382" s="467"/>
      <c r="AYG2382" s="467"/>
      <c r="AYH2382" s="467"/>
      <c r="AYI2382" s="467"/>
      <c r="AYJ2382" s="467"/>
      <c r="AYK2382" s="467"/>
      <c r="AYL2382" s="467"/>
      <c r="AYM2382" s="467"/>
      <c r="AYN2382" s="467"/>
      <c r="AYO2382" s="467"/>
      <c r="AYP2382" s="467"/>
      <c r="AYQ2382" s="467"/>
      <c r="AYR2382" s="1055"/>
      <c r="AYS2382" s="695"/>
      <c r="AYT2382" s="696"/>
      <c r="AYU2382" s="696"/>
      <c r="AYV2382" s="697"/>
      <c r="AYW2382" s="697"/>
      <c r="AYX2382" s="473"/>
      <c r="AYY2382" s="470"/>
      <c r="AYZ2382" s="470"/>
      <c r="AZA2382" s="470"/>
      <c r="AZB2382" s="677"/>
      <c r="AZC2382" s="470"/>
      <c r="AZD2382" s="467"/>
      <c r="AZE2382" s="559"/>
      <c r="AZF2382" s="467"/>
      <c r="AZG2382" s="467"/>
      <c r="AZH2382" s="467"/>
      <c r="AZI2382" s="467"/>
      <c r="AZJ2382" s="467"/>
      <c r="AZK2382" s="467"/>
      <c r="AZL2382" s="467"/>
      <c r="AZM2382" s="467"/>
      <c r="AZN2382" s="467"/>
      <c r="AZO2382" s="467"/>
      <c r="AZP2382" s="467"/>
      <c r="AZQ2382" s="467"/>
      <c r="AZR2382" s="467"/>
      <c r="AZS2382" s="467"/>
      <c r="AZT2382" s="467"/>
      <c r="AZU2382" s="467"/>
      <c r="AZV2382" s="467"/>
      <c r="AZW2382" s="467"/>
      <c r="AZX2382" s="467"/>
      <c r="AZY2382" s="467"/>
      <c r="AZZ2382" s="467"/>
      <c r="BAA2382" s="467"/>
      <c r="BAB2382" s="1055"/>
      <c r="BAC2382" s="695"/>
      <c r="BAD2382" s="696"/>
      <c r="BAE2382" s="696"/>
      <c r="BAF2382" s="697"/>
      <c r="BAG2382" s="697"/>
      <c r="BAH2382" s="473"/>
      <c r="BAI2382" s="470"/>
      <c r="BAJ2382" s="470"/>
      <c r="BAK2382" s="470"/>
      <c r="BAL2382" s="677"/>
      <c r="BAM2382" s="470"/>
      <c r="BAN2382" s="467"/>
      <c r="BAO2382" s="559"/>
      <c r="BAP2382" s="467"/>
      <c r="BAQ2382" s="467"/>
      <c r="BAR2382" s="467"/>
      <c r="BAS2382" s="467"/>
      <c r="BAT2382" s="467"/>
      <c r="BAU2382" s="467"/>
      <c r="BAV2382" s="467"/>
      <c r="BAW2382" s="467"/>
      <c r="BAX2382" s="467"/>
      <c r="BAY2382" s="467"/>
      <c r="BAZ2382" s="467"/>
      <c r="BBA2382" s="467"/>
      <c r="BBB2382" s="467"/>
      <c r="BBC2382" s="467"/>
      <c r="BBD2382" s="467"/>
      <c r="BBE2382" s="467"/>
      <c r="BBF2382" s="467"/>
      <c r="BBG2382" s="467"/>
      <c r="BBH2382" s="467"/>
      <c r="BBI2382" s="467"/>
      <c r="BBJ2382" s="467"/>
      <c r="BBK2382" s="467"/>
      <c r="BBL2382" s="1055"/>
      <c r="BBM2382" s="695"/>
      <c r="BBN2382" s="696"/>
      <c r="BBO2382" s="696"/>
      <c r="BBP2382" s="697"/>
      <c r="BBQ2382" s="697"/>
      <c r="BBR2382" s="473"/>
      <c r="BBS2382" s="470"/>
      <c r="BBT2382" s="470"/>
      <c r="BBU2382" s="470"/>
      <c r="BBV2382" s="677"/>
      <c r="BBW2382" s="470"/>
      <c r="BBX2382" s="467"/>
      <c r="BBY2382" s="559"/>
      <c r="BBZ2382" s="467"/>
      <c r="BCA2382" s="467"/>
      <c r="BCB2382" s="467"/>
      <c r="BCC2382" s="467"/>
      <c r="BCD2382" s="467"/>
      <c r="BCE2382" s="467"/>
      <c r="BCF2382" s="467"/>
      <c r="BCG2382" s="467"/>
      <c r="BCH2382" s="467"/>
      <c r="BCI2382" s="467"/>
      <c r="BCJ2382" s="467"/>
      <c r="BCK2382" s="467"/>
      <c r="BCL2382" s="467"/>
      <c r="BCM2382" s="467"/>
      <c r="BCN2382" s="467"/>
      <c r="BCO2382" s="467"/>
      <c r="BCP2382" s="467"/>
      <c r="BCQ2382" s="467"/>
      <c r="BCR2382" s="467"/>
      <c r="BCS2382" s="467"/>
      <c r="BCT2382" s="467"/>
      <c r="BCU2382" s="467"/>
      <c r="BCV2382" s="1055"/>
      <c r="BCW2382" s="695"/>
      <c r="BCX2382" s="696"/>
      <c r="BCY2382" s="696"/>
      <c r="BCZ2382" s="697"/>
      <c r="BDA2382" s="697"/>
      <c r="BDB2382" s="473"/>
      <c r="BDC2382" s="470"/>
      <c r="BDD2382" s="470"/>
      <c r="BDE2382" s="470"/>
      <c r="BDF2382" s="677"/>
      <c r="BDG2382" s="470"/>
      <c r="BDH2382" s="467"/>
      <c r="BDI2382" s="559"/>
      <c r="BDJ2382" s="467"/>
      <c r="BDK2382" s="467"/>
      <c r="BDL2382" s="467"/>
      <c r="BDM2382" s="467"/>
      <c r="BDN2382" s="467"/>
      <c r="BDO2382" s="467"/>
      <c r="BDP2382" s="467"/>
      <c r="BDQ2382" s="467"/>
      <c r="BDR2382" s="467"/>
      <c r="BDS2382" s="467"/>
      <c r="BDT2382" s="467"/>
      <c r="BDU2382" s="467"/>
      <c r="BDV2382" s="467"/>
      <c r="BDW2382" s="467"/>
      <c r="BDX2382" s="467"/>
      <c r="BDY2382" s="467"/>
      <c r="BDZ2382" s="467"/>
      <c r="BEA2382" s="467"/>
      <c r="BEB2382" s="467"/>
      <c r="BEC2382" s="467"/>
      <c r="BED2382" s="467"/>
      <c r="BEE2382" s="467"/>
      <c r="BEF2382" s="1055"/>
      <c r="BEG2382" s="695"/>
      <c r="BEH2382" s="696"/>
      <c r="BEI2382" s="696"/>
      <c r="BEJ2382" s="697"/>
      <c r="BEK2382" s="697"/>
      <c r="BEL2382" s="473"/>
      <c r="BEM2382" s="470"/>
      <c r="BEN2382" s="470"/>
      <c r="BEO2382" s="470"/>
      <c r="BEP2382" s="677"/>
      <c r="BEQ2382" s="470"/>
      <c r="BER2382" s="467"/>
      <c r="BES2382" s="559"/>
      <c r="BET2382" s="467"/>
      <c r="BEU2382" s="467"/>
      <c r="BEV2382" s="467"/>
      <c r="BEW2382" s="467"/>
      <c r="BEX2382" s="467"/>
      <c r="BEY2382" s="467"/>
      <c r="BEZ2382" s="467"/>
      <c r="BFA2382" s="467"/>
      <c r="BFB2382" s="467"/>
      <c r="BFC2382" s="467"/>
      <c r="BFD2382" s="467"/>
      <c r="BFE2382" s="467"/>
      <c r="BFF2382" s="467"/>
      <c r="BFG2382" s="467"/>
      <c r="BFH2382" s="467"/>
      <c r="BFI2382" s="467"/>
      <c r="BFJ2382" s="467"/>
      <c r="BFK2382" s="467"/>
      <c r="BFL2382" s="467"/>
      <c r="BFM2382" s="467"/>
      <c r="BFN2382" s="467"/>
      <c r="BFO2382" s="467"/>
      <c r="BFP2382" s="1055"/>
      <c r="BFQ2382" s="695"/>
      <c r="BFR2382" s="696"/>
      <c r="BFS2382" s="696"/>
      <c r="BFT2382" s="697"/>
      <c r="BFU2382" s="697"/>
      <c r="BFV2382" s="473"/>
      <c r="BFW2382" s="470"/>
      <c r="BFX2382" s="470"/>
      <c r="BFY2382" s="470"/>
      <c r="BFZ2382" s="677"/>
      <c r="BGA2382" s="470"/>
      <c r="BGB2382" s="467"/>
      <c r="BGC2382" s="559"/>
      <c r="BGD2382" s="467"/>
      <c r="BGE2382" s="467"/>
      <c r="BGF2382" s="467"/>
      <c r="BGG2382" s="467"/>
      <c r="BGH2382" s="467"/>
      <c r="BGI2382" s="467"/>
      <c r="BGJ2382" s="467"/>
      <c r="BGK2382" s="467"/>
      <c r="BGL2382" s="467"/>
      <c r="BGM2382" s="467"/>
      <c r="BGN2382" s="467"/>
      <c r="BGO2382" s="467"/>
      <c r="BGP2382" s="467"/>
      <c r="BGQ2382" s="467"/>
      <c r="BGR2382" s="467"/>
      <c r="BGS2382" s="467"/>
      <c r="BGT2382" s="467"/>
      <c r="BGU2382" s="467"/>
      <c r="BGV2382" s="467"/>
      <c r="BGW2382" s="467"/>
      <c r="BGX2382" s="467"/>
      <c r="BGY2382" s="467"/>
      <c r="BGZ2382" s="1055"/>
      <c r="BHA2382" s="695"/>
      <c r="BHB2382" s="696"/>
      <c r="BHC2382" s="696"/>
      <c r="BHD2382" s="697"/>
      <c r="BHE2382" s="697"/>
      <c r="BHF2382" s="473"/>
      <c r="BHG2382" s="470"/>
      <c r="BHH2382" s="470"/>
      <c r="BHI2382" s="470"/>
      <c r="BHJ2382" s="677"/>
      <c r="BHK2382" s="470"/>
      <c r="BHL2382" s="467"/>
      <c r="BHM2382" s="559"/>
      <c r="BHN2382" s="467"/>
      <c r="BHO2382" s="467"/>
      <c r="BHP2382" s="467"/>
      <c r="BHQ2382" s="467"/>
      <c r="BHR2382" s="467"/>
      <c r="BHS2382" s="467"/>
      <c r="BHT2382" s="467"/>
      <c r="BHU2382" s="467"/>
      <c r="BHV2382" s="467"/>
      <c r="BHW2382" s="467"/>
      <c r="BHX2382" s="467"/>
      <c r="BHY2382" s="467"/>
      <c r="BHZ2382" s="467"/>
      <c r="BIA2382" s="467"/>
      <c r="BIB2382" s="467"/>
      <c r="BIC2382" s="467"/>
      <c r="BID2382" s="467"/>
      <c r="BIE2382" s="467"/>
      <c r="BIF2382" s="467"/>
      <c r="BIG2382" s="467"/>
      <c r="BIH2382" s="467"/>
      <c r="BII2382" s="467"/>
      <c r="BIJ2382" s="1055"/>
      <c r="BIK2382" s="695"/>
      <c r="BIL2382" s="696"/>
      <c r="BIM2382" s="696"/>
      <c r="BIN2382" s="697"/>
      <c r="BIO2382" s="697"/>
      <c r="BIP2382" s="473"/>
      <c r="BIQ2382" s="470"/>
      <c r="BIR2382" s="470"/>
      <c r="BIS2382" s="470"/>
      <c r="BIT2382" s="677"/>
      <c r="BIU2382" s="470"/>
      <c r="BIV2382" s="467"/>
      <c r="BIW2382" s="559"/>
      <c r="BIX2382" s="467"/>
      <c r="BIY2382" s="467"/>
      <c r="BIZ2382" s="467"/>
      <c r="BJA2382" s="467"/>
      <c r="BJB2382" s="467"/>
      <c r="BJC2382" s="467"/>
      <c r="BJD2382" s="467"/>
      <c r="BJE2382" s="467"/>
      <c r="BJF2382" s="467"/>
      <c r="BJG2382" s="467"/>
      <c r="BJH2382" s="467"/>
      <c r="BJI2382" s="467"/>
      <c r="BJJ2382" s="467"/>
      <c r="BJK2382" s="467"/>
      <c r="BJL2382" s="467"/>
      <c r="BJM2382" s="467"/>
      <c r="BJN2382" s="467"/>
      <c r="BJO2382" s="467"/>
      <c r="BJP2382" s="467"/>
      <c r="BJQ2382" s="467"/>
      <c r="BJR2382" s="467"/>
      <c r="BJS2382" s="467"/>
      <c r="BJT2382" s="1055"/>
      <c r="BJU2382" s="695"/>
      <c r="BJV2382" s="696"/>
      <c r="BJW2382" s="696"/>
      <c r="BJX2382" s="697"/>
      <c r="BJY2382" s="697"/>
      <c r="BJZ2382" s="473"/>
      <c r="BKA2382" s="470"/>
      <c r="BKB2382" s="470"/>
      <c r="BKC2382" s="470"/>
      <c r="BKD2382" s="677"/>
      <c r="BKE2382" s="470"/>
      <c r="BKF2382" s="467"/>
      <c r="BKG2382" s="559"/>
      <c r="BKH2382" s="467"/>
      <c r="BKI2382" s="467"/>
      <c r="BKJ2382" s="467"/>
      <c r="BKK2382" s="467"/>
      <c r="BKL2382" s="467"/>
      <c r="BKM2382" s="467"/>
      <c r="BKN2382" s="467"/>
      <c r="BKO2382" s="467"/>
      <c r="BKP2382" s="467"/>
      <c r="BKQ2382" s="467"/>
      <c r="BKR2382" s="467"/>
      <c r="BKS2382" s="467"/>
      <c r="BKT2382" s="467"/>
      <c r="BKU2382" s="467"/>
      <c r="BKV2382" s="467"/>
      <c r="BKW2382" s="467"/>
      <c r="BKX2382" s="467"/>
      <c r="BKY2382" s="467"/>
      <c r="BKZ2382" s="467"/>
      <c r="BLA2382" s="467"/>
      <c r="BLB2382" s="467"/>
      <c r="BLC2382" s="467"/>
      <c r="BLD2382" s="1055"/>
      <c r="BLE2382" s="695"/>
      <c r="BLF2382" s="696"/>
      <c r="BLG2382" s="696"/>
      <c r="BLH2382" s="697"/>
      <c r="BLI2382" s="697"/>
      <c r="BLJ2382" s="473"/>
      <c r="BLK2382" s="470"/>
      <c r="BLL2382" s="470"/>
      <c r="BLM2382" s="470"/>
      <c r="BLN2382" s="677"/>
      <c r="BLO2382" s="470"/>
      <c r="BLP2382" s="467"/>
      <c r="BLQ2382" s="559"/>
      <c r="BLR2382" s="467"/>
      <c r="BLS2382" s="467"/>
      <c r="BLT2382" s="467"/>
      <c r="BLU2382" s="467"/>
      <c r="BLV2382" s="467"/>
      <c r="BLW2382" s="467"/>
      <c r="BLX2382" s="467"/>
      <c r="BLY2382" s="467"/>
      <c r="BLZ2382" s="467"/>
      <c r="BMA2382" s="467"/>
      <c r="BMB2382" s="467"/>
      <c r="BMC2382" s="467"/>
      <c r="BMD2382" s="467"/>
      <c r="BME2382" s="467"/>
      <c r="BMF2382" s="467"/>
      <c r="BMG2382" s="467"/>
      <c r="BMH2382" s="467"/>
      <c r="BMI2382" s="467"/>
      <c r="BMJ2382" s="467"/>
      <c r="BMK2382" s="467"/>
      <c r="BML2382" s="467"/>
      <c r="BMM2382" s="467"/>
      <c r="BMN2382" s="1055"/>
      <c r="BMO2382" s="695"/>
      <c r="BMP2382" s="696"/>
      <c r="BMQ2382" s="696"/>
      <c r="BMR2382" s="697"/>
      <c r="BMS2382" s="697"/>
      <c r="BMT2382" s="473"/>
      <c r="BMU2382" s="470"/>
      <c r="BMV2382" s="470"/>
      <c r="BMW2382" s="470"/>
      <c r="BMX2382" s="677"/>
      <c r="BMY2382" s="470"/>
      <c r="BMZ2382" s="467"/>
      <c r="BNA2382" s="559"/>
      <c r="BNB2382" s="467"/>
      <c r="BNC2382" s="467"/>
      <c r="BND2382" s="467"/>
      <c r="BNE2382" s="467"/>
      <c r="BNF2382" s="467"/>
      <c r="BNG2382" s="467"/>
      <c r="BNH2382" s="467"/>
      <c r="BNI2382" s="467"/>
      <c r="BNJ2382" s="467"/>
      <c r="BNK2382" s="467"/>
      <c r="BNL2382" s="467"/>
      <c r="BNM2382" s="467"/>
      <c r="BNN2382" s="467"/>
      <c r="BNO2382" s="467"/>
      <c r="BNP2382" s="467"/>
      <c r="BNQ2382" s="467"/>
      <c r="BNR2382" s="467"/>
      <c r="BNS2382" s="467"/>
      <c r="BNT2382" s="467"/>
      <c r="BNU2382" s="467"/>
      <c r="BNV2382" s="467"/>
      <c r="BNW2382" s="467"/>
      <c r="BNX2382" s="1055"/>
      <c r="BNY2382" s="695"/>
      <c r="BNZ2382" s="696"/>
      <c r="BOA2382" s="696"/>
      <c r="BOB2382" s="697"/>
      <c r="BOC2382" s="697"/>
      <c r="BOD2382" s="473"/>
      <c r="BOE2382" s="470"/>
      <c r="BOF2382" s="470"/>
      <c r="BOG2382" s="470"/>
      <c r="BOH2382" s="677"/>
      <c r="BOI2382" s="470"/>
      <c r="BOJ2382" s="467"/>
      <c r="BOK2382" s="559"/>
      <c r="BOL2382" s="467"/>
      <c r="BOM2382" s="467"/>
      <c r="BON2382" s="467"/>
      <c r="BOO2382" s="467"/>
      <c r="BOP2382" s="467"/>
      <c r="BOQ2382" s="467"/>
      <c r="BOR2382" s="467"/>
      <c r="BOS2382" s="467"/>
      <c r="BOT2382" s="467"/>
      <c r="BOU2382" s="467"/>
      <c r="BOV2382" s="467"/>
      <c r="BOW2382" s="467"/>
      <c r="BOX2382" s="467"/>
      <c r="BOY2382" s="467"/>
      <c r="BOZ2382" s="467"/>
      <c r="BPA2382" s="467"/>
      <c r="BPB2382" s="467"/>
      <c r="BPC2382" s="467"/>
      <c r="BPD2382" s="467"/>
      <c r="BPE2382" s="467"/>
      <c r="BPF2382" s="467"/>
      <c r="BPG2382" s="467"/>
      <c r="BPH2382" s="1055"/>
      <c r="BPI2382" s="695"/>
      <c r="BPJ2382" s="696"/>
      <c r="BPK2382" s="696"/>
      <c r="BPL2382" s="697"/>
      <c r="BPM2382" s="697"/>
      <c r="BPN2382" s="473"/>
      <c r="BPO2382" s="470"/>
      <c r="BPP2382" s="470"/>
      <c r="BPQ2382" s="470"/>
      <c r="BPR2382" s="677"/>
      <c r="BPS2382" s="470"/>
      <c r="BPT2382" s="467"/>
      <c r="BPU2382" s="559"/>
      <c r="BPV2382" s="467"/>
      <c r="BPW2382" s="467"/>
      <c r="BPX2382" s="467"/>
      <c r="BPY2382" s="467"/>
      <c r="BPZ2382" s="467"/>
      <c r="BQA2382" s="467"/>
      <c r="BQB2382" s="467"/>
      <c r="BQC2382" s="467"/>
      <c r="BQD2382" s="467"/>
      <c r="BQE2382" s="467"/>
      <c r="BQF2382" s="467"/>
      <c r="BQG2382" s="467"/>
      <c r="BQH2382" s="467"/>
      <c r="BQI2382" s="467"/>
      <c r="BQJ2382" s="467"/>
      <c r="BQK2382" s="467"/>
      <c r="BQL2382" s="467"/>
      <c r="BQM2382" s="467"/>
      <c r="BQN2382" s="467"/>
      <c r="BQO2382" s="467"/>
      <c r="BQP2382" s="467"/>
      <c r="BQQ2382" s="467"/>
      <c r="BQR2382" s="1055"/>
      <c r="BQS2382" s="695"/>
      <c r="BQT2382" s="696"/>
      <c r="BQU2382" s="696"/>
      <c r="BQV2382" s="697"/>
      <c r="BQW2382" s="697"/>
      <c r="BQX2382" s="473"/>
      <c r="BQY2382" s="470"/>
      <c r="BQZ2382" s="470"/>
      <c r="BRA2382" s="470"/>
      <c r="BRB2382" s="677"/>
      <c r="BRC2382" s="470"/>
      <c r="BRD2382" s="467"/>
      <c r="BRE2382" s="559"/>
      <c r="BRF2382" s="467"/>
      <c r="BRG2382" s="467"/>
      <c r="BRH2382" s="467"/>
      <c r="BRI2382" s="467"/>
      <c r="BRJ2382" s="467"/>
      <c r="BRK2382" s="467"/>
      <c r="BRL2382" s="467"/>
      <c r="BRM2382" s="467"/>
      <c r="BRN2382" s="467"/>
      <c r="BRO2382" s="467"/>
      <c r="BRP2382" s="467"/>
      <c r="BRQ2382" s="467"/>
      <c r="BRR2382" s="467"/>
      <c r="BRS2382" s="467"/>
      <c r="BRT2382" s="467"/>
      <c r="BRU2382" s="467"/>
      <c r="BRV2382" s="467"/>
      <c r="BRW2382" s="467"/>
      <c r="BRX2382" s="467"/>
      <c r="BRY2382" s="467"/>
      <c r="BRZ2382" s="467"/>
      <c r="BSA2382" s="467"/>
      <c r="BSB2382" s="1055"/>
      <c r="BSC2382" s="695"/>
      <c r="BSD2382" s="696"/>
      <c r="BSE2382" s="696"/>
      <c r="BSF2382" s="697"/>
      <c r="BSG2382" s="697"/>
      <c r="BSH2382" s="473"/>
      <c r="BSI2382" s="470"/>
      <c r="BSJ2382" s="470"/>
      <c r="BSK2382" s="470"/>
      <c r="BSL2382" s="677"/>
      <c r="BSM2382" s="470"/>
      <c r="BSN2382" s="467"/>
      <c r="BSO2382" s="559"/>
      <c r="BSP2382" s="467"/>
      <c r="BSQ2382" s="467"/>
      <c r="BSR2382" s="467"/>
      <c r="BSS2382" s="467"/>
      <c r="BST2382" s="467"/>
      <c r="BSU2382" s="467"/>
      <c r="BSV2382" s="467"/>
      <c r="BSW2382" s="467"/>
      <c r="BSX2382" s="467"/>
      <c r="BSY2382" s="467"/>
      <c r="BSZ2382" s="467"/>
      <c r="BTA2382" s="467"/>
      <c r="BTB2382" s="467"/>
      <c r="BTC2382" s="467"/>
      <c r="BTD2382" s="467"/>
      <c r="BTE2382" s="467"/>
      <c r="BTF2382" s="467"/>
      <c r="BTG2382" s="467"/>
      <c r="BTH2382" s="467"/>
      <c r="BTI2382" s="467"/>
      <c r="BTJ2382" s="467"/>
      <c r="BTK2382" s="467"/>
      <c r="BTL2382" s="1055"/>
      <c r="BTM2382" s="695"/>
      <c r="BTN2382" s="696"/>
      <c r="BTO2382" s="696"/>
      <c r="BTP2382" s="697"/>
      <c r="BTQ2382" s="697"/>
      <c r="BTR2382" s="473"/>
      <c r="BTS2382" s="470"/>
      <c r="BTT2382" s="470"/>
      <c r="BTU2382" s="470"/>
      <c r="BTV2382" s="677"/>
      <c r="BTW2382" s="470"/>
      <c r="BTX2382" s="467"/>
      <c r="BTY2382" s="559"/>
      <c r="BTZ2382" s="467"/>
      <c r="BUA2382" s="467"/>
      <c r="BUB2382" s="467"/>
      <c r="BUC2382" s="467"/>
      <c r="BUD2382" s="467"/>
      <c r="BUE2382" s="467"/>
      <c r="BUF2382" s="467"/>
      <c r="BUG2382" s="467"/>
      <c r="BUH2382" s="467"/>
      <c r="BUI2382" s="467"/>
      <c r="BUJ2382" s="467"/>
      <c r="BUK2382" s="467"/>
      <c r="BUL2382" s="467"/>
      <c r="BUM2382" s="467"/>
      <c r="BUN2382" s="467"/>
      <c r="BUO2382" s="467"/>
      <c r="BUP2382" s="467"/>
      <c r="BUQ2382" s="467"/>
      <c r="BUR2382" s="467"/>
      <c r="BUS2382" s="467"/>
      <c r="BUT2382" s="467"/>
      <c r="BUU2382" s="467"/>
      <c r="BUV2382" s="1055"/>
      <c r="BUW2382" s="695"/>
      <c r="BUX2382" s="696"/>
      <c r="BUY2382" s="696"/>
      <c r="BUZ2382" s="697"/>
      <c r="BVA2382" s="697"/>
      <c r="BVB2382" s="473"/>
      <c r="BVC2382" s="470"/>
      <c r="BVD2382" s="470"/>
      <c r="BVE2382" s="470"/>
      <c r="BVF2382" s="677"/>
      <c r="BVG2382" s="470"/>
      <c r="BVH2382" s="467"/>
      <c r="BVI2382" s="559"/>
      <c r="BVJ2382" s="467"/>
      <c r="BVK2382" s="467"/>
      <c r="BVL2382" s="467"/>
      <c r="BVM2382" s="467"/>
      <c r="BVN2382" s="467"/>
      <c r="BVO2382" s="467"/>
      <c r="BVP2382" s="467"/>
      <c r="BVQ2382" s="467"/>
      <c r="BVR2382" s="467"/>
      <c r="BVS2382" s="467"/>
      <c r="BVT2382" s="467"/>
      <c r="BVU2382" s="467"/>
      <c r="BVV2382" s="467"/>
      <c r="BVW2382" s="467"/>
      <c r="BVX2382" s="467"/>
      <c r="BVY2382" s="467"/>
      <c r="BVZ2382" s="467"/>
      <c r="BWA2382" s="467"/>
      <c r="BWB2382" s="467"/>
      <c r="BWC2382" s="467"/>
      <c r="BWD2382" s="467"/>
      <c r="BWE2382" s="467"/>
      <c r="BWF2382" s="1055"/>
      <c r="BWG2382" s="695"/>
      <c r="BWH2382" s="696"/>
      <c r="BWI2382" s="696"/>
      <c r="BWJ2382" s="697"/>
      <c r="BWK2382" s="697"/>
      <c r="BWL2382" s="473"/>
      <c r="BWM2382" s="470"/>
      <c r="BWN2382" s="470"/>
      <c r="BWO2382" s="470"/>
      <c r="BWP2382" s="677"/>
      <c r="BWQ2382" s="470"/>
      <c r="BWR2382" s="467"/>
      <c r="BWS2382" s="559"/>
      <c r="BWT2382" s="467"/>
      <c r="BWU2382" s="467"/>
      <c r="BWV2382" s="467"/>
      <c r="BWW2382" s="467"/>
      <c r="BWX2382" s="467"/>
      <c r="BWY2382" s="467"/>
      <c r="BWZ2382" s="467"/>
      <c r="BXA2382" s="467"/>
      <c r="BXB2382" s="467"/>
      <c r="BXC2382" s="467"/>
      <c r="BXD2382" s="467"/>
      <c r="BXE2382" s="467"/>
      <c r="BXF2382" s="467"/>
      <c r="BXG2382" s="467"/>
      <c r="BXH2382" s="467"/>
      <c r="BXI2382" s="467"/>
      <c r="BXJ2382" s="467"/>
      <c r="BXK2382" s="467"/>
      <c r="BXL2382" s="467"/>
      <c r="BXM2382" s="467"/>
      <c r="BXN2382" s="467"/>
      <c r="BXO2382" s="467"/>
      <c r="BXP2382" s="1055"/>
      <c r="BXQ2382" s="695"/>
      <c r="BXR2382" s="696"/>
      <c r="BXS2382" s="696"/>
      <c r="BXT2382" s="697"/>
      <c r="BXU2382" s="697"/>
      <c r="BXV2382" s="473"/>
      <c r="BXW2382" s="470"/>
      <c r="BXX2382" s="470"/>
      <c r="BXY2382" s="470"/>
      <c r="BXZ2382" s="677"/>
      <c r="BYA2382" s="470"/>
      <c r="BYB2382" s="467"/>
      <c r="BYC2382" s="559"/>
      <c r="BYD2382" s="467"/>
      <c r="BYE2382" s="467"/>
      <c r="BYF2382" s="467"/>
      <c r="BYG2382" s="467"/>
      <c r="BYH2382" s="467"/>
      <c r="BYI2382" s="467"/>
      <c r="BYJ2382" s="467"/>
      <c r="BYK2382" s="467"/>
      <c r="BYL2382" s="467"/>
      <c r="BYM2382" s="467"/>
      <c r="BYN2382" s="467"/>
      <c r="BYO2382" s="467"/>
      <c r="BYP2382" s="467"/>
      <c r="BYQ2382" s="467"/>
      <c r="BYR2382" s="467"/>
      <c r="BYS2382" s="467"/>
      <c r="BYT2382" s="467"/>
      <c r="BYU2382" s="467"/>
      <c r="BYV2382" s="467"/>
      <c r="BYW2382" s="467"/>
      <c r="BYX2382" s="467"/>
      <c r="BYY2382" s="467"/>
      <c r="BYZ2382" s="1055"/>
      <c r="BZA2382" s="695"/>
      <c r="BZB2382" s="696"/>
      <c r="BZC2382" s="696"/>
      <c r="BZD2382" s="697"/>
      <c r="BZE2382" s="697"/>
      <c r="BZF2382" s="473"/>
      <c r="BZG2382" s="470"/>
      <c r="BZH2382" s="470"/>
      <c r="BZI2382" s="470"/>
      <c r="BZJ2382" s="677"/>
      <c r="BZK2382" s="470"/>
      <c r="BZL2382" s="467"/>
      <c r="BZM2382" s="559"/>
      <c r="BZN2382" s="467"/>
      <c r="BZO2382" s="467"/>
      <c r="BZP2382" s="467"/>
      <c r="BZQ2382" s="467"/>
      <c r="BZR2382" s="467"/>
      <c r="BZS2382" s="467"/>
      <c r="BZT2382" s="467"/>
      <c r="BZU2382" s="467"/>
      <c r="BZV2382" s="467"/>
      <c r="BZW2382" s="467"/>
      <c r="BZX2382" s="467"/>
      <c r="BZY2382" s="467"/>
      <c r="BZZ2382" s="467"/>
      <c r="CAA2382" s="467"/>
      <c r="CAB2382" s="467"/>
      <c r="CAC2382" s="467"/>
      <c r="CAD2382" s="467"/>
      <c r="CAE2382" s="467"/>
      <c r="CAF2382" s="467"/>
      <c r="CAG2382" s="467"/>
      <c r="CAH2382" s="467"/>
      <c r="CAI2382" s="467"/>
      <c r="CAJ2382" s="1055"/>
      <c r="CAK2382" s="695"/>
      <c r="CAL2382" s="696"/>
      <c r="CAM2382" s="696"/>
      <c r="CAN2382" s="697"/>
      <c r="CAO2382" s="697"/>
      <c r="CAP2382" s="473"/>
      <c r="CAQ2382" s="470"/>
      <c r="CAR2382" s="470"/>
      <c r="CAS2382" s="470"/>
      <c r="CAT2382" s="677"/>
      <c r="CAU2382" s="470"/>
      <c r="CAV2382" s="467"/>
      <c r="CAW2382" s="559"/>
      <c r="CAX2382" s="467"/>
      <c r="CAY2382" s="467"/>
      <c r="CAZ2382" s="467"/>
      <c r="CBA2382" s="467"/>
      <c r="CBB2382" s="467"/>
      <c r="CBC2382" s="467"/>
      <c r="CBD2382" s="467"/>
      <c r="CBE2382" s="467"/>
      <c r="CBF2382" s="467"/>
      <c r="CBG2382" s="467"/>
      <c r="CBH2382" s="467"/>
      <c r="CBI2382" s="467"/>
      <c r="CBJ2382" s="467"/>
      <c r="CBK2382" s="467"/>
      <c r="CBL2382" s="467"/>
      <c r="CBM2382" s="467"/>
      <c r="CBN2382" s="467"/>
      <c r="CBO2382" s="467"/>
      <c r="CBP2382" s="467"/>
      <c r="CBQ2382" s="467"/>
      <c r="CBR2382" s="467"/>
      <c r="CBS2382" s="467"/>
      <c r="CBT2382" s="1055"/>
      <c r="CBU2382" s="695"/>
      <c r="CBV2382" s="696"/>
      <c r="CBW2382" s="696"/>
      <c r="CBX2382" s="697"/>
      <c r="CBY2382" s="697"/>
      <c r="CBZ2382" s="473"/>
      <c r="CCA2382" s="470"/>
      <c r="CCB2382" s="470"/>
      <c r="CCC2382" s="470"/>
      <c r="CCD2382" s="677"/>
      <c r="CCE2382" s="470"/>
      <c r="CCF2382" s="467"/>
      <c r="CCG2382" s="559"/>
      <c r="CCH2382" s="467"/>
      <c r="CCI2382" s="467"/>
      <c r="CCJ2382" s="467"/>
      <c r="CCK2382" s="467"/>
      <c r="CCL2382" s="467"/>
      <c r="CCM2382" s="467"/>
      <c r="CCN2382" s="467"/>
      <c r="CCO2382" s="467"/>
      <c r="CCP2382" s="467"/>
      <c r="CCQ2382" s="467"/>
      <c r="CCR2382" s="467"/>
      <c r="CCS2382" s="467"/>
      <c r="CCT2382" s="467"/>
      <c r="CCU2382" s="467"/>
      <c r="CCV2382" s="467"/>
      <c r="CCW2382" s="467"/>
      <c r="CCX2382" s="467"/>
      <c r="CCY2382" s="467"/>
      <c r="CCZ2382" s="467"/>
      <c r="CDA2382" s="467"/>
      <c r="CDB2382" s="467"/>
      <c r="CDC2382" s="467"/>
      <c r="CDD2382" s="1055"/>
      <c r="CDE2382" s="695"/>
      <c r="CDF2382" s="696"/>
      <c r="CDG2382" s="696"/>
      <c r="CDH2382" s="697"/>
      <c r="CDI2382" s="697"/>
      <c r="CDJ2382" s="473"/>
      <c r="CDK2382" s="470"/>
      <c r="CDL2382" s="470"/>
      <c r="CDM2382" s="470"/>
      <c r="CDN2382" s="677"/>
      <c r="CDO2382" s="470"/>
      <c r="CDP2382" s="467"/>
      <c r="CDQ2382" s="559"/>
      <c r="CDR2382" s="467"/>
      <c r="CDS2382" s="467"/>
      <c r="CDT2382" s="467"/>
      <c r="CDU2382" s="467"/>
      <c r="CDV2382" s="467"/>
      <c r="CDW2382" s="467"/>
      <c r="CDX2382" s="467"/>
      <c r="CDY2382" s="467"/>
      <c r="CDZ2382" s="467"/>
      <c r="CEA2382" s="467"/>
      <c r="CEB2382" s="467"/>
      <c r="CEC2382" s="467"/>
      <c r="CED2382" s="467"/>
      <c r="CEE2382" s="467"/>
      <c r="CEF2382" s="467"/>
      <c r="CEG2382" s="467"/>
      <c r="CEH2382" s="467"/>
      <c r="CEI2382" s="467"/>
      <c r="CEJ2382" s="467"/>
      <c r="CEK2382" s="467"/>
      <c r="CEL2382" s="467"/>
      <c r="CEM2382" s="467"/>
      <c r="CEN2382" s="1055"/>
      <c r="CEO2382" s="695"/>
      <c r="CEP2382" s="696"/>
      <c r="CEQ2382" s="696"/>
      <c r="CER2382" s="697"/>
      <c r="CES2382" s="697"/>
      <c r="CET2382" s="473"/>
      <c r="CEU2382" s="470"/>
      <c r="CEV2382" s="470"/>
      <c r="CEW2382" s="470"/>
      <c r="CEX2382" s="677"/>
      <c r="CEY2382" s="470"/>
      <c r="CEZ2382" s="467"/>
      <c r="CFA2382" s="559"/>
      <c r="CFB2382" s="467"/>
      <c r="CFC2382" s="467"/>
      <c r="CFD2382" s="467"/>
      <c r="CFE2382" s="467"/>
      <c r="CFF2382" s="467"/>
      <c r="CFG2382" s="467"/>
      <c r="CFH2382" s="467"/>
      <c r="CFI2382" s="467"/>
      <c r="CFJ2382" s="467"/>
      <c r="CFK2382" s="467"/>
      <c r="CFL2382" s="467"/>
      <c r="CFM2382" s="467"/>
      <c r="CFN2382" s="467"/>
      <c r="CFO2382" s="467"/>
      <c r="CFP2382" s="467"/>
      <c r="CFQ2382" s="467"/>
      <c r="CFR2382" s="467"/>
      <c r="CFS2382" s="467"/>
      <c r="CFT2382" s="467"/>
      <c r="CFU2382" s="467"/>
      <c r="CFV2382" s="467"/>
      <c r="CFW2382" s="467"/>
      <c r="CFX2382" s="1055"/>
      <c r="CFY2382" s="695"/>
      <c r="CFZ2382" s="696"/>
      <c r="CGA2382" s="696"/>
      <c r="CGB2382" s="697"/>
      <c r="CGC2382" s="697"/>
      <c r="CGD2382" s="473"/>
      <c r="CGE2382" s="470"/>
      <c r="CGF2382" s="470"/>
      <c r="CGG2382" s="470"/>
      <c r="CGH2382" s="677"/>
      <c r="CGI2382" s="470"/>
      <c r="CGJ2382" s="467"/>
      <c r="CGK2382" s="559"/>
      <c r="CGL2382" s="467"/>
      <c r="CGM2382" s="467"/>
      <c r="CGN2382" s="467"/>
      <c r="CGO2382" s="467"/>
      <c r="CGP2382" s="467"/>
      <c r="CGQ2382" s="467"/>
      <c r="CGR2382" s="467"/>
      <c r="CGS2382" s="467"/>
      <c r="CGT2382" s="467"/>
      <c r="CGU2382" s="467"/>
      <c r="CGV2382" s="467"/>
      <c r="CGW2382" s="467"/>
      <c r="CGX2382" s="467"/>
      <c r="CGY2382" s="467"/>
      <c r="CGZ2382" s="467"/>
      <c r="CHA2382" s="467"/>
      <c r="CHB2382" s="467"/>
      <c r="CHC2382" s="467"/>
      <c r="CHD2382" s="467"/>
      <c r="CHE2382" s="467"/>
      <c r="CHF2382" s="467"/>
      <c r="CHG2382" s="467"/>
      <c r="CHH2382" s="1055"/>
      <c r="CHI2382" s="695"/>
      <c r="CHJ2382" s="696"/>
      <c r="CHK2382" s="696"/>
      <c r="CHL2382" s="697"/>
      <c r="CHM2382" s="697"/>
      <c r="CHN2382" s="473"/>
      <c r="CHO2382" s="470"/>
      <c r="CHP2382" s="470"/>
      <c r="CHQ2382" s="470"/>
      <c r="CHR2382" s="677"/>
      <c r="CHS2382" s="470"/>
      <c r="CHT2382" s="467"/>
      <c r="CHU2382" s="559"/>
      <c r="CHV2382" s="467"/>
      <c r="CHW2382" s="467"/>
      <c r="CHX2382" s="467"/>
      <c r="CHY2382" s="467"/>
      <c r="CHZ2382" s="467"/>
      <c r="CIA2382" s="467"/>
      <c r="CIB2382" s="467"/>
      <c r="CIC2382" s="467"/>
      <c r="CID2382" s="467"/>
      <c r="CIE2382" s="467"/>
      <c r="CIF2382" s="467"/>
      <c r="CIG2382" s="467"/>
      <c r="CIH2382" s="467"/>
      <c r="CII2382" s="467"/>
      <c r="CIJ2382" s="467"/>
      <c r="CIK2382" s="467"/>
      <c r="CIL2382" s="467"/>
      <c r="CIM2382" s="467"/>
      <c r="CIN2382" s="467"/>
      <c r="CIO2382" s="467"/>
      <c r="CIP2382" s="467"/>
      <c r="CIQ2382" s="467"/>
      <c r="CIR2382" s="1055"/>
      <c r="CIS2382" s="695"/>
      <c r="CIT2382" s="696"/>
      <c r="CIU2382" s="696"/>
      <c r="CIV2382" s="697"/>
      <c r="CIW2382" s="697"/>
      <c r="CIX2382" s="473"/>
      <c r="CIY2382" s="470"/>
      <c r="CIZ2382" s="470"/>
      <c r="CJA2382" s="470"/>
      <c r="CJB2382" s="677"/>
      <c r="CJC2382" s="470"/>
      <c r="CJD2382" s="467"/>
      <c r="CJE2382" s="559"/>
      <c r="CJF2382" s="467"/>
      <c r="CJG2382" s="467"/>
      <c r="CJH2382" s="467"/>
      <c r="CJI2382" s="467"/>
      <c r="CJJ2382" s="467"/>
      <c r="CJK2382" s="467"/>
      <c r="CJL2382" s="467"/>
      <c r="CJM2382" s="467"/>
      <c r="CJN2382" s="467"/>
      <c r="CJO2382" s="467"/>
      <c r="CJP2382" s="467"/>
      <c r="CJQ2382" s="467"/>
      <c r="CJR2382" s="467"/>
      <c r="CJS2382" s="467"/>
      <c r="CJT2382" s="467"/>
      <c r="CJU2382" s="467"/>
      <c r="CJV2382" s="467"/>
      <c r="CJW2382" s="467"/>
      <c r="CJX2382" s="467"/>
      <c r="CJY2382" s="467"/>
      <c r="CJZ2382" s="467"/>
      <c r="CKA2382" s="467"/>
      <c r="CKB2382" s="1055"/>
      <c r="CKC2382" s="695"/>
      <c r="CKD2382" s="696"/>
      <c r="CKE2382" s="696"/>
      <c r="CKF2382" s="697"/>
      <c r="CKG2382" s="697"/>
      <c r="CKH2382" s="473"/>
      <c r="CKI2382" s="470"/>
      <c r="CKJ2382" s="470"/>
      <c r="CKK2382" s="470"/>
      <c r="CKL2382" s="677"/>
      <c r="CKM2382" s="470"/>
      <c r="CKN2382" s="467"/>
      <c r="CKO2382" s="559"/>
      <c r="CKP2382" s="467"/>
      <c r="CKQ2382" s="467"/>
      <c r="CKR2382" s="467"/>
      <c r="CKS2382" s="467"/>
      <c r="CKT2382" s="467"/>
      <c r="CKU2382" s="467"/>
      <c r="CKV2382" s="467"/>
      <c r="CKW2382" s="467"/>
      <c r="CKX2382" s="467"/>
      <c r="CKY2382" s="467"/>
      <c r="CKZ2382" s="467"/>
      <c r="CLA2382" s="467"/>
      <c r="CLB2382" s="467"/>
      <c r="CLC2382" s="467"/>
      <c r="CLD2382" s="467"/>
      <c r="CLE2382" s="467"/>
      <c r="CLF2382" s="467"/>
      <c r="CLG2382" s="467"/>
      <c r="CLH2382" s="467"/>
      <c r="CLI2382" s="467"/>
      <c r="CLJ2382" s="467"/>
      <c r="CLK2382" s="467"/>
      <c r="CLL2382" s="1055"/>
      <c r="CLM2382" s="695"/>
      <c r="CLN2382" s="696"/>
      <c r="CLO2382" s="696"/>
      <c r="CLP2382" s="697"/>
      <c r="CLQ2382" s="697"/>
      <c r="CLR2382" s="473"/>
      <c r="CLS2382" s="470"/>
      <c r="CLT2382" s="470"/>
      <c r="CLU2382" s="470"/>
      <c r="CLV2382" s="677"/>
      <c r="CLW2382" s="470"/>
      <c r="CLX2382" s="467"/>
      <c r="CLY2382" s="559"/>
      <c r="CLZ2382" s="467"/>
      <c r="CMA2382" s="467"/>
      <c r="CMB2382" s="467"/>
      <c r="CMC2382" s="467"/>
      <c r="CMD2382" s="467"/>
      <c r="CME2382" s="467"/>
      <c r="CMF2382" s="467"/>
      <c r="CMG2382" s="467"/>
      <c r="CMH2382" s="467"/>
      <c r="CMI2382" s="467"/>
      <c r="CMJ2382" s="467"/>
      <c r="CMK2382" s="467"/>
      <c r="CML2382" s="467"/>
      <c r="CMM2382" s="467"/>
      <c r="CMN2382" s="467"/>
      <c r="CMO2382" s="467"/>
      <c r="CMP2382" s="467"/>
      <c r="CMQ2382" s="467"/>
      <c r="CMR2382" s="467"/>
      <c r="CMS2382" s="467"/>
      <c r="CMT2382" s="467"/>
      <c r="CMU2382" s="467"/>
      <c r="CMV2382" s="1055"/>
      <c r="CMW2382" s="695"/>
      <c r="CMX2382" s="696"/>
      <c r="CMY2382" s="696"/>
      <c r="CMZ2382" s="697"/>
      <c r="CNA2382" s="697"/>
      <c r="CNB2382" s="473"/>
      <c r="CNC2382" s="470"/>
      <c r="CND2382" s="470"/>
      <c r="CNE2382" s="470"/>
      <c r="CNF2382" s="677"/>
      <c r="CNG2382" s="470"/>
      <c r="CNH2382" s="467"/>
      <c r="CNI2382" s="559"/>
      <c r="CNJ2382" s="467"/>
      <c r="CNK2382" s="467"/>
      <c r="CNL2382" s="467"/>
      <c r="CNM2382" s="467"/>
      <c r="CNN2382" s="467"/>
      <c r="CNO2382" s="467"/>
      <c r="CNP2382" s="467"/>
      <c r="CNQ2382" s="467"/>
      <c r="CNR2382" s="467"/>
      <c r="CNS2382" s="467"/>
      <c r="CNT2382" s="467"/>
      <c r="CNU2382" s="467"/>
      <c r="CNV2382" s="467"/>
      <c r="CNW2382" s="467"/>
      <c r="CNX2382" s="467"/>
      <c r="CNY2382" s="467"/>
      <c r="CNZ2382" s="467"/>
      <c r="COA2382" s="467"/>
      <c r="COB2382" s="467"/>
      <c r="COC2382" s="467"/>
      <c r="COD2382" s="467"/>
      <c r="COE2382" s="467"/>
      <c r="COF2382" s="1055"/>
      <c r="COG2382" s="695"/>
      <c r="COH2382" s="696"/>
      <c r="COI2382" s="696"/>
      <c r="COJ2382" s="697"/>
      <c r="COK2382" s="697"/>
      <c r="COL2382" s="473"/>
      <c r="COM2382" s="470"/>
      <c r="CON2382" s="470"/>
      <c r="COO2382" s="470"/>
      <c r="COP2382" s="677"/>
      <c r="COQ2382" s="470"/>
      <c r="COR2382" s="467"/>
      <c r="COS2382" s="559"/>
      <c r="COT2382" s="467"/>
      <c r="COU2382" s="467"/>
      <c r="COV2382" s="467"/>
      <c r="COW2382" s="467"/>
      <c r="COX2382" s="467"/>
      <c r="COY2382" s="467"/>
      <c r="COZ2382" s="467"/>
      <c r="CPA2382" s="467"/>
      <c r="CPB2382" s="467"/>
      <c r="CPC2382" s="467"/>
      <c r="CPD2382" s="467"/>
      <c r="CPE2382" s="467"/>
      <c r="CPF2382" s="467"/>
      <c r="CPG2382" s="467"/>
      <c r="CPH2382" s="467"/>
      <c r="CPI2382" s="467"/>
      <c r="CPJ2382" s="467"/>
      <c r="CPK2382" s="467"/>
      <c r="CPL2382" s="467"/>
      <c r="CPM2382" s="467"/>
      <c r="CPN2382" s="467"/>
      <c r="CPO2382" s="467"/>
      <c r="CPP2382" s="1055"/>
      <c r="CPQ2382" s="695"/>
      <c r="CPR2382" s="696"/>
      <c r="CPS2382" s="696"/>
      <c r="CPT2382" s="697"/>
      <c r="CPU2382" s="697"/>
      <c r="CPV2382" s="473"/>
      <c r="CPW2382" s="470"/>
      <c r="CPX2382" s="470"/>
      <c r="CPY2382" s="470"/>
      <c r="CPZ2382" s="677"/>
      <c r="CQA2382" s="470"/>
      <c r="CQB2382" s="467"/>
      <c r="CQC2382" s="559"/>
      <c r="CQD2382" s="467"/>
      <c r="CQE2382" s="467"/>
      <c r="CQF2382" s="467"/>
      <c r="CQG2382" s="467"/>
      <c r="CQH2382" s="467"/>
      <c r="CQI2382" s="467"/>
      <c r="CQJ2382" s="467"/>
      <c r="CQK2382" s="467"/>
      <c r="CQL2382" s="467"/>
      <c r="CQM2382" s="467"/>
      <c r="CQN2382" s="467"/>
      <c r="CQO2382" s="467"/>
      <c r="CQP2382" s="467"/>
      <c r="CQQ2382" s="467"/>
      <c r="CQR2382" s="467"/>
      <c r="CQS2382" s="467"/>
      <c r="CQT2382" s="467"/>
      <c r="CQU2382" s="467"/>
      <c r="CQV2382" s="467"/>
      <c r="CQW2382" s="467"/>
      <c r="CQX2382" s="467"/>
      <c r="CQY2382" s="467"/>
      <c r="CQZ2382" s="1055"/>
      <c r="CRA2382" s="695"/>
      <c r="CRB2382" s="696"/>
      <c r="CRC2382" s="696"/>
      <c r="CRD2382" s="697"/>
      <c r="CRE2382" s="697"/>
      <c r="CRF2382" s="473"/>
      <c r="CRG2382" s="470"/>
      <c r="CRH2382" s="470"/>
      <c r="CRI2382" s="470"/>
      <c r="CRJ2382" s="677"/>
      <c r="CRK2382" s="470"/>
      <c r="CRL2382" s="467"/>
      <c r="CRM2382" s="559"/>
      <c r="CRN2382" s="467"/>
      <c r="CRO2382" s="467"/>
      <c r="CRP2382" s="467"/>
      <c r="CRQ2382" s="467"/>
      <c r="CRR2382" s="467"/>
      <c r="CRS2382" s="467"/>
      <c r="CRT2382" s="467"/>
      <c r="CRU2382" s="467"/>
      <c r="CRV2382" s="467"/>
      <c r="CRW2382" s="467"/>
      <c r="CRX2382" s="467"/>
      <c r="CRY2382" s="467"/>
      <c r="CRZ2382" s="467"/>
      <c r="CSA2382" s="467"/>
      <c r="CSB2382" s="467"/>
      <c r="CSC2382" s="467"/>
      <c r="CSD2382" s="467"/>
      <c r="CSE2382" s="467"/>
      <c r="CSF2382" s="467"/>
      <c r="CSG2382" s="467"/>
      <c r="CSH2382" s="467"/>
      <c r="CSI2382" s="467"/>
      <c r="CSJ2382" s="1055"/>
      <c r="CSK2382" s="695"/>
      <c r="CSL2382" s="696"/>
      <c r="CSM2382" s="696"/>
      <c r="CSN2382" s="697"/>
      <c r="CSO2382" s="697"/>
      <c r="CSP2382" s="473"/>
      <c r="CSQ2382" s="470"/>
      <c r="CSR2382" s="470"/>
      <c r="CSS2382" s="470"/>
      <c r="CST2382" s="677"/>
      <c r="CSU2382" s="470"/>
      <c r="CSV2382" s="467"/>
      <c r="CSW2382" s="559"/>
      <c r="CSX2382" s="467"/>
      <c r="CSY2382" s="467"/>
      <c r="CSZ2382" s="467"/>
      <c r="CTA2382" s="467"/>
      <c r="CTB2382" s="467"/>
      <c r="CTC2382" s="467"/>
      <c r="CTD2382" s="467"/>
      <c r="CTE2382" s="467"/>
      <c r="CTF2382" s="467"/>
      <c r="CTG2382" s="467"/>
      <c r="CTH2382" s="467"/>
      <c r="CTI2382" s="467"/>
      <c r="CTJ2382" s="467"/>
      <c r="CTK2382" s="467"/>
      <c r="CTL2382" s="467"/>
      <c r="CTM2382" s="467"/>
      <c r="CTN2382" s="467"/>
      <c r="CTO2382" s="467"/>
      <c r="CTP2382" s="467"/>
      <c r="CTQ2382" s="467"/>
      <c r="CTR2382" s="467"/>
      <c r="CTS2382" s="467"/>
      <c r="CTT2382" s="1055"/>
      <c r="CTU2382" s="695"/>
      <c r="CTV2382" s="696"/>
      <c r="CTW2382" s="696"/>
      <c r="CTX2382" s="697"/>
      <c r="CTY2382" s="697"/>
      <c r="CTZ2382" s="473"/>
      <c r="CUA2382" s="470"/>
      <c r="CUB2382" s="470"/>
      <c r="CUC2382" s="470"/>
      <c r="CUD2382" s="677"/>
      <c r="CUE2382" s="470"/>
      <c r="CUF2382" s="467"/>
      <c r="CUG2382" s="559"/>
      <c r="CUH2382" s="467"/>
      <c r="CUI2382" s="467"/>
      <c r="CUJ2382" s="467"/>
      <c r="CUK2382" s="467"/>
      <c r="CUL2382" s="467"/>
      <c r="CUM2382" s="467"/>
      <c r="CUN2382" s="467"/>
      <c r="CUO2382" s="467"/>
      <c r="CUP2382" s="467"/>
      <c r="CUQ2382" s="467"/>
      <c r="CUR2382" s="467"/>
      <c r="CUS2382" s="467"/>
      <c r="CUT2382" s="467"/>
      <c r="CUU2382" s="467"/>
      <c r="CUV2382" s="467"/>
      <c r="CUW2382" s="467"/>
      <c r="CUX2382" s="467"/>
      <c r="CUY2382" s="467"/>
      <c r="CUZ2382" s="467"/>
      <c r="CVA2382" s="467"/>
      <c r="CVB2382" s="467"/>
      <c r="CVC2382" s="467"/>
      <c r="CVD2382" s="1055"/>
      <c r="CVE2382" s="695"/>
      <c r="CVF2382" s="696"/>
      <c r="CVG2382" s="696"/>
      <c r="CVH2382" s="697"/>
      <c r="CVI2382" s="697"/>
      <c r="CVJ2382" s="473"/>
      <c r="CVK2382" s="470"/>
      <c r="CVL2382" s="470"/>
      <c r="CVM2382" s="470"/>
      <c r="CVN2382" s="677"/>
      <c r="CVO2382" s="470"/>
      <c r="CVP2382" s="467"/>
      <c r="CVQ2382" s="559"/>
      <c r="CVR2382" s="467"/>
      <c r="CVS2382" s="467"/>
      <c r="CVT2382" s="467"/>
      <c r="CVU2382" s="467"/>
      <c r="CVV2382" s="467"/>
      <c r="CVW2382" s="467"/>
      <c r="CVX2382" s="467"/>
      <c r="CVY2382" s="467"/>
      <c r="CVZ2382" s="467"/>
      <c r="CWA2382" s="467"/>
      <c r="CWB2382" s="467"/>
      <c r="CWC2382" s="467"/>
      <c r="CWD2382" s="467"/>
      <c r="CWE2382" s="467"/>
      <c r="CWF2382" s="467"/>
      <c r="CWG2382" s="467"/>
      <c r="CWH2382" s="467"/>
      <c r="CWI2382" s="467"/>
      <c r="CWJ2382" s="467"/>
      <c r="CWK2382" s="467"/>
      <c r="CWL2382" s="467"/>
      <c r="CWM2382" s="467"/>
      <c r="CWN2382" s="1055"/>
      <c r="CWO2382" s="695"/>
      <c r="CWP2382" s="696"/>
      <c r="CWQ2382" s="696"/>
      <c r="CWR2382" s="697"/>
      <c r="CWS2382" s="697"/>
      <c r="CWT2382" s="473"/>
      <c r="CWU2382" s="470"/>
      <c r="CWV2382" s="470"/>
      <c r="CWW2382" s="470"/>
      <c r="CWX2382" s="677"/>
      <c r="CWY2382" s="470"/>
      <c r="CWZ2382" s="467"/>
      <c r="CXA2382" s="559"/>
      <c r="CXB2382" s="467"/>
      <c r="CXC2382" s="467"/>
      <c r="CXD2382" s="467"/>
      <c r="CXE2382" s="467"/>
      <c r="CXF2382" s="467"/>
      <c r="CXG2382" s="467"/>
      <c r="CXH2382" s="467"/>
      <c r="CXI2382" s="467"/>
      <c r="CXJ2382" s="467"/>
      <c r="CXK2382" s="467"/>
      <c r="CXL2382" s="467"/>
      <c r="CXM2382" s="467"/>
      <c r="CXN2382" s="467"/>
      <c r="CXO2382" s="467"/>
      <c r="CXP2382" s="467"/>
      <c r="CXQ2382" s="467"/>
      <c r="CXR2382" s="467"/>
      <c r="CXS2382" s="467"/>
      <c r="CXT2382" s="467"/>
      <c r="CXU2382" s="467"/>
      <c r="CXV2382" s="467"/>
      <c r="CXW2382" s="467"/>
      <c r="CXX2382" s="1055"/>
      <c r="CXY2382" s="695"/>
      <c r="CXZ2382" s="696"/>
      <c r="CYA2382" s="696"/>
      <c r="CYB2382" s="697"/>
      <c r="CYC2382" s="697"/>
      <c r="CYD2382" s="473"/>
      <c r="CYE2382" s="470"/>
      <c r="CYF2382" s="470"/>
      <c r="CYG2382" s="470"/>
      <c r="CYH2382" s="677"/>
      <c r="CYI2382" s="470"/>
      <c r="CYJ2382" s="467"/>
      <c r="CYK2382" s="559"/>
      <c r="CYL2382" s="467"/>
      <c r="CYM2382" s="467"/>
      <c r="CYN2382" s="467"/>
      <c r="CYO2382" s="467"/>
      <c r="CYP2382" s="467"/>
      <c r="CYQ2382" s="467"/>
      <c r="CYR2382" s="467"/>
      <c r="CYS2382" s="467"/>
      <c r="CYT2382" s="467"/>
      <c r="CYU2382" s="467"/>
      <c r="CYV2382" s="467"/>
      <c r="CYW2382" s="467"/>
      <c r="CYX2382" s="467"/>
      <c r="CYY2382" s="467"/>
      <c r="CYZ2382" s="467"/>
      <c r="CZA2382" s="467"/>
      <c r="CZB2382" s="467"/>
      <c r="CZC2382" s="467"/>
      <c r="CZD2382" s="467"/>
      <c r="CZE2382" s="467"/>
      <c r="CZF2382" s="467"/>
      <c r="CZG2382" s="467"/>
      <c r="CZH2382" s="1055"/>
      <c r="CZI2382" s="695"/>
      <c r="CZJ2382" s="696"/>
      <c r="CZK2382" s="696"/>
      <c r="CZL2382" s="697"/>
      <c r="CZM2382" s="697"/>
      <c r="CZN2382" s="473"/>
      <c r="CZO2382" s="470"/>
      <c r="CZP2382" s="470"/>
      <c r="CZQ2382" s="470"/>
      <c r="CZR2382" s="677"/>
      <c r="CZS2382" s="470"/>
      <c r="CZT2382" s="467"/>
      <c r="CZU2382" s="559"/>
      <c r="CZV2382" s="467"/>
      <c r="CZW2382" s="467"/>
      <c r="CZX2382" s="467"/>
      <c r="CZY2382" s="467"/>
      <c r="CZZ2382" s="467"/>
      <c r="DAA2382" s="467"/>
      <c r="DAB2382" s="467"/>
      <c r="DAC2382" s="467"/>
      <c r="DAD2382" s="467"/>
      <c r="DAE2382" s="467"/>
      <c r="DAF2382" s="467"/>
      <c r="DAG2382" s="467"/>
      <c r="DAH2382" s="467"/>
      <c r="DAI2382" s="467"/>
      <c r="DAJ2382" s="467"/>
      <c r="DAK2382" s="467"/>
      <c r="DAL2382" s="467"/>
      <c r="DAM2382" s="467"/>
      <c r="DAN2382" s="467"/>
      <c r="DAO2382" s="467"/>
      <c r="DAP2382" s="467"/>
      <c r="DAQ2382" s="467"/>
      <c r="DAR2382" s="1055"/>
      <c r="DAS2382" s="695"/>
      <c r="DAT2382" s="696"/>
      <c r="DAU2382" s="696"/>
      <c r="DAV2382" s="697"/>
      <c r="DAW2382" s="697"/>
      <c r="DAX2382" s="473"/>
      <c r="DAY2382" s="470"/>
      <c r="DAZ2382" s="470"/>
      <c r="DBA2382" s="470"/>
      <c r="DBB2382" s="677"/>
      <c r="DBC2382" s="470"/>
      <c r="DBD2382" s="467"/>
      <c r="DBE2382" s="559"/>
      <c r="DBF2382" s="467"/>
      <c r="DBG2382" s="467"/>
      <c r="DBH2382" s="467"/>
      <c r="DBI2382" s="467"/>
      <c r="DBJ2382" s="467"/>
      <c r="DBK2382" s="467"/>
      <c r="DBL2382" s="467"/>
      <c r="DBM2382" s="467"/>
      <c r="DBN2382" s="467"/>
      <c r="DBO2382" s="467"/>
      <c r="DBP2382" s="467"/>
      <c r="DBQ2382" s="467"/>
      <c r="DBR2382" s="467"/>
      <c r="DBS2382" s="467"/>
      <c r="DBT2382" s="467"/>
      <c r="DBU2382" s="467"/>
      <c r="DBV2382" s="467"/>
      <c r="DBW2382" s="467"/>
      <c r="DBX2382" s="467"/>
      <c r="DBY2382" s="467"/>
      <c r="DBZ2382" s="467"/>
      <c r="DCA2382" s="467"/>
      <c r="DCB2382" s="1055"/>
      <c r="DCC2382" s="695"/>
      <c r="DCD2382" s="696"/>
      <c r="DCE2382" s="696"/>
      <c r="DCF2382" s="697"/>
      <c r="DCG2382" s="697"/>
      <c r="DCH2382" s="473"/>
      <c r="DCI2382" s="470"/>
      <c r="DCJ2382" s="470"/>
      <c r="DCK2382" s="470"/>
      <c r="DCL2382" s="677"/>
      <c r="DCM2382" s="470"/>
      <c r="DCN2382" s="467"/>
      <c r="DCO2382" s="559"/>
      <c r="DCP2382" s="467"/>
      <c r="DCQ2382" s="467"/>
      <c r="DCR2382" s="467"/>
      <c r="DCS2382" s="467"/>
      <c r="DCT2382" s="467"/>
      <c r="DCU2382" s="467"/>
      <c r="DCV2382" s="467"/>
      <c r="DCW2382" s="467"/>
      <c r="DCX2382" s="467"/>
      <c r="DCY2382" s="467"/>
      <c r="DCZ2382" s="467"/>
      <c r="DDA2382" s="467"/>
      <c r="DDB2382" s="467"/>
      <c r="DDC2382" s="467"/>
      <c r="DDD2382" s="467"/>
      <c r="DDE2382" s="467"/>
      <c r="DDF2382" s="467"/>
      <c r="DDG2382" s="467"/>
      <c r="DDH2382" s="467"/>
      <c r="DDI2382" s="467"/>
      <c r="DDJ2382" s="467"/>
      <c r="DDK2382" s="467"/>
      <c r="DDL2382" s="1055"/>
      <c r="DDM2382" s="695"/>
      <c r="DDN2382" s="696"/>
      <c r="DDO2382" s="696"/>
      <c r="DDP2382" s="697"/>
      <c r="DDQ2382" s="697"/>
      <c r="DDR2382" s="473"/>
      <c r="DDS2382" s="470"/>
      <c r="DDT2382" s="470"/>
      <c r="DDU2382" s="470"/>
      <c r="DDV2382" s="677"/>
      <c r="DDW2382" s="470"/>
      <c r="DDX2382" s="467"/>
      <c r="DDY2382" s="559"/>
      <c r="DDZ2382" s="467"/>
      <c r="DEA2382" s="467"/>
      <c r="DEB2382" s="467"/>
      <c r="DEC2382" s="467"/>
      <c r="DED2382" s="467"/>
      <c r="DEE2382" s="467"/>
      <c r="DEF2382" s="467"/>
      <c r="DEG2382" s="467"/>
      <c r="DEH2382" s="467"/>
      <c r="DEI2382" s="467"/>
      <c r="DEJ2382" s="467"/>
      <c r="DEK2382" s="467"/>
      <c r="DEL2382" s="467"/>
      <c r="DEM2382" s="467"/>
      <c r="DEN2382" s="467"/>
      <c r="DEO2382" s="467"/>
      <c r="DEP2382" s="467"/>
      <c r="DEQ2382" s="467"/>
      <c r="DER2382" s="467"/>
      <c r="DES2382" s="467"/>
      <c r="DET2382" s="467"/>
      <c r="DEU2382" s="467"/>
      <c r="DEV2382" s="1055"/>
      <c r="DEW2382" s="695"/>
      <c r="DEX2382" s="696"/>
      <c r="DEY2382" s="696"/>
      <c r="DEZ2382" s="697"/>
      <c r="DFA2382" s="697"/>
      <c r="DFB2382" s="473"/>
      <c r="DFC2382" s="470"/>
      <c r="DFD2382" s="470"/>
      <c r="DFE2382" s="470"/>
      <c r="DFF2382" s="677"/>
      <c r="DFG2382" s="470"/>
      <c r="DFH2382" s="467"/>
      <c r="DFI2382" s="559"/>
      <c r="DFJ2382" s="467"/>
      <c r="DFK2382" s="467"/>
      <c r="DFL2382" s="467"/>
      <c r="DFM2382" s="467"/>
      <c r="DFN2382" s="467"/>
      <c r="DFO2382" s="467"/>
      <c r="DFP2382" s="467"/>
      <c r="DFQ2382" s="467"/>
      <c r="DFR2382" s="467"/>
      <c r="DFS2382" s="467"/>
      <c r="DFT2382" s="467"/>
      <c r="DFU2382" s="467"/>
      <c r="DFV2382" s="467"/>
      <c r="DFW2382" s="467"/>
      <c r="DFX2382" s="467"/>
      <c r="DFY2382" s="467"/>
      <c r="DFZ2382" s="467"/>
      <c r="DGA2382" s="467"/>
      <c r="DGB2382" s="467"/>
      <c r="DGC2382" s="467"/>
      <c r="DGD2382" s="467"/>
      <c r="DGE2382" s="467"/>
      <c r="DGF2382" s="1055"/>
      <c r="DGG2382" s="695"/>
      <c r="DGH2382" s="696"/>
      <c r="DGI2382" s="696"/>
      <c r="DGJ2382" s="697"/>
      <c r="DGK2382" s="697"/>
      <c r="DGL2382" s="473"/>
      <c r="DGM2382" s="470"/>
      <c r="DGN2382" s="470"/>
      <c r="DGO2382" s="470"/>
      <c r="DGP2382" s="677"/>
      <c r="DGQ2382" s="470"/>
      <c r="DGR2382" s="467"/>
      <c r="DGS2382" s="559"/>
      <c r="DGT2382" s="467"/>
      <c r="DGU2382" s="467"/>
      <c r="DGV2382" s="467"/>
      <c r="DGW2382" s="467"/>
      <c r="DGX2382" s="467"/>
      <c r="DGY2382" s="467"/>
      <c r="DGZ2382" s="467"/>
      <c r="DHA2382" s="467"/>
      <c r="DHB2382" s="467"/>
      <c r="DHC2382" s="467"/>
      <c r="DHD2382" s="467"/>
      <c r="DHE2382" s="467"/>
      <c r="DHF2382" s="467"/>
      <c r="DHG2382" s="467"/>
      <c r="DHH2382" s="467"/>
      <c r="DHI2382" s="467"/>
      <c r="DHJ2382" s="467"/>
      <c r="DHK2382" s="467"/>
      <c r="DHL2382" s="467"/>
      <c r="DHM2382" s="467"/>
      <c r="DHN2382" s="467"/>
      <c r="DHO2382" s="467"/>
      <c r="DHP2382" s="1055"/>
      <c r="DHQ2382" s="695"/>
      <c r="DHR2382" s="696"/>
      <c r="DHS2382" s="696"/>
      <c r="DHT2382" s="697"/>
      <c r="DHU2382" s="697"/>
      <c r="DHV2382" s="473"/>
      <c r="DHW2382" s="470"/>
      <c r="DHX2382" s="470"/>
      <c r="DHY2382" s="470"/>
      <c r="DHZ2382" s="677"/>
      <c r="DIA2382" s="470"/>
      <c r="DIB2382" s="467"/>
      <c r="DIC2382" s="559"/>
      <c r="DID2382" s="467"/>
      <c r="DIE2382" s="467"/>
      <c r="DIF2382" s="467"/>
      <c r="DIG2382" s="467"/>
      <c r="DIH2382" s="467"/>
      <c r="DII2382" s="467"/>
      <c r="DIJ2382" s="467"/>
      <c r="DIK2382" s="467"/>
      <c r="DIL2382" s="467"/>
      <c r="DIM2382" s="467"/>
      <c r="DIN2382" s="467"/>
      <c r="DIO2382" s="467"/>
      <c r="DIP2382" s="467"/>
      <c r="DIQ2382" s="467"/>
      <c r="DIR2382" s="467"/>
      <c r="DIS2382" s="467"/>
      <c r="DIT2382" s="467"/>
      <c r="DIU2382" s="467"/>
      <c r="DIV2382" s="467"/>
      <c r="DIW2382" s="467"/>
      <c r="DIX2382" s="467"/>
      <c r="DIY2382" s="467"/>
      <c r="DIZ2382" s="1055"/>
      <c r="DJA2382" s="695"/>
      <c r="DJB2382" s="696"/>
      <c r="DJC2382" s="696"/>
      <c r="DJD2382" s="697"/>
      <c r="DJE2382" s="697"/>
      <c r="DJF2382" s="473"/>
      <c r="DJG2382" s="470"/>
      <c r="DJH2382" s="470"/>
      <c r="DJI2382" s="470"/>
      <c r="DJJ2382" s="677"/>
      <c r="DJK2382" s="470"/>
      <c r="DJL2382" s="467"/>
      <c r="DJM2382" s="559"/>
      <c r="DJN2382" s="467"/>
      <c r="DJO2382" s="467"/>
      <c r="DJP2382" s="467"/>
      <c r="DJQ2382" s="467"/>
      <c r="DJR2382" s="467"/>
      <c r="DJS2382" s="467"/>
      <c r="DJT2382" s="467"/>
      <c r="DJU2382" s="467"/>
      <c r="DJV2382" s="467"/>
      <c r="DJW2382" s="467"/>
      <c r="DJX2382" s="467"/>
      <c r="DJY2382" s="467"/>
      <c r="DJZ2382" s="467"/>
      <c r="DKA2382" s="467"/>
      <c r="DKB2382" s="467"/>
      <c r="DKC2382" s="467"/>
      <c r="DKD2382" s="467"/>
      <c r="DKE2382" s="467"/>
      <c r="DKF2382" s="467"/>
      <c r="DKG2382" s="467"/>
      <c r="DKH2382" s="467"/>
      <c r="DKI2382" s="467"/>
      <c r="DKJ2382" s="1055"/>
      <c r="DKK2382" s="695"/>
      <c r="DKL2382" s="696"/>
      <c r="DKM2382" s="696"/>
      <c r="DKN2382" s="697"/>
      <c r="DKO2382" s="697"/>
      <c r="DKP2382" s="473"/>
      <c r="DKQ2382" s="470"/>
      <c r="DKR2382" s="470"/>
      <c r="DKS2382" s="470"/>
      <c r="DKT2382" s="677"/>
      <c r="DKU2382" s="470"/>
      <c r="DKV2382" s="467"/>
      <c r="DKW2382" s="559"/>
      <c r="DKX2382" s="467"/>
      <c r="DKY2382" s="467"/>
      <c r="DKZ2382" s="467"/>
      <c r="DLA2382" s="467"/>
      <c r="DLB2382" s="467"/>
      <c r="DLC2382" s="467"/>
      <c r="DLD2382" s="467"/>
      <c r="DLE2382" s="467"/>
      <c r="DLF2382" s="467"/>
      <c r="DLG2382" s="467"/>
      <c r="DLH2382" s="467"/>
      <c r="DLI2382" s="467"/>
      <c r="DLJ2382" s="467"/>
      <c r="DLK2382" s="467"/>
      <c r="DLL2382" s="467"/>
      <c r="DLM2382" s="467"/>
      <c r="DLN2382" s="467"/>
      <c r="DLO2382" s="467"/>
      <c r="DLP2382" s="467"/>
      <c r="DLQ2382" s="467"/>
      <c r="DLR2382" s="467"/>
      <c r="DLS2382" s="467"/>
      <c r="DLT2382" s="1055"/>
      <c r="DLU2382" s="695"/>
      <c r="DLV2382" s="696"/>
      <c r="DLW2382" s="696"/>
      <c r="DLX2382" s="697"/>
      <c r="DLY2382" s="697"/>
      <c r="DLZ2382" s="473"/>
      <c r="DMA2382" s="470"/>
      <c r="DMB2382" s="470"/>
      <c r="DMC2382" s="470"/>
      <c r="DMD2382" s="677"/>
      <c r="DME2382" s="470"/>
      <c r="DMF2382" s="467"/>
      <c r="DMG2382" s="559"/>
      <c r="DMH2382" s="467"/>
      <c r="DMI2382" s="467"/>
      <c r="DMJ2382" s="467"/>
      <c r="DMK2382" s="467"/>
      <c r="DML2382" s="467"/>
      <c r="DMM2382" s="467"/>
      <c r="DMN2382" s="467"/>
      <c r="DMO2382" s="467"/>
      <c r="DMP2382" s="467"/>
      <c r="DMQ2382" s="467"/>
      <c r="DMR2382" s="467"/>
      <c r="DMS2382" s="467"/>
      <c r="DMT2382" s="467"/>
      <c r="DMU2382" s="467"/>
      <c r="DMV2382" s="467"/>
      <c r="DMW2382" s="467"/>
      <c r="DMX2382" s="467"/>
      <c r="DMY2382" s="467"/>
      <c r="DMZ2382" s="467"/>
      <c r="DNA2382" s="467"/>
      <c r="DNB2382" s="467"/>
      <c r="DNC2382" s="467"/>
      <c r="DND2382" s="1055"/>
      <c r="DNE2382" s="695"/>
      <c r="DNF2382" s="696"/>
      <c r="DNG2382" s="696"/>
      <c r="DNH2382" s="697"/>
      <c r="DNI2382" s="697"/>
      <c r="DNJ2382" s="473"/>
      <c r="DNK2382" s="470"/>
      <c r="DNL2382" s="470"/>
      <c r="DNM2382" s="470"/>
      <c r="DNN2382" s="677"/>
      <c r="DNO2382" s="470"/>
      <c r="DNP2382" s="467"/>
      <c r="DNQ2382" s="559"/>
      <c r="DNR2382" s="467"/>
      <c r="DNS2382" s="467"/>
      <c r="DNT2382" s="467"/>
      <c r="DNU2382" s="467"/>
      <c r="DNV2382" s="467"/>
      <c r="DNW2382" s="467"/>
      <c r="DNX2382" s="467"/>
      <c r="DNY2382" s="467"/>
      <c r="DNZ2382" s="467"/>
      <c r="DOA2382" s="467"/>
      <c r="DOB2382" s="467"/>
      <c r="DOC2382" s="467"/>
      <c r="DOD2382" s="467"/>
      <c r="DOE2382" s="467"/>
      <c r="DOF2382" s="467"/>
      <c r="DOG2382" s="467"/>
      <c r="DOH2382" s="467"/>
      <c r="DOI2382" s="467"/>
      <c r="DOJ2382" s="467"/>
      <c r="DOK2382" s="467"/>
      <c r="DOL2382" s="467"/>
      <c r="DOM2382" s="467"/>
      <c r="DON2382" s="1055"/>
      <c r="DOO2382" s="695"/>
      <c r="DOP2382" s="696"/>
      <c r="DOQ2382" s="696"/>
      <c r="DOR2382" s="697"/>
      <c r="DOS2382" s="697"/>
      <c r="DOT2382" s="473"/>
      <c r="DOU2382" s="470"/>
      <c r="DOV2382" s="470"/>
      <c r="DOW2382" s="470"/>
      <c r="DOX2382" s="677"/>
      <c r="DOY2382" s="470"/>
      <c r="DOZ2382" s="467"/>
      <c r="DPA2382" s="559"/>
      <c r="DPB2382" s="467"/>
      <c r="DPC2382" s="467"/>
      <c r="DPD2382" s="467"/>
      <c r="DPE2382" s="467"/>
      <c r="DPF2382" s="467"/>
      <c r="DPG2382" s="467"/>
      <c r="DPH2382" s="467"/>
      <c r="DPI2382" s="467"/>
      <c r="DPJ2382" s="467"/>
      <c r="DPK2382" s="467"/>
      <c r="DPL2382" s="467"/>
      <c r="DPM2382" s="467"/>
      <c r="DPN2382" s="467"/>
      <c r="DPO2382" s="467"/>
      <c r="DPP2382" s="467"/>
      <c r="DPQ2382" s="467"/>
      <c r="DPR2382" s="467"/>
      <c r="DPS2382" s="467"/>
      <c r="DPT2382" s="467"/>
      <c r="DPU2382" s="467"/>
      <c r="DPV2382" s="467"/>
      <c r="DPW2382" s="467"/>
      <c r="DPX2382" s="1055"/>
      <c r="DPY2382" s="695"/>
      <c r="DPZ2382" s="696"/>
      <c r="DQA2382" s="696"/>
      <c r="DQB2382" s="697"/>
      <c r="DQC2382" s="697"/>
      <c r="DQD2382" s="473"/>
      <c r="DQE2382" s="470"/>
      <c r="DQF2382" s="470"/>
      <c r="DQG2382" s="470"/>
      <c r="DQH2382" s="677"/>
      <c r="DQI2382" s="470"/>
      <c r="DQJ2382" s="467"/>
      <c r="DQK2382" s="559"/>
      <c r="DQL2382" s="467"/>
      <c r="DQM2382" s="467"/>
      <c r="DQN2382" s="467"/>
      <c r="DQO2382" s="467"/>
      <c r="DQP2382" s="467"/>
      <c r="DQQ2382" s="467"/>
      <c r="DQR2382" s="467"/>
      <c r="DQS2382" s="467"/>
      <c r="DQT2382" s="467"/>
      <c r="DQU2382" s="467"/>
      <c r="DQV2382" s="467"/>
      <c r="DQW2382" s="467"/>
      <c r="DQX2382" s="467"/>
      <c r="DQY2382" s="467"/>
      <c r="DQZ2382" s="467"/>
      <c r="DRA2382" s="467"/>
      <c r="DRB2382" s="467"/>
      <c r="DRC2382" s="467"/>
      <c r="DRD2382" s="467"/>
      <c r="DRE2382" s="467"/>
      <c r="DRF2382" s="467"/>
      <c r="DRG2382" s="467"/>
      <c r="DRH2382" s="1055"/>
      <c r="DRI2382" s="695"/>
      <c r="DRJ2382" s="696"/>
      <c r="DRK2382" s="696"/>
      <c r="DRL2382" s="697"/>
      <c r="DRM2382" s="697"/>
      <c r="DRN2382" s="473"/>
      <c r="DRO2382" s="470"/>
      <c r="DRP2382" s="470"/>
      <c r="DRQ2382" s="470"/>
      <c r="DRR2382" s="677"/>
      <c r="DRS2382" s="470"/>
      <c r="DRT2382" s="467"/>
      <c r="DRU2382" s="559"/>
      <c r="DRV2382" s="467"/>
      <c r="DRW2382" s="467"/>
      <c r="DRX2382" s="467"/>
      <c r="DRY2382" s="467"/>
      <c r="DRZ2382" s="467"/>
      <c r="DSA2382" s="467"/>
      <c r="DSB2382" s="467"/>
      <c r="DSC2382" s="467"/>
      <c r="DSD2382" s="467"/>
      <c r="DSE2382" s="467"/>
      <c r="DSF2382" s="467"/>
      <c r="DSG2382" s="467"/>
      <c r="DSH2382" s="467"/>
      <c r="DSI2382" s="467"/>
      <c r="DSJ2382" s="467"/>
      <c r="DSK2382" s="467"/>
      <c r="DSL2382" s="467"/>
      <c r="DSM2382" s="467"/>
      <c r="DSN2382" s="467"/>
      <c r="DSO2382" s="467"/>
      <c r="DSP2382" s="467"/>
      <c r="DSQ2382" s="467"/>
      <c r="DSR2382" s="1055"/>
      <c r="DSS2382" s="695"/>
      <c r="DST2382" s="696"/>
      <c r="DSU2382" s="696"/>
      <c r="DSV2382" s="697"/>
      <c r="DSW2382" s="697"/>
      <c r="DSX2382" s="473"/>
      <c r="DSY2382" s="470"/>
      <c r="DSZ2382" s="470"/>
      <c r="DTA2382" s="470"/>
      <c r="DTB2382" s="677"/>
      <c r="DTC2382" s="470"/>
      <c r="DTD2382" s="467"/>
      <c r="DTE2382" s="559"/>
      <c r="DTF2382" s="467"/>
      <c r="DTG2382" s="467"/>
      <c r="DTH2382" s="467"/>
      <c r="DTI2382" s="467"/>
      <c r="DTJ2382" s="467"/>
      <c r="DTK2382" s="467"/>
      <c r="DTL2382" s="467"/>
      <c r="DTM2382" s="467"/>
      <c r="DTN2382" s="467"/>
      <c r="DTO2382" s="467"/>
      <c r="DTP2382" s="467"/>
      <c r="DTQ2382" s="467"/>
      <c r="DTR2382" s="467"/>
      <c r="DTS2382" s="467"/>
      <c r="DTT2382" s="467"/>
      <c r="DTU2382" s="467"/>
      <c r="DTV2382" s="467"/>
      <c r="DTW2382" s="467"/>
      <c r="DTX2382" s="467"/>
      <c r="DTY2382" s="467"/>
      <c r="DTZ2382" s="467"/>
      <c r="DUA2382" s="467"/>
      <c r="DUB2382" s="1055"/>
      <c r="DUC2382" s="695"/>
      <c r="DUD2382" s="696"/>
      <c r="DUE2382" s="696"/>
      <c r="DUF2382" s="697"/>
      <c r="DUG2382" s="697"/>
      <c r="DUH2382" s="473"/>
      <c r="DUI2382" s="470"/>
      <c r="DUJ2382" s="470"/>
      <c r="DUK2382" s="470"/>
      <c r="DUL2382" s="677"/>
      <c r="DUM2382" s="470"/>
      <c r="DUN2382" s="467"/>
      <c r="DUO2382" s="559"/>
      <c r="DUP2382" s="467"/>
      <c r="DUQ2382" s="467"/>
      <c r="DUR2382" s="467"/>
      <c r="DUS2382" s="467"/>
      <c r="DUT2382" s="467"/>
      <c r="DUU2382" s="467"/>
      <c r="DUV2382" s="467"/>
      <c r="DUW2382" s="467"/>
      <c r="DUX2382" s="467"/>
      <c r="DUY2382" s="467"/>
      <c r="DUZ2382" s="467"/>
      <c r="DVA2382" s="467"/>
      <c r="DVB2382" s="467"/>
      <c r="DVC2382" s="467"/>
      <c r="DVD2382" s="467"/>
      <c r="DVE2382" s="467"/>
      <c r="DVF2382" s="467"/>
      <c r="DVG2382" s="467"/>
      <c r="DVH2382" s="467"/>
      <c r="DVI2382" s="467"/>
      <c r="DVJ2382" s="467"/>
      <c r="DVK2382" s="467"/>
      <c r="DVL2382" s="1055"/>
      <c r="DVM2382" s="695"/>
      <c r="DVN2382" s="696"/>
      <c r="DVO2382" s="696"/>
      <c r="DVP2382" s="697"/>
      <c r="DVQ2382" s="697"/>
      <c r="DVR2382" s="473"/>
      <c r="DVS2382" s="470"/>
      <c r="DVT2382" s="470"/>
      <c r="DVU2382" s="470"/>
      <c r="DVV2382" s="677"/>
      <c r="DVW2382" s="470"/>
      <c r="DVX2382" s="467"/>
      <c r="DVY2382" s="559"/>
      <c r="DVZ2382" s="467"/>
      <c r="DWA2382" s="467"/>
      <c r="DWB2382" s="467"/>
      <c r="DWC2382" s="467"/>
      <c r="DWD2382" s="467"/>
      <c r="DWE2382" s="467"/>
      <c r="DWF2382" s="467"/>
      <c r="DWG2382" s="467"/>
      <c r="DWH2382" s="467"/>
      <c r="DWI2382" s="467"/>
      <c r="DWJ2382" s="467"/>
      <c r="DWK2382" s="467"/>
      <c r="DWL2382" s="467"/>
      <c r="DWM2382" s="467"/>
      <c r="DWN2382" s="467"/>
      <c r="DWO2382" s="467"/>
      <c r="DWP2382" s="467"/>
      <c r="DWQ2382" s="467"/>
      <c r="DWR2382" s="467"/>
      <c r="DWS2382" s="467"/>
      <c r="DWT2382" s="467"/>
      <c r="DWU2382" s="467"/>
      <c r="DWV2382" s="1055"/>
      <c r="DWW2382" s="695"/>
      <c r="DWX2382" s="696"/>
      <c r="DWY2382" s="696"/>
      <c r="DWZ2382" s="697"/>
      <c r="DXA2382" s="697"/>
      <c r="DXB2382" s="473"/>
      <c r="DXC2382" s="470"/>
      <c r="DXD2382" s="470"/>
      <c r="DXE2382" s="470"/>
      <c r="DXF2382" s="677"/>
      <c r="DXG2382" s="470"/>
      <c r="DXH2382" s="467"/>
      <c r="DXI2382" s="559"/>
      <c r="DXJ2382" s="467"/>
      <c r="DXK2382" s="467"/>
      <c r="DXL2382" s="467"/>
      <c r="DXM2382" s="467"/>
      <c r="DXN2382" s="467"/>
      <c r="DXO2382" s="467"/>
      <c r="DXP2382" s="467"/>
      <c r="DXQ2382" s="467"/>
      <c r="DXR2382" s="467"/>
      <c r="DXS2382" s="467"/>
      <c r="DXT2382" s="467"/>
      <c r="DXU2382" s="467"/>
      <c r="DXV2382" s="467"/>
      <c r="DXW2382" s="467"/>
      <c r="DXX2382" s="467"/>
      <c r="DXY2382" s="467"/>
      <c r="DXZ2382" s="467"/>
      <c r="DYA2382" s="467"/>
      <c r="DYB2382" s="467"/>
      <c r="DYC2382" s="467"/>
      <c r="DYD2382" s="467"/>
      <c r="DYE2382" s="467"/>
      <c r="DYF2382" s="1055"/>
      <c r="DYG2382" s="695"/>
      <c r="DYH2382" s="696"/>
      <c r="DYI2382" s="696"/>
      <c r="DYJ2382" s="697"/>
      <c r="DYK2382" s="697"/>
      <c r="DYL2382" s="473"/>
      <c r="DYM2382" s="470"/>
      <c r="DYN2382" s="470"/>
      <c r="DYO2382" s="470"/>
      <c r="DYP2382" s="677"/>
      <c r="DYQ2382" s="470"/>
      <c r="DYR2382" s="467"/>
      <c r="DYS2382" s="559"/>
      <c r="DYT2382" s="467"/>
      <c r="DYU2382" s="467"/>
      <c r="DYV2382" s="467"/>
      <c r="DYW2382" s="467"/>
      <c r="DYX2382" s="467"/>
      <c r="DYY2382" s="467"/>
      <c r="DYZ2382" s="467"/>
      <c r="DZA2382" s="467"/>
      <c r="DZB2382" s="467"/>
      <c r="DZC2382" s="467"/>
      <c r="DZD2382" s="467"/>
      <c r="DZE2382" s="467"/>
      <c r="DZF2382" s="467"/>
      <c r="DZG2382" s="467"/>
      <c r="DZH2382" s="467"/>
      <c r="DZI2382" s="467"/>
      <c r="DZJ2382" s="467"/>
      <c r="DZK2382" s="467"/>
      <c r="DZL2382" s="467"/>
      <c r="DZM2382" s="467"/>
      <c r="DZN2382" s="467"/>
      <c r="DZO2382" s="467"/>
      <c r="DZP2382" s="1055"/>
      <c r="DZQ2382" s="695"/>
      <c r="DZR2382" s="696"/>
      <c r="DZS2382" s="696"/>
      <c r="DZT2382" s="697"/>
      <c r="DZU2382" s="697"/>
      <c r="DZV2382" s="473"/>
      <c r="DZW2382" s="470"/>
      <c r="DZX2382" s="470"/>
      <c r="DZY2382" s="470"/>
      <c r="DZZ2382" s="677"/>
      <c r="EAA2382" s="470"/>
      <c r="EAB2382" s="467"/>
      <c r="EAC2382" s="559"/>
      <c r="EAD2382" s="467"/>
      <c r="EAE2382" s="467"/>
      <c r="EAF2382" s="467"/>
      <c r="EAG2382" s="467"/>
      <c r="EAH2382" s="467"/>
      <c r="EAI2382" s="467"/>
      <c r="EAJ2382" s="467"/>
      <c r="EAK2382" s="467"/>
      <c r="EAL2382" s="467"/>
      <c r="EAM2382" s="467"/>
      <c r="EAN2382" s="467"/>
      <c r="EAO2382" s="467"/>
      <c r="EAP2382" s="467"/>
      <c r="EAQ2382" s="467"/>
      <c r="EAR2382" s="467"/>
      <c r="EAS2382" s="467"/>
      <c r="EAT2382" s="467"/>
      <c r="EAU2382" s="467"/>
      <c r="EAV2382" s="467"/>
      <c r="EAW2382" s="467"/>
      <c r="EAX2382" s="467"/>
      <c r="EAY2382" s="467"/>
      <c r="EAZ2382" s="1055"/>
      <c r="EBA2382" s="695"/>
      <c r="EBB2382" s="696"/>
      <c r="EBC2382" s="696"/>
      <c r="EBD2382" s="697"/>
      <c r="EBE2382" s="697"/>
      <c r="EBF2382" s="473"/>
      <c r="EBG2382" s="470"/>
      <c r="EBH2382" s="470"/>
      <c r="EBI2382" s="470"/>
      <c r="EBJ2382" s="677"/>
      <c r="EBK2382" s="470"/>
      <c r="EBL2382" s="467"/>
      <c r="EBM2382" s="559"/>
      <c r="EBN2382" s="467"/>
      <c r="EBO2382" s="467"/>
      <c r="EBP2382" s="467"/>
      <c r="EBQ2382" s="467"/>
      <c r="EBR2382" s="467"/>
      <c r="EBS2382" s="467"/>
      <c r="EBT2382" s="467"/>
      <c r="EBU2382" s="467"/>
      <c r="EBV2382" s="467"/>
      <c r="EBW2382" s="467"/>
      <c r="EBX2382" s="467"/>
      <c r="EBY2382" s="467"/>
      <c r="EBZ2382" s="467"/>
      <c r="ECA2382" s="467"/>
      <c r="ECB2382" s="467"/>
      <c r="ECC2382" s="467"/>
      <c r="ECD2382" s="467"/>
      <c r="ECE2382" s="467"/>
      <c r="ECF2382" s="467"/>
      <c r="ECG2382" s="467"/>
      <c r="ECH2382" s="467"/>
      <c r="ECI2382" s="467"/>
      <c r="ECJ2382" s="1055"/>
      <c r="ECK2382" s="695"/>
      <c r="ECL2382" s="696"/>
      <c r="ECM2382" s="696"/>
      <c r="ECN2382" s="697"/>
      <c r="ECO2382" s="697"/>
      <c r="ECP2382" s="473"/>
      <c r="ECQ2382" s="470"/>
      <c r="ECR2382" s="470"/>
      <c r="ECS2382" s="470"/>
      <c r="ECT2382" s="677"/>
      <c r="ECU2382" s="470"/>
      <c r="ECV2382" s="467"/>
      <c r="ECW2382" s="559"/>
      <c r="ECX2382" s="467"/>
      <c r="ECY2382" s="467"/>
      <c r="ECZ2382" s="467"/>
      <c r="EDA2382" s="467"/>
      <c r="EDB2382" s="467"/>
      <c r="EDC2382" s="467"/>
      <c r="EDD2382" s="467"/>
      <c r="EDE2382" s="467"/>
      <c r="EDF2382" s="467"/>
      <c r="EDG2382" s="467"/>
      <c r="EDH2382" s="467"/>
      <c r="EDI2382" s="467"/>
      <c r="EDJ2382" s="467"/>
      <c r="EDK2382" s="467"/>
      <c r="EDL2382" s="467"/>
      <c r="EDM2382" s="467"/>
      <c r="EDN2382" s="467"/>
      <c r="EDO2382" s="467"/>
      <c r="EDP2382" s="467"/>
      <c r="EDQ2382" s="467"/>
      <c r="EDR2382" s="467"/>
      <c r="EDS2382" s="467"/>
      <c r="EDT2382" s="1055"/>
      <c r="EDU2382" s="695"/>
      <c r="EDV2382" s="696"/>
      <c r="EDW2382" s="696"/>
      <c r="EDX2382" s="697"/>
      <c r="EDY2382" s="697"/>
      <c r="EDZ2382" s="473"/>
      <c r="EEA2382" s="470"/>
      <c r="EEB2382" s="470"/>
      <c r="EEC2382" s="470"/>
      <c r="EED2382" s="677"/>
      <c r="EEE2382" s="470"/>
      <c r="EEF2382" s="467"/>
      <c r="EEG2382" s="559"/>
      <c r="EEH2382" s="467"/>
      <c r="EEI2382" s="467"/>
      <c r="EEJ2382" s="467"/>
      <c r="EEK2382" s="467"/>
      <c r="EEL2382" s="467"/>
      <c r="EEM2382" s="467"/>
      <c r="EEN2382" s="467"/>
      <c r="EEO2382" s="467"/>
      <c r="EEP2382" s="467"/>
      <c r="EEQ2382" s="467"/>
      <c r="EER2382" s="467"/>
      <c r="EES2382" s="467"/>
      <c r="EET2382" s="467"/>
      <c r="EEU2382" s="467"/>
      <c r="EEV2382" s="467"/>
      <c r="EEW2382" s="467"/>
      <c r="EEX2382" s="467"/>
      <c r="EEY2382" s="467"/>
      <c r="EEZ2382" s="467"/>
      <c r="EFA2382" s="467"/>
      <c r="EFB2382" s="467"/>
      <c r="EFC2382" s="467"/>
      <c r="EFD2382" s="1055"/>
      <c r="EFE2382" s="695"/>
      <c r="EFF2382" s="696"/>
      <c r="EFG2382" s="696"/>
      <c r="EFH2382" s="697"/>
      <c r="EFI2382" s="697"/>
      <c r="EFJ2382" s="473"/>
      <c r="EFK2382" s="470"/>
      <c r="EFL2382" s="470"/>
      <c r="EFM2382" s="470"/>
      <c r="EFN2382" s="677"/>
      <c r="EFO2382" s="470"/>
      <c r="EFP2382" s="467"/>
      <c r="EFQ2382" s="559"/>
      <c r="EFR2382" s="467"/>
      <c r="EFS2382" s="467"/>
      <c r="EFT2382" s="467"/>
      <c r="EFU2382" s="467"/>
      <c r="EFV2382" s="467"/>
      <c r="EFW2382" s="467"/>
      <c r="EFX2382" s="467"/>
      <c r="EFY2382" s="467"/>
      <c r="EFZ2382" s="467"/>
      <c r="EGA2382" s="467"/>
      <c r="EGB2382" s="467"/>
      <c r="EGC2382" s="467"/>
      <c r="EGD2382" s="467"/>
      <c r="EGE2382" s="467"/>
      <c r="EGF2382" s="467"/>
      <c r="EGG2382" s="467"/>
      <c r="EGH2382" s="467"/>
      <c r="EGI2382" s="467"/>
      <c r="EGJ2382" s="467"/>
      <c r="EGK2382" s="467"/>
      <c r="EGL2382" s="467"/>
      <c r="EGM2382" s="467"/>
      <c r="EGN2382" s="1055"/>
      <c r="EGO2382" s="695"/>
      <c r="EGP2382" s="696"/>
      <c r="EGQ2382" s="696"/>
      <c r="EGR2382" s="697"/>
      <c r="EGS2382" s="697"/>
      <c r="EGT2382" s="473"/>
      <c r="EGU2382" s="470"/>
      <c r="EGV2382" s="470"/>
      <c r="EGW2382" s="470"/>
      <c r="EGX2382" s="677"/>
      <c r="EGY2382" s="470"/>
      <c r="EGZ2382" s="467"/>
      <c r="EHA2382" s="559"/>
      <c r="EHB2382" s="467"/>
      <c r="EHC2382" s="467"/>
      <c r="EHD2382" s="467"/>
      <c r="EHE2382" s="467"/>
      <c r="EHF2382" s="467"/>
      <c r="EHG2382" s="467"/>
      <c r="EHH2382" s="467"/>
      <c r="EHI2382" s="467"/>
      <c r="EHJ2382" s="467"/>
      <c r="EHK2382" s="467"/>
      <c r="EHL2382" s="467"/>
      <c r="EHM2382" s="467"/>
      <c r="EHN2382" s="467"/>
      <c r="EHO2382" s="467"/>
      <c r="EHP2382" s="467"/>
      <c r="EHQ2382" s="467"/>
      <c r="EHR2382" s="467"/>
      <c r="EHS2382" s="467"/>
      <c r="EHT2382" s="467"/>
      <c r="EHU2382" s="467"/>
      <c r="EHV2382" s="467"/>
      <c r="EHW2382" s="467"/>
      <c r="EHX2382" s="1055"/>
      <c r="EHY2382" s="695"/>
      <c r="EHZ2382" s="696"/>
      <c r="EIA2382" s="696"/>
      <c r="EIB2382" s="697"/>
      <c r="EIC2382" s="697"/>
      <c r="EID2382" s="473"/>
      <c r="EIE2382" s="470"/>
      <c r="EIF2382" s="470"/>
      <c r="EIG2382" s="470"/>
      <c r="EIH2382" s="677"/>
      <c r="EII2382" s="470"/>
      <c r="EIJ2382" s="467"/>
      <c r="EIK2382" s="559"/>
      <c r="EIL2382" s="467"/>
      <c r="EIM2382" s="467"/>
      <c r="EIN2382" s="467"/>
      <c r="EIO2382" s="467"/>
      <c r="EIP2382" s="467"/>
      <c r="EIQ2382" s="467"/>
      <c r="EIR2382" s="467"/>
      <c r="EIS2382" s="467"/>
      <c r="EIT2382" s="467"/>
      <c r="EIU2382" s="467"/>
      <c r="EIV2382" s="467"/>
      <c r="EIW2382" s="467"/>
      <c r="EIX2382" s="467"/>
      <c r="EIY2382" s="467"/>
      <c r="EIZ2382" s="467"/>
      <c r="EJA2382" s="467"/>
      <c r="EJB2382" s="467"/>
      <c r="EJC2382" s="467"/>
      <c r="EJD2382" s="467"/>
      <c r="EJE2382" s="467"/>
      <c r="EJF2382" s="467"/>
      <c r="EJG2382" s="467"/>
      <c r="EJH2382" s="1055"/>
      <c r="EJI2382" s="695"/>
      <c r="EJJ2382" s="696"/>
      <c r="EJK2382" s="696"/>
      <c r="EJL2382" s="697"/>
      <c r="EJM2382" s="697"/>
      <c r="EJN2382" s="473"/>
      <c r="EJO2382" s="470"/>
      <c r="EJP2382" s="470"/>
      <c r="EJQ2382" s="470"/>
      <c r="EJR2382" s="677"/>
      <c r="EJS2382" s="470"/>
      <c r="EJT2382" s="467"/>
      <c r="EJU2382" s="559"/>
      <c r="EJV2382" s="467"/>
      <c r="EJW2382" s="467"/>
      <c r="EJX2382" s="467"/>
      <c r="EJY2382" s="467"/>
      <c r="EJZ2382" s="467"/>
      <c r="EKA2382" s="467"/>
      <c r="EKB2382" s="467"/>
      <c r="EKC2382" s="467"/>
      <c r="EKD2382" s="467"/>
      <c r="EKE2382" s="467"/>
      <c r="EKF2382" s="467"/>
      <c r="EKG2382" s="467"/>
      <c r="EKH2382" s="467"/>
      <c r="EKI2382" s="467"/>
      <c r="EKJ2382" s="467"/>
      <c r="EKK2382" s="467"/>
      <c r="EKL2382" s="467"/>
      <c r="EKM2382" s="467"/>
      <c r="EKN2382" s="467"/>
      <c r="EKO2382" s="467"/>
      <c r="EKP2382" s="467"/>
      <c r="EKQ2382" s="467"/>
      <c r="EKR2382" s="1055"/>
      <c r="EKS2382" s="695"/>
      <c r="EKT2382" s="696"/>
      <c r="EKU2382" s="696"/>
      <c r="EKV2382" s="697"/>
      <c r="EKW2382" s="697"/>
      <c r="EKX2382" s="473"/>
      <c r="EKY2382" s="470"/>
      <c r="EKZ2382" s="470"/>
      <c r="ELA2382" s="470"/>
      <c r="ELB2382" s="677"/>
      <c r="ELC2382" s="470"/>
      <c r="ELD2382" s="467"/>
      <c r="ELE2382" s="559"/>
      <c r="ELF2382" s="467"/>
      <c r="ELG2382" s="467"/>
      <c r="ELH2382" s="467"/>
      <c r="ELI2382" s="467"/>
      <c r="ELJ2382" s="467"/>
      <c r="ELK2382" s="467"/>
      <c r="ELL2382" s="467"/>
      <c r="ELM2382" s="467"/>
      <c r="ELN2382" s="467"/>
      <c r="ELO2382" s="467"/>
      <c r="ELP2382" s="467"/>
      <c r="ELQ2382" s="467"/>
      <c r="ELR2382" s="467"/>
      <c r="ELS2382" s="467"/>
      <c r="ELT2382" s="467"/>
      <c r="ELU2382" s="467"/>
      <c r="ELV2382" s="467"/>
      <c r="ELW2382" s="467"/>
      <c r="ELX2382" s="467"/>
      <c r="ELY2382" s="467"/>
      <c r="ELZ2382" s="467"/>
      <c r="EMA2382" s="467"/>
      <c r="EMB2382" s="1055"/>
      <c r="EMC2382" s="695"/>
      <c r="EMD2382" s="696"/>
      <c r="EME2382" s="696"/>
      <c r="EMF2382" s="697"/>
      <c r="EMG2382" s="697"/>
      <c r="EMH2382" s="473"/>
      <c r="EMI2382" s="470"/>
      <c r="EMJ2382" s="470"/>
      <c r="EMK2382" s="470"/>
      <c r="EML2382" s="677"/>
      <c r="EMM2382" s="470"/>
      <c r="EMN2382" s="467"/>
      <c r="EMO2382" s="559"/>
      <c r="EMP2382" s="467"/>
      <c r="EMQ2382" s="467"/>
      <c r="EMR2382" s="467"/>
      <c r="EMS2382" s="467"/>
      <c r="EMT2382" s="467"/>
      <c r="EMU2382" s="467"/>
      <c r="EMV2382" s="467"/>
      <c r="EMW2382" s="467"/>
      <c r="EMX2382" s="467"/>
      <c r="EMY2382" s="467"/>
      <c r="EMZ2382" s="467"/>
      <c r="ENA2382" s="467"/>
      <c r="ENB2382" s="467"/>
      <c r="ENC2382" s="467"/>
      <c r="END2382" s="467"/>
      <c r="ENE2382" s="467"/>
      <c r="ENF2382" s="467"/>
      <c r="ENG2382" s="467"/>
      <c r="ENH2382" s="467"/>
      <c r="ENI2382" s="467"/>
      <c r="ENJ2382" s="467"/>
      <c r="ENK2382" s="467"/>
      <c r="ENL2382" s="1055"/>
      <c r="ENM2382" s="695"/>
      <c r="ENN2382" s="696"/>
      <c r="ENO2382" s="696"/>
      <c r="ENP2382" s="697"/>
      <c r="ENQ2382" s="697"/>
      <c r="ENR2382" s="473"/>
      <c r="ENS2382" s="470"/>
      <c r="ENT2382" s="470"/>
      <c r="ENU2382" s="470"/>
      <c r="ENV2382" s="677"/>
      <c r="ENW2382" s="470"/>
      <c r="ENX2382" s="467"/>
      <c r="ENY2382" s="559"/>
      <c r="ENZ2382" s="467"/>
      <c r="EOA2382" s="467"/>
      <c r="EOB2382" s="467"/>
      <c r="EOC2382" s="467"/>
      <c r="EOD2382" s="467"/>
      <c r="EOE2382" s="467"/>
      <c r="EOF2382" s="467"/>
      <c r="EOG2382" s="467"/>
      <c r="EOH2382" s="467"/>
      <c r="EOI2382" s="467"/>
      <c r="EOJ2382" s="467"/>
      <c r="EOK2382" s="467"/>
      <c r="EOL2382" s="467"/>
      <c r="EOM2382" s="467"/>
      <c r="EON2382" s="467"/>
      <c r="EOO2382" s="467"/>
      <c r="EOP2382" s="467"/>
      <c r="EOQ2382" s="467"/>
      <c r="EOR2382" s="467"/>
      <c r="EOS2382" s="467"/>
      <c r="EOT2382" s="467"/>
      <c r="EOU2382" s="467"/>
      <c r="EOV2382" s="1055"/>
      <c r="EOW2382" s="695"/>
      <c r="EOX2382" s="696"/>
      <c r="EOY2382" s="696"/>
      <c r="EOZ2382" s="697"/>
      <c r="EPA2382" s="697"/>
      <c r="EPB2382" s="473"/>
      <c r="EPC2382" s="470"/>
      <c r="EPD2382" s="470"/>
      <c r="EPE2382" s="470"/>
      <c r="EPF2382" s="677"/>
      <c r="EPG2382" s="470"/>
      <c r="EPH2382" s="467"/>
      <c r="EPI2382" s="559"/>
      <c r="EPJ2382" s="467"/>
      <c r="EPK2382" s="467"/>
      <c r="EPL2382" s="467"/>
      <c r="EPM2382" s="467"/>
      <c r="EPN2382" s="467"/>
      <c r="EPO2382" s="467"/>
      <c r="EPP2382" s="467"/>
      <c r="EPQ2382" s="467"/>
      <c r="EPR2382" s="467"/>
      <c r="EPS2382" s="467"/>
      <c r="EPT2382" s="467"/>
      <c r="EPU2382" s="467"/>
      <c r="EPV2382" s="467"/>
      <c r="EPW2382" s="467"/>
      <c r="EPX2382" s="467"/>
      <c r="EPY2382" s="467"/>
      <c r="EPZ2382" s="467"/>
      <c r="EQA2382" s="467"/>
      <c r="EQB2382" s="467"/>
      <c r="EQC2382" s="467"/>
      <c r="EQD2382" s="467"/>
      <c r="EQE2382" s="467"/>
      <c r="EQF2382" s="1055"/>
      <c r="EQG2382" s="695"/>
      <c r="EQH2382" s="696"/>
      <c r="EQI2382" s="696"/>
      <c r="EQJ2382" s="697"/>
      <c r="EQK2382" s="697"/>
      <c r="EQL2382" s="473"/>
      <c r="EQM2382" s="470"/>
      <c r="EQN2382" s="470"/>
      <c r="EQO2382" s="470"/>
      <c r="EQP2382" s="677"/>
      <c r="EQQ2382" s="470"/>
      <c r="EQR2382" s="467"/>
      <c r="EQS2382" s="559"/>
      <c r="EQT2382" s="467"/>
      <c r="EQU2382" s="467"/>
      <c r="EQV2382" s="467"/>
      <c r="EQW2382" s="467"/>
      <c r="EQX2382" s="467"/>
      <c r="EQY2382" s="467"/>
      <c r="EQZ2382" s="467"/>
      <c r="ERA2382" s="467"/>
      <c r="ERB2382" s="467"/>
      <c r="ERC2382" s="467"/>
      <c r="ERD2382" s="467"/>
      <c r="ERE2382" s="467"/>
      <c r="ERF2382" s="467"/>
      <c r="ERG2382" s="467"/>
      <c r="ERH2382" s="467"/>
      <c r="ERI2382" s="467"/>
      <c r="ERJ2382" s="467"/>
      <c r="ERK2382" s="467"/>
      <c r="ERL2382" s="467"/>
      <c r="ERM2382" s="467"/>
      <c r="ERN2382" s="467"/>
      <c r="ERO2382" s="467"/>
      <c r="ERP2382" s="1055"/>
      <c r="ERQ2382" s="695"/>
      <c r="ERR2382" s="696"/>
      <c r="ERS2382" s="696"/>
      <c r="ERT2382" s="697"/>
      <c r="ERU2382" s="697"/>
      <c r="ERV2382" s="473"/>
      <c r="ERW2382" s="470"/>
      <c r="ERX2382" s="470"/>
      <c r="ERY2382" s="470"/>
      <c r="ERZ2382" s="677"/>
      <c r="ESA2382" s="470"/>
      <c r="ESB2382" s="467"/>
      <c r="ESC2382" s="559"/>
      <c r="ESD2382" s="467"/>
      <c r="ESE2382" s="467"/>
      <c r="ESF2382" s="467"/>
      <c r="ESG2382" s="467"/>
      <c r="ESH2382" s="467"/>
      <c r="ESI2382" s="467"/>
      <c r="ESJ2382" s="467"/>
      <c r="ESK2382" s="467"/>
      <c r="ESL2382" s="467"/>
      <c r="ESM2382" s="467"/>
      <c r="ESN2382" s="467"/>
      <c r="ESO2382" s="467"/>
      <c r="ESP2382" s="467"/>
      <c r="ESQ2382" s="467"/>
      <c r="ESR2382" s="467"/>
      <c r="ESS2382" s="467"/>
      <c r="EST2382" s="467"/>
      <c r="ESU2382" s="467"/>
      <c r="ESV2382" s="467"/>
      <c r="ESW2382" s="467"/>
      <c r="ESX2382" s="467"/>
      <c r="ESY2382" s="467"/>
      <c r="ESZ2382" s="1055"/>
      <c r="ETA2382" s="695"/>
      <c r="ETB2382" s="696"/>
      <c r="ETC2382" s="696"/>
      <c r="ETD2382" s="697"/>
      <c r="ETE2382" s="697"/>
      <c r="ETF2382" s="473"/>
      <c r="ETG2382" s="470"/>
      <c r="ETH2382" s="470"/>
      <c r="ETI2382" s="470"/>
      <c r="ETJ2382" s="677"/>
      <c r="ETK2382" s="470"/>
      <c r="ETL2382" s="467"/>
      <c r="ETM2382" s="559"/>
      <c r="ETN2382" s="467"/>
      <c r="ETO2382" s="467"/>
      <c r="ETP2382" s="467"/>
      <c r="ETQ2382" s="467"/>
      <c r="ETR2382" s="467"/>
      <c r="ETS2382" s="467"/>
      <c r="ETT2382" s="467"/>
      <c r="ETU2382" s="467"/>
      <c r="ETV2382" s="467"/>
      <c r="ETW2382" s="467"/>
      <c r="ETX2382" s="467"/>
      <c r="ETY2382" s="467"/>
      <c r="ETZ2382" s="467"/>
      <c r="EUA2382" s="467"/>
      <c r="EUB2382" s="467"/>
      <c r="EUC2382" s="467"/>
      <c r="EUD2382" s="467"/>
      <c r="EUE2382" s="467"/>
      <c r="EUF2382" s="467"/>
      <c r="EUG2382" s="467"/>
      <c r="EUH2382" s="467"/>
      <c r="EUI2382" s="467"/>
      <c r="EUJ2382" s="1055"/>
      <c r="EUK2382" s="695"/>
      <c r="EUL2382" s="696"/>
      <c r="EUM2382" s="696"/>
      <c r="EUN2382" s="697"/>
      <c r="EUO2382" s="697"/>
      <c r="EUP2382" s="473"/>
      <c r="EUQ2382" s="470"/>
      <c r="EUR2382" s="470"/>
      <c r="EUS2382" s="470"/>
      <c r="EUT2382" s="677"/>
      <c r="EUU2382" s="470"/>
      <c r="EUV2382" s="467"/>
      <c r="EUW2382" s="559"/>
      <c r="EUX2382" s="467"/>
      <c r="EUY2382" s="467"/>
      <c r="EUZ2382" s="467"/>
      <c r="EVA2382" s="467"/>
      <c r="EVB2382" s="467"/>
      <c r="EVC2382" s="467"/>
      <c r="EVD2382" s="467"/>
      <c r="EVE2382" s="467"/>
      <c r="EVF2382" s="467"/>
      <c r="EVG2382" s="467"/>
      <c r="EVH2382" s="467"/>
      <c r="EVI2382" s="467"/>
      <c r="EVJ2382" s="467"/>
      <c r="EVK2382" s="467"/>
      <c r="EVL2382" s="467"/>
      <c r="EVM2382" s="467"/>
      <c r="EVN2382" s="467"/>
      <c r="EVO2382" s="467"/>
      <c r="EVP2382" s="467"/>
      <c r="EVQ2382" s="467"/>
      <c r="EVR2382" s="467"/>
      <c r="EVS2382" s="467"/>
      <c r="EVT2382" s="1055"/>
      <c r="EVU2382" s="695"/>
      <c r="EVV2382" s="696"/>
      <c r="EVW2382" s="696"/>
      <c r="EVX2382" s="697"/>
      <c r="EVY2382" s="697"/>
      <c r="EVZ2382" s="473"/>
      <c r="EWA2382" s="470"/>
      <c r="EWB2382" s="470"/>
      <c r="EWC2382" s="470"/>
      <c r="EWD2382" s="677"/>
      <c r="EWE2382" s="470"/>
      <c r="EWF2382" s="467"/>
      <c r="EWG2382" s="559"/>
      <c r="EWH2382" s="467"/>
      <c r="EWI2382" s="467"/>
      <c r="EWJ2382" s="467"/>
      <c r="EWK2382" s="467"/>
      <c r="EWL2382" s="467"/>
      <c r="EWM2382" s="467"/>
      <c r="EWN2382" s="467"/>
      <c r="EWO2382" s="467"/>
      <c r="EWP2382" s="467"/>
      <c r="EWQ2382" s="467"/>
      <c r="EWR2382" s="467"/>
      <c r="EWS2382" s="467"/>
      <c r="EWT2382" s="467"/>
      <c r="EWU2382" s="467"/>
      <c r="EWV2382" s="467"/>
      <c r="EWW2382" s="467"/>
      <c r="EWX2382" s="467"/>
      <c r="EWY2382" s="467"/>
      <c r="EWZ2382" s="467"/>
      <c r="EXA2382" s="467"/>
      <c r="EXB2382" s="467"/>
      <c r="EXC2382" s="467"/>
      <c r="EXD2382" s="1055"/>
      <c r="EXE2382" s="695"/>
      <c r="EXF2382" s="696"/>
      <c r="EXG2382" s="696"/>
      <c r="EXH2382" s="697"/>
      <c r="EXI2382" s="697"/>
      <c r="EXJ2382" s="473"/>
      <c r="EXK2382" s="470"/>
      <c r="EXL2382" s="470"/>
      <c r="EXM2382" s="470"/>
      <c r="EXN2382" s="677"/>
      <c r="EXO2382" s="470"/>
      <c r="EXP2382" s="467"/>
      <c r="EXQ2382" s="559"/>
      <c r="EXR2382" s="467"/>
      <c r="EXS2382" s="467"/>
      <c r="EXT2382" s="467"/>
      <c r="EXU2382" s="467"/>
      <c r="EXV2382" s="467"/>
      <c r="EXW2382" s="467"/>
      <c r="EXX2382" s="467"/>
      <c r="EXY2382" s="467"/>
      <c r="EXZ2382" s="467"/>
      <c r="EYA2382" s="467"/>
      <c r="EYB2382" s="467"/>
      <c r="EYC2382" s="467"/>
      <c r="EYD2382" s="467"/>
      <c r="EYE2382" s="467"/>
      <c r="EYF2382" s="467"/>
      <c r="EYG2382" s="467"/>
      <c r="EYH2382" s="467"/>
      <c r="EYI2382" s="467"/>
      <c r="EYJ2382" s="467"/>
      <c r="EYK2382" s="467"/>
      <c r="EYL2382" s="467"/>
      <c r="EYM2382" s="467"/>
      <c r="EYN2382" s="1055"/>
      <c r="EYO2382" s="695"/>
      <c r="EYP2382" s="696"/>
      <c r="EYQ2382" s="696"/>
      <c r="EYR2382" s="697"/>
      <c r="EYS2382" s="697"/>
      <c r="EYT2382" s="473"/>
      <c r="EYU2382" s="470"/>
      <c r="EYV2382" s="470"/>
      <c r="EYW2382" s="470"/>
      <c r="EYX2382" s="677"/>
      <c r="EYY2382" s="470"/>
      <c r="EYZ2382" s="467"/>
      <c r="EZA2382" s="559"/>
      <c r="EZB2382" s="467"/>
      <c r="EZC2382" s="467"/>
      <c r="EZD2382" s="467"/>
      <c r="EZE2382" s="467"/>
      <c r="EZF2382" s="467"/>
      <c r="EZG2382" s="467"/>
      <c r="EZH2382" s="467"/>
      <c r="EZI2382" s="467"/>
      <c r="EZJ2382" s="467"/>
      <c r="EZK2382" s="467"/>
      <c r="EZL2382" s="467"/>
      <c r="EZM2382" s="467"/>
      <c r="EZN2382" s="467"/>
      <c r="EZO2382" s="467"/>
      <c r="EZP2382" s="467"/>
      <c r="EZQ2382" s="467"/>
      <c r="EZR2382" s="467"/>
      <c r="EZS2382" s="467"/>
      <c r="EZT2382" s="467"/>
      <c r="EZU2382" s="467"/>
      <c r="EZV2382" s="467"/>
      <c r="EZW2382" s="467"/>
      <c r="EZX2382" s="1055"/>
      <c r="EZY2382" s="695"/>
      <c r="EZZ2382" s="696"/>
      <c r="FAA2382" s="696"/>
      <c r="FAB2382" s="697"/>
      <c r="FAC2382" s="697"/>
      <c r="FAD2382" s="473"/>
      <c r="FAE2382" s="470"/>
      <c r="FAF2382" s="470"/>
      <c r="FAG2382" s="470"/>
      <c r="FAH2382" s="677"/>
      <c r="FAI2382" s="470"/>
      <c r="FAJ2382" s="467"/>
      <c r="FAK2382" s="559"/>
      <c r="FAL2382" s="467"/>
      <c r="FAM2382" s="467"/>
      <c r="FAN2382" s="467"/>
      <c r="FAO2382" s="467"/>
      <c r="FAP2382" s="467"/>
      <c r="FAQ2382" s="467"/>
      <c r="FAR2382" s="467"/>
      <c r="FAS2382" s="467"/>
      <c r="FAT2382" s="467"/>
      <c r="FAU2382" s="467"/>
      <c r="FAV2382" s="467"/>
      <c r="FAW2382" s="467"/>
      <c r="FAX2382" s="467"/>
      <c r="FAY2382" s="467"/>
      <c r="FAZ2382" s="467"/>
      <c r="FBA2382" s="467"/>
      <c r="FBB2382" s="467"/>
      <c r="FBC2382" s="467"/>
      <c r="FBD2382" s="467"/>
      <c r="FBE2382" s="467"/>
      <c r="FBF2382" s="467"/>
      <c r="FBG2382" s="467"/>
      <c r="FBH2382" s="1055"/>
      <c r="FBI2382" s="695"/>
      <c r="FBJ2382" s="696"/>
      <c r="FBK2382" s="696"/>
      <c r="FBL2382" s="697"/>
      <c r="FBM2382" s="697"/>
      <c r="FBN2382" s="473"/>
      <c r="FBO2382" s="470"/>
      <c r="FBP2382" s="470"/>
      <c r="FBQ2382" s="470"/>
      <c r="FBR2382" s="677"/>
      <c r="FBS2382" s="470"/>
      <c r="FBT2382" s="467"/>
      <c r="FBU2382" s="559"/>
      <c r="FBV2382" s="467"/>
      <c r="FBW2382" s="467"/>
      <c r="FBX2382" s="467"/>
      <c r="FBY2382" s="467"/>
      <c r="FBZ2382" s="467"/>
      <c r="FCA2382" s="467"/>
      <c r="FCB2382" s="467"/>
      <c r="FCC2382" s="467"/>
      <c r="FCD2382" s="467"/>
      <c r="FCE2382" s="467"/>
      <c r="FCF2382" s="467"/>
      <c r="FCG2382" s="467"/>
      <c r="FCH2382" s="467"/>
      <c r="FCI2382" s="467"/>
      <c r="FCJ2382" s="467"/>
      <c r="FCK2382" s="467"/>
      <c r="FCL2382" s="467"/>
      <c r="FCM2382" s="467"/>
      <c r="FCN2382" s="467"/>
      <c r="FCO2382" s="467"/>
      <c r="FCP2382" s="467"/>
      <c r="FCQ2382" s="467"/>
      <c r="FCR2382" s="1055"/>
      <c r="FCS2382" s="695"/>
      <c r="FCT2382" s="696"/>
      <c r="FCU2382" s="696"/>
      <c r="FCV2382" s="697"/>
      <c r="FCW2382" s="697"/>
      <c r="FCX2382" s="473"/>
      <c r="FCY2382" s="470"/>
      <c r="FCZ2382" s="470"/>
      <c r="FDA2382" s="470"/>
      <c r="FDB2382" s="677"/>
      <c r="FDC2382" s="470"/>
      <c r="FDD2382" s="467"/>
      <c r="FDE2382" s="559"/>
      <c r="FDF2382" s="467"/>
      <c r="FDG2382" s="467"/>
      <c r="FDH2382" s="467"/>
      <c r="FDI2382" s="467"/>
      <c r="FDJ2382" s="467"/>
      <c r="FDK2382" s="467"/>
      <c r="FDL2382" s="467"/>
      <c r="FDM2382" s="467"/>
      <c r="FDN2382" s="467"/>
      <c r="FDO2382" s="467"/>
      <c r="FDP2382" s="467"/>
      <c r="FDQ2382" s="467"/>
      <c r="FDR2382" s="467"/>
      <c r="FDS2382" s="467"/>
      <c r="FDT2382" s="467"/>
      <c r="FDU2382" s="467"/>
      <c r="FDV2382" s="467"/>
      <c r="FDW2382" s="467"/>
      <c r="FDX2382" s="467"/>
      <c r="FDY2382" s="467"/>
      <c r="FDZ2382" s="467"/>
      <c r="FEA2382" s="467"/>
      <c r="FEB2382" s="1055"/>
      <c r="FEC2382" s="695"/>
      <c r="FED2382" s="696"/>
      <c r="FEE2382" s="696"/>
      <c r="FEF2382" s="697"/>
      <c r="FEG2382" s="697"/>
      <c r="FEH2382" s="473"/>
      <c r="FEI2382" s="470"/>
      <c r="FEJ2382" s="470"/>
      <c r="FEK2382" s="470"/>
      <c r="FEL2382" s="677"/>
      <c r="FEM2382" s="470"/>
      <c r="FEN2382" s="467"/>
      <c r="FEO2382" s="559"/>
      <c r="FEP2382" s="467"/>
      <c r="FEQ2382" s="467"/>
      <c r="FER2382" s="467"/>
      <c r="FES2382" s="467"/>
      <c r="FET2382" s="467"/>
      <c r="FEU2382" s="467"/>
      <c r="FEV2382" s="467"/>
      <c r="FEW2382" s="467"/>
      <c r="FEX2382" s="467"/>
      <c r="FEY2382" s="467"/>
      <c r="FEZ2382" s="467"/>
      <c r="FFA2382" s="467"/>
      <c r="FFB2382" s="467"/>
      <c r="FFC2382" s="467"/>
      <c r="FFD2382" s="467"/>
      <c r="FFE2382" s="467"/>
      <c r="FFF2382" s="467"/>
      <c r="FFG2382" s="467"/>
      <c r="FFH2382" s="467"/>
      <c r="FFI2382" s="467"/>
      <c r="FFJ2382" s="467"/>
      <c r="FFK2382" s="467"/>
      <c r="FFL2382" s="1055"/>
      <c r="FFM2382" s="695"/>
      <c r="FFN2382" s="696"/>
      <c r="FFO2382" s="696"/>
      <c r="FFP2382" s="697"/>
      <c r="FFQ2382" s="697"/>
      <c r="FFR2382" s="473"/>
      <c r="FFS2382" s="470"/>
      <c r="FFT2382" s="470"/>
      <c r="FFU2382" s="470"/>
      <c r="FFV2382" s="677"/>
      <c r="FFW2382" s="470"/>
      <c r="FFX2382" s="467"/>
      <c r="FFY2382" s="559"/>
      <c r="FFZ2382" s="467"/>
      <c r="FGA2382" s="467"/>
      <c r="FGB2382" s="467"/>
      <c r="FGC2382" s="467"/>
      <c r="FGD2382" s="467"/>
      <c r="FGE2382" s="467"/>
      <c r="FGF2382" s="467"/>
      <c r="FGG2382" s="467"/>
      <c r="FGH2382" s="467"/>
      <c r="FGI2382" s="467"/>
      <c r="FGJ2382" s="467"/>
      <c r="FGK2382" s="467"/>
      <c r="FGL2382" s="467"/>
      <c r="FGM2382" s="467"/>
      <c r="FGN2382" s="467"/>
      <c r="FGO2382" s="467"/>
      <c r="FGP2382" s="467"/>
      <c r="FGQ2382" s="467"/>
      <c r="FGR2382" s="467"/>
      <c r="FGS2382" s="467"/>
      <c r="FGT2382" s="467"/>
      <c r="FGU2382" s="467"/>
      <c r="FGV2382" s="1055"/>
      <c r="FGW2382" s="695"/>
      <c r="FGX2382" s="696"/>
      <c r="FGY2382" s="696"/>
      <c r="FGZ2382" s="697"/>
      <c r="FHA2382" s="697"/>
      <c r="FHB2382" s="473"/>
      <c r="FHC2382" s="470"/>
      <c r="FHD2382" s="470"/>
      <c r="FHE2382" s="470"/>
      <c r="FHF2382" s="677"/>
      <c r="FHG2382" s="470"/>
      <c r="FHH2382" s="467"/>
      <c r="FHI2382" s="559"/>
      <c r="FHJ2382" s="467"/>
      <c r="FHK2382" s="467"/>
      <c r="FHL2382" s="467"/>
      <c r="FHM2382" s="467"/>
      <c r="FHN2382" s="467"/>
      <c r="FHO2382" s="467"/>
      <c r="FHP2382" s="467"/>
      <c r="FHQ2382" s="467"/>
      <c r="FHR2382" s="467"/>
      <c r="FHS2382" s="467"/>
      <c r="FHT2382" s="467"/>
      <c r="FHU2382" s="467"/>
      <c r="FHV2382" s="467"/>
      <c r="FHW2382" s="467"/>
      <c r="FHX2382" s="467"/>
      <c r="FHY2382" s="467"/>
      <c r="FHZ2382" s="467"/>
      <c r="FIA2382" s="467"/>
      <c r="FIB2382" s="467"/>
      <c r="FIC2382" s="467"/>
      <c r="FID2382" s="467"/>
      <c r="FIE2382" s="467"/>
      <c r="FIF2382" s="1055"/>
      <c r="FIG2382" s="695"/>
      <c r="FIH2382" s="696"/>
      <c r="FII2382" s="696"/>
      <c r="FIJ2382" s="697"/>
      <c r="FIK2382" s="697"/>
      <c r="FIL2382" s="473"/>
      <c r="FIM2382" s="470"/>
      <c r="FIN2382" s="470"/>
      <c r="FIO2382" s="470"/>
      <c r="FIP2382" s="677"/>
      <c r="FIQ2382" s="470"/>
      <c r="FIR2382" s="467"/>
      <c r="FIS2382" s="559"/>
      <c r="FIT2382" s="467"/>
      <c r="FIU2382" s="467"/>
      <c r="FIV2382" s="467"/>
      <c r="FIW2382" s="467"/>
      <c r="FIX2382" s="467"/>
      <c r="FIY2382" s="467"/>
      <c r="FIZ2382" s="467"/>
      <c r="FJA2382" s="467"/>
      <c r="FJB2382" s="467"/>
      <c r="FJC2382" s="467"/>
      <c r="FJD2382" s="467"/>
      <c r="FJE2382" s="467"/>
      <c r="FJF2382" s="467"/>
      <c r="FJG2382" s="467"/>
      <c r="FJH2382" s="467"/>
      <c r="FJI2382" s="467"/>
      <c r="FJJ2382" s="467"/>
      <c r="FJK2382" s="467"/>
      <c r="FJL2382" s="467"/>
      <c r="FJM2382" s="467"/>
      <c r="FJN2382" s="467"/>
      <c r="FJO2382" s="467"/>
      <c r="FJP2382" s="1055"/>
      <c r="FJQ2382" s="695"/>
      <c r="FJR2382" s="696"/>
      <c r="FJS2382" s="696"/>
      <c r="FJT2382" s="697"/>
      <c r="FJU2382" s="697"/>
      <c r="FJV2382" s="473"/>
      <c r="FJW2382" s="470"/>
      <c r="FJX2382" s="470"/>
      <c r="FJY2382" s="470"/>
      <c r="FJZ2382" s="677"/>
      <c r="FKA2382" s="470"/>
      <c r="FKB2382" s="467"/>
      <c r="FKC2382" s="559"/>
      <c r="FKD2382" s="467"/>
      <c r="FKE2382" s="467"/>
      <c r="FKF2382" s="467"/>
      <c r="FKG2382" s="467"/>
      <c r="FKH2382" s="467"/>
      <c r="FKI2382" s="467"/>
      <c r="FKJ2382" s="467"/>
      <c r="FKK2382" s="467"/>
      <c r="FKL2382" s="467"/>
      <c r="FKM2382" s="467"/>
      <c r="FKN2382" s="467"/>
      <c r="FKO2382" s="467"/>
      <c r="FKP2382" s="467"/>
      <c r="FKQ2382" s="467"/>
      <c r="FKR2382" s="467"/>
      <c r="FKS2382" s="467"/>
      <c r="FKT2382" s="467"/>
      <c r="FKU2382" s="467"/>
      <c r="FKV2382" s="467"/>
      <c r="FKW2382" s="467"/>
      <c r="FKX2382" s="467"/>
      <c r="FKY2382" s="467"/>
      <c r="FKZ2382" s="1055"/>
      <c r="FLA2382" s="695"/>
      <c r="FLB2382" s="696"/>
      <c r="FLC2382" s="696"/>
      <c r="FLD2382" s="697"/>
      <c r="FLE2382" s="697"/>
      <c r="FLF2382" s="473"/>
      <c r="FLG2382" s="470"/>
      <c r="FLH2382" s="470"/>
      <c r="FLI2382" s="470"/>
      <c r="FLJ2382" s="677"/>
      <c r="FLK2382" s="470"/>
      <c r="FLL2382" s="467"/>
      <c r="FLM2382" s="559"/>
      <c r="FLN2382" s="467"/>
      <c r="FLO2382" s="467"/>
      <c r="FLP2382" s="467"/>
      <c r="FLQ2382" s="467"/>
      <c r="FLR2382" s="467"/>
      <c r="FLS2382" s="467"/>
      <c r="FLT2382" s="467"/>
      <c r="FLU2382" s="467"/>
      <c r="FLV2382" s="467"/>
      <c r="FLW2382" s="467"/>
      <c r="FLX2382" s="467"/>
      <c r="FLY2382" s="467"/>
      <c r="FLZ2382" s="467"/>
      <c r="FMA2382" s="467"/>
      <c r="FMB2382" s="467"/>
      <c r="FMC2382" s="467"/>
      <c r="FMD2382" s="467"/>
      <c r="FME2382" s="467"/>
      <c r="FMF2382" s="467"/>
      <c r="FMG2382" s="467"/>
      <c r="FMH2382" s="467"/>
      <c r="FMI2382" s="467"/>
      <c r="FMJ2382" s="1055"/>
      <c r="FMK2382" s="695"/>
      <c r="FML2382" s="696"/>
      <c r="FMM2382" s="696"/>
      <c r="FMN2382" s="697"/>
      <c r="FMO2382" s="697"/>
      <c r="FMP2382" s="473"/>
      <c r="FMQ2382" s="470"/>
      <c r="FMR2382" s="470"/>
      <c r="FMS2382" s="470"/>
      <c r="FMT2382" s="677"/>
      <c r="FMU2382" s="470"/>
      <c r="FMV2382" s="467"/>
      <c r="FMW2382" s="559"/>
      <c r="FMX2382" s="467"/>
      <c r="FMY2382" s="467"/>
      <c r="FMZ2382" s="467"/>
      <c r="FNA2382" s="467"/>
      <c r="FNB2382" s="467"/>
      <c r="FNC2382" s="467"/>
      <c r="FND2382" s="467"/>
      <c r="FNE2382" s="467"/>
      <c r="FNF2382" s="467"/>
      <c r="FNG2382" s="467"/>
      <c r="FNH2382" s="467"/>
      <c r="FNI2382" s="467"/>
      <c r="FNJ2382" s="467"/>
      <c r="FNK2382" s="467"/>
      <c r="FNL2382" s="467"/>
      <c r="FNM2382" s="467"/>
      <c r="FNN2382" s="467"/>
      <c r="FNO2382" s="467"/>
      <c r="FNP2382" s="467"/>
      <c r="FNQ2382" s="467"/>
      <c r="FNR2382" s="467"/>
      <c r="FNS2382" s="467"/>
      <c r="FNT2382" s="1055"/>
      <c r="FNU2382" s="695"/>
      <c r="FNV2382" s="696"/>
      <c r="FNW2382" s="696"/>
      <c r="FNX2382" s="697"/>
      <c r="FNY2382" s="697"/>
      <c r="FNZ2382" s="473"/>
      <c r="FOA2382" s="470"/>
      <c r="FOB2382" s="470"/>
      <c r="FOC2382" s="470"/>
      <c r="FOD2382" s="677"/>
      <c r="FOE2382" s="470"/>
      <c r="FOF2382" s="467"/>
      <c r="FOG2382" s="559"/>
      <c r="FOH2382" s="467"/>
      <c r="FOI2382" s="467"/>
      <c r="FOJ2382" s="467"/>
      <c r="FOK2382" s="467"/>
      <c r="FOL2382" s="467"/>
      <c r="FOM2382" s="467"/>
      <c r="FON2382" s="467"/>
      <c r="FOO2382" s="467"/>
      <c r="FOP2382" s="467"/>
      <c r="FOQ2382" s="467"/>
      <c r="FOR2382" s="467"/>
      <c r="FOS2382" s="467"/>
      <c r="FOT2382" s="467"/>
      <c r="FOU2382" s="467"/>
      <c r="FOV2382" s="467"/>
      <c r="FOW2382" s="467"/>
      <c r="FOX2382" s="467"/>
      <c r="FOY2382" s="467"/>
      <c r="FOZ2382" s="467"/>
      <c r="FPA2382" s="467"/>
      <c r="FPB2382" s="467"/>
      <c r="FPC2382" s="467"/>
      <c r="FPD2382" s="1055"/>
      <c r="FPE2382" s="695"/>
      <c r="FPF2382" s="696"/>
      <c r="FPG2382" s="696"/>
      <c r="FPH2382" s="697"/>
      <c r="FPI2382" s="697"/>
      <c r="FPJ2382" s="473"/>
      <c r="FPK2382" s="470"/>
      <c r="FPL2382" s="470"/>
      <c r="FPM2382" s="470"/>
      <c r="FPN2382" s="677"/>
      <c r="FPO2382" s="470"/>
      <c r="FPP2382" s="467"/>
      <c r="FPQ2382" s="559"/>
      <c r="FPR2382" s="467"/>
      <c r="FPS2382" s="467"/>
      <c r="FPT2382" s="467"/>
      <c r="FPU2382" s="467"/>
      <c r="FPV2382" s="467"/>
      <c r="FPW2382" s="467"/>
      <c r="FPX2382" s="467"/>
      <c r="FPY2382" s="467"/>
      <c r="FPZ2382" s="467"/>
      <c r="FQA2382" s="467"/>
      <c r="FQB2382" s="467"/>
      <c r="FQC2382" s="467"/>
      <c r="FQD2382" s="467"/>
      <c r="FQE2382" s="467"/>
      <c r="FQF2382" s="467"/>
      <c r="FQG2382" s="467"/>
      <c r="FQH2382" s="467"/>
      <c r="FQI2382" s="467"/>
      <c r="FQJ2382" s="467"/>
      <c r="FQK2382" s="467"/>
      <c r="FQL2382" s="467"/>
      <c r="FQM2382" s="467"/>
      <c r="FQN2382" s="1055"/>
      <c r="FQO2382" s="695"/>
      <c r="FQP2382" s="696"/>
      <c r="FQQ2382" s="696"/>
      <c r="FQR2382" s="697"/>
      <c r="FQS2382" s="697"/>
      <c r="FQT2382" s="473"/>
      <c r="FQU2382" s="470"/>
      <c r="FQV2382" s="470"/>
      <c r="FQW2382" s="470"/>
      <c r="FQX2382" s="677"/>
      <c r="FQY2382" s="470"/>
      <c r="FQZ2382" s="467"/>
      <c r="FRA2382" s="559"/>
      <c r="FRB2382" s="467"/>
      <c r="FRC2382" s="467"/>
      <c r="FRD2382" s="467"/>
      <c r="FRE2382" s="467"/>
      <c r="FRF2382" s="467"/>
      <c r="FRG2382" s="467"/>
      <c r="FRH2382" s="467"/>
      <c r="FRI2382" s="467"/>
      <c r="FRJ2382" s="467"/>
      <c r="FRK2382" s="467"/>
      <c r="FRL2382" s="467"/>
      <c r="FRM2382" s="467"/>
      <c r="FRN2382" s="467"/>
      <c r="FRO2382" s="467"/>
      <c r="FRP2382" s="467"/>
      <c r="FRQ2382" s="467"/>
      <c r="FRR2382" s="467"/>
      <c r="FRS2382" s="467"/>
      <c r="FRT2382" s="467"/>
      <c r="FRU2382" s="467"/>
      <c r="FRV2382" s="467"/>
      <c r="FRW2382" s="467"/>
      <c r="FRX2382" s="1055"/>
      <c r="FRY2382" s="695"/>
      <c r="FRZ2382" s="696"/>
      <c r="FSA2382" s="696"/>
      <c r="FSB2382" s="697"/>
      <c r="FSC2382" s="697"/>
      <c r="FSD2382" s="473"/>
      <c r="FSE2382" s="470"/>
      <c r="FSF2382" s="470"/>
      <c r="FSG2382" s="470"/>
      <c r="FSH2382" s="677"/>
      <c r="FSI2382" s="470"/>
      <c r="FSJ2382" s="467"/>
      <c r="FSK2382" s="559"/>
      <c r="FSL2382" s="467"/>
      <c r="FSM2382" s="467"/>
      <c r="FSN2382" s="467"/>
      <c r="FSO2382" s="467"/>
      <c r="FSP2382" s="467"/>
      <c r="FSQ2382" s="467"/>
      <c r="FSR2382" s="467"/>
      <c r="FSS2382" s="467"/>
      <c r="FST2382" s="467"/>
      <c r="FSU2382" s="467"/>
      <c r="FSV2382" s="467"/>
      <c r="FSW2382" s="467"/>
      <c r="FSX2382" s="467"/>
      <c r="FSY2382" s="467"/>
      <c r="FSZ2382" s="467"/>
      <c r="FTA2382" s="467"/>
      <c r="FTB2382" s="467"/>
      <c r="FTC2382" s="467"/>
      <c r="FTD2382" s="467"/>
      <c r="FTE2382" s="467"/>
      <c r="FTF2382" s="467"/>
      <c r="FTG2382" s="467"/>
      <c r="FTH2382" s="1055"/>
      <c r="FTI2382" s="695"/>
      <c r="FTJ2382" s="696"/>
      <c r="FTK2382" s="696"/>
      <c r="FTL2382" s="697"/>
      <c r="FTM2382" s="697"/>
      <c r="FTN2382" s="473"/>
      <c r="FTO2382" s="470"/>
      <c r="FTP2382" s="470"/>
      <c r="FTQ2382" s="470"/>
      <c r="FTR2382" s="677"/>
      <c r="FTS2382" s="470"/>
      <c r="FTT2382" s="467"/>
      <c r="FTU2382" s="559"/>
      <c r="FTV2382" s="467"/>
      <c r="FTW2382" s="467"/>
      <c r="FTX2382" s="467"/>
      <c r="FTY2382" s="467"/>
      <c r="FTZ2382" s="467"/>
      <c r="FUA2382" s="467"/>
      <c r="FUB2382" s="467"/>
      <c r="FUC2382" s="467"/>
      <c r="FUD2382" s="467"/>
      <c r="FUE2382" s="467"/>
      <c r="FUF2382" s="467"/>
      <c r="FUG2382" s="467"/>
      <c r="FUH2382" s="467"/>
      <c r="FUI2382" s="467"/>
      <c r="FUJ2382" s="467"/>
      <c r="FUK2382" s="467"/>
      <c r="FUL2382" s="467"/>
      <c r="FUM2382" s="467"/>
      <c r="FUN2382" s="467"/>
      <c r="FUO2382" s="467"/>
      <c r="FUP2382" s="467"/>
      <c r="FUQ2382" s="467"/>
      <c r="FUR2382" s="1055"/>
      <c r="FUS2382" s="695"/>
      <c r="FUT2382" s="696"/>
      <c r="FUU2382" s="696"/>
      <c r="FUV2382" s="697"/>
      <c r="FUW2382" s="697"/>
      <c r="FUX2382" s="473"/>
      <c r="FUY2382" s="470"/>
      <c r="FUZ2382" s="470"/>
      <c r="FVA2382" s="470"/>
      <c r="FVB2382" s="677"/>
      <c r="FVC2382" s="470"/>
      <c r="FVD2382" s="467"/>
      <c r="FVE2382" s="559"/>
      <c r="FVF2382" s="467"/>
      <c r="FVG2382" s="467"/>
      <c r="FVH2382" s="467"/>
      <c r="FVI2382" s="467"/>
      <c r="FVJ2382" s="467"/>
      <c r="FVK2382" s="467"/>
      <c r="FVL2382" s="467"/>
      <c r="FVM2382" s="467"/>
      <c r="FVN2382" s="467"/>
      <c r="FVO2382" s="467"/>
      <c r="FVP2382" s="467"/>
      <c r="FVQ2382" s="467"/>
      <c r="FVR2382" s="467"/>
      <c r="FVS2382" s="467"/>
      <c r="FVT2382" s="467"/>
      <c r="FVU2382" s="467"/>
      <c r="FVV2382" s="467"/>
      <c r="FVW2382" s="467"/>
      <c r="FVX2382" s="467"/>
      <c r="FVY2382" s="467"/>
      <c r="FVZ2382" s="467"/>
      <c r="FWA2382" s="467"/>
      <c r="FWB2382" s="1055"/>
      <c r="FWC2382" s="695"/>
      <c r="FWD2382" s="696"/>
      <c r="FWE2382" s="696"/>
      <c r="FWF2382" s="697"/>
      <c r="FWG2382" s="697"/>
      <c r="FWH2382" s="473"/>
      <c r="FWI2382" s="470"/>
      <c r="FWJ2382" s="470"/>
      <c r="FWK2382" s="470"/>
      <c r="FWL2382" s="677"/>
      <c r="FWM2382" s="470"/>
      <c r="FWN2382" s="467"/>
      <c r="FWO2382" s="559"/>
      <c r="FWP2382" s="467"/>
      <c r="FWQ2382" s="467"/>
      <c r="FWR2382" s="467"/>
      <c r="FWS2382" s="467"/>
      <c r="FWT2382" s="467"/>
      <c r="FWU2382" s="467"/>
      <c r="FWV2382" s="467"/>
      <c r="FWW2382" s="467"/>
      <c r="FWX2382" s="467"/>
      <c r="FWY2382" s="467"/>
      <c r="FWZ2382" s="467"/>
      <c r="FXA2382" s="467"/>
      <c r="FXB2382" s="467"/>
      <c r="FXC2382" s="467"/>
      <c r="FXD2382" s="467"/>
      <c r="FXE2382" s="467"/>
      <c r="FXF2382" s="467"/>
      <c r="FXG2382" s="467"/>
      <c r="FXH2382" s="467"/>
      <c r="FXI2382" s="467"/>
      <c r="FXJ2382" s="467"/>
      <c r="FXK2382" s="467"/>
      <c r="FXL2382" s="1055"/>
      <c r="FXM2382" s="695"/>
      <c r="FXN2382" s="696"/>
      <c r="FXO2382" s="696"/>
      <c r="FXP2382" s="697"/>
      <c r="FXQ2382" s="697"/>
      <c r="FXR2382" s="473"/>
      <c r="FXS2382" s="470"/>
      <c r="FXT2382" s="470"/>
      <c r="FXU2382" s="470"/>
      <c r="FXV2382" s="677"/>
      <c r="FXW2382" s="470"/>
      <c r="FXX2382" s="467"/>
      <c r="FXY2382" s="559"/>
      <c r="FXZ2382" s="467"/>
      <c r="FYA2382" s="467"/>
      <c r="FYB2382" s="467"/>
      <c r="FYC2382" s="467"/>
      <c r="FYD2382" s="467"/>
      <c r="FYE2382" s="467"/>
      <c r="FYF2382" s="467"/>
      <c r="FYG2382" s="467"/>
      <c r="FYH2382" s="467"/>
      <c r="FYI2382" s="467"/>
      <c r="FYJ2382" s="467"/>
      <c r="FYK2382" s="467"/>
      <c r="FYL2382" s="467"/>
      <c r="FYM2382" s="467"/>
      <c r="FYN2382" s="467"/>
      <c r="FYO2382" s="467"/>
      <c r="FYP2382" s="467"/>
      <c r="FYQ2382" s="467"/>
      <c r="FYR2382" s="467"/>
      <c r="FYS2382" s="467"/>
      <c r="FYT2382" s="467"/>
      <c r="FYU2382" s="467"/>
      <c r="FYV2382" s="1055"/>
      <c r="FYW2382" s="695"/>
      <c r="FYX2382" s="696"/>
      <c r="FYY2382" s="696"/>
      <c r="FYZ2382" s="697"/>
      <c r="FZA2382" s="697"/>
      <c r="FZB2382" s="473"/>
      <c r="FZC2382" s="470"/>
      <c r="FZD2382" s="470"/>
      <c r="FZE2382" s="470"/>
      <c r="FZF2382" s="677"/>
      <c r="FZG2382" s="470"/>
      <c r="FZH2382" s="467"/>
      <c r="FZI2382" s="559"/>
      <c r="FZJ2382" s="467"/>
      <c r="FZK2382" s="467"/>
      <c r="FZL2382" s="467"/>
      <c r="FZM2382" s="467"/>
      <c r="FZN2382" s="467"/>
      <c r="FZO2382" s="467"/>
      <c r="FZP2382" s="467"/>
      <c r="FZQ2382" s="467"/>
      <c r="FZR2382" s="467"/>
      <c r="FZS2382" s="467"/>
      <c r="FZT2382" s="467"/>
      <c r="FZU2382" s="467"/>
      <c r="FZV2382" s="467"/>
      <c r="FZW2382" s="467"/>
      <c r="FZX2382" s="467"/>
      <c r="FZY2382" s="467"/>
      <c r="FZZ2382" s="467"/>
      <c r="GAA2382" s="467"/>
      <c r="GAB2382" s="467"/>
      <c r="GAC2382" s="467"/>
      <c r="GAD2382" s="467"/>
      <c r="GAE2382" s="467"/>
      <c r="GAF2382" s="1055"/>
      <c r="GAG2382" s="695"/>
      <c r="GAH2382" s="696"/>
      <c r="GAI2382" s="696"/>
      <c r="GAJ2382" s="697"/>
      <c r="GAK2382" s="697"/>
      <c r="GAL2382" s="473"/>
      <c r="GAM2382" s="470"/>
      <c r="GAN2382" s="470"/>
      <c r="GAO2382" s="470"/>
      <c r="GAP2382" s="677"/>
      <c r="GAQ2382" s="470"/>
      <c r="GAR2382" s="467"/>
      <c r="GAS2382" s="559"/>
      <c r="GAT2382" s="467"/>
      <c r="GAU2382" s="467"/>
      <c r="GAV2382" s="467"/>
      <c r="GAW2382" s="467"/>
      <c r="GAX2382" s="467"/>
      <c r="GAY2382" s="467"/>
      <c r="GAZ2382" s="467"/>
      <c r="GBA2382" s="467"/>
      <c r="GBB2382" s="467"/>
      <c r="GBC2382" s="467"/>
      <c r="GBD2382" s="467"/>
      <c r="GBE2382" s="467"/>
      <c r="GBF2382" s="467"/>
      <c r="GBG2382" s="467"/>
      <c r="GBH2382" s="467"/>
      <c r="GBI2382" s="467"/>
      <c r="GBJ2382" s="467"/>
      <c r="GBK2382" s="467"/>
      <c r="GBL2382" s="467"/>
      <c r="GBM2382" s="467"/>
      <c r="GBN2382" s="467"/>
      <c r="GBO2382" s="467"/>
      <c r="GBP2382" s="1055"/>
      <c r="GBQ2382" s="695"/>
      <c r="GBR2382" s="696"/>
      <c r="GBS2382" s="696"/>
      <c r="GBT2382" s="697"/>
      <c r="GBU2382" s="697"/>
      <c r="GBV2382" s="473"/>
      <c r="GBW2382" s="470"/>
      <c r="GBX2382" s="470"/>
      <c r="GBY2382" s="470"/>
      <c r="GBZ2382" s="677"/>
      <c r="GCA2382" s="470"/>
      <c r="GCB2382" s="467"/>
      <c r="GCC2382" s="559"/>
      <c r="GCD2382" s="467"/>
      <c r="GCE2382" s="467"/>
      <c r="GCF2382" s="467"/>
      <c r="GCG2382" s="467"/>
      <c r="GCH2382" s="467"/>
      <c r="GCI2382" s="467"/>
      <c r="GCJ2382" s="467"/>
      <c r="GCK2382" s="467"/>
      <c r="GCL2382" s="467"/>
      <c r="GCM2382" s="467"/>
      <c r="GCN2382" s="467"/>
      <c r="GCO2382" s="467"/>
      <c r="GCP2382" s="467"/>
      <c r="GCQ2382" s="467"/>
      <c r="GCR2382" s="467"/>
      <c r="GCS2382" s="467"/>
      <c r="GCT2382" s="467"/>
      <c r="GCU2382" s="467"/>
      <c r="GCV2382" s="467"/>
      <c r="GCW2382" s="467"/>
      <c r="GCX2382" s="467"/>
      <c r="GCY2382" s="467"/>
      <c r="GCZ2382" s="1055"/>
      <c r="GDA2382" s="695"/>
      <c r="GDB2382" s="696"/>
      <c r="GDC2382" s="696"/>
      <c r="GDD2382" s="697"/>
      <c r="GDE2382" s="697"/>
      <c r="GDF2382" s="473"/>
      <c r="GDG2382" s="470"/>
      <c r="GDH2382" s="470"/>
      <c r="GDI2382" s="470"/>
      <c r="GDJ2382" s="677"/>
      <c r="GDK2382" s="470"/>
      <c r="GDL2382" s="467"/>
      <c r="GDM2382" s="559"/>
      <c r="GDN2382" s="467"/>
      <c r="GDO2382" s="467"/>
      <c r="GDP2382" s="467"/>
      <c r="GDQ2382" s="467"/>
      <c r="GDR2382" s="467"/>
      <c r="GDS2382" s="467"/>
      <c r="GDT2382" s="467"/>
      <c r="GDU2382" s="467"/>
      <c r="GDV2382" s="467"/>
      <c r="GDW2382" s="467"/>
      <c r="GDX2382" s="467"/>
      <c r="GDY2382" s="467"/>
      <c r="GDZ2382" s="467"/>
      <c r="GEA2382" s="467"/>
      <c r="GEB2382" s="467"/>
      <c r="GEC2382" s="467"/>
      <c r="GED2382" s="467"/>
      <c r="GEE2382" s="467"/>
      <c r="GEF2382" s="467"/>
      <c r="GEG2382" s="467"/>
      <c r="GEH2382" s="467"/>
      <c r="GEI2382" s="467"/>
      <c r="GEJ2382" s="1055"/>
      <c r="GEK2382" s="695"/>
      <c r="GEL2382" s="696"/>
      <c r="GEM2382" s="696"/>
      <c r="GEN2382" s="697"/>
      <c r="GEO2382" s="697"/>
      <c r="GEP2382" s="473"/>
      <c r="GEQ2382" s="470"/>
      <c r="GER2382" s="470"/>
      <c r="GES2382" s="470"/>
      <c r="GET2382" s="677"/>
      <c r="GEU2382" s="470"/>
      <c r="GEV2382" s="467"/>
      <c r="GEW2382" s="559"/>
      <c r="GEX2382" s="467"/>
      <c r="GEY2382" s="467"/>
      <c r="GEZ2382" s="467"/>
      <c r="GFA2382" s="467"/>
      <c r="GFB2382" s="467"/>
      <c r="GFC2382" s="467"/>
      <c r="GFD2382" s="467"/>
      <c r="GFE2382" s="467"/>
      <c r="GFF2382" s="467"/>
      <c r="GFG2382" s="467"/>
      <c r="GFH2382" s="467"/>
      <c r="GFI2382" s="467"/>
      <c r="GFJ2382" s="467"/>
      <c r="GFK2382" s="467"/>
      <c r="GFL2382" s="467"/>
      <c r="GFM2382" s="467"/>
      <c r="GFN2382" s="467"/>
      <c r="GFO2382" s="467"/>
      <c r="GFP2382" s="467"/>
      <c r="GFQ2382" s="467"/>
      <c r="GFR2382" s="467"/>
      <c r="GFS2382" s="467"/>
      <c r="GFT2382" s="1055"/>
      <c r="GFU2382" s="695"/>
      <c r="GFV2382" s="696"/>
      <c r="GFW2382" s="696"/>
      <c r="GFX2382" s="697"/>
      <c r="GFY2382" s="697"/>
      <c r="GFZ2382" s="473"/>
      <c r="GGA2382" s="470"/>
      <c r="GGB2382" s="470"/>
      <c r="GGC2382" s="470"/>
      <c r="GGD2382" s="677"/>
      <c r="GGE2382" s="470"/>
      <c r="GGF2382" s="467"/>
      <c r="GGG2382" s="559"/>
      <c r="GGH2382" s="467"/>
      <c r="GGI2382" s="467"/>
      <c r="GGJ2382" s="467"/>
      <c r="GGK2382" s="467"/>
      <c r="GGL2382" s="467"/>
      <c r="GGM2382" s="467"/>
      <c r="GGN2382" s="467"/>
      <c r="GGO2382" s="467"/>
      <c r="GGP2382" s="467"/>
      <c r="GGQ2382" s="467"/>
      <c r="GGR2382" s="467"/>
      <c r="GGS2382" s="467"/>
      <c r="GGT2382" s="467"/>
      <c r="GGU2382" s="467"/>
      <c r="GGV2382" s="467"/>
      <c r="GGW2382" s="467"/>
      <c r="GGX2382" s="467"/>
      <c r="GGY2382" s="467"/>
      <c r="GGZ2382" s="467"/>
      <c r="GHA2382" s="467"/>
      <c r="GHB2382" s="467"/>
      <c r="GHC2382" s="467"/>
      <c r="GHD2382" s="1055"/>
      <c r="GHE2382" s="695"/>
      <c r="GHF2382" s="696"/>
      <c r="GHG2382" s="696"/>
      <c r="GHH2382" s="697"/>
      <c r="GHI2382" s="697"/>
      <c r="GHJ2382" s="473"/>
      <c r="GHK2382" s="470"/>
      <c r="GHL2382" s="470"/>
      <c r="GHM2382" s="470"/>
      <c r="GHN2382" s="677"/>
      <c r="GHO2382" s="470"/>
      <c r="GHP2382" s="467"/>
      <c r="GHQ2382" s="559"/>
      <c r="GHR2382" s="467"/>
      <c r="GHS2382" s="467"/>
      <c r="GHT2382" s="467"/>
      <c r="GHU2382" s="467"/>
      <c r="GHV2382" s="467"/>
      <c r="GHW2382" s="467"/>
      <c r="GHX2382" s="467"/>
      <c r="GHY2382" s="467"/>
      <c r="GHZ2382" s="467"/>
      <c r="GIA2382" s="467"/>
      <c r="GIB2382" s="467"/>
      <c r="GIC2382" s="467"/>
      <c r="GID2382" s="467"/>
      <c r="GIE2382" s="467"/>
      <c r="GIF2382" s="467"/>
      <c r="GIG2382" s="467"/>
      <c r="GIH2382" s="467"/>
      <c r="GII2382" s="467"/>
      <c r="GIJ2382" s="467"/>
      <c r="GIK2382" s="467"/>
      <c r="GIL2382" s="467"/>
      <c r="GIM2382" s="467"/>
      <c r="GIN2382" s="1055"/>
      <c r="GIO2382" s="695"/>
      <c r="GIP2382" s="696"/>
      <c r="GIQ2382" s="696"/>
      <c r="GIR2382" s="697"/>
      <c r="GIS2382" s="697"/>
      <c r="GIT2382" s="473"/>
      <c r="GIU2382" s="470"/>
      <c r="GIV2382" s="470"/>
      <c r="GIW2382" s="470"/>
      <c r="GIX2382" s="677"/>
      <c r="GIY2382" s="470"/>
      <c r="GIZ2382" s="467"/>
      <c r="GJA2382" s="559"/>
      <c r="GJB2382" s="467"/>
      <c r="GJC2382" s="467"/>
      <c r="GJD2382" s="467"/>
      <c r="GJE2382" s="467"/>
      <c r="GJF2382" s="467"/>
      <c r="GJG2382" s="467"/>
      <c r="GJH2382" s="467"/>
      <c r="GJI2382" s="467"/>
      <c r="GJJ2382" s="467"/>
      <c r="GJK2382" s="467"/>
      <c r="GJL2382" s="467"/>
      <c r="GJM2382" s="467"/>
      <c r="GJN2382" s="467"/>
      <c r="GJO2382" s="467"/>
      <c r="GJP2382" s="467"/>
      <c r="GJQ2382" s="467"/>
      <c r="GJR2382" s="467"/>
      <c r="GJS2382" s="467"/>
      <c r="GJT2382" s="467"/>
      <c r="GJU2382" s="467"/>
      <c r="GJV2382" s="467"/>
      <c r="GJW2382" s="467"/>
      <c r="GJX2382" s="1055"/>
      <c r="GJY2382" s="695"/>
      <c r="GJZ2382" s="696"/>
      <c r="GKA2382" s="696"/>
      <c r="GKB2382" s="697"/>
      <c r="GKC2382" s="697"/>
      <c r="GKD2382" s="473"/>
      <c r="GKE2382" s="470"/>
      <c r="GKF2382" s="470"/>
      <c r="GKG2382" s="470"/>
      <c r="GKH2382" s="677"/>
      <c r="GKI2382" s="470"/>
      <c r="GKJ2382" s="467"/>
      <c r="GKK2382" s="559"/>
      <c r="GKL2382" s="467"/>
      <c r="GKM2382" s="467"/>
      <c r="GKN2382" s="467"/>
      <c r="GKO2382" s="467"/>
      <c r="GKP2382" s="467"/>
      <c r="GKQ2382" s="467"/>
      <c r="GKR2382" s="467"/>
      <c r="GKS2382" s="467"/>
      <c r="GKT2382" s="467"/>
      <c r="GKU2382" s="467"/>
      <c r="GKV2382" s="467"/>
      <c r="GKW2382" s="467"/>
      <c r="GKX2382" s="467"/>
      <c r="GKY2382" s="467"/>
      <c r="GKZ2382" s="467"/>
      <c r="GLA2382" s="467"/>
      <c r="GLB2382" s="467"/>
      <c r="GLC2382" s="467"/>
      <c r="GLD2382" s="467"/>
      <c r="GLE2382" s="467"/>
      <c r="GLF2382" s="467"/>
      <c r="GLG2382" s="467"/>
      <c r="GLH2382" s="1055"/>
      <c r="GLI2382" s="695"/>
      <c r="GLJ2382" s="696"/>
      <c r="GLK2382" s="696"/>
      <c r="GLL2382" s="697"/>
      <c r="GLM2382" s="697"/>
      <c r="GLN2382" s="473"/>
      <c r="GLO2382" s="470"/>
      <c r="GLP2382" s="470"/>
      <c r="GLQ2382" s="470"/>
      <c r="GLR2382" s="677"/>
      <c r="GLS2382" s="470"/>
      <c r="GLT2382" s="467"/>
      <c r="GLU2382" s="559"/>
      <c r="GLV2382" s="467"/>
      <c r="GLW2382" s="467"/>
      <c r="GLX2382" s="467"/>
      <c r="GLY2382" s="467"/>
      <c r="GLZ2382" s="467"/>
      <c r="GMA2382" s="467"/>
      <c r="GMB2382" s="467"/>
      <c r="GMC2382" s="467"/>
      <c r="GMD2382" s="467"/>
      <c r="GME2382" s="467"/>
      <c r="GMF2382" s="467"/>
      <c r="GMG2382" s="467"/>
      <c r="GMH2382" s="467"/>
      <c r="GMI2382" s="467"/>
      <c r="GMJ2382" s="467"/>
      <c r="GMK2382" s="467"/>
      <c r="GML2382" s="467"/>
      <c r="GMM2382" s="467"/>
      <c r="GMN2382" s="467"/>
      <c r="GMO2382" s="467"/>
      <c r="GMP2382" s="467"/>
      <c r="GMQ2382" s="467"/>
      <c r="GMR2382" s="1055"/>
      <c r="GMS2382" s="695"/>
      <c r="GMT2382" s="696"/>
      <c r="GMU2382" s="696"/>
      <c r="GMV2382" s="697"/>
      <c r="GMW2382" s="697"/>
      <c r="GMX2382" s="473"/>
      <c r="GMY2382" s="470"/>
      <c r="GMZ2382" s="470"/>
      <c r="GNA2382" s="470"/>
      <c r="GNB2382" s="677"/>
      <c r="GNC2382" s="470"/>
      <c r="GND2382" s="467"/>
      <c r="GNE2382" s="559"/>
      <c r="GNF2382" s="467"/>
      <c r="GNG2382" s="467"/>
      <c r="GNH2382" s="467"/>
      <c r="GNI2382" s="467"/>
      <c r="GNJ2382" s="467"/>
      <c r="GNK2382" s="467"/>
      <c r="GNL2382" s="467"/>
      <c r="GNM2382" s="467"/>
      <c r="GNN2382" s="467"/>
      <c r="GNO2382" s="467"/>
      <c r="GNP2382" s="467"/>
      <c r="GNQ2382" s="467"/>
      <c r="GNR2382" s="467"/>
      <c r="GNS2382" s="467"/>
      <c r="GNT2382" s="467"/>
      <c r="GNU2382" s="467"/>
      <c r="GNV2382" s="467"/>
      <c r="GNW2382" s="467"/>
      <c r="GNX2382" s="467"/>
      <c r="GNY2382" s="467"/>
      <c r="GNZ2382" s="467"/>
      <c r="GOA2382" s="467"/>
      <c r="GOB2382" s="1055"/>
      <c r="GOC2382" s="695"/>
      <c r="GOD2382" s="696"/>
      <c r="GOE2382" s="696"/>
      <c r="GOF2382" s="697"/>
      <c r="GOG2382" s="697"/>
      <c r="GOH2382" s="473"/>
      <c r="GOI2382" s="470"/>
      <c r="GOJ2382" s="470"/>
      <c r="GOK2382" s="470"/>
      <c r="GOL2382" s="677"/>
      <c r="GOM2382" s="470"/>
      <c r="GON2382" s="467"/>
      <c r="GOO2382" s="559"/>
      <c r="GOP2382" s="467"/>
      <c r="GOQ2382" s="467"/>
      <c r="GOR2382" s="467"/>
      <c r="GOS2382" s="467"/>
      <c r="GOT2382" s="467"/>
      <c r="GOU2382" s="467"/>
      <c r="GOV2382" s="467"/>
      <c r="GOW2382" s="467"/>
      <c r="GOX2382" s="467"/>
      <c r="GOY2382" s="467"/>
      <c r="GOZ2382" s="467"/>
      <c r="GPA2382" s="467"/>
      <c r="GPB2382" s="467"/>
      <c r="GPC2382" s="467"/>
      <c r="GPD2382" s="467"/>
      <c r="GPE2382" s="467"/>
      <c r="GPF2382" s="467"/>
      <c r="GPG2382" s="467"/>
      <c r="GPH2382" s="467"/>
      <c r="GPI2382" s="467"/>
      <c r="GPJ2382" s="467"/>
      <c r="GPK2382" s="467"/>
      <c r="GPL2382" s="1055"/>
      <c r="GPM2382" s="695"/>
      <c r="GPN2382" s="696"/>
      <c r="GPO2382" s="696"/>
      <c r="GPP2382" s="697"/>
      <c r="GPQ2382" s="697"/>
      <c r="GPR2382" s="473"/>
      <c r="GPS2382" s="470"/>
      <c r="GPT2382" s="470"/>
      <c r="GPU2382" s="470"/>
      <c r="GPV2382" s="677"/>
      <c r="GPW2382" s="470"/>
      <c r="GPX2382" s="467"/>
      <c r="GPY2382" s="559"/>
      <c r="GPZ2382" s="467"/>
      <c r="GQA2382" s="467"/>
      <c r="GQB2382" s="467"/>
      <c r="GQC2382" s="467"/>
      <c r="GQD2382" s="467"/>
      <c r="GQE2382" s="467"/>
      <c r="GQF2382" s="467"/>
      <c r="GQG2382" s="467"/>
      <c r="GQH2382" s="467"/>
      <c r="GQI2382" s="467"/>
      <c r="GQJ2382" s="467"/>
      <c r="GQK2382" s="467"/>
      <c r="GQL2382" s="467"/>
      <c r="GQM2382" s="467"/>
      <c r="GQN2382" s="467"/>
      <c r="GQO2382" s="467"/>
      <c r="GQP2382" s="467"/>
      <c r="GQQ2382" s="467"/>
      <c r="GQR2382" s="467"/>
      <c r="GQS2382" s="467"/>
      <c r="GQT2382" s="467"/>
      <c r="GQU2382" s="467"/>
      <c r="GQV2382" s="1055"/>
      <c r="GQW2382" s="695"/>
      <c r="GQX2382" s="696"/>
      <c r="GQY2382" s="696"/>
      <c r="GQZ2382" s="697"/>
      <c r="GRA2382" s="697"/>
      <c r="GRB2382" s="473"/>
      <c r="GRC2382" s="470"/>
      <c r="GRD2382" s="470"/>
      <c r="GRE2382" s="470"/>
      <c r="GRF2382" s="677"/>
      <c r="GRG2382" s="470"/>
      <c r="GRH2382" s="467"/>
      <c r="GRI2382" s="559"/>
      <c r="GRJ2382" s="467"/>
      <c r="GRK2382" s="467"/>
      <c r="GRL2382" s="467"/>
      <c r="GRM2382" s="467"/>
      <c r="GRN2382" s="467"/>
      <c r="GRO2382" s="467"/>
      <c r="GRP2382" s="467"/>
      <c r="GRQ2382" s="467"/>
      <c r="GRR2382" s="467"/>
      <c r="GRS2382" s="467"/>
      <c r="GRT2382" s="467"/>
      <c r="GRU2382" s="467"/>
      <c r="GRV2382" s="467"/>
      <c r="GRW2382" s="467"/>
      <c r="GRX2382" s="467"/>
      <c r="GRY2382" s="467"/>
      <c r="GRZ2382" s="467"/>
      <c r="GSA2382" s="467"/>
      <c r="GSB2382" s="467"/>
      <c r="GSC2382" s="467"/>
      <c r="GSD2382" s="467"/>
      <c r="GSE2382" s="467"/>
      <c r="GSF2382" s="1055"/>
      <c r="GSG2382" s="695"/>
      <c r="GSH2382" s="696"/>
      <c r="GSI2382" s="696"/>
      <c r="GSJ2382" s="697"/>
      <c r="GSK2382" s="697"/>
      <c r="GSL2382" s="473"/>
      <c r="GSM2382" s="470"/>
      <c r="GSN2382" s="470"/>
      <c r="GSO2382" s="470"/>
      <c r="GSP2382" s="677"/>
      <c r="GSQ2382" s="470"/>
      <c r="GSR2382" s="467"/>
      <c r="GSS2382" s="559"/>
      <c r="GST2382" s="467"/>
      <c r="GSU2382" s="467"/>
      <c r="GSV2382" s="467"/>
      <c r="GSW2382" s="467"/>
      <c r="GSX2382" s="467"/>
      <c r="GSY2382" s="467"/>
      <c r="GSZ2382" s="467"/>
      <c r="GTA2382" s="467"/>
      <c r="GTB2382" s="467"/>
      <c r="GTC2382" s="467"/>
      <c r="GTD2382" s="467"/>
      <c r="GTE2382" s="467"/>
      <c r="GTF2382" s="467"/>
      <c r="GTG2382" s="467"/>
      <c r="GTH2382" s="467"/>
      <c r="GTI2382" s="467"/>
      <c r="GTJ2382" s="467"/>
      <c r="GTK2382" s="467"/>
      <c r="GTL2382" s="467"/>
      <c r="GTM2382" s="467"/>
      <c r="GTN2382" s="467"/>
      <c r="GTO2382" s="467"/>
      <c r="GTP2382" s="1055"/>
      <c r="GTQ2382" s="695"/>
      <c r="GTR2382" s="696"/>
      <c r="GTS2382" s="696"/>
      <c r="GTT2382" s="697"/>
      <c r="GTU2382" s="697"/>
      <c r="GTV2382" s="473"/>
      <c r="GTW2382" s="470"/>
      <c r="GTX2382" s="470"/>
      <c r="GTY2382" s="470"/>
      <c r="GTZ2382" s="677"/>
      <c r="GUA2382" s="470"/>
      <c r="GUB2382" s="467"/>
      <c r="GUC2382" s="559"/>
      <c r="GUD2382" s="467"/>
      <c r="GUE2382" s="467"/>
      <c r="GUF2382" s="467"/>
      <c r="GUG2382" s="467"/>
      <c r="GUH2382" s="467"/>
      <c r="GUI2382" s="467"/>
      <c r="GUJ2382" s="467"/>
      <c r="GUK2382" s="467"/>
      <c r="GUL2382" s="467"/>
      <c r="GUM2382" s="467"/>
      <c r="GUN2382" s="467"/>
      <c r="GUO2382" s="467"/>
      <c r="GUP2382" s="467"/>
      <c r="GUQ2382" s="467"/>
      <c r="GUR2382" s="467"/>
      <c r="GUS2382" s="467"/>
      <c r="GUT2382" s="467"/>
      <c r="GUU2382" s="467"/>
      <c r="GUV2382" s="467"/>
      <c r="GUW2382" s="467"/>
      <c r="GUX2382" s="467"/>
      <c r="GUY2382" s="467"/>
      <c r="GUZ2382" s="1055"/>
      <c r="GVA2382" s="695"/>
      <c r="GVB2382" s="696"/>
      <c r="GVC2382" s="696"/>
      <c r="GVD2382" s="697"/>
      <c r="GVE2382" s="697"/>
      <c r="GVF2382" s="473"/>
      <c r="GVG2382" s="470"/>
      <c r="GVH2382" s="470"/>
      <c r="GVI2382" s="470"/>
      <c r="GVJ2382" s="677"/>
      <c r="GVK2382" s="470"/>
      <c r="GVL2382" s="467"/>
      <c r="GVM2382" s="559"/>
      <c r="GVN2382" s="467"/>
      <c r="GVO2382" s="467"/>
      <c r="GVP2382" s="467"/>
      <c r="GVQ2382" s="467"/>
      <c r="GVR2382" s="467"/>
      <c r="GVS2382" s="467"/>
      <c r="GVT2382" s="467"/>
      <c r="GVU2382" s="467"/>
      <c r="GVV2382" s="467"/>
      <c r="GVW2382" s="467"/>
      <c r="GVX2382" s="467"/>
      <c r="GVY2382" s="467"/>
      <c r="GVZ2382" s="467"/>
      <c r="GWA2382" s="467"/>
      <c r="GWB2382" s="467"/>
      <c r="GWC2382" s="467"/>
      <c r="GWD2382" s="467"/>
      <c r="GWE2382" s="467"/>
      <c r="GWF2382" s="467"/>
      <c r="GWG2382" s="467"/>
      <c r="GWH2382" s="467"/>
      <c r="GWI2382" s="467"/>
      <c r="GWJ2382" s="1055"/>
      <c r="GWK2382" s="695"/>
      <c r="GWL2382" s="696"/>
      <c r="GWM2382" s="696"/>
      <c r="GWN2382" s="697"/>
      <c r="GWO2382" s="697"/>
      <c r="GWP2382" s="473"/>
      <c r="GWQ2382" s="470"/>
      <c r="GWR2382" s="470"/>
      <c r="GWS2382" s="470"/>
      <c r="GWT2382" s="677"/>
      <c r="GWU2382" s="470"/>
      <c r="GWV2382" s="467"/>
      <c r="GWW2382" s="559"/>
      <c r="GWX2382" s="467"/>
      <c r="GWY2382" s="467"/>
      <c r="GWZ2382" s="467"/>
      <c r="GXA2382" s="467"/>
      <c r="GXB2382" s="467"/>
      <c r="GXC2382" s="467"/>
      <c r="GXD2382" s="467"/>
      <c r="GXE2382" s="467"/>
      <c r="GXF2382" s="467"/>
      <c r="GXG2382" s="467"/>
      <c r="GXH2382" s="467"/>
      <c r="GXI2382" s="467"/>
      <c r="GXJ2382" s="467"/>
      <c r="GXK2382" s="467"/>
      <c r="GXL2382" s="467"/>
      <c r="GXM2382" s="467"/>
      <c r="GXN2382" s="467"/>
      <c r="GXO2382" s="467"/>
      <c r="GXP2382" s="467"/>
      <c r="GXQ2382" s="467"/>
      <c r="GXR2382" s="467"/>
      <c r="GXS2382" s="467"/>
      <c r="GXT2382" s="1055"/>
      <c r="GXU2382" s="695"/>
      <c r="GXV2382" s="696"/>
      <c r="GXW2382" s="696"/>
      <c r="GXX2382" s="697"/>
      <c r="GXY2382" s="697"/>
      <c r="GXZ2382" s="473"/>
      <c r="GYA2382" s="470"/>
      <c r="GYB2382" s="470"/>
      <c r="GYC2382" s="470"/>
      <c r="GYD2382" s="677"/>
      <c r="GYE2382" s="470"/>
      <c r="GYF2382" s="467"/>
      <c r="GYG2382" s="559"/>
      <c r="GYH2382" s="467"/>
      <c r="GYI2382" s="467"/>
      <c r="GYJ2382" s="467"/>
      <c r="GYK2382" s="467"/>
      <c r="GYL2382" s="467"/>
      <c r="GYM2382" s="467"/>
      <c r="GYN2382" s="467"/>
      <c r="GYO2382" s="467"/>
      <c r="GYP2382" s="467"/>
      <c r="GYQ2382" s="467"/>
      <c r="GYR2382" s="467"/>
      <c r="GYS2382" s="467"/>
      <c r="GYT2382" s="467"/>
      <c r="GYU2382" s="467"/>
      <c r="GYV2382" s="467"/>
      <c r="GYW2382" s="467"/>
      <c r="GYX2382" s="467"/>
      <c r="GYY2382" s="467"/>
      <c r="GYZ2382" s="467"/>
      <c r="GZA2382" s="467"/>
      <c r="GZB2382" s="467"/>
      <c r="GZC2382" s="467"/>
      <c r="GZD2382" s="1055"/>
      <c r="GZE2382" s="695"/>
      <c r="GZF2382" s="696"/>
      <c r="GZG2382" s="696"/>
      <c r="GZH2382" s="697"/>
      <c r="GZI2382" s="697"/>
      <c r="GZJ2382" s="473"/>
      <c r="GZK2382" s="470"/>
      <c r="GZL2382" s="470"/>
      <c r="GZM2382" s="470"/>
      <c r="GZN2382" s="677"/>
      <c r="GZO2382" s="470"/>
      <c r="GZP2382" s="467"/>
      <c r="GZQ2382" s="559"/>
      <c r="GZR2382" s="467"/>
      <c r="GZS2382" s="467"/>
      <c r="GZT2382" s="467"/>
      <c r="GZU2382" s="467"/>
      <c r="GZV2382" s="467"/>
      <c r="GZW2382" s="467"/>
      <c r="GZX2382" s="467"/>
      <c r="GZY2382" s="467"/>
      <c r="GZZ2382" s="467"/>
      <c r="HAA2382" s="467"/>
      <c r="HAB2382" s="467"/>
      <c r="HAC2382" s="467"/>
      <c r="HAD2382" s="467"/>
      <c r="HAE2382" s="467"/>
      <c r="HAF2382" s="467"/>
      <c r="HAG2382" s="467"/>
      <c r="HAH2382" s="467"/>
      <c r="HAI2382" s="467"/>
      <c r="HAJ2382" s="467"/>
      <c r="HAK2382" s="467"/>
      <c r="HAL2382" s="467"/>
      <c r="HAM2382" s="467"/>
      <c r="HAN2382" s="1055"/>
      <c r="HAO2382" s="695"/>
      <c r="HAP2382" s="696"/>
      <c r="HAQ2382" s="696"/>
      <c r="HAR2382" s="697"/>
      <c r="HAS2382" s="697"/>
      <c r="HAT2382" s="473"/>
      <c r="HAU2382" s="470"/>
      <c r="HAV2382" s="470"/>
      <c r="HAW2382" s="470"/>
      <c r="HAX2382" s="677"/>
      <c r="HAY2382" s="470"/>
      <c r="HAZ2382" s="467"/>
      <c r="HBA2382" s="559"/>
      <c r="HBB2382" s="467"/>
      <c r="HBC2382" s="467"/>
      <c r="HBD2382" s="467"/>
      <c r="HBE2382" s="467"/>
      <c r="HBF2382" s="467"/>
      <c r="HBG2382" s="467"/>
      <c r="HBH2382" s="467"/>
      <c r="HBI2382" s="467"/>
      <c r="HBJ2382" s="467"/>
      <c r="HBK2382" s="467"/>
      <c r="HBL2382" s="467"/>
      <c r="HBM2382" s="467"/>
      <c r="HBN2382" s="467"/>
      <c r="HBO2382" s="467"/>
      <c r="HBP2382" s="467"/>
      <c r="HBQ2382" s="467"/>
      <c r="HBR2382" s="467"/>
      <c r="HBS2382" s="467"/>
      <c r="HBT2382" s="467"/>
      <c r="HBU2382" s="467"/>
      <c r="HBV2382" s="467"/>
      <c r="HBW2382" s="467"/>
      <c r="HBX2382" s="1055"/>
      <c r="HBY2382" s="695"/>
      <c r="HBZ2382" s="696"/>
      <c r="HCA2382" s="696"/>
      <c r="HCB2382" s="697"/>
      <c r="HCC2382" s="697"/>
      <c r="HCD2382" s="473"/>
      <c r="HCE2382" s="470"/>
      <c r="HCF2382" s="470"/>
      <c r="HCG2382" s="470"/>
      <c r="HCH2382" s="677"/>
      <c r="HCI2382" s="470"/>
      <c r="HCJ2382" s="467"/>
      <c r="HCK2382" s="559"/>
      <c r="HCL2382" s="467"/>
      <c r="HCM2382" s="467"/>
      <c r="HCN2382" s="467"/>
      <c r="HCO2382" s="467"/>
      <c r="HCP2382" s="467"/>
      <c r="HCQ2382" s="467"/>
      <c r="HCR2382" s="467"/>
      <c r="HCS2382" s="467"/>
      <c r="HCT2382" s="467"/>
      <c r="HCU2382" s="467"/>
      <c r="HCV2382" s="467"/>
      <c r="HCW2382" s="467"/>
      <c r="HCX2382" s="467"/>
      <c r="HCY2382" s="467"/>
      <c r="HCZ2382" s="467"/>
      <c r="HDA2382" s="467"/>
      <c r="HDB2382" s="467"/>
      <c r="HDC2382" s="467"/>
      <c r="HDD2382" s="467"/>
      <c r="HDE2382" s="467"/>
      <c r="HDF2382" s="467"/>
      <c r="HDG2382" s="467"/>
      <c r="HDH2382" s="1055"/>
      <c r="HDI2382" s="695"/>
      <c r="HDJ2382" s="696"/>
      <c r="HDK2382" s="696"/>
      <c r="HDL2382" s="697"/>
      <c r="HDM2382" s="697"/>
      <c r="HDN2382" s="473"/>
      <c r="HDO2382" s="470"/>
      <c r="HDP2382" s="470"/>
      <c r="HDQ2382" s="470"/>
      <c r="HDR2382" s="677"/>
      <c r="HDS2382" s="470"/>
      <c r="HDT2382" s="467"/>
      <c r="HDU2382" s="559"/>
      <c r="HDV2382" s="467"/>
      <c r="HDW2382" s="467"/>
      <c r="HDX2382" s="467"/>
      <c r="HDY2382" s="467"/>
      <c r="HDZ2382" s="467"/>
      <c r="HEA2382" s="467"/>
      <c r="HEB2382" s="467"/>
      <c r="HEC2382" s="467"/>
      <c r="HED2382" s="467"/>
      <c r="HEE2382" s="467"/>
      <c r="HEF2382" s="467"/>
      <c r="HEG2382" s="467"/>
      <c r="HEH2382" s="467"/>
      <c r="HEI2382" s="467"/>
      <c r="HEJ2382" s="467"/>
      <c r="HEK2382" s="467"/>
      <c r="HEL2382" s="467"/>
      <c r="HEM2382" s="467"/>
      <c r="HEN2382" s="467"/>
      <c r="HEO2382" s="467"/>
      <c r="HEP2382" s="467"/>
      <c r="HEQ2382" s="467"/>
      <c r="HER2382" s="1055"/>
      <c r="HES2382" s="695"/>
      <c r="HET2382" s="696"/>
      <c r="HEU2382" s="696"/>
      <c r="HEV2382" s="697"/>
      <c r="HEW2382" s="697"/>
      <c r="HEX2382" s="473"/>
      <c r="HEY2382" s="470"/>
      <c r="HEZ2382" s="470"/>
      <c r="HFA2382" s="470"/>
      <c r="HFB2382" s="677"/>
      <c r="HFC2382" s="470"/>
      <c r="HFD2382" s="467"/>
      <c r="HFE2382" s="559"/>
      <c r="HFF2382" s="467"/>
      <c r="HFG2382" s="467"/>
      <c r="HFH2382" s="467"/>
      <c r="HFI2382" s="467"/>
      <c r="HFJ2382" s="467"/>
      <c r="HFK2382" s="467"/>
      <c r="HFL2382" s="467"/>
      <c r="HFM2382" s="467"/>
      <c r="HFN2382" s="467"/>
      <c r="HFO2382" s="467"/>
      <c r="HFP2382" s="467"/>
      <c r="HFQ2382" s="467"/>
      <c r="HFR2382" s="467"/>
      <c r="HFS2382" s="467"/>
      <c r="HFT2382" s="467"/>
      <c r="HFU2382" s="467"/>
      <c r="HFV2382" s="467"/>
      <c r="HFW2382" s="467"/>
      <c r="HFX2382" s="467"/>
      <c r="HFY2382" s="467"/>
      <c r="HFZ2382" s="467"/>
      <c r="HGA2382" s="467"/>
      <c r="HGB2382" s="1055"/>
      <c r="HGC2382" s="695"/>
      <c r="HGD2382" s="696"/>
      <c r="HGE2382" s="696"/>
      <c r="HGF2382" s="697"/>
      <c r="HGG2382" s="697"/>
      <c r="HGH2382" s="473"/>
      <c r="HGI2382" s="470"/>
      <c r="HGJ2382" s="470"/>
      <c r="HGK2382" s="470"/>
      <c r="HGL2382" s="677"/>
      <c r="HGM2382" s="470"/>
      <c r="HGN2382" s="467"/>
      <c r="HGO2382" s="559"/>
      <c r="HGP2382" s="467"/>
      <c r="HGQ2382" s="467"/>
      <c r="HGR2382" s="467"/>
      <c r="HGS2382" s="467"/>
      <c r="HGT2382" s="467"/>
      <c r="HGU2382" s="467"/>
      <c r="HGV2382" s="467"/>
      <c r="HGW2382" s="467"/>
      <c r="HGX2382" s="467"/>
      <c r="HGY2382" s="467"/>
      <c r="HGZ2382" s="467"/>
      <c r="HHA2382" s="467"/>
      <c r="HHB2382" s="467"/>
      <c r="HHC2382" s="467"/>
      <c r="HHD2382" s="467"/>
      <c r="HHE2382" s="467"/>
      <c r="HHF2382" s="467"/>
      <c r="HHG2382" s="467"/>
      <c r="HHH2382" s="467"/>
      <c r="HHI2382" s="467"/>
      <c r="HHJ2382" s="467"/>
      <c r="HHK2382" s="467"/>
      <c r="HHL2382" s="1055"/>
      <c r="HHM2382" s="695"/>
      <c r="HHN2382" s="696"/>
      <c r="HHO2382" s="696"/>
      <c r="HHP2382" s="697"/>
      <c r="HHQ2382" s="697"/>
      <c r="HHR2382" s="473"/>
      <c r="HHS2382" s="470"/>
      <c r="HHT2382" s="470"/>
      <c r="HHU2382" s="470"/>
      <c r="HHV2382" s="677"/>
      <c r="HHW2382" s="470"/>
      <c r="HHX2382" s="467"/>
      <c r="HHY2382" s="559"/>
      <c r="HHZ2382" s="467"/>
      <c r="HIA2382" s="467"/>
      <c r="HIB2382" s="467"/>
      <c r="HIC2382" s="467"/>
      <c r="HID2382" s="467"/>
      <c r="HIE2382" s="467"/>
      <c r="HIF2382" s="467"/>
      <c r="HIG2382" s="467"/>
      <c r="HIH2382" s="467"/>
      <c r="HII2382" s="467"/>
      <c r="HIJ2382" s="467"/>
      <c r="HIK2382" s="467"/>
      <c r="HIL2382" s="467"/>
      <c r="HIM2382" s="467"/>
      <c r="HIN2382" s="467"/>
      <c r="HIO2382" s="467"/>
      <c r="HIP2382" s="467"/>
      <c r="HIQ2382" s="467"/>
      <c r="HIR2382" s="467"/>
      <c r="HIS2382" s="467"/>
      <c r="HIT2382" s="467"/>
      <c r="HIU2382" s="467"/>
      <c r="HIV2382" s="1055"/>
      <c r="HIW2382" s="695"/>
      <c r="HIX2382" s="696"/>
      <c r="HIY2382" s="696"/>
      <c r="HIZ2382" s="697"/>
      <c r="HJA2382" s="697"/>
      <c r="HJB2382" s="473"/>
      <c r="HJC2382" s="470"/>
      <c r="HJD2382" s="470"/>
      <c r="HJE2382" s="470"/>
      <c r="HJF2382" s="677"/>
      <c r="HJG2382" s="470"/>
      <c r="HJH2382" s="467"/>
      <c r="HJI2382" s="559"/>
      <c r="HJJ2382" s="467"/>
      <c r="HJK2382" s="467"/>
      <c r="HJL2382" s="467"/>
      <c r="HJM2382" s="467"/>
      <c r="HJN2382" s="467"/>
      <c r="HJO2382" s="467"/>
      <c r="HJP2382" s="467"/>
      <c r="HJQ2382" s="467"/>
      <c r="HJR2382" s="467"/>
      <c r="HJS2382" s="467"/>
      <c r="HJT2382" s="467"/>
      <c r="HJU2382" s="467"/>
      <c r="HJV2382" s="467"/>
      <c r="HJW2382" s="467"/>
      <c r="HJX2382" s="467"/>
      <c r="HJY2382" s="467"/>
      <c r="HJZ2382" s="467"/>
      <c r="HKA2382" s="467"/>
      <c r="HKB2382" s="467"/>
      <c r="HKC2382" s="467"/>
      <c r="HKD2382" s="467"/>
      <c r="HKE2382" s="467"/>
      <c r="HKF2382" s="1055"/>
      <c r="HKG2382" s="695"/>
      <c r="HKH2382" s="696"/>
      <c r="HKI2382" s="696"/>
      <c r="HKJ2382" s="697"/>
      <c r="HKK2382" s="697"/>
      <c r="HKL2382" s="473"/>
      <c r="HKM2382" s="470"/>
      <c r="HKN2382" s="470"/>
      <c r="HKO2382" s="470"/>
      <c r="HKP2382" s="677"/>
      <c r="HKQ2382" s="470"/>
      <c r="HKR2382" s="467"/>
      <c r="HKS2382" s="559"/>
      <c r="HKT2382" s="467"/>
      <c r="HKU2382" s="467"/>
      <c r="HKV2382" s="467"/>
      <c r="HKW2382" s="467"/>
      <c r="HKX2382" s="467"/>
      <c r="HKY2382" s="467"/>
      <c r="HKZ2382" s="467"/>
      <c r="HLA2382" s="467"/>
      <c r="HLB2382" s="467"/>
      <c r="HLC2382" s="467"/>
      <c r="HLD2382" s="467"/>
      <c r="HLE2382" s="467"/>
      <c r="HLF2382" s="467"/>
      <c r="HLG2382" s="467"/>
      <c r="HLH2382" s="467"/>
      <c r="HLI2382" s="467"/>
      <c r="HLJ2382" s="467"/>
      <c r="HLK2382" s="467"/>
      <c r="HLL2382" s="467"/>
      <c r="HLM2382" s="467"/>
      <c r="HLN2382" s="467"/>
      <c r="HLO2382" s="467"/>
      <c r="HLP2382" s="1055"/>
      <c r="HLQ2382" s="695"/>
      <c r="HLR2382" s="696"/>
      <c r="HLS2382" s="696"/>
      <c r="HLT2382" s="697"/>
      <c r="HLU2382" s="697"/>
      <c r="HLV2382" s="473"/>
      <c r="HLW2382" s="470"/>
      <c r="HLX2382" s="470"/>
      <c r="HLY2382" s="470"/>
      <c r="HLZ2382" s="677"/>
      <c r="HMA2382" s="470"/>
      <c r="HMB2382" s="467"/>
      <c r="HMC2382" s="559"/>
      <c r="HMD2382" s="467"/>
      <c r="HME2382" s="467"/>
      <c r="HMF2382" s="467"/>
      <c r="HMG2382" s="467"/>
      <c r="HMH2382" s="467"/>
      <c r="HMI2382" s="467"/>
      <c r="HMJ2382" s="467"/>
      <c r="HMK2382" s="467"/>
      <c r="HML2382" s="467"/>
      <c r="HMM2382" s="467"/>
      <c r="HMN2382" s="467"/>
      <c r="HMO2382" s="467"/>
      <c r="HMP2382" s="467"/>
      <c r="HMQ2382" s="467"/>
      <c r="HMR2382" s="467"/>
      <c r="HMS2382" s="467"/>
      <c r="HMT2382" s="467"/>
      <c r="HMU2382" s="467"/>
      <c r="HMV2382" s="467"/>
      <c r="HMW2382" s="467"/>
      <c r="HMX2382" s="467"/>
      <c r="HMY2382" s="467"/>
      <c r="HMZ2382" s="1055"/>
      <c r="HNA2382" s="695"/>
      <c r="HNB2382" s="696"/>
      <c r="HNC2382" s="696"/>
      <c r="HND2382" s="697"/>
      <c r="HNE2382" s="697"/>
      <c r="HNF2382" s="473"/>
      <c r="HNG2382" s="470"/>
      <c r="HNH2382" s="470"/>
      <c r="HNI2382" s="470"/>
      <c r="HNJ2382" s="677"/>
      <c r="HNK2382" s="470"/>
      <c r="HNL2382" s="467"/>
      <c r="HNM2382" s="559"/>
      <c r="HNN2382" s="467"/>
      <c r="HNO2382" s="467"/>
      <c r="HNP2382" s="467"/>
      <c r="HNQ2382" s="467"/>
      <c r="HNR2382" s="467"/>
      <c r="HNS2382" s="467"/>
      <c r="HNT2382" s="467"/>
      <c r="HNU2382" s="467"/>
      <c r="HNV2382" s="467"/>
      <c r="HNW2382" s="467"/>
      <c r="HNX2382" s="467"/>
      <c r="HNY2382" s="467"/>
      <c r="HNZ2382" s="467"/>
      <c r="HOA2382" s="467"/>
      <c r="HOB2382" s="467"/>
      <c r="HOC2382" s="467"/>
      <c r="HOD2382" s="467"/>
      <c r="HOE2382" s="467"/>
      <c r="HOF2382" s="467"/>
      <c r="HOG2382" s="467"/>
      <c r="HOH2382" s="467"/>
      <c r="HOI2382" s="467"/>
      <c r="HOJ2382" s="1055"/>
      <c r="HOK2382" s="695"/>
      <c r="HOL2382" s="696"/>
      <c r="HOM2382" s="696"/>
      <c r="HON2382" s="697"/>
      <c r="HOO2382" s="697"/>
      <c r="HOP2382" s="473"/>
      <c r="HOQ2382" s="470"/>
      <c r="HOR2382" s="470"/>
      <c r="HOS2382" s="470"/>
      <c r="HOT2382" s="677"/>
      <c r="HOU2382" s="470"/>
      <c r="HOV2382" s="467"/>
      <c r="HOW2382" s="559"/>
      <c r="HOX2382" s="467"/>
      <c r="HOY2382" s="467"/>
      <c r="HOZ2382" s="467"/>
      <c r="HPA2382" s="467"/>
      <c r="HPB2382" s="467"/>
      <c r="HPC2382" s="467"/>
      <c r="HPD2382" s="467"/>
      <c r="HPE2382" s="467"/>
      <c r="HPF2382" s="467"/>
      <c r="HPG2382" s="467"/>
      <c r="HPH2382" s="467"/>
      <c r="HPI2382" s="467"/>
      <c r="HPJ2382" s="467"/>
      <c r="HPK2382" s="467"/>
      <c r="HPL2382" s="467"/>
      <c r="HPM2382" s="467"/>
      <c r="HPN2382" s="467"/>
      <c r="HPO2382" s="467"/>
      <c r="HPP2382" s="467"/>
      <c r="HPQ2382" s="467"/>
      <c r="HPR2382" s="467"/>
      <c r="HPS2382" s="467"/>
      <c r="HPT2382" s="1055"/>
      <c r="HPU2382" s="695"/>
      <c r="HPV2382" s="696"/>
      <c r="HPW2382" s="696"/>
      <c r="HPX2382" s="697"/>
      <c r="HPY2382" s="697"/>
      <c r="HPZ2382" s="473"/>
      <c r="HQA2382" s="470"/>
      <c r="HQB2382" s="470"/>
      <c r="HQC2382" s="470"/>
      <c r="HQD2382" s="677"/>
      <c r="HQE2382" s="470"/>
      <c r="HQF2382" s="467"/>
      <c r="HQG2382" s="559"/>
      <c r="HQH2382" s="467"/>
      <c r="HQI2382" s="467"/>
      <c r="HQJ2382" s="467"/>
      <c r="HQK2382" s="467"/>
      <c r="HQL2382" s="467"/>
      <c r="HQM2382" s="467"/>
      <c r="HQN2382" s="467"/>
      <c r="HQO2382" s="467"/>
      <c r="HQP2382" s="467"/>
      <c r="HQQ2382" s="467"/>
      <c r="HQR2382" s="467"/>
      <c r="HQS2382" s="467"/>
      <c r="HQT2382" s="467"/>
      <c r="HQU2382" s="467"/>
      <c r="HQV2382" s="467"/>
      <c r="HQW2382" s="467"/>
      <c r="HQX2382" s="467"/>
      <c r="HQY2382" s="467"/>
      <c r="HQZ2382" s="467"/>
      <c r="HRA2382" s="467"/>
      <c r="HRB2382" s="467"/>
      <c r="HRC2382" s="467"/>
      <c r="HRD2382" s="1055"/>
      <c r="HRE2382" s="695"/>
      <c r="HRF2382" s="696"/>
      <c r="HRG2382" s="696"/>
      <c r="HRH2382" s="697"/>
      <c r="HRI2382" s="697"/>
      <c r="HRJ2382" s="473"/>
      <c r="HRK2382" s="470"/>
      <c r="HRL2382" s="470"/>
      <c r="HRM2382" s="470"/>
      <c r="HRN2382" s="677"/>
      <c r="HRO2382" s="470"/>
      <c r="HRP2382" s="467"/>
      <c r="HRQ2382" s="559"/>
      <c r="HRR2382" s="467"/>
      <c r="HRS2382" s="467"/>
      <c r="HRT2382" s="467"/>
      <c r="HRU2382" s="467"/>
      <c r="HRV2382" s="467"/>
      <c r="HRW2382" s="467"/>
      <c r="HRX2382" s="467"/>
      <c r="HRY2382" s="467"/>
      <c r="HRZ2382" s="467"/>
      <c r="HSA2382" s="467"/>
      <c r="HSB2382" s="467"/>
      <c r="HSC2382" s="467"/>
      <c r="HSD2382" s="467"/>
      <c r="HSE2382" s="467"/>
      <c r="HSF2382" s="467"/>
      <c r="HSG2382" s="467"/>
      <c r="HSH2382" s="467"/>
      <c r="HSI2382" s="467"/>
      <c r="HSJ2382" s="467"/>
      <c r="HSK2382" s="467"/>
      <c r="HSL2382" s="467"/>
      <c r="HSM2382" s="467"/>
      <c r="HSN2382" s="1055"/>
      <c r="HSO2382" s="695"/>
      <c r="HSP2382" s="696"/>
      <c r="HSQ2382" s="696"/>
      <c r="HSR2382" s="697"/>
      <c r="HSS2382" s="697"/>
      <c r="HST2382" s="473"/>
      <c r="HSU2382" s="470"/>
      <c r="HSV2382" s="470"/>
      <c r="HSW2382" s="470"/>
      <c r="HSX2382" s="677"/>
      <c r="HSY2382" s="470"/>
      <c r="HSZ2382" s="467"/>
      <c r="HTA2382" s="559"/>
      <c r="HTB2382" s="467"/>
      <c r="HTC2382" s="467"/>
      <c r="HTD2382" s="467"/>
      <c r="HTE2382" s="467"/>
      <c r="HTF2382" s="467"/>
      <c r="HTG2382" s="467"/>
      <c r="HTH2382" s="467"/>
      <c r="HTI2382" s="467"/>
      <c r="HTJ2382" s="467"/>
      <c r="HTK2382" s="467"/>
      <c r="HTL2382" s="467"/>
      <c r="HTM2382" s="467"/>
      <c r="HTN2382" s="467"/>
      <c r="HTO2382" s="467"/>
      <c r="HTP2382" s="467"/>
      <c r="HTQ2382" s="467"/>
      <c r="HTR2382" s="467"/>
      <c r="HTS2382" s="467"/>
      <c r="HTT2382" s="467"/>
      <c r="HTU2382" s="467"/>
      <c r="HTV2382" s="467"/>
      <c r="HTW2382" s="467"/>
      <c r="HTX2382" s="1055"/>
      <c r="HTY2382" s="695"/>
      <c r="HTZ2382" s="696"/>
      <c r="HUA2382" s="696"/>
      <c r="HUB2382" s="697"/>
      <c r="HUC2382" s="697"/>
      <c r="HUD2382" s="473"/>
      <c r="HUE2382" s="470"/>
      <c r="HUF2382" s="470"/>
      <c r="HUG2382" s="470"/>
      <c r="HUH2382" s="677"/>
      <c r="HUI2382" s="470"/>
      <c r="HUJ2382" s="467"/>
      <c r="HUK2382" s="559"/>
      <c r="HUL2382" s="467"/>
      <c r="HUM2382" s="467"/>
      <c r="HUN2382" s="467"/>
      <c r="HUO2382" s="467"/>
      <c r="HUP2382" s="467"/>
      <c r="HUQ2382" s="467"/>
      <c r="HUR2382" s="467"/>
      <c r="HUS2382" s="467"/>
      <c r="HUT2382" s="467"/>
      <c r="HUU2382" s="467"/>
      <c r="HUV2382" s="467"/>
      <c r="HUW2382" s="467"/>
      <c r="HUX2382" s="467"/>
      <c r="HUY2382" s="467"/>
      <c r="HUZ2382" s="467"/>
      <c r="HVA2382" s="467"/>
      <c r="HVB2382" s="467"/>
      <c r="HVC2382" s="467"/>
      <c r="HVD2382" s="467"/>
      <c r="HVE2382" s="467"/>
      <c r="HVF2382" s="467"/>
      <c r="HVG2382" s="467"/>
      <c r="HVH2382" s="1055"/>
      <c r="HVI2382" s="695"/>
      <c r="HVJ2382" s="696"/>
      <c r="HVK2382" s="696"/>
      <c r="HVL2382" s="697"/>
      <c r="HVM2382" s="697"/>
      <c r="HVN2382" s="473"/>
      <c r="HVO2382" s="470"/>
      <c r="HVP2382" s="470"/>
      <c r="HVQ2382" s="470"/>
      <c r="HVR2382" s="677"/>
      <c r="HVS2382" s="470"/>
      <c r="HVT2382" s="467"/>
      <c r="HVU2382" s="559"/>
      <c r="HVV2382" s="467"/>
      <c r="HVW2382" s="467"/>
      <c r="HVX2382" s="467"/>
      <c r="HVY2382" s="467"/>
      <c r="HVZ2382" s="467"/>
      <c r="HWA2382" s="467"/>
      <c r="HWB2382" s="467"/>
      <c r="HWC2382" s="467"/>
      <c r="HWD2382" s="467"/>
      <c r="HWE2382" s="467"/>
      <c r="HWF2382" s="467"/>
      <c r="HWG2382" s="467"/>
      <c r="HWH2382" s="467"/>
      <c r="HWI2382" s="467"/>
      <c r="HWJ2382" s="467"/>
      <c r="HWK2382" s="467"/>
      <c r="HWL2382" s="467"/>
      <c r="HWM2382" s="467"/>
      <c r="HWN2382" s="467"/>
      <c r="HWO2382" s="467"/>
      <c r="HWP2382" s="467"/>
      <c r="HWQ2382" s="467"/>
      <c r="HWR2382" s="1055"/>
      <c r="HWS2382" s="695"/>
      <c r="HWT2382" s="696"/>
      <c r="HWU2382" s="696"/>
      <c r="HWV2382" s="697"/>
      <c r="HWW2382" s="697"/>
      <c r="HWX2382" s="473"/>
      <c r="HWY2382" s="470"/>
      <c r="HWZ2382" s="470"/>
      <c r="HXA2382" s="470"/>
      <c r="HXB2382" s="677"/>
      <c r="HXC2382" s="470"/>
      <c r="HXD2382" s="467"/>
      <c r="HXE2382" s="559"/>
      <c r="HXF2382" s="467"/>
      <c r="HXG2382" s="467"/>
      <c r="HXH2382" s="467"/>
      <c r="HXI2382" s="467"/>
      <c r="HXJ2382" s="467"/>
      <c r="HXK2382" s="467"/>
      <c r="HXL2382" s="467"/>
      <c r="HXM2382" s="467"/>
      <c r="HXN2382" s="467"/>
      <c r="HXO2382" s="467"/>
      <c r="HXP2382" s="467"/>
      <c r="HXQ2382" s="467"/>
      <c r="HXR2382" s="467"/>
      <c r="HXS2382" s="467"/>
      <c r="HXT2382" s="467"/>
      <c r="HXU2382" s="467"/>
      <c r="HXV2382" s="467"/>
      <c r="HXW2382" s="467"/>
      <c r="HXX2382" s="467"/>
      <c r="HXY2382" s="467"/>
      <c r="HXZ2382" s="467"/>
      <c r="HYA2382" s="467"/>
      <c r="HYB2382" s="1055"/>
      <c r="HYC2382" s="695"/>
      <c r="HYD2382" s="696"/>
      <c r="HYE2382" s="696"/>
      <c r="HYF2382" s="697"/>
      <c r="HYG2382" s="697"/>
      <c r="HYH2382" s="473"/>
      <c r="HYI2382" s="470"/>
      <c r="HYJ2382" s="470"/>
      <c r="HYK2382" s="470"/>
      <c r="HYL2382" s="677"/>
      <c r="HYM2382" s="470"/>
      <c r="HYN2382" s="467"/>
      <c r="HYO2382" s="559"/>
      <c r="HYP2382" s="467"/>
      <c r="HYQ2382" s="467"/>
      <c r="HYR2382" s="467"/>
      <c r="HYS2382" s="467"/>
      <c r="HYT2382" s="467"/>
      <c r="HYU2382" s="467"/>
      <c r="HYV2382" s="467"/>
      <c r="HYW2382" s="467"/>
      <c r="HYX2382" s="467"/>
      <c r="HYY2382" s="467"/>
      <c r="HYZ2382" s="467"/>
      <c r="HZA2382" s="467"/>
      <c r="HZB2382" s="467"/>
      <c r="HZC2382" s="467"/>
      <c r="HZD2382" s="467"/>
      <c r="HZE2382" s="467"/>
      <c r="HZF2382" s="467"/>
      <c r="HZG2382" s="467"/>
      <c r="HZH2382" s="467"/>
      <c r="HZI2382" s="467"/>
      <c r="HZJ2382" s="467"/>
      <c r="HZK2382" s="467"/>
      <c r="HZL2382" s="1055"/>
      <c r="HZM2382" s="695"/>
      <c r="HZN2382" s="696"/>
      <c r="HZO2382" s="696"/>
      <c r="HZP2382" s="697"/>
      <c r="HZQ2382" s="697"/>
      <c r="HZR2382" s="473"/>
      <c r="HZS2382" s="470"/>
      <c r="HZT2382" s="470"/>
      <c r="HZU2382" s="470"/>
      <c r="HZV2382" s="677"/>
      <c r="HZW2382" s="470"/>
      <c r="HZX2382" s="467"/>
      <c r="HZY2382" s="559"/>
      <c r="HZZ2382" s="467"/>
      <c r="IAA2382" s="467"/>
      <c r="IAB2382" s="467"/>
      <c r="IAC2382" s="467"/>
      <c r="IAD2382" s="467"/>
      <c r="IAE2382" s="467"/>
      <c r="IAF2382" s="467"/>
      <c r="IAG2382" s="467"/>
      <c r="IAH2382" s="467"/>
      <c r="IAI2382" s="467"/>
      <c r="IAJ2382" s="467"/>
      <c r="IAK2382" s="467"/>
      <c r="IAL2382" s="467"/>
      <c r="IAM2382" s="467"/>
      <c r="IAN2382" s="467"/>
      <c r="IAO2382" s="467"/>
      <c r="IAP2382" s="467"/>
      <c r="IAQ2382" s="467"/>
      <c r="IAR2382" s="467"/>
      <c r="IAS2382" s="467"/>
      <c r="IAT2382" s="467"/>
      <c r="IAU2382" s="467"/>
      <c r="IAV2382" s="1055"/>
      <c r="IAW2382" s="695"/>
      <c r="IAX2382" s="696"/>
      <c r="IAY2382" s="696"/>
      <c r="IAZ2382" s="697"/>
      <c r="IBA2382" s="697"/>
      <c r="IBB2382" s="473"/>
      <c r="IBC2382" s="470"/>
      <c r="IBD2382" s="470"/>
      <c r="IBE2382" s="470"/>
      <c r="IBF2382" s="677"/>
      <c r="IBG2382" s="470"/>
      <c r="IBH2382" s="467"/>
      <c r="IBI2382" s="559"/>
      <c r="IBJ2382" s="467"/>
      <c r="IBK2382" s="467"/>
      <c r="IBL2382" s="467"/>
      <c r="IBM2382" s="467"/>
      <c r="IBN2382" s="467"/>
      <c r="IBO2382" s="467"/>
      <c r="IBP2382" s="467"/>
      <c r="IBQ2382" s="467"/>
      <c r="IBR2382" s="467"/>
      <c r="IBS2382" s="467"/>
      <c r="IBT2382" s="467"/>
      <c r="IBU2382" s="467"/>
      <c r="IBV2382" s="467"/>
      <c r="IBW2382" s="467"/>
      <c r="IBX2382" s="467"/>
      <c r="IBY2382" s="467"/>
      <c r="IBZ2382" s="467"/>
      <c r="ICA2382" s="467"/>
      <c r="ICB2382" s="467"/>
      <c r="ICC2382" s="467"/>
      <c r="ICD2382" s="467"/>
      <c r="ICE2382" s="467"/>
      <c r="ICF2382" s="1055"/>
      <c r="ICG2382" s="695"/>
      <c r="ICH2382" s="696"/>
      <c r="ICI2382" s="696"/>
      <c r="ICJ2382" s="697"/>
      <c r="ICK2382" s="697"/>
      <c r="ICL2382" s="473"/>
      <c r="ICM2382" s="470"/>
      <c r="ICN2382" s="470"/>
      <c r="ICO2382" s="470"/>
      <c r="ICP2382" s="677"/>
      <c r="ICQ2382" s="470"/>
      <c r="ICR2382" s="467"/>
      <c r="ICS2382" s="559"/>
      <c r="ICT2382" s="467"/>
      <c r="ICU2382" s="467"/>
      <c r="ICV2382" s="467"/>
      <c r="ICW2382" s="467"/>
      <c r="ICX2382" s="467"/>
      <c r="ICY2382" s="467"/>
      <c r="ICZ2382" s="467"/>
      <c r="IDA2382" s="467"/>
      <c r="IDB2382" s="467"/>
      <c r="IDC2382" s="467"/>
      <c r="IDD2382" s="467"/>
      <c r="IDE2382" s="467"/>
      <c r="IDF2382" s="467"/>
      <c r="IDG2382" s="467"/>
      <c r="IDH2382" s="467"/>
      <c r="IDI2382" s="467"/>
      <c r="IDJ2382" s="467"/>
      <c r="IDK2382" s="467"/>
      <c r="IDL2382" s="467"/>
      <c r="IDM2382" s="467"/>
      <c r="IDN2382" s="467"/>
      <c r="IDO2382" s="467"/>
      <c r="IDP2382" s="1055"/>
      <c r="IDQ2382" s="695"/>
      <c r="IDR2382" s="696"/>
      <c r="IDS2382" s="696"/>
      <c r="IDT2382" s="697"/>
      <c r="IDU2382" s="697"/>
      <c r="IDV2382" s="473"/>
      <c r="IDW2382" s="470"/>
      <c r="IDX2382" s="470"/>
      <c r="IDY2382" s="470"/>
      <c r="IDZ2382" s="677"/>
      <c r="IEA2382" s="470"/>
      <c r="IEB2382" s="467"/>
      <c r="IEC2382" s="559"/>
      <c r="IED2382" s="467"/>
      <c r="IEE2382" s="467"/>
      <c r="IEF2382" s="467"/>
      <c r="IEG2382" s="467"/>
      <c r="IEH2382" s="467"/>
      <c r="IEI2382" s="467"/>
      <c r="IEJ2382" s="467"/>
      <c r="IEK2382" s="467"/>
      <c r="IEL2382" s="467"/>
      <c r="IEM2382" s="467"/>
      <c r="IEN2382" s="467"/>
      <c r="IEO2382" s="467"/>
      <c r="IEP2382" s="467"/>
      <c r="IEQ2382" s="467"/>
      <c r="IER2382" s="467"/>
      <c r="IES2382" s="467"/>
      <c r="IET2382" s="467"/>
      <c r="IEU2382" s="467"/>
      <c r="IEV2382" s="467"/>
      <c r="IEW2382" s="467"/>
      <c r="IEX2382" s="467"/>
      <c r="IEY2382" s="467"/>
      <c r="IEZ2382" s="1055"/>
      <c r="IFA2382" s="695"/>
      <c r="IFB2382" s="696"/>
      <c r="IFC2382" s="696"/>
      <c r="IFD2382" s="697"/>
      <c r="IFE2382" s="697"/>
      <c r="IFF2382" s="473"/>
      <c r="IFG2382" s="470"/>
      <c r="IFH2382" s="470"/>
      <c r="IFI2382" s="470"/>
      <c r="IFJ2382" s="677"/>
      <c r="IFK2382" s="470"/>
      <c r="IFL2382" s="467"/>
      <c r="IFM2382" s="559"/>
      <c r="IFN2382" s="467"/>
      <c r="IFO2382" s="467"/>
      <c r="IFP2382" s="467"/>
      <c r="IFQ2382" s="467"/>
      <c r="IFR2382" s="467"/>
      <c r="IFS2382" s="467"/>
      <c r="IFT2382" s="467"/>
      <c r="IFU2382" s="467"/>
      <c r="IFV2382" s="467"/>
      <c r="IFW2382" s="467"/>
      <c r="IFX2382" s="467"/>
      <c r="IFY2382" s="467"/>
      <c r="IFZ2382" s="467"/>
      <c r="IGA2382" s="467"/>
      <c r="IGB2382" s="467"/>
      <c r="IGC2382" s="467"/>
      <c r="IGD2382" s="467"/>
      <c r="IGE2382" s="467"/>
      <c r="IGF2382" s="467"/>
      <c r="IGG2382" s="467"/>
      <c r="IGH2382" s="467"/>
      <c r="IGI2382" s="467"/>
      <c r="IGJ2382" s="1055"/>
      <c r="IGK2382" s="695"/>
      <c r="IGL2382" s="696"/>
      <c r="IGM2382" s="696"/>
      <c r="IGN2382" s="697"/>
      <c r="IGO2382" s="697"/>
      <c r="IGP2382" s="473"/>
      <c r="IGQ2382" s="470"/>
      <c r="IGR2382" s="470"/>
      <c r="IGS2382" s="470"/>
      <c r="IGT2382" s="677"/>
      <c r="IGU2382" s="470"/>
      <c r="IGV2382" s="467"/>
      <c r="IGW2382" s="559"/>
      <c r="IGX2382" s="467"/>
      <c r="IGY2382" s="467"/>
      <c r="IGZ2382" s="467"/>
      <c r="IHA2382" s="467"/>
      <c r="IHB2382" s="467"/>
      <c r="IHC2382" s="467"/>
      <c r="IHD2382" s="467"/>
      <c r="IHE2382" s="467"/>
      <c r="IHF2382" s="467"/>
      <c r="IHG2382" s="467"/>
      <c r="IHH2382" s="467"/>
      <c r="IHI2382" s="467"/>
      <c r="IHJ2382" s="467"/>
      <c r="IHK2382" s="467"/>
      <c r="IHL2382" s="467"/>
      <c r="IHM2382" s="467"/>
      <c r="IHN2382" s="467"/>
      <c r="IHO2382" s="467"/>
      <c r="IHP2382" s="467"/>
      <c r="IHQ2382" s="467"/>
      <c r="IHR2382" s="467"/>
      <c r="IHS2382" s="467"/>
      <c r="IHT2382" s="1055"/>
      <c r="IHU2382" s="695"/>
      <c r="IHV2382" s="696"/>
      <c r="IHW2382" s="696"/>
      <c r="IHX2382" s="697"/>
      <c r="IHY2382" s="697"/>
      <c r="IHZ2382" s="473"/>
      <c r="IIA2382" s="470"/>
      <c r="IIB2382" s="470"/>
      <c r="IIC2382" s="470"/>
      <c r="IID2382" s="677"/>
      <c r="IIE2382" s="470"/>
      <c r="IIF2382" s="467"/>
      <c r="IIG2382" s="559"/>
      <c r="IIH2382" s="467"/>
      <c r="III2382" s="467"/>
      <c r="IIJ2382" s="467"/>
      <c r="IIK2382" s="467"/>
      <c r="IIL2382" s="467"/>
      <c r="IIM2382" s="467"/>
      <c r="IIN2382" s="467"/>
      <c r="IIO2382" s="467"/>
      <c r="IIP2382" s="467"/>
      <c r="IIQ2382" s="467"/>
      <c r="IIR2382" s="467"/>
      <c r="IIS2382" s="467"/>
      <c r="IIT2382" s="467"/>
      <c r="IIU2382" s="467"/>
      <c r="IIV2382" s="467"/>
      <c r="IIW2382" s="467"/>
      <c r="IIX2382" s="467"/>
      <c r="IIY2382" s="467"/>
      <c r="IIZ2382" s="467"/>
      <c r="IJA2382" s="467"/>
      <c r="IJB2382" s="467"/>
      <c r="IJC2382" s="467"/>
      <c r="IJD2382" s="1055"/>
      <c r="IJE2382" s="695"/>
      <c r="IJF2382" s="696"/>
      <c r="IJG2382" s="696"/>
      <c r="IJH2382" s="697"/>
      <c r="IJI2382" s="697"/>
      <c r="IJJ2382" s="473"/>
      <c r="IJK2382" s="470"/>
      <c r="IJL2382" s="470"/>
      <c r="IJM2382" s="470"/>
      <c r="IJN2382" s="677"/>
      <c r="IJO2382" s="470"/>
      <c r="IJP2382" s="467"/>
      <c r="IJQ2382" s="559"/>
      <c r="IJR2382" s="467"/>
      <c r="IJS2382" s="467"/>
      <c r="IJT2382" s="467"/>
      <c r="IJU2382" s="467"/>
      <c r="IJV2382" s="467"/>
      <c r="IJW2382" s="467"/>
      <c r="IJX2382" s="467"/>
      <c r="IJY2382" s="467"/>
      <c r="IJZ2382" s="467"/>
      <c r="IKA2382" s="467"/>
      <c r="IKB2382" s="467"/>
      <c r="IKC2382" s="467"/>
      <c r="IKD2382" s="467"/>
      <c r="IKE2382" s="467"/>
      <c r="IKF2382" s="467"/>
      <c r="IKG2382" s="467"/>
      <c r="IKH2382" s="467"/>
      <c r="IKI2382" s="467"/>
      <c r="IKJ2382" s="467"/>
      <c r="IKK2382" s="467"/>
      <c r="IKL2382" s="467"/>
      <c r="IKM2382" s="467"/>
      <c r="IKN2382" s="1055"/>
      <c r="IKO2382" s="695"/>
      <c r="IKP2382" s="696"/>
      <c r="IKQ2382" s="696"/>
      <c r="IKR2382" s="697"/>
      <c r="IKS2382" s="697"/>
      <c r="IKT2382" s="473"/>
      <c r="IKU2382" s="470"/>
      <c r="IKV2382" s="470"/>
      <c r="IKW2382" s="470"/>
      <c r="IKX2382" s="677"/>
      <c r="IKY2382" s="470"/>
      <c r="IKZ2382" s="467"/>
      <c r="ILA2382" s="559"/>
      <c r="ILB2382" s="467"/>
      <c r="ILC2382" s="467"/>
      <c r="ILD2382" s="467"/>
      <c r="ILE2382" s="467"/>
      <c r="ILF2382" s="467"/>
      <c r="ILG2382" s="467"/>
      <c r="ILH2382" s="467"/>
      <c r="ILI2382" s="467"/>
      <c r="ILJ2382" s="467"/>
      <c r="ILK2382" s="467"/>
      <c r="ILL2382" s="467"/>
      <c r="ILM2382" s="467"/>
      <c r="ILN2382" s="467"/>
      <c r="ILO2382" s="467"/>
      <c r="ILP2382" s="467"/>
      <c r="ILQ2382" s="467"/>
      <c r="ILR2382" s="467"/>
      <c r="ILS2382" s="467"/>
      <c r="ILT2382" s="467"/>
      <c r="ILU2382" s="467"/>
      <c r="ILV2382" s="467"/>
      <c r="ILW2382" s="467"/>
      <c r="ILX2382" s="1055"/>
      <c r="ILY2382" s="695"/>
      <c r="ILZ2382" s="696"/>
      <c r="IMA2382" s="696"/>
      <c r="IMB2382" s="697"/>
      <c r="IMC2382" s="697"/>
      <c r="IMD2382" s="473"/>
      <c r="IME2382" s="470"/>
      <c r="IMF2382" s="470"/>
      <c r="IMG2382" s="470"/>
      <c r="IMH2382" s="677"/>
      <c r="IMI2382" s="470"/>
      <c r="IMJ2382" s="467"/>
      <c r="IMK2382" s="559"/>
      <c r="IML2382" s="467"/>
      <c r="IMM2382" s="467"/>
      <c r="IMN2382" s="467"/>
      <c r="IMO2382" s="467"/>
      <c r="IMP2382" s="467"/>
      <c r="IMQ2382" s="467"/>
      <c r="IMR2382" s="467"/>
      <c r="IMS2382" s="467"/>
      <c r="IMT2382" s="467"/>
      <c r="IMU2382" s="467"/>
      <c r="IMV2382" s="467"/>
      <c r="IMW2382" s="467"/>
      <c r="IMX2382" s="467"/>
      <c r="IMY2382" s="467"/>
      <c r="IMZ2382" s="467"/>
      <c r="INA2382" s="467"/>
      <c r="INB2382" s="467"/>
      <c r="INC2382" s="467"/>
      <c r="IND2382" s="467"/>
      <c r="INE2382" s="467"/>
      <c r="INF2382" s="467"/>
      <c r="ING2382" s="467"/>
      <c r="INH2382" s="1055"/>
      <c r="INI2382" s="695"/>
      <c r="INJ2382" s="696"/>
      <c r="INK2382" s="696"/>
      <c r="INL2382" s="697"/>
      <c r="INM2382" s="697"/>
      <c r="INN2382" s="473"/>
      <c r="INO2382" s="470"/>
      <c r="INP2382" s="470"/>
      <c r="INQ2382" s="470"/>
      <c r="INR2382" s="677"/>
      <c r="INS2382" s="470"/>
      <c r="INT2382" s="467"/>
      <c r="INU2382" s="559"/>
      <c r="INV2382" s="467"/>
      <c r="INW2382" s="467"/>
      <c r="INX2382" s="467"/>
      <c r="INY2382" s="467"/>
      <c r="INZ2382" s="467"/>
      <c r="IOA2382" s="467"/>
      <c r="IOB2382" s="467"/>
      <c r="IOC2382" s="467"/>
      <c r="IOD2382" s="467"/>
      <c r="IOE2382" s="467"/>
      <c r="IOF2382" s="467"/>
      <c r="IOG2382" s="467"/>
      <c r="IOH2382" s="467"/>
      <c r="IOI2382" s="467"/>
      <c r="IOJ2382" s="467"/>
      <c r="IOK2382" s="467"/>
      <c r="IOL2382" s="467"/>
      <c r="IOM2382" s="467"/>
      <c r="ION2382" s="467"/>
      <c r="IOO2382" s="467"/>
      <c r="IOP2382" s="467"/>
      <c r="IOQ2382" s="467"/>
      <c r="IOR2382" s="1055"/>
      <c r="IOS2382" s="695"/>
      <c r="IOT2382" s="696"/>
      <c r="IOU2382" s="696"/>
      <c r="IOV2382" s="697"/>
      <c r="IOW2382" s="697"/>
      <c r="IOX2382" s="473"/>
      <c r="IOY2382" s="470"/>
      <c r="IOZ2382" s="470"/>
      <c r="IPA2382" s="470"/>
      <c r="IPB2382" s="677"/>
      <c r="IPC2382" s="470"/>
      <c r="IPD2382" s="467"/>
      <c r="IPE2382" s="559"/>
      <c r="IPF2382" s="467"/>
      <c r="IPG2382" s="467"/>
      <c r="IPH2382" s="467"/>
      <c r="IPI2382" s="467"/>
      <c r="IPJ2382" s="467"/>
      <c r="IPK2382" s="467"/>
      <c r="IPL2382" s="467"/>
      <c r="IPM2382" s="467"/>
      <c r="IPN2382" s="467"/>
      <c r="IPO2382" s="467"/>
      <c r="IPP2382" s="467"/>
      <c r="IPQ2382" s="467"/>
      <c r="IPR2382" s="467"/>
      <c r="IPS2382" s="467"/>
      <c r="IPT2382" s="467"/>
      <c r="IPU2382" s="467"/>
      <c r="IPV2382" s="467"/>
      <c r="IPW2382" s="467"/>
      <c r="IPX2382" s="467"/>
      <c r="IPY2382" s="467"/>
      <c r="IPZ2382" s="467"/>
      <c r="IQA2382" s="467"/>
      <c r="IQB2382" s="1055"/>
      <c r="IQC2382" s="695"/>
      <c r="IQD2382" s="696"/>
      <c r="IQE2382" s="696"/>
      <c r="IQF2382" s="697"/>
      <c r="IQG2382" s="697"/>
      <c r="IQH2382" s="473"/>
      <c r="IQI2382" s="470"/>
      <c r="IQJ2382" s="470"/>
      <c r="IQK2382" s="470"/>
      <c r="IQL2382" s="677"/>
      <c r="IQM2382" s="470"/>
      <c r="IQN2382" s="467"/>
      <c r="IQO2382" s="559"/>
      <c r="IQP2382" s="467"/>
      <c r="IQQ2382" s="467"/>
      <c r="IQR2382" s="467"/>
      <c r="IQS2382" s="467"/>
      <c r="IQT2382" s="467"/>
      <c r="IQU2382" s="467"/>
      <c r="IQV2382" s="467"/>
      <c r="IQW2382" s="467"/>
      <c r="IQX2382" s="467"/>
      <c r="IQY2382" s="467"/>
      <c r="IQZ2382" s="467"/>
      <c r="IRA2382" s="467"/>
      <c r="IRB2382" s="467"/>
      <c r="IRC2382" s="467"/>
      <c r="IRD2382" s="467"/>
      <c r="IRE2382" s="467"/>
      <c r="IRF2382" s="467"/>
      <c r="IRG2382" s="467"/>
      <c r="IRH2382" s="467"/>
      <c r="IRI2382" s="467"/>
      <c r="IRJ2382" s="467"/>
      <c r="IRK2382" s="467"/>
      <c r="IRL2382" s="1055"/>
      <c r="IRM2382" s="695"/>
      <c r="IRN2382" s="696"/>
      <c r="IRO2382" s="696"/>
      <c r="IRP2382" s="697"/>
      <c r="IRQ2382" s="697"/>
      <c r="IRR2382" s="473"/>
      <c r="IRS2382" s="470"/>
      <c r="IRT2382" s="470"/>
      <c r="IRU2382" s="470"/>
      <c r="IRV2382" s="677"/>
      <c r="IRW2382" s="470"/>
      <c r="IRX2382" s="467"/>
      <c r="IRY2382" s="559"/>
      <c r="IRZ2382" s="467"/>
      <c r="ISA2382" s="467"/>
      <c r="ISB2382" s="467"/>
      <c r="ISC2382" s="467"/>
      <c r="ISD2382" s="467"/>
      <c r="ISE2382" s="467"/>
      <c r="ISF2382" s="467"/>
      <c r="ISG2382" s="467"/>
      <c r="ISH2382" s="467"/>
      <c r="ISI2382" s="467"/>
      <c r="ISJ2382" s="467"/>
      <c r="ISK2382" s="467"/>
      <c r="ISL2382" s="467"/>
      <c r="ISM2382" s="467"/>
      <c r="ISN2382" s="467"/>
      <c r="ISO2382" s="467"/>
      <c r="ISP2382" s="467"/>
      <c r="ISQ2382" s="467"/>
      <c r="ISR2382" s="467"/>
      <c r="ISS2382" s="467"/>
      <c r="IST2382" s="467"/>
      <c r="ISU2382" s="467"/>
      <c r="ISV2382" s="1055"/>
      <c r="ISW2382" s="695"/>
      <c r="ISX2382" s="696"/>
      <c r="ISY2382" s="696"/>
      <c r="ISZ2382" s="697"/>
      <c r="ITA2382" s="697"/>
      <c r="ITB2382" s="473"/>
      <c r="ITC2382" s="470"/>
      <c r="ITD2382" s="470"/>
      <c r="ITE2382" s="470"/>
      <c r="ITF2382" s="677"/>
      <c r="ITG2382" s="470"/>
      <c r="ITH2382" s="467"/>
      <c r="ITI2382" s="559"/>
      <c r="ITJ2382" s="467"/>
      <c r="ITK2382" s="467"/>
      <c r="ITL2382" s="467"/>
      <c r="ITM2382" s="467"/>
      <c r="ITN2382" s="467"/>
      <c r="ITO2382" s="467"/>
      <c r="ITP2382" s="467"/>
      <c r="ITQ2382" s="467"/>
      <c r="ITR2382" s="467"/>
      <c r="ITS2382" s="467"/>
      <c r="ITT2382" s="467"/>
      <c r="ITU2382" s="467"/>
      <c r="ITV2382" s="467"/>
      <c r="ITW2382" s="467"/>
      <c r="ITX2382" s="467"/>
      <c r="ITY2382" s="467"/>
      <c r="ITZ2382" s="467"/>
      <c r="IUA2382" s="467"/>
      <c r="IUB2382" s="467"/>
      <c r="IUC2382" s="467"/>
      <c r="IUD2382" s="467"/>
      <c r="IUE2382" s="467"/>
      <c r="IUF2382" s="1055"/>
      <c r="IUG2382" s="695"/>
      <c r="IUH2382" s="696"/>
      <c r="IUI2382" s="696"/>
      <c r="IUJ2382" s="697"/>
      <c r="IUK2382" s="697"/>
      <c r="IUL2382" s="473"/>
      <c r="IUM2382" s="470"/>
      <c r="IUN2382" s="470"/>
      <c r="IUO2382" s="470"/>
      <c r="IUP2382" s="677"/>
      <c r="IUQ2382" s="470"/>
      <c r="IUR2382" s="467"/>
      <c r="IUS2382" s="559"/>
      <c r="IUT2382" s="467"/>
      <c r="IUU2382" s="467"/>
      <c r="IUV2382" s="467"/>
      <c r="IUW2382" s="467"/>
      <c r="IUX2382" s="467"/>
      <c r="IUY2382" s="467"/>
      <c r="IUZ2382" s="467"/>
      <c r="IVA2382" s="467"/>
      <c r="IVB2382" s="467"/>
      <c r="IVC2382" s="467"/>
      <c r="IVD2382" s="467"/>
      <c r="IVE2382" s="467"/>
      <c r="IVF2382" s="467"/>
      <c r="IVG2382" s="467"/>
      <c r="IVH2382" s="467"/>
      <c r="IVI2382" s="467"/>
      <c r="IVJ2382" s="467"/>
      <c r="IVK2382" s="467"/>
      <c r="IVL2382" s="467"/>
      <c r="IVM2382" s="467"/>
      <c r="IVN2382" s="467"/>
      <c r="IVO2382" s="467"/>
      <c r="IVP2382" s="1055"/>
      <c r="IVQ2382" s="695"/>
      <c r="IVR2382" s="696"/>
      <c r="IVS2382" s="696"/>
      <c r="IVT2382" s="697"/>
      <c r="IVU2382" s="697"/>
      <c r="IVV2382" s="473"/>
      <c r="IVW2382" s="470"/>
      <c r="IVX2382" s="470"/>
      <c r="IVY2382" s="470"/>
      <c r="IVZ2382" s="677"/>
      <c r="IWA2382" s="470"/>
      <c r="IWB2382" s="467"/>
      <c r="IWC2382" s="559"/>
      <c r="IWD2382" s="467"/>
      <c r="IWE2382" s="467"/>
      <c r="IWF2382" s="467"/>
      <c r="IWG2382" s="467"/>
      <c r="IWH2382" s="467"/>
      <c r="IWI2382" s="467"/>
      <c r="IWJ2382" s="467"/>
      <c r="IWK2382" s="467"/>
      <c r="IWL2382" s="467"/>
      <c r="IWM2382" s="467"/>
      <c r="IWN2382" s="467"/>
      <c r="IWO2382" s="467"/>
      <c r="IWP2382" s="467"/>
      <c r="IWQ2382" s="467"/>
      <c r="IWR2382" s="467"/>
      <c r="IWS2382" s="467"/>
      <c r="IWT2382" s="467"/>
      <c r="IWU2382" s="467"/>
      <c r="IWV2382" s="467"/>
      <c r="IWW2382" s="467"/>
      <c r="IWX2382" s="467"/>
      <c r="IWY2382" s="467"/>
      <c r="IWZ2382" s="1055"/>
      <c r="IXA2382" s="695"/>
      <c r="IXB2382" s="696"/>
      <c r="IXC2382" s="696"/>
      <c r="IXD2382" s="697"/>
      <c r="IXE2382" s="697"/>
      <c r="IXF2382" s="473"/>
      <c r="IXG2382" s="470"/>
      <c r="IXH2382" s="470"/>
      <c r="IXI2382" s="470"/>
      <c r="IXJ2382" s="677"/>
      <c r="IXK2382" s="470"/>
      <c r="IXL2382" s="467"/>
      <c r="IXM2382" s="559"/>
      <c r="IXN2382" s="467"/>
      <c r="IXO2382" s="467"/>
      <c r="IXP2382" s="467"/>
      <c r="IXQ2382" s="467"/>
      <c r="IXR2382" s="467"/>
      <c r="IXS2382" s="467"/>
      <c r="IXT2382" s="467"/>
      <c r="IXU2382" s="467"/>
      <c r="IXV2382" s="467"/>
      <c r="IXW2382" s="467"/>
      <c r="IXX2382" s="467"/>
      <c r="IXY2382" s="467"/>
      <c r="IXZ2382" s="467"/>
      <c r="IYA2382" s="467"/>
      <c r="IYB2382" s="467"/>
      <c r="IYC2382" s="467"/>
      <c r="IYD2382" s="467"/>
      <c r="IYE2382" s="467"/>
      <c r="IYF2382" s="467"/>
      <c r="IYG2382" s="467"/>
      <c r="IYH2382" s="467"/>
      <c r="IYI2382" s="467"/>
      <c r="IYJ2382" s="1055"/>
      <c r="IYK2382" s="695"/>
      <c r="IYL2382" s="696"/>
      <c r="IYM2382" s="696"/>
      <c r="IYN2382" s="697"/>
      <c r="IYO2382" s="697"/>
      <c r="IYP2382" s="473"/>
      <c r="IYQ2382" s="470"/>
      <c r="IYR2382" s="470"/>
      <c r="IYS2382" s="470"/>
      <c r="IYT2382" s="677"/>
      <c r="IYU2382" s="470"/>
      <c r="IYV2382" s="467"/>
      <c r="IYW2382" s="559"/>
      <c r="IYX2382" s="467"/>
      <c r="IYY2382" s="467"/>
      <c r="IYZ2382" s="467"/>
      <c r="IZA2382" s="467"/>
      <c r="IZB2382" s="467"/>
      <c r="IZC2382" s="467"/>
      <c r="IZD2382" s="467"/>
      <c r="IZE2382" s="467"/>
      <c r="IZF2382" s="467"/>
      <c r="IZG2382" s="467"/>
      <c r="IZH2382" s="467"/>
      <c r="IZI2382" s="467"/>
      <c r="IZJ2382" s="467"/>
      <c r="IZK2382" s="467"/>
      <c r="IZL2382" s="467"/>
      <c r="IZM2382" s="467"/>
      <c r="IZN2382" s="467"/>
      <c r="IZO2382" s="467"/>
      <c r="IZP2382" s="467"/>
      <c r="IZQ2382" s="467"/>
      <c r="IZR2382" s="467"/>
      <c r="IZS2382" s="467"/>
      <c r="IZT2382" s="1055"/>
      <c r="IZU2382" s="695"/>
      <c r="IZV2382" s="696"/>
      <c r="IZW2382" s="696"/>
      <c r="IZX2382" s="697"/>
      <c r="IZY2382" s="697"/>
      <c r="IZZ2382" s="473"/>
      <c r="JAA2382" s="470"/>
      <c r="JAB2382" s="470"/>
      <c r="JAC2382" s="470"/>
      <c r="JAD2382" s="677"/>
      <c r="JAE2382" s="470"/>
      <c r="JAF2382" s="467"/>
      <c r="JAG2382" s="559"/>
      <c r="JAH2382" s="467"/>
      <c r="JAI2382" s="467"/>
      <c r="JAJ2382" s="467"/>
      <c r="JAK2382" s="467"/>
      <c r="JAL2382" s="467"/>
      <c r="JAM2382" s="467"/>
      <c r="JAN2382" s="467"/>
      <c r="JAO2382" s="467"/>
      <c r="JAP2382" s="467"/>
      <c r="JAQ2382" s="467"/>
      <c r="JAR2382" s="467"/>
      <c r="JAS2382" s="467"/>
      <c r="JAT2382" s="467"/>
      <c r="JAU2382" s="467"/>
      <c r="JAV2382" s="467"/>
      <c r="JAW2382" s="467"/>
      <c r="JAX2382" s="467"/>
      <c r="JAY2382" s="467"/>
      <c r="JAZ2382" s="467"/>
      <c r="JBA2382" s="467"/>
      <c r="JBB2382" s="467"/>
      <c r="JBC2382" s="467"/>
      <c r="JBD2382" s="1055"/>
      <c r="JBE2382" s="695"/>
      <c r="JBF2382" s="696"/>
      <c r="JBG2382" s="696"/>
      <c r="JBH2382" s="697"/>
      <c r="JBI2382" s="697"/>
      <c r="JBJ2382" s="473"/>
      <c r="JBK2382" s="470"/>
      <c r="JBL2382" s="470"/>
      <c r="JBM2382" s="470"/>
      <c r="JBN2382" s="677"/>
      <c r="JBO2382" s="470"/>
      <c r="JBP2382" s="467"/>
      <c r="JBQ2382" s="559"/>
      <c r="JBR2382" s="467"/>
      <c r="JBS2382" s="467"/>
      <c r="JBT2382" s="467"/>
      <c r="JBU2382" s="467"/>
      <c r="JBV2382" s="467"/>
      <c r="JBW2382" s="467"/>
      <c r="JBX2382" s="467"/>
      <c r="JBY2382" s="467"/>
      <c r="JBZ2382" s="467"/>
      <c r="JCA2382" s="467"/>
      <c r="JCB2382" s="467"/>
      <c r="JCC2382" s="467"/>
      <c r="JCD2382" s="467"/>
      <c r="JCE2382" s="467"/>
      <c r="JCF2382" s="467"/>
      <c r="JCG2382" s="467"/>
      <c r="JCH2382" s="467"/>
      <c r="JCI2382" s="467"/>
      <c r="JCJ2382" s="467"/>
      <c r="JCK2382" s="467"/>
      <c r="JCL2382" s="467"/>
      <c r="JCM2382" s="467"/>
      <c r="JCN2382" s="1055"/>
      <c r="JCO2382" s="695"/>
      <c r="JCP2382" s="696"/>
      <c r="JCQ2382" s="696"/>
      <c r="JCR2382" s="697"/>
      <c r="JCS2382" s="697"/>
      <c r="JCT2382" s="473"/>
      <c r="JCU2382" s="470"/>
      <c r="JCV2382" s="470"/>
      <c r="JCW2382" s="470"/>
      <c r="JCX2382" s="677"/>
      <c r="JCY2382" s="470"/>
      <c r="JCZ2382" s="467"/>
      <c r="JDA2382" s="559"/>
      <c r="JDB2382" s="467"/>
      <c r="JDC2382" s="467"/>
      <c r="JDD2382" s="467"/>
      <c r="JDE2382" s="467"/>
      <c r="JDF2382" s="467"/>
      <c r="JDG2382" s="467"/>
      <c r="JDH2382" s="467"/>
      <c r="JDI2382" s="467"/>
      <c r="JDJ2382" s="467"/>
      <c r="JDK2382" s="467"/>
      <c r="JDL2382" s="467"/>
      <c r="JDM2382" s="467"/>
      <c r="JDN2382" s="467"/>
      <c r="JDO2382" s="467"/>
      <c r="JDP2382" s="467"/>
      <c r="JDQ2382" s="467"/>
      <c r="JDR2382" s="467"/>
      <c r="JDS2382" s="467"/>
      <c r="JDT2382" s="467"/>
      <c r="JDU2382" s="467"/>
      <c r="JDV2382" s="467"/>
      <c r="JDW2382" s="467"/>
      <c r="JDX2382" s="1055"/>
      <c r="JDY2382" s="695"/>
      <c r="JDZ2382" s="696"/>
      <c r="JEA2382" s="696"/>
      <c r="JEB2382" s="697"/>
      <c r="JEC2382" s="697"/>
      <c r="JED2382" s="473"/>
      <c r="JEE2382" s="470"/>
      <c r="JEF2382" s="470"/>
      <c r="JEG2382" s="470"/>
      <c r="JEH2382" s="677"/>
      <c r="JEI2382" s="470"/>
      <c r="JEJ2382" s="467"/>
      <c r="JEK2382" s="559"/>
      <c r="JEL2382" s="467"/>
      <c r="JEM2382" s="467"/>
      <c r="JEN2382" s="467"/>
      <c r="JEO2382" s="467"/>
      <c r="JEP2382" s="467"/>
      <c r="JEQ2382" s="467"/>
      <c r="JER2382" s="467"/>
      <c r="JES2382" s="467"/>
      <c r="JET2382" s="467"/>
      <c r="JEU2382" s="467"/>
      <c r="JEV2382" s="467"/>
      <c r="JEW2382" s="467"/>
      <c r="JEX2382" s="467"/>
      <c r="JEY2382" s="467"/>
      <c r="JEZ2382" s="467"/>
      <c r="JFA2382" s="467"/>
      <c r="JFB2382" s="467"/>
      <c r="JFC2382" s="467"/>
      <c r="JFD2382" s="467"/>
      <c r="JFE2382" s="467"/>
      <c r="JFF2382" s="467"/>
      <c r="JFG2382" s="467"/>
      <c r="JFH2382" s="1055"/>
      <c r="JFI2382" s="695"/>
      <c r="JFJ2382" s="696"/>
      <c r="JFK2382" s="696"/>
      <c r="JFL2382" s="697"/>
      <c r="JFM2382" s="697"/>
      <c r="JFN2382" s="473"/>
      <c r="JFO2382" s="470"/>
      <c r="JFP2382" s="470"/>
      <c r="JFQ2382" s="470"/>
      <c r="JFR2382" s="677"/>
      <c r="JFS2382" s="470"/>
      <c r="JFT2382" s="467"/>
      <c r="JFU2382" s="559"/>
      <c r="JFV2382" s="467"/>
      <c r="JFW2382" s="467"/>
      <c r="JFX2382" s="467"/>
      <c r="JFY2382" s="467"/>
      <c r="JFZ2382" s="467"/>
      <c r="JGA2382" s="467"/>
      <c r="JGB2382" s="467"/>
      <c r="JGC2382" s="467"/>
      <c r="JGD2382" s="467"/>
      <c r="JGE2382" s="467"/>
      <c r="JGF2382" s="467"/>
      <c r="JGG2382" s="467"/>
      <c r="JGH2382" s="467"/>
      <c r="JGI2382" s="467"/>
      <c r="JGJ2382" s="467"/>
      <c r="JGK2382" s="467"/>
      <c r="JGL2382" s="467"/>
      <c r="JGM2382" s="467"/>
      <c r="JGN2382" s="467"/>
      <c r="JGO2382" s="467"/>
      <c r="JGP2382" s="467"/>
      <c r="JGQ2382" s="467"/>
      <c r="JGR2382" s="1055"/>
      <c r="JGS2382" s="695"/>
      <c r="JGT2382" s="696"/>
      <c r="JGU2382" s="696"/>
      <c r="JGV2382" s="697"/>
      <c r="JGW2382" s="697"/>
      <c r="JGX2382" s="473"/>
      <c r="JGY2382" s="470"/>
      <c r="JGZ2382" s="470"/>
      <c r="JHA2382" s="470"/>
      <c r="JHB2382" s="677"/>
      <c r="JHC2382" s="470"/>
      <c r="JHD2382" s="467"/>
      <c r="JHE2382" s="559"/>
      <c r="JHF2382" s="467"/>
      <c r="JHG2382" s="467"/>
      <c r="JHH2382" s="467"/>
      <c r="JHI2382" s="467"/>
      <c r="JHJ2382" s="467"/>
      <c r="JHK2382" s="467"/>
      <c r="JHL2382" s="467"/>
      <c r="JHM2382" s="467"/>
      <c r="JHN2382" s="467"/>
      <c r="JHO2382" s="467"/>
      <c r="JHP2382" s="467"/>
      <c r="JHQ2382" s="467"/>
      <c r="JHR2382" s="467"/>
      <c r="JHS2382" s="467"/>
      <c r="JHT2382" s="467"/>
      <c r="JHU2382" s="467"/>
      <c r="JHV2382" s="467"/>
      <c r="JHW2382" s="467"/>
      <c r="JHX2382" s="467"/>
      <c r="JHY2382" s="467"/>
      <c r="JHZ2382" s="467"/>
      <c r="JIA2382" s="467"/>
      <c r="JIB2382" s="1055"/>
      <c r="JIC2382" s="695"/>
      <c r="JID2382" s="696"/>
      <c r="JIE2382" s="696"/>
      <c r="JIF2382" s="697"/>
      <c r="JIG2382" s="697"/>
      <c r="JIH2382" s="473"/>
      <c r="JII2382" s="470"/>
      <c r="JIJ2382" s="470"/>
      <c r="JIK2382" s="470"/>
      <c r="JIL2382" s="677"/>
      <c r="JIM2382" s="470"/>
      <c r="JIN2382" s="467"/>
      <c r="JIO2382" s="559"/>
      <c r="JIP2382" s="467"/>
      <c r="JIQ2382" s="467"/>
      <c r="JIR2382" s="467"/>
      <c r="JIS2382" s="467"/>
      <c r="JIT2382" s="467"/>
      <c r="JIU2382" s="467"/>
      <c r="JIV2382" s="467"/>
      <c r="JIW2382" s="467"/>
      <c r="JIX2382" s="467"/>
      <c r="JIY2382" s="467"/>
      <c r="JIZ2382" s="467"/>
      <c r="JJA2382" s="467"/>
      <c r="JJB2382" s="467"/>
      <c r="JJC2382" s="467"/>
      <c r="JJD2382" s="467"/>
      <c r="JJE2382" s="467"/>
      <c r="JJF2382" s="467"/>
      <c r="JJG2382" s="467"/>
      <c r="JJH2382" s="467"/>
      <c r="JJI2382" s="467"/>
      <c r="JJJ2382" s="467"/>
      <c r="JJK2382" s="467"/>
      <c r="JJL2382" s="1055"/>
      <c r="JJM2382" s="695"/>
      <c r="JJN2382" s="696"/>
      <c r="JJO2382" s="696"/>
      <c r="JJP2382" s="697"/>
      <c r="JJQ2382" s="697"/>
      <c r="JJR2382" s="473"/>
      <c r="JJS2382" s="470"/>
      <c r="JJT2382" s="470"/>
      <c r="JJU2382" s="470"/>
      <c r="JJV2382" s="677"/>
      <c r="JJW2382" s="470"/>
      <c r="JJX2382" s="467"/>
      <c r="JJY2382" s="559"/>
      <c r="JJZ2382" s="467"/>
      <c r="JKA2382" s="467"/>
      <c r="JKB2382" s="467"/>
      <c r="JKC2382" s="467"/>
      <c r="JKD2382" s="467"/>
      <c r="JKE2382" s="467"/>
      <c r="JKF2382" s="467"/>
      <c r="JKG2382" s="467"/>
      <c r="JKH2382" s="467"/>
      <c r="JKI2382" s="467"/>
      <c r="JKJ2382" s="467"/>
      <c r="JKK2382" s="467"/>
      <c r="JKL2382" s="467"/>
      <c r="JKM2382" s="467"/>
      <c r="JKN2382" s="467"/>
      <c r="JKO2382" s="467"/>
      <c r="JKP2382" s="467"/>
      <c r="JKQ2382" s="467"/>
      <c r="JKR2382" s="467"/>
      <c r="JKS2382" s="467"/>
      <c r="JKT2382" s="467"/>
      <c r="JKU2382" s="467"/>
      <c r="JKV2382" s="1055"/>
      <c r="JKW2382" s="695"/>
      <c r="JKX2382" s="696"/>
      <c r="JKY2382" s="696"/>
      <c r="JKZ2382" s="697"/>
      <c r="JLA2382" s="697"/>
      <c r="JLB2382" s="473"/>
      <c r="JLC2382" s="470"/>
      <c r="JLD2382" s="470"/>
      <c r="JLE2382" s="470"/>
      <c r="JLF2382" s="677"/>
      <c r="JLG2382" s="470"/>
      <c r="JLH2382" s="467"/>
      <c r="JLI2382" s="559"/>
      <c r="JLJ2382" s="467"/>
      <c r="JLK2382" s="467"/>
      <c r="JLL2382" s="467"/>
      <c r="JLM2382" s="467"/>
      <c r="JLN2382" s="467"/>
      <c r="JLO2382" s="467"/>
      <c r="JLP2382" s="467"/>
      <c r="JLQ2382" s="467"/>
      <c r="JLR2382" s="467"/>
      <c r="JLS2382" s="467"/>
      <c r="JLT2382" s="467"/>
      <c r="JLU2382" s="467"/>
      <c r="JLV2382" s="467"/>
      <c r="JLW2382" s="467"/>
      <c r="JLX2382" s="467"/>
      <c r="JLY2382" s="467"/>
      <c r="JLZ2382" s="467"/>
      <c r="JMA2382" s="467"/>
      <c r="JMB2382" s="467"/>
      <c r="JMC2382" s="467"/>
      <c r="JMD2382" s="467"/>
      <c r="JME2382" s="467"/>
      <c r="JMF2382" s="1055"/>
      <c r="JMG2382" s="695"/>
      <c r="JMH2382" s="696"/>
      <c r="JMI2382" s="696"/>
      <c r="JMJ2382" s="697"/>
      <c r="JMK2382" s="697"/>
      <c r="JML2382" s="473"/>
      <c r="JMM2382" s="470"/>
      <c r="JMN2382" s="470"/>
      <c r="JMO2382" s="470"/>
      <c r="JMP2382" s="677"/>
      <c r="JMQ2382" s="470"/>
      <c r="JMR2382" s="467"/>
      <c r="JMS2382" s="559"/>
      <c r="JMT2382" s="467"/>
      <c r="JMU2382" s="467"/>
      <c r="JMV2382" s="467"/>
      <c r="JMW2382" s="467"/>
      <c r="JMX2382" s="467"/>
      <c r="JMY2382" s="467"/>
      <c r="JMZ2382" s="467"/>
      <c r="JNA2382" s="467"/>
      <c r="JNB2382" s="467"/>
      <c r="JNC2382" s="467"/>
      <c r="JND2382" s="467"/>
      <c r="JNE2382" s="467"/>
      <c r="JNF2382" s="467"/>
      <c r="JNG2382" s="467"/>
      <c r="JNH2382" s="467"/>
      <c r="JNI2382" s="467"/>
      <c r="JNJ2382" s="467"/>
      <c r="JNK2382" s="467"/>
      <c r="JNL2382" s="467"/>
      <c r="JNM2382" s="467"/>
      <c r="JNN2382" s="467"/>
      <c r="JNO2382" s="467"/>
      <c r="JNP2382" s="1055"/>
      <c r="JNQ2382" s="695"/>
      <c r="JNR2382" s="696"/>
      <c r="JNS2382" s="696"/>
      <c r="JNT2382" s="697"/>
      <c r="JNU2382" s="697"/>
      <c r="JNV2382" s="473"/>
      <c r="JNW2382" s="470"/>
      <c r="JNX2382" s="470"/>
      <c r="JNY2382" s="470"/>
      <c r="JNZ2382" s="677"/>
      <c r="JOA2382" s="470"/>
      <c r="JOB2382" s="467"/>
      <c r="JOC2382" s="559"/>
      <c r="JOD2382" s="467"/>
      <c r="JOE2382" s="467"/>
      <c r="JOF2382" s="467"/>
      <c r="JOG2382" s="467"/>
      <c r="JOH2382" s="467"/>
      <c r="JOI2382" s="467"/>
      <c r="JOJ2382" s="467"/>
      <c r="JOK2382" s="467"/>
      <c r="JOL2382" s="467"/>
      <c r="JOM2382" s="467"/>
      <c r="JON2382" s="467"/>
      <c r="JOO2382" s="467"/>
      <c r="JOP2382" s="467"/>
      <c r="JOQ2382" s="467"/>
      <c r="JOR2382" s="467"/>
      <c r="JOS2382" s="467"/>
      <c r="JOT2382" s="467"/>
      <c r="JOU2382" s="467"/>
      <c r="JOV2382" s="467"/>
      <c r="JOW2382" s="467"/>
      <c r="JOX2382" s="467"/>
      <c r="JOY2382" s="467"/>
      <c r="JOZ2382" s="1055"/>
      <c r="JPA2382" s="695"/>
      <c r="JPB2382" s="696"/>
      <c r="JPC2382" s="696"/>
      <c r="JPD2382" s="697"/>
      <c r="JPE2382" s="697"/>
      <c r="JPF2382" s="473"/>
      <c r="JPG2382" s="470"/>
      <c r="JPH2382" s="470"/>
      <c r="JPI2382" s="470"/>
      <c r="JPJ2382" s="677"/>
      <c r="JPK2382" s="470"/>
      <c r="JPL2382" s="467"/>
      <c r="JPM2382" s="559"/>
      <c r="JPN2382" s="467"/>
      <c r="JPO2382" s="467"/>
      <c r="JPP2382" s="467"/>
      <c r="JPQ2382" s="467"/>
      <c r="JPR2382" s="467"/>
      <c r="JPS2382" s="467"/>
      <c r="JPT2382" s="467"/>
      <c r="JPU2382" s="467"/>
      <c r="JPV2382" s="467"/>
      <c r="JPW2382" s="467"/>
      <c r="JPX2382" s="467"/>
      <c r="JPY2382" s="467"/>
      <c r="JPZ2382" s="467"/>
      <c r="JQA2382" s="467"/>
      <c r="JQB2382" s="467"/>
      <c r="JQC2382" s="467"/>
      <c r="JQD2382" s="467"/>
      <c r="JQE2382" s="467"/>
      <c r="JQF2382" s="467"/>
      <c r="JQG2382" s="467"/>
      <c r="JQH2382" s="467"/>
      <c r="JQI2382" s="467"/>
      <c r="JQJ2382" s="1055"/>
      <c r="JQK2382" s="695"/>
      <c r="JQL2382" s="696"/>
      <c r="JQM2382" s="696"/>
      <c r="JQN2382" s="697"/>
      <c r="JQO2382" s="697"/>
      <c r="JQP2382" s="473"/>
      <c r="JQQ2382" s="470"/>
      <c r="JQR2382" s="470"/>
      <c r="JQS2382" s="470"/>
      <c r="JQT2382" s="677"/>
      <c r="JQU2382" s="470"/>
      <c r="JQV2382" s="467"/>
      <c r="JQW2382" s="559"/>
      <c r="JQX2382" s="467"/>
      <c r="JQY2382" s="467"/>
      <c r="JQZ2382" s="467"/>
      <c r="JRA2382" s="467"/>
      <c r="JRB2382" s="467"/>
      <c r="JRC2382" s="467"/>
      <c r="JRD2382" s="467"/>
      <c r="JRE2382" s="467"/>
      <c r="JRF2382" s="467"/>
      <c r="JRG2382" s="467"/>
      <c r="JRH2382" s="467"/>
      <c r="JRI2382" s="467"/>
      <c r="JRJ2382" s="467"/>
      <c r="JRK2382" s="467"/>
      <c r="JRL2382" s="467"/>
      <c r="JRM2382" s="467"/>
      <c r="JRN2382" s="467"/>
      <c r="JRO2382" s="467"/>
      <c r="JRP2382" s="467"/>
      <c r="JRQ2382" s="467"/>
      <c r="JRR2382" s="467"/>
      <c r="JRS2382" s="467"/>
      <c r="JRT2382" s="1055"/>
      <c r="JRU2382" s="695"/>
      <c r="JRV2382" s="696"/>
      <c r="JRW2382" s="696"/>
      <c r="JRX2382" s="697"/>
      <c r="JRY2382" s="697"/>
      <c r="JRZ2382" s="473"/>
      <c r="JSA2382" s="470"/>
      <c r="JSB2382" s="470"/>
      <c r="JSC2382" s="470"/>
      <c r="JSD2382" s="677"/>
      <c r="JSE2382" s="470"/>
      <c r="JSF2382" s="467"/>
      <c r="JSG2382" s="559"/>
      <c r="JSH2382" s="467"/>
      <c r="JSI2382" s="467"/>
      <c r="JSJ2382" s="467"/>
      <c r="JSK2382" s="467"/>
      <c r="JSL2382" s="467"/>
      <c r="JSM2382" s="467"/>
      <c r="JSN2382" s="467"/>
      <c r="JSO2382" s="467"/>
      <c r="JSP2382" s="467"/>
      <c r="JSQ2382" s="467"/>
      <c r="JSR2382" s="467"/>
      <c r="JSS2382" s="467"/>
      <c r="JST2382" s="467"/>
      <c r="JSU2382" s="467"/>
      <c r="JSV2382" s="467"/>
      <c r="JSW2382" s="467"/>
      <c r="JSX2382" s="467"/>
      <c r="JSY2382" s="467"/>
      <c r="JSZ2382" s="467"/>
      <c r="JTA2382" s="467"/>
      <c r="JTB2382" s="467"/>
      <c r="JTC2382" s="467"/>
      <c r="JTD2382" s="1055"/>
      <c r="JTE2382" s="695"/>
      <c r="JTF2382" s="696"/>
      <c r="JTG2382" s="696"/>
      <c r="JTH2382" s="697"/>
      <c r="JTI2382" s="697"/>
      <c r="JTJ2382" s="473"/>
      <c r="JTK2382" s="470"/>
      <c r="JTL2382" s="470"/>
      <c r="JTM2382" s="470"/>
      <c r="JTN2382" s="677"/>
      <c r="JTO2382" s="470"/>
      <c r="JTP2382" s="467"/>
      <c r="JTQ2382" s="559"/>
      <c r="JTR2382" s="467"/>
      <c r="JTS2382" s="467"/>
      <c r="JTT2382" s="467"/>
      <c r="JTU2382" s="467"/>
      <c r="JTV2382" s="467"/>
      <c r="JTW2382" s="467"/>
      <c r="JTX2382" s="467"/>
      <c r="JTY2382" s="467"/>
      <c r="JTZ2382" s="467"/>
      <c r="JUA2382" s="467"/>
      <c r="JUB2382" s="467"/>
      <c r="JUC2382" s="467"/>
      <c r="JUD2382" s="467"/>
      <c r="JUE2382" s="467"/>
      <c r="JUF2382" s="467"/>
      <c r="JUG2382" s="467"/>
      <c r="JUH2382" s="467"/>
      <c r="JUI2382" s="467"/>
      <c r="JUJ2382" s="467"/>
      <c r="JUK2382" s="467"/>
      <c r="JUL2382" s="467"/>
      <c r="JUM2382" s="467"/>
      <c r="JUN2382" s="1055"/>
      <c r="JUO2382" s="695"/>
      <c r="JUP2382" s="696"/>
      <c r="JUQ2382" s="696"/>
      <c r="JUR2382" s="697"/>
      <c r="JUS2382" s="697"/>
      <c r="JUT2382" s="473"/>
      <c r="JUU2382" s="470"/>
      <c r="JUV2382" s="470"/>
      <c r="JUW2382" s="470"/>
      <c r="JUX2382" s="677"/>
      <c r="JUY2382" s="470"/>
      <c r="JUZ2382" s="467"/>
      <c r="JVA2382" s="559"/>
      <c r="JVB2382" s="467"/>
      <c r="JVC2382" s="467"/>
      <c r="JVD2382" s="467"/>
      <c r="JVE2382" s="467"/>
      <c r="JVF2382" s="467"/>
      <c r="JVG2382" s="467"/>
      <c r="JVH2382" s="467"/>
      <c r="JVI2382" s="467"/>
      <c r="JVJ2382" s="467"/>
      <c r="JVK2382" s="467"/>
      <c r="JVL2382" s="467"/>
      <c r="JVM2382" s="467"/>
      <c r="JVN2382" s="467"/>
      <c r="JVO2382" s="467"/>
      <c r="JVP2382" s="467"/>
      <c r="JVQ2382" s="467"/>
      <c r="JVR2382" s="467"/>
      <c r="JVS2382" s="467"/>
      <c r="JVT2382" s="467"/>
      <c r="JVU2382" s="467"/>
      <c r="JVV2382" s="467"/>
      <c r="JVW2382" s="467"/>
      <c r="JVX2382" s="1055"/>
      <c r="JVY2382" s="695"/>
      <c r="JVZ2382" s="696"/>
      <c r="JWA2382" s="696"/>
      <c r="JWB2382" s="697"/>
      <c r="JWC2382" s="697"/>
      <c r="JWD2382" s="473"/>
      <c r="JWE2382" s="470"/>
      <c r="JWF2382" s="470"/>
      <c r="JWG2382" s="470"/>
      <c r="JWH2382" s="677"/>
      <c r="JWI2382" s="470"/>
      <c r="JWJ2382" s="467"/>
      <c r="JWK2382" s="559"/>
      <c r="JWL2382" s="467"/>
      <c r="JWM2382" s="467"/>
      <c r="JWN2382" s="467"/>
      <c r="JWO2382" s="467"/>
      <c r="JWP2382" s="467"/>
      <c r="JWQ2382" s="467"/>
      <c r="JWR2382" s="467"/>
      <c r="JWS2382" s="467"/>
      <c r="JWT2382" s="467"/>
      <c r="JWU2382" s="467"/>
      <c r="JWV2382" s="467"/>
      <c r="JWW2382" s="467"/>
      <c r="JWX2382" s="467"/>
      <c r="JWY2382" s="467"/>
      <c r="JWZ2382" s="467"/>
      <c r="JXA2382" s="467"/>
      <c r="JXB2382" s="467"/>
      <c r="JXC2382" s="467"/>
      <c r="JXD2382" s="467"/>
      <c r="JXE2382" s="467"/>
      <c r="JXF2382" s="467"/>
      <c r="JXG2382" s="467"/>
      <c r="JXH2382" s="1055"/>
      <c r="JXI2382" s="695"/>
      <c r="JXJ2382" s="696"/>
      <c r="JXK2382" s="696"/>
      <c r="JXL2382" s="697"/>
      <c r="JXM2382" s="697"/>
      <c r="JXN2382" s="473"/>
      <c r="JXO2382" s="470"/>
      <c r="JXP2382" s="470"/>
      <c r="JXQ2382" s="470"/>
      <c r="JXR2382" s="677"/>
      <c r="JXS2382" s="470"/>
      <c r="JXT2382" s="467"/>
      <c r="JXU2382" s="559"/>
      <c r="JXV2382" s="467"/>
      <c r="JXW2382" s="467"/>
      <c r="JXX2382" s="467"/>
      <c r="JXY2382" s="467"/>
      <c r="JXZ2382" s="467"/>
      <c r="JYA2382" s="467"/>
      <c r="JYB2382" s="467"/>
      <c r="JYC2382" s="467"/>
      <c r="JYD2382" s="467"/>
      <c r="JYE2382" s="467"/>
      <c r="JYF2382" s="467"/>
      <c r="JYG2382" s="467"/>
      <c r="JYH2382" s="467"/>
      <c r="JYI2382" s="467"/>
      <c r="JYJ2382" s="467"/>
      <c r="JYK2382" s="467"/>
      <c r="JYL2382" s="467"/>
      <c r="JYM2382" s="467"/>
      <c r="JYN2382" s="467"/>
      <c r="JYO2382" s="467"/>
      <c r="JYP2382" s="467"/>
      <c r="JYQ2382" s="467"/>
      <c r="JYR2382" s="1055"/>
      <c r="JYS2382" s="695"/>
      <c r="JYT2382" s="696"/>
      <c r="JYU2382" s="696"/>
      <c r="JYV2382" s="697"/>
      <c r="JYW2382" s="697"/>
      <c r="JYX2382" s="473"/>
      <c r="JYY2382" s="470"/>
      <c r="JYZ2382" s="470"/>
      <c r="JZA2382" s="470"/>
      <c r="JZB2382" s="677"/>
      <c r="JZC2382" s="470"/>
      <c r="JZD2382" s="467"/>
      <c r="JZE2382" s="559"/>
      <c r="JZF2382" s="467"/>
      <c r="JZG2382" s="467"/>
      <c r="JZH2382" s="467"/>
      <c r="JZI2382" s="467"/>
      <c r="JZJ2382" s="467"/>
      <c r="JZK2382" s="467"/>
      <c r="JZL2382" s="467"/>
      <c r="JZM2382" s="467"/>
      <c r="JZN2382" s="467"/>
      <c r="JZO2382" s="467"/>
      <c r="JZP2382" s="467"/>
      <c r="JZQ2382" s="467"/>
      <c r="JZR2382" s="467"/>
      <c r="JZS2382" s="467"/>
      <c r="JZT2382" s="467"/>
      <c r="JZU2382" s="467"/>
      <c r="JZV2382" s="467"/>
      <c r="JZW2382" s="467"/>
      <c r="JZX2382" s="467"/>
      <c r="JZY2382" s="467"/>
      <c r="JZZ2382" s="467"/>
      <c r="KAA2382" s="467"/>
      <c r="KAB2382" s="1055"/>
      <c r="KAC2382" s="695"/>
      <c r="KAD2382" s="696"/>
      <c r="KAE2382" s="696"/>
      <c r="KAF2382" s="697"/>
      <c r="KAG2382" s="697"/>
      <c r="KAH2382" s="473"/>
      <c r="KAI2382" s="470"/>
      <c r="KAJ2382" s="470"/>
      <c r="KAK2382" s="470"/>
      <c r="KAL2382" s="677"/>
      <c r="KAM2382" s="470"/>
      <c r="KAN2382" s="467"/>
      <c r="KAO2382" s="559"/>
      <c r="KAP2382" s="467"/>
      <c r="KAQ2382" s="467"/>
      <c r="KAR2382" s="467"/>
      <c r="KAS2382" s="467"/>
      <c r="KAT2382" s="467"/>
      <c r="KAU2382" s="467"/>
      <c r="KAV2382" s="467"/>
      <c r="KAW2382" s="467"/>
      <c r="KAX2382" s="467"/>
      <c r="KAY2382" s="467"/>
      <c r="KAZ2382" s="467"/>
      <c r="KBA2382" s="467"/>
      <c r="KBB2382" s="467"/>
      <c r="KBC2382" s="467"/>
      <c r="KBD2382" s="467"/>
      <c r="KBE2382" s="467"/>
      <c r="KBF2382" s="467"/>
      <c r="KBG2382" s="467"/>
      <c r="KBH2382" s="467"/>
      <c r="KBI2382" s="467"/>
      <c r="KBJ2382" s="467"/>
      <c r="KBK2382" s="467"/>
      <c r="KBL2382" s="1055"/>
      <c r="KBM2382" s="695"/>
      <c r="KBN2382" s="696"/>
      <c r="KBO2382" s="696"/>
      <c r="KBP2382" s="697"/>
      <c r="KBQ2382" s="697"/>
      <c r="KBR2382" s="473"/>
      <c r="KBS2382" s="470"/>
      <c r="KBT2382" s="470"/>
      <c r="KBU2382" s="470"/>
      <c r="KBV2382" s="677"/>
      <c r="KBW2382" s="470"/>
      <c r="KBX2382" s="467"/>
      <c r="KBY2382" s="559"/>
      <c r="KBZ2382" s="467"/>
      <c r="KCA2382" s="467"/>
      <c r="KCB2382" s="467"/>
      <c r="KCC2382" s="467"/>
      <c r="KCD2382" s="467"/>
      <c r="KCE2382" s="467"/>
      <c r="KCF2382" s="467"/>
      <c r="KCG2382" s="467"/>
      <c r="KCH2382" s="467"/>
      <c r="KCI2382" s="467"/>
      <c r="KCJ2382" s="467"/>
      <c r="KCK2382" s="467"/>
      <c r="KCL2382" s="467"/>
      <c r="KCM2382" s="467"/>
      <c r="KCN2382" s="467"/>
      <c r="KCO2382" s="467"/>
      <c r="KCP2382" s="467"/>
      <c r="KCQ2382" s="467"/>
      <c r="KCR2382" s="467"/>
      <c r="KCS2382" s="467"/>
      <c r="KCT2382" s="467"/>
      <c r="KCU2382" s="467"/>
      <c r="KCV2382" s="1055"/>
      <c r="KCW2382" s="695"/>
      <c r="KCX2382" s="696"/>
      <c r="KCY2382" s="696"/>
      <c r="KCZ2382" s="697"/>
      <c r="KDA2382" s="697"/>
      <c r="KDB2382" s="473"/>
      <c r="KDC2382" s="470"/>
      <c r="KDD2382" s="470"/>
      <c r="KDE2382" s="470"/>
      <c r="KDF2382" s="677"/>
      <c r="KDG2382" s="470"/>
      <c r="KDH2382" s="467"/>
      <c r="KDI2382" s="559"/>
      <c r="KDJ2382" s="467"/>
      <c r="KDK2382" s="467"/>
      <c r="KDL2382" s="467"/>
      <c r="KDM2382" s="467"/>
      <c r="KDN2382" s="467"/>
      <c r="KDO2382" s="467"/>
      <c r="KDP2382" s="467"/>
      <c r="KDQ2382" s="467"/>
      <c r="KDR2382" s="467"/>
      <c r="KDS2382" s="467"/>
      <c r="KDT2382" s="467"/>
      <c r="KDU2382" s="467"/>
      <c r="KDV2382" s="467"/>
      <c r="KDW2382" s="467"/>
      <c r="KDX2382" s="467"/>
      <c r="KDY2382" s="467"/>
      <c r="KDZ2382" s="467"/>
      <c r="KEA2382" s="467"/>
      <c r="KEB2382" s="467"/>
      <c r="KEC2382" s="467"/>
      <c r="KED2382" s="467"/>
      <c r="KEE2382" s="467"/>
      <c r="KEF2382" s="1055"/>
      <c r="KEG2382" s="695"/>
      <c r="KEH2382" s="696"/>
      <c r="KEI2382" s="696"/>
      <c r="KEJ2382" s="697"/>
      <c r="KEK2382" s="697"/>
      <c r="KEL2382" s="473"/>
      <c r="KEM2382" s="470"/>
      <c r="KEN2382" s="470"/>
      <c r="KEO2382" s="470"/>
      <c r="KEP2382" s="677"/>
      <c r="KEQ2382" s="470"/>
      <c r="KER2382" s="467"/>
      <c r="KES2382" s="559"/>
      <c r="KET2382" s="467"/>
      <c r="KEU2382" s="467"/>
      <c r="KEV2382" s="467"/>
      <c r="KEW2382" s="467"/>
      <c r="KEX2382" s="467"/>
      <c r="KEY2382" s="467"/>
      <c r="KEZ2382" s="467"/>
      <c r="KFA2382" s="467"/>
      <c r="KFB2382" s="467"/>
      <c r="KFC2382" s="467"/>
      <c r="KFD2382" s="467"/>
      <c r="KFE2382" s="467"/>
      <c r="KFF2382" s="467"/>
      <c r="KFG2382" s="467"/>
      <c r="KFH2382" s="467"/>
      <c r="KFI2382" s="467"/>
      <c r="KFJ2382" s="467"/>
      <c r="KFK2382" s="467"/>
      <c r="KFL2382" s="467"/>
      <c r="KFM2382" s="467"/>
      <c r="KFN2382" s="467"/>
      <c r="KFO2382" s="467"/>
      <c r="KFP2382" s="1055"/>
      <c r="KFQ2382" s="695"/>
      <c r="KFR2382" s="696"/>
      <c r="KFS2382" s="696"/>
      <c r="KFT2382" s="697"/>
      <c r="KFU2382" s="697"/>
      <c r="KFV2382" s="473"/>
      <c r="KFW2382" s="470"/>
      <c r="KFX2382" s="470"/>
      <c r="KFY2382" s="470"/>
      <c r="KFZ2382" s="677"/>
      <c r="KGA2382" s="470"/>
      <c r="KGB2382" s="467"/>
      <c r="KGC2382" s="559"/>
      <c r="KGD2382" s="467"/>
      <c r="KGE2382" s="467"/>
      <c r="KGF2382" s="467"/>
      <c r="KGG2382" s="467"/>
      <c r="KGH2382" s="467"/>
      <c r="KGI2382" s="467"/>
      <c r="KGJ2382" s="467"/>
      <c r="KGK2382" s="467"/>
      <c r="KGL2382" s="467"/>
      <c r="KGM2382" s="467"/>
      <c r="KGN2382" s="467"/>
      <c r="KGO2382" s="467"/>
      <c r="KGP2382" s="467"/>
      <c r="KGQ2382" s="467"/>
      <c r="KGR2382" s="467"/>
      <c r="KGS2382" s="467"/>
      <c r="KGT2382" s="467"/>
      <c r="KGU2382" s="467"/>
      <c r="KGV2382" s="467"/>
      <c r="KGW2382" s="467"/>
      <c r="KGX2382" s="467"/>
      <c r="KGY2382" s="467"/>
      <c r="KGZ2382" s="1055"/>
      <c r="KHA2382" s="695"/>
      <c r="KHB2382" s="696"/>
      <c r="KHC2382" s="696"/>
      <c r="KHD2382" s="697"/>
      <c r="KHE2382" s="697"/>
      <c r="KHF2382" s="473"/>
      <c r="KHG2382" s="470"/>
      <c r="KHH2382" s="470"/>
      <c r="KHI2382" s="470"/>
      <c r="KHJ2382" s="677"/>
      <c r="KHK2382" s="470"/>
      <c r="KHL2382" s="467"/>
      <c r="KHM2382" s="559"/>
      <c r="KHN2382" s="467"/>
      <c r="KHO2382" s="467"/>
      <c r="KHP2382" s="467"/>
      <c r="KHQ2382" s="467"/>
      <c r="KHR2382" s="467"/>
      <c r="KHS2382" s="467"/>
      <c r="KHT2382" s="467"/>
      <c r="KHU2382" s="467"/>
      <c r="KHV2382" s="467"/>
      <c r="KHW2382" s="467"/>
      <c r="KHX2382" s="467"/>
      <c r="KHY2382" s="467"/>
      <c r="KHZ2382" s="467"/>
      <c r="KIA2382" s="467"/>
      <c r="KIB2382" s="467"/>
      <c r="KIC2382" s="467"/>
      <c r="KID2382" s="467"/>
      <c r="KIE2382" s="467"/>
      <c r="KIF2382" s="467"/>
      <c r="KIG2382" s="467"/>
      <c r="KIH2382" s="467"/>
      <c r="KII2382" s="467"/>
      <c r="KIJ2382" s="1055"/>
      <c r="KIK2382" s="695"/>
      <c r="KIL2382" s="696"/>
      <c r="KIM2382" s="696"/>
      <c r="KIN2382" s="697"/>
      <c r="KIO2382" s="697"/>
      <c r="KIP2382" s="473"/>
      <c r="KIQ2382" s="470"/>
      <c r="KIR2382" s="470"/>
      <c r="KIS2382" s="470"/>
      <c r="KIT2382" s="677"/>
      <c r="KIU2382" s="470"/>
      <c r="KIV2382" s="467"/>
      <c r="KIW2382" s="559"/>
      <c r="KIX2382" s="467"/>
      <c r="KIY2382" s="467"/>
      <c r="KIZ2382" s="467"/>
      <c r="KJA2382" s="467"/>
      <c r="KJB2382" s="467"/>
      <c r="KJC2382" s="467"/>
      <c r="KJD2382" s="467"/>
      <c r="KJE2382" s="467"/>
      <c r="KJF2382" s="467"/>
      <c r="KJG2382" s="467"/>
      <c r="KJH2382" s="467"/>
      <c r="KJI2382" s="467"/>
      <c r="KJJ2382" s="467"/>
      <c r="KJK2382" s="467"/>
      <c r="KJL2382" s="467"/>
      <c r="KJM2382" s="467"/>
      <c r="KJN2382" s="467"/>
      <c r="KJO2382" s="467"/>
      <c r="KJP2382" s="467"/>
      <c r="KJQ2382" s="467"/>
      <c r="KJR2382" s="467"/>
      <c r="KJS2382" s="467"/>
      <c r="KJT2382" s="1055"/>
      <c r="KJU2382" s="695"/>
      <c r="KJV2382" s="696"/>
      <c r="KJW2382" s="696"/>
      <c r="KJX2382" s="697"/>
      <c r="KJY2382" s="697"/>
      <c r="KJZ2382" s="473"/>
      <c r="KKA2382" s="470"/>
      <c r="KKB2382" s="470"/>
      <c r="KKC2382" s="470"/>
      <c r="KKD2382" s="677"/>
      <c r="KKE2382" s="470"/>
      <c r="KKF2382" s="467"/>
      <c r="KKG2382" s="559"/>
      <c r="KKH2382" s="467"/>
      <c r="KKI2382" s="467"/>
      <c r="KKJ2382" s="467"/>
      <c r="KKK2382" s="467"/>
      <c r="KKL2382" s="467"/>
      <c r="KKM2382" s="467"/>
      <c r="KKN2382" s="467"/>
      <c r="KKO2382" s="467"/>
      <c r="KKP2382" s="467"/>
      <c r="KKQ2382" s="467"/>
      <c r="KKR2382" s="467"/>
      <c r="KKS2382" s="467"/>
      <c r="KKT2382" s="467"/>
      <c r="KKU2382" s="467"/>
      <c r="KKV2382" s="467"/>
      <c r="KKW2382" s="467"/>
      <c r="KKX2382" s="467"/>
      <c r="KKY2382" s="467"/>
      <c r="KKZ2382" s="467"/>
      <c r="KLA2382" s="467"/>
      <c r="KLB2382" s="467"/>
      <c r="KLC2382" s="467"/>
      <c r="KLD2382" s="1055"/>
      <c r="KLE2382" s="695"/>
      <c r="KLF2382" s="696"/>
      <c r="KLG2382" s="696"/>
      <c r="KLH2382" s="697"/>
      <c r="KLI2382" s="697"/>
      <c r="KLJ2382" s="473"/>
      <c r="KLK2382" s="470"/>
      <c r="KLL2382" s="470"/>
      <c r="KLM2382" s="470"/>
      <c r="KLN2382" s="677"/>
      <c r="KLO2382" s="470"/>
      <c r="KLP2382" s="467"/>
      <c r="KLQ2382" s="559"/>
      <c r="KLR2382" s="467"/>
      <c r="KLS2382" s="467"/>
      <c r="KLT2382" s="467"/>
      <c r="KLU2382" s="467"/>
      <c r="KLV2382" s="467"/>
      <c r="KLW2382" s="467"/>
      <c r="KLX2382" s="467"/>
      <c r="KLY2382" s="467"/>
      <c r="KLZ2382" s="467"/>
      <c r="KMA2382" s="467"/>
      <c r="KMB2382" s="467"/>
      <c r="KMC2382" s="467"/>
      <c r="KMD2382" s="467"/>
      <c r="KME2382" s="467"/>
      <c r="KMF2382" s="467"/>
      <c r="KMG2382" s="467"/>
      <c r="KMH2382" s="467"/>
      <c r="KMI2382" s="467"/>
      <c r="KMJ2382" s="467"/>
      <c r="KMK2382" s="467"/>
      <c r="KML2382" s="467"/>
      <c r="KMM2382" s="467"/>
      <c r="KMN2382" s="1055"/>
      <c r="KMO2382" s="695"/>
      <c r="KMP2382" s="696"/>
      <c r="KMQ2382" s="696"/>
      <c r="KMR2382" s="697"/>
      <c r="KMS2382" s="697"/>
      <c r="KMT2382" s="473"/>
      <c r="KMU2382" s="470"/>
      <c r="KMV2382" s="470"/>
      <c r="KMW2382" s="470"/>
      <c r="KMX2382" s="677"/>
      <c r="KMY2382" s="470"/>
      <c r="KMZ2382" s="467"/>
      <c r="KNA2382" s="559"/>
      <c r="KNB2382" s="467"/>
      <c r="KNC2382" s="467"/>
      <c r="KND2382" s="467"/>
      <c r="KNE2382" s="467"/>
      <c r="KNF2382" s="467"/>
      <c r="KNG2382" s="467"/>
      <c r="KNH2382" s="467"/>
      <c r="KNI2382" s="467"/>
      <c r="KNJ2382" s="467"/>
      <c r="KNK2382" s="467"/>
      <c r="KNL2382" s="467"/>
      <c r="KNM2382" s="467"/>
      <c r="KNN2382" s="467"/>
      <c r="KNO2382" s="467"/>
      <c r="KNP2382" s="467"/>
      <c r="KNQ2382" s="467"/>
      <c r="KNR2382" s="467"/>
      <c r="KNS2382" s="467"/>
      <c r="KNT2382" s="467"/>
      <c r="KNU2382" s="467"/>
      <c r="KNV2382" s="467"/>
      <c r="KNW2382" s="467"/>
      <c r="KNX2382" s="1055"/>
      <c r="KNY2382" s="695"/>
      <c r="KNZ2382" s="696"/>
      <c r="KOA2382" s="696"/>
      <c r="KOB2382" s="697"/>
      <c r="KOC2382" s="697"/>
      <c r="KOD2382" s="473"/>
      <c r="KOE2382" s="470"/>
      <c r="KOF2382" s="470"/>
      <c r="KOG2382" s="470"/>
      <c r="KOH2382" s="677"/>
      <c r="KOI2382" s="470"/>
      <c r="KOJ2382" s="467"/>
      <c r="KOK2382" s="559"/>
      <c r="KOL2382" s="467"/>
      <c r="KOM2382" s="467"/>
      <c r="KON2382" s="467"/>
      <c r="KOO2382" s="467"/>
      <c r="KOP2382" s="467"/>
      <c r="KOQ2382" s="467"/>
      <c r="KOR2382" s="467"/>
      <c r="KOS2382" s="467"/>
      <c r="KOT2382" s="467"/>
      <c r="KOU2382" s="467"/>
      <c r="KOV2382" s="467"/>
      <c r="KOW2382" s="467"/>
      <c r="KOX2382" s="467"/>
      <c r="KOY2382" s="467"/>
      <c r="KOZ2382" s="467"/>
      <c r="KPA2382" s="467"/>
      <c r="KPB2382" s="467"/>
      <c r="KPC2382" s="467"/>
      <c r="KPD2382" s="467"/>
      <c r="KPE2382" s="467"/>
      <c r="KPF2382" s="467"/>
      <c r="KPG2382" s="467"/>
      <c r="KPH2382" s="1055"/>
      <c r="KPI2382" s="695"/>
      <c r="KPJ2382" s="696"/>
      <c r="KPK2382" s="696"/>
      <c r="KPL2382" s="697"/>
      <c r="KPM2382" s="697"/>
      <c r="KPN2382" s="473"/>
      <c r="KPO2382" s="470"/>
      <c r="KPP2382" s="470"/>
      <c r="KPQ2382" s="470"/>
      <c r="KPR2382" s="677"/>
      <c r="KPS2382" s="470"/>
      <c r="KPT2382" s="467"/>
      <c r="KPU2382" s="559"/>
      <c r="KPV2382" s="467"/>
      <c r="KPW2382" s="467"/>
      <c r="KPX2382" s="467"/>
      <c r="KPY2382" s="467"/>
      <c r="KPZ2382" s="467"/>
      <c r="KQA2382" s="467"/>
      <c r="KQB2382" s="467"/>
      <c r="KQC2382" s="467"/>
      <c r="KQD2382" s="467"/>
      <c r="KQE2382" s="467"/>
      <c r="KQF2382" s="467"/>
      <c r="KQG2382" s="467"/>
      <c r="KQH2382" s="467"/>
      <c r="KQI2382" s="467"/>
      <c r="KQJ2382" s="467"/>
      <c r="KQK2382" s="467"/>
      <c r="KQL2382" s="467"/>
      <c r="KQM2382" s="467"/>
      <c r="KQN2382" s="467"/>
      <c r="KQO2382" s="467"/>
      <c r="KQP2382" s="467"/>
      <c r="KQQ2382" s="467"/>
      <c r="KQR2382" s="1055"/>
      <c r="KQS2382" s="695"/>
      <c r="KQT2382" s="696"/>
      <c r="KQU2382" s="696"/>
      <c r="KQV2382" s="697"/>
      <c r="KQW2382" s="697"/>
      <c r="KQX2382" s="473"/>
      <c r="KQY2382" s="470"/>
      <c r="KQZ2382" s="470"/>
      <c r="KRA2382" s="470"/>
      <c r="KRB2382" s="677"/>
      <c r="KRC2382" s="470"/>
      <c r="KRD2382" s="467"/>
      <c r="KRE2382" s="559"/>
      <c r="KRF2382" s="467"/>
      <c r="KRG2382" s="467"/>
      <c r="KRH2382" s="467"/>
      <c r="KRI2382" s="467"/>
      <c r="KRJ2382" s="467"/>
      <c r="KRK2382" s="467"/>
      <c r="KRL2382" s="467"/>
      <c r="KRM2382" s="467"/>
      <c r="KRN2382" s="467"/>
      <c r="KRO2382" s="467"/>
      <c r="KRP2382" s="467"/>
      <c r="KRQ2382" s="467"/>
      <c r="KRR2382" s="467"/>
      <c r="KRS2382" s="467"/>
      <c r="KRT2382" s="467"/>
      <c r="KRU2382" s="467"/>
      <c r="KRV2382" s="467"/>
      <c r="KRW2382" s="467"/>
      <c r="KRX2382" s="467"/>
      <c r="KRY2382" s="467"/>
      <c r="KRZ2382" s="467"/>
      <c r="KSA2382" s="467"/>
      <c r="KSB2382" s="1055"/>
      <c r="KSC2382" s="695"/>
      <c r="KSD2382" s="696"/>
      <c r="KSE2382" s="696"/>
      <c r="KSF2382" s="697"/>
      <c r="KSG2382" s="697"/>
      <c r="KSH2382" s="473"/>
      <c r="KSI2382" s="470"/>
      <c r="KSJ2382" s="470"/>
      <c r="KSK2382" s="470"/>
      <c r="KSL2382" s="677"/>
      <c r="KSM2382" s="470"/>
      <c r="KSN2382" s="467"/>
      <c r="KSO2382" s="559"/>
      <c r="KSP2382" s="467"/>
      <c r="KSQ2382" s="467"/>
      <c r="KSR2382" s="467"/>
      <c r="KSS2382" s="467"/>
      <c r="KST2382" s="467"/>
      <c r="KSU2382" s="467"/>
      <c r="KSV2382" s="467"/>
      <c r="KSW2382" s="467"/>
      <c r="KSX2382" s="467"/>
      <c r="KSY2382" s="467"/>
      <c r="KSZ2382" s="467"/>
      <c r="KTA2382" s="467"/>
      <c r="KTB2382" s="467"/>
      <c r="KTC2382" s="467"/>
      <c r="KTD2382" s="467"/>
      <c r="KTE2382" s="467"/>
      <c r="KTF2382" s="467"/>
      <c r="KTG2382" s="467"/>
      <c r="KTH2382" s="467"/>
      <c r="KTI2382" s="467"/>
      <c r="KTJ2382" s="467"/>
      <c r="KTK2382" s="467"/>
      <c r="KTL2382" s="1055"/>
      <c r="KTM2382" s="695"/>
      <c r="KTN2382" s="696"/>
      <c r="KTO2382" s="696"/>
      <c r="KTP2382" s="697"/>
      <c r="KTQ2382" s="697"/>
      <c r="KTR2382" s="473"/>
      <c r="KTS2382" s="470"/>
      <c r="KTT2382" s="470"/>
      <c r="KTU2382" s="470"/>
      <c r="KTV2382" s="677"/>
      <c r="KTW2382" s="470"/>
      <c r="KTX2382" s="467"/>
      <c r="KTY2382" s="559"/>
      <c r="KTZ2382" s="467"/>
      <c r="KUA2382" s="467"/>
      <c r="KUB2382" s="467"/>
      <c r="KUC2382" s="467"/>
      <c r="KUD2382" s="467"/>
      <c r="KUE2382" s="467"/>
      <c r="KUF2382" s="467"/>
      <c r="KUG2382" s="467"/>
      <c r="KUH2382" s="467"/>
      <c r="KUI2382" s="467"/>
      <c r="KUJ2382" s="467"/>
      <c r="KUK2382" s="467"/>
      <c r="KUL2382" s="467"/>
      <c r="KUM2382" s="467"/>
      <c r="KUN2382" s="467"/>
      <c r="KUO2382" s="467"/>
      <c r="KUP2382" s="467"/>
      <c r="KUQ2382" s="467"/>
      <c r="KUR2382" s="467"/>
      <c r="KUS2382" s="467"/>
      <c r="KUT2382" s="467"/>
      <c r="KUU2382" s="467"/>
      <c r="KUV2382" s="1055"/>
      <c r="KUW2382" s="695"/>
      <c r="KUX2382" s="696"/>
      <c r="KUY2382" s="696"/>
      <c r="KUZ2382" s="697"/>
      <c r="KVA2382" s="697"/>
      <c r="KVB2382" s="473"/>
      <c r="KVC2382" s="470"/>
      <c r="KVD2382" s="470"/>
      <c r="KVE2382" s="470"/>
      <c r="KVF2382" s="677"/>
      <c r="KVG2382" s="470"/>
      <c r="KVH2382" s="467"/>
      <c r="KVI2382" s="559"/>
      <c r="KVJ2382" s="467"/>
      <c r="KVK2382" s="467"/>
      <c r="KVL2382" s="467"/>
      <c r="KVM2382" s="467"/>
      <c r="KVN2382" s="467"/>
      <c r="KVO2382" s="467"/>
      <c r="KVP2382" s="467"/>
      <c r="KVQ2382" s="467"/>
      <c r="KVR2382" s="467"/>
      <c r="KVS2382" s="467"/>
      <c r="KVT2382" s="467"/>
      <c r="KVU2382" s="467"/>
      <c r="KVV2382" s="467"/>
      <c r="KVW2382" s="467"/>
      <c r="KVX2382" s="467"/>
      <c r="KVY2382" s="467"/>
      <c r="KVZ2382" s="467"/>
      <c r="KWA2382" s="467"/>
      <c r="KWB2382" s="467"/>
      <c r="KWC2382" s="467"/>
      <c r="KWD2382" s="467"/>
      <c r="KWE2382" s="467"/>
      <c r="KWF2382" s="1055"/>
      <c r="KWG2382" s="695"/>
      <c r="KWH2382" s="696"/>
      <c r="KWI2382" s="696"/>
      <c r="KWJ2382" s="697"/>
      <c r="KWK2382" s="697"/>
      <c r="KWL2382" s="473"/>
      <c r="KWM2382" s="470"/>
      <c r="KWN2382" s="470"/>
      <c r="KWO2382" s="470"/>
      <c r="KWP2382" s="677"/>
      <c r="KWQ2382" s="470"/>
      <c r="KWR2382" s="467"/>
      <c r="KWS2382" s="559"/>
      <c r="KWT2382" s="467"/>
      <c r="KWU2382" s="467"/>
      <c r="KWV2382" s="467"/>
      <c r="KWW2382" s="467"/>
      <c r="KWX2382" s="467"/>
      <c r="KWY2382" s="467"/>
      <c r="KWZ2382" s="467"/>
      <c r="KXA2382" s="467"/>
      <c r="KXB2382" s="467"/>
      <c r="KXC2382" s="467"/>
      <c r="KXD2382" s="467"/>
      <c r="KXE2382" s="467"/>
      <c r="KXF2382" s="467"/>
      <c r="KXG2382" s="467"/>
      <c r="KXH2382" s="467"/>
      <c r="KXI2382" s="467"/>
      <c r="KXJ2382" s="467"/>
      <c r="KXK2382" s="467"/>
      <c r="KXL2382" s="467"/>
      <c r="KXM2382" s="467"/>
      <c r="KXN2382" s="467"/>
      <c r="KXO2382" s="467"/>
      <c r="KXP2382" s="1055"/>
      <c r="KXQ2382" s="695"/>
      <c r="KXR2382" s="696"/>
      <c r="KXS2382" s="696"/>
      <c r="KXT2382" s="697"/>
      <c r="KXU2382" s="697"/>
      <c r="KXV2382" s="473"/>
      <c r="KXW2382" s="470"/>
      <c r="KXX2382" s="470"/>
      <c r="KXY2382" s="470"/>
      <c r="KXZ2382" s="677"/>
      <c r="KYA2382" s="470"/>
      <c r="KYB2382" s="467"/>
      <c r="KYC2382" s="559"/>
      <c r="KYD2382" s="467"/>
      <c r="KYE2382" s="467"/>
      <c r="KYF2382" s="467"/>
      <c r="KYG2382" s="467"/>
      <c r="KYH2382" s="467"/>
      <c r="KYI2382" s="467"/>
      <c r="KYJ2382" s="467"/>
      <c r="KYK2382" s="467"/>
      <c r="KYL2382" s="467"/>
      <c r="KYM2382" s="467"/>
      <c r="KYN2382" s="467"/>
      <c r="KYO2382" s="467"/>
      <c r="KYP2382" s="467"/>
      <c r="KYQ2382" s="467"/>
      <c r="KYR2382" s="467"/>
      <c r="KYS2382" s="467"/>
      <c r="KYT2382" s="467"/>
      <c r="KYU2382" s="467"/>
      <c r="KYV2382" s="467"/>
      <c r="KYW2382" s="467"/>
      <c r="KYX2382" s="467"/>
      <c r="KYY2382" s="467"/>
      <c r="KYZ2382" s="1055"/>
      <c r="KZA2382" s="695"/>
      <c r="KZB2382" s="696"/>
      <c r="KZC2382" s="696"/>
      <c r="KZD2382" s="697"/>
      <c r="KZE2382" s="697"/>
      <c r="KZF2382" s="473"/>
      <c r="KZG2382" s="470"/>
      <c r="KZH2382" s="470"/>
      <c r="KZI2382" s="470"/>
      <c r="KZJ2382" s="677"/>
      <c r="KZK2382" s="470"/>
      <c r="KZL2382" s="467"/>
      <c r="KZM2382" s="559"/>
      <c r="KZN2382" s="467"/>
      <c r="KZO2382" s="467"/>
      <c r="KZP2382" s="467"/>
      <c r="KZQ2382" s="467"/>
      <c r="KZR2382" s="467"/>
      <c r="KZS2382" s="467"/>
      <c r="KZT2382" s="467"/>
      <c r="KZU2382" s="467"/>
      <c r="KZV2382" s="467"/>
      <c r="KZW2382" s="467"/>
      <c r="KZX2382" s="467"/>
      <c r="KZY2382" s="467"/>
      <c r="KZZ2382" s="467"/>
      <c r="LAA2382" s="467"/>
      <c r="LAB2382" s="467"/>
      <c r="LAC2382" s="467"/>
      <c r="LAD2382" s="467"/>
      <c r="LAE2382" s="467"/>
      <c r="LAF2382" s="467"/>
      <c r="LAG2382" s="467"/>
      <c r="LAH2382" s="467"/>
      <c r="LAI2382" s="467"/>
      <c r="LAJ2382" s="1055"/>
      <c r="LAK2382" s="695"/>
      <c r="LAL2382" s="696"/>
      <c r="LAM2382" s="696"/>
      <c r="LAN2382" s="697"/>
      <c r="LAO2382" s="697"/>
      <c r="LAP2382" s="473"/>
      <c r="LAQ2382" s="470"/>
      <c r="LAR2382" s="470"/>
      <c r="LAS2382" s="470"/>
      <c r="LAT2382" s="677"/>
      <c r="LAU2382" s="470"/>
      <c r="LAV2382" s="467"/>
      <c r="LAW2382" s="559"/>
      <c r="LAX2382" s="467"/>
      <c r="LAY2382" s="467"/>
      <c r="LAZ2382" s="467"/>
      <c r="LBA2382" s="467"/>
      <c r="LBB2382" s="467"/>
      <c r="LBC2382" s="467"/>
      <c r="LBD2382" s="467"/>
      <c r="LBE2382" s="467"/>
      <c r="LBF2382" s="467"/>
      <c r="LBG2382" s="467"/>
      <c r="LBH2382" s="467"/>
      <c r="LBI2382" s="467"/>
      <c r="LBJ2382" s="467"/>
      <c r="LBK2382" s="467"/>
      <c r="LBL2382" s="467"/>
      <c r="LBM2382" s="467"/>
      <c r="LBN2382" s="467"/>
      <c r="LBO2382" s="467"/>
      <c r="LBP2382" s="467"/>
      <c r="LBQ2382" s="467"/>
      <c r="LBR2382" s="467"/>
      <c r="LBS2382" s="467"/>
      <c r="LBT2382" s="1055"/>
      <c r="LBU2382" s="695"/>
      <c r="LBV2382" s="696"/>
      <c r="LBW2382" s="696"/>
      <c r="LBX2382" s="697"/>
      <c r="LBY2382" s="697"/>
      <c r="LBZ2382" s="473"/>
      <c r="LCA2382" s="470"/>
      <c r="LCB2382" s="470"/>
      <c r="LCC2382" s="470"/>
      <c r="LCD2382" s="677"/>
      <c r="LCE2382" s="470"/>
      <c r="LCF2382" s="467"/>
      <c r="LCG2382" s="559"/>
      <c r="LCH2382" s="467"/>
      <c r="LCI2382" s="467"/>
      <c r="LCJ2382" s="467"/>
      <c r="LCK2382" s="467"/>
      <c r="LCL2382" s="467"/>
      <c r="LCM2382" s="467"/>
      <c r="LCN2382" s="467"/>
      <c r="LCO2382" s="467"/>
      <c r="LCP2382" s="467"/>
      <c r="LCQ2382" s="467"/>
      <c r="LCR2382" s="467"/>
      <c r="LCS2382" s="467"/>
      <c r="LCT2382" s="467"/>
      <c r="LCU2382" s="467"/>
      <c r="LCV2382" s="467"/>
      <c r="LCW2382" s="467"/>
      <c r="LCX2382" s="467"/>
      <c r="LCY2382" s="467"/>
      <c r="LCZ2382" s="467"/>
      <c r="LDA2382" s="467"/>
      <c r="LDB2382" s="467"/>
      <c r="LDC2382" s="467"/>
      <c r="LDD2382" s="1055"/>
      <c r="LDE2382" s="695"/>
      <c r="LDF2382" s="696"/>
      <c r="LDG2382" s="696"/>
      <c r="LDH2382" s="697"/>
      <c r="LDI2382" s="697"/>
      <c r="LDJ2382" s="473"/>
      <c r="LDK2382" s="470"/>
      <c r="LDL2382" s="470"/>
      <c r="LDM2382" s="470"/>
      <c r="LDN2382" s="677"/>
      <c r="LDO2382" s="470"/>
      <c r="LDP2382" s="467"/>
      <c r="LDQ2382" s="559"/>
      <c r="LDR2382" s="467"/>
      <c r="LDS2382" s="467"/>
      <c r="LDT2382" s="467"/>
      <c r="LDU2382" s="467"/>
      <c r="LDV2382" s="467"/>
      <c r="LDW2382" s="467"/>
      <c r="LDX2382" s="467"/>
      <c r="LDY2382" s="467"/>
      <c r="LDZ2382" s="467"/>
      <c r="LEA2382" s="467"/>
      <c r="LEB2382" s="467"/>
      <c r="LEC2382" s="467"/>
      <c r="LED2382" s="467"/>
      <c r="LEE2382" s="467"/>
      <c r="LEF2382" s="467"/>
      <c r="LEG2382" s="467"/>
      <c r="LEH2382" s="467"/>
      <c r="LEI2382" s="467"/>
      <c r="LEJ2382" s="467"/>
      <c r="LEK2382" s="467"/>
      <c r="LEL2382" s="467"/>
      <c r="LEM2382" s="467"/>
      <c r="LEN2382" s="1055"/>
      <c r="LEO2382" s="695"/>
      <c r="LEP2382" s="696"/>
      <c r="LEQ2382" s="696"/>
      <c r="LER2382" s="697"/>
      <c r="LES2382" s="697"/>
      <c r="LET2382" s="473"/>
      <c r="LEU2382" s="470"/>
      <c r="LEV2382" s="470"/>
      <c r="LEW2382" s="470"/>
      <c r="LEX2382" s="677"/>
      <c r="LEY2382" s="470"/>
      <c r="LEZ2382" s="467"/>
      <c r="LFA2382" s="559"/>
      <c r="LFB2382" s="467"/>
      <c r="LFC2382" s="467"/>
      <c r="LFD2382" s="467"/>
      <c r="LFE2382" s="467"/>
      <c r="LFF2382" s="467"/>
      <c r="LFG2382" s="467"/>
      <c r="LFH2382" s="467"/>
      <c r="LFI2382" s="467"/>
      <c r="LFJ2382" s="467"/>
      <c r="LFK2382" s="467"/>
      <c r="LFL2382" s="467"/>
      <c r="LFM2382" s="467"/>
      <c r="LFN2382" s="467"/>
      <c r="LFO2382" s="467"/>
      <c r="LFP2382" s="467"/>
      <c r="LFQ2382" s="467"/>
      <c r="LFR2382" s="467"/>
      <c r="LFS2382" s="467"/>
      <c r="LFT2382" s="467"/>
      <c r="LFU2382" s="467"/>
      <c r="LFV2382" s="467"/>
      <c r="LFW2382" s="467"/>
      <c r="LFX2382" s="1055"/>
      <c r="LFY2382" s="695"/>
      <c r="LFZ2382" s="696"/>
      <c r="LGA2382" s="696"/>
      <c r="LGB2382" s="697"/>
      <c r="LGC2382" s="697"/>
      <c r="LGD2382" s="473"/>
      <c r="LGE2382" s="470"/>
      <c r="LGF2382" s="470"/>
      <c r="LGG2382" s="470"/>
      <c r="LGH2382" s="677"/>
      <c r="LGI2382" s="470"/>
      <c r="LGJ2382" s="467"/>
      <c r="LGK2382" s="559"/>
      <c r="LGL2382" s="467"/>
      <c r="LGM2382" s="467"/>
      <c r="LGN2382" s="467"/>
      <c r="LGO2382" s="467"/>
      <c r="LGP2382" s="467"/>
      <c r="LGQ2382" s="467"/>
      <c r="LGR2382" s="467"/>
      <c r="LGS2382" s="467"/>
      <c r="LGT2382" s="467"/>
      <c r="LGU2382" s="467"/>
      <c r="LGV2382" s="467"/>
      <c r="LGW2382" s="467"/>
      <c r="LGX2382" s="467"/>
      <c r="LGY2382" s="467"/>
      <c r="LGZ2382" s="467"/>
      <c r="LHA2382" s="467"/>
      <c r="LHB2382" s="467"/>
      <c r="LHC2382" s="467"/>
      <c r="LHD2382" s="467"/>
      <c r="LHE2382" s="467"/>
      <c r="LHF2382" s="467"/>
      <c r="LHG2382" s="467"/>
      <c r="LHH2382" s="1055"/>
      <c r="LHI2382" s="695"/>
      <c r="LHJ2382" s="696"/>
      <c r="LHK2382" s="696"/>
      <c r="LHL2382" s="697"/>
      <c r="LHM2382" s="697"/>
      <c r="LHN2382" s="473"/>
      <c r="LHO2382" s="470"/>
      <c r="LHP2382" s="470"/>
      <c r="LHQ2382" s="470"/>
      <c r="LHR2382" s="677"/>
      <c r="LHS2382" s="470"/>
      <c r="LHT2382" s="467"/>
      <c r="LHU2382" s="559"/>
      <c r="LHV2382" s="467"/>
      <c r="LHW2382" s="467"/>
      <c r="LHX2382" s="467"/>
      <c r="LHY2382" s="467"/>
      <c r="LHZ2382" s="467"/>
      <c r="LIA2382" s="467"/>
      <c r="LIB2382" s="467"/>
      <c r="LIC2382" s="467"/>
      <c r="LID2382" s="467"/>
      <c r="LIE2382" s="467"/>
      <c r="LIF2382" s="467"/>
      <c r="LIG2382" s="467"/>
      <c r="LIH2382" s="467"/>
      <c r="LII2382" s="467"/>
      <c r="LIJ2382" s="467"/>
      <c r="LIK2382" s="467"/>
      <c r="LIL2382" s="467"/>
      <c r="LIM2382" s="467"/>
      <c r="LIN2382" s="467"/>
      <c r="LIO2382" s="467"/>
      <c r="LIP2382" s="467"/>
      <c r="LIQ2382" s="467"/>
      <c r="LIR2382" s="1055"/>
      <c r="LIS2382" s="695"/>
      <c r="LIT2382" s="696"/>
      <c r="LIU2382" s="696"/>
      <c r="LIV2382" s="697"/>
      <c r="LIW2382" s="697"/>
      <c r="LIX2382" s="473"/>
      <c r="LIY2382" s="470"/>
      <c r="LIZ2382" s="470"/>
      <c r="LJA2382" s="470"/>
      <c r="LJB2382" s="677"/>
      <c r="LJC2382" s="470"/>
      <c r="LJD2382" s="467"/>
      <c r="LJE2382" s="559"/>
      <c r="LJF2382" s="467"/>
      <c r="LJG2382" s="467"/>
      <c r="LJH2382" s="467"/>
      <c r="LJI2382" s="467"/>
      <c r="LJJ2382" s="467"/>
      <c r="LJK2382" s="467"/>
      <c r="LJL2382" s="467"/>
      <c r="LJM2382" s="467"/>
      <c r="LJN2382" s="467"/>
      <c r="LJO2382" s="467"/>
      <c r="LJP2382" s="467"/>
      <c r="LJQ2382" s="467"/>
      <c r="LJR2382" s="467"/>
      <c r="LJS2382" s="467"/>
      <c r="LJT2382" s="467"/>
      <c r="LJU2382" s="467"/>
      <c r="LJV2382" s="467"/>
      <c r="LJW2382" s="467"/>
      <c r="LJX2382" s="467"/>
      <c r="LJY2382" s="467"/>
      <c r="LJZ2382" s="467"/>
      <c r="LKA2382" s="467"/>
      <c r="LKB2382" s="1055"/>
      <c r="LKC2382" s="695"/>
      <c r="LKD2382" s="696"/>
      <c r="LKE2382" s="696"/>
      <c r="LKF2382" s="697"/>
      <c r="LKG2382" s="697"/>
      <c r="LKH2382" s="473"/>
      <c r="LKI2382" s="470"/>
      <c r="LKJ2382" s="470"/>
      <c r="LKK2382" s="470"/>
      <c r="LKL2382" s="677"/>
      <c r="LKM2382" s="470"/>
      <c r="LKN2382" s="467"/>
      <c r="LKO2382" s="559"/>
      <c r="LKP2382" s="467"/>
      <c r="LKQ2382" s="467"/>
      <c r="LKR2382" s="467"/>
      <c r="LKS2382" s="467"/>
      <c r="LKT2382" s="467"/>
      <c r="LKU2382" s="467"/>
      <c r="LKV2382" s="467"/>
      <c r="LKW2382" s="467"/>
      <c r="LKX2382" s="467"/>
      <c r="LKY2382" s="467"/>
      <c r="LKZ2382" s="467"/>
      <c r="LLA2382" s="467"/>
      <c r="LLB2382" s="467"/>
      <c r="LLC2382" s="467"/>
      <c r="LLD2382" s="467"/>
      <c r="LLE2382" s="467"/>
      <c r="LLF2382" s="467"/>
      <c r="LLG2382" s="467"/>
      <c r="LLH2382" s="467"/>
      <c r="LLI2382" s="467"/>
      <c r="LLJ2382" s="467"/>
      <c r="LLK2382" s="467"/>
      <c r="LLL2382" s="1055"/>
      <c r="LLM2382" s="695"/>
      <c r="LLN2382" s="696"/>
      <c r="LLO2382" s="696"/>
      <c r="LLP2382" s="697"/>
      <c r="LLQ2382" s="697"/>
      <c r="LLR2382" s="473"/>
      <c r="LLS2382" s="470"/>
      <c r="LLT2382" s="470"/>
      <c r="LLU2382" s="470"/>
      <c r="LLV2382" s="677"/>
      <c r="LLW2382" s="470"/>
      <c r="LLX2382" s="467"/>
      <c r="LLY2382" s="559"/>
      <c r="LLZ2382" s="467"/>
      <c r="LMA2382" s="467"/>
      <c r="LMB2382" s="467"/>
      <c r="LMC2382" s="467"/>
      <c r="LMD2382" s="467"/>
      <c r="LME2382" s="467"/>
      <c r="LMF2382" s="467"/>
      <c r="LMG2382" s="467"/>
      <c r="LMH2382" s="467"/>
      <c r="LMI2382" s="467"/>
      <c r="LMJ2382" s="467"/>
      <c r="LMK2382" s="467"/>
      <c r="LML2382" s="467"/>
      <c r="LMM2382" s="467"/>
      <c r="LMN2382" s="467"/>
      <c r="LMO2382" s="467"/>
      <c r="LMP2382" s="467"/>
      <c r="LMQ2382" s="467"/>
      <c r="LMR2382" s="467"/>
      <c r="LMS2382" s="467"/>
      <c r="LMT2382" s="467"/>
      <c r="LMU2382" s="467"/>
      <c r="LMV2382" s="1055"/>
      <c r="LMW2382" s="695"/>
      <c r="LMX2382" s="696"/>
      <c r="LMY2382" s="696"/>
      <c r="LMZ2382" s="697"/>
      <c r="LNA2382" s="697"/>
      <c r="LNB2382" s="473"/>
      <c r="LNC2382" s="470"/>
      <c r="LND2382" s="470"/>
      <c r="LNE2382" s="470"/>
      <c r="LNF2382" s="677"/>
      <c r="LNG2382" s="470"/>
      <c r="LNH2382" s="467"/>
      <c r="LNI2382" s="559"/>
      <c r="LNJ2382" s="467"/>
      <c r="LNK2382" s="467"/>
      <c r="LNL2382" s="467"/>
      <c r="LNM2382" s="467"/>
      <c r="LNN2382" s="467"/>
      <c r="LNO2382" s="467"/>
      <c r="LNP2382" s="467"/>
      <c r="LNQ2382" s="467"/>
      <c r="LNR2382" s="467"/>
      <c r="LNS2382" s="467"/>
      <c r="LNT2382" s="467"/>
      <c r="LNU2382" s="467"/>
      <c r="LNV2382" s="467"/>
      <c r="LNW2382" s="467"/>
      <c r="LNX2382" s="467"/>
      <c r="LNY2382" s="467"/>
      <c r="LNZ2382" s="467"/>
      <c r="LOA2382" s="467"/>
      <c r="LOB2382" s="467"/>
      <c r="LOC2382" s="467"/>
      <c r="LOD2382" s="467"/>
      <c r="LOE2382" s="467"/>
      <c r="LOF2382" s="1055"/>
      <c r="LOG2382" s="695"/>
      <c r="LOH2382" s="696"/>
      <c r="LOI2382" s="696"/>
      <c r="LOJ2382" s="697"/>
      <c r="LOK2382" s="697"/>
      <c r="LOL2382" s="473"/>
      <c r="LOM2382" s="470"/>
      <c r="LON2382" s="470"/>
      <c r="LOO2382" s="470"/>
      <c r="LOP2382" s="677"/>
      <c r="LOQ2382" s="470"/>
      <c r="LOR2382" s="467"/>
      <c r="LOS2382" s="559"/>
      <c r="LOT2382" s="467"/>
      <c r="LOU2382" s="467"/>
      <c r="LOV2382" s="467"/>
      <c r="LOW2382" s="467"/>
      <c r="LOX2382" s="467"/>
      <c r="LOY2382" s="467"/>
      <c r="LOZ2382" s="467"/>
      <c r="LPA2382" s="467"/>
      <c r="LPB2382" s="467"/>
      <c r="LPC2382" s="467"/>
      <c r="LPD2382" s="467"/>
      <c r="LPE2382" s="467"/>
      <c r="LPF2382" s="467"/>
      <c r="LPG2382" s="467"/>
      <c r="LPH2382" s="467"/>
      <c r="LPI2382" s="467"/>
      <c r="LPJ2382" s="467"/>
      <c r="LPK2382" s="467"/>
      <c r="LPL2382" s="467"/>
      <c r="LPM2382" s="467"/>
      <c r="LPN2382" s="467"/>
      <c r="LPO2382" s="467"/>
      <c r="LPP2382" s="1055"/>
      <c r="LPQ2382" s="695"/>
      <c r="LPR2382" s="696"/>
      <c r="LPS2382" s="696"/>
      <c r="LPT2382" s="697"/>
      <c r="LPU2382" s="697"/>
      <c r="LPV2382" s="473"/>
      <c r="LPW2382" s="470"/>
      <c r="LPX2382" s="470"/>
      <c r="LPY2382" s="470"/>
      <c r="LPZ2382" s="677"/>
      <c r="LQA2382" s="470"/>
      <c r="LQB2382" s="467"/>
      <c r="LQC2382" s="559"/>
      <c r="LQD2382" s="467"/>
      <c r="LQE2382" s="467"/>
      <c r="LQF2382" s="467"/>
      <c r="LQG2382" s="467"/>
      <c r="LQH2382" s="467"/>
      <c r="LQI2382" s="467"/>
      <c r="LQJ2382" s="467"/>
      <c r="LQK2382" s="467"/>
      <c r="LQL2382" s="467"/>
      <c r="LQM2382" s="467"/>
      <c r="LQN2382" s="467"/>
      <c r="LQO2382" s="467"/>
      <c r="LQP2382" s="467"/>
      <c r="LQQ2382" s="467"/>
      <c r="LQR2382" s="467"/>
      <c r="LQS2382" s="467"/>
      <c r="LQT2382" s="467"/>
      <c r="LQU2382" s="467"/>
      <c r="LQV2382" s="467"/>
      <c r="LQW2382" s="467"/>
      <c r="LQX2382" s="467"/>
      <c r="LQY2382" s="467"/>
      <c r="LQZ2382" s="1055"/>
      <c r="LRA2382" s="695"/>
      <c r="LRB2382" s="696"/>
      <c r="LRC2382" s="696"/>
      <c r="LRD2382" s="697"/>
      <c r="LRE2382" s="697"/>
      <c r="LRF2382" s="473"/>
      <c r="LRG2382" s="470"/>
      <c r="LRH2382" s="470"/>
      <c r="LRI2382" s="470"/>
      <c r="LRJ2382" s="677"/>
      <c r="LRK2382" s="470"/>
      <c r="LRL2382" s="467"/>
      <c r="LRM2382" s="559"/>
      <c r="LRN2382" s="467"/>
      <c r="LRO2382" s="467"/>
      <c r="LRP2382" s="467"/>
      <c r="LRQ2382" s="467"/>
      <c r="LRR2382" s="467"/>
      <c r="LRS2382" s="467"/>
      <c r="LRT2382" s="467"/>
      <c r="LRU2382" s="467"/>
      <c r="LRV2382" s="467"/>
      <c r="LRW2382" s="467"/>
      <c r="LRX2382" s="467"/>
      <c r="LRY2382" s="467"/>
      <c r="LRZ2382" s="467"/>
      <c r="LSA2382" s="467"/>
      <c r="LSB2382" s="467"/>
      <c r="LSC2382" s="467"/>
      <c r="LSD2382" s="467"/>
      <c r="LSE2382" s="467"/>
      <c r="LSF2382" s="467"/>
      <c r="LSG2382" s="467"/>
      <c r="LSH2382" s="467"/>
      <c r="LSI2382" s="467"/>
      <c r="LSJ2382" s="1055"/>
      <c r="LSK2382" s="695"/>
      <c r="LSL2382" s="696"/>
      <c r="LSM2382" s="696"/>
      <c r="LSN2382" s="697"/>
      <c r="LSO2382" s="697"/>
      <c r="LSP2382" s="473"/>
      <c r="LSQ2382" s="470"/>
      <c r="LSR2382" s="470"/>
      <c r="LSS2382" s="470"/>
      <c r="LST2382" s="677"/>
      <c r="LSU2382" s="470"/>
      <c r="LSV2382" s="467"/>
      <c r="LSW2382" s="559"/>
      <c r="LSX2382" s="467"/>
      <c r="LSY2382" s="467"/>
      <c r="LSZ2382" s="467"/>
      <c r="LTA2382" s="467"/>
      <c r="LTB2382" s="467"/>
      <c r="LTC2382" s="467"/>
      <c r="LTD2382" s="467"/>
      <c r="LTE2382" s="467"/>
      <c r="LTF2382" s="467"/>
      <c r="LTG2382" s="467"/>
      <c r="LTH2382" s="467"/>
      <c r="LTI2382" s="467"/>
      <c r="LTJ2382" s="467"/>
      <c r="LTK2382" s="467"/>
      <c r="LTL2382" s="467"/>
      <c r="LTM2382" s="467"/>
      <c r="LTN2382" s="467"/>
      <c r="LTO2382" s="467"/>
      <c r="LTP2382" s="467"/>
      <c r="LTQ2382" s="467"/>
      <c r="LTR2382" s="467"/>
      <c r="LTS2382" s="467"/>
      <c r="LTT2382" s="1055"/>
      <c r="LTU2382" s="695"/>
      <c r="LTV2382" s="696"/>
      <c r="LTW2382" s="696"/>
      <c r="LTX2382" s="697"/>
      <c r="LTY2382" s="697"/>
      <c r="LTZ2382" s="473"/>
      <c r="LUA2382" s="470"/>
      <c r="LUB2382" s="470"/>
      <c r="LUC2382" s="470"/>
      <c r="LUD2382" s="677"/>
      <c r="LUE2382" s="470"/>
      <c r="LUF2382" s="467"/>
      <c r="LUG2382" s="559"/>
      <c r="LUH2382" s="467"/>
      <c r="LUI2382" s="467"/>
      <c r="LUJ2382" s="467"/>
      <c r="LUK2382" s="467"/>
      <c r="LUL2382" s="467"/>
      <c r="LUM2382" s="467"/>
      <c r="LUN2382" s="467"/>
      <c r="LUO2382" s="467"/>
      <c r="LUP2382" s="467"/>
      <c r="LUQ2382" s="467"/>
      <c r="LUR2382" s="467"/>
      <c r="LUS2382" s="467"/>
      <c r="LUT2382" s="467"/>
      <c r="LUU2382" s="467"/>
      <c r="LUV2382" s="467"/>
      <c r="LUW2382" s="467"/>
      <c r="LUX2382" s="467"/>
      <c r="LUY2382" s="467"/>
      <c r="LUZ2382" s="467"/>
      <c r="LVA2382" s="467"/>
      <c r="LVB2382" s="467"/>
      <c r="LVC2382" s="467"/>
      <c r="LVD2382" s="1055"/>
      <c r="LVE2382" s="695"/>
      <c r="LVF2382" s="696"/>
      <c r="LVG2382" s="696"/>
      <c r="LVH2382" s="697"/>
      <c r="LVI2382" s="697"/>
      <c r="LVJ2382" s="473"/>
      <c r="LVK2382" s="470"/>
      <c r="LVL2382" s="470"/>
      <c r="LVM2382" s="470"/>
      <c r="LVN2382" s="677"/>
      <c r="LVO2382" s="470"/>
      <c r="LVP2382" s="467"/>
      <c r="LVQ2382" s="559"/>
      <c r="LVR2382" s="467"/>
      <c r="LVS2382" s="467"/>
      <c r="LVT2382" s="467"/>
      <c r="LVU2382" s="467"/>
      <c r="LVV2382" s="467"/>
      <c r="LVW2382" s="467"/>
      <c r="LVX2382" s="467"/>
      <c r="LVY2382" s="467"/>
      <c r="LVZ2382" s="467"/>
      <c r="LWA2382" s="467"/>
      <c r="LWB2382" s="467"/>
      <c r="LWC2382" s="467"/>
      <c r="LWD2382" s="467"/>
      <c r="LWE2382" s="467"/>
      <c r="LWF2382" s="467"/>
      <c r="LWG2382" s="467"/>
      <c r="LWH2382" s="467"/>
      <c r="LWI2382" s="467"/>
      <c r="LWJ2382" s="467"/>
      <c r="LWK2382" s="467"/>
      <c r="LWL2382" s="467"/>
      <c r="LWM2382" s="467"/>
      <c r="LWN2382" s="1055"/>
      <c r="LWO2382" s="695"/>
      <c r="LWP2382" s="696"/>
      <c r="LWQ2382" s="696"/>
      <c r="LWR2382" s="697"/>
      <c r="LWS2382" s="697"/>
      <c r="LWT2382" s="473"/>
      <c r="LWU2382" s="470"/>
      <c r="LWV2382" s="470"/>
      <c r="LWW2382" s="470"/>
      <c r="LWX2382" s="677"/>
      <c r="LWY2382" s="470"/>
      <c r="LWZ2382" s="467"/>
      <c r="LXA2382" s="559"/>
      <c r="LXB2382" s="467"/>
      <c r="LXC2382" s="467"/>
      <c r="LXD2382" s="467"/>
      <c r="LXE2382" s="467"/>
      <c r="LXF2382" s="467"/>
      <c r="LXG2382" s="467"/>
      <c r="LXH2382" s="467"/>
      <c r="LXI2382" s="467"/>
      <c r="LXJ2382" s="467"/>
      <c r="LXK2382" s="467"/>
      <c r="LXL2382" s="467"/>
      <c r="LXM2382" s="467"/>
      <c r="LXN2382" s="467"/>
      <c r="LXO2382" s="467"/>
      <c r="LXP2382" s="467"/>
      <c r="LXQ2382" s="467"/>
      <c r="LXR2382" s="467"/>
      <c r="LXS2382" s="467"/>
      <c r="LXT2382" s="467"/>
      <c r="LXU2382" s="467"/>
      <c r="LXV2382" s="467"/>
      <c r="LXW2382" s="467"/>
      <c r="LXX2382" s="1055"/>
      <c r="LXY2382" s="695"/>
      <c r="LXZ2382" s="696"/>
      <c r="LYA2382" s="696"/>
      <c r="LYB2382" s="697"/>
      <c r="LYC2382" s="697"/>
      <c r="LYD2382" s="473"/>
      <c r="LYE2382" s="470"/>
      <c r="LYF2382" s="470"/>
      <c r="LYG2382" s="470"/>
      <c r="LYH2382" s="677"/>
      <c r="LYI2382" s="470"/>
      <c r="LYJ2382" s="467"/>
      <c r="LYK2382" s="559"/>
      <c r="LYL2382" s="467"/>
      <c r="LYM2382" s="467"/>
      <c r="LYN2382" s="467"/>
      <c r="LYO2382" s="467"/>
      <c r="LYP2382" s="467"/>
      <c r="LYQ2382" s="467"/>
      <c r="LYR2382" s="467"/>
      <c r="LYS2382" s="467"/>
      <c r="LYT2382" s="467"/>
      <c r="LYU2382" s="467"/>
      <c r="LYV2382" s="467"/>
      <c r="LYW2382" s="467"/>
      <c r="LYX2382" s="467"/>
      <c r="LYY2382" s="467"/>
      <c r="LYZ2382" s="467"/>
      <c r="LZA2382" s="467"/>
      <c r="LZB2382" s="467"/>
      <c r="LZC2382" s="467"/>
      <c r="LZD2382" s="467"/>
      <c r="LZE2382" s="467"/>
      <c r="LZF2382" s="467"/>
      <c r="LZG2382" s="467"/>
      <c r="LZH2382" s="1055"/>
      <c r="LZI2382" s="695"/>
      <c r="LZJ2382" s="696"/>
      <c r="LZK2382" s="696"/>
      <c r="LZL2382" s="697"/>
      <c r="LZM2382" s="697"/>
      <c r="LZN2382" s="473"/>
      <c r="LZO2382" s="470"/>
      <c r="LZP2382" s="470"/>
      <c r="LZQ2382" s="470"/>
      <c r="LZR2382" s="677"/>
      <c r="LZS2382" s="470"/>
      <c r="LZT2382" s="467"/>
      <c r="LZU2382" s="559"/>
      <c r="LZV2382" s="467"/>
      <c r="LZW2382" s="467"/>
      <c r="LZX2382" s="467"/>
      <c r="LZY2382" s="467"/>
      <c r="LZZ2382" s="467"/>
      <c r="MAA2382" s="467"/>
      <c r="MAB2382" s="467"/>
      <c r="MAC2382" s="467"/>
      <c r="MAD2382" s="467"/>
      <c r="MAE2382" s="467"/>
      <c r="MAF2382" s="467"/>
      <c r="MAG2382" s="467"/>
      <c r="MAH2382" s="467"/>
      <c r="MAI2382" s="467"/>
      <c r="MAJ2382" s="467"/>
      <c r="MAK2382" s="467"/>
      <c r="MAL2382" s="467"/>
      <c r="MAM2382" s="467"/>
      <c r="MAN2382" s="467"/>
      <c r="MAO2382" s="467"/>
      <c r="MAP2382" s="467"/>
      <c r="MAQ2382" s="467"/>
      <c r="MAR2382" s="1055"/>
      <c r="MAS2382" s="695"/>
      <c r="MAT2382" s="696"/>
      <c r="MAU2382" s="696"/>
      <c r="MAV2382" s="697"/>
      <c r="MAW2382" s="697"/>
      <c r="MAX2382" s="473"/>
      <c r="MAY2382" s="470"/>
      <c r="MAZ2382" s="470"/>
      <c r="MBA2382" s="470"/>
      <c r="MBB2382" s="677"/>
      <c r="MBC2382" s="470"/>
      <c r="MBD2382" s="467"/>
      <c r="MBE2382" s="559"/>
      <c r="MBF2382" s="467"/>
      <c r="MBG2382" s="467"/>
      <c r="MBH2382" s="467"/>
      <c r="MBI2382" s="467"/>
      <c r="MBJ2382" s="467"/>
      <c r="MBK2382" s="467"/>
      <c r="MBL2382" s="467"/>
      <c r="MBM2382" s="467"/>
      <c r="MBN2382" s="467"/>
      <c r="MBO2382" s="467"/>
      <c r="MBP2382" s="467"/>
      <c r="MBQ2382" s="467"/>
      <c r="MBR2382" s="467"/>
      <c r="MBS2382" s="467"/>
      <c r="MBT2382" s="467"/>
      <c r="MBU2382" s="467"/>
      <c r="MBV2382" s="467"/>
      <c r="MBW2382" s="467"/>
      <c r="MBX2382" s="467"/>
      <c r="MBY2382" s="467"/>
      <c r="MBZ2382" s="467"/>
      <c r="MCA2382" s="467"/>
      <c r="MCB2382" s="1055"/>
      <c r="MCC2382" s="695"/>
      <c r="MCD2382" s="696"/>
      <c r="MCE2382" s="696"/>
      <c r="MCF2382" s="697"/>
      <c r="MCG2382" s="697"/>
      <c r="MCH2382" s="473"/>
      <c r="MCI2382" s="470"/>
      <c r="MCJ2382" s="470"/>
      <c r="MCK2382" s="470"/>
      <c r="MCL2382" s="677"/>
      <c r="MCM2382" s="470"/>
      <c r="MCN2382" s="467"/>
      <c r="MCO2382" s="559"/>
      <c r="MCP2382" s="467"/>
      <c r="MCQ2382" s="467"/>
      <c r="MCR2382" s="467"/>
      <c r="MCS2382" s="467"/>
      <c r="MCT2382" s="467"/>
      <c r="MCU2382" s="467"/>
      <c r="MCV2382" s="467"/>
      <c r="MCW2382" s="467"/>
      <c r="MCX2382" s="467"/>
      <c r="MCY2382" s="467"/>
      <c r="MCZ2382" s="467"/>
      <c r="MDA2382" s="467"/>
      <c r="MDB2382" s="467"/>
      <c r="MDC2382" s="467"/>
      <c r="MDD2382" s="467"/>
      <c r="MDE2382" s="467"/>
      <c r="MDF2382" s="467"/>
      <c r="MDG2382" s="467"/>
      <c r="MDH2382" s="467"/>
      <c r="MDI2382" s="467"/>
      <c r="MDJ2382" s="467"/>
      <c r="MDK2382" s="467"/>
      <c r="MDL2382" s="1055"/>
      <c r="MDM2382" s="695"/>
      <c r="MDN2382" s="696"/>
      <c r="MDO2382" s="696"/>
      <c r="MDP2382" s="697"/>
      <c r="MDQ2382" s="697"/>
      <c r="MDR2382" s="473"/>
      <c r="MDS2382" s="470"/>
      <c r="MDT2382" s="470"/>
      <c r="MDU2382" s="470"/>
      <c r="MDV2382" s="677"/>
      <c r="MDW2382" s="470"/>
      <c r="MDX2382" s="467"/>
      <c r="MDY2382" s="559"/>
      <c r="MDZ2382" s="467"/>
      <c r="MEA2382" s="467"/>
      <c r="MEB2382" s="467"/>
      <c r="MEC2382" s="467"/>
      <c r="MED2382" s="467"/>
      <c r="MEE2382" s="467"/>
      <c r="MEF2382" s="467"/>
      <c r="MEG2382" s="467"/>
      <c r="MEH2382" s="467"/>
      <c r="MEI2382" s="467"/>
      <c r="MEJ2382" s="467"/>
      <c r="MEK2382" s="467"/>
      <c r="MEL2382" s="467"/>
      <c r="MEM2382" s="467"/>
      <c r="MEN2382" s="467"/>
      <c r="MEO2382" s="467"/>
      <c r="MEP2382" s="467"/>
      <c r="MEQ2382" s="467"/>
      <c r="MER2382" s="467"/>
      <c r="MES2382" s="467"/>
      <c r="MET2382" s="467"/>
      <c r="MEU2382" s="467"/>
      <c r="MEV2382" s="1055"/>
      <c r="MEW2382" s="695"/>
      <c r="MEX2382" s="696"/>
      <c r="MEY2382" s="696"/>
      <c r="MEZ2382" s="697"/>
      <c r="MFA2382" s="697"/>
      <c r="MFB2382" s="473"/>
      <c r="MFC2382" s="470"/>
      <c r="MFD2382" s="470"/>
      <c r="MFE2382" s="470"/>
      <c r="MFF2382" s="677"/>
      <c r="MFG2382" s="470"/>
      <c r="MFH2382" s="467"/>
      <c r="MFI2382" s="559"/>
      <c r="MFJ2382" s="467"/>
      <c r="MFK2382" s="467"/>
      <c r="MFL2382" s="467"/>
      <c r="MFM2382" s="467"/>
      <c r="MFN2382" s="467"/>
      <c r="MFO2382" s="467"/>
      <c r="MFP2382" s="467"/>
      <c r="MFQ2382" s="467"/>
      <c r="MFR2382" s="467"/>
      <c r="MFS2382" s="467"/>
      <c r="MFT2382" s="467"/>
      <c r="MFU2382" s="467"/>
      <c r="MFV2382" s="467"/>
      <c r="MFW2382" s="467"/>
      <c r="MFX2382" s="467"/>
      <c r="MFY2382" s="467"/>
      <c r="MFZ2382" s="467"/>
      <c r="MGA2382" s="467"/>
      <c r="MGB2382" s="467"/>
      <c r="MGC2382" s="467"/>
      <c r="MGD2382" s="467"/>
      <c r="MGE2382" s="467"/>
      <c r="MGF2382" s="1055"/>
      <c r="MGG2382" s="695"/>
      <c r="MGH2382" s="696"/>
      <c r="MGI2382" s="696"/>
      <c r="MGJ2382" s="697"/>
      <c r="MGK2382" s="697"/>
      <c r="MGL2382" s="473"/>
      <c r="MGM2382" s="470"/>
      <c r="MGN2382" s="470"/>
      <c r="MGO2382" s="470"/>
      <c r="MGP2382" s="677"/>
      <c r="MGQ2382" s="470"/>
      <c r="MGR2382" s="467"/>
      <c r="MGS2382" s="559"/>
      <c r="MGT2382" s="467"/>
      <c r="MGU2382" s="467"/>
      <c r="MGV2382" s="467"/>
      <c r="MGW2382" s="467"/>
      <c r="MGX2382" s="467"/>
      <c r="MGY2382" s="467"/>
      <c r="MGZ2382" s="467"/>
      <c r="MHA2382" s="467"/>
      <c r="MHB2382" s="467"/>
      <c r="MHC2382" s="467"/>
      <c r="MHD2382" s="467"/>
      <c r="MHE2382" s="467"/>
      <c r="MHF2382" s="467"/>
      <c r="MHG2382" s="467"/>
      <c r="MHH2382" s="467"/>
      <c r="MHI2382" s="467"/>
      <c r="MHJ2382" s="467"/>
      <c r="MHK2382" s="467"/>
      <c r="MHL2382" s="467"/>
      <c r="MHM2382" s="467"/>
      <c r="MHN2382" s="467"/>
      <c r="MHO2382" s="467"/>
      <c r="MHP2382" s="1055"/>
      <c r="MHQ2382" s="695"/>
      <c r="MHR2382" s="696"/>
      <c r="MHS2382" s="696"/>
      <c r="MHT2382" s="697"/>
      <c r="MHU2382" s="697"/>
      <c r="MHV2382" s="473"/>
      <c r="MHW2382" s="470"/>
      <c r="MHX2382" s="470"/>
      <c r="MHY2382" s="470"/>
      <c r="MHZ2382" s="677"/>
      <c r="MIA2382" s="470"/>
      <c r="MIB2382" s="467"/>
      <c r="MIC2382" s="559"/>
      <c r="MID2382" s="467"/>
      <c r="MIE2382" s="467"/>
      <c r="MIF2382" s="467"/>
      <c r="MIG2382" s="467"/>
      <c r="MIH2382" s="467"/>
      <c r="MII2382" s="467"/>
      <c r="MIJ2382" s="467"/>
      <c r="MIK2382" s="467"/>
      <c r="MIL2382" s="467"/>
      <c r="MIM2382" s="467"/>
      <c r="MIN2382" s="467"/>
      <c r="MIO2382" s="467"/>
      <c r="MIP2382" s="467"/>
      <c r="MIQ2382" s="467"/>
      <c r="MIR2382" s="467"/>
      <c r="MIS2382" s="467"/>
      <c r="MIT2382" s="467"/>
      <c r="MIU2382" s="467"/>
      <c r="MIV2382" s="467"/>
      <c r="MIW2382" s="467"/>
      <c r="MIX2382" s="467"/>
      <c r="MIY2382" s="467"/>
      <c r="MIZ2382" s="1055"/>
      <c r="MJA2382" s="695"/>
      <c r="MJB2382" s="696"/>
      <c r="MJC2382" s="696"/>
      <c r="MJD2382" s="697"/>
      <c r="MJE2382" s="697"/>
      <c r="MJF2382" s="473"/>
      <c r="MJG2382" s="470"/>
      <c r="MJH2382" s="470"/>
      <c r="MJI2382" s="470"/>
      <c r="MJJ2382" s="677"/>
      <c r="MJK2382" s="470"/>
      <c r="MJL2382" s="467"/>
      <c r="MJM2382" s="559"/>
      <c r="MJN2382" s="467"/>
      <c r="MJO2382" s="467"/>
      <c r="MJP2382" s="467"/>
      <c r="MJQ2382" s="467"/>
      <c r="MJR2382" s="467"/>
      <c r="MJS2382" s="467"/>
      <c r="MJT2382" s="467"/>
      <c r="MJU2382" s="467"/>
      <c r="MJV2382" s="467"/>
      <c r="MJW2382" s="467"/>
      <c r="MJX2382" s="467"/>
      <c r="MJY2382" s="467"/>
      <c r="MJZ2382" s="467"/>
      <c r="MKA2382" s="467"/>
      <c r="MKB2382" s="467"/>
      <c r="MKC2382" s="467"/>
      <c r="MKD2382" s="467"/>
      <c r="MKE2382" s="467"/>
      <c r="MKF2382" s="467"/>
      <c r="MKG2382" s="467"/>
      <c r="MKH2382" s="467"/>
      <c r="MKI2382" s="467"/>
      <c r="MKJ2382" s="1055"/>
      <c r="MKK2382" s="695"/>
      <c r="MKL2382" s="696"/>
      <c r="MKM2382" s="696"/>
      <c r="MKN2382" s="697"/>
      <c r="MKO2382" s="697"/>
      <c r="MKP2382" s="473"/>
      <c r="MKQ2382" s="470"/>
      <c r="MKR2382" s="470"/>
      <c r="MKS2382" s="470"/>
      <c r="MKT2382" s="677"/>
      <c r="MKU2382" s="470"/>
      <c r="MKV2382" s="467"/>
      <c r="MKW2382" s="559"/>
      <c r="MKX2382" s="467"/>
      <c r="MKY2382" s="467"/>
      <c r="MKZ2382" s="467"/>
      <c r="MLA2382" s="467"/>
      <c r="MLB2382" s="467"/>
      <c r="MLC2382" s="467"/>
      <c r="MLD2382" s="467"/>
      <c r="MLE2382" s="467"/>
      <c r="MLF2382" s="467"/>
      <c r="MLG2382" s="467"/>
      <c r="MLH2382" s="467"/>
      <c r="MLI2382" s="467"/>
      <c r="MLJ2382" s="467"/>
      <c r="MLK2382" s="467"/>
      <c r="MLL2382" s="467"/>
      <c r="MLM2382" s="467"/>
      <c r="MLN2382" s="467"/>
      <c r="MLO2382" s="467"/>
      <c r="MLP2382" s="467"/>
      <c r="MLQ2382" s="467"/>
      <c r="MLR2382" s="467"/>
      <c r="MLS2382" s="467"/>
      <c r="MLT2382" s="1055"/>
      <c r="MLU2382" s="695"/>
      <c r="MLV2382" s="696"/>
      <c r="MLW2382" s="696"/>
      <c r="MLX2382" s="697"/>
      <c r="MLY2382" s="697"/>
      <c r="MLZ2382" s="473"/>
      <c r="MMA2382" s="470"/>
      <c r="MMB2382" s="470"/>
      <c r="MMC2382" s="470"/>
      <c r="MMD2382" s="677"/>
      <c r="MME2382" s="470"/>
      <c r="MMF2382" s="467"/>
      <c r="MMG2382" s="559"/>
      <c r="MMH2382" s="467"/>
      <c r="MMI2382" s="467"/>
      <c r="MMJ2382" s="467"/>
      <c r="MMK2382" s="467"/>
      <c r="MML2382" s="467"/>
      <c r="MMM2382" s="467"/>
      <c r="MMN2382" s="467"/>
      <c r="MMO2382" s="467"/>
      <c r="MMP2382" s="467"/>
      <c r="MMQ2382" s="467"/>
      <c r="MMR2382" s="467"/>
      <c r="MMS2382" s="467"/>
      <c r="MMT2382" s="467"/>
      <c r="MMU2382" s="467"/>
      <c r="MMV2382" s="467"/>
      <c r="MMW2382" s="467"/>
      <c r="MMX2382" s="467"/>
      <c r="MMY2382" s="467"/>
      <c r="MMZ2382" s="467"/>
      <c r="MNA2382" s="467"/>
      <c r="MNB2382" s="467"/>
      <c r="MNC2382" s="467"/>
      <c r="MND2382" s="1055"/>
      <c r="MNE2382" s="695"/>
      <c r="MNF2382" s="696"/>
      <c r="MNG2382" s="696"/>
      <c r="MNH2382" s="697"/>
      <c r="MNI2382" s="697"/>
      <c r="MNJ2382" s="473"/>
      <c r="MNK2382" s="470"/>
      <c r="MNL2382" s="470"/>
      <c r="MNM2382" s="470"/>
      <c r="MNN2382" s="677"/>
      <c r="MNO2382" s="470"/>
      <c r="MNP2382" s="467"/>
      <c r="MNQ2382" s="559"/>
      <c r="MNR2382" s="467"/>
      <c r="MNS2382" s="467"/>
      <c r="MNT2382" s="467"/>
      <c r="MNU2382" s="467"/>
      <c r="MNV2382" s="467"/>
      <c r="MNW2382" s="467"/>
      <c r="MNX2382" s="467"/>
      <c r="MNY2382" s="467"/>
      <c r="MNZ2382" s="467"/>
      <c r="MOA2382" s="467"/>
      <c r="MOB2382" s="467"/>
      <c r="MOC2382" s="467"/>
      <c r="MOD2382" s="467"/>
      <c r="MOE2382" s="467"/>
      <c r="MOF2382" s="467"/>
      <c r="MOG2382" s="467"/>
      <c r="MOH2382" s="467"/>
      <c r="MOI2382" s="467"/>
      <c r="MOJ2382" s="467"/>
      <c r="MOK2382" s="467"/>
      <c r="MOL2382" s="467"/>
      <c r="MOM2382" s="467"/>
      <c r="MON2382" s="1055"/>
      <c r="MOO2382" s="695"/>
      <c r="MOP2382" s="696"/>
      <c r="MOQ2382" s="696"/>
      <c r="MOR2382" s="697"/>
      <c r="MOS2382" s="697"/>
      <c r="MOT2382" s="473"/>
      <c r="MOU2382" s="470"/>
      <c r="MOV2382" s="470"/>
      <c r="MOW2382" s="470"/>
      <c r="MOX2382" s="677"/>
      <c r="MOY2382" s="470"/>
      <c r="MOZ2382" s="467"/>
      <c r="MPA2382" s="559"/>
      <c r="MPB2382" s="467"/>
      <c r="MPC2382" s="467"/>
      <c r="MPD2382" s="467"/>
      <c r="MPE2382" s="467"/>
      <c r="MPF2382" s="467"/>
      <c r="MPG2382" s="467"/>
      <c r="MPH2382" s="467"/>
      <c r="MPI2382" s="467"/>
      <c r="MPJ2382" s="467"/>
      <c r="MPK2382" s="467"/>
      <c r="MPL2382" s="467"/>
      <c r="MPM2382" s="467"/>
      <c r="MPN2382" s="467"/>
      <c r="MPO2382" s="467"/>
      <c r="MPP2382" s="467"/>
      <c r="MPQ2382" s="467"/>
      <c r="MPR2382" s="467"/>
      <c r="MPS2382" s="467"/>
      <c r="MPT2382" s="467"/>
      <c r="MPU2382" s="467"/>
      <c r="MPV2382" s="467"/>
      <c r="MPW2382" s="467"/>
      <c r="MPX2382" s="1055"/>
      <c r="MPY2382" s="695"/>
      <c r="MPZ2382" s="696"/>
      <c r="MQA2382" s="696"/>
      <c r="MQB2382" s="697"/>
      <c r="MQC2382" s="697"/>
      <c r="MQD2382" s="473"/>
      <c r="MQE2382" s="470"/>
      <c r="MQF2382" s="470"/>
      <c r="MQG2382" s="470"/>
      <c r="MQH2382" s="677"/>
      <c r="MQI2382" s="470"/>
      <c r="MQJ2382" s="467"/>
      <c r="MQK2382" s="559"/>
      <c r="MQL2382" s="467"/>
      <c r="MQM2382" s="467"/>
      <c r="MQN2382" s="467"/>
      <c r="MQO2382" s="467"/>
      <c r="MQP2382" s="467"/>
      <c r="MQQ2382" s="467"/>
      <c r="MQR2382" s="467"/>
      <c r="MQS2382" s="467"/>
      <c r="MQT2382" s="467"/>
      <c r="MQU2382" s="467"/>
      <c r="MQV2382" s="467"/>
      <c r="MQW2382" s="467"/>
      <c r="MQX2382" s="467"/>
      <c r="MQY2382" s="467"/>
      <c r="MQZ2382" s="467"/>
      <c r="MRA2382" s="467"/>
      <c r="MRB2382" s="467"/>
      <c r="MRC2382" s="467"/>
      <c r="MRD2382" s="467"/>
      <c r="MRE2382" s="467"/>
      <c r="MRF2382" s="467"/>
      <c r="MRG2382" s="467"/>
      <c r="MRH2382" s="1055"/>
      <c r="MRI2382" s="695"/>
      <c r="MRJ2382" s="696"/>
      <c r="MRK2382" s="696"/>
      <c r="MRL2382" s="697"/>
      <c r="MRM2382" s="697"/>
      <c r="MRN2382" s="473"/>
      <c r="MRO2382" s="470"/>
      <c r="MRP2382" s="470"/>
      <c r="MRQ2382" s="470"/>
      <c r="MRR2382" s="677"/>
      <c r="MRS2382" s="470"/>
      <c r="MRT2382" s="467"/>
      <c r="MRU2382" s="559"/>
      <c r="MRV2382" s="467"/>
      <c r="MRW2382" s="467"/>
      <c r="MRX2382" s="467"/>
      <c r="MRY2382" s="467"/>
      <c r="MRZ2382" s="467"/>
      <c r="MSA2382" s="467"/>
      <c r="MSB2382" s="467"/>
      <c r="MSC2382" s="467"/>
      <c r="MSD2382" s="467"/>
      <c r="MSE2382" s="467"/>
      <c r="MSF2382" s="467"/>
      <c r="MSG2382" s="467"/>
      <c r="MSH2382" s="467"/>
      <c r="MSI2382" s="467"/>
      <c r="MSJ2382" s="467"/>
      <c r="MSK2382" s="467"/>
      <c r="MSL2382" s="467"/>
      <c r="MSM2382" s="467"/>
      <c r="MSN2382" s="467"/>
      <c r="MSO2382" s="467"/>
      <c r="MSP2382" s="467"/>
      <c r="MSQ2382" s="467"/>
      <c r="MSR2382" s="1055"/>
      <c r="MSS2382" s="695"/>
      <c r="MST2382" s="696"/>
      <c r="MSU2382" s="696"/>
      <c r="MSV2382" s="697"/>
      <c r="MSW2382" s="697"/>
      <c r="MSX2382" s="473"/>
      <c r="MSY2382" s="470"/>
      <c r="MSZ2382" s="470"/>
      <c r="MTA2382" s="470"/>
      <c r="MTB2382" s="677"/>
      <c r="MTC2382" s="470"/>
      <c r="MTD2382" s="467"/>
      <c r="MTE2382" s="559"/>
      <c r="MTF2382" s="467"/>
      <c r="MTG2382" s="467"/>
      <c r="MTH2382" s="467"/>
      <c r="MTI2382" s="467"/>
      <c r="MTJ2382" s="467"/>
      <c r="MTK2382" s="467"/>
      <c r="MTL2382" s="467"/>
      <c r="MTM2382" s="467"/>
      <c r="MTN2382" s="467"/>
      <c r="MTO2382" s="467"/>
      <c r="MTP2382" s="467"/>
      <c r="MTQ2382" s="467"/>
      <c r="MTR2382" s="467"/>
      <c r="MTS2382" s="467"/>
      <c r="MTT2382" s="467"/>
      <c r="MTU2382" s="467"/>
      <c r="MTV2382" s="467"/>
      <c r="MTW2382" s="467"/>
      <c r="MTX2382" s="467"/>
      <c r="MTY2382" s="467"/>
      <c r="MTZ2382" s="467"/>
      <c r="MUA2382" s="467"/>
      <c r="MUB2382" s="1055"/>
      <c r="MUC2382" s="695"/>
      <c r="MUD2382" s="696"/>
      <c r="MUE2382" s="696"/>
      <c r="MUF2382" s="697"/>
      <c r="MUG2382" s="697"/>
      <c r="MUH2382" s="473"/>
      <c r="MUI2382" s="470"/>
      <c r="MUJ2382" s="470"/>
      <c r="MUK2382" s="470"/>
      <c r="MUL2382" s="677"/>
      <c r="MUM2382" s="470"/>
      <c r="MUN2382" s="467"/>
      <c r="MUO2382" s="559"/>
      <c r="MUP2382" s="467"/>
      <c r="MUQ2382" s="467"/>
      <c r="MUR2382" s="467"/>
      <c r="MUS2382" s="467"/>
      <c r="MUT2382" s="467"/>
      <c r="MUU2382" s="467"/>
      <c r="MUV2382" s="467"/>
      <c r="MUW2382" s="467"/>
      <c r="MUX2382" s="467"/>
      <c r="MUY2382" s="467"/>
      <c r="MUZ2382" s="467"/>
      <c r="MVA2382" s="467"/>
      <c r="MVB2382" s="467"/>
      <c r="MVC2382" s="467"/>
      <c r="MVD2382" s="467"/>
      <c r="MVE2382" s="467"/>
      <c r="MVF2382" s="467"/>
      <c r="MVG2382" s="467"/>
      <c r="MVH2382" s="467"/>
      <c r="MVI2382" s="467"/>
      <c r="MVJ2382" s="467"/>
      <c r="MVK2382" s="467"/>
      <c r="MVL2382" s="1055"/>
      <c r="MVM2382" s="695"/>
      <c r="MVN2382" s="696"/>
      <c r="MVO2382" s="696"/>
      <c r="MVP2382" s="697"/>
      <c r="MVQ2382" s="697"/>
      <c r="MVR2382" s="473"/>
      <c r="MVS2382" s="470"/>
      <c r="MVT2382" s="470"/>
      <c r="MVU2382" s="470"/>
      <c r="MVV2382" s="677"/>
      <c r="MVW2382" s="470"/>
      <c r="MVX2382" s="467"/>
      <c r="MVY2382" s="559"/>
      <c r="MVZ2382" s="467"/>
      <c r="MWA2382" s="467"/>
      <c r="MWB2382" s="467"/>
      <c r="MWC2382" s="467"/>
      <c r="MWD2382" s="467"/>
      <c r="MWE2382" s="467"/>
      <c r="MWF2382" s="467"/>
      <c r="MWG2382" s="467"/>
      <c r="MWH2382" s="467"/>
      <c r="MWI2382" s="467"/>
      <c r="MWJ2382" s="467"/>
      <c r="MWK2382" s="467"/>
      <c r="MWL2382" s="467"/>
      <c r="MWM2382" s="467"/>
      <c r="MWN2382" s="467"/>
      <c r="MWO2382" s="467"/>
      <c r="MWP2382" s="467"/>
      <c r="MWQ2382" s="467"/>
      <c r="MWR2382" s="467"/>
      <c r="MWS2382" s="467"/>
      <c r="MWT2382" s="467"/>
      <c r="MWU2382" s="467"/>
      <c r="MWV2382" s="1055"/>
      <c r="MWW2382" s="695"/>
      <c r="MWX2382" s="696"/>
      <c r="MWY2382" s="696"/>
      <c r="MWZ2382" s="697"/>
      <c r="MXA2382" s="697"/>
      <c r="MXB2382" s="473"/>
      <c r="MXC2382" s="470"/>
      <c r="MXD2382" s="470"/>
      <c r="MXE2382" s="470"/>
      <c r="MXF2382" s="677"/>
      <c r="MXG2382" s="470"/>
      <c r="MXH2382" s="467"/>
      <c r="MXI2382" s="559"/>
      <c r="MXJ2382" s="467"/>
      <c r="MXK2382" s="467"/>
      <c r="MXL2382" s="467"/>
      <c r="MXM2382" s="467"/>
      <c r="MXN2382" s="467"/>
      <c r="MXO2382" s="467"/>
      <c r="MXP2382" s="467"/>
      <c r="MXQ2382" s="467"/>
      <c r="MXR2382" s="467"/>
      <c r="MXS2382" s="467"/>
      <c r="MXT2382" s="467"/>
      <c r="MXU2382" s="467"/>
      <c r="MXV2382" s="467"/>
      <c r="MXW2382" s="467"/>
      <c r="MXX2382" s="467"/>
      <c r="MXY2382" s="467"/>
      <c r="MXZ2382" s="467"/>
      <c r="MYA2382" s="467"/>
      <c r="MYB2382" s="467"/>
      <c r="MYC2382" s="467"/>
      <c r="MYD2382" s="467"/>
      <c r="MYE2382" s="467"/>
      <c r="MYF2382" s="1055"/>
      <c r="MYG2382" s="695"/>
      <c r="MYH2382" s="696"/>
      <c r="MYI2382" s="696"/>
      <c r="MYJ2382" s="697"/>
      <c r="MYK2382" s="697"/>
      <c r="MYL2382" s="473"/>
      <c r="MYM2382" s="470"/>
      <c r="MYN2382" s="470"/>
      <c r="MYO2382" s="470"/>
      <c r="MYP2382" s="677"/>
      <c r="MYQ2382" s="470"/>
      <c r="MYR2382" s="467"/>
      <c r="MYS2382" s="559"/>
      <c r="MYT2382" s="467"/>
      <c r="MYU2382" s="467"/>
      <c r="MYV2382" s="467"/>
      <c r="MYW2382" s="467"/>
      <c r="MYX2382" s="467"/>
      <c r="MYY2382" s="467"/>
      <c r="MYZ2382" s="467"/>
      <c r="MZA2382" s="467"/>
      <c r="MZB2382" s="467"/>
      <c r="MZC2382" s="467"/>
      <c r="MZD2382" s="467"/>
      <c r="MZE2382" s="467"/>
      <c r="MZF2382" s="467"/>
      <c r="MZG2382" s="467"/>
      <c r="MZH2382" s="467"/>
      <c r="MZI2382" s="467"/>
      <c r="MZJ2382" s="467"/>
      <c r="MZK2382" s="467"/>
      <c r="MZL2382" s="467"/>
      <c r="MZM2382" s="467"/>
      <c r="MZN2382" s="467"/>
      <c r="MZO2382" s="467"/>
      <c r="MZP2382" s="1055"/>
      <c r="MZQ2382" s="695"/>
      <c r="MZR2382" s="696"/>
      <c r="MZS2382" s="696"/>
      <c r="MZT2382" s="697"/>
      <c r="MZU2382" s="697"/>
      <c r="MZV2382" s="473"/>
      <c r="MZW2382" s="470"/>
      <c r="MZX2382" s="470"/>
      <c r="MZY2382" s="470"/>
      <c r="MZZ2382" s="677"/>
      <c r="NAA2382" s="470"/>
      <c r="NAB2382" s="467"/>
      <c r="NAC2382" s="559"/>
      <c r="NAD2382" s="467"/>
      <c r="NAE2382" s="467"/>
      <c r="NAF2382" s="467"/>
      <c r="NAG2382" s="467"/>
      <c r="NAH2382" s="467"/>
      <c r="NAI2382" s="467"/>
      <c r="NAJ2382" s="467"/>
      <c r="NAK2382" s="467"/>
      <c r="NAL2382" s="467"/>
      <c r="NAM2382" s="467"/>
      <c r="NAN2382" s="467"/>
      <c r="NAO2382" s="467"/>
      <c r="NAP2382" s="467"/>
      <c r="NAQ2382" s="467"/>
      <c r="NAR2382" s="467"/>
      <c r="NAS2382" s="467"/>
      <c r="NAT2382" s="467"/>
      <c r="NAU2382" s="467"/>
      <c r="NAV2382" s="467"/>
      <c r="NAW2382" s="467"/>
      <c r="NAX2382" s="467"/>
      <c r="NAY2382" s="467"/>
      <c r="NAZ2382" s="1055"/>
      <c r="NBA2382" s="695"/>
      <c r="NBB2382" s="696"/>
      <c r="NBC2382" s="696"/>
      <c r="NBD2382" s="697"/>
      <c r="NBE2382" s="697"/>
      <c r="NBF2382" s="473"/>
      <c r="NBG2382" s="470"/>
      <c r="NBH2382" s="470"/>
      <c r="NBI2382" s="470"/>
      <c r="NBJ2382" s="677"/>
      <c r="NBK2382" s="470"/>
      <c r="NBL2382" s="467"/>
      <c r="NBM2382" s="559"/>
      <c r="NBN2382" s="467"/>
      <c r="NBO2382" s="467"/>
      <c r="NBP2382" s="467"/>
      <c r="NBQ2382" s="467"/>
      <c r="NBR2382" s="467"/>
      <c r="NBS2382" s="467"/>
      <c r="NBT2382" s="467"/>
      <c r="NBU2382" s="467"/>
      <c r="NBV2382" s="467"/>
      <c r="NBW2382" s="467"/>
      <c r="NBX2382" s="467"/>
      <c r="NBY2382" s="467"/>
      <c r="NBZ2382" s="467"/>
      <c r="NCA2382" s="467"/>
      <c r="NCB2382" s="467"/>
      <c r="NCC2382" s="467"/>
      <c r="NCD2382" s="467"/>
      <c r="NCE2382" s="467"/>
      <c r="NCF2382" s="467"/>
      <c r="NCG2382" s="467"/>
      <c r="NCH2382" s="467"/>
      <c r="NCI2382" s="467"/>
      <c r="NCJ2382" s="1055"/>
      <c r="NCK2382" s="695"/>
      <c r="NCL2382" s="696"/>
      <c r="NCM2382" s="696"/>
      <c r="NCN2382" s="697"/>
      <c r="NCO2382" s="697"/>
      <c r="NCP2382" s="473"/>
      <c r="NCQ2382" s="470"/>
      <c r="NCR2382" s="470"/>
      <c r="NCS2382" s="470"/>
      <c r="NCT2382" s="677"/>
      <c r="NCU2382" s="470"/>
      <c r="NCV2382" s="467"/>
      <c r="NCW2382" s="559"/>
      <c r="NCX2382" s="467"/>
      <c r="NCY2382" s="467"/>
      <c r="NCZ2382" s="467"/>
      <c r="NDA2382" s="467"/>
      <c r="NDB2382" s="467"/>
      <c r="NDC2382" s="467"/>
      <c r="NDD2382" s="467"/>
      <c r="NDE2382" s="467"/>
      <c r="NDF2382" s="467"/>
      <c r="NDG2382" s="467"/>
      <c r="NDH2382" s="467"/>
      <c r="NDI2382" s="467"/>
      <c r="NDJ2382" s="467"/>
      <c r="NDK2382" s="467"/>
      <c r="NDL2382" s="467"/>
      <c r="NDM2382" s="467"/>
      <c r="NDN2382" s="467"/>
      <c r="NDO2382" s="467"/>
      <c r="NDP2382" s="467"/>
      <c r="NDQ2382" s="467"/>
      <c r="NDR2382" s="467"/>
      <c r="NDS2382" s="467"/>
      <c r="NDT2382" s="1055"/>
      <c r="NDU2382" s="695"/>
      <c r="NDV2382" s="696"/>
      <c r="NDW2382" s="696"/>
      <c r="NDX2382" s="697"/>
      <c r="NDY2382" s="697"/>
      <c r="NDZ2382" s="473"/>
      <c r="NEA2382" s="470"/>
      <c r="NEB2382" s="470"/>
      <c r="NEC2382" s="470"/>
      <c r="NED2382" s="677"/>
      <c r="NEE2382" s="470"/>
      <c r="NEF2382" s="467"/>
      <c r="NEG2382" s="559"/>
      <c r="NEH2382" s="467"/>
      <c r="NEI2382" s="467"/>
      <c r="NEJ2382" s="467"/>
      <c r="NEK2382" s="467"/>
      <c r="NEL2382" s="467"/>
      <c r="NEM2382" s="467"/>
      <c r="NEN2382" s="467"/>
      <c r="NEO2382" s="467"/>
      <c r="NEP2382" s="467"/>
      <c r="NEQ2382" s="467"/>
      <c r="NER2382" s="467"/>
      <c r="NES2382" s="467"/>
      <c r="NET2382" s="467"/>
      <c r="NEU2382" s="467"/>
      <c r="NEV2382" s="467"/>
      <c r="NEW2382" s="467"/>
      <c r="NEX2382" s="467"/>
      <c r="NEY2382" s="467"/>
      <c r="NEZ2382" s="467"/>
      <c r="NFA2382" s="467"/>
      <c r="NFB2382" s="467"/>
      <c r="NFC2382" s="467"/>
      <c r="NFD2382" s="1055"/>
      <c r="NFE2382" s="695"/>
      <c r="NFF2382" s="696"/>
      <c r="NFG2382" s="696"/>
      <c r="NFH2382" s="697"/>
      <c r="NFI2382" s="697"/>
      <c r="NFJ2382" s="473"/>
      <c r="NFK2382" s="470"/>
      <c r="NFL2382" s="470"/>
      <c r="NFM2382" s="470"/>
      <c r="NFN2382" s="677"/>
      <c r="NFO2382" s="470"/>
      <c r="NFP2382" s="467"/>
      <c r="NFQ2382" s="559"/>
      <c r="NFR2382" s="467"/>
      <c r="NFS2382" s="467"/>
      <c r="NFT2382" s="467"/>
      <c r="NFU2382" s="467"/>
      <c r="NFV2382" s="467"/>
      <c r="NFW2382" s="467"/>
      <c r="NFX2382" s="467"/>
      <c r="NFY2382" s="467"/>
      <c r="NFZ2382" s="467"/>
      <c r="NGA2382" s="467"/>
      <c r="NGB2382" s="467"/>
      <c r="NGC2382" s="467"/>
      <c r="NGD2382" s="467"/>
      <c r="NGE2382" s="467"/>
      <c r="NGF2382" s="467"/>
      <c r="NGG2382" s="467"/>
      <c r="NGH2382" s="467"/>
      <c r="NGI2382" s="467"/>
      <c r="NGJ2382" s="467"/>
      <c r="NGK2382" s="467"/>
      <c r="NGL2382" s="467"/>
      <c r="NGM2382" s="467"/>
      <c r="NGN2382" s="1055"/>
      <c r="NGO2382" s="695"/>
      <c r="NGP2382" s="696"/>
      <c r="NGQ2382" s="696"/>
      <c r="NGR2382" s="697"/>
      <c r="NGS2382" s="697"/>
      <c r="NGT2382" s="473"/>
      <c r="NGU2382" s="470"/>
      <c r="NGV2382" s="470"/>
      <c r="NGW2382" s="470"/>
      <c r="NGX2382" s="677"/>
      <c r="NGY2382" s="470"/>
      <c r="NGZ2382" s="467"/>
      <c r="NHA2382" s="559"/>
      <c r="NHB2382" s="467"/>
      <c r="NHC2382" s="467"/>
      <c r="NHD2382" s="467"/>
      <c r="NHE2382" s="467"/>
      <c r="NHF2382" s="467"/>
      <c r="NHG2382" s="467"/>
      <c r="NHH2382" s="467"/>
      <c r="NHI2382" s="467"/>
      <c r="NHJ2382" s="467"/>
      <c r="NHK2382" s="467"/>
      <c r="NHL2382" s="467"/>
      <c r="NHM2382" s="467"/>
      <c r="NHN2382" s="467"/>
      <c r="NHO2382" s="467"/>
      <c r="NHP2382" s="467"/>
      <c r="NHQ2382" s="467"/>
      <c r="NHR2382" s="467"/>
      <c r="NHS2382" s="467"/>
      <c r="NHT2382" s="467"/>
      <c r="NHU2382" s="467"/>
      <c r="NHV2382" s="467"/>
      <c r="NHW2382" s="467"/>
      <c r="NHX2382" s="1055"/>
      <c r="NHY2382" s="695"/>
      <c r="NHZ2382" s="696"/>
      <c r="NIA2382" s="696"/>
      <c r="NIB2382" s="697"/>
      <c r="NIC2382" s="697"/>
      <c r="NID2382" s="473"/>
      <c r="NIE2382" s="470"/>
      <c r="NIF2382" s="470"/>
      <c r="NIG2382" s="470"/>
      <c r="NIH2382" s="677"/>
      <c r="NII2382" s="470"/>
      <c r="NIJ2382" s="467"/>
      <c r="NIK2382" s="559"/>
      <c r="NIL2382" s="467"/>
      <c r="NIM2382" s="467"/>
      <c r="NIN2382" s="467"/>
      <c r="NIO2382" s="467"/>
      <c r="NIP2382" s="467"/>
      <c r="NIQ2382" s="467"/>
      <c r="NIR2382" s="467"/>
      <c r="NIS2382" s="467"/>
      <c r="NIT2382" s="467"/>
      <c r="NIU2382" s="467"/>
      <c r="NIV2382" s="467"/>
      <c r="NIW2382" s="467"/>
      <c r="NIX2382" s="467"/>
      <c r="NIY2382" s="467"/>
      <c r="NIZ2382" s="467"/>
      <c r="NJA2382" s="467"/>
      <c r="NJB2382" s="467"/>
      <c r="NJC2382" s="467"/>
      <c r="NJD2382" s="467"/>
      <c r="NJE2382" s="467"/>
      <c r="NJF2382" s="467"/>
      <c r="NJG2382" s="467"/>
      <c r="NJH2382" s="1055"/>
      <c r="NJI2382" s="695"/>
      <c r="NJJ2382" s="696"/>
      <c r="NJK2382" s="696"/>
      <c r="NJL2382" s="697"/>
      <c r="NJM2382" s="697"/>
      <c r="NJN2382" s="473"/>
      <c r="NJO2382" s="470"/>
      <c r="NJP2382" s="470"/>
      <c r="NJQ2382" s="470"/>
      <c r="NJR2382" s="677"/>
      <c r="NJS2382" s="470"/>
      <c r="NJT2382" s="467"/>
      <c r="NJU2382" s="559"/>
      <c r="NJV2382" s="467"/>
      <c r="NJW2382" s="467"/>
      <c r="NJX2382" s="467"/>
      <c r="NJY2382" s="467"/>
      <c r="NJZ2382" s="467"/>
      <c r="NKA2382" s="467"/>
      <c r="NKB2382" s="467"/>
      <c r="NKC2382" s="467"/>
      <c r="NKD2382" s="467"/>
      <c r="NKE2382" s="467"/>
      <c r="NKF2382" s="467"/>
      <c r="NKG2382" s="467"/>
      <c r="NKH2382" s="467"/>
      <c r="NKI2382" s="467"/>
      <c r="NKJ2382" s="467"/>
      <c r="NKK2382" s="467"/>
      <c r="NKL2382" s="467"/>
      <c r="NKM2382" s="467"/>
      <c r="NKN2382" s="467"/>
      <c r="NKO2382" s="467"/>
      <c r="NKP2382" s="467"/>
      <c r="NKQ2382" s="467"/>
      <c r="NKR2382" s="1055"/>
      <c r="NKS2382" s="695"/>
      <c r="NKT2382" s="696"/>
      <c r="NKU2382" s="696"/>
      <c r="NKV2382" s="697"/>
      <c r="NKW2382" s="697"/>
      <c r="NKX2382" s="473"/>
      <c r="NKY2382" s="470"/>
      <c r="NKZ2382" s="470"/>
      <c r="NLA2382" s="470"/>
      <c r="NLB2382" s="677"/>
      <c r="NLC2382" s="470"/>
      <c r="NLD2382" s="467"/>
      <c r="NLE2382" s="559"/>
      <c r="NLF2382" s="467"/>
      <c r="NLG2382" s="467"/>
      <c r="NLH2382" s="467"/>
      <c r="NLI2382" s="467"/>
      <c r="NLJ2382" s="467"/>
      <c r="NLK2382" s="467"/>
      <c r="NLL2382" s="467"/>
      <c r="NLM2382" s="467"/>
      <c r="NLN2382" s="467"/>
      <c r="NLO2382" s="467"/>
      <c r="NLP2382" s="467"/>
      <c r="NLQ2382" s="467"/>
      <c r="NLR2382" s="467"/>
      <c r="NLS2382" s="467"/>
      <c r="NLT2382" s="467"/>
      <c r="NLU2382" s="467"/>
      <c r="NLV2382" s="467"/>
      <c r="NLW2382" s="467"/>
      <c r="NLX2382" s="467"/>
      <c r="NLY2382" s="467"/>
      <c r="NLZ2382" s="467"/>
      <c r="NMA2382" s="467"/>
      <c r="NMB2382" s="1055"/>
      <c r="NMC2382" s="695"/>
      <c r="NMD2382" s="696"/>
      <c r="NME2382" s="696"/>
      <c r="NMF2382" s="697"/>
      <c r="NMG2382" s="697"/>
      <c r="NMH2382" s="473"/>
      <c r="NMI2382" s="470"/>
      <c r="NMJ2382" s="470"/>
      <c r="NMK2382" s="470"/>
      <c r="NML2382" s="677"/>
      <c r="NMM2382" s="470"/>
      <c r="NMN2382" s="467"/>
      <c r="NMO2382" s="559"/>
      <c r="NMP2382" s="467"/>
      <c r="NMQ2382" s="467"/>
      <c r="NMR2382" s="467"/>
      <c r="NMS2382" s="467"/>
      <c r="NMT2382" s="467"/>
      <c r="NMU2382" s="467"/>
      <c r="NMV2382" s="467"/>
      <c r="NMW2382" s="467"/>
      <c r="NMX2382" s="467"/>
      <c r="NMY2382" s="467"/>
      <c r="NMZ2382" s="467"/>
      <c r="NNA2382" s="467"/>
      <c r="NNB2382" s="467"/>
      <c r="NNC2382" s="467"/>
      <c r="NND2382" s="467"/>
      <c r="NNE2382" s="467"/>
      <c r="NNF2382" s="467"/>
      <c r="NNG2382" s="467"/>
      <c r="NNH2382" s="467"/>
      <c r="NNI2382" s="467"/>
      <c r="NNJ2382" s="467"/>
      <c r="NNK2382" s="467"/>
      <c r="NNL2382" s="1055"/>
      <c r="NNM2382" s="695"/>
      <c r="NNN2382" s="696"/>
      <c r="NNO2382" s="696"/>
      <c r="NNP2382" s="697"/>
      <c r="NNQ2382" s="697"/>
      <c r="NNR2382" s="473"/>
      <c r="NNS2382" s="470"/>
      <c r="NNT2382" s="470"/>
      <c r="NNU2382" s="470"/>
      <c r="NNV2382" s="677"/>
      <c r="NNW2382" s="470"/>
      <c r="NNX2382" s="467"/>
      <c r="NNY2382" s="559"/>
      <c r="NNZ2382" s="467"/>
      <c r="NOA2382" s="467"/>
      <c r="NOB2382" s="467"/>
      <c r="NOC2382" s="467"/>
      <c r="NOD2382" s="467"/>
      <c r="NOE2382" s="467"/>
      <c r="NOF2382" s="467"/>
      <c r="NOG2382" s="467"/>
      <c r="NOH2382" s="467"/>
      <c r="NOI2382" s="467"/>
      <c r="NOJ2382" s="467"/>
      <c r="NOK2382" s="467"/>
      <c r="NOL2382" s="467"/>
      <c r="NOM2382" s="467"/>
      <c r="NON2382" s="467"/>
      <c r="NOO2382" s="467"/>
      <c r="NOP2382" s="467"/>
      <c r="NOQ2382" s="467"/>
      <c r="NOR2382" s="467"/>
      <c r="NOS2382" s="467"/>
      <c r="NOT2382" s="467"/>
      <c r="NOU2382" s="467"/>
      <c r="NOV2382" s="1055"/>
      <c r="NOW2382" s="695"/>
      <c r="NOX2382" s="696"/>
      <c r="NOY2382" s="696"/>
      <c r="NOZ2382" s="697"/>
      <c r="NPA2382" s="697"/>
      <c r="NPB2382" s="473"/>
      <c r="NPC2382" s="470"/>
      <c r="NPD2382" s="470"/>
      <c r="NPE2382" s="470"/>
      <c r="NPF2382" s="677"/>
      <c r="NPG2382" s="470"/>
      <c r="NPH2382" s="467"/>
      <c r="NPI2382" s="559"/>
      <c r="NPJ2382" s="467"/>
      <c r="NPK2382" s="467"/>
      <c r="NPL2382" s="467"/>
      <c r="NPM2382" s="467"/>
      <c r="NPN2382" s="467"/>
      <c r="NPO2382" s="467"/>
      <c r="NPP2382" s="467"/>
      <c r="NPQ2382" s="467"/>
      <c r="NPR2382" s="467"/>
      <c r="NPS2382" s="467"/>
      <c r="NPT2382" s="467"/>
      <c r="NPU2382" s="467"/>
      <c r="NPV2382" s="467"/>
      <c r="NPW2382" s="467"/>
      <c r="NPX2382" s="467"/>
      <c r="NPY2382" s="467"/>
      <c r="NPZ2382" s="467"/>
      <c r="NQA2382" s="467"/>
      <c r="NQB2382" s="467"/>
      <c r="NQC2382" s="467"/>
      <c r="NQD2382" s="467"/>
      <c r="NQE2382" s="467"/>
      <c r="NQF2382" s="1055"/>
      <c r="NQG2382" s="695"/>
      <c r="NQH2382" s="696"/>
      <c r="NQI2382" s="696"/>
      <c r="NQJ2382" s="697"/>
      <c r="NQK2382" s="697"/>
      <c r="NQL2382" s="473"/>
      <c r="NQM2382" s="470"/>
      <c r="NQN2382" s="470"/>
      <c r="NQO2382" s="470"/>
      <c r="NQP2382" s="677"/>
      <c r="NQQ2382" s="470"/>
      <c r="NQR2382" s="467"/>
      <c r="NQS2382" s="559"/>
      <c r="NQT2382" s="467"/>
      <c r="NQU2382" s="467"/>
      <c r="NQV2382" s="467"/>
      <c r="NQW2382" s="467"/>
      <c r="NQX2382" s="467"/>
      <c r="NQY2382" s="467"/>
      <c r="NQZ2382" s="467"/>
      <c r="NRA2382" s="467"/>
      <c r="NRB2382" s="467"/>
      <c r="NRC2382" s="467"/>
      <c r="NRD2382" s="467"/>
      <c r="NRE2382" s="467"/>
      <c r="NRF2382" s="467"/>
      <c r="NRG2382" s="467"/>
      <c r="NRH2382" s="467"/>
      <c r="NRI2382" s="467"/>
      <c r="NRJ2382" s="467"/>
      <c r="NRK2382" s="467"/>
      <c r="NRL2382" s="467"/>
      <c r="NRM2382" s="467"/>
      <c r="NRN2382" s="467"/>
      <c r="NRO2382" s="467"/>
      <c r="NRP2382" s="1055"/>
      <c r="NRQ2382" s="695"/>
      <c r="NRR2382" s="696"/>
      <c r="NRS2382" s="696"/>
      <c r="NRT2382" s="697"/>
      <c r="NRU2382" s="697"/>
      <c r="NRV2382" s="473"/>
      <c r="NRW2382" s="470"/>
      <c r="NRX2382" s="470"/>
      <c r="NRY2382" s="470"/>
      <c r="NRZ2382" s="677"/>
      <c r="NSA2382" s="470"/>
      <c r="NSB2382" s="467"/>
      <c r="NSC2382" s="559"/>
      <c r="NSD2382" s="467"/>
      <c r="NSE2382" s="467"/>
      <c r="NSF2382" s="467"/>
      <c r="NSG2382" s="467"/>
      <c r="NSH2382" s="467"/>
      <c r="NSI2382" s="467"/>
      <c r="NSJ2382" s="467"/>
      <c r="NSK2382" s="467"/>
      <c r="NSL2382" s="467"/>
      <c r="NSM2382" s="467"/>
      <c r="NSN2382" s="467"/>
      <c r="NSO2382" s="467"/>
      <c r="NSP2382" s="467"/>
      <c r="NSQ2382" s="467"/>
      <c r="NSR2382" s="467"/>
      <c r="NSS2382" s="467"/>
      <c r="NST2382" s="467"/>
      <c r="NSU2382" s="467"/>
      <c r="NSV2382" s="467"/>
      <c r="NSW2382" s="467"/>
      <c r="NSX2382" s="467"/>
      <c r="NSY2382" s="467"/>
      <c r="NSZ2382" s="1055"/>
      <c r="NTA2382" s="695"/>
      <c r="NTB2382" s="696"/>
      <c r="NTC2382" s="696"/>
      <c r="NTD2382" s="697"/>
      <c r="NTE2382" s="697"/>
      <c r="NTF2382" s="473"/>
      <c r="NTG2382" s="470"/>
      <c r="NTH2382" s="470"/>
      <c r="NTI2382" s="470"/>
      <c r="NTJ2382" s="677"/>
      <c r="NTK2382" s="470"/>
      <c r="NTL2382" s="467"/>
      <c r="NTM2382" s="559"/>
      <c r="NTN2382" s="467"/>
      <c r="NTO2382" s="467"/>
      <c r="NTP2382" s="467"/>
      <c r="NTQ2382" s="467"/>
      <c r="NTR2382" s="467"/>
      <c r="NTS2382" s="467"/>
      <c r="NTT2382" s="467"/>
      <c r="NTU2382" s="467"/>
      <c r="NTV2382" s="467"/>
      <c r="NTW2382" s="467"/>
      <c r="NTX2382" s="467"/>
      <c r="NTY2382" s="467"/>
      <c r="NTZ2382" s="467"/>
      <c r="NUA2382" s="467"/>
      <c r="NUB2382" s="467"/>
      <c r="NUC2382" s="467"/>
      <c r="NUD2382" s="467"/>
      <c r="NUE2382" s="467"/>
      <c r="NUF2382" s="467"/>
      <c r="NUG2382" s="467"/>
      <c r="NUH2382" s="467"/>
      <c r="NUI2382" s="467"/>
      <c r="NUJ2382" s="1055"/>
      <c r="NUK2382" s="695"/>
      <c r="NUL2382" s="696"/>
      <c r="NUM2382" s="696"/>
      <c r="NUN2382" s="697"/>
      <c r="NUO2382" s="697"/>
      <c r="NUP2382" s="473"/>
      <c r="NUQ2382" s="470"/>
      <c r="NUR2382" s="470"/>
      <c r="NUS2382" s="470"/>
      <c r="NUT2382" s="677"/>
      <c r="NUU2382" s="470"/>
      <c r="NUV2382" s="467"/>
      <c r="NUW2382" s="559"/>
      <c r="NUX2382" s="467"/>
      <c r="NUY2382" s="467"/>
      <c r="NUZ2382" s="467"/>
      <c r="NVA2382" s="467"/>
      <c r="NVB2382" s="467"/>
      <c r="NVC2382" s="467"/>
      <c r="NVD2382" s="467"/>
      <c r="NVE2382" s="467"/>
      <c r="NVF2382" s="467"/>
      <c r="NVG2382" s="467"/>
      <c r="NVH2382" s="467"/>
      <c r="NVI2382" s="467"/>
      <c r="NVJ2382" s="467"/>
      <c r="NVK2382" s="467"/>
      <c r="NVL2382" s="467"/>
      <c r="NVM2382" s="467"/>
      <c r="NVN2382" s="467"/>
      <c r="NVO2382" s="467"/>
      <c r="NVP2382" s="467"/>
      <c r="NVQ2382" s="467"/>
      <c r="NVR2382" s="467"/>
      <c r="NVS2382" s="467"/>
      <c r="NVT2382" s="1055"/>
      <c r="NVU2382" s="695"/>
      <c r="NVV2382" s="696"/>
      <c r="NVW2382" s="696"/>
      <c r="NVX2382" s="697"/>
      <c r="NVY2382" s="697"/>
      <c r="NVZ2382" s="473"/>
      <c r="NWA2382" s="470"/>
      <c r="NWB2382" s="470"/>
      <c r="NWC2382" s="470"/>
      <c r="NWD2382" s="677"/>
      <c r="NWE2382" s="470"/>
      <c r="NWF2382" s="467"/>
      <c r="NWG2382" s="559"/>
      <c r="NWH2382" s="467"/>
      <c r="NWI2382" s="467"/>
      <c r="NWJ2382" s="467"/>
      <c r="NWK2382" s="467"/>
      <c r="NWL2382" s="467"/>
      <c r="NWM2382" s="467"/>
      <c r="NWN2382" s="467"/>
      <c r="NWO2382" s="467"/>
      <c r="NWP2382" s="467"/>
      <c r="NWQ2382" s="467"/>
      <c r="NWR2382" s="467"/>
      <c r="NWS2382" s="467"/>
      <c r="NWT2382" s="467"/>
      <c r="NWU2382" s="467"/>
      <c r="NWV2382" s="467"/>
      <c r="NWW2382" s="467"/>
      <c r="NWX2382" s="467"/>
      <c r="NWY2382" s="467"/>
      <c r="NWZ2382" s="467"/>
      <c r="NXA2382" s="467"/>
      <c r="NXB2382" s="467"/>
      <c r="NXC2382" s="467"/>
      <c r="NXD2382" s="1055"/>
      <c r="NXE2382" s="695"/>
      <c r="NXF2382" s="696"/>
      <c r="NXG2382" s="696"/>
      <c r="NXH2382" s="697"/>
      <c r="NXI2382" s="697"/>
      <c r="NXJ2382" s="473"/>
      <c r="NXK2382" s="470"/>
      <c r="NXL2382" s="470"/>
      <c r="NXM2382" s="470"/>
      <c r="NXN2382" s="677"/>
      <c r="NXO2382" s="470"/>
      <c r="NXP2382" s="467"/>
      <c r="NXQ2382" s="559"/>
      <c r="NXR2382" s="467"/>
      <c r="NXS2382" s="467"/>
      <c r="NXT2382" s="467"/>
      <c r="NXU2382" s="467"/>
      <c r="NXV2382" s="467"/>
      <c r="NXW2382" s="467"/>
      <c r="NXX2382" s="467"/>
      <c r="NXY2382" s="467"/>
      <c r="NXZ2382" s="467"/>
      <c r="NYA2382" s="467"/>
      <c r="NYB2382" s="467"/>
      <c r="NYC2382" s="467"/>
      <c r="NYD2382" s="467"/>
      <c r="NYE2382" s="467"/>
      <c r="NYF2382" s="467"/>
      <c r="NYG2382" s="467"/>
      <c r="NYH2382" s="467"/>
      <c r="NYI2382" s="467"/>
      <c r="NYJ2382" s="467"/>
      <c r="NYK2382" s="467"/>
      <c r="NYL2382" s="467"/>
      <c r="NYM2382" s="467"/>
      <c r="NYN2382" s="1055"/>
      <c r="NYO2382" s="695"/>
      <c r="NYP2382" s="696"/>
      <c r="NYQ2382" s="696"/>
      <c r="NYR2382" s="697"/>
      <c r="NYS2382" s="697"/>
      <c r="NYT2382" s="473"/>
      <c r="NYU2382" s="470"/>
      <c r="NYV2382" s="470"/>
      <c r="NYW2382" s="470"/>
      <c r="NYX2382" s="677"/>
      <c r="NYY2382" s="470"/>
      <c r="NYZ2382" s="467"/>
      <c r="NZA2382" s="559"/>
      <c r="NZB2382" s="467"/>
      <c r="NZC2382" s="467"/>
      <c r="NZD2382" s="467"/>
      <c r="NZE2382" s="467"/>
      <c r="NZF2382" s="467"/>
      <c r="NZG2382" s="467"/>
      <c r="NZH2382" s="467"/>
      <c r="NZI2382" s="467"/>
      <c r="NZJ2382" s="467"/>
      <c r="NZK2382" s="467"/>
      <c r="NZL2382" s="467"/>
      <c r="NZM2382" s="467"/>
      <c r="NZN2382" s="467"/>
      <c r="NZO2382" s="467"/>
      <c r="NZP2382" s="467"/>
      <c r="NZQ2382" s="467"/>
      <c r="NZR2382" s="467"/>
      <c r="NZS2382" s="467"/>
      <c r="NZT2382" s="467"/>
      <c r="NZU2382" s="467"/>
      <c r="NZV2382" s="467"/>
      <c r="NZW2382" s="467"/>
      <c r="NZX2382" s="1055"/>
      <c r="NZY2382" s="695"/>
      <c r="NZZ2382" s="696"/>
      <c r="OAA2382" s="696"/>
      <c r="OAB2382" s="697"/>
      <c r="OAC2382" s="697"/>
      <c r="OAD2382" s="473"/>
      <c r="OAE2382" s="470"/>
      <c r="OAF2382" s="470"/>
      <c r="OAG2382" s="470"/>
      <c r="OAH2382" s="677"/>
      <c r="OAI2382" s="470"/>
      <c r="OAJ2382" s="467"/>
      <c r="OAK2382" s="559"/>
      <c r="OAL2382" s="467"/>
      <c r="OAM2382" s="467"/>
      <c r="OAN2382" s="467"/>
      <c r="OAO2382" s="467"/>
      <c r="OAP2382" s="467"/>
      <c r="OAQ2382" s="467"/>
      <c r="OAR2382" s="467"/>
      <c r="OAS2382" s="467"/>
      <c r="OAT2382" s="467"/>
      <c r="OAU2382" s="467"/>
      <c r="OAV2382" s="467"/>
      <c r="OAW2382" s="467"/>
      <c r="OAX2382" s="467"/>
      <c r="OAY2382" s="467"/>
      <c r="OAZ2382" s="467"/>
      <c r="OBA2382" s="467"/>
      <c r="OBB2382" s="467"/>
      <c r="OBC2382" s="467"/>
      <c r="OBD2382" s="467"/>
      <c r="OBE2382" s="467"/>
      <c r="OBF2382" s="467"/>
      <c r="OBG2382" s="467"/>
      <c r="OBH2382" s="1055"/>
      <c r="OBI2382" s="695"/>
      <c r="OBJ2382" s="696"/>
      <c r="OBK2382" s="696"/>
      <c r="OBL2382" s="697"/>
      <c r="OBM2382" s="697"/>
      <c r="OBN2382" s="473"/>
      <c r="OBO2382" s="470"/>
      <c r="OBP2382" s="470"/>
      <c r="OBQ2382" s="470"/>
      <c r="OBR2382" s="677"/>
      <c r="OBS2382" s="470"/>
      <c r="OBT2382" s="467"/>
      <c r="OBU2382" s="559"/>
      <c r="OBV2382" s="467"/>
      <c r="OBW2382" s="467"/>
      <c r="OBX2382" s="467"/>
      <c r="OBY2382" s="467"/>
      <c r="OBZ2382" s="467"/>
      <c r="OCA2382" s="467"/>
      <c r="OCB2382" s="467"/>
      <c r="OCC2382" s="467"/>
      <c r="OCD2382" s="467"/>
      <c r="OCE2382" s="467"/>
      <c r="OCF2382" s="467"/>
      <c r="OCG2382" s="467"/>
      <c r="OCH2382" s="467"/>
      <c r="OCI2382" s="467"/>
      <c r="OCJ2382" s="467"/>
      <c r="OCK2382" s="467"/>
      <c r="OCL2382" s="467"/>
      <c r="OCM2382" s="467"/>
      <c r="OCN2382" s="467"/>
      <c r="OCO2382" s="467"/>
      <c r="OCP2382" s="467"/>
      <c r="OCQ2382" s="467"/>
      <c r="OCR2382" s="1055"/>
      <c r="OCS2382" s="695"/>
      <c r="OCT2382" s="696"/>
      <c r="OCU2382" s="696"/>
      <c r="OCV2382" s="697"/>
      <c r="OCW2382" s="697"/>
      <c r="OCX2382" s="473"/>
      <c r="OCY2382" s="470"/>
      <c r="OCZ2382" s="470"/>
      <c r="ODA2382" s="470"/>
      <c r="ODB2382" s="677"/>
      <c r="ODC2382" s="470"/>
      <c r="ODD2382" s="467"/>
      <c r="ODE2382" s="559"/>
      <c r="ODF2382" s="467"/>
      <c r="ODG2382" s="467"/>
      <c r="ODH2382" s="467"/>
      <c r="ODI2382" s="467"/>
      <c r="ODJ2382" s="467"/>
      <c r="ODK2382" s="467"/>
      <c r="ODL2382" s="467"/>
      <c r="ODM2382" s="467"/>
      <c r="ODN2382" s="467"/>
      <c r="ODO2382" s="467"/>
      <c r="ODP2382" s="467"/>
      <c r="ODQ2382" s="467"/>
      <c r="ODR2382" s="467"/>
      <c r="ODS2382" s="467"/>
      <c r="ODT2382" s="467"/>
      <c r="ODU2382" s="467"/>
      <c r="ODV2382" s="467"/>
      <c r="ODW2382" s="467"/>
      <c r="ODX2382" s="467"/>
      <c r="ODY2382" s="467"/>
      <c r="ODZ2382" s="467"/>
      <c r="OEA2382" s="467"/>
      <c r="OEB2382" s="1055"/>
      <c r="OEC2382" s="695"/>
      <c r="OED2382" s="696"/>
      <c r="OEE2382" s="696"/>
      <c r="OEF2382" s="697"/>
      <c r="OEG2382" s="697"/>
      <c r="OEH2382" s="473"/>
      <c r="OEI2382" s="470"/>
      <c r="OEJ2382" s="470"/>
      <c r="OEK2382" s="470"/>
      <c r="OEL2382" s="677"/>
      <c r="OEM2382" s="470"/>
      <c r="OEN2382" s="467"/>
      <c r="OEO2382" s="559"/>
      <c r="OEP2382" s="467"/>
      <c r="OEQ2382" s="467"/>
      <c r="OER2382" s="467"/>
      <c r="OES2382" s="467"/>
      <c r="OET2382" s="467"/>
      <c r="OEU2382" s="467"/>
      <c r="OEV2382" s="467"/>
      <c r="OEW2382" s="467"/>
      <c r="OEX2382" s="467"/>
      <c r="OEY2382" s="467"/>
      <c r="OEZ2382" s="467"/>
      <c r="OFA2382" s="467"/>
      <c r="OFB2382" s="467"/>
      <c r="OFC2382" s="467"/>
      <c r="OFD2382" s="467"/>
      <c r="OFE2382" s="467"/>
      <c r="OFF2382" s="467"/>
      <c r="OFG2382" s="467"/>
      <c r="OFH2382" s="467"/>
      <c r="OFI2382" s="467"/>
      <c r="OFJ2382" s="467"/>
      <c r="OFK2382" s="467"/>
      <c r="OFL2382" s="1055"/>
      <c r="OFM2382" s="695"/>
      <c r="OFN2382" s="696"/>
      <c r="OFO2382" s="696"/>
      <c r="OFP2382" s="697"/>
      <c r="OFQ2382" s="697"/>
      <c r="OFR2382" s="473"/>
      <c r="OFS2382" s="470"/>
      <c r="OFT2382" s="470"/>
      <c r="OFU2382" s="470"/>
      <c r="OFV2382" s="677"/>
      <c r="OFW2382" s="470"/>
      <c r="OFX2382" s="467"/>
      <c r="OFY2382" s="559"/>
      <c r="OFZ2382" s="467"/>
      <c r="OGA2382" s="467"/>
      <c r="OGB2382" s="467"/>
      <c r="OGC2382" s="467"/>
      <c r="OGD2382" s="467"/>
      <c r="OGE2382" s="467"/>
      <c r="OGF2382" s="467"/>
      <c r="OGG2382" s="467"/>
      <c r="OGH2382" s="467"/>
      <c r="OGI2382" s="467"/>
      <c r="OGJ2382" s="467"/>
      <c r="OGK2382" s="467"/>
      <c r="OGL2382" s="467"/>
      <c r="OGM2382" s="467"/>
      <c r="OGN2382" s="467"/>
      <c r="OGO2382" s="467"/>
      <c r="OGP2382" s="467"/>
      <c r="OGQ2382" s="467"/>
      <c r="OGR2382" s="467"/>
      <c r="OGS2382" s="467"/>
      <c r="OGT2382" s="467"/>
      <c r="OGU2382" s="467"/>
      <c r="OGV2382" s="1055"/>
      <c r="OGW2382" s="695"/>
      <c r="OGX2382" s="696"/>
      <c r="OGY2382" s="696"/>
      <c r="OGZ2382" s="697"/>
      <c r="OHA2382" s="697"/>
      <c r="OHB2382" s="473"/>
      <c r="OHC2382" s="470"/>
      <c r="OHD2382" s="470"/>
      <c r="OHE2382" s="470"/>
      <c r="OHF2382" s="677"/>
      <c r="OHG2382" s="470"/>
      <c r="OHH2382" s="467"/>
      <c r="OHI2382" s="559"/>
      <c r="OHJ2382" s="467"/>
      <c r="OHK2382" s="467"/>
      <c r="OHL2382" s="467"/>
      <c r="OHM2382" s="467"/>
      <c r="OHN2382" s="467"/>
      <c r="OHO2382" s="467"/>
      <c r="OHP2382" s="467"/>
      <c r="OHQ2382" s="467"/>
      <c r="OHR2382" s="467"/>
      <c r="OHS2382" s="467"/>
      <c r="OHT2382" s="467"/>
      <c r="OHU2382" s="467"/>
      <c r="OHV2382" s="467"/>
      <c r="OHW2382" s="467"/>
      <c r="OHX2382" s="467"/>
      <c r="OHY2382" s="467"/>
      <c r="OHZ2382" s="467"/>
      <c r="OIA2382" s="467"/>
      <c r="OIB2382" s="467"/>
      <c r="OIC2382" s="467"/>
      <c r="OID2382" s="467"/>
      <c r="OIE2382" s="467"/>
      <c r="OIF2382" s="1055"/>
      <c r="OIG2382" s="695"/>
      <c r="OIH2382" s="696"/>
      <c r="OII2382" s="696"/>
      <c r="OIJ2382" s="697"/>
      <c r="OIK2382" s="697"/>
      <c r="OIL2382" s="473"/>
      <c r="OIM2382" s="470"/>
      <c r="OIN2382" s="470"/>
      <c r="OIO2382" s="470"/>
      <c r="OIP2382" s="677"/>
      <c r="OIQ2382" s="470"/>
      <c r="OIR2382" s="467"/>
      <c r="OIS2382" s="559"/>
      <c r="OIT2382" s="467"/>
      <c r="OIU2382" s="467"/>
      <c r="OIV2382" s="467"/>
      <c r="OIW2382" s="467"/>
      <c r="OIX2382" s="467"/>
      <c r="OIY2382" s="467"/>
      <c r="OIZ2382" s="467"/>
      <c r="OJA2382" s="467"/>
      <c r="OJB2382" s="467"/>
      <c r="OJC2382" s="467"/>
      <c r="OJD2382" s="467"/>
      <c r="OJE2382" s="467"/>
      <c r="OJF2382" s="467"/>
      <c r="OJG2382" s="467"/>
      <c r="OJH2382" s="467"/>
      <c r="OJI2382" s="467"/>
      <c r="OJJ2382" s="467"/>
      <c r="OJK2382" s="467"/>
      <c r="OJL2382" s="467"/>
      <c r="OJM2382" s="467"/>
      <c r="OJN2382" s="467"/>
      <c r="OJO2382" s="467"/>
      <c r="OJP2382" s="1055"/>
      <c r="OJQ2382" s="695"/>
      <c r="OJR2382" s="696"/>
      <c r="OJS2382" s="696"/>
      <c r="OJT2382" s="697"/>
      <c r="OJU2382" s="697"/>
      <c r="OJV2382" s="473"/>
      <c r="OJW2382" s="470"/>
      <c r="OJX2382" s="470"/>
      <c r="OJY2382" s="470"/>
      <c r="OJZ2382" s="677"/>
      <c r="OKA2382" s="470"/>
      <c r="OKB2382" s="467"/>
      <c r="OKC2382" s="559"/>
      <c r="OKD2382" s="467"/>
      <c r="OKE2382" s="467"/>
      <c r="OKF2382" s="467"/>
      <c r="OKG2382" s="467"/>
      <c r="OKH2382" s="467"/>
      <c r="OKI2382" s="467"/>
      <c r="OKJ2382" s="467"/>
      <c r="OKK2382" s="467"/>
      <c r="OKL2382" s="467"/>
      <c r="OKM2382" s="467"/>
      <c r="OKN2382" s="467"/>
      <c r="OKO2382" s="467"/>
      <c r="OKP2382" s="467"/>
      <c r="OKQ2382" s="467"/>
      <c r="OKR2382" s="467"/>
      <c r="OKS2382" s="467"/>
      <c r="OKT2382" s="467"/>
      <c r="OKU2382" s="467"/>
      <c r="OKV2382" s="467"/>
      <c r="OKW2382" s="467"/>
      <c r="OKX2382" s="467"/>
      <c r="OKY2382" s="467"/>
      <c r="OKZ2382" s="1055"/>
      <c r="OLA2382" s="695"/>
      <c r="OLB2382" s="696"/>
      <c r="OLC2382" s="696"/>
      <c r="OLD2382" s="697"/>
      <c r="OLE2382" s="697"/>
      <c r="OLF2382" s="473"/>
      <c r="OLG2382" s="470"/>
      <c r="OLH2382" s="470"/>
      <c r="OLI2382" s="470"/>
      <c r="OLJ2382" s="677"/>
      <c r="OLK2382" s="470"/>
      <c r="OLL2382" s="467"/>
      <c r="OLM2382" s="559"/>
      <c r="OLN2382" s="467"/>
      <c r="OLO2382" s="467"/>
      <c r="OLP2382" s="467"/>
      <c r="OLQ2382" s="467"/>
      <c r="OLR2382" s="467"/>
      <c r="OLS2382" s="467"/>
      <c r="OLT2382" s="467"/>
      <c r="OLU2382" s="467"/>
      <c r="OLV2382" s="467"/>
      <c r="OLW2382" s="467"/>
      <c r="OLX2382" s="467"/>
      <c r="OLY2382" s="467"/>
      <c r="OLZ2382" s="467"/>
      <c r="OMA2382" s="467"/>
      <c r="OMB2382" s="467"/>
      <c r="OMC2382" s="467"/>
      <c r="OMD2382" s="467"/>
      <c r="OME2382" s="467"/>
      <c r="OMF2382" s="467"/>
      <c r="OMG2382" s="467"/>
      <c r="OMH2382" s="467"/>
      <c r="OMI2382" s="467"/>
      <c r="OMJ2382" s="1055"/>
      <c r="OMK2382" s="695"/>
      <c r="OML2382" s="696"/>
      <c r="OMM2382" s="696"/>
      <c r="OMN2382" s="697"/>
      <c r="OMO2382" s="697"/>
      <c r="OMP2382" s="473"/>
      <c r="OMQ2382" s="470"/>
      <c r="OMR2382" s="470"/>
      <c r="OMS2382" s="470"/>
      <c r="OMT2382" s="677"/>
      <c r="OMU2382" s="470"/>
      <c r="OMV2382" s="467"/>
      <c r="OMW2382" s="559"/>
      <c r="OMX2382" s="467"/>
      <c r="OMY2382" s="467"/>
      <c r="OMZ2382" s="467"/>
      <c r="ONA2382" s="467"/>
      <c r="ONB2382" s="467"/>
      <c r="ONC2382" s="467"/>
      <c r="OND2382" s="467"/>
      <c r="ONE2382" s="467"/>
      <c r="ONF2382" s="467"/>
      <c r="ONG2382" s="467"/>
      <c r="ONH2382" s="467"/>
      <c r="ONI2382" s="467"/>
      <c r="ONJ2382" s="467"/>
      <c r="ONK2382" s="467"/>
      <c r="ONL2382" s="467"/>
      <c r="ONM2382" s="467"/>
      <c r="ONN2382" s="467"/>
      <c r="ONO2382" s="467"/>
      <c r="ONP2382" s="467"/>
      <c r="ONQ2382" s="467"/>
      <c r="ONR2382" s="467"/>
      <c r="ONS2382" s="467"/>
      <c r="ONT2382" s="1055"/>
      <c r="ONU2382" s="695"/>
      <c r="ONV2382" s="696"/>
      <c r="ONW2382" s="696"/>
      <c r="ONX2382" s="697"/>
      <c r="ONY2382" s="697"/>
      <c r="ONZ2382" s="473"/>
      <c r="OOA2382" s="470"/>
      <c r="OOB2382" s="470"/>
      <c r="OOC2382" s="470"/>
      <c r="OOD2382" s="677"/>
      <c r="OOE2382" s="470"/>
      <c r="OOF2382" s="467"/>
      <c r="OOG2382" s="559"/>
      <c r="OOH2382" s="467"/>
      <c r="OOI2382" s="467"/>
      <c r="OOJ2382" s="467"/>
      <c r="OOK2382" s="467"/>
      <c r="OOL2382" s="467"/>
      <c r="OOM2382" s="467"/>
      <c r="OON2382" s="467"/>
      <c r="OOO2382" s="467"/>
      <c r="OOP2382" s="467"/>
      <c r="OOQ2382" s="467"/>
      <c r="OOR2382" s="467"/>
      <c r="OOS2382" s="467"/>
      <c r="OOT2382" s="467"/>
      <c r="OOU2382" s="467"/>
      <c r="OOV2382" s="467"/>
      <c r="OOW2382" s="467"/>
      <c r="OOX2382" s="467"/>
      <c r="OOY2382" s="467"/>
      <c r="OOZ2382" s="467"/>
      <c r="OPA2382" s="467"/>
      <c r="OPB2382" s="467"/>
      <c r="OPC2382" s="467"/>
      <c r="OPD2382" s="1055"/>
      <c r="OPE2382" s="695"/>
      <c r="OPF2382" s="696"/>
      <c r="OPG2382" s="696"/>
      <c r="OPH2382" s="697"/>
      <c r="OPI2382" s="697"/>
      <c r="OPJ2382" s="473"/>
      <c r="OPK2382" s="470"/>
      <c r="OPL2382" s="470"/>
      <c r="OPM2382" s="470"/>
      <c r="OPN2382" s="677"/>
      <c r="OPO2382" s="470"/>
      <c r="OPP2382" s="467"/>
      <c r="OPQ2382" s="559"/>
      <c r="OPR2382" s="467"/>
      <c r="OPS2382" s="467"/>
      <c r="OPT2382" s="467"/>
      <c r="OPU2382" s="467"/>
      <c r="OPV2382" s="467"/>
      <c r="OPW2382" s="467"/>
      <c r="OPX2382" s="467"/>
      <c r="OPY2382" s="467"/>
      <c r="OPZ2382" s="467"/>
      <c r="OQA2382" s="467"/>
      <c r="OQB2382" s="467"/>
      <c r="OQC2382" s="467"/>
      <c r="OQD2382" s="467"/>
      <c r="OQE2382" s="467"/>
      <c r="OQF2382" s="467"/>
      <c r="OQG2382" s="467"/>
      <c r="OQH2382" s="467"/>
      <c r="OQI2382" s="467"/>
      <c r="OQJ2382" s="467"/>
      <c r="OQK2382" s="467"/>
      <c r="OQL2382" s="467"/>
      <c r="OQM2382" s="467"/>
      <c r="OQN2382" s="1055"/>
      <c r="OQO2382" s="695"/>
      <c r="OQP2382" s="696"/>
      <c r="OQQ2382" s="696"/>
      <c r="OQR2382" s="697"/>
      <c r="OQS2382" s="697"/>
      <c r="OQT2382" s="473"/>
      <c r="OQU2382" s="470"/>
      <c r="OQV2382" s="470"/>
      <c r="OQW2382" s="470"/>
      <c r="OQX2382" s="677"/>
      <c r="OQY2382" s="470"/>
      <c r="OQZ2382" s="467"/>
      <c r="ORA2382" s="559"/>
      <c r="ORB2382" s="467"/>
      <c r="ORC2382" s="467"/>
      <c r="ORD2382" s="467"/>
      <c r="ORE2382" s="467"/>
      <c r="ORF2382" s="467"/>
      <c r="ORG2382" s="467"/>
      <c r="ORH2382" s="467"/>
      <c r="ORI2382" s="467"/>
      <c r="ORJ2382" s="467"/>
      <c r="ORK2382" s="467"/>
      <c r="ORL2382" s="467"/>
      <c r="ORM2382" s="467"/>
      <c r="ORN2382" s="467"/>
      <c r="ORO2382" s="467"/>
      <c r="ORP2382" s="467"/>
      <c r="ORQ2382" s="467"/>
      <c r="ORR2382" s="467"/>
      <c r="ORS2382" s="467"/>
      <c r="ORT2382" s="467"/>
      <c r="ORU2382" s="467"/>
      <c r="ORV2382" s="467"/>
      <c r="ORW2382" s="467"/>
      <c r="ORX2382" s="1055"/>
      <c r="ORY2382" s="695"/>
      <c r="ORZ2382" s="696"/>
      <c r="OSA2382" s="696"/>
      <c r="OSB2382" s="697"/>
      <c r="OSC2382" s="697"/>
      <c r="OSD2382" s="473"/>
      <c r="OSE2382" s="470"/>
      <c r="OSF2382" s="470"/>
      <c r="OSG2382" s="470"/>
      <c r="OSH2382" s="677"/>
      <c r="OSI2382" s="470"/>
      <c r="OSJ2382" s="467"/>
      <c r="OSK2382" s="559"/>
      <c r="OSL2382" s="467"/>
      <c r="OSM2382" s="467"/>
      <c r="OSN2382" s="467"/>
      <c r="OSO2382" s="467"/>
      <c r="OSP2382" s="467"/>
      <c r="OSQ2382" s="467"/>
      <c r="OSR2382" s="467"/>
      <c r="OSS2382" s="467"/>
      <c r="OST2382" s="467"/>
      <c r="OSU2382" s="467"/>
      <c r="OSV2382" s="467"/>
      <c r="OSW2382" s="467"/>
      <c r="OSX2382" s="467"/>
      <c r="OSY2382" s="467"/>
      <c r="OSZ2382" s="467"/>
      <c r="OTA2382" s="467"/>
      <c r="OTB2382" s="467"/>
      <c r="OTC2382" s="467"/>
      <c r="OTD2382" s="467"/>
      <c r="OTE2382" s="467"/>
      <c r="OTF2382" s="467"/>
      <c r="OTG2382" s="467"/>
      <c r="OTH2382" s="1055"/>
      <c r="OTI2382" s="695"/>
      <c r="OTJ2382" s="696"/>
      <c r="OTK2382" s="696"/>
      <c r="OTL2382" s="697"/>
      <c r="OTM2382" s="697"/>
      <c r="OTN2382" s="473"/>
      <c r="OTO2382" s="470"/>
      <c r="OTP2382" s="470"/>
      <c r="OTQ2382" s="470"/>
      <c r="OTR2382" s="677"/>
      <c r="OTS2382" s="470"/>
      <c r="OTT2382" s="467"/>
      <c r="OTU2382" s="559"/>
      <c r="OTV2382" s="467"/>
      <c r="OTW2382" s="467"/>
      <c r="OTX2382" s="467"/>
      <c r="OTY2382" s="467"/>
      <c r="OTZ2382" s="467"/>
      <c r="OUA2382" s="467"/>
      <c r="OUB2382" s="467"/>
      <c r="OUC2382" s="467"/>
      <c r="OUD2382" s="467"/>
      <c r="OUE2382" s="467"/>
      <c r="OUF2382" s="467"/>
      <c r="OUG2382" s="467"/>
      <c r="OUH2382" s="467"/>
      <c r="OUI2382" s="467"/>
      <c r="OUJ2382" s="467"/>
      <c r="OUK2382" s="467"/>
      <c r="OUL2382" s="467"/>
      <c r="OUM2382" s="467"/>
      <c r="OUN2382" s="467"/>
      <c r="OUO2382" s="467"/>
      <c r="OUP2382" s="467"/>
      <c r="OUQ2382" s="467"/>
      <c r="OUR2382" s="1055"/>
      <c r="OUS2382" s="695"/>
      <c r="OUT2382" s="696"/>
      <c r="OUU2382" s="696"/>
      <c r="OUV2382" s="697"/>
      <c r="OUW2382" s="697"/>
      <c r="OUX2382" s="473"/>
      <c r="OUY2382" s="470"/>
      <c r="OUZ2382" s="470"/>
      <c r="OVA2382" s="470"/>
      <c r="OVB2382" s="677"/>
      <c r="OVC2382" s="470"/>
      <c r="OVD2382" s="467"/>
      <c r="OVE2382" s="559"/>
      <c r="OVF2382" s="467"/>
      <c r="OVG2382" s="467"/>
      <c r="OVH2382" s="467"/>
      <c r="OVI2382" s="467"/>
      <c r="OVJ2382" s="467"/>
      <c r="OVK2382" s="467"/>
      <c r="OVL2382" s="467"/>
      <c r="OVM2382" s="467"/>
      <c r="OVN2382" s="467"/>
      <c r="OVO2382" s="467"/>
      <c r="OVP2382" s="467"/>
      <c r="OVQ2382" s="467"/>
      <c r="OVR2382" s="467"/>
      <c r="OVS2382" s="467"/>
      <c r="OVT2382" s="467"/>
      <c r="OVU2382" s="467"/>
      <c r="OVV2382" s="467"/>
      <c r="OVW2382" s="467"/>
      <c r="OVX2382" s="467"/>
      <c r="OVY2382" s="467"/>
      <c r="OVZ2382" s="467"/>
      <c r="OWA2382" s="467"/>
      <c r="OWB2382" s="1055"/>
      <c r="OWC2382" s="695"/>
      <c r="OWD2382" s="696"/>
      <c r="OWE2382" s="696"/>
      <c r="OWF2382" s="697"/>
      <c r="OWG2382" s="697"/>
      <c r="OWH2382" s="473"/>
      <c r="OWI2382" s="470"/>
      <c r="OWJ2382" s="470"/>
      <c r="OWK2382" s="470"/>
      <c r="OWL2382" s="677"/>
      <c r="OWM2382" s="470"/>
      <c r="OWN2382" s="467"/>
      <c r="OWO2382" s="559"/>
      <c r="OWP2382" s="467"/>
      <c r="OWQ2382" s="467"/>
      <c r="OWR2382" s="467"/>
      <c r="OWS2382" s="467"/>
      <c r="OWT2382" s="467"/>
      <c r="OWU2382" s="467"/>
      <c r="OWV2382" s="467"/>
      <c r="OWW2382" s="467"/>
      <c r="OWX2382" s="467"/>
      <c r="OWY2382" s="467"/>
      <c r="OWZ2382" s="467"/>
      <c r="OXA2382" s="467"/>
      <c r="OXB2382" s="467"/>
      <c r="OXC2382" s="467"/>
      <c r="OXD2382" s="467"/>
      <c r="OXE2382" s="467"/>
      <c r="OXF2382" s="467"/>
      <c r="OXG2382" s="467"/>
      <c r="OXH2382" s="467"/>
      <c r="OXI2382" s="467"/>
      <c r="OXJ2382" s="467"/>
      <c r="OXK2382" s="467"/>
      <c r="OXL2382" s="1055"/>
      <c r="OXM2382" s="695"/>
      <c r="OXN2382" s="696"/>
      <c r="OXO2382" s="696"/>
      <c r="OXP2382" s="697"/>
      <c r="OXQ2382" s="697"/>
      <c r="OXR2382" s="473"/>
      <c r="OXS2382" s="470"/>
      <c r="OXT2382" s="470"/>
      <c r="OXU2382" s="470"/>
      <c r="OXV2382" s="677"/>
      <c r="OXW2382" s="470"/>
      <c r="OXX2382" s="467"/>
      <c r="OXY2382" s="559"/>
      <c r="OXZ2382" s="467"/>
      <c r="OYA2382" s="467"/>
      <c r="OYB2382" s="467"/>
      <c r="OYC2382" s="467"/>
      <c r="OYD2382" s="467"/>
      <c r="OYE2382" s="467"/>
      <c r="OYF2382" s="467"/>
      <c r="OYG2382" s="467"/>
      <c r="OYH2382" s="467"/>
      <c r="OYI2382" s="467"/>
      <c r="OYJ2382" s="467"/>
      <c r="OYK2382" s="467"/>
      <c r="OYL2382" s="467"/>
      <c r="OYM2382" s="467"/>
      <c r="OYN2382" s="467"/>
      <c r="OYO2382" s="467"/>
      <c r="OYP2382" s="467"/>
      <c r="OYQ2382" s="467"/>
      <c r="OYR2382" s="467"/>
      <c r="OYS2382" s="467"/>
      <c r="OYT2382" s="467"/>
      <c r="OYU2382" s="467"/>
      <c r="OYV2382" s="1055"/>
      <c r="OYW2382" s="695"/>
      <c r="OYX2382" s="696"/>
      <c r="OYY2382" s="696"/>
      <c r="OYZ2382" s="697"/>
      <c r="OZA2382" s="697"/>
      <c r="OZB2382" s="473"/>
      <c r="OZC2382" s="470"/>
      <c r="OZD2382" s="470"/>
      <c r="OZE2382" s="470"/>
      <c r="OZF2382" s="677"/>
      <c r="OZG2382" s="470"/>
      <c r="OZH2382" s="467"/>
      <c r="OZI2382" s="559"/>
      <c r="OZJ2382" s="467"/>
      <c r="OZK2382" s="467"/>
      <c r="OZL2382" s="467"/>
      <c r="OZM2382" s="467"/>
      <c r="OZN2382" s="467"/>
      <c r="OZO2382" s="467"/>
      <c r="OZP2382" s="467"/>
      <c r="OZQ2382" s="467"/>
      <c r="OZR2382" s="467"/>
      <c r="OZS2382" s="467"/>
      <c r="OZT2382" s="467"/>
      <c r="OZU2382" s="467"/>
      <c r="OZV2382" s="467"/>
      <c r="OZW2382" s="467"/>
      <c r="OZX2382" s="467"/>
      <c r="OZY2382" s="467"/>
      <c r="OZZ2382" s="467"/>
      <c r="PAA2382" s="467"/>
      <c r="PAB2382" s="467"/>
      <c r="PAC2382" s="467"/>
      <c r="PAD2382" s="467"/>
      <c r="PAE2382" s="467"/>
      <c r="PAF2382" s="1055"/>
      <c r="PAG2382" s="695"/>
      <c r="PAH2382" s="696"/>
      <c r="PAI2382" s="696"/>
      <c r="PAJ2382" s="697"/>
      <c r="PAK2382" s="697"/>
      <c r="PAL2382" s="473"/>
      <c r="PAM2382" s="470"/>
      <c r="PAN2382" s="470"/>
      <c r="PAO2382" s="470"/>
      <c r="PAP2382" s="677"/>
      <c r="PAQ2382" s="470"/>
      <c r="PAR2382" s="467"/>
      <c r="PAS2382" s="559"/>
      <c r="PAT2382" s="467"/>
      <c r="PAU2382" s="467"/>
      <c r="PAV2382" s="467"/>
      <c r="PAW2382" s="467"/>
      <c r="PAX2382" s="467"/>
      <c r="PAY2382" s="467"/>
      <c r="PAZ2382" s="467"/>
      <c r="PBA2382" s="467"/>
      <c r="PBB2382" s="467"/>
      <c r="PBC2382" s="467"/>
      <c r="PBD2382" s="467"/>
      <c r="PBE2382" s="467"/>
      <c r="PBF2382" s="467"/>
      <c r="PBG2382" s="467"/>
      <c r="PBH2382" s="467"/>
      <c r="PBI2382" s="467"/>
      <c r="PBJ2382" s="467"/>
      <c r="PBK2382" s="467"/>
      <c r="PBL2382" s="467"/>
      <c r="PBM2382" s="467"/>
      <c r="PBN2382" s="467"/>
      <c r="PBO2382" s="467"/>
      <c r="PBP2382" s="1055"/>
      <c r="PBQ2382" s="695"/>
      <c r="PBR2382" s="696"/>
      <c r="PBS2382" s="696"/>
      <c r="PBT2382" s="697"/>
      <c r="PBU2382" s="697"/>
      <c r="PBV2382" s="473"/>
      <c r="PBW2382" s="470"/>
      <c r="PBX2382" s="470"/>
      <c r="PBY2382" s="470"/>
      <c r="PBZ2382" s="677"/>
      <c r="PCA2382" s="470"/>
      <c r="PCB2382" s="467"/>
      <c r="PCC2382" s="559"/>
      <c r="PCD2382" s="467"/>
      <c r="PCE2382" s="467"/>
      <c r="PCF2382" s="467"/>
      <c r="PCG2382" s="467"/>
      <c r="PCH2382" s="467"/>
      <c r="PCI2382" s="467"/>
      <c r="PCJ2382" s="467"/>
      <c r="PCK2382" s="467"/>
      <c r="PCL2382" s="467"/>
      <c r="PCM2382" s="467"/>
      <c r="PCN2382" s="467"/>
      <c r="PCO2382" s="467"/>
      <c r="PCP2382" s="467"/>
      <c r="PCQ2382" s="467"/>
      <c r="PCR2382" s="467"/>
      <c r="PCS2382" s="467"/>
      <c r="PCT2382" s="467"/>
      <c r="PCU2382" s="467"/>
      <c r="PCV2382" s="467"/>
      <c r="PCW2382" s="467"/>
      <c r="PCX2382" s="467"/>
      <c r="PCY2382" s="467"/>
      <c r="PCZ2382" s="1055"/>
      <c r="PDA2382" s="695"/>
      <c r="PDB2382" s="696"/>
      <c r="PDC2382" s="696"/>
      <c r="PDD2382" s="697"/>
      <c r="PDE2382" s="697"/>
      <c r="PDF2382" s="473"/>
      <c r="PDG2382" s="470"/>
      <c r="PDH2382" s="470"/>
      <c r="PDI2382" s="470"/>
      <c r="PDJ2382" s="677"/>
      <c r="PDK2382" s="470"/>
      <c r="PDL2382" s="467"/>
      <c r="PDM2382" s="559"/>
      <c r="PDN2382" s="467"/>
      <c r="PDO2382" s="467"/>
      <c r="PDP2382" s="467"/>
      <c r="PDQ2382" s="467"/>
      <c r="PDR2382" s="467"/>
      <c r="PDS2382" s="467"/>
      <c r="PDT2382" s="467"/>
      <c r="PDU2382" s="467"/>
      <c r="PDV2382" s="467"/>
      <c r="PDW2382" s="467"/>
      <c r="PDX2382" s="467"/>
      <c r="PDY2382" s="467"/>
      <c r="PDZ2382" s="467"/>
      <c r="PEA2382" s="467"/>
      <c r="PEB2382" s="467"/>
      <c r="PEC2382" s="467"/>
      <c r="PED2382" s="467"/>
      <c r="PEE2382" s="467"/>
      <c r="PEF2382" s="467"/>
      <c r="PEG2382" s="467"/>
      <c r="PEH2382" s="467"/>
      <c r="PEI2382" s="467"/>
      <c r="PEJ2382" s="1055"/>
      <c r="PEK2382" s="695"/>
      <c r="PEL2382" s="696"/>
      <c r="PEM2382" s="696"/>
      <c r="PEN2382" s="697"/>
      <c r="PEO2382" s="697"/>
      <c r="PEP2382" s="473"/>
      <c r="PEQ2382" s="470"/>
      <c r="PER2382" s="470"/>
      <c r="PES2382" s="470"/>
      <c r="PET2382" s="677"/>
      <c r="PEU2382" s="470"/>
      <c r="PEV2382" s="467"/>
      <c r="PEW2382" s="559"/>
      <c r="PEX2382" s="467"/>
      <c r="PEY2382" s="467"/>
      <c r="PEZ2382" s="467"/>
      <c r="PFA2382" s="467"/>
      <c r="PFB2382" s="467"/>
      <c r="PFC2382" s="467"/>
      <c r="PFD2382" s="467"/>
      <c r="PFE2382" s="467"/>
      <c r="PFF2382" s="467"/>
      <c r="PFG2382" s="467"/>
      <c r="PFH2382" s="467"/>
      <c r="PFI2382" s="467"/>
      <c r="PFJ2382" s="467"/>
      <c r="PFK2382" s="467"/>
      <c r="PFL2382" s="467"/>
      <c r="PFM2382" s="467"/>
      <c r="PFN2382" s="467"/>
      <c r="PFO2382" s="467"/>
      <c r="PFP2382" s="467"/>
      <c r="PFQ2382" s="467"/>
      <c r="PFR2382" s="467"/>
      <c r="PFS2382" s="467"/>
      <c r="PFT2382" s="1055"/>
      <c r="PFU2382" s="695"/>
      <c r="PFV2382" s="696"/>
      <c r="PFW2382" s="696"/>
      <c r="PFX2382" s="697"/>
      <c r="PFY2382" s="697"/>
      <c r="PFZ2382" s="473"/>
      <c r="PGA2382" s="470"/>
      <c r="PGB2382" s="470"/>
      <c r="PGC2382" s="470"/>
      <c r="PGD2382" s="677"/>
      <c r="PGE2382" s="470"/>
      <c r="PGF2382" s="467"/>
      <c r="PGG2382" s="559"/>
      <c r="PGH2382" s="467"/>
      <c r="PGI2382" s="467"/>
      <c r="PGJ2382" s="467"/>
      <c r="PGK2382" s="467"/>
      <c r="PGL2382" s="467"/>
      <c r="PGM2382" s="467"/>
      <c r="PGN2382" s="467"/>
      <c r="PGO2382" s="467"/>
      <c r="PGP2382" s="467"/>
      <c r="PGQ2382" s="467"/>
      <c r="PGR2382" s="467"/>
      <c r="PGS2382" s="467"/>
      <c r="PGT2382" s="467"/>
      <c r="PGU2382" s="467"/>
      <c r="PGV2382" s="467"/>
      <c r="PGW2382" s="467"/>
      <c r="PGX2382" s="467"/>
      <c r="PGY2382" s="467"/>
      <c r="PGZ2382" s="467"/>
      <c r="PHA2382" s="467"/>
      <c r="PHB2382" s="467"/>
      <c r="PHC2382" s="467"/>
      <c r="PHD2382" s="1055"/>
      <c r="PHE2382" s="695"/>
      <c r="PHF2382" s="696"/>
      <c r="PHG2382" s="696"/>
      <c r="PHH2382" s="697"/>
      <c r="PHI2382" s="697"/>
      <c r="PHJ2382" s="473"/>
      <c r="PHK2382" s="470"/>
      <c r="PHL2382" s="470"/>
      <c r="PHM2382" s="470"/>
      <c r="PHN2382" s="677"/>
      <c r="PHO2382" s="470"/>
      <c r="PHP2382" s="467"/>
      <c r="PHQ2382" s="559"/>
      <c r="PHR2382" s="467"/>
      <c r="PHS2382" s="467"/>
      <c r="PHT2382" s="467"/>
      <c r="PHU2382" s="467"/>
      <c r="PHV2382" s="467"/>
      <c r="PHW2382" s="467"/>
      <c r="PHX2382" s="467"/>
      <c r="PHY2382" s="467"/>
      <c r="PHZ2382" s="467"/>
      <c r="PIA2382" s="467"/>
      <c r="PIB2382" s="467"/>
      <c r="PIC2382" s="467"/>
      <c r="PID2382" s="467"/>
      <c r="PIE2382" s="467"/>
      <c r="PIF2382" s="467"/>
      <c r="PIG2382" s="467"/>
      <c r="PIH2382" s="467"/>
      <c r="PII2382" s="467"/>
      <c r="PIJ2382" s="467"/>
      <c r="PIK2382" s="467"/>
      <c r="PIL2382" s="467"/>
      <c r="PIM2382" s="467"/>
      <c r="PIN2382" s="1055"/>
      <c r="PIO2382" s="695"/>
      <c r="PIP2382" s="696"/>
      <c r="PIQ2382" s="696"/>
      <c r="PIR2382" s="697"/>
      <c r="PIS2382" s="697"/>
      <c r="PIT2382" s="473"/>
      <c r="PIU2382" s="470"/>
      <c r="PIV2382" s="470"/>
      <c r="PIW2382" s="470"/>
      <c r="PIX2382" s="677"/>
      <c r="PIY2382" s="470"/>
      <c r="PIZ2382" s="467"/>
      <c r="PJA2382" s="559"/>
      <c r="PJB2382" s="467"/>
      <c r="PJC2382" s="467"/>
      <c r="PJD2382" s="467"/>
      <c r="PJE2382" s="467"/>
      <c r="PJF2382" s="467"/>
      <c r="PJG2382" s="467"/>
      <c r="PJH2382" s="467"/>
      <c r="PJI2382" s="467"/>
      <c r="PJJ2382" s="467"/>
      <c r="PJK2382" s="467"/>
      <c r="PJL2382" s="467"/>
      <c r="PJM2382" s="467"/>
      <c r="PJN2382" s="467"/>
      <c r="PJO2382" s="467"/>
      <c r="PJP2382" s="467"/>
      <c r="PJQ2382" s="467"/>
      <c r="PJR2382" s="467"/>
      <c r="PJS2382" s="467"/>
      <c r="PJT2382" s="467"/>
      <c r="PJU2382" s="467"/>
      <c r="PJV2382" s="467"/>
      <c r="PJW2382" s="467"/>
      <c r="PJX2382" s="1055"/>
      <c r="PJY2382" s="695"/>
      <c r="PJZ2382" s="696"/>
      <c r="PKA2382" s="696"/>
      <c r="PKB2382" s="697"/>
      <c r="PKC2382" s="697"/>
      <c r="PKD2382" s="473"/>
      <c r="PKE2382" s="470"/>
      <c r="PKF2382" s="470"/>
      <c r="PKG2382" s="470"/>
      <c r="PKH2382" s="677"/>
      <c r="PKI2382" s="470"/>
      <c r="PKJ2382" s="467"/>
      <c r="PKK2382" s="559"/>
      <c r="PKL2382" s="467"/>
      <c r="PKM2382" s="467"/>
      <c r="PKN2382" s="467"/>
      <c r="PKO2382" s="467"/>
      <c r="PKP2382" s="467"/>
      <c r="PKQ2382" s="467"/>
      <c r="PKR2382" s="467"/>
      <c r="PKS2382" s="467"/>
      <c r="PKT2382" s="467"/>
      <c r="PKU2382" s="467"/>
      <c r="PKV2382" s="467"/>
      <c r="PKW2382" s="467"/>
      <c r="PKX2382" s="467"/>
      <c r="PKY2382" s="467"/>
      <c r="PKZ2382" s="467"/>
      <c r="PLA2382" s="467"/>
      <c r="PLB2382" s="467"/>
      <c r="PLC2382" s="467"/>
      <c r="PLD2382" s="467"/>
      <c r="PLE2382" s="467"/>
      <c r="PLF2382" s="467"/>
      <c r="PLG2382" s="467"/>
      <c r="PLH2382" s="1055"/>
      <c r="PLI2382" s="695"/>
      <c r="PLJ2382" s="696"/>
      <c r="PLK2382" s="696"/>
      <c r="PLL2382" s="697"/>
      <c r="PLM2382" s="697"/>
      <c r="PLN2382" s="473"/>
      <c r="PLO2382" s="470"/>
      <c r="PLP2382" s="470"/>
      <c r="PLQ2382" s="470"/>
      <c r="PLR2382" s="677"/>
      <c r="PLS2382" s="470"/>
      <c r="PLT2382" s="467"/>
      <c r="PLU2382" s="559"/>
      <c r="PLV2382" s="467"/>
      <c r="PLW2382" s="467"/>
      <c r="PLX2382" s="467"/>
      <c r="PLY2382" s="467"/>
      <c r="PLZ2382" s="467"/>
      <c r="PMA2382" s="467"/>
      <c r="PMB2382" s="467"/>
      <c r="PMC2382" s="467"/>
      <c r="PMD2382" s="467"/>
      <c r="PME2382" s="467"/>
      <c r="PMF2382" s="467"/>
      <c r="PMG2382" s="467"/>
      <c r="PMH2382" s="467"/>
      <c r="PMI2382" s="467"/>
      <c r="PMJ2382" s="467"/>
      <c r="PMK2382" s="467"/>
      <c r="PML2382" s="467"/>
      <c r="PMM2382" s="467"/>
      <c r="PMN2382" s="467"/>
      <c r="PMO2382" s="467"/>
      <c r="PMP2382" s="467"/>
      <c r="PMQ2382" s="467"/>
      <c r="PMR2382" s="1055"/>
      <c r="PMS2382" s="695"/>
      <c r="PMT2382" s="696"/>
      <c r="PMU2382" s="696"/>
      <c r="PMV2382" s="697"/>
      <c r="PMW2382" s="697"/>
      <c r="PMX2382" s="473"/>
      <c r="PMY2382" s="470"/>
      <c r="PMZ2382" s="470"/>
      <c r="PNA2382" s="470"/>
      <c r="PNB2382" s="677"/>
      <c r="PNC2382" s="470"/>
      <c r="PND2382" s="467"/>
      <c r="PNE2382" s="559"/>
      <c r="PNF2382" s="467"/>
      <c r="PNG2382" s="467"/>
      <c r="PNH2382" s="467"/>
      <c r="PNI2382" s="467"/>
      <c r="PNJ2382" s="467"/>
      <c r="PNK2382" s="467"/>
      <c r="PNL2382" s="467"/>
      <c r="PNM2382" s="467"/>
      <c r="PNN2382" s="467"/>
      <c r="PNO2382" s="467"/>
      <c r="PNP2382" s="467"/>
      <c r="PNQ2382" s="467"/>
      <c r="PNR2382" s="467"/>
      <c r="PNS2382" s="467"/>
      <c r="PNT2382" s="467"/>
      <c r="PNU2382" s="467"/>
      <c r="PNV2382" s="467"/>
      <c r="PNW2382" s="467"/>
      <c r="PNX2382" s="467"/>
      <c r="PNY2382" s="467"/>
      <c r="PNZ2382" s="467"/>
      <c r="POA2382" s="467"/>
      <c r="POB2382" s="1055"/>
      <c r="POC2382" s="695"/>
      <c r="POD2382" s="696"/>
      <c r="POE2382" s="696"/>
      <c r="POF2382" s="697"/>
      <c r="POG2382" s="697"/>
      <c r="POH2382" s="473"/>
      <c r="POI2382" s="470"/>
      <c r="POJ2382" s="470"/>
      <c r="POK2382" s="470"/>
      <c r="POL2382" s="677"/>
      <c r="POM2382" s="470"/>
      <c r="PON2382" s="467"/>
      <c r="POO2382" s="559"/>
      <c r="POP2382" s="467"/>
      <c r="POQ2382" s="467"/>
      <c r="POR2382" s="467"/>
      <c r="POS2382" s="467"/>
      <c r="POT2382" s="467"/>
      <c r="POU2382" s="467"/>
      <c r="POV2382" s="467"/>
      <c r="POW2382" s="467"/>
      <c r="POX2382" s="467"/>
      <c r="POY2382" s="467"/>
      <c r="POZ2382" s="467"/>
      <c r="PPA2382" s="467"/>
      <c r="PPB2382" s="467"/>
      <c r="PPC2382" s="467"/>
      <c r="PPD2382" s="467"/>
      <c r="PPE2382" s="467"/>
      <c r="PPF2382" s="467"/>
      <c r="PPG2382" s="467"/>
      <c r="PPH2382" s="467"/>
      <c r="PPI2382" s="467"/>
      <c r="PPJ2382" s="467"/>
      <c r="PPK2382" s="467"/>
      <c r="PPL2382" s="1055"/>
      <c r="PPM2382" s="695"/>
      <c r="PPN2382" s="696"/>
      <c r="PPO2382" s="696"/>
      <c r="PPP2382" s="697"/>
      <c r="PPQ2382" s="697"/>
      <c r="PPR2382" s="473"/>
      <c r="PPS2382" s="470"/>
      <c r="PPT2382" s="470"/>
      <c r="PPU2382" s="470"/>
      <c r="PPV2382" s="677"/>
      <c r="PPW2382" s="470"/>
      <c r="PPX2382" s="467"/>
      <c r="PPY2382" s="559"/>
      <c r="PPZ2382" s="467"/>
      <c r="PQA2382" s="467"/>
      <c r="PQB2382" s="467"/>
      <c r="PQC2382" s="467"/>
      <c r="PQD2382" s="467"/>
      <c r="PQE2382" s="467"/>
      <c r="PQF2382" s="467"/>
      <c r="PQG2382" s="467"/>
      <c r="PQH2382" s="467"/>
      <c r="PQI2382" s="467"/>
      <c r="PQJ2382" s="467"/>
      <c r="PQK2382" s="467"/>
      <c r="PQL2382" s="467"/>
      <c r="PQM2382" s="467"/>
      <c r="PQN2382" s="467"/>
      <c r="PQO2382" s="467"/>
      <c r="PQP2382" s="467"/>
      <c r="PQQ2382" s="467"/>
      <c r="PQR2382" s="467"/>
      <c r="PQS2382" s="467"/>
      <c r="PQT2382" s="467"/>
      <c r="PQU2382" s="467"/>
      <c r="PQV2382" s="1055"/>
      <c r="PQW2382" s="695"/>
      <c r="PQX2382" s="696"/>
      <c r="PQY2382" s="696"/>
      <c r="PQZ2382" s="697"/>
      <c r="PRA2382" s="697"/>
      <c r="PRB2382" s="473"/>
      <c r="PRC2382" s="470"/>
      <c r="PRD2382" s="470"/>
      <c r="PRE2382" s="470"/>
      <c r="PRF2382" s="677"/>
      <c r="PRG2382" s="470"/>
      <c r="PRH2382" s="467"/>
      <c r="PRI2382" s="559"/>
      <c r="PRJ2382" s="467"/>
      <c r="PRK2382" s="467"/>
      <c r="PRL2382" s="467"/>
      <c r="PRM2382" s="467"/>
      <c r="PRN2382" s="467"/>
      <c r="PRO2382" s="467"/>
      <c r="PRP2382" s="467"/>
      <c r="PRQ2382" s="467"/>
      <c r="PRR2382" s="467"/>
      <c r="PRS2382" s="467"/>
      <c r="PRT2382" s="467"/>
      <c r="PRU2382" s="467"/>
      <c r="PRV2382" s="467"/>
      <c r="PRW2382" s="467"/>
      <c r="PRX2382" s="467"/>
      <c r="PRY2382" s="467"/>
      <c r="PRZ2382" s="467"/>
      <c r="PSA2382" s="467"/>
      <c r="PSB2382" s="467"/>
      <c r="PSC2382" s="467"/>
      <c r="PSD2382" s="467"/>
      <c r="PSE2382" s="467"/>
      <c r="PSF2382" s="1055"/>
      <c r="PSG2382" s="695"/>
      <c r="PSH2382" s="696"/>
      <c r="PSI2382" s="696"/>
      <c r="PSJ2382" s="697"/>
      <c r="PSK2382" s="697"/>
      <c r="PSL2382" s="473"/>
      <c r="PSM2382" s="470"/>
      <c r="PSN2382" s="470"/>
      <c r="PSO2382" s="470"/>
      <c r="PSP2382" s="677"/>
      <c r="PSQ2382" s="470"/>
      <c r="PSR2382" s="467"/>
      <c r="PSS2382" s="559"/>
      <c r="PST2382" s="467"/>
      <c r="PSU2382" s="467"/>
      <c r="PSV2382" s="467"/>
      <c r="PSW2382" s="467"/>
      <c r="PSX2382" s="467"/>
      <c r="PSY2382" s="467"/>
      <c r="PSZ2382" s="467"/>
      <c r="PTA2382" s="467"/>
      <c r="PTB2382" s="467"/>
      <c r="PTC2382" s="467"/>
      <c r="PTD2382" s="467"/>
      <c r="PTE2382" s="467"/>
      <c r="PTF2382" s="467"/>
      <c r="PTG2382" s="467"/>
      <c r="PTH2382" s="467"/>
      <c r="PTI2382" s="467"/>
      <c r="PTJ2382" s="467"/>
      <c r="PTK2382" s="467"/>
      <c r="PTL2382" s="467"/>
      <c r="PTM2382" s="467"/>
      <c r="PTN2382" s="467"/>
      <c r="PTO2382" s="467"/>
      <c r="PTP2382" s="1055"/>
      <c r="PTQ2382" s="695"/>
      <c r="PTR2382" s="696"/>
      <c r="PTS2382" s="696"/>
      <c r="PTT2382" s="697"/>
      <c r="PTU2382" s="697"/>
      <c r="PTV2382" s="473"/>
      <c r="PTW2382" s="470"/>
      <c r="PTX2382" s="470"/>
      <c r="PTY2382" s="470"/>
      <c r="PTZ2382" s="677"/>
      <c r="PUA2382" s="470"/>
      <c r="PUB2382" s="467"/>
      <c r="PUC2382" s="559"/>
      <c r="PUD2382" s="467"/>
      <c r="PUE2382" s="467"/>
      <c r="PUF2382" s="467"/>
      <c r="PUG2382" s="467"/>
      <c r="PUH2382" s="467"/>
      <c r="PUI2382" s="467"/>
      <c r="PUJ2382" s="467"/>
      <c r="PUK2382" s="467"/>
      <c r="PUL2382" s="467"/>
      <c r="PUM2382" s="467"/>
      <c r="PUN2382" s="467"/>
      <c r="PUO2382" s="467"/>
      <c r="PUP2382" s="467"/>
      <c r="PUQ2382" s="467"/>
      <c r="PUR2382" s="467"/>
      <c r="PUS2382" s="467"/>
      <c r="PUT2382" s="467"/>
      <c r="PUU2382" s="467"/>
      <c r="PUV2382" s="467"/>
      <c r="PUW2382" s="467"/>
      <c r="PUX2382" s="467"/>
      <c r="PUY2382" s="467"/>
      <c r="PUZ2382" s="1055"/>
      <c r="PVA2382" s="695"/>
      <c r="PVB2382" s="696"/>
      <c r="PVC2382" s="696"/>
      <c r="PVD2382" s="697"/>
      <c r="PVE2382" s="697"/>
      <c r="PVF2382" s="473"/>
      <c r="PVG2382" s="470"/>
      <c r="PVH2382" s="470"/>
      <c r="PVI2382" s="470"/>
      <c r="PVJ2382" s="677"/>
      <c r="PVK2382" s="470"/>
      <c r="PVL2382" s="467"/>
      <c r="PVM2382" s="559"/>
      <c r="PVN2382" s="467"/>
      <c r="PVO2382" s="467"/>
      <c r="PVP2382" s="467"/>
      <c r="PVQ2382" s="467"/>
      <c r="PVR2382" s="467"/>
      <c r="PVS2382" s="467"/>
      <c r="PVT2382" s="467"/>
      <c r="PVU2382" s="467"/>
      <c r="PVV2382" s="467"/>
      <c r="PVW2382" s="467"/>
      <c r="PVX2382" s="467"/>
      <c r="PVY2382" s="467"/>
      <c r="PVZ2382" s="467"/>
      <c r="PWA2382" s="467"/>
      <c r="PWB2382" s="467"/>
      <c r="PWC2382" s="467"/>
      <c r="PWD2382" s="467"/>
      <c r="PWE2382" s="467"/>
      <c r="PWF2382" s="467"/>
      <c r="PWG2382" s="467"/>
      <c r="PWH2382" s="467"/>
      <c r="PWI2382" s="467"/>
      <c r="PWJ2382" s="1055"/>
      <c r="PWK2382" s="695"/>
      <c r="PWL2382" s="696"/>
      <c r="PWM2382" s="696"/>
      <c r="PWN2382" s="697"/>
      <c r="PWO2382" s="697"/>
      <c r="PWP2382" s="473"/>
      <c r="PWQ2382" s="470"/>
      <c r="PWR2382" s="470"/>
      <c r="PWS2382" s="470"/>
      <c r="PWT2382" s="677"/>
      <c r="PWU2382" s="470"/>
      <c r="PWV2382" s="467"/>
      <c r="PWW2382" s="559"/>
      <c r="PWX2382" s="467"/>
      <c r="PWY2382" s="467"/>
      <c r="PWZ2382" s="467"/>
      <c r="PXA2382" s="467"/>
      <c r="PXB2382" s="467"/>
      <c r="PXC2382" s="467"/>
      <c r="PXD2382" s="467"/>
      <c r="PXE2382" s="467"/>
      <c r="PXF2382" s="467"/>
      <c r="PXG2382" s="467"/>
      <c r="PXH2382" s="467"/>
      <c r="PXI2382" s="467"/>
      <c r="PXJ2382" s="467"/>
      <c r="PXK2382" s="467"/>
      <c r="PXL2382" s="467"/>
      <c r="PXM2382" s="467"/>
      <c r="PXN2382" s="467"/>
      <c r="PXO2382" s="467"/>
      <c r="PXP2382" s="467"/>
      <c r="PXQ2382" s="467"/>
      <c r="PXR2382" s="467"/>
      <c r="PXS2382" s="467"/>
      <c r="PXT2382" s="1055"/>
      <c r="PXU2382" s="695"/>
      <c r="PXV2382" s="696"/>
      <c r="PXW2382" s="696"/>
      <c r="PXX2382" s="697"/>
      <c r="PXY2382" s="697"/>
      <c r="PXZ2382" s="473"/>
      <c r="PYA2382" s="470"/>
      <c r="PYB2382" s="470"/>
      <c r="PYC2382" s="470"/>
      <c r="PYD2382" s="677"/>
      <c r="PYE2382" s="470"/>
      <c r="PYF2382" s="467"/>
      <c r="PYG2382" s="559"/>
      <c r="PYH2382" s="467"/>
      <c r="PYI2382" s="467"/>
      <c r="PYJ2382" s="467"/>
      <c r="PYK2382" s="467"/>
      <c r="PYL2382" s="467"/>
      <c r="PYM2382" s="467"/>
      <c r="PYN2382" s="467"/>
      <c r="PYO2382" s="467"/>
      <c r="PYP2382" s="467"/>
      <c r="PYQ2382" s="467"/>
      <c r="PYR2382" s="467"/>
      <c r="PYS2382" s="467"/>
      <c r="PYT2382" s="467"/>
      <c r="PYU2382" s="467"/>
      <c r="PYV2382" s="467"/>
      <c r="PYW2382" s="467"/>
      <c r="PYX2382" s="467"/>
      <c r="PYY2382" s="467"/>
      <c r="PYZ2382" s="467"/>
      <c r="PZA2382" s="467"/>
      <c r="PZB2382" s="467"/>
      <c r="PZC2382" s="467"/>
      <c r="PZD2382" s="1055"/>
      <c r="PZE2382" s="695"/>
      <c r="PZF2382" s="696"/>
      <c r="PZG2382" s="696"/>
      <c r="PZH2382" s="697"/>
      <c r="PZI2382" s="697"/>
      <c r="PZJ2382" s="473"/>
      <c r="PZK2382" s="470"/>
      <c r="PZL2382" s="470"/>
      <c r="PZM2382" s="470"/>
      <c r="PZN2382" s="677"/>
      <c r="PZO2382" s="470"/>
      <c r="PZP2382" s="467"/>
      <c r="PZQ2382" s="559"/>
      <c r="PZR2382" s="467"/>
      <c r="PZS2382" s="467"/>
      <c r="PZT2382" s="467"/>
      <c r="PZU2382" s="467"/>
      <c r="PZV2382" s="467"/>
      <c r="PZW2382" s="467"/>
      <c r="PZX2382" s="467"/>
      <c r="PZY2382" s="467"/>
      <c r="PZZ2382" s="467"/>
      <c r="QAA2382" s="467"/>
      <c r="QAB2382" s="467"/>
      <c r="QAC2382" s="467"/>
      <c r="QAD2382" s="467"/>
      <c r="QAE2382" s="467"/>
      <c r="QAF2382" s="467"/>
      <c r="QAG2382" s="467"/>
      <c r="QAH2382" s="467"/>
      <c r="QAI2382" s="467"/>
      <c r="QAJ2382" s="467"/>
      <c r="QAK2382" s="467"/>
      <c r="QAL2382" s="467"/>
      <c r="QAM2382" s="467"/>
      <c r="QAN2382" s="1055"/>
      <c r="QAO2382" s="695"/>
      <c r="QAP2382" s="696"/>
      <c r="QAQ2382" s="696"/>
      <c r="QAR2382" s="697"/>
      <c r="QAS2382" s="697"/>
      <c r="QAT2382" s="473"/>
      <c r="QAU2382" s="470"/>
      <c r="QAV2382" s="470"/>
      <c r="QAW2382" s="470"/>
      <c r="QAX2382" s="677"/>
      <c r="QAY2382" s="470"/>
      <c r="QAZ2382" s="467"/>
      <c r="QBA2382" s="559"/>
      <c r="QBB2382" s="467"/>
      <c r="QBC2382" s="467"/>
      <c r="QBD2382" s="467"/>
      <c r="QBE2382" s="467"/>
      <c r="QBF2382" s="467"/>
      <c r="QBG2382" s="467"/>
      <c r="QBH2382" s="467"/>
      <c r="QBI2382" s="467"/>
      <c r="QBJ2382" s="467"/>
      <c r="QBK2382" s="467"/>
      <c r="QBL2382" s="467"/>
      <c r="QBM2382" s="467"/>
      <c r="QBN2382" s="467"/>
      <c r="QBO2382" s="467"/>
      <c r="QBP2382" s="467"/>
      <c r="QBQ2382" s="467"/>
      <c r="QBR2382" s="467"/>
      <c r="QBS2382" s="467"/>
      <c r="QBT2382" s="467"/>
      <c r="QBU2382" s="467"/>
      <c r="QBV2382" s="467"/>
      <c r="QBW2382" s="467"/>
      <c r="QBX2382" s="1055"/>
      <c r="QBY2382" s="695"/>
      <c r="QBZ2382" s="696"/>
      <c r="QCA2382" s="696"/>
      <c r="QCB2382" s="697"/>
      <c r="QCC2382" s="697"/>
      <c r="QCD2382" s="473"/>
      <c r="QCE2382" s="470"/>
      <c r="QCF2382" s="470"/>
      <c r="QCG2382" s="470"/>
      <c r="QCH2382" s="677"/>
      <c r="QCI2382" s="470"/>
      <c r="QCJ2382" s="467"/>
      <c r="QCK2382" s="559"/>
      <c r="QCL2382" s="467"/>
      <c r="QCM2382" s="467"/>
      <c r="QCN2382" s="467"/>
      <c r="QCO2382" s="467"/>
      <c r="QCP2382" s="467"/>
      <c r="QCQ2382" s="467"/>
      <c r="QCR2382" s="467"/>
      <c r="QCS2382" s="467"/>
      <c r="QCT2382" s="467"/>
      <c r="QCU2382" s="467"/>
      <c r="QCV2382" s="467"/>
      <c r="QCW2382" s="467"/>
      <c r="QCX2382" s="467"/>
      <c r="QCY2382" s="467"/>
      <c r="QCZ2382" s="467"/>
      <c r="QDA2382" s="467"/>
      <c r="QDB2382" s="467"/>
      <c r="QDC2382" s="467"/>
      <c r="QDD2382" s="467"/>
      <c r="QDE2382" s="467"/>
      <c r="QDF2382" s="467"/>
      <c r="QDG2382" s="467"/>
      <c r="QDH2382" s="1055"/>
      <c r="QDI2382" s="695"/>
      <c r="QDJ2382" s="696"/>
      <c r="QDK2382" s="696"/>
      <c r="QDL2382" s="697"/>
      <c r="QDM2382" s="697"/>
      <c r="QDN2382" s="473"/>
      <c r="QDO2382" s="470"/>
      <c r="QDP2382" s="470"/>
      <c r="QDQ2382" s="470"/>
      <c r="QDR2382" s="677"/>
      <c r="QDS2382" s="470"/>
      <c r="QDT2382" s="467"/>
      <c r="QDU2382" s="559"/>
      <c r="QDV2382" s="467"/>
      <c r="QDW2382" s="467"/>
      <c r="QDX2382" s="467"/>
      <c r="QDY2382" s="467"/>
      <c r="QDZ2382" s="467"/>
      <c r="QEA2382" s="467"/>
      <c r="QEB2382" s="467"/>
      <c r="QEC2382" s="467"/>
      <c r="QED2382" s="467"/>
      <c r="QEE2382" s="467"/>
      <c r="QEF2382" s="467"/>
      <c r="QEG2382" s="467"/>
      <c r="QEH2382" s="467"/>
      <c r="QEI2382" s="467"/>
      <c r="QEJ2382" s="467"/>
      <c r="QEK2382" s="467"/>
      <c r="QEL2382" s="467"/>
      <c r="QEM2382" s="467"/>
      <c r="QEN2382" s="467"/>
      <c r="QEO2382" s="467"/>
      <c r="QEP2382" s="467"/>
      <c r="QEQ2382" s="467"/>
      <c r="QER2382" s="1055"/>
      <c r="QES2382" s="695"/>
      <c r="QET2382" s="696"/>
      <c r="QEU2382" s="696"/>
      <c r="QEV2382" s="697"/>
      <c r="QEW2382" s="697"/>
      <c r="QEX2382" s="473"/>
      <c r="QEY2382" s="470"/>
      <c r="QEZ2382" s="470"/>
      <c r="QFA2382" s="470"/>
      <c r="QFB2382" s="677"/>
      <c r="QFC2382" s="470"/>
      <c r="QFD2382" s="467"/>
      <c r="QFE2382" s="559"/>
      <c r="QFF2382" s="467"/>
      <c r="QFG2382" s="467"/>
      <c r="QFH2382" s="467"/>
      <c r="QFI2382" s="467"/>
      <c r="QFJ2382" s="467"/>
      <c r="QFK2382" s="467"/>
      <c r="QFL2382" s="467"/>
      <c r="QFM2382" s="467"/>
      <c r="QFN2382" s="467"/>
      <c r="QFO2382" s="467"/>
      <c r="QFP2382" s="467"/>
      <c r="QFQ2382" s="467"/>
      <c r="QFR2382" s="467"/>
      <c r="QFS2382" s="467"/>
      <c r="QFT2382" s="467"/>
      <c r="QFU2382" s="467"/>
      <c r="QFV2382" s="467"/>
      <c r="QFW2382" s="467"/>
      <c r="QFX2382" s="467"/>
      <c r="QFY2382" s="467"/>
      <c r="QFZ2382" s="467"/>
      <c r="QGA2382" s="467"/>
      <c r="QGB2382" s="1055"/>
      <c r="QGC2382" s="695"/>
      <c r="QGD2382" s="696"/>
      <c r="QGE2382" s="696"/>
      <c r="QGF2382" s="697"/>
      <c r="QGG2382" s="697"/>
      <c r="QGH2382" s="473"/>
      <c r="QGI2382" s="470"/>
      <c r="QGJ2382" s="470"/>
      <c r="QGK2382" s="470"/>
      <c r="QGL2382" s="677"/>
      <c r="QGM2382" s="470"/>
      <c r="QGN2382" s="467"/>
      <c r="QGO2382" s="559"/>
      <c r="QGP2382" s="467"/>
      <c r="QGQ2382" s="467"/>
      <c r="QGR2382" s="467"/>
      <c r="QGS2382" s="467"/>
      <c r="QGT2382" s="467"/>
      <c r="QGU2382" s="467"/>
      <c r="QGV2382" s="467"/>
      <c r="QGW2382" s="467"/>
      <c r="QGX2382" s="467"/>
      <c r="QGY2382" s="467"/>
      <c r="QGZ2382" s="467"/>
      <c r="QHA2382" s="467"/>
      <c r="QHB2382" s="467"/>
      <c r="QHC2382" s="467"/>
      <c r="QHD2382" s="467"/>
      <c r="QHE2382" s="467"/>
      <c r="QHF2382" s="467"/>
      <c r="QHG2382" s="467"/>
      <c r="QHH2382" s="467"/>
      <c r="QHI2382" s="467"/>
      <c r="QHJ2382" s="467"/>
      <c r="QHK2382" s="467"/>
      <c r="QHL2382" s="1055"/>
      <c r="QHM2382" s="695"/>
      <c r="QHN2382" s="696"/>
      <c r="QHO2382" s="696"/>
      <c r="QHP2382" s="697"/>
      <c r="QHQ2382" s="697"/>
      <c r="QHR2382" s="473"/>
      <c r="QHS2382" s="470"/>
      <c r="QHT2382" s="470"/>
      <c r="QHU2382" s="470"/>
      <c r="QHV2382" s="677"/>
      <c r="QHW2382" s="470"/>
      <c r="QHX2382" s="467"/>
      <c r="QHY2382" s="559"/>
      <c r="QHZ2382" s="467"/>
      <c r="QIA2382" s="467"/>
      <c r="QIB2382" s="467"/>
      <c r="QIC2382" s="467"/>
      <c r="QID2382" s="467"/>
      <c r="QIE2382" s="467"/>
      <c r="QIF2382" s="467"/>
      <c r="QIG2382" s="467"/>
      <c r="QIH2382" s="467"/>
      <c r="QII2382" s="467"/>
      <c r="QIJ2382" s="467"/>
      <c r="QIK2382" s="467"/>
      <c r="QIL2382" s="467"/>
      <c r="QIM2382" s="467"/>
      <c r="QIN2382" s="467"/>
      <c r="QIO2382" s="467"/>
      <c r="QIP2382" s="467"/>
      <c r="QIQ2382" s="467"/>
      <c r="QIR2382" s="467"/>
      <c r="QIS2382" s="467"/>
      <c r="QIT2382" s="467"/>
      <c r="QIU2382" s="467"/>
      <c r="QIV2382" s="1055"/>
      <c r="QIW2382" s="695"/>
      <c r="QIX2382" s="696"/>
      <c r="QIY2382" s="696"/>
      <c r="QIZ2382" s="697"/>
      <c r="QJA2382" s="697"/>
      <c r="QJB2382" s="473"/>
      <c r="QJC2382" s="470"/>
      <c r="QJD2382" s="470"/>
      <c r="QJE2382" s="470"/>
      <c r="QJF2382" s="677"/>
      <c r="QJG2382" s="470"/>
      <c r="QJH2382" s="467"/>
      <c r="QJI2382" s="559"/>
      <c r="QJJ2382" s="467"/>
      <c r="QJK2382" s="467"/>
      <c r="QJL2382" s="467"/>
      <c r="QJM2382" s="467"/>
      <c r="QJN2382" s="467"/>
      <c r="QJO2382" s="467"/>
      <c r="QJP2382" s="467"/>
      <c r="QJQ2382" s="467"/>
      <c r="QJR2382" s="467"/>
      <c r="QJS2382" s="467"/>
      <c r="QJT2382" s="467"/>
      <c r="QJU2382" s="467"/>
      <c r="QJV2382" s="467"/>
      <c r="QJW2382" s="467"/>
      <c r="QJX2382" s="467"/>
      <c r="QJY2382" s="467"/>
      <c r="QJZ2382" s="467"/>
      <c r="QKA2382" s="467"/>
      <c r="QKB2382" s="467"/>
      <c r="QKC2382" s="467"/>
      <c r="QKD2382" s="467"/>
      <c r="QKE2382" s="467"/>
      <c r="QKF2382" s="1055"/>
      <c r="QKG2382" s="695"/>
      <c r="QKH2382" s="696"/>
      <c r="QKI2382" s="696"/>
      <c r="QKJ2382" s="697"/>
      <c r="QKK2382" s="697"/>
      <c r="QKL2382" s="473"/>
      <c r="QKM2382" s="470"/>
      <c r="QKN2382" s="470"/>
      <c r="QKO2382" s="470"/>
      <c r="QKP2382" s="677"/>
      <c r="QKQ2382" s="470"/>
      <c r="QKR2382" s="467"/>
      <c r="QKS2382" s="559"/>
      <c r="QKT2382" s="467"/>
      <c r="QKU2382" s="467"/>
      <c r="QKV2382" s="467"/>
      <c r="QKW2382" s="467"/>
      <c r="QKX2382" s="467"/>
      <c r="QKY2382" s="467"/>
      <c r="QKZ2382" s="467"/>
      <c r="QLA2382" s="467"/>
      <c r="QLB2382" s="467"/>
      <c r="QLC2382" s="467"/>
      <c r="QLD2382" s="467"/>
      <c r="QLE2382" s="467"/>
      <c r="QLF2382" s="467"/>
      <c r="QLG2382" s="467"/>
      <c r="QLH2382" s="467"/>
      <c r="QLI2382" s="467"/>
      <c r="QLJ2382" s="467"/>
      <c r="QLK2382" s="467"/>
      <c r="QLL2382" s="467"/>
      <c r="QLM2382" s="467"/>
      <c r="QLN2382" s="467"/>
      <c r="QLO2382" s="467"/>
      <c r="QLP2382" s="1055"/>
      <c r="QLQ2382" s="695"/>
      <c r="QLR2382" s="696"/>
      <c r="QLS2382" s="696"/>
      <c r="QLT2382" s="697"/>
      <c r="QLU2382" s="697"/>
      <c r="QLV2382" s="473"/>
      <c r="QLW2382" s="470"/>
      <c r="QLX2382" s="470"/>
      <c r="QLY2382" s="470"/>
      <c r="QLZ2382" s="677"/>
      <c r="QMA2382" s="470"/>
      <c r="QMB2382" s="467"/>
      <c r="QMC2382" s="559"/>
      <c r="QMD2382" s="467"/>
      <c r="QME2382" s="467"/>
      <c r="QMF2382" s="467"/>
      <c r="QMG2382" s="467"/>
      <c r="QMH2382" s="467"/>
      <c r="QMI2382" s="467"/>
      <c r="QMJ2382" s="467"/>
      <c r="QMK2382" s="467"/>
      <c r="QML2382" s="467"/>
      <c r="QMM2382" s="467"/>
      <c r="QMN2382" s="467"/>
      <c r="QMO2382" s="467"/>
      <c r="QMP2382" s="467"/>
      <c r="QMQ2382" s="467"/>
      <c r="QMR2382" s="467"/>
      <c r="QMS2382" s="467"/>
      <c r="QMT2382" s="467"/>
      <c r="QMU2382" s="467"/>
      <c r="QMV2382" s="467"/>
      <c r="QMW2382" s="467"/>
      <c r="QMX2382" s="467"/>
      <c r="QMY2382" s="467"/>
      <c r="QMZ2382" s="1055"/>
      <c r="QNA2382" s="695"/>
      <c r="QNB2382" s="696"/>
      <c r="QNC2382" s="696"/>
      <c r="QND2382" s="697"/>
      <c r="QNE2382" s="697"/>
      <c r="QNF2382" s="473"/>
      <c r="QNG2382" s="470"/>
      <c r="QNH2382" s="470"/>
      <c r="QNI2382" s="470"/>
      <c r="QNJ2382" s="677"/>
      <c r="QNK2382" s="470"/>
      <c r="QNL2382" s="467"/>
      <c r="QNM2382" s="559"/>
      <c r="QNN2382" s="467"/>
      <c r="QNO2382" s="467"/>
      <c r="QNP2382" s="467"/>
      <c r="QNQ2382" s="467"/>
      <c r="QNR2382" s="467"/>
      <c r="QNS2382" s="467"/>
      <c r="QNT2382" s="467"/>
      <c r="QNU2382" s="467"/>
      <c r="QNV2382" s="467"/>
      <c r="QNW2382" s="467"/>
      <c r="QNX2382" s="467"/>
      <c r="QNY2382" s="467"/>
      <c r="QNZ2382" s="467"/>
      <c r="QOA2382" s="467"/>
      <c r="QOB2382" s="467"/>
      <c r="QOC2382" s="467"/>
      <c r="QOD2382" s="467"/>
      <c r="QOE2382" s="467"/>
      <c r="QOF2382" s="467"/>
      <c r="QOG2382" s="467"/>
      <c r="QOH2382" s="467"/>
      <c r="QOI2382" s="467"/>
      <c r="QOJ2382" s="1055"/>
      <c r="QOK2382" s="695"/>
      <c r="QOL2382" s="696"/>
      <c r="QOM2382" s="696"/>
      <c r="QON2382" s="697"/>
      <c r="QOO2382" s="697"/>
      <c r="QOP2382" s="473"/>
      <c r="QOQ2382" s="470"/>
      <c r="QOR2382" s="470"/>
      <c r="QOS2382" s="470"/>
      <c r="QOT2382" s="677"/>
      <c r="QOU2382" s="470"/>
      <c r="QOV2382" s="467"/>
      <c r="QOW2382" s="559"/>
      <c r="QOX2382" s="467"/>
      <c r="QOY2382" s="467"/>
      <c r="QOZ2382" s="467"/>
      <c r="QPA2382" s="467"/>
      <c r="QPB2382" s="467"/>
      <c r="QPC2382" s="467"/>
      <c r="QPD2382" s="467"/>
      <c r="QPE2382" s="467"/>
      <c r="QPF2382" s="467"/>
      <c r="QPG2382" s="467"/>
      <c r="QPH2382" s="467"/>
      <c r="QPI2382" s="467"/>
      <c r="QPJ2382" s="467"/>
      <c r="QPK2382" s="467"/>
      <c r="QPL2382" s="467"/>
      <c r="QPM2382" s="467"/>
      <c r="QPN2382" s="467"/>
      <c r="QPO2382" s="467"/>
      <c r="QPP2382" s="467"/>
      <c r="QPQ2382" s="467"/>
      <c r="QPR2382" s="467"/>
      <c r="QPS2382" s="467"/>
      <c r="QPT2382" s="1055"/>
      <c r="QPU2382" s="695"/>
      <c r="QPV2382" s="696"/>
      <c r="QPW2382" s="696"/>
      <c r="QPX2382" s="697"/>
      <c r="QPY2382" s="697"/>
      <c r="QPZ2382" s="473"/>
      <c r="QQA2382" s="470"/>
      <c r="QQB2382" s="470"/>
      <c r="QQC2382" s="470"/>
      <c r="QQD2382" s="677"/>
      <c r="QQE2382" s="470"/>
      <c r="QQF2382" s="467"/>
      <c r="QQG2382" s="559"/>
      <c r="QQH2382" s="467"/>
      <c r="QQI2382" s="467"/>
      <c r="QQJ2382" s="467"/>
      <c r="QQK2382" s="467"/>
      <c r="QQL2382" s="467"/>
      <c r="QQM2382" s="467"/>
      <c r="QQN2382" s="467"/>
      <c r="QQO2382" s="467"/>
      <c r="QQP2382" s="467"/>
      <c r="QQQ2382" s="467"/>
      <c r="QQR2382" s="467"/>
      <c r="QQS2382" s="467"/>
      <c r="QQT2382" s="467"/>
      <c r="QQU2382" s="467"/>
      <c r="QQV2382" s="467"/>
      <c r="QQW2382" s="467"/>
      <c r="QQX2382" s="467"/>
      <c r="QQY2382" s="467"/>
      <c r="QQZ2382" s="467"/>
      <c r="QRA2382" s="467"/>
      <c r="QRB2382" s="467"/>
      <c r="QRC2382" s="467"/>
      <c r="QRD2382" s="1055"/>
      <c r="QRE2382" s="695"/>
      <c r="QRF2382" s="696"/>
      <c r="QRG2382" s="696"/>
      <c r="QRH2382" s="697"/>
      <c r="QRI2382" s="697"/>
      <c r="QRJ2382" s="473"/>
      <c r="QRK2382" s="470"/>
      <c r="QRL2382" s="470"/>
      <c r="QRM2382" s="470"/>
      <c r="QRN2382" s="677"/>
      <c r="QRO2382" s="470"/>
      <c r="QRP2382" s="467"/>
      <c r="QRQ2382" s="559"/>
      <c r="QRR2382" s="467"/>
      <c r="QRS2382" s="467"/>
      <c r="QRT2382" s="467"/>
      <c r="QRU2382" s="467"/>
      <c r="QRV2382" s="467"/>
      <c r="QRW2382" s="467"/>
      <c r="QRX2382" s="467"/>
      <c r="QRY2382" s="467"/>
      <c r="QRZ2382" s="467"/>
      <c r="QSA2382" s="467"/>
      <c r="QSB2382" s="467"/>
      <c r="QSC2382" s="467"/>
      <c r="QSD2382" s="467"/>
      <c r="QSE2382" s="467"/>
      <c r="QSF2382" s="467"/>
      <c r="QSG2382" s="467"/>
      <c r="QSH2382" s="467"/>
      <c r="QSI2382" s="467"/>
      <c r="QSJ2382" s="467"/>
      <c r="QSK2382" s="467"/>
      <c r="QSL2382" s="467"/>
      <c r="QSM2382" s="467"/>
      <c r="QSN2382" s="1055"/>
      <c r="QSO2382" s="695"/>
      <c r="QSP2382" s="696"/>
      <c r="QSQ2382" s="696"/>
      <c r="QSR2382" s="697"/>
      <c r="QSS2382" s="697"/>
      <c r="QST2382" s="473"/>
      <c r="QSU2382" s="470"/>
      <c r="QSV2382" s="470"/>
      <c r="QSW2382" s="470"/>
      <c r="QSX2382" s="677"/>
      <c r="QSY2382" s="470"/>
      <c r="QSZ2382" s="467"/>
      <c r="QTA2382" s="559"/>
      <c r="QTB2382" s="467"/>
      <c r="QTC2382" s="467"/>
      <c r="QTD2382" s="467"/>
      <c r="QTE2382" s="467"/>
      <c r="QTF2382" s="467"/>
      <c r="QTG2382" s="467"/>
      <c r="QTH2382" s="467"/>
      <c r="QTI2382" s="467"/>
      <c r="QTJ2382" s="467"/>
      <c r="QTK2382" s="467"/>
      <c r="QTL2382" s="467"/>
      <c r="QTM2382" s="467"/>
      <c r="QTN2382" s="467"/>
      <c r="QTO2382" s="467"/>
      <c r="QTP2382" s="467"/>
      <c r="QTQ2382" s="467"/>
      <c r="QTR2382" s="467"/>
      <c r="QTS2382" s="467"/>
      <c r="QTT2382" s="467"/>
      <c r="QTU2382" s="467"/>
      <c r="QTV2382" s="467"/>
      <c r="QTW2382" s="467"/>
      <c r="QTX2382" s="1055"/>
      <c r="QTY2382" s="695"/>
      <c r="QTZ2382" s="696"/>
      <c r="QUA2382" s="696"/>
      <c r="QUB2382" s="697"/>
      <c r="QUC2382" s="697"/>
      <c r="QUD2382" s="473"/>
      <c r="QUE2382" s="470"/>
      <c r="QUF2382" s="470"/>
      <c r="QUG2382" s="470"/>
      <c r="QUH2382" s="677"/>
      <c r="QUI2382" s="470"/>
      <c r="QUJ2382" s="467"/>
      <c r="QUK2382" s="559"/>
      <c r="QUL2382" s="467"/>
      <c r="QUM2382" s="467"/>
      <c r="QUN2382" s="467"/>
      <c r="QUO2382" s="467"/>
      <c r="QUP2382" s="467"/>
      <c r="QUQ2382" s="467"/>
      <c r="QUR2382" s="467"/>
      <c r="QUS2382" s="467"/>
      <c r="QUT2382" s="467"/>
      <c r="QUU2382" s="467"/>
      <c r="QUV2382" s="467"/>
      <c r="QUW2382" s="467"/>
      <c r="QUX2382" s="467"/>
      <c r="QUY2382" s="467"/>
      <c r="QUZ2382" s="467"/>
      <c r="QVA2382" s="467"/>
      <c r="QVB2382" s="467"/>
      <c r="QVC2382" s="467"/>
      <c r="QVD2382" s="467"/>
      <c r="QVE2382" s="467"/>
      <c r="QVF2382" s="467"/>
      <c r="QVG2382" s="467"/>
      <c r="QVH2382" s="1055"/>
      <c r="QVI2382" s="695"/>
      <c r="QVJ2382" s="696"/>
      <c r="QVK2382" s="696"/>
      <c r="QVL2382" s="697"/>
      <c r="QVM2382" s="697"/>
      <c r="QVN2382" s="473"/>
      <c r="QVO2382" s="470"/>
      <c r="QVP2382" s="470"/>
      <c r="QVQ2382" s="470"/>
      <c r="QVR2382" s="677"/>
      <c r="QVS2382" s="470"/>
      <c r="QVT2382" s="467"/>
      <c r="QVU2382" s="559"/>
      <c r="QVV2382" s="467"/>
      <c r="QVW2382" s="467"/>
      <c r="QVX2382" s="467"/>
      <c r="QVY2382" s="467"/>
      <c r="QVZ2382" s="467"/>
      <c r="QWA2382" s="467"/>
      <c r="QWB2382" s="467"/>
      <c r="QWC2382" s="467"/>
      <c r="QWD2382" s="467"/>
      <c r="QWE2382" s="467"/>
      <c r="QWF2382" s="467"/>
      <c r="QWG2382" s="467"/>
      <c r="QWH2382" s="467"/>
      <c r="QWI2382" s="467"/>
      <c r="QWJ2382" s="467"/>
      <c r="QWK2382" s="467"/>
      <c r="QWL2382" s="467"/>
      <c r="QWM2382" s="467"/>
      <c r="QWN2382" s="467"/>
      <c r="QWO2382" s="467"/>
      <c r="QWP2382" s="467"/>
      <c r="QWQ2382" s="467"/>
      <c r="QWR2382" s="1055"/>
      <c r="QWS2382" s="695"/>
      <c r="QWT2382" s="696"/>
      <c r="QWU2382" s="696"/>
      <c r="QWV2382" s="697"/>
      <c r="QWW2382" s="697"/>
      <c r="QWX2382" s="473"/>
      <c r="QWY2382" s="470"/>
      <c r="QWZ2382" s="470"/>
      <c r="QXA2382" s="470"/>
      <c r="QXB2382" s="677"/>
      <c r="QXC2382" s="470"/>
      <c r="QXD2382" s="467"/>
      <c r="QXE2382" s="559"/>
      <c r="QXF2382" s="467"/>
      <c r="QXG2382" s="467"/>
      <c r="QXH2382" s="467"/>
      <c r="QXI2382" s="467"/>
      <c r="QXJ2382" s="467"/>
      <c r="QXK2382" s="467"/>
      <c r="QXL2382" s="467"/>
      <c r="QXM2382" s="467"/>
      <c r="QXN2382" s="467"/>
      <c r="QXO2382" s="467"/>
      <c r="QXP2382" s="467"/>
      <c r="QXQ2382" s="467"/>
      <c r="QXR2382" s="467"/>
      <c r="QXS2382" s="467"/>
      <c r="QXT2382" s="467"/>
      <c r="QXU2382" s="467"/>
      <c r="QXV2382" s="467"/>
      <c r="QXW2382" s="467"/>
      <c r="QXX2382" s="467"/>
      <c r="QXY2382" s="467"/>
      <c r="QXZ2382" s="467"/>
      <c r="QYA2382" s="467"/>
      <c r="QYB2382" s="1055"/>
      <c r="QYC2382" s="695"/>
      <c r="QYD2382" s="696"/>
      <c r="QYE2382" s="696"/>
      <c r="QYF2382" s="697"/>
      <c r="QYG2382" s="697"/>
      <c r="QYH2382" s="473"/>
      <c r="QYI2382" s="470"/>
      <c r="QYJ2382" s="470"/>
      <c r="QYK2382" s="470"/>
      <c r="QYL2382" s="677"/>
      <c r="QYM2382" s="470"/>
      <c r="QYN2382" s="467"/>
      <c r="QYO2382" s="559"/>
      <c r="QYP2382" s="467"/>
      <c r="QYQ2382" s="467"/>
      <c r="QYR2382" s="467"/>
      <c r="QYS2382" s="467"/>
      <c r="QYT2382" s="467"/>
      <c r="QYU2382" s="467"/>
      <c r="QYV2382" s="467"/>
      <c r="QYW2382" s="467"/>
      <c r="QYX2382" s="467"/>
      <c r="QYY2382" s="467"/>
      <c r="QYZ2382" s="467"/>
      <c r="QZA2382" s="467"/>
      <c r="QZB2382" s="467"/>
      <c r="QZC2382" s="467"/>
      <c r="QZD2382" s="467"/>
      <c r="QZE2382" s="467"/>
      <c r="QZF2382" s="467"/>
      <c r="QZG2382" s="467"/>
      <c r="QZH2382" s="467"/>
      <c r="QZI2382" s="467"/>
      <c r="QZJ2382" s="467"/>
      <c r="QZK2382" s="467"/>
      <c r="QZL2382" s="1055"/>
      <c r="QZM2382" s="695"/>
      <c r="QZN2382" s="696"/>
      <c r="QZO2382" s="696"/>
      <c r="QZP2382" s="697"/>
      <c r="QZQ2382" s="697"/>
      <c r="QZR2382" s="473"/>
      <c r="QZS2382" s="470"/>
      <c r="QZT2382" s="470"/>
      <c r="QZU2382" s="470"/>
      <c r="QZV2382" s="677"/>
      <c r="QZW2382" s="470"/>
      <c r="QZX2382" s="467"/>
      <c r="QZY2382" s="559"/>
      <c r="QZZ2382" s="467"/>
      <c r="RAA2382" s="467"/>
      <c r="RAB2382" s="467"/>
      <c r="RAC2382" s="467"/>
      <c r="RAD2382" s="467"/>
      <c r="RAE2382" s="467"/>
      <c r="RAF2382" s="467"/>
      <c r="RAG2382" s="467"/>
      <c r="RAH2382" s="467"/>
      <c r="RAI2382" s="467"/>
      <c r="RAJ2382" s="467"/>
      <c r="RAK2382" s="467"/>
      <c r="RAL2382" s="467"/>
      <c r="RAM2382" s="467"/>
      <c r="RAN2382" s="467"/>
      <c r="RAO2382" s="467"/>
      <c r="RAP2382" s="467"/>
      <c r="RAQ2382" s="467"/>
      <c r="RAR2382" s="467"/>
      <c r="RAS2382" s="467"/>
      <c r="RAT2382" s="467"/>
      <c r="RAU2382" s="467"/>
      <c r="RAV2382" s="1055"/>
      <c r="RAW2382" s="695"/>
      <c r="RAX2382" s="696"/>
      <c r="RAY2382" s="696"/>
      <c r="RAZ2382" s="697"/>
      <c r="RBA2382" s="697"/>
      <c r="RBB2382" s="473"/>
      <c r="RBC2382" s="470"/>
      <c r="RBD2382" s="470"/>
      <c r="RBE2382" s="470"/>
      <c r="RBF2382" s="677"/>
      <c r="RBG2382" s="470"/>
      <c r="RBH2382" s="467"/>
      <c r="RBI2382" s="559"/>
      <c r="RBJ2382" s="467"/>
      <c r="RBK2382" s="467"/>
      <c r="RBL2382" s="467"/>
      <c r="RBM2382" s="467"/>
      <c r="RBN2382" s="467"/>
      <c r="RBO2382" s="467"/>
      <c r="RBP2382" s="467"/>
      <c r="RBQ2382" s="467"/>
      <c r="RBR2382" s="467"/>
      <c r="RBS2382" s="467"/>
      <c r="RBT2382" s="467"/>
      <c r="RBU2382" s="467"/>
      <c r="RBV2382" s="467"/>
      <c r="RBW2382" s="467"/>
      <c r="RBX2382" s="467"/>
      <c r="RBY2382" s="467"/>
      <c r="RBZ2382" s="467"/>
      <c r="RCA2382" s="467"/>
      <c r="RCB2382" s="467"/>
      <c r="RCC2382" s="467"/>
      <c r="RCD2382" s="467"/>
      <c r="RCE2382" s="467"/>
      <c r="RCF2382" s="1055"/>
      <c r="RCG2382" s="695"/>
      <c r="RCH2382" s="696"/>
      <c r="RCI2382" s="696"/>
      <c r="RCJ2382" s="697"/>
      <c r="RCK2382" s="697"/>
      <c r="RCL2382" s="473"/>
      <c r="RCM2382" s="470"/>
      <c r="RCN2382" s="470"/>
      <c r="RCO2382" s="470"/>
      <c r="RCP2382" s="677"/>
      <c r="RCQ2382" s="470"/>
      <c r="RCR2382" s="467"/>
      <c r="RCS2382" s="559"/>
      <c r="RCT2382" s="467"/>
      <c r="RCU2382" s="467"/>
      <c r="RCV2382" s="467"/>
      <c r="RCW2382" s="467"/>
      <c r="RCX2382" s="467"/>
      <c r="RCY2382" s="467"/>
      <c r="RCZ2382" s="467"/>
      <c r="RDA2382" s="467"/>
      <c r="RDB2382" s="467"/>
      <c r="RDC2382" s="467"/>
      <c r="RDD2382" s="467"/>
      <c r="RDE2382" s="467"/>
      <c r="RDF2382" s="467"/>
      <c r="RDG2382" s="467"/>
      <c r="RDH2382" s="467"/>
      <c r="RDI2382" s="467"/>
      <c r="RDJ2382" s="467"/>
      <c r="RDK2382" s="467"/>
      <c r="RDL2382" s="467"/>
      <c r="RDM2382" s="467"/>
      <c r="RDN2382" s="467"/>
      <c r="RDO2382" s="467"/>
      <c r="RDP2382" s="1055"/>
      <c r="RDQ2382" s="695"/>
      <c r="RDR2382" s="696"/>
      <c r="RDS2382" s="696"/>
      <c r="RDT2382" s="697"/>
      <c r="RDU2382" s="697"/>
      <c r="RDV2382" s="473"/>
      <c r="RDW2382" s="470"/>
      <c r="RDX2382" s="470"/>
      <c r="RDY2382" s="470"/>
      <c r="RDZ2382" s="677"/>
      <c r="REA2382" s="470"/>
      <c r="REB2382" s="467"/>
      <c r="REC2382" s="559"/>
      <c r="RED2382" s="467"/>
      <c r="REE2382" s="467"/>
      <c r="REF2382" s="467"/>
      <c r="REG2382" s="467"/>
      <c r="REH2382" s="467"/>
      <c r="REI2382" s="467"/>
      <c r="REJ2382" s="467"/>
      <c r="REK2382" s="467"/>
      <c r="REL2382" s="467"/>
      <c r="REM2382" s="467"/>
      <c r="REN2382" s="467"/>
      <c r="REO2382" s="467"/>
      <c r="REP2382" s="467"/>
      <c r="REQ2382" s="467"/>
      <c r="RER2382" s="467"/>
      <c r="RES2382" s="467"/>
      <c r="RET2382" s="467"/>
      <c r="REU2382" s="467"/>
      <c r="REV2382" s="467"/>
      <c r="REW2382" s="467"/>
      <c r="REX2382" s="467"/>
      <c r="REY2382" s="467"/>
      <c r="REZ2382" s="1055"/>
      <c r="RFA2382" s="695"/>
      <c r="RFB2382" s="696"/>
      <c r="RFC2382" s="696"/>
      <c r="RFD2382" s="697"/>
      <c r="RFE2382" s="697"/>
      <c r="RFF2382" s="473"/>
      <c r="RFG2382" s="470"/>
      <c r="RFH2382" s="470"/>
      <c r="RFI2382" s="470"/>
      <c r="RFJ2382" s="677"/>
      <c r="RFK2382" s="470"/>
      <c r="RFL2382" s="467"/>
      <c r="RFM2382" s="559"/>
      <c r="RFN2382" s="467"/>
      <c r="RFO2382" s="467"/>
      <c r="RFP2382" s="467"/>
      <c r="RFQ2382" s="467"/>
      <c r="RFR2382" s="467"/>
      <c r="RFS2382" s="467"/>
      <c r="RFT2382" s="467"/>
      <c r="RFU2382" s="467"/>
      <c r="RFV2382" s="467"/>
      <c r="RFW2382" s="467"/>
      <c r="RFX2382" s="467"/>
      <c r="RFY2382" s="467"/>
      <c r="RFZ2382" s="467"/>
      <c r="RGA2382" s="467"/>
      <c r="RGB2382" s="467"/>
      <c r="RGC2382" s="467"/>
      <c r="RGD2382" s="467"/>
      <c r="RGE2382" s="467"/>
      <c r="RGF2382" s="467"/>
      <c r="RGG2382" s="467"/>
      <c r="RGH2382" s="467"/>
      <c r="RGI2382" s="467"/>
      <c r="RGJ2382" s="1055"/>
      <c r="RGK2382" s="695"/>
      <c r="RGL2382" s="696"/>
      <c r="RGM2382" s="696"/>
      <c r="RGN2382" s="697"/>
      <c r="RGO2382" s="697"/>
      <c r="RGP2382" s="473"/>
      <c r="RGQ2382" s="470"/>
      <c r="RGR2382" s="470"/>
      <c r="RGS2382" s="470"/>
      <c r="RGT2382" s="677"/>
      <c r="RGU2382" s="470"/>
      <c r="RGV2382" s="467"/>
      <c r="RGW2382" s="559"/>
      <c r="RGX2382" s="467"/>
      <c r="RGY2382" s="467"/>
      <c r="RGZ2382" s="467"/>
      <c r="RHA2382" s="467"/>
      <c r="RHB2382" s="467"/>
      <c r="RHC2382" s="467"/>
      <c r="RHD2382" s="467"/>
      <c r="RHE2382" s="467"/>
      <c r="RHF2382" s="467"/>
      <c r="RHG2382" s="467"/>
      <c r="RHH2382" s="467"/>
      <c r="RHI2382" s="467"/>
      <c r="RHJ2382" s="467"/>
      <c r="RHK2382" s="467"/>
      <c r="RHL2382" s="467"/>
      <c r="RHM2382" s="467"/>
      <c r="RHN2382" s="467"/>
      <c r="RHO2382" s="467"/>
      <c r="RHP2382" s="467"/>
      <c r="RHQ2382" s="467"/>
      <c r="RHR2382" s="467"/>
      <c r="RHS2382" s="467"/>
      <c r="RHT2382" s="1055"/>
      <c r="RHU2382" s="695"/>
      <c r="RHV2382" s="696"/>
      <c r="RHW2382" s="696"/>
      <c r="RHX2382" s="697"/>
      <c r="RHY2382" s="697"/>
      <c r="RHZ2382" s="473"/>
      <c r="RIA2382" s="470"/>
      <c r="RIB2382" s="470"/>
      <c r="RIC2382" s="470"/>
      <c r="RID2382" s="677"/>
      <c r="RIE2382" s="470"/>
      <c r="RIF2382" s="467"/>
      <c r="RIG2382" s="559"/>
      <c r="RIH2382" s="467"/>
      <c r="RII2382" s="467"/>
      <c r="RIJ2382" s="467"/>
      <c r="RIK2382" s="467"/>
      <c r="RIL2382" s="467"/>
      <c r="RIM2382" s="467"/>
      <c r="RIN2382" s="467"/>
      <c r="RIO2382" s="467"/>
      <c r="RIP2382" s="467"/>
      <c r="RIQ2382" s="467"/>
      <c r="RIR2382" s="467"/>
      <c r="RIS2382" s="467"/>
      <c r="RIT2382" s="467"/>
      <c r="RIU2382" s="467"/>
      <c r="RIV2382" s="467"/>
      <c r="RIW2382" s="467"/>
      <c r="RIX2382" s="467"/>
      <c r="RIY2382" s="467"/>
      <c r="RIZ2382" s="467"/>
      <c r="RJA2382" s="467"/>
      <c r="RJB2382" s="467"/>
      <c r="RJC2382" s="467"/>
      <c r="RJD2382" s="1055"/>
      <c r="RJE2382" s="695"/>
      <c r="RJF2382" s="696"/>
      <c r="RJG2382" s="696"/>
      <c r="RJH2382" s="697"/>
      <c r="RJI2382" s="697"/>
      <c r="RJJ2382" s="473"/>
      <c r="RJK2382" s="470"/>
      <c r="RJL2382" s="470"/>
      <c r="RJM2382" s="470"/>
      <c r="RJN2382" s="677"/>
      <c r="RJO2382" s="470"/>
      <c r="RJP2382" s="467"/>
      <c r="RJQ2382" s="559"/>
      <c r="RJR2382" s="467"/>
      <c r="RJS2382" s="467"/>
      <c r="RJT2382" s="467"/>
      <c r="RJU2382" s="467"/>
      <c r="RJV2382" s="467"/>
      <c r="RJW2382" s="467"/>
      <c r="RJX2382" s="467"/>
      <c r="RJY2382" s="467"/>
      <c r="RJZ2382" s="467"/>
      <c r="RKA2382" s="467"/>
      <c r="RKB2382" s="467"/>
      <c r="RKC2382" s="467"/>
      <c r="RKD2382" s="467"/>
      <c r="RKE2382" s="467"/>
      <c r="RKF2382" s="467"/>
      <c r="RKG2382" s="467"/>
      <c r="RKH2382" s="467"/>
      <c r="RKI2382" s="467"/>
      <c r="RKJ2382" s="467"/>
      <c r="RKK2382" s="467"/>
      <c r="RKL2382" s="467"/>
      <c r="RKM2382" s="467"/>
      <c r="RKN2382" s="1055"/>
      <c r="RKO2382" s="695"/>
      <c r="RKP2382" s="696"/>
      <c r="RKQ2382" s="696"/>
      <c r="RKR2382" s="697"/>
      <c r="RKS2382" s="697"/>
      <c r="RKT2382" s="473"/>
      <c r="RKU2382" s="470"/>
      <c r="RKV2382" s="470"/>
      <c r="RKW2382" s="470"/>
      <c r="RKX2382" s="677"/>
      <c r="RKY2382" s="470"/>
      <c r="RKZ2382" s="467"/>
      <c r="RLA2382" s="559"/>
      <c r="RLB2382" s="467"/>
      <c r="RLC2382" s="467"/>
      <c r="RLD2382" s="467"/>
      <c r="RLE2382" s="467"/>
      <c r="RLF2382" s="467"/>
      <c r="RLG2382" s="467"/>
      <c r="RLH2382" s="467"/>
      <c r="RLI2382" s="467"/>
      <c r="RLJ2382" s="467"/>
      <c r="RLK2382" s="467"/>
      <c r="RLL2382" s="467"/>
      <c r="RLM2382" s="467"/>
      <c r="RLN2382" s="467"/>
      <c r="RLO2382" s="467"/>
      <c r="RLP2382" s="467"/>
      <c r="RLQ2382" s="467"/>
      <c r="RLR2382" s="467"/>
      <c r="RLS2382" s="467"/>
      <c r="RLT2382" s="467"/>
      <c r="RLU2382" s="467"/>
      <c r="RLV2382" s="467"/>
      <c r="RLW2382" s="467"/>
      <c r="RLX2382" s="1055"/>
      <c r="RLY2382" s="695"/>
      <c r="RLZ2382" s="696"/>
      <c r="RMA2382" s="696"/>
      <c r="RMB2382" s="697"/>
      <c r="RMC2382" s="697"/>
      <c r="RMD2382" s="473"/>
      <c r="RME2382" s="470"/>
      <c r="RMF2382" s="470"/>
      <c r="RMG2382" s="470"/>
      <c r="RMH2382" s="677"/>
      <c r="RMI2382" s="470"/>
      <c r="RMJ2382" s="467"/>
      <c r="RMK2382" s="559"/>
      <c r="RML2382" s="467"/>
      <c r="RMM2382" s="467"/>
      <c r="RMN2382" s="467"/>
      <c r="RMO2382" s="467"/>
      <c r="RMP2382" s="467"/>
      <c r="RMQ2382" s="467"/>
      <c r="RMR2382" s="467"/>
      <c r="RMS2382" s="467"/>
      <c r="RMT2382" s="467"/>
      <c r="RMU2382" s="467"/>
      <c r="RMV2382" s="467"/>
      <c r="RMW2382" s="467"/>
      <c r="RMX2382" s="467"/>
      <c r="RMY2382" s="467"/>
      <c r="RMZ2382" s="467"/>
      <c r="RNA2382" s="467"/>
      <c r="RNB2382" s="467"/>
      <c r="RNC2382" s="467"/>
      <c r="RND2382" s="467"/>
      <c r="RNE2382" s="467"/>
      <c r="RNF2382" s="467"/>
      <c r="RNG2382" s="467"/>
      <c r="RNH2382" s="1055"/>
      <c r="RNI2382" s="695"/>
      <c r="RNJ2382" s="696"/>
      <c r="RNK2382" s="696"/>
      <c r="RNL2382" s="697"/>
      <c r="RNM2382" s="697"/>
      <c r="RNN2382" s="473"/>
      <c r="RNO2382" s="470"/>
      <c r="RNP2382" s="470"/>
      <c r="RNQ2382" s="470"/>
      <c r="RNR2382" s="677"/>
      <c r="RNS2382" s="470"/>
      <c r="RNT2382" s="467"/>
      <c r="RNU2382" s="559"/>
      <c r="RNV2382" s="467"/>
      <c r="RNW2382" s="467"/>
      <c r="RNX2382" s="467"/>
      <c r="RNY2382" s="467"/>
      <c r="RNZ2382" s="467"/>
      <c r="ROA2382" s="467"/>
      <c r="ROB2382" s="467"/>
      <c r="ROC2382" s="467"/>
      <c r="ROD2382" s="467"/>
      <c r="ROE2382" s="467"/>
      <c r="ROF2382" s="467"/>
      <c r="ROG2382" s="467"/>
      <c r="ROH2382" s="467"/>
      <c r="ROI2382" s="467"/>
      <c r="ROJ2382" s="467"/>
      <c r="ROK2382" s="467"/>
      <c r="ROL2382" s="467"/>
      <c r="ROM2382" s="467"/>
      <c r="RON2382" s="467"/>
      <c r="ROO2382" s="467"/>
      <c r="ROP2382" s="467"/>
      <c r="ROQ2382" s="467"/>
      <c r="ROR2382" s="1055"/>
      <c r="ROS2382" s="695"/>
      <c r="ROT2382" s="696"/>
      <c r="ROU2382" s="696"/>
      <c r="ROV2382" s="697"/>
      <c r="ROW2382" s="697"/>
      <c r="ROX2382" s="473"/>
      <c r="ROY2382" s="470"/>
      <c r="ROZ2382" s="470"/>
      <c r="RPA2382" s="470"/>
      <c r="RPB2382" s="677"/>
      <c r="RPC2382" s="470"/>
      <c r="RPD2382" s="467"/>
      <c r="RPE2382" s="559"/>
      <c r="RPF2382" s="467"/>
      <c r="RPG2382" s="467"/>
      <c r="RPH2382" s="467"/>
      <c r="RPI2382" s="467"/>
      <c r="RPJ2382" s="467"/>
      <c r="RPK2382" s="467"/>
      <c r="RPL2382" s="467"/>
      <c r="RPM2382" s="467"/>
      <c r="RPN2382" s="467"/>
      <c r="RPO2382" s="467"/>
      <c r="RPP2382" s="467"/>
      <c r="RPQ2382" s="467"/>
      <c r="RPR2382" s="467"/>
      <c r="RPS2382" s="467"/>
      <c r="RPT2382" s="467"/>
      <c r="RPU2382" s="467"/>
      <c r="RPV2382" s="467"/>
      <c r="RPW2382" s="467"/>
      <c r="RPX2382" s="467"/>
      <c r="RPY2382" s="467"/>
      <c r="RPZ2382" s="467"/>
      <c r="RQA2382" s="467"/>
      <c r="RQB2382" s="1055"/>
      <c r="RQC2382" s="695"/>
      <c r="RQD2382" s="696"/>
      <c r="RQE2382" s="696"/>
      <c r="RQF2382" s="697"/>
      <c r="RQG2382" s="697"/>
      <c r="RQH2382" s="473"/>
      <c r="RQI2382" s="470"/>
      <c r="RQJ2382" s="470"/>
      <c r="RQK2382" s="470"/>
      <c r="RQL2382" s="677"/>
      <c r="RQM2382" s="470"/>
      <c r="RQN2382" s="467"/>
      <c r="RQO2382" s="559"/>
      <c r="RQP2382" s="467"/>
      <c r="RQQ2382" s="467"/>
      <c r="RQR2382" s="467"/>
      <c r="RQS2382" s="467"/>
      <c r="RQT2382" s="467"/>
      <c r="RQU2382" s="467"/>
      <c r="RQV2382" s="467"/>
      <c r="RQW2382" s="467"/>
      <c r="RQX2382" s="467"/>
      <c r="RQY2382" s="467"/>
      <c r="RQZ2382" s="467"/>
      <c r="RRA2382" s="467"/>
      <c r="RRB2382" s="467"/>
      <c r="RRC2382" s="467"/>
      <c r="RRD2382" s="467"/>
      <c r="RRE2382" s="467"/>
      <c r="RRF2382" s="467"/>
      <c r="RRG2382" s="467"/>
      <c r="RRH2382" s="467"/>
      <c r="RRI2382" s="467"/>
      <c r="RRJ2382" s="467"/>
      <c r="RRK2382" s="467"/>
      <c r="RRL2382" s="1055"/>
      <c r="RRM2382" s="695"/>
      <c r="RRN2382" s="696"/>
      <c r="RRO2382" s="696"/>
      <c r="RRP2382" s="697"/>
      <c r="RRQ2382" s="697"/>
      <c r="RRR2382" s="473"/>
      <c r="RRS2382" s="470"/>
      <c r="RRT2382" s="470"/>
      <c r="RRU2382" s="470"/>
      <c r="RRV2382" s="677"/>
      <c r="RRW2382" s="470"/>
      <c r="RRX2382" s="467"/>
      <c r="RRY2382" s="559"/>
      <c r="RRZ2382" s="467"/>
      <c r="RSA2382" s="467"/>
      <c r="RSB2382" s="467"/>
      <c r="RSC2382" s="467"/>
      <c r="RSD2382" s="467"/>
      <c r="RSE2382" s="467"/>
      <c r="RSF2382" s="467"/>
      <c r="RSG2382" s="467"/>
      <c r="RSH2382" s="467"/>
      <c r="RSI2382" s="467"/>
      <c r="RSJ2382" s="467"/>
      <c r="RSK2382" s="467"/>
      <c r="RSL2382" s="467"/>
      <c r="RSM2382" s="467"/>
      <c r="RSN2382" s="467"/>
      <c r="RSO2382" s="467"/>
      <c r="RSP2382" s="467"/>
      <c r="RSQ2382" s="467"/>
      <c r="RSR2382" s="467"/>
      <c r="RSS2382" s="467"/>
      <c r="RST2382" s="467"/>
      <c r="RSU2382" s="467"/>
      <c r="RSV2382" s="1055"/>
      <c r="RSW2382" s="695"/>
      <c r="RSX2382" s="696"/>
      <c r="RSY2382" s="696"/>
      <c r="RSZ2382" s="697"/>
      <c r="RTA2382" s="697"/>
      <c r="RTB2382" s="473"/>
      <c r="RTC2382" s="470"/>
      <c r="RTD2382" s="470"/>
      <c r="RTE2382" s="470"/>
      <c r="RTF2382" s="677"/>
      <c r="RTG2382" s="470"/>
      <c r="RTH2382" s="467"/>
      <c r="RTI2382" s="559"/>
      <c r="RTJ2382" s="467"/>
      <c r="RTK2382" s="467"/>
      <c r="RTL2382" s="467"/>
      <c r="RTM2382" s="467"/>
      <c r="RTN2382" s="467"/>
      <c r="RTO2382" s="467"/>
      <c r="RTP2382" s="467"/>
      <c r="RTQ2382" s="467"/>
      <c r="RTR2382" s="467"/>
      <c r="RTS2382" s="467"/>
      <c r="RTT2382" s="467"/>
      <c r="RTU2382" s="467"/>
      <c r="RTV2382" s="467"/>
      <c r="RTW2382" s="467"/>
      <c r="RTX2382" s="467"/>
      <c r="RTY2382" s="467"/>
      <c r="RTZ2382" s="467"/>
      <c r="RUA2382" s="467"/>
      <c r="RUB2382" s="467"/>
      <c r="RUC2382" s="467"/>
      <c r="RUD2382" s="467"/>
      <c r="RUE2382" s="467"/>
      <c r="RUF2382" s="1055"/>
      <c r="RUG2382" s="695"/>
      <c r="RUH2382" s="696"/>
      <c r="RUI2382" s="696"/>
      <c r="RUJ2382" s="697"/>
      <c r="RUK2382" s="697"/>
      <c r="RUL2382" s="473"/>
      <c r="RUM2382" s="470"/>
      <c r="RUN2382" s="470"/>
      <c r="RUO2382" s="470"/>
      <c r="RUP2382" s="677"/>
      <c r="RUQ2382" s="470"/>
      <c r="RUR2382" s="467"/>
      <c r="RUS2382" s="559"/>
      <c r="RUT2382" s="467"/>
      <c r="RUU2382" s="467"/>
      <c r="RUV2382" s="467"/>
      <c r="RUW2382" s="467"/>
      <c r="RUX2382" s="467"/>
      <c r="RUY2382" s="467"/>
      <c r="RUZ2382" s="467"/>
      <c r="RVA2382" s="467"/>
      <c r="RVB2382" s="467"/>
      <c r="RVC2382" s="467"/>
      <c r="RVD2382" s="467"/>
      <c r="RVE2382" s="467"/>
      <c r="RVF2382" s="467"/>
      <c r="RVG2382" s="467"/>
      <c r="RVH2382" s="467"/>
      <c r="RVI2382" s="467"/>
      <c r="RVJ2382" s="467"/>
      <c r="RVK2382" s="467"/>
      <c r="RVL2382" s="467"/>
      <c r="RVM2382" s="467"/>
      <c r="RVN2382" s="467"/>
      <c r="RVO2382" s="467"/>
      <c r="RVP2382" s="1055"/>
      <c r="RVQ2382" s="695"/>
      <c r="RVR2382" s="696"/>
      <c r="RVS2382" s="696"/>
      <c r="RVT2382" s="697"/>
      <c r="RVU2382" s="697"/>
      <c r="RVV2382" s="473"/>
      <c r="RVW2382" s="470"/>
      <c r="RVX2382" s="470"/>
      <c r="RVY2382" s="470"/>
      <c r="RVZ2382" s="677"/>
      <c r="RWA2382" s="470"/>
      <c r="RWB2382" s="467"/>
      <c r="RWC2382" s="559"/>
      <c r="RWD2382" s="467"/>
      <c r="RWE2382" s="467"/>
      <c r="RWF2382" s="467"/>
      <c r="RWG2382" s="467"/>
      <c r="RWH2382" s="467"/>
      <c r="RWI2382" s="467"/>
      <c r="RWJ2382" s="467"/>
      <c r="RWK2382" s="467"/>
      <c r="RWL2382" s="467"/>
      <c r="RWM2382" s="467"/>
      <c r="RWN2382" s="467"/>
      <c r="RWO2382" s="467"/>
      <c r="RWP2382" s="467"/>
      <c r="RWQ2382" s="467"/>
      <c r="RWR2382" s="467"/>
      <c r="RWS2382" s="467"/>
      <c r="RWT2382" s="467"/>
      <c r="RWU2382" s="467"/>
      <c r="RWV2382" s="467"/>
      <c r="RWW2382" s="467"/>
      <c r="RWX2382" s="467"/>
      <c r="RWY2382" s="467"/>
      <c r="RWZ2382" s="1055"/>
      <c r="RXA2382" s="695"/>
      <c r="RXB2382" s="696"/>
      <c r="RXC2382" s="696"/>
      <c r="RXD2382" s="697"/>
      <c r="RXE2382" s="697"/>
      <c r="RXF2382" s="473"/>
      <c r="RXG2382" s="470"/>
      <c r="RXH2382" s="470"/>
      <c r="RXI2382" s="470"/>
      <c r="RXJ2382" s="677"/>
      <c r="RXK2382" s="470"/>
      <c r="RXL2382" s="467"/>
      <c r="RXM2382" s="559"/>
      <c r="RXN2382" s="467"/>
      <c r="RXO2382" s="467"/>
      <c r="RXP2382" s="467"/>
      <c r="RXQ2382" s="467"/>
      <c r="RXR2382" s="467"/>
      <c r="RXS2382" s="467"/>
      <c r="RXT2382" s="467"/>
      <c r="RXU2382" s="467"/>
      <c r="RXV2382" s="467"/>
      <c r="RXW2382" s="467"/>
      <c r="RXX2382" s="467"/>
      <c r="RXY2382" s="467"/>
      <c r="RXZ2382" s="467"/>
      <c r="RYA2382" s="467"/>
      <c r="RYB2382" s="467"/>
      <c r="RYC2382" s="467"/>
      <c r="RYD2382" s="467"/>
      <c r="RYE2382" s="467"/>
      <c r="RYF2382" s="467"/>
      <c r="RYG2382" s="467"/>
      <c r="RYH2382" s="467"/>
      <c r="RYI2382" s="467"/>
      <c r="RYJ2382" s="1055"/>
      <c r="RYK2382" s="695"/>
      <c r="RYL2382" s="696"/>
      <c r="RYM2382" s="696"/>
      <c r="RYN2382" s="697"/>
      <c r="RYO2382" s="697"/>
      <c r="RYP2382" s="473"/>
      <c r="RYQ2382" s="470"/>
      <c r="RYR2382" s="470"/>
      <c r="RYS2382" s="470"/>
      <c r="RYT2382" s="677"/>
      <c r="RYU2382" s="470"/>
      <c r="RYV2382" s="467"/>
      <c r="RYW2382" s="559"/>
      <c r="RYX2382" s="467"/>
      <c r="RYY2382" s="467"/>
      <c r="RYZ2382" s="467"/>
      <c r="RZA2382" s="467"/>
      <c r="RZB2382" s="467"/>
      <c r="RZC2382" s="467"/>
      <c r="RZD2382" s="467"/>
      <c r="RZE2382" s="467"/>
      <c r="RZF2382" s="467"/>
      <c r="RZG2382" s="467"/>
      <c r="RZH2382" s="467"/>
      <c r="RZI2382" s="467"/>
      <c r="RZJ2382" s="467"/>
      <c r="RZK2382" s="467"/>
      <c r="RZL2382" s="467"/>
      <c r="RZM2382" s="467"/>
      <c r="RZN2382" s="467"/>
      <c r="RZO2382" s="467"/>
      <c r="RZP2382" s="467"/>
      <c r="RZQ2382" s="467"/>
      <c r="RZR2382" s="467"/>
      <c r="RZS2382" s="467"/>
      <c r="RZT2382" s="1055"/>
      <c r="RZU2382" s="695"/>
      <c r="RZV2382" s="696"/>
      <c r="RZW2382" s="696"/>
      <c r="RZX2382" s="697"/>
      <c r="RZY2382" s="697"/>
      <c r="RZZ2382" s="473"/>
      <c r="SAA2382" s="470"/>
      <c r="SAB2382" s="470"/>
      <c r="SAC2382" s="470"/>
      <c r="SAD2382" s="677"/>
      <c r="SAE2382" s="470"/>
      <c r="SAF2382" s="467"/>
      <c r="SAG2382" s="559"/>
      <c r="SAH2382" s="467"/>
      <c r="SAI2382" s="467"/>
      <c r="SAJ2382" s="467"/>
      <c r="SAK2382" s="467"/>
      <c r="SAL2382" s="467"/>
      <c r="SAM2382" s="467"/>
      <c r="SAN2382" s="467"/>
      <c r="SAO2382" s="467"/>
      <c r="SAP2382" s="467"/>
      <c r="SAQ2382" s="467"/>
      <c r="SAR2382" s="467"/>
      <c r="SAS2382" s="467"/>
      <c r="SAT2382" s="467"/>
      <c r="SAU2382" s="467"/>
      <c r="SAV2382" s="467"/>
      <c r="SAW2382" s="467"/>
      <c r="SAX2382" s="467"/>
      <c r="SAY2382" s="467"/>
      <c r="SAZ2382" s="467"/>
      <c r="SBA2382" s="467"/>
      <c r="SBB2382" s="467"/>
      <c r="SBC2382" s="467"/>
      <c r="SBD2382" s="1055"/>
      <c r="SBE2382" s="695"/>
      <c r="SBF2382" s="696"/>
      <c r="SBG2382" s="696"/>
      <c r="SBH2382" s="697"/>
      <c r="SBI2382" s="697"/>
      <c r="SBJ2382" s="473"/>
      <c r="SBK2382" s="470"/>
      <c r="SBL2382" s="470"/>
      <c r="SBM2382" s="470"/>
      <c r="SBN2382" s="677"/>
      <c r="SBO2382" s="470"/>
      <c r="SBP2382" s="467"/>
      <c r="SBQ2382" s="559"/>
      <c r="SBR2382" s="467"/>
      <c r="SBS2382" s="467"/>
      <c r="SBT2382" s="467"/>
      <c r="SBU2382" s="467"/>
      <c r="SBV2382" s="467"/>
      <c r="SBW2382" s="467"/>
      <c r="SBX2382" s="467"/>
      <c r="SBY2382" s="467"/>
      <c r="SBZ2382" s="467"/>
      <c r="SCA2382" s="467"/>
      <c r="SCB2382" s="467"/>
      <c r="SCC2382" s="467"/>
      <c r="SCD2382" s="467"/>
      <c r="SCE2382" s="467"/>
      <c r="SCF2382" s="467"/>
      <c r="SCG2382" s="467"/>
      <c r="SCH2382" s="467"/>
      <c r="SCI2382" s="467"/>
      <c r="SCJ2382" s="467"/>
      <c r="SCK2382" s="467"/>
      <c r="SCL2382" s="467"/>
      <c r="SCM2382" s="467"/>
      <c r="SCN2382" s="1055"/>
      <c r="SCO2382" s="695"/>
      <c r="SCP2382" s="696"/>
      <c r="SCQ2382" s="696"/>
      <c r="SCR2382" s="697"/>
      <c r="SCS2382" s="697"/>
      <c r="SCT2382" s="473"/>
      <c r="SCU2382" s="470"/>
      <c r="SCV2382" s="470"/>
      <c r="SCW2382" s="470"/>
      <c r="SCX2382" s="677"/>
      <c r="SCY2382" s="470"/>
      <c r="SCZ2382" s="467"/>
      <c r="SDA2382" s="559"/>
      <c r="SDB2382" s="467"/>
      <c r="SDC2382" s="467"/>
      <c r="SDD2382" s="467"/>
      <c r="SDE2382" s="467"/>
      <c r="SDF2382" s="467"/>
      <c r="SDG2382" s="467"/>
      <c r="SDH2382" s="467"/>
      <c r="SDI2382" s="467"/>
      <c r="SDJ2382" s="467"/>
      <c r="SDK2382" s="467"/>
      <c r="SDL2382" s="467"/>
      <c r="SDM2382" s="467"/>
      <c r="SDN2382" s="467"/>
      <c r="SDO2382" s="467"/>
      <c r="SDP2382" s="467"/>
      <c r="SDQ2382" s="467"/>
      <c r="SDR2382" s="467"/>
      <c r="SDS2382" s="467"/>
      <c r="SDT2382" s="467"/>
      <c r="SDU2382" s="467"/>
      <c r="SDV2382" s="467"/>
      <c r="SDW2382" s="467"/>
      <c r="SDX2382" s="1055"/>
      <c r="SDY2382" s="695"/>
      <c r="SDZ2382" s="696"/>
      <c r="SEA2382" s="696"/>
      <c r="SEB2382" s="697"/>
      <c r="SEC2382" s="697"/>
      <c r="SED2382" s="473"/>
      <c r="SEE2382" s="470"/>
      <c r="SEF2382" s="470"/>
      <c r="SEG2382" s="470"/>
      <c r="SEH2382" s="677"/>
      <c r="SEI2382" s="470"/>
      <c r="SEJ2382" s="467"/>
      <c r="SEK2382" s="559"/>
      <c r="SEL2382" s="467"/>
      <c r="SEM2382" s="467"/>
      <c r="SEN2382" s="467"/>
      <c r="SEO2382" s="467"/>
      <c r="SEP2382" s="467"/>
      <c r="SEQ2382" s="467"/>
      <c r="SER2382" s="467"/>
      <c r="SES2382" s="467"/>
      <c r="SET2382" s="467"/>
      <c r="SEU2382" s="467"/>
      <c r="SEV2382" s="467"/>
      <c r="SEW2382" s="467"/>
      <c r="SEX2382" s="467"/>
      <c r="SEY2382" s="467"/>
      <c r="SEZ2382" s="467"/>
      <c r="SFA2382" s="467"/>
      <c r="SFB2382" s="467"/>
      <c r="SFC2382" s="467"/>
      <c r="SFD2382" s="467"/>
      <c r="SFE2382" s="467"/>
      <c r="SFF2382" s="467"/>
      <c r="SFG2382" s="467"/>
      <c r="SFH2382" s="1055"/>
      <c r="SFI2382" s="695"/>
      <c r="SFJ2382" s="696"/>
      <c r="SFK2382" s="696"/>
      <c r="SFL2382" s="697"/>
      <c r="SFM2382" s="697"/>
      <c r="SFN2382" s="473"/>
      <c r="SFO2382" s="470"/>
      <c r="SFP2382" s="470"/>
      <c r="SFQ2382" s="470"/>
      <c r="SFR2382" s="677"/>
      <c r="SFS2382" s="470"/>
      <c r="SFT2382" s="467"/>
      <c r="SFU2382" s="559"/>
      <c r="SFV2382" s="467"/>
      <c r="SFW2382" s="467"/>
      <c r="SFX2382" s="467"/>
      <c r="SFY2382" s="467"/>
      <c r="SFZ2382" s="467"/>
      <c r="SGA2382" s="467"/>
      <c r="SGB2382" s="467"/>
      <c r="SGC2382" s="467"/>
      <c r="SGD2382" s="467"/>
      <c r="SGE2382" s="467"/>
      <c r="SGF2382" s="467"/>
      <c r="SGG2382" s="467"/>
      <c r="SGH2382" s="467"/>
      <c r="SGI2382" s="467"/>
      <c r="SGJ2382" s="467"/>
      <c r="SGK2382" s="467"/>
      <c r="SGL2382" s="467"/>
      <c r="SGM2382" s="467"/>
      <c r="SGN2382" s="467"/>
      <c r="SGO2382" s="467"/>
      <c r="SGP2382" s="467"/>
      <c r="SGQ2382" s="467"/>
      <c r="SGR2382" s="1055"/>
      <c r="SGS2382" s="695"/>
      <c r="SGT2382" s="696"/>
      <c r="SGU2382" s="696"/>
      <c r="SGV2382" s="697"/>
      <c r="SGW2382" s="697"/>
      <c r="SGX2382" s="473"/>
      <c r="SGY2382" s="470"/>
      <c r="SGZ2382" s="470"/>
      <c r="SHA2382" s="470"/>
      <c r="SHB2382" s="677"/>
      <c r="SHC2382" s="470"/>
      <c r="SHD2382" s="467"/>
      <c r="SHE2382" s="559"/>
      <c r="SHF2382" s="467"/>
      <c r="SHG2382" s="467"/>
      <c r="SHH2382" s="467"/>
      <c r="SHI2382" s="467"/>
      <c r="SHJ2382" s="467"/>
      <c r="SHK2382" s="467"/>
      <c r="SHL2382" s="467"/>
      <c r="SHM2382" s="467"/>
      <c r="SHN2382" s="467"/>
      <c r="SHO2382" s="467"/>
      <c r="SHP2382" s="467"/>
      <c r="SHQ2382" s="467"/>
      <c r="SHR2382" s="467"/>
      <c r="SHS2382" s="467"/>
      <c r="SHT2382" s="467"/>
      <c r="SHU2382" s="467"/>
      <c r="SHV2382" s="467"/>
      <c r="SHW2382" s="467"/>
      <c r="SHX2382" s="467"/>
      <c r="SHY2382" s="467"/>
      <c r="SHZ2382" s="467"/>
      <c r="SIA2382" s="467"/>
      <c r="SIB2382" s="1055"/>
      <c r="SIC2382" s="695"/>
      <c r="SID2382" s="696"/>
      <c r="SIE2382" s="696"/>
      <c r="SIF2382" s="697"/>
      <c r="SIG2382" s="697"/>
      <c r="SIH2382" s="473"/>
      <c r="SII2382" s="470"/>
      <c r="SIJ2382" s="470"/>
      <c r="SIK2382" s="470"/>
      <c r="SIL2382" s="677"/>
      <c r="SIM2382" s="470"/>
      <c r="SIN2382" s="467"/>
      <c r="SIO2382" s="559"/>
      <c r="SIP2382" s="467"/>
      <c r="SIQ2382" s="467"/>
      <c r="SIR2382" s="467"/>
      <c r="SIS2382" s="467"/>
      <c r="SIT2382" s="467"/>
      <c r="SIU2382" s="467"/>
      <c r="SIV2382" s="467"/>
      <c r="SIW2382" s="467"/>
      <c r="SIX2382" s="467"/>
      <c r="SIY2382" s="467"/>
      <c r="SIZ2382" s="467"/>
      <c r="SJA2382" s="467"/>
      <c r="SJB2382" s="467"/>
      <c r="SJC2382" s="467"/>
      <c r="SJD2382" s="467"/>
      <c r="SJE2382" s="467"/>
      <c r="SJF2382" s="467"/>
      <c r="SJG2382" s="467"/>
      <c r="SJH2382" s="467"/>
      <c r="SJI2382" s="467"/>
      <c r="SJJ2382" s="467"/>
      <c r="SJK2382" s="467"/>
      <c r="SJL2382" s="1055"/>
      <c r="SJM2382" s="695"/>
      <c r="SJN2382" s="696"/>
      <c r="SJO2382" s="696"/>
      <c r="SJP2382" s="697"/>
      <c r="SJQ2382" s="697"/>
      <c r="SJR2382" s="473"/>
      <c r="SJS2382" s="470"/>
      <c r="SJT2382" s="470"/>
      <c r="SJU2382" s="470"/>
      <c r="SJV2382" s="677"/>
      <c r="SJW2382" s="470"/>
      <c r="SJX2382" s="467"/>
      <c r="SJY2382" s="559"/>
      <c r="SJZ2382" s="467"/>
      <c r="SKA2382" s="467"/>
      <c r="SKB2382" s="467"/>
      <c r="SKC2382" s="467"/>
      <c r="SKD2382" s="467"/>
      <c r="SKE2382" s="467"/>
      <c r="SKF2382" s="467"/>
      <c r="SKG2382" s="467"/>
      <c r="SKH2382" s="467"/>
      <c r="SKI2382" s="467"/>
      <c r="SKJ2382" s="467"/>
      <c r="SKK2382" s="467"/>
      <c r="SKL2382" s="467"/>
      <c r="SKM2382" s="467"/>
      <c r="SKN2382" s="467"/>
      <c r="SKO2382" s="467"/>
      <c r="SKP2382" s="467"/>
      <c r="SKQ2382" s="467"/>
      <c r="SKR2382" s="467"/>
      <c r="SKS2382" s="467"/>
      <c r="SKT2382" s="467"/>
      <c r="SKU2382" s="467"/>
      <c r="SKV2382" s="1055"/>
      <c r="SKW2382" s="695"/>
      <c r="SKX2382" s="696"/>
      <c r="SKY2382" s="696"/>
      <c r="SKZ2382" s="697"/>
      <c r="SLA2382" s="697"/>
      <c r="SLB2382" s="473"/>
      <c r="SLC2382" s="470"/>
      <c r="SLD2382" s="470"/>
      <c r="SLE2382" s="470"/>
      <c r="SLF2382" s="677"/>
      <c r="SLG2382" s="470"/>
      <c r="SLH2382" s="467"/>
      <c r="SLI2382" s="559"/>
      <c r="SLJ2382" s="467"/>
      <c r="SLK2382" s="467"/>
      <c r="SLL2382" s="467"/>
      <c r="SLM2382" s="467"/>
      <c r="SLN2382" s="467"/>
      <c r="SLO2382" s="467"/>
      <c r="SLP2382" s="467"/>
      <c r="SLQ2382" s="467"/>
      <c r="SLR2382" s="467"/>
      <c r="SLS2382" s="467"/>
      <c r="SLT2382" s="467"/>
      <c r="SLU2382" s="467"/>
      <c r="SLV2382" s="467"/>
      <c r="SLW2382" s="467"/>
      <c r="SLX2382" s="467"/>
      <c r="SLY2382" s="467"/>
      <c r="SLZ2382" s="467"/>
      <c r="SMA2382" s="467"/>
      <c r="SMB2382" s="467"/>
      <c r="SMC2382" s="467"/>
      <c r="SMD2382" s="467"/>
      <c r="SME2382" s="467"/>
      <c r="SMF2382" s="1055"/>
      <c r="SMG2382" s="695"/>
      <c r="SMH2382" s="696"/>
      <c r="SMI2382" s="696"/>
      <c r="SMJ2382" s="697"/>
      <c r="SMK2382" s="697"/>
      <c r="SML2382" s="473"/>
      <c r="SMM2382" s="470"/>
      <c r="SMN2382" s="470"/>
      <c r="SMO2382" s="470"/>
      <c r="SMP2382" s="677"/>
      <c r="SMQ2382" s="470"/>
      <c r="SMR2382" s="467"/>
      <c r="SMS2382" s="559"/>
      <c r="SMT2382" s="467"/>
      <c r="SMU2382" s="467"/>
      <c r="SMV2382" s="467"/>
      <c r="SMW2382" s="467"/>
      <c r="SMX2382" s="467"/>
      <c r="SMY2382" s="467"/>
      <c r="SMZ2382" s="467"/>
      <c r="SNA2382" s="467"/>
      <c r="SNB2382" s="467"/>
      <c r="SNC2382" s="467"/>
      <c r="SND2382" s="467"/>
      <c r="SNE2382" s="467"/>
      <c r="SNF2382" s="467"/>
      <c r="SNG2382" s="467"/>
      <c r="SNH2382" s="467"/>
      <c r="SNI2382" s="467"/>
      <c r="SNJ2382" s="467"/>
      <c r="SNK2382" s="467"/>
      <c r="SNL2382" s="467"/>
      <c r="SNM2382" s="467"/>
      <c r="SNN2382" s="467"/>
      <c r="SNO2382" s="467"/>
      <c r="SNP2382" s="1055"/>
      <c r="SNQ2382" s="695"/>
      <c r="SNR2382" s="696"/>
      <c r="SNS2382" s="696"/>
      <c r="SNT2382" s="697"/>
      <c r="SNU2382" s="697"/>
      <c r="SNV2382" s="473"/>
      <c r="SNW2382" s="470"/>
      <c r="SNX2382" s="470"/>
      <c r="SNY2382" s="470"/>
      <c r="SNZ2382" s="677"/>
      <c r="SOA2382" s="470"/>
      <c r="SOB2382" s="467"/>
      <c r="SOC2382" s="559"/>
      <c r="SOD2382" s="467"/>
      <c r="SOE2382" s="467"/>
      <c r="SOF2382" s="467"/>
      <c r="SOG2382" s="467"/>
      <c r="SOH2382" s="467"/>
      <c r="SOI2382" s="467"/>
      <c r="SOJ2382" s="467"/>
      <c r="SOK2382" s="467"/>
      <c r="SOL2382" s="467"/>
      <c r="SOM2382" s="467"/>
      <c r="SON2382" s="467"/>
      <c r="SOO2382" s="467"/>
      <c r="SOP2382" s="467"/>
      <c r="SOQ2382" s="467"/>
      <c r="SOR2382" s="467"/>
      <c r="SOS2382" s="467"/>
      <c r="SOT2382" s="467"/>
      <c r="SOU2382" s="467"/>
      <c r="SOV2382" s="467"/>
      <c r="SOW2382" s="467"/>
      <c r="SOX2382" s="467"/>
      <c r="SOY2382" s="467"/>
      <c r="SOZ2382" s="1055"/>
      <c r="SPA2382" s="695"/>
      <c r="SPB2382" s="696"/>
      <c r="SPC2382" s="696"/>
      <c r="SPD2382" s="697"/>
      <c r="SPE2382" s="697"/>
      <c r="SPF2382" s="473"/>
      <c r="SPG2382" s="470"/>
      <c r="SPH2382" s="470"/>
      <c r="SPI2382" s="470"/>
      <c r="SPJ2382" s="677"/>
      <c r="SPK2382" s="470"/>
      <c r="SPL2382" s="467"/>
      <c r="SPM2382" s="559"/>
      <c r="SPN2382" s="467"/>
      <c r="SPO2382" s="467"/>
      <c r="SPP2382" s="467"/>
      <c r="SPQ2382" s="467"/>
      <c r="SPR2382" s="467"/>
      <c r="SPS2382" s="467"/>
      <c r="SPT2382" s="467"/>
      <c r="SPU2382" s="467"/>
      <c r="SPV2382" s="467"/>
      <c r="SPW2382" s="467"/>
      <c r="SPX2382" s="467"/>
      <c r="SPY2382" s="467"/>
      <c r="SPZ2382" s="467"/>
      <c r="SQA2382" s="467"/>
      <c r="SQB2382" s="467"/>
      <c r="SQC2382" s="467"/>
      <c r="SQD2382" s="467"/>
      <c r="SQE2382" s="467"/>
      <c r="SQF2382" s="467"/>
      <c r="SQG2382" s="467"/>
      <c r="SQH2382" s="467"/>
      <c r="SQI2382" s="467"/>
      <c r="SQJ2382" s="1055"/>
      <c r="SQK2382" s="695"/>
      <c r="SQL2382" s="696"/>
      <c r="SQM2382" s="696"/>
      <c r="SQN2382" s="697"/>
      <c r="SQO2382" s="697"/>
      <c r="SQP2382" s="473"/>
      <c r="SQQ2382" s="470"/>
      <c r="SQR2382" s="470"/>
      <c r="SQS2382" s="470"/>
      <c r="SQT2382" s="677"/>
      <c r="SQU2382" s="470"/>
      <c r="SQV2382" s="467"/>
      <c r="SQW2382" s="559"/>
      <c r="SQX2382" s="467"/>
      <c r="SQY2382" s="467"/>
      <c r="SQZ2382" s="467"/>
      <c r="SRA2382" s="467"/>
      <c r="SRB2382" s="467"/>
      <c r="SRC2382" s="467"/>
      <c r="SRD2382" s="467"/>
      <c r="SRE2382" s="467"/>
      <c r="SRF2382" s="467"/>
      <c r="SRG2382" s="467"/>
      <c r="SRH2382" s="467"/>
      <c r="SRI2382" s="467"/>
      <c r="SRJ2382" s="467"/>
      <c r="SRK2382" s="467"/>
      <c r="SRL2382" s="467"/>
      <c r="SRM2382" s="467"/>
      <c r="SRN2382" s="467"/>
      <c r="SRO2382" s="467"/>
      <c r="SRP2382" s="467"/>
      <c r="SRQ2382" s="467"/>
      <c r="SRR2382" s="467"/>
      <c r="SRS2382" s="467"/>
      <c r="SRT2382" s="1055"/>
      <c r="SRU2382" s="695"/>
      <c r="SRV2382" s="696"/>
      <c r="SRW2382" s="696"/>
      <c r="SRX2382" s="697"/>
      <c r="SRY2382" s="697"/>
      <c r="SRZ2382" s="473"/>
      <c r="SSA2382" s="470"/>
      <c r="SSB2382" s="470"/>
      <c r="SSC2382" s="470"/>
      <c r="SSD2382" s="677"/>
      <c r="SSE2382" s="470"/>
      <c r="SSF2382" s="467"/>
      <c r="SSG2382" s="559"/>
      <c r="SSH2382" s="467"/>
      <c r="SSI2382" s="467"/>
      <c r="SSJ2382" s="467"/>
      <c r="SSK2382" s="467"/>
      <c r="SSL2382" s="467"/>
      <c r="SSM2382" s="467"/>
      <c r="SSN2382" s="467"/>
      <c r="SSO2382" s="467"/>
      <c r="SSP2382" s="467"/>
      <c r="SSQ2382" s="467"/>
      <c r="SSR2382" s="467"/>
      <c r="SSS2382" s="467"/>
      <c r="SST2382" s="467"/>
      <c r="SSU2382" s="467"/>
      <c r="SSV2382" s="467"/>
      <c r="SSW2382" s="467"/>
      <c r="SSX2382" s="467"/>
      <c r="SSY2382" s="467"/>
      <c r="SSZ2382" s="467"/>
      <c r="STA2382" s="467"/>
      <c r="STB2382" s="467"/>
      <c r="STC2382" s="467"/>
      <c r="STD2382" s="1055"/>
      <c r="STE2382" s="695"/>
      <c r="STF2382" s="696"/>
      <c r="STG2382" s="696"/>
      <c r="STH2382" s="697"/>
      <c r="STI2382" s="697"/>
      <c r="STJ2382" s="473"/>
      <c r="STK2382" s="470"/>
      <c r="STL2382" s="470"/>
      <c r="STM2382" s="470"/>
      <c r="STN2382" s="677"/>
      <c r="STO2382" s="470"/>
      <c r="STP2382" s="467"/>
      <c r="STQ2382" s="559"/>
      <c r="STR2382" s="467"/>
      <c r="STS2382" s="467"/>
      <c r="STT2382" s="467"/>
      <c r="STU2382" s="467"/>
      <c r="STV2382" s="467"/>
      <c r="STW2382" s="467"/>
      <c r="STX2382" s="467"/>
      <c r="STY2382" s="467"/>
      <c r="STZ2382" s="467"/>
      <c r="SUA2382" s="467"/>
      <c r="SUB2382" s="467"/>
      <c r="SUC2382" s="467"/>
      <c r="SUD2382" s="467"/>
      <c r="SUE2382" s="467"/>
      <c r="SUF2382" s="467"/>
      <c r="SUG2382" s="467"/>
      <c r="SUH2382" s="467"/>
      <c r="SUI2382" s="467"/>
      <c r="SUJ2382" s="467"/>
      <c r="SUK2382" s="467"/>
      <c r="SUL2382" s="467"/>
      <c r="SUM2382" s="467"/>
      <c r="SUN2382" s="1055"/>
      <c r="SUO2382" s="695"/>
      <c r="SUP2382" s="696"/>
      <c r="SUQ2382" s="696"/>
      <c r="SUR2382" s="697"/>
      <c r="SUS2382" s="697"/>
      <c r="SUT2382" s="473"/>
      <c r="SUU2382" s="470"/>
      <c r="SUV2382" s="470"/>
      <c r="SUW2382" s="470"/>
      <c r="SUX2382" s="677"/>
      <c r="SUY2382" s="470"/>
      <c r="SUZ2382" s="467"/>
      <c r="SVA2382" s="559"/>
      <c r="SVB2382" s="467"/>
      <c r="SVC2382" s="467"/>
      <c r="SVD2382" s="467"/>
      <c r="SVE2382" s="467"/>
      <c r="SVF2382" s="467"/>
      <c r="SVG2382" s="467"/>
      <c r="SVH2382" s="467"/>
      <c r="SVI2382" s="467"/>
      <c r="SVJ2382" s="467"/>
      <c r="SVK2382" s="467"/>
      <c r="SVL2382" s="467"/>
      <c r="SVM2382" s="467"/>
      <c r="SVN2382" s="467"/>
      <c r="SVO2382" s="467"/>
      <c r="SVP2382" s="467"/>
      <c r="SVQ2382" s="467"/>
      <c r="SVR2382" s="467"/>
      <c r="SVS2382" s="467"/>
      <c r="SVT2382" s="467"/>
      <c r="SVU2382" s="467"/>
      <c r="SVV2382" s="467"/>
      <c r="SVW2382" s="467"/>
      <c r="SVX2382" s="1055"/>
      <c r="SVY2382" s="695"/>
      <c r="SVZ2382" s="696"/>
      <c r="SWA2382" s="696"/>
      <c r="SWB2382" s="697"/>
      <c r="SWC2382" s="697"/>
      <c r="SWD2382" s="473"/>
      <c r="SWE2382" s="470"/>
      <c r="SWF2382" s="470"/>
      <c r="SWG2382" s="470"/>
      <c r="SWH2382" s="677"/>
      <c r="SWI2382" s="470"/>
      <c r="SWJ2382" s="467"/>
      <c r="SWK2382" s="559"/>
      <c r="SWL2382" s="467"/>
      <c r="SWM2382" s="467"/>
      <c r="SWN2382" s="467"/>
      <c r="SWO2382" s="467"/>
      <c r="SWP2382" s="467"/>
      <c r="SWQ2382" s="467"/>
      <c r="SWR2382" s="467"/>
      <c r="SWS2382" s="467"/>
      <c r="SWT2382" s="467"/>
      <c r="SWU2382" s="467"/>
      <c r="SWV2382" s="467"/>
      <c r="SWW2382" s="467"/>
      <c r="SWX2382" s="467"/>
      <c r="SWY2382" s="467"/>
      <c r="SWZ2382" s="467"/>
      <c r="SXA2382" s="467"/>
      <c r="SXB2382" s="467"/>
      <c r="SXC2382" s="467"/>
      <c r="SXD2382" s="467"/>
      <c r="SXE2382" s="467"/>
      <c r="SXF2382" s="467"/>
      <c r="SXG2382" s="467"/>
      <c r="SXH2382" s="1055"/>
      <c r="SXI2382" s="695"/>
      <c r="SXJ2382" s="696"/>
      <c r="SXK2382" s="696"/>
      <c r="SXL2382" s="697"/>
      <c r="SXM2382" s="697"/>
      <c r="SXN2382" s="473"/>
      <c r="SXO2382" s="470"/>
      <c r="SXP2382" s="470"/>
      <c r="SXQ2382" s="470"/>
      <c r="SXR2382" s="677"/>
      <c r="SXS2382" s="470"/>
      <c r="SXT2382" s="467"/>
      <c r="SXU2382" s="559"/>
      <c r="SXV2382" s="467"/>
      <c r="SXW2382" s="467"/>
      <c r="SXX2382" s="467"/>
      <c r="SXY2382" s="467"/>
      <c r="SXZ2382" s="467"/>
      <c r="SYA2382" s="467"/>
      <c r="SYB2382" s="467"/>
      <c r="SYC2382" s="467"/>
      <c r="SYD2382" s="467"/>
      <c r="SYE2382" s="467"/>
      <c r="SYF2382" s="467"/>
      <c r="SYG2382" s="467"/>
      <c r="SYH2382" s="467"/>
      <c r="SYI2382" s="467"/>
      <c r="SYJ2382" s="467"/>
      <c r="SYK2382" s="467"/>
      <c r="SYL2382" s="467"/>
      <c r="SYM2382" s="467"/>
      <c r="SYN2382" s="467"/>
      <c r="SYO2382" s="467"/>
      <c r="SYP2382" s="467"/>
      <c r="SYQ2382" s="467"/>
      <c r="SYR2382" s="1055"/>
      <c r="SYS2382" s="695"/>
      <c r="SYT2382" s="696"/>
      <c r="SYU2382" s="696"/>
      <c r="SYV2382" s="697"/>
      <c r="SYW2382" s="697"/>
      <c r="SYX2382" s="473"/>
      <c r="SYY2382" s="470"/>
      <c r="SYZ2382" s="470"/>
      <c r="SZA2382" s="470"/>
      <c r="SZB2382" s="677"/>
      <c r="SZC2382" s="470"/>
      <c r="SZD2382" s="467"/>
      <c r="SZE2382" s="559"/>
      <c r="SZF2382" s="467"/>
      <c r="SZG2382" s="467"/>
      <c r="SZH2382" s="467"/>
      <c r="SZI2382" s="467"/>
      <c r="SZJ2382" s="467"/>
      <c r="SZK2382" s="467"/>
      <c r="SZL2382" s="467"/>
      <c r="SZM2382" s="467"/>
      <c r="SZN2382" s="467"/>
      <c r="SZO2382" s="467"/>
      <c r="SZP2382" s="467"/>
      <c r="SZQ2382" s="467"/>
      <c r="SZR2382" s="467"/>
      <c r="SZS2382" s="467"/>
      <c r="SZT2382" s="467"/>
      <c r="SZU2382" s="467"/>
      <c r="SZV2382" s="467"/>
      <c r="SZW2382" s="467"/>
      <c r="SZX2382" s="467"/>
      <c r="SZY2382" s="467"/>
      <c r="SZZ2382" s="467"/>
      <c r="TAA2382" s="467"/>
      <c r="TAB2382" s="1055"/>
      <c r="TAC2382" s="695"/>
      <c r="TAD2382" s="696"/>
      <c r="TAE2382" s="696"/>
      <c r="TAF2382" s="697"/>
      <c r="TAG2382" s="697"/>
      <c r="TAH2382" s="473"/>
      <c r="TAI2382" s="470"/>
      <c r="TAJ2382" s="470"/>
      <c r="TAK2382" s="470"/>
      <c r="TAL2382" s="677"/>
      <c r="TAM2382" s="470"/>
      <c r="TAN2382" s="467"/>
      <c r="TAO2382" s="559"/>
      <c r="TAP2382" s="467"/>
      <c r="TAQ2382" s="467"/>
      <c r="TAR2382" s="467"/>
      <c r="TAS2382" s="467"/>
      <c r="TAT2382" s="467"/>
      <c r="TAU2382" s="467"/>
      <c r="TAV2382" s="467"/>
      <c r="TAW2382" s="467"/>
      <c r="TAX2382" s="467"/>
      <c r="TAY2382" s="467"/>
      <c r="TAZ2382" s="467"/>
      <c r="TBA2382" s="467"/>
      <c r="TBB2382" s="467"/>
      <c r="TBC2382" s="467"/>
      <c r="TBD2382" s="467"/>
      <c r="TBE2382" s="467"/>
      <c r="TBF2382" s="467"/>
      <c r="TBG2382" s="467"/>
      <c r="TBH2382" s="467"/>
      <c r="TBI2382" s="467"/>
      <c r="TBJ2382" s="467"/>
      <c r="TBK2382" s="467"/>
      <c r="TBL2382" s="1055"/>
      <c r="TBM2382" s="695"/>
      <c r="TBN2382" s="696"/>
      <c r="TBO2382" s="696"/>
      <c r="TBP2382" s="697"/>
      <c r="TBQ2382" s="697"/>
      <c r="TBR2382" s="473"/>
      <c r="TBS2382" s="470"/>
      <c r="TBT2382" s="470"/>
      <c r="TBU2382" s="470"/>
      <c r="TBV2382" s="677"/>
      <c r="TBW2382" s="470"/>
      <c r="TBX2382" s="467"/>
      <c r="TBY2382" s="559"/>
      <c r="TBZ2382" s="467"/>
      <c r="TCA2382" s="467"/>
      <c r="TCB2382" s="467"/>
      <c r="TCC2382" s="467"/>
      <c r="TCD2382" s="467"/>
      <c r="TCE2382" s="467"/>
      <c r="TCF2382" s="467"/>
      <c r="TCG2382" s="467"/>
      <c r="TCH2382" s="467"/>
      <c r="TCI2382" s="467"/>
      <c r="TCJ2382" s="467"/>
      <c r="TCK2382" s="467"/>
      <c r="TCL2382" s="467"/>
      <c r="TCM2382" s="467"/>
      <c r="TCN2382" s="467"/>
      <c r="TCO2382" s="467"/>
      <c r="TCP2382" s="467"/>
      <c r="TCQ2382" s="467"/>
      <c r="TCR2382" s="467"/>
      <c r="TCS2382" s="467"/>
      <c r="TCT2382" s="467"/>
      <c r="TCU2382" s="467"/>
      <c r="TCV2382" s="1055"/>
      <c r="TCW2382" s="695"/>
      <c r="TCX2382" s="696"/>
      <c r="TCY2382" s="696"/>
      <c r="TCZ2382" s="697"/>
      <c r="TDA2382" s="697"/>
      <c r="TDB2382" s="473"/>
      <c r="TDC2382" s="470"/>
      <c r="TDD2382" s="470"/>
      <c r="TDE2382" s="470"/>
      <c r="TDF2382" s="677"/>
      <c r="TDG2382" s="470"/>
      <c r="TDH2382" s="467"/>
      <c r="TDI2382" s="559"/>
      <c r="TDJ2382" s="467"/>
      <c r="TDK2382" s="467"/>
      <c r="TDL2382" s="467"/>
      <c r="TDM2382" s="467"/>
      <c r="TDN2382" s="467"/>
      <c r="TDO2382" s="467"/>
      <c r="TDP2382" s="467"/>
      <c r="TDQ2382" s="467"/>
      <c r="TDR2382" s="467"/>
      <c r="TDS2382" s="467"/>
      <c r="TDT2382" s="467"/>
      <c r="TDU2382" s="467"/>
      <c r="TDV2382" s="467"/>
      <c r="TDW2382" s="467"/>
      <c r="TDX2382" s="467"/>
      <c r="TDY2382" s="467"/>
      <c r="TDZ2382" s="467"/>
      <c r="TEA2382" s="467"/>
      <c r="TEB2382" s="467"/>
      <c r="TEC2382" s="467"/>
      <c r="TED2382" s="467"/>
      <c r="TEE2382" s="467"/>
      <c r="TEF2382" s="1055"/>
      <c r="TEG2382" s="695"/>
      <c r="TEH2382" s="696"/>
      <c r="TEI2382" s="696"/>
      <c r="TEJ2382" s="697"/>
      <c r="TEK2382" s="697"/>
      <c r="TEL2382" s="473"/>
      <c r="TEM2382" s="470"/>
      <c r="TEN2382" s="470"/>
      <c r="TEO2382" s="470"/>
      <c r="TEP2382" s="677"/>
      <c r="TEQ2382" s="470"/>
      <c r="TER2382" s="467"/>
      <c r="TES2382" s="559"/>
      <c r="TET2382" s="467"/>
      <c r="TEU2382" s="467"/>
      <c r="TEV2382" s="467"/>
      <c r="TEW2382" s="467"/>
      <c r="TEX2382" s="467"/>
      <c r="TEY2382" s="467"/>
      <c r="TEZ2382" s="467"/>
      <c r="TFA2382" s="467"/>
      <c r="TFB2382" s="467"/>
      <c r="TFC2382" s="467"/>
      <c r="TFD2382" s="467"/>
      <c r="TFE2382" s="467"/>
      <c r="TFF2382" s="467"/>
      <c r="TFG2382" s="467"/>
      <c r="TFH2382" s="467"/>
      <c r="TFI2382" s="467"/>
      <c r="TFJ2382" s="467"/>
      <c r="TFK2382" s="467"/>
      <c r="TFL2382" s="467"/>
      <c r="TFM2382" s="467"/>
      <c r="TFN2382" s="467"/>
      <c r="TFO2382" s="467"/>
      <c r="TFP2382" s="1055"/>
      <c r="TFQ2382" s="695"/>
      <c r="TFR2382" s="696"/>
      <c r="TFS2382" s="696"/>
      <c r="TFT2382" s="697"/>
      <c r="TFU2382" s="697"/>
      <c r="TFV2382" s="473"/>
      <c r="TFW2382" s="470"/>
      <c r="TFX2382" s="470"/>
      <c r="TFY2382" s="470"/>
      <c r="TFZ2382" s="677"/>
      <c r="TGA2382" s="470"/>
      <c r="TGB2382" s="467"/>
      <c r="TGC2382" s="559"/>
      <c r="TGD2382" s="467"/>
      <c r="TGE2382" s="467"/>
      <c r="TGF2382" s="467"/>
      <c r="TGG2382" s="467"/>
      <c r="TGH2382" s="467"/>
      <c r="TGI2382" s="467"/>
      <c r="TGJ2382" s="467"/>
      <c r="TGK2382" s="467"/>
      <c r="TGL2382" s="467"/>
      <c r="TGM2382" s="467"/>
      <c r="TGN2382" s="467"/>
      <c r="TGO2382" s="467"/>
      <c r="TGP2382" s="467"/>
      <c r="TGQ2382" s="467"/>
      <c r="TGR2382" s="467"/>
      <c r="TGS2382" s="467"/>
      <c r="TGT2382" s="467"/>
      <c r="TGU2382" s="467"/>
      <c r="TGV2382" s="467"/>
      <c r="TGW2382" s="467"/>
      <c r="TGX2382" s="467"/>
      <c r="TGY2382" s="467"/>
      <c r="TGZ2382" s="1055"/>
      <c r="THA2382" s="695"/>
      <c r="THB2382" s="696"/>
      <c r="THC2382" s="696"/>
      <c r="THD2382" s="697"/>
      <c r="THE2382" s="697"/>
      <c r="THF2382" s="473"/>
      <c r="THG2382" s="470"/>
      <c r="THH2382" s="470"/>
      <c r="THI2382" s="470"/>
      <c r="THJ2382" s="677"/>
      <c r="THK2382" s="470"/>
      <c r="THL2382" s="467"/>
      <c r="THM2382" s="559"/>
      <c r="THN2382" s="467"/>
      <c r="THO2382" s="467"/>
      <c r="THP2382" s="467"/>
      <c r="THQ2382" s="467"/>
      <c r="THR2382" s="467"/>
      <c r="THS2382" s="467"/>
      <c r="THT2382" s="467"/>
      <c r="THU2382" s="467"/>
      <c r="THV2382" s="467"/>
      <c r="THW2382" s="467"/>
      <c r="THX2382" s="467"/>
      <c r="THY2382" s="467"/>
      <c r="THZ2382" s="467"/>
      <c r="TIA2382" s="467"/>
      <c r="TIB2382" s="467"/>
      <c r="TIC2382" s="467"/>
      <c r="TID2382" s="467"/>
      <c r="TIE2382" s="467"/>
      <c r="TIF2382" s="467"/>
      <c r="TIG2382" s="467"/>
      <c r="TIH2382" s="467"/>
      <c r="TII2382" s="467"/>
      <c r="TIJ2382" s="1055"/>
      <c r="TIK2382" s="695"/>
      <c r="TIL2382" s="696"/>
      <c r="TIM2382" s="696"/>
      <c r="TIN2382" s="697"/>
      <c r="TIO2382" s="697"/>
      <c r="TIP2382" s="473"/>
      <c r="TIQ2382" s="470"/>
      <c r="TIR2382" s="470"/>
      <c r="TIS2382" s="470"/>
      <c r="TIT2382" s="677"/>
      <c r="TIU2382" s="470"/>
      <c r="TIV2382" s="467"/>
      <c r="TIW2382" s="559"/>
      <c r="TIX2382" s="467"/>
      <c r="TIY2382" s="467"/>
      <c r="TIZ2382" s="467"/>
      <c r="TJA2382" s="467"/>
      <c r="TJB2382" s="467"/>
      <c r="TJC2382" s="467"/>
      <c r="TJD2382" s="467"/>
      <c r="TJE2382" s="467"/>
      <c r="TJF2382" s="467"/>
      <c r="TJG2382" s="467"/>
      <c r="TJH2382" s="467"/>
      <c r="TJI2382" s="467"/>
      <c r="TJJ2382" s="467"/>
      <c r="TJK2382" s="467"/>
      <c r="TJL2382" s="467"/>
      <c r="TJM2382" s="467"/>
      <c r="TJN2382" s="467"/>
      <c r="TJO2382" s="467"/>
      <c r="TJP2382" s="467"/>
      <c r="TJQ2382" s="467"/>
      <c r="TJR2382" s="467"/>
      <c r="TJS2382" s="467"/>
      <c r="TJT2382" s="1055"/>
      <c r="TJU2382" s="695"/>
      <c r="TJV2382" s="696"/>
      <c r="TJW2382" s="696"/>
      <c r="TJX2382" s="697"/>
      <c r="TJY2382" s="697"/>
      <c r="TJZ2382" s="473"/>
      <c r="TKA2382" s="470"/>
      <c r="TKB2382" s="470"/>
      <c r="TKC2382" s="470"/>
      <c r="TKD2382" s="677"/>
      <c r="TKE2382" s="470"/>
      <c r="TKF2382" s="467"/>
      <c r="TKG2382" s="559"/>
      <c r="TKH2382" s="467"/>
      <c r="TKI2382" s="467"/>
      <c r="TKJ2382" s="467"/>
      <c r="TKK2382" s="467"/>
      <c r="TKL2382" s="467"/>
      <c r="TKM2382" s="467"/>
      <c r="TKN2382" s="467"/>
      <c r="TKO2382" s="467"/>
      <c r="TKP2382" s="467"/>
      <c r="TKQ2382" s="467"/>
      <c r="TKR2382" s="467"/>
      <c r="TKS2382" s="467"/>
      <c r="TKT2382" s="467"/>
      <c r="TKU2382" s="467"/>
      <c r="TKV2382" s="467"/>
      <c r="TKW2382" s="467"/>
      <c r="TKX2382" s="467"/>
      <c r="TKY2382" s="467"/>
      <c r="TKZ2382" s="467"/>
      <c r="TLA2382" s="467"/>
      <c r="TLB2382" s="467"/>
      <c r="TLC2382" s="467"/>
      <c r="TLD2382" s="1055"/>
      <c r="TLE2382" s="695"/>
      <c r="TLF2382" s="696"/>
      <c r="TLG2382" s="696"/>
      <c r="TLH2382" s="697"/>
      <c r="TLI2382" s="697"/>
      <c r="TLJ2382" s="473"/>
      <c r="TLK2382" s="470"/>
      <c r="TLL2382" s="470"/>
      <c r="TLM2382" s="470"/>
      <c r="TLN2382" s="677"/>
      <c r="TLO2382" s="470"/>
      <c r="TLP2382" s="467"/>
      <c r="TLQ2382" s="559"/>
      <c r="TLR2382" s="467"/>
      <c r="TLS2382" s="467"/>
      <c r="TLT2382" s="467"/>
      <c r="TLU2382" s="467"/>
      <c r="TLV2382" s="467"/>
      <c r="TLW2382" s="467"/>
      <c r="TLX2382" s="467"/>
      <c r="TLY2382" s="467"/>
      <c r="TLZ2382" s="467"/>
      <c r="TMA2382" s="467"/>
      <c r="TMB2382" s="467"/>
      <c r="TMC2382" s="467"/>
      <c r="TMD2382" s="467"/>
      <c r="TME2382" s="467"/>
      <c r="TMF2382" s="467"/>
      <c r="TMG2382" s="467"/>
      <c r="TMH2382" s="467"/>
      <c r="TMI2382" s="467"/>
      <c r="TMJ2382" s="467"/>
      <c r="TMK2382" s="467"/>
      <c r="TML2382" s="467"/>
      <c r="TMM2382" s="467"/>
      <c r="TMN2382" s="1055"/>
      <c r="TMO2382" s="695"/>
      <c r="TMP2382" s="696"/>
      <c r="TMQ2382" s="696"/>
      <c r="TMR2382" s="697"/>
      <c r="TMS2382" s="697"/>
      <c r="TMT2382" s="473"/>
      <c r="TMU2382" s="470"/>
      <c r="TMV2382" s="470"/>
      <c r="TMW2382" s="470"/>
      <c r="TMX2382" s="677"/>
      <c r="TMY2382" s="470"/>
      <c r="TMZ2382" s="467"/>
      <c r="TNA2382" s="559"/>
      <c r="TNB2382" s="467"/>
      <c r="TNC2382" s="467"/>
      <c r="TND2382" s="467"/>
      <c r="TNE2382" s="467"/>
      <c r="TNF2382" s="467"/>
      <c r="TNG2382" s="467"/>
      <c r="TNH2382" s="467"/>
      <c r="TNI2382" s="467"/>
      <c r="TNJ2382" s="467"/>
      <c r="TNK2382" s="467"/>
      <c r="TNL2382" s="467"/>
      <c r="TNM2382" s="467"/>
      <c r="TNN2382" s="467"/>
      <c r="TNO2382" s="467"/>
      <c r="TNP2382" s="467"/>
      <c r="TNQ2382" s="467"/>
      <c r="TNR2382" s="467"/>
      <c r="TNS2382" s="467"/>
      <c r="TNT2382" s="467"/>
      <c r="TNU2382" s="467"/>
      <c r="TNV2382" s="467"/>
      <c r="TNW2382" s="467"/>
      <c r="TNX2382" s="1055"/>
      <c r="TNY2382" s="695"/>
      <c r="TNZ2382" s="696"/>
      <c r="TOA2382" s="696"/>
      <c r="TOB2382" s="697"/>
      <c r="TOC2382" s="697"/>
      <c r="TOD2382" s="473"/>
      <c r="TOE2382" s="470"/>
      <c r="TOF2382" s="470"/>
      <c r="TOG2382" s="470"/>
      <c r="TOH2382" s="677"/>
      <c r="TOI2382" s="470"/>
      <c r="TOJ2382" s="467"/>
      <c r="TOK2382" s="559"/>
      <c r="TOL2382" s="467"/>
      <c r="TOM2382" s="467"/>
      <c r="TON2382" s="467"/>
      <c r="TOO2382" s="467"/>
      <c r="TOP2382" s="467"/>
      <c r="TOQ2382" s="467"/>
      <c r="TOR2382" s="467"/>
      <c r="TOS2382" s="467"/>
      <c r="TOT2382" s="467"/>
      <c r="TOU2382" s="467"/>
      <c r="TOV2382" s="467"/>
      <c r="TOW2382" s="467"/>
      <c r="TOX2382" s="467"/>
      <c r="TOY2382" s="467"/>
      <c r="TOZ2382" s="467"/>
      <c r="TPA2382" s="467"/>
      <c r="TPB2382" s="467"/>
      <c r="TPC2382" s="467"/>
      <c r="TPD2382" s="467"/>
      <c r="TPE2382" s="467"/>
      <c r="TPF2382" s="467"/>
      <c r="TPG2382" s="467"/>
      <c r="TPH2382" s="1055"/>
      <c r="TPI2382" s="695"/>
      <c r="TPJ2382" s="696"/>
      <c r="TPK2382" s="696"/>
      <c r="TPL2382" s="697"/>
      <c r="TPM2382" s="697"/>
      <c r="TPN2382" s="473"/>
      <c r="TPO2382" s="470"/>
      <c r="TPP2382" s="470"/>
      <c r="TPQ2382" s="470"/>
      <c r="TPR2382" s="677"/>
      <c r="TPS2382" s="470"/>
      <c r="TPT2382" s="467"/>
      <c r="TPU2382" s="559"/>
      <c r="TPV2382" s="467"/>
      <c r="TPW2382" s="467"/>
      <c r="TPX2382" s="467"/>
      <c r="TPY2382" s="467"/>
      <c r="TPZ2382" s="467"/>
      <c r="TQA2382" s="467"/>
      <c r="TQB2382" s="467"/>
      <c r="TQC2382" s="467"/>
      <c r="TQD2382" s="467"/>
      <c r="TQE2382" s="467"/>
      <c r="TQF2382" s="467"/>
      <c r="TQG2382" s="467"/>
      <c r="TQH2382" s="467"/>
      <c r="TQI2382" s="467"/>
      <c r="TQJ2382" s="467"/>
      <c r="TQK2382" s="467"/>
      <c r="TQL2382" s="467"/>
      <c r="TQM2382" s="467"/>
      <c r="TQN2382" s="467"/>
      <c r="TQO2382" s="467"/>
      <c r="TQP2382" s="467"/>
      <c r="TQQ2382" s="467"/>
      <c r="TQR2382" s="1055"/>
      <c r="TQS2382" s="695"/>
      <c r="TQT2382" s="696"/>
      <c r="TQU2382" s="696"/>
      <c r="TQV2382" s="697"/>
      <c r="TQW2382" s="697"/>
      <c r="TQX2382" s="473"/>
      <c r="TQY2382" s="470"/>
      <c r="TQZ2382" s="470"/>
      <c r="TRA2382" s="470"/>
      <c r="TRB2382" s="677"/>
      <c r="TRC2382" s="470"/>
      <c r="TRD2382" s="467"/>
      <c r="TRE2382" s="559"/>
      <c r="TRF2382" s="467"/>
      <c r="TRG2382" s="467"/>
      <c r="TRH2382" s="467"/>
      <c r="TRI2382" s="467"/>
      <c r="TRJ2382" s="467"/>
      <c r="TRK2382" s="467"/>
      <c r="TRL2382" s="467"/>
      <c r="TRM2382" s="467"/>
      <c r="TRN2382" s="467"/>
      <c r="TRO2382" s="467"/>
      <c r="TRP2382" s="467"/>
      <c r="TRQ2382" s="467"/>
      <c r="TRR2382" s="467"/>
      <c r="TRS2382" s="467"/>
      <c r="TRT2382" s="467"/>
      <c r="TRU2382" s="467"/>
      <c r="TRV2382" s="467"/>
      <c r="TRW2382" s="467"/>
      <c r="TRX2382" s="467"/>
      <c r="TRY2382" s="467"/>
      <c r="TRZ2382" s="467"/>
      <c r="TSA2382" s="467"/>
      <c r="TSB2382" s="1055"/>
      <c r="TSC2382" s="695"/>
      <c r="TSD2382" s="696"/>
      <c r="TSE2382" s="696"/>
      <c r="TSF2382" s="697"/>
      <c r="TSG2382" s="697"/>
      <c r="TSH2382" s="473"/>
      <c r="TSI2382" s="470"/>
      <c r="TSJ2382" s="470"/>
      <c r="TSK2382" s="470"/>
      <c r="TSL2382" s="677"/>
      <c r="TSM2382" s="470"/>
      <c r="TSN2382" s="467"/>
      <c r="TSO2382" s="559"/>
      <c r="TSP2382" s="467"/>
      <c r="TSQ2382" s="467"/>
      <c r="TSR2382" s="467"/>
      <c r="TSS2382" s="467"/>
      <c r="TST2382" s="467"/>
      <c r="TSU2382" s="467"/>
      <c r="TSV2382" s="467"/>
      <c r="TSW2382" s="467"/>
      <c r="TSX2382" s="467"/>
      <c r="TSY2382" s="467"/>
      <c r="TSZ2382" s="467"/>
      <c r="TTA2382" s="467"/>
      <c r="TTB2382" s="467"/>
      <c r="TTC2382" s="467"/>
      <c r="TTD2382" s="467"/>
      <c r="TTE2382" s="467"/>
      <c r="TTF2382" s="467"/>
      <c r="TTG2382" s="467"/>
      <c r="TTH2382" s="467"/>
      <c r="TTI2382" s="467"/>
      <c r="TTJ2382" s="467"/>
      <c r="TTK2382" s="467"/>
      <c r="TTL2382" s="1055"/>
      <c r="TTM2382" s="695"/>
      <c r="TTN2382" s="696"/>
      <c r="TTO2382" s="696"/>
      <c r="TTP2382" s="697"/>
      <c r="TTQ2382" s="697"/>
      <c r="TTR2382" s="473"/>
      <c r="TTS2382" s="470"/>
      <c r="TTT2382" s="470"/>
      <c r="TTU2382" s="470"/>
      <c r="TTV2382" s="677"/>
      <c r="TTW2382" s="470"/>
      <c r="TTX2382" s="467"/>
      <c r="TTY2382" s="559"/>
      <c r="TTZ2382" s="467"/>
      <c r="TUA2382" s="467"/>
      <c r="TUB2382" s="467"/>
      <c r="TUC2382" s="467"/>
      <c r="TUD2382" s="467"/>
      <c r="TUE2382" s="467"/>
      <c r="TUF2382" s="467"/>
      <c r="TUG2382" s="467"/>
      <c r="TUH2382" s="467"/>
      <c r="TUI2382" s="467"/>
      <c r="TUJ2382" s="467"/>
      <c r="TUK2382" s="467"/>
      <c r="TUL2382" s="467"/>
      <c r="TUM2382" s="467"/>
      <c r="TUN2382" s="467"/>
      <c r="TUO2382" s="467"/>
      <c r="TUP2382" s="467"/>
      <c r="TUQ2382" s="467"/>
      <c r="TUR2382" s="467"/>
      <c r="TUS2382" s="467"/>
      <c r="TUT2382" s="467"/>
      <c r="TUU2382" s="467"/>
      <c r="TUV2382" s="1055"/>
      <c r="TUW2382" s="695"/>
      <c r="TUX2382" s="696"/>
      <c r="TUY2382" s="696"/>
      <c r="TUZ2382" s="697"/>
      <c r="TVA2382" s="697"/>
      <c r="TVB2382" s="473"/>
      <c r="TVC2382" s="470"/>
      <c r="TVD2382" s="470"/>
      <c r="TVE2382" s="470"/>
      <c r="TVF2382" s="677"/>
      <c r="TVG2382" s="470"/>
      <c r="TVH2382" s="467"/>
      <c r="TVI2382" s="559"/>
      <c r="TVJ2382" s="467"/>
      <c r="TVK2382" s="467"/>
      <c r="TVL2382" s="467"/>
      <c r="TVM2382" s="467"/>
      <c r="TVN2382" s="467"/>
      <c r="TVO2382" s="467"/>
      <c r="TVP2382" s="467"/>
      <c r="TVQ2382" s="467"/>
      <c r="TVR2382" s="467"/>
      <c r="TVS2382" s="467"/>
      <c r="TVT2382" s="467"/>
      <c r="TVU2382" s="467"/>
      <c r="TVV2382" s="467"/>
      <c r="TVW2382" s="467"/>
      <c r="TVX2382" s="467"/>
      <c r="TVY2382" s="467"/>
      <c r="TVZ2382" s="467"/>
      <c r="TWA2382" s="467"/>
      <c r="TWB2382" s="467"/>
      <c r="TWC2382" s="467"/>
      <c r="TWD2382" s="467"/>
      <c r="TWE2382" s="467"/>
      <c r="TWF2382" s="1055"/>
      <c r="TWG2382" s="695"/>
      <c r="TWH2382" s="696"/>
      <c r="TWI2382" s="696"/>
      <c r="TWJ2382" s="697"/>
      <c r="TWK2382" s="697"/>
      <c r="TWL2382" s="473"/>
      <c r="TWM2382" s="470"/>
      <c r="TWN2382" s="470"/>
      <c r="TWO2382" s="470"/>
      <c r="TWP2382" s="677"/>
      <c r="TWQ2382" s="470"/>
      <c r="TWR2382" s="467"/>
      <c r="TWS2382" s="559"/>
      <c r="TWT2382" s="467"/>
      <c r="TWU2382" s="467"/>
      <c r="TWV2382" s="467"/>
      <c r="TWW2382" s="467"/>
      <c r="TWX2382" s="467"/>
      <c r="TWY2382" s="467"/>
      <c r="TWZ2382" s="467"/>
      <c r="TXA2382" s="467"/>
      <c r="TXB2382" s="467"/>
      <c r="TXC2382" s="467"/>
      <c r="TXD2382" s="467"/>
      <c r="TXE2382" s="467"/>
      <c r="TXF2382" s="467"/>
      <c r="TXG2382" s="467"/>
      <c r="TXH2382" s="467"/>
      <c r="TXI2382" s="467"/>
      <c r="TXJ2382" s="467"/>
      <c r="TXK2382" s="467"/>
      <c r="TXL2382" s="467"/>
      <c r="TXM2382" s="467"/>
      <c r="TXN2382" s="467"/>
      <c r="TXO2382" s="467"/>
      <c r="TXP2382" s="1055"/>
      <c r="TXQ2382" s="695"/>
      <c r="TXR2382" s="696"/>
      <c r="TXS2382" s="696"/>
      <c r="TXT2382" s="697"/>
      <c r="TXU2382" s="697"/>
      <c r="TXV2382" s="473"/>
      <c r="TXW2382" s="470"/>
      <c r="TXX2382" s="470"/>
      <c r="TXY2382" s="470"/>
      <c r="TXZ2382" s="677"/>
      <c r="TYA2382" s="470"/>
      <c r="TYB2382" s="467"/>
      <c r="TYC2382" s="559"/>
      <c r="TYD2382" s="467"/>
      <c r="TYE2382" s="467"/>
      <c r="TYF2382" s="467"/>
      <c r="TYG2382" s="467"/>
      <c r="TYH2382" s="467"/>
      <c r="TYI2382" s="467"/>
      <c r="TYJ2382" s="467"/>
      <c r="TYK2382" s="467"/>
      <c r="TYL2382" s="467"/>
      <c r="TYM2382" s="467"/>
      <c r="TYN2382" s="467"/>
      <c r="TYO2382" s="467"/>
      <c r="TYP2382" s="467"/>
      <c r="TYQ2382" s="467"/>
      <c r="TYR2382" s="467"/>
      <c r="TYS2382" s="467"/>
      <c r="TYT2382" s="467"/>
      <c r="TYU2382" s="467"/>
      <c r="TYV2382" s="467"/>
      <c r="TYW2382" s="467"/>
      <c r="TYX2382" s="467"/>
      <c r="TYY2382" s="467"/>
      <c r="TYZ2382" s="1055"/>
      <c r="TZA2382" s="695"/>
      <c r="TZB2382" s="696"/>
      <c r="TZC2382" s="696"/>
      <c r="TZD2382" s="697"/>
      <c r="TZE2382" s="697"/>
      <c r="TZF2382" s="473"/>
      <c r="TZG2382" s="470"/>
      <c r="TZH2382" s="470"/>
      <c r="TZI2382" s="470"/>
      <c r="TZJ2382" s="677"/>
      <c r="TZK2382" s="470"/>
      <c r="TZL2382" s="467"/>
      <c r="TZM2382" s="559"/>
      <c r="TZN2382" s="467"/>
      <c r="TZO2382" s="467"/>
      <c r="TZP2382" s="467"/>
      <c r="TZQ2382" s="467"/>
      <c r="TZR2382" s="467"/>
      <c r="TZS2382" s="467"/>
      <c r="TZT2382" s="467"/>
      <c r="TZU2382" s="467"/>
      <c r="TZV2382" s="467"/>
      <c r="TZW2382" s="467"/>
      <c r="TZX2382" s="467"/>
      <c r="TZY2382" s="467"/>
      <c r="TZZ2382" s="467"/>
      <c r="UAA2382" s="467"/>
      <c r="UAB2382" s="467"/>
      <c r="UAC2382" s="467"/>
      <c r="UAD2382" s="467"/>
      <c r="UAE2382" s="467"/>
      <c r="UAF2382" s="467"/>
      <c r="UAG2382" s="467"/>
      <c r="UAH2382" s="467"/>
      <c r="UAI2382" s="467"/>
      <c r="UAJ2382" s="1055"/>
      <c r="UAK2382" s="695"/>
      <c r="UAL2382" s="696"/>
      <c r="UAM2382" s="696"/>
      <c r="UAN2382" s="697"/>
      <c r="UAO2382" s="697"/>
      <c r="UAP2382" s="473"/>
      <c r="UAQ2382" s="470"/>
      <c r="UAR2382" s="470"/>
      <c r="UAS2382" s="470"/>
      <c r="UAT2382" s="677"/>
      <c r="UAU2382" s="470"/>
      <c r="UAV2382" s="467"/>
      <c r="UAW2382" s="559"/>
      <c r="UAX2382" s="467"/>
      <c r="UAY2382" s="467"/>
      <c r="UAZ2382" s="467"/>
      <c r="UBA2382" s="467"/>
      <c r="UBB2382" s="467"/>
      <c r="UBC2382" s="467"/>
      <c r="UBD2382" s="467"/>
      <c r="UBE2382" s="467"/>
      <c r="UBF2382" s="467"/>
      <c r="UBG2382" s="467"/>
      <c r="UBH2382" s="467"/>
      <c r="UBI2382" s="467"/>
      <c r="UBJ2382" s="467"/>
      <c r="UBK2382" s="467"/>
      <c r="UBL2382" s="467"/>
      <c r="UBM2382" s="467"/>
      <c r="UBN2382" s="467"/>
      <c r="UBO2382" s="467"/>
      <c r="UBP2382" s="467"/>
      <c r="UBQ2382" s="467"/>
      <c r="UBR2382" s="467"/>
      <c r="UBS2382" s="467"/>
      <c r="UBT2382" s="1055"/>
      <c r="UBU2382" s="695"/>
      <c r="UBV2382" s="696"/>
      <c r="UBW2382" s="696"/>
      <c r="UBX2382" s="697"/>
      <c r="UBY2382" s="697"/>
      <c r="UBZ2382" s="473"/>
      <c r="UCA2382" s="470"/>
      <c r="UCB2382" s="470"/>
      <c r="UCC2382" s="470"/>
      <c r="UCD2382" s="677"/>
      <c r="UCE2382" s="470"/>
      <c r="UCF2382" s="467"/>
      <c r="UCG2382" s="559"/>
      <c r="UCH2382" s="467"/>
      <c r="UCI2382" s="467"/>
      <c r="UCJ2382" s="467"/>
      <c r="UCK2382" s="467"/>
      <c r="UCL2382" s="467"/>
      <c r="UCM2382" s="467"/>
      <c r="UCN2382" s="467"/>
      <c r="UCO2382" s="467"/>
      <c r="UCP2382" s="467"/>
      <c r="UCQ2382" s="467"/>
      <c r="UCR2382" s="467"/>
      <c r="UCS2382" s="467"/>
      <c r="UCT2382" s="467"/>
      <c r="UCU2382" s="467"/>
      <c r="UCV2382" s="467"/>
      <c r="UCW2382" s="467"/>
      <c r="UCX2382" s="467"/>
      <c r="UCY2382" s="467"/>
      <c r="UCZ2382" s="467"/>
      <c r="UDA2382" s="467"/>
      <c r="UDB2382" s="467"/>
      <c r="UDC2382" s="467"/>
      <c r="UDD2382" s="1055"/>
      <c r="UDE2382" s="695"/>
      <c r="UDF2382" s="696"/>
      <c r="UDG2382" s="696"/>
      <c r="UDH2382" s="697"/>
      <c r="UDI2382" s="697"/>
      <c r="UDJ2382" s="473"/>
      <c r="UDK2382" s="470"/>
      <c r="UDL2382" s="470"/>
      <c r="UDM2382" s="470"/>
      <c r="UDN2382" s="677"/>
      <c r="UDO2382" s="470"/>
      <c r="UDP2382" s="467"/>
      <c r="UDQ2382" s="559"/>
      <c r="UDR2382" s="467"/>
      <c r="UDS2382" s="467"/>
      <c r="UDT2382" s="467"/>
      <c r="UDU2382" s="467"/>
      <c r="UDV2382" s="467"/>
      <c r="UDW2382" s="467"/>
      <c r="UDX2382" s="467"/>
      <c r="UDY2382" s="467"/>
      <c r="UDZ2382" s="467"/>
      <c r="UEA2382" s="467"/>
      <c r="UEB2382" s="467"/>
      <c r="UEC2382" s="467"/>
      <c r="UED2382" s="467"/>
      <c r="UEE2382" s="467"/>
      <c r="UEF2382" s="467"/>
      <c r="UEG2382" s="467"/>
      <c r="UEH2382" s="467"/>
      <c r="UEI2382" s="467"/>
      <c r="UEJ2382" s="467"/>
      <c r="UEK2382" s="467"/>
      <c r="UEL2382" s="467"/>
      <c r="UEM2382" s="467"/>
      <c r="UEN2382" s="1055"/>
      <c r="UEO2382" s="695"/>
      <c r="UEP2382" s="696"/>
      <c r="UEQ2382" s="696"/>
      <c r="UER2382" s="697"/>
      <c r="UES2382" s="697"/>
      <c r="UET2382" s="473"/>
      <c r="UEU2382" s="470"/>
      <c r="UEV2382" s="470"/>
      <c r="UEW2382" s="470"/>
      <c r="UEX2382" s="677"/>
      <c r="UEY2382" s="470"/>
      <c r="UEZ2382" s="467"/>
      <c r="UFA2382" s="559"/>
      <c r="UFB2382" s="467"/>
      <c r="UFC2382" s="467"/>
      <c r="UFD2382" s="467"/>
      <c r="UFE2382" s="467"/>
      <c r="UFF2382" s="467"/>
      <c r="UFG2382" s="467"/>
      <c r="UFH2382" s="467"/>
      <c r="UFI2382" s="467"/>
      <c r="UFJ2382" s="467"/>
      <c r="UFK2382" s="467"/>
      <c r="UFL2382" s="467"/>
      <c r="UFM2382" s="467"/>
      <c r="UFN2382" s="467"/>
      <c r="UFO2382" s="467"/>
      <c r="UFP2382" s="467"/>
      <c r="UFQ2382" s="467"/>
      <c r="UFR2382" s="467"/>
      <c r="UFS2382" s="467"/>
      <c r="UFT2382" s="467"/>
      <c r="UFU2382" s="467"/>
      <c r="UFV2382" s="467"/>
      <c r="UFW2382" s="467"/>
      <c r="UFX2382" s="1055"/>
      <c r="UFY2382" s="695"/>
      <c r="UFZ2382" s="696"/>
      <c r="UGA2382" s="696"/>
      <c r="UGB2382" s="697"/>
      <c r="UGC2382" s="697"/>
      <c r="UGD2382" s="473"/>
      <c r="UGE2382" s="470"/>
      <c r="UGF2382" s="470"/>
      <c r="UGG2382" s="470"/>
      <c r="UGH2382" s="677"/>
      <c r="UGI2382" s="470"/>
      <c r="UGJ2382" s="467"/>
      <c r="UGK2382" s="559"/>
      <c r="UGL2382" s="467"/>
      <c r="UGM2382" s="467"/>
      <c r="UGN2382" s="467"/>
      <c r="UGO2382" s="467"/>
      <c r="UGP2382" s="467"/>
      <c r="UGQ2382" s="467"/>
      <c r="UGR2382" s="467"/>
      <c r="UGS2382" s="467"/>
      <c r="UGT2382" s="467"/>
      <c r="UGU2382" s="467"/>
      <c r="UGV2382" s="467"/>
      <c r="UGW2382" s="467"/>
      <c r="UGX2382" s="467"/>
      <c r="UGY2382" s="467"/>
      <c r="UGZ2382" s="467"/>
      <c r="UHA2382" s="467"/>
      <c r="UHB2382" s="467"/>
      <c r="UHC2382" s="467"/>
      <c r="UHD2382" s="467"/>
      <c r="UHE2382" s="467"/>
      <c r="UHF2382" s="467"/>
      <c r="UHG2382" s="467"/>
      <c r="UHH2382" s="1055"/>
      <c r="UHI2382" s="695"/>
      <c r="UHJ2382" s="696"/>
      <c r="UHK2382" s="696"/>
      <c r="UHL2382" s="697"/>
      <c r="UHM2382" s="697"/>
      <c r="UHN2382" s="473"/>
      <c r="UHO2382" s="470"/>
      <c r="UHP2382" s="470"/>
      <c r="UHQ2382" s="470"/>
      <c r="UHR2382" s="677"/>
      <c r="UHS2382" s="470"/>
      <c r="UHT2382" s="467"/>
      <c r="UHU2382" s="559"/>
      <c r="UHV2382" s="467"/>
      <c r="UHW2382" s="467"/>
      <c r="UHX2382" s="467"/>
      <c r="UHY2382" s="467"/>
      <c r="UHZ2382" s="467"/>
      <c r="UIA2382" s="467"/>
      <c r="UIB2382" s="467"/>
      <c r="UIC2382" s="467"/>
      <c r="UID2382" s="467"/>
      <c r="UIE2382" s="467"/>
      <c r="UIF2382" s="467"/>
      <c r="UIG2382" s="467"/>
      <c r="UIH2382" s="467"/>
      <c r="UII2382" s="467"/>
      <c r="UIJ2382" s="467"/>
      <c r="UIK2382" s="467"/>
      <c r="UIL2382" s="467"/>
      <c r="UIM2382" s="467"/>
      <c r="UIN2382" s="467"/>
      <c r="UIO2382" s="467"/>
      <c r="UIP2382" s="467"/>
      <c r="UIQ2382" s="467"/>
      <c r="UIR2382" s="1055"/>
      <c r="UIS2382" s="695"/>
      <c r="UIT2382" s="696"/>
      <c r="UIU2382" s="696"/>
      <c r="UIV2382" s="697"/>
      <c r="UIW2382" s="697"/>
      <c r="UIX2382" s="473"/>
      <c r="UIY2382" s="470"/>
      <c r="UIZ2382" s="470"/>
      <c r="UJA2382" s="470"/>
      <c r="UJB2382" s="677"/>
      <c r="UJC2382" s="470"/>
      <c r="UJD2382" s="467"/>
      <c r="UJE2382" s="559"/>
      <c r="UJF2382" s="467"/>
      <c r="UJG2382" s="467"/>
      <c r="UJH2382" s="467"/>
      <c r="UJI2382" s="467"/>
      <c r="UJJ2382" s="467"/>
      <c r="UJK2382" s="467"/>
      <c r="UJL2382" s="467"/>
      <c r="UJM2382" s="467"/>
      <c r="UJN2382" s="467"/>
      <c r="UJO2382" s="467"/>
      <c r="UJP2382" s="467"/>
      <c r="UJQ2382" s="467"/>
      <c r="UJR2382" s="467"/>
      <c r="UJS2382" s="467"/>
      <c r="UJT2382" s="467"/>
      <c r="UJU2382" s="467"/>
      <c r="UJV2382" s="467"/>
      <c r="UJW2382" s="467"/>
      <c r="UJX2382" s="467"/>
      <c r="UJY2382" s="467"/>
      <c r="UJZ2382" s="467"/>
      <c r="UKA2382" s="467"/>
      <c r="UKB2382" s="1055"/>
      <c r="UKC2382" s="695"/>
      <c r="UKD2382" s="696"/>
      <c r="UKE2382" s="696"/>
      <c r="UKF2382" s="697"/>
      <c r="UKG2382" s="697"/>
      <c r="UKH2382" s="473"/>
      <c r="UKI2382" s="470"/>
      <c r="UKJ2382" s="470"/>
      <c r="UKK2382" s="470"/>
      <c r="UKL2382" s="677"/>
      <c r="UKM2382" s="470"/>
      <c r="UKN2382" s="467"/>
      <c r="UKO2382" s="559"/>
      <c r="UKP2382" s="467"/>
      <c r="UKQ2382" s="467"/>
      <c r="UKR2382" s="467"/>
      <c r="UKS2382" s="467"/>
      <c r="UKT2382" s="467"/>
      <c r="UKU2382" s="467"/>
      <c r="UKV2382" s="467"/>
      <c r="UKW2382" s="467"/>
      <c r="UKX2382" s="467"/>
      <c r="UKY2382" s="467"/>
      <c r="UKZ2382" s="467"/>
      <c r="ULA2382" s="467"/>
      <c r="ULB2382" s="467"/>
      <c r="ULC2382" s="467"/>
      <c r="ULD2382" s="467"/>
      <c r="ULE2382" s="467"/>
      <c r="ULF2382" s="467"/>
      <c r="ULG2382" s="467"/>
      <c r="ULH2382" s="467"/>
      <c r="ULI2382" s="467"/>
      <c r="ULJ2382" s="467"/>
      <c r="ULK2382" s="467"/>
      <c r="ULL2382" s="1055"/>
      <c r="ULM2382" s="695"/>
      <c r="ULN2382" s="696"/>
      <c r="ULO2382" s="696"/>
      <c r="ULP2382" s="697"/>
      <c r="ULQ2382" s="697"/>
      <c r="ULR2382" s="473"/>
      <c r="ULS2382" s="470"/>
      <c r="ULT2382" s="470"/>
      <c r="ULU2382" s="470"/>
      <c r="ULV2382" s="677"/>
      <c r="ULW2382" s="470"/>
      <c r="ULX2382" s="467"/>
      <c r="ULY2382" s="559"/>
      <c r="ULZ2382" s="467"/>
      <c r="UMA2382" s="467"/>
      <c r="UMB2382" s="467"/>
      <c r="UMC2382" s="467"/>
      <c r="UMD2382" s="467"/>
      <c r="UME2382" s="467"/>
      <c r="UMF2382" s="467"/>
      <c r="UMG2382" s="467"/>
      <c r="UMH2382" s="467"/>
      <c r="UMI2382" s="467"/>
      <c r="UMJ2382" s="467"/>
      <c r="UMK2382" s="467"/>
      <c r="UML2382" s="467"/>
      <c r="UMM2382" s="467"/>
      <c r="UMN2382" s="467"/>
      <c r="UMO2382" s="467"/>
      <c r="UMP2382" s="467"/>
      <c r="UMQ2382" s="467"/>
      <c r="UMR2382" s="467"/>
      <c r="UMS2382" s="467"/>
      <c r="UMT2382" s="467"/>
      <c r="UMU2382" s="467"/>
      <c r="UMV2382" s="1055"/>
      <c r="UMW2382" s="695"/>
      <c r="UMX2382" s="696"/>
      <c r="UMY2382" s="696"/>
      <c r="UMZ2382" s="697"/>
      <c r="UNA2382" s="697"/>
      <c r="UNB2382" s="473"/>
      <c r="UNC2382" s="470"/>
      <c r="UND2382" s="470"/>
      <c r="UNE2382" s="470"/>
      <c r="UNF2382" s="677"/>
      <c r="UNG2382" s="470"/>
      <c r="UNH2382" s="467"/>
      <c r="UNI2382" s="559"/>
      <c r="UNJ2382" s="467"/>
      <c r="UNK2382" s="467"/>
      <c r="UNL2382" s="467"/>
      <c r="UNM2382" s="467"/>
      <c r="UNN2382" s="467"/>
      <c r="UNO2382" s="467"/>
      <c r="UNP2382" s="467"/>
      <c r="UNQ2382" s="467"/>
      <c r="UNR2382" s="467"/>
      <c r="UNS2382" s="467"/>
      <c r="UNT2382" s="467"/>
      <c r="UNU2382" s="467"/>
      <c r="UNV2382" s="467"/>
      <c r="UNW2382" s="467"/>
      <c r="UNX2382" s="467"/>
      <c r="UNY2382" s="467"/>
      <c r="UNZ2382" s="467"/>
      <c r="UOA2382" s="467"/>
      <c r="UOB2382" s="467"/>
      <c r="UOC2382" s="467"/>
      <c r="UOD2382" s="467"/>
      <c r="UOE2382" s="467"/>
      <c r="UOF2382" s="1055"/>
      <c r="UOG2382" s="695"/>
      <c r="UOH2382" s="696"/>
      <c r="UOI2382" s="696"/>
      <c r="UOJ2382" s="697"/>
      <c r="UOK2382" s="697"/>
      <c r="UOL2382" s="473"/>
      <c r="UOM2382" s="470"/>
      <c r="UON2382" s="470"/>
      <c r="UOO2382" s="470"/>
      <c r="UOP2382" s="677"/>
      <c r="UOQ2382" s="470"/>
      <c r="UOR2382" s="467"/>
      <c r="UOS2382" s="559"/>
      <c r="UOT2382" s="467"/>
      <c r="UOU2382" s="467"/>
      <c r="UOV2382" s="467"/>
      <c r="UOW2382" s="467"/>
      <c r="UOX2382" s="467"/>
      <c r="UOY2382" s="467"/>
      <c r="UOZ2382" s="467"/>
      <c r="UPA2382" s="467"/>
      <c r="UPB2382" s="467"/>
      <c r="UPC2382" s="467"/>
      <c r="UPD2382" s="467"/>
      <c r="UPE2382" s="467"/>
      <c r="UPF2382" s="467"/>
      <c r="UPG2382" s="467"/>
      <c r="UPH2382" s="467"/>
      <c r="UPI2382" s="467"/>
      <c r="UPJ2382" s="467"/>
      <c r="UPK2382" s="467"/>
      <c r="UPL2382" s="467"/>
      <c r="UPM2382" s="467"/>
      <c r="UPN2382" s="467"/>
      <c r="UPO2382" s="467"/>
      <c r="UPP2382" s="1055"/>
      <c r="UPQ2382" s="695"/>
      <c r="UPR2382" s="696"/>
      <c r="UPS2382" s="696"/>
      <c r="UPT2382" s="697"/>
      <c r="UPU2382" s="697"/>
      <c r="UPV2382" s="473"/>
      <c r="UPW2382" s="470"/>
      <c r="UPX2382" s="470"/>
      <c r="UPY2382" s="470"/>
      <c r="UPZ2382" s="677"/>
      <c r="UQA2382" s="470"/>
      <c r="UQB2382" s="467"/>
      <c r="UQC2382" s="559"/>
      <c r="UQD2382" s="467"/>
      <c r="UQE2382" s="467"/>
      <c r="UQF2382" s="467"/>
      <c r="UQG2382" s="467"/>
      <c r="UQH2382" s="467"/>
      <c r="UQI2382" s="467"/>
      <c r="UQJ2382" s="467"/>
      <c r="UQK2382" s="467"/>
      <c r="UQL2382" s="467"/>
      <c r="UQM2382" s="467"/>
      <c r="UQN2382" s="467"/>
      <c r="UQO2382" s="467"/>
      <c r="UQP2382" s="467"/>
      <c r="UQQ2382" s="467"/>
      <c r="UQR2382" s="467"/>
      <c r="UQS2382" s="467"/>
      <c r="UQT2382" s="467"/>
      <c r="UQU2382" s="467"/>
      <c r="UQV2382" s="467"/>
      <c r="UQW2382" s="467"/>
      <c r="UQX2382" s="467"/>
      <c r="UQY2382" s="467"/>
      <c r="UQZ2382" s="1055"/>
      <c r="URA2382" s="695"/>
      <c r="URB2382" s="696"/>
      <c r="URC2382" s="696"/>
      <c r="URD2382" s="697"/>
      <c r="URE2382" s="697"/>
      <c r="URF2382" s="473"/>
      <c r="URG2382" s="470"/>
      <c r="URH2382" s="470"/>
      <c r="URI2382" s="470"/>
      <c r="URJ2382" s="677"/>
      <c r="URK2382" s="470"/>
      <c r="URL2382" s="467"/>
      <c r="URM2382" s="559"/>
      <c r="URN2382" s="467"/>
      <c r="URO2382" s="467"/>
      <c r="URP2382" s="467"/>
      <c r="URQ2382" s="467"/>
      <c r="URR2382" s="467"/>
      <c r="URS2382" s="467"/>
      <c r="URT2382" s="467"/>
      <c r="URU2382" s="467"/>
      <c r="URV2382" s="467"/>
      <c r="URW2382" s="467"/>
      <c r="URX2382" s="467"/>
      <c r="URY2382" s="467"/>
      <c r="URZ2382" s="467"/>
      <c r="USA2382" s="467"/>
      <c r="USB2382" s="467"/>
      <c r="USC2382" s="467"/>
      <c r="USD2382" s="467"/>
      <c r="USE2382" s="467"/>
      <c r="USF2382" s="467"/>
      <c r="USG2382" s="467"/>
      <c r="USH2382" s="467"/>
      <c r="USI2382" s="467"/>
      <c r="USJ2382" s="1055"/>
      <c r="USK2382" s="695"/>
      <c r="USL2382" s="696"/>
      <c r="USM2382" s="696"/>
      <c r="USN2382" s="697"/>
      <c r="USO2382" s="697"/>
      <c r="USP2382" s="473"/>
      <c r="USQ2382" s="470"/>
      <c r="USR2382" s="470"/>
      <c r="USS2382" s="470"/>
      <c r="UST2382" s="677"/>
      <c r="USU2382" s="470"/>
      <c r="USV2382" s="467"/>
      <c r="USW2382" s="559"/>
      <c r="USX2382" s="467"/>
      <c r="USY2382" s="467"/>
      <c r="USZ2382" s="467"/>
      <c r="UTA2382" s="467"/>
      <c r="UTB2382" s="467"/>
      <c r="UTC2382" s="467"/>
      <c r="UTD2382" s="467"/>
      <c r="UTE2382" s="467"/>
      <c r="UTF2382" s="467"/>
      <c r="UTG2382" s="467"/>
      <c r="UTH2382" s="467"/>
      <c r="UTI2382" s="467"/>
      <c r="UTJ2382" s="467"/>
      <c r="UTK2382" s="467"/>
      <c r="UTL2382" s="467"/>
      <c r="UTM2382" s="467"/>
      <c r="UTN2382" s="467"/>
      <c r="UTO2382" s="467"/>
      <c r="UTP2382" s="467"/>
      <c r="UTQ2382" s="467"/>
      <c r="UTR2382" s="467"/>
      <c r="UTS2382" s="467"/>
      <c r="UTT2382" s="1055"/>
      <c r="UTU2382" s="695"/>
      <c r="UTV2382" s="696"/>
      <c r="UTW2382" s="696"/>
      <c r="UTX2382" s="697"/>
      <c r="UTY2382" s="697"/>
      <c r="UTZ2382" s="473"/>
      <c r="UUA2382" s="470"/>
      <c r="UUB2382" s="470"/>
      <c r="UUC2382" s="470"/>
      <c r="UUD2382" s="677"/>
      <c r="UUE2382" s="470"/>
      <c r="UUF2382" s="467"/>
      <c r="UUG2382" s="559"/>
      <c r="UUH2382" s="467"/>
      <c r="UUI2382" s="467"/>
      <c r="UUJ2382" s="467"/>
      <c r="UUK2382" s="467"/>
      <c r="UUL2382" s="467"/>
      <c r="UUM2382" s="467"/>
      <c r="UUN2382" s="467"/>
      <c r="UUO2382" s="467"/>
      <c r="UUP2382" s="467"/>
      <c r="UUQ2382" s="467"/>
      <c r="UUR2382" s="467"/>
      <c r="UUS2382" s="467"/>
      <c r="UUT2382" s="467"/>
      <c r="UUU2382" s="467"/>
      <c r="UUV2382" s="467"/>
      <c r="UUW2382" s="467"/>
      <c r="UUX2382" s="467"/>
      <c r="UUY2382" s="467"/>
      <c r="UUZ2382" s="467"/>
      <c r="UVA2382" s="467"/>
      <c r="UVB2382" s="467"/>
      <c r="UVC2382" s="467"/>
      <c r="UVD2382" s="1055"/>
      <c r="UVE2382" s="695"/>
      <c r="UVF2382" s="696"/>
      <c r="UVG2382" s="696"/>
      <c r="UVH2382" s="697"/>
      <c r="UVI2382" s="697"/>
      <c r="UVJ2382" s="473"/>
      <c r="UVK2382" s="470"/>
      <c r="UVL2382" s="470"/>
      <c r="UVM2382" s="470"/>
      <c r="UVN2382" s="677"/>
      <c r="UVO2382" s="470"/>
      <c r="UVP2382" s="467"/>
      <c r="UVQ2382" s="559"/>
      <c r="UVR2382" s="467"/>
      <c r="UVS2382" s="467"/>
      <c r="UVT2382" s="467"/>
      <c r="UVU2382" s="467"/>
      <c r="UVV2382" s="467"/>
      <c r="UVW2382" s="467"/>
      <c r="UVX2382" s="467"/>
      <c r="UVY2382" s="467"/>
      <c r="UVZ2382" s="467"/>
      <c r="UWA2382" s="467"/>
      <c r="UWB2382" s="467"/>
      <c r="UWC2382" s="467"/>
      <c r="UWD2382" s="467"/>
      <c r="UWE2382" s="467"/>
      <c r="UWF2382" s="467"/>
      <c r="UWG2382" s="467"/>
      <c r="UWH2382" s="467"/>
      <c r="UWI2382" s="467"/>
      <c r="UWJ2382" s="467"/>
      <c r="UWK2382" s="467"/>
      <c r="UWL2382" s="467"/>
      <c r="UWM2382" s="467"/>
      <c r="UWN2382" s="1055"/>
      <c r="UWO2382" s="695"/>
      <c r="UWP2382" s="696"/>
      <c r="UWQ2382" s="696"/>
      <c r="UWR2382" s="697"/>
      <c r="UWS2382" s="697"/>
      <c r="UWT2382" s="473"/>
      <c r="UWU2382" s="470"/>
      <c r="UWV2382" s="470"/>
      <c r="UWW2382" s="470"/>
      <c r="UWX2382" s="677"/>
      <c r="UWY2382" s="470"/>
      <c r="UWZ2382" s="467"/>
      <c r="UXA2382" s="559"/>
      <c r="UXB2382" s="467"/>
      <c r="UXC2382" s="467"/>
      <c r="UXD2382" s="467"/>
      <c r="UXE2382" s="467"/>
      <c r="UXF2382" s="467"/>
      <c r="UXG2382" s="467"/>
      <c r="UXH2382" s="467"/>
      <c r="UXI2382" s="467"/>
      <c r="UXJ2382" s="467"/>
      <c r="UXK2382" s="467"/>
      <c r="UXL2382" s="467"/>
      <c r="UXM2382" s="467"/>
      <c r="UXN2382" s="467"/>
      <c r="UXO2382" s="467"/>
      <c r="UXP2382" s="467"/>
      <c r="UXQ2382" s="467"/>
      <c r="UXR2382" s="467"/>
      <c r="UXS2382" s="467"/>
      <c r="UXT2382" s="467"/>
      <c r="UXU2382" s="467"/>
      <c r="UXV2382" s="467"/>
      <c r="UXW2382" s="467"/>
      <c r="UXX2382" s="1055"/>
      <c r="UXY2382" s="695"/>
      <c r="UXZ2382" s="696"/>
      <c r="UYA2382" s="696"/>
      <c r="UYB2382" s="697"/>
      <c r="UYC2382" s="697"/>
      <c r="UYD2382" s="473"/>
      <c r="UYE2382" s="470"/>
      <c r="UYF2382" s="470"/>
      <c r="UYG2382" s="470"/>
      <c r="UYH2382" s="677"/>
      <c r="UYI2382" s="470"/>
      <c r="UYJ2382" s="467"/>
      <c r="UYK2382" s="559"/>
      <c r="UYL2382" s="467"/>
      <c r="UYM2382" s="467"/>
      <c r="UYN2382" s="467"/>
      <c r="UYO2382" s="467"/>
      <c r="UYP2382" s="467"/>
      <c r="UYQ2382" s="467"/>
      <c r="UYR2382" s="467"/>
      <c r="UYS2382" s="467"/>
      <c r="UYT2382" s="467"/>
      <c r="UYU2382" s="467"/>
      <c r="UYV2382" s="467"/>
      <c r="UYW2382" s="467"/>
      <c r="UYX2382" s="467"/>
      <c r="UYY2382" s="467"/>
      <c r="UYZ2382" s="467"/>
      <c r="UZA2382" s="467"/>
      <c r="UZB2382" s="467"/>
      <c r="UZC2382" s="467"/>
      <c r="UZD2382" s="467"/>
      <c r="UZE2382" s="467"/>
      <c r="UZF2382" s="467"/>
      <c r="UZG2382" s="467"/>
      <c r="UZH2382" s="1055"/>
      <c r="UZI2382" s="695"/>
      <c r="UZJ2382" s="696"/>
      <c r="UZK2382" s="696"/>
      <c r="UZL2382" s="697"/>
      <c r="UZM2382" s="697"/>
      <c r="UZN2382" s="473"/>
      <c r="UZO2382" s="470"/>
      <c r="UZP2382" s="470"/>
      <c r="UZQ2382" s="470"/>
      <c r="UZR2382" s="677"/>
      <c r="UZS2382" s="470"/>
      <c r="UZT2382" s="467"/>
      <c r="UZU2382" s="559"/>
      <c r="UZV2382" s="467"/>
      <c r="UZW2382" s="467"/>
      <c r="UZX2382" s="467"/>
      <c r="UZY2382" s="467"/>
      <c r="UZZ2382" s="467"/>
      <c r="VAA2382" s="467"/>
      <c r="VAB2382" s="467"/>
      <c r="VAC2382" s="467"/>
      <c r="VAD2382" s="467"/>
      <c r="VAE2382" s="467"/>
      <c r="VAF2382" s="467"/>
      <c r="VAG2382" s="467"/>
      <c r="VAH2382" s="467"/>
      <c r="VAI2382" s="467"/>
      <c r="VAJ2382" s="467"/>
      <c r="VAK2382" s="467"/>
      <c r="VAL2382" s="467"/>
      <c r="VAM2382" s="467"/>
      <c r="VAN2382" s="467"/>
      <c r="VAO2382" s="467"/>
      <c r="VAP2382" s="467"/>
      <c r="VAQ2382" s="467"/>
      <c r="VAR2382" s="1055"/>
      <c r="VAS2382" s="695"/>
      <c r="VAT2382" s="696"/>
      <c r="VAU2382" s="696"/>
      <c r="VAV2382" s="697"/>
      <c r="VAW2382" s="697"/>
      <c r="VAX2382" s="473"/>
      <c r="VAY2382" s="470"/>
      <c r="VAZ2382" s="470"/>
      <c r="VBA2382" s="470"/>
      <c r="VBB2382" s="677"/>
      <c r="VBC2382" s="470"/>
      <c r="VBD2382" s="467"/>
      <c r="VBE2382" s="559"/>
      <c r="VBF2382" s="467"/>
      <c r="VBG2382" s="467"/>
      <c r="VBH2382" s="467"/>
      <c r="VBI2382" s="467"/>
      <c r="VBJ2382" s="467"/>
      <c r="VBK2382" s="467"/>
      <c r="VBL2382" s="467"/>
      <c r="VBM2382" s="467"/>
      <c r="VBN2382" s="467"/>
      <c r="VBO2382" s="467"/>
      <c r="VBP2382" s="467"/>
      <c r="VBQ2382" s="467"/>
      <c r="VBR2382" s="467"/>
      <c r="VBS2382" s="467"/>
      <c r="VBT2382" s="467"/>
      <c r="VBU2382" s="467"/>
      <c r="VBV2382" s="467"/>
      <c r="VBW2382" s="467"/>
      <c r="VBX2382" s="467"/>
      <c r="VBY2382" s="467"/>
      <c r="VBZ2382" s="467"/>
      <c r="VCA2382" s="467"/>
      <c r="VCB2382" s="1055"/>
      <c r="VCC2382" s="695"/>
      <c r="VCD2382" s="696"/>
      <c r="VCE2382" s="696"/>
      <c r="VCF2382" s="697"/>
      <c r="VCG2382" s="697"/>
      <c r="VCH2382" s="473"/>
      <c r="VCI2382" s="470"/>
      <c r="VCJ2382" s="470"/>
      <c r="VCK2382" s="470"/>
      <c r="VCL2382" s="677"/>
      <c r="VCM2382" s="470"/>
      <c r="VCN2382" s="467"/>
      <c r="VCO2382" s="559"/>
      <c r="VCP2382" s="467"/>
      <c r="VCQ2382" s="467"/>
      <c r="VCR2382" s="467"/>
      <c r="VCS2382" s="467"/>
      <c r="VCT2382" s="467"/>
      <c r="VCU2382" s="467"/>
      <c r="VCV2382" s="467"/>
      <c r="VCW2382" s="467"/>
      <c r="VCX2382" s="467"/>
      <c r="VCY2382" s="467"/>
      <c r="VCZ2382" s="467"/>
      <c r="VDA2382" s="467"/>
      <c r="VDB2382" s="467"/>
      <c r="VDC2382" s="467"/>
      <c r="VDD2382" s="467"/>
      <c r="VDE2382" s="467"/>
      <c r="VDF2382" s="467"/>
      <c r="VDG2382" s="467"/>
      <c r="VDH2382" s="467"/>
      <c r="VDI2382" s="467"/>
      <c r="VDJ2382" s="467"/>
      <c r="VDK2382" s="467"/>
      <c r="VDL2382" s="1055"/>
      <c r="VDM2382" s="695"/>
      <c r="VDN2382" s="696"/>
      <c r="VDO2382" s="696"/>
      <c r="VDP2382" s="697"/>
      <c r="VDQ2382" s="697"/>
      <c r="VDR2382" s="473"/>
      <c r="VDS2382" s="470"/>
      <c r="VDT2382" s="470"/>
      <c r="VDU2382" s="470"/>
      <c r="VDV2382" s="677"/>
      <c r="VDW2382" s="470"/>
      <c r="VDX2382" s="467"/>
      <c r="VDY2382" s="559"/>
      <c r="VDZ2382" s="467"/>
      <c r="VEA2382" s="467"/>
      <c r="VEB2382" s="467"/>
      <c r="VEC2382" s="467"/>
      <c r="VED2382" s="467"/>
      <c r="VEE2382" s="467"/>
      <c r="VEF2382" s="467"/>
      <c r="VEG2382" s="467"/>
      <c r="VEH2382" s="467"/>
      <c r="VEI2382" s="467"/>
      <c r="VEJ2382" s="467"/>
      <c r="VEK2382" s="467"/>
      <c r="VEL2382" s="467"/>
      <c r="VEM2382" s="467"/>
      <c r="VEN2382" s="467"/>
      <c r="VEO2382" s="467"/>
      <c r="VEP2382" s="467"/>
      <c r="VEQ2382" s="467"/>
      <c r="VER2382" s="467"/>
      <c r="VES2382" s="467"/>
      <c r="VET2382" s="467"/>
      <c r="VEU2382" s="467"/>
      <c r="VEV2382" s="1055"/>
      <c r="VEW2382" s="695"/>
      <c r="VEX2382" s="696"/>
      <c r="VEY2382" s="696"/>
      <c r="VEZ2382" s="697"/>
      <c r="VFA2382" s="697"/>
      <c r="VFB2382" s="473"/>
      <c r="VFC2382" s="470"/>
      <c r="VFD2382" s="470"/>
      <c r="VFE2382" s="470"/>
      <c r="VFF2382" s="677"/>
      <c r="VFG2382" s="470"/>
      <c r="VFH2382" s="467"/>
      <c r="VFI2382" s="559"/>
      <c r="VFJ2382" s="467"/>
      <c r="VFK2382" s="467"/>
      <c r="VFL2382" s="467"/>
      <c r="VFM2382" s="467"/>
      <c r="VFN2382" s="467"/>
      <c r="VFO2382" s="467"/>
      <c r="VFP2382" s="467"/>
      <c r="VFQ2382" s="467"/>
      <c r="VFR2382" s="467"/>
      <c r="VFS2382" s="467"/>
      <c r="VFT2382" s="467"/>
      <c r="VFU2382" s="467"/>
      <c r="VFV2382" s="467"/>
      <c r="VFW2382" s="467"/>
      <c r="VFX2382" s="467"/>
      <c r="VFY2382" s="467"/>
      <c r="VFZ2382" s="467"/>
      <c r="VGA2382" s="467"/>
      <c r="VGB2382" s="467"/>
      <c r="VGC2382" s="467"/>
      <c r="VGD2382" s="467"/>
      <c r="VGE2382" s="467"/>
      <c r="VGF2382" s="1055"/>
      <c r="VGG2382" s="695"/>
      <c r="VGH2382" s="696"/>
      <c r="VGI2382" s="696"/>
      <c r="VGJ2382" s="697"/>
      <c r="VGK2382" s="697"/>
      <c r="VGL2382" s="473"/>
      <c r="VGM2382" s="470"/>
      <c r="VGN2382" s="470"/>
      <c r="VGO2382" s="470"/>
      <c r="VGP2382" s="677"/>
      <c r="VGQ2382" s="470"/>
      <c r="VGR2382" s="467"/>
      <c r="VGS2382" s="559"/>
      <c r="VGT2382" s="467"/>
      <c r="VGU2382" s="467"/>
      <c r="VGV2382" s="467"/>
      <c r="VGW2382" s="467"/>
      <c r="VGX2382" s="467"/>
      <c r="VGY2382" s="467"/>
      <c r="VGZ2382" s="467"/>
      <c r="VHA2382" s="467"/>
      <c r="VHB2382" s="467"/>
      <c r="VHC2382" s="467"/>
      <c r="VHD2382" s="467"/>
      <c r="VHE2382" s="467"/>
      <c r="VHF2382" s="467"/>
      <c r="VHG2382" s="467"/>
      <c r="VHH2382" s="467"/>
      <c r="VHI2382" s="467"/>
      <c r="VHJ2382" s="467"/>
      <c r="VHK2382" s="467"/>
      <c r="VHL2382" s="467"/>
      <c r="VHM2382" s="467"/>
      <c r="VHN2382" s="467"/>
      <c r="VHO2382" s="467"/>
      <c r="VHP2382" s="1055"/>
      <c r="VHQ2382" s="695"/>
      <c r="VHR2382" s="696"/>
      <c r="VHS2382" s="696"/>
      <c r="VHT2382" s="697"/>
      <c r="VHU2382" s="697"/>
      <c r="VHV2382" s="473"/>
      <c r="VHW2382" s="470"/>
      <c r="VHX2382" s="470"/>
      <c r="VHY2382" s="470"/>
      <c r="VHZ2382" s="677"/>
      <c r="VIA2382" s="470"/>
      <c r="VIB2382" s="467"/>
      <c r="VIC2382" s="559"/>
      <c r="VID2382" s="467"/>
      <c r="VIE2382" s="467"/>
      <c r="VIF2382" s="467"/>
      <c r="VIG2382" s="467"/>
      <c r="VIH2382" s="467"/>
      <c r="VII2382" s="467"/>
      <c r="VIJ2382" s="467"/>
      <c r="VIK2382" s="467"/>
      <c r="VIL2382" s="467"/>
      <c r="VIM2382" s="467"/>
      <c r="VIN2382" s="467"/>
      <c r="VIO2382" s="467"/>
      <c r="VIP2382" s="467"/>
      <c r="VIQ2382" s="467"/>
      <c r="VIR2382" s="467"/>
      <c r="VIS2382" s="467"/>
      <c r="VIT2382" s="467"/>
      <c r="VIU2382" s="467"/>
      <c r="VIV2382" s="467"/>
      <c r="VIW2382" s="467"/>
      <c r="VIX2382" s="467"/>
      <c r="VIY2382" s="467"/>
      <c r="VIZ2382" s="1055"/>
      <c r="VJA2382" s="695"/>
      <c r="VJB2382" s="696"/>
      <c r="VJC2382" s="696"/>
      <c r="VJD2382" s="697"/>
      <c r="VJE2382" s="697"/>
      <c r="VJF2382" s="473"/>
      <c r="VJG2382" s="470"/>
      <c r="VJH2382" s="470"/>
      <c r="VJI2382" s="470"/>
      <c r="VJJ2382" s="677"/>
      <c r="VJK2382" s="470"/>
      <c r="VJL2382" s="467"/>
      <c r="VJM2382" s="559"/>
      <c r="VJN2382" s="467"/>
      <c r="VJO2382" s="467"/>
      <c r="VJP2382" s="467"/>
      <c r="VJQ2382" s="467"/>
      <c r="VJR2382" s="467"/>
      <c r="VJS2382" s="467"/>
      <c r="VJT2382" s="467"/>
      <c r="VJU2382" s="467"/>
      <c r="VJV2382" s="467"/>
      <c r="VJW2382" s="467"/>
      <c r="VJX2382" s="467"/>
      <c r="VJY2382" s="467"/>
      <c r="VJZ2382" s="467"/>
      <c r="VKA2382" s="467"/>
      <c r="VKB2382" s="467"/>
      <c r="VKC2382" s="467"/>
      <c r="VKD2382" s="467"/>
      <c r="VKE2382" s="467"/>
      <c r="VKF2382" s="467"/>
      <c r="VKG2382" s="467"/>
      <c r="VKH2382" s="467"/>
      <c r="VKI2382" s="467"/>
      <c r="VKJ2382" s="1055"/>
      <c r="VKK2382" s="695"/>
      <c r="VKL2382" s="696"/>
      <c r="VKM2382" s="696"/>
      <c r="VKN2382" s="697"/>
      <c r="VKO2382" s="697"/>
      <c r="VKP2382" s="473"/>
      <c r="VKQ2382" s="470"/>
      <c r="VKR2382" s="470"/>
      <c r="VKS2382" s="470"/>
      <c r="VKT2382" s="677"/>
      <c r="VKU2382" s="470"/>
      <c r="VKV2382" s="467"/>
      <c r="VKW2382" s="559"/>
      <c r="VKX2382" s="467"/>
      <c r="VKY2382" s="467"/>
      <c r="VKZ2382" s="467"/>
      <c r="VLA2382" s="467"/>
      <c r="VLB2382" s="467"/>
      <c r="VLC2382" s="467"/>
      <c r="VLD2382" s="467"/>
      <c r="VLE2382" s="467"/>
      <c r="VLF2382" s="467"/>
      <c r="VLG2382" s="467"/>
      <c r="VLH2382" s="467"/>
      <c r="VLI2382" s="467"/>
      <c r="VLJ2382" s="467"/>
      <c r="VLK2382" s="467"/>
      <c r="VLL2382" s="467"/>
      <c r="VLM2382" s="467"/>
      <c r="VLN2382" s="467"/>
      <c r="VLO2382" s="467"/>
      <c r="VLP2382" s="467"/>
      <c r="VLQ2382" s="467"/>
      <c r="VLR2382" s="467"/>
      <c r="VLS2382" s="467"/>
      <c r="VLT2382" s="1055"/>
      <c r="VLU2382" s="695"/>
      <c r="VLV2382" s="696"/>
      <c r="VLW2382" s="696"/>
      <c r="VLX2382" s="697"/>
      <c r="VLY2382" s="697"/>
      <c r="VLZ2382" s="473"/>
      <c r="VMA2382" s="470"/>
      <c r="VMB2382" s="470"/>
      <c r="VMC2382" s="470"/>
      <c r="VMD2382" s="677"/>
      <c r="VME2382" s="470"/>
      <c r="VMF2382" s="467"/>
      <c r="VMG2382" s="559"/>
      <c r="VMH2382" s="467"/>
      <c r="VMI2382" s="467"/>
      <c r="VMJ2382" s="467"/>
      <c r="VMK2382" s="467"/>
      <c r="VML2382" s="467"/>
      <c r="VMM2382" s="467"/>
      <c r="VMN2382" s="467"/>
      <c r="VMO2382" s="467"/>
      <c r="VMP2382" s="467"/>
      <c r="VMQ2382" s="467"/>
      <c r="VMR2382" s="467"/>
      <c r="VMS2382" s="467"/>
      <c r="VMT2382" s="467"/>
      <c r="VMU2382" s="467"/>
      <c r="VMV2382" s="467"/>
      <c r="VMW2382" s="467"/>
      <c r="VMX2382" s="467"/>
      <c r="VMY2382" s="467"/>
      <c r="VMZ2382" s="467"/>
      <c r="VNA2382" s="467"/>
      <c r="VNB2382" s="467"/>
      <c r="VNC2382" s="467"/>
      <c r="VND2382" s="1055"/>
      <c r="VNE2382" s="695"/>
      <c r="VNF2382" s="696"/>
      <c r="VNG2382" s="696"/>
      <c r="VNH2382" s="697"/>
      <c r="VNI2382" s="697"/>
      <c r="VNJ2382" s="473"/>
      <c r="VNK2382" s="470"/>
      <c r="VNL2382" s="470"/>
      <c r="VNM2382" s="470"/>
      <c r="VNN2382" s="677"/>
      <c r="VNO2382" s="470"/>
      <c r="VNP2382" s="467"/>
      <c r="VNQ2382" s="559"/>
      <c r="VNR2382" s="467"/>
      <c r="VNS2382" s="467"/>
      <c r="VNT2382" s="467"/>
      <c r="VNU2382" s="467"/>
      <c r="VNV2382" s="467"/>
      <c r="VNW2382" s="467"/>
      <c r="VNX2382" s="467"/>
      <c r="VNY2382" s="467"/>
      <c r="VNZ2382" s="467"/>
      <c r="VOA2382" s="467"/>
      <c r="VOB2382" s="467"/>
      <c r="VOC2382" s="467"/>
      <c r="VOD2382" s="467"/>
      <c r="VOE2382" s="467"/>
      <c r="VOF2382" s="467"/>
      <c r="VOG2382" s="467"/>
      <c r="VOH2382" s="467"/>
      <c r="VOI2382" s="467"/>
      <c r="VOJ2382" s="467"/>
      <c r="VOK2382" s="467"/>
      <c r="VOL2382" s="467"/>
      <c r="VOM2382" s="467"/>
      <c r="VON2382" s="1055"/>
      <c r="VOO2382" s="695"/>
      <c r="VOP2382" s="696"/>
      <c r="VOQ2382" s="696"/>
      <c r="VOR2382" s="697"/>
      <c r="VOS2382" s="697"/>
      <c r="VOT2382" s="473"/>
      <c r="VOU2382" s="470"/>
      <c r="VOV2382" s="470"/>
      <c r="VOW2382" s="470"/>
      <c r="VOX2382" s="677"/>
      <c r="VOY2382" s="470"/>
      <c r="VOZ2382" s="467"/>
      <c r="VPA2382" s="559"/>
      <c r="VPB2382" s="467"/>
      <c r="VPC2382" s="467"/>
      <c r="VPD2382" s="467"/>
      <c r="VPE2382" s="467"/>
      <c r="VPF2382" s="467"/>
      <c r="VPG2382" s="467"/>
      <c r="VPH2382" s="467"/>
      <c r="VPI2382" s="467"/>
      <c r="VPJ2382" s="467"/>
      <c r="VPK2382" s="467"/>
      <c r="VPL2382" s="467"/>
      <c r="VPM2382" s="467"/>
      <c r="VPN2382" s="467"/>
      <c r="VPO2382" s="467"/>
      <c r="VPP2382" s="467"/>
      <c r="VPQ2382" s="467"/>
      <c r="VPR2382" s="467"/>
      <c r="VPS2382" s="467"/>
      <c r="VPT2382" s="467"/>
      <c r="VPU2382" s="467"/>
      <c r="VPV2382" s="467"/>
      <c r="VPW2382" s="467"/>
      <c r="VPX2382" s="1055"/>
      <c r="VPY2382" s="695"/>
      <c r="VPZ2382" s="696"/>
      <c r="VQA2382" s="696"/>
      <c r="VQB2382" s="697"/>
      <c r="VQC2382" s="697"/>
      <c r="VQD2382" s="473"/>
      <c r="VQE2382" s="470"/>
      <c r="VQF2382" s="470"/>
      <c r="VQG2382" s="470"/>
      <c r="VQH2382" s="677"/>
      <c r="VQI2382" s="470"/>
      <c r="VQJ2382" s="467"/>
      <c r="VQK2382" s="559"/>
      <c r="VQL2382" s="467"/>
      <c r="VQM2382" s="467"/>
      <c r="VQN2382" s="467"/>
      <c r="VQO2382" s="467"/>
      <c r="VQP2382" s="467"/>
      <c r="VQQ2382" s="467"/>
      <c r="VQR2382" s="467"/>
      <c r="VQS2382" s="467"/>
      <c r="VQT2382" s="467"/>
      <c r="VQU2382" s="467"/>
      <c r="VQV2382" s="467"/>
      <c r="VQW2382" s="467"/>
      <c r="VQX2382" s="467"/>
      <c r="VQY2382" s="467"/>
      <c r="VQZ2382" s="467"/>
      <c r="VRA2382" s="467"/>
      <c r="VRB2382" s="467"/>
      <c r="VRC2382" s="467"/>
      <c r="VRD2382" s="467"/>
      <c r="VRE2382" s="467"/>
      <c r="VRF2382" s="467"/>
      <c r="VRG2382" s="467"/>
      <c r="VRH2382" s="1055"/>
      <c r="VRI2382" s="695"/>
      <c r="VRJ2382" s="696"/>
      <c r="VRK2382" s="696"/>
      <c r="VRL2382" s="697"/>
      <c r="VRM2382" s="697"/>
      <c r="VRN2382" s="473"/>
      <c r="VRO2382" s="470"/>
      <c r="VRP2382" s="470"/>
      <c r="VRQ2382" s="470"/>
      <c r="VRR2382" s="677"/>
      <c r="VRS2382" s="470"/>
      <c r="VRT2382" s="467"/>
      <c r="VRU2382" s="559"/>
      <c r="VRV2382" s="467"/>
      <c r="VRW2382" s="467"/>
      <c r="VRX2382" s="467"/>
      <c r="VRY2382" s="467"/>
      <c r="VRZ2382" s="467"/>
      <c r="VSA2382" s="467"/>
      <c r="VSB2382" s="467"/>
      <c r="VSC2382" s="467"/>
      <c r="VSD2382" s="467"/>
      <c r="VSE2382" s="467"/>
      <c r="VSF2382" s="467"/>
      <c r="VSG2382" s="467"/>
      <c r="VSH2382" s="467"/>
      <c r="VSI2382" s="467"/>
      <c r="VSJ2382" s="467"/>
      <c r="VSK2382" s="467"/>
      <c r="VSL2382" s="467"/>
      <c r="VSM2382" s="467"/>
      <c r="VSN2382" s="467"/>
      <c r="VSO2382" s="467"/>
      <c r="VSP2382" s="467"/>
      <c r="VSQ2382" s="467"/>
      <c r="VSR2382" s="1055"/>
      <c r="VSS2382" s="695"/>
      <c r="VST2382" s="696"/>
      <c r="VSU2382" s="696"/>
      <c r="VSV2382" s="697"/>
      <c r="VSW2382" s="697"/>
      <c r="VSX2382" s="473"/>
      <c r="VSY2382" s="470"/>
      <c r="VSZ2382" s="470"/>
      <c r="VTA2382" s="470"/>
      <c r="VTB2382" s="677"/>
      <c r="VTC2382" s="470"/>
      <c r="VTD2382" s="467"/>
      <c r="VTE2382" s="559"/>
      <c r="VTF2382" s="467"/>
      <c r="VTG2382" s="467"/>
      <c r="VTH2382" s="467"/>
      <c r="VTI2382" s="467"/>
      <c r="VTJ2382" s="467"/>
      <c r="VTK2382" s="467"/>
      <c r="VTL2382" s="467"/>
      <c r="VTM2382" s="467"/>
      <c r="VTN2382" s="467"/>
      <c r="VTO2382" s="467"/>
      <c r="VTP2382" s="467"/>
      <c r="VTQ2382" s="467"/>
      <c r="VTR2382" s="467"/>
      <c r="VTS2382" s="467"/>
      <c r="VTT2382" s="467"/>
      <c r="VTU2382" s="467"/>
      <c r="VTV2382" s="467"/>
      <c r="VTW2382" s="467"/>
      <c r="VTX2382" s="467"/>
      <c r="VTY2382" s="467"/>
      <c r="VTZ2382" s="467"/>
      <c r="VUA2382" s="467"/>
      <c r="VUB2382" s="1055"/>
      <c r="VUC2382" s="695"/>
      <c r="VUD2382" s="696"/>
      <c r="VUE2382" s="696"/>
      <c r="VUF2382" s="697"/>
      <c r="VUG2382" s="697"/>
      <c r="VUH2382" s="473"/>
      <c r="VUI2382" s="470"/>
      <c r="VUJ2382" s="470"/>
      <c r="VUK2382" s="470"/>
      <c r="VUL2382" s="677"/>
      <c r="VUM2382" s="470"/>
      <c r="VUN2382" s="467"/>
      <c r="VUO2382" s="559"/>
      <c r="VUP2382" s="467"/>
      <c r="VUQ2382" s="467"/>
      <c r="VUR2382" s="467"/>
      <c r="VUS2382" s="467"/>
      <c r="VUT2382" s="467"/>
      <c r="VUU2382" s="467"/>
      <c r="VUV2382" s="467"/>
      <c r="VUW2382" s="467"/>
      <c r="VUX2382" s="467"/>
      <c r="VUY2382" s="467"/>
      <c r="VUZ2382" s="467"/>
      <c r="VVA2382" s="467"/>
      <c r="VVB2382" s="467"/>
      <c r="VVC2382" s="467"/>
      <c r="VVD2382" s="467"/>
      <c r="VVE2382" s="467"/>
      <c r="VVF2382" s="467"/>
      <c r="VVG2382" s="467"/>
      <c r="VVH2382" s="467"/>
      <c r="VVI2382" s="467"/>
      <c r="VVJ2382" s="467"/>
      <c r="VVK2382" s="467"/>
      <c r="VVL2382" s="1055"/>
      <c r="VVM2382" s="695"/>
      <c r="VVN2382" s="696"/>
      <c r="VVO2382" s="696"/>
      <c r="VVP2382" s="697"/>
      <c r="VVQ2382" s="697"/>
      <c r="VVR2382" s="473"/>
      <c r="VVS2382" s="470"/>
      <c r="VVT2382" s="470"/>
      <c r="VVU2382" s="470"/>
      <c r="VVV2382" s="677"/>
      <c r="VVW2382" s="470"/>
      <c r="VVX2382" s="467"/>
      <c r="VVY2382" s="559"/>
      <c r="VVZ2382" s="467"/>
      <c r="VWA2382" s="467"/>
      <c r="VWB2382" s="467"/>
      <c r="VWC2382" s="467"/>
      <c r="VWD2382" s="467"/>
      <c r="VWE2382" s="467"/>
      <c r="VWF2382" s="467"/>
      <c r="VWG2382" s="467"/>
      <c r="VWH2382" s="467"/>
      <c r="VWI2382" s="467"/>
      <c r="VWJ2382" s="467"/>
      <c r="VWK2382" s="467"/>
      <c r="VWL2382" s="467"/>
      <c r="VWM2382" s="467"/>
      <c r="VWN2382" s="467"/>
      <c r="VWO2382" s="467"/>
      <c r="VWP2382" s="467"/>
      <c r="VWQ2382" s="467"/>
      <c r="VWR2382" s="467"/>
      <c r="VWS2382" s="467"/>
      <c r="VWT2382" s="467"/>
      <c r="VWU2382" s="467"/>
      <c r="VWV2382" s="1055"/>
      <c r="VWW2382" s="695"/>
      <c r="VWX2382" s="696"/>
      <c r="VWY2382" s="696"/>
      <c r="VWZ2382" s="697"/>
      <c r="VXA2382" s="697"/>
      <c r="VXB2382" s="473"/>
      <c r="VXC2382" s="470"/>
      <c r="VXD2382" s="470"/>
      <c r="VXE2382" s="470"/>
      <c r="VXF2382" s="677"/>
      <c r="VXG2382" s="470"/>
      <c r="VXH2382" s="467"/>
      <c r="VXI2382" s="559"/>
      <c r="VXJ2382" s="467"/>
      <c r="VXK2382" s="467"/>
      <c r="VXL2382" s="467"/>
      <c r="VXM2382" s="467"/>
      <c r="VXN2382" s="467"/>
      <c r="VXO2382" s="467"/>
      <c r="VXP2382" s="467"/>
      <c r="VXQ2382" s="467"/>
      <c r="VXR2382" s="467"/>
      <c r="VXS2382" s="467"/>
      <c r="VXT2382" s="467"/>
      <c r="VXU2382" s="467"/>
      <c r="VXV2382" s="467"/>
      <c r="VXW2382" s="467"/>
      <c r="VXX2382" s="467"/>
      <c r="VXY2382" s="467"/>
      <c r="VXZ2382" s="467"/>
      <c r="VYA2382" s="467"/>
      <c r="VYB2382" s="467"/>
      <c r="VYC2382" s="467"/>
      <c r="VYD2382" s="467"/>
      <c r="VYE2382" s="467"/>
      <c r="VYF2382" s="1055"/>
      <c r="VYG2382" s="695"/>
      <c r="VYH2382" s="696"/>
      <c r="VYI2382" s="696"/>
      <c r="VYJ2382" s="697"/>
      <c r="VYK2382" s="697"/>
      <c r="VYL2382" s="473"/>
      <c r="VYM2382" s="470"/>
      <c r="VYN2382" s="470"/>
      <c r="VYO2382" s="470"/>
      <c r="VYP2382" s="677"/>
      <c r="VYQ2382" s="470"/>
      <c r="VYR2382" s="467"/>
      <c r="VYS2382" s="559"/>
      <c r="VYT2382" s="467"/>
      <c r="VYU2382" s="467"/>
      <c r="VYV2382" s="467"/>
      <c r="VYW2382" s="467"/>
      <c r="VYX2382" s="467"/>
      <c r="VYY2382" s="467"/>
      <c r="VYZ2382" s="467"/>
      <c r="VZA2382" s="467"/>
      <c r="VZB2382" s="467"/>
      <c r="VZC2382" s="467"/>
      <c r="VZD2382" s="467"/>
      <c r="VZE2382" s="467"/>
      <c r="VZF2382" s="467"/>
      <c r="VZG2382" s="467"/>
      <c r="VZH2382" s="467"/>
      <c r="VZI2382" s="467"/>
      <c r="VZJ2382" s="467"/>
      <c r="VZK2382" s="467"/>
      <c r="VZL2382" s="467"/>
      <c r="VZM2382" s="467"/>
      <c r="VZN2382" s="467"/>
      <c r="VZO2382" s="467"/>
      <c r="VZP2382" s="1055"/>
      <c r="VZQ2382" s="695"/>
      <c r="VZR2382" s="696"/>
      <c r="VZS2382" s="696"/>
      <c r="VZT2382" s="697"/>
      <c r="VZU2382" s="697"/>
      <c r="VZV2382" s="473"/>
      <c r="VZW2382" s="470"/>
      <c r="VZX2382" s="470"/>
      <c r="VZY2382" s="470"/>
      <c r="VZZ2382" s="677"/>
      <c r="WAA2382" s="470"/>
      <c r="WAB2382" s="467"/>
      <c r="WAC2382" s="559"/>
      <c r="WAD2382" s="467"/>
      <c r="WAE2382" s="467"/>
      <c r="WAF2382" s="467"/>
      <c r="WAG2382" s="467"/>
      <c r="WAH2382" s="467"/>
      <c r="WAI2382" s="467"/>
      <c r="WAJ2382" s="467"/>
      <c r="WAK2382" s="467"/>
      <c r="WAL2382" s="467"/>
      <c r="WAM2382" s="467"/>
      <c r="WAN2382" s="467"/>
      <c r="WAO2382" s="467"/>
      <c r="WAP2382" s="467"/>
      <c r="WAQ2382" s="467"/>
      <c r="WAR2382" s="467"/>
      <c r="WAS2382" s="467"/>
      <c r="WAT2382" s="467"/>
      <c r="WAU2382" s="467"/>
      <c r="WAV2382" s="467"/>
      <c r="WAW2382" s="467"/>
      <c r="WAX2382" s="467"/>
      <c r="WAY2382" s="467"/>
      <c r="WAZ2382" s="1055"/>
      <c r="WBA2382" s="695"/>
      <c r="WBB2382" s="696"/>
      <c r="WBC2382" s="696"/>
      <c r="WBD2382" s="697"/>
      <c r="WBE2382" s="697"/>
      <c r="WBF2382" s="473"/>
      <c r="WBG2382" s="470"/>
      <c r="WBH2382" s="470"/>
      <c r="WBI2382" s="470"/>
      <c r="WBJ2382" s="677"/>
      <c r="WBK2382" s="470"/>
      <c r="WBL2382" s="467"/>
      <c r="WBM2382" s="559"/>
      <c r="WBN2382" s="467"/>
      <c r="WBO2382" s="467"/>
      <c r="WBP2382" s="467"/>
      <c r="WBQ2382" s="467"/>
      <c r="WBR2382" s="467"/>
      <c r="WBS2382" s="467"/>
      <c r="WBT2382" s="467"/>
      <c r="WBU2382" s="467"/>
      <c r="WBV2382" s="467"/>
      <c r="WBW2382" s="467"/>
      <c r="WBX2382" s="467"/>
      <c r="WBY2382" s="467"/>
      <c r="WBZ2382" s="467"/>
      <c r="WCA2382" s="467"/>
      <c r="WCB2382" s="467"/>
      <c r="WCC2382" s="467"/>
      <c r="WCD2382" s="467"/>
      <c r="WCE2382" s="467"/>
      <c r="WCF2382" s="467"/>
      <c r="WCG2382" s="467"/>
      <c r="WCH2382" s="467"/>
      <c r="WCI2382" s="467"/>
      <c r="WCJ2382" s="1055"/>
      <c r="WCK2382" s="695"/>
      <c r="WCL2382" s="696"/>
      <c r="WCM2382" s="696"/>
      <c r="WCN2382" s="697"/>
      <c r="WCO2382" s="697"/>
      <c r="WCP2382" s="473"/>
      <c r="WCQ2382" s="470"/>
      <c r="WCR2382" s="470"/>
      <c r="WCS2382" s="470"/>
      <c r="WCT2382" s="677"/>
      <c r="WCU2382" s="470"/>
      <c r="WCV2382" s="467"/>
      <c r="WCW2382" s="559"/>
      <c r="WCX2382" s="467"/>
      <c r="WCY2382" s="467"/>
      <c r="WCZ2382" s="467"/>
      <c r="WDA2382" s="467"/>
      <c r="WDB2382" s="467"/>
      <c r="WDC2382" s="467"/>
      <c r="WDD2382" s="467"/>
      <c r="WDE2382" s="467"/>
      <c r="WDF2382" s="467"/>
      <c r="WDG2382" s="467"/>
      <c r="WDH2382" s="467"/>
      <c r="WDI2382" s="467"/>
      <c r="WDJ2382" s="467"/>
      <c r="WDK2382" s="467"/>
      <c r="WDL2382" s="467"/>
      <c r="WDM2382" s="467"/>
      <c r="WDN2382" s="467"/>
      <c r="WDO2382" s="467"/>
      <c r="WDP2382" s="467"/>
      <c r="WDQ2382" s="467"/>
      <c r="WDR2382" s="467"/>
      <c r="WDS2382" s="467"/>
      <c r="WDT2382" s="1055"/>
      <c r="WDU2382" s="695"/>
      <c r="WDV2382" s="696"/>
      <c r="WDW2382" s="696"/>
      <c r="WDX2382" s="697"/>
      <c r="WDY2382" s="697"/>
      <c r="WDZ2382" s="473"/>
      <c r="WEA2382" s="470"/>
      <c r="WEB2382" s="470"/>
      <c r="WEC2382" s="470"/>
      <c r="WED2382" s="677"/>
      <c r="WEE2382" s="470"/>
      <c r="WEF2382" s="467"/>
      <c r="WEG2382" s="559"/>
      <c r="WEH2382" s="467"/>
      <c r="WEI2382" s="467"/>
      <c r="WEJ2382" s="467"/>
      <c r="WEK2382" s="467"/>
      <c r="WEL2382" s="467"/>
      <c r="WEM2382" s="467"/>
      <c r="WEN2382" s="467"/>
      <c r="WEO2382" s="467"/>
      <c r="WEP2382" s="467"/>
      <c r="WEQ2382" s="467"/>
      <c r="WER2382" s="467"/>
      <c r="WES2382" s="467"/>
      <c r="WET2382" s="467"/>
      <c r="WEU2382" s="467"/>
      <c r="WEV2382" s="467"/>
      <c r="WEW2382" s="467"/>
      <c r="WEX2382" s="467"/>
      <c r="WEY2382" s="467"/>
      <c r="WEZ2382" s="467"/>
      <c r="WFA2382" s="467"/>
      <c r="WFB2382" s="467"/>
      <c r="WFC2382" s="467"/>
      <c r="WFD2382" s="1055"/>
      <c r="WFE2382" s="695"/>
      <c r="WFF2382" s="696"/>
      <c r="WFG2382" s="696"/>
      <c r="WFH2382" s="697"/>
      <c r="WFI2382" s="697"/>
      <c r="WFJ2382" s="473"/>
      <c r="WFK2382" s="470"/>
      <c r="WFL2382" s="470"/>
      <c r="WFM2382" s="470"/>
      <c r="WFN2382" s="677"/>
      <c r="WFO2382" s="470"/>
      <c r="WFP2382" s="467"/>
      <c r="WFQ2382" s="559"/>
      <c r="WFR2382" s="467"/>
      <c r="WFS2382" s="467"/>
      <c r="WFT2382" s="467"/>
      <c r="WFU2382" s="467"/>
      <c r="WFV2382" s="467"/>
      <c r="WFW2382" s="467"/>
      <c r="WFX2382" s="467"/>
      <c r="WFY2382" s="467"/>
      <c r="WFZ2382" s="467"/>
      <c r="WGA2382" s="467"/>
      <c r="WGB2382" s="467"/>
      <c r="WGC2382" s="467"/>
      <c r="WGD2382" s="467"/>
      <c r="WGE2382" s="467"/>
      <c r="WGF2382" s="467"/>
      <c r="WGG2382" s="467"/>
      <c r="WGH2382" s="467"/>
      <c r="WGI2382" s="467"/>
      <c r="WGJ2382" s="467"/>
      <c r="WGK2382" s="467"/>
      <c r="WGL2382" s="467"/>
      <c r="WGM2382" s="467"/>
      <c r="WGN2382" s="1055"/>
      <c r="WGO2382" s="695"/>
      <c r="WGP2382" s="696"/>
      <c r="WGQ2382" s="696"/>
      <c r="WGR2382" s="697"/>
      <c r="WGS2382" s="697"/>
      <c r="WGT2382" s="473"/>
      <c r="WGU2382" s="470"/>
      <c r="WGV2382" s="470"/>
      <c r="WGW2382" s="470"/>
      <c r="WGX2382" s="677"/>
      <c r="WGY2382" s="470"/>
      <c r="WGZ2382" s="467"/>
      <c r="WHA2382" s="559"/>
      <c r="WHB2382" s="467"/>
      <c r="WHC2382" s="467"/>
      <c r="WHD2382" s="467"/>
      <c r="WHE2382" s="467"/>
      <c r="WHF2382" s="467"/>
      <c r="WHG2382" s="467"/>
      <c r="WHH2382" s="467"/>
      <c r="WHI2382" s="467"/>
      <c r="WHJ2382" s="467"/>
      <c r="WHK2382" s="467"/>
      <c r="WHL2382" s="467"/>
      <c r="WHM2382" s="467"/>
      <c r="WHN2382" s="467"/>
      <c r="WHO2382" s="467"/>
      <c r="WHP2382" s="467"/>
      <c r="WHQ2382" s="467"/>
      <c r="WHR2382" s="467"/>
      <c r="WHS2382" s="467"/>
      <c r="WHT2382" s="467"/>
      <c r="WHU2382" s="467"/>
      <c r="WHV2382" s="467"/>
      <c r="WHW2382" s="467"/>
      <c r="WHX2382" s="1055"/>
      <c r="WHY2382" s="695"/>
      <c r="WHZ2382" s="696"/>
      <c r="WIA2382" s="696"/>
      <c r="WIB2382" s="697"/>
      <c r="WIC2382" s="697"/>
      <c r="WID2382" s="473"/>
      <c r="WIE2382" s="470"/>
      <c r="WIF2382" s="470"/>
      <c r="WIG2382" s="470"/>
      <c r="WIH2382" s="677"/>
      <c r="WII2382" s="470"/>
      <c r="WIJ2382" s="467"/>
      <c r="WIK2382" s="559"/>
      <c r="WIL2382" s="467"/>
      <c r="WIM2382" s="467"/>
      <c r="WIN2382" s="467"/>
      <c r="WIO2382" s="467"/>
      <c r="WIP2382" s="467"/>
      <c r="WIQ2382" s="467"/>
      <c r="WIR2382" s="467"/>
      <c r="WIS2382" s="467"/>
      <c r="WIT2382" s="467"/>
      <c r="WIU2382" s="467"/>
      <c r="WIV2382" s="467"/>
      <c r="WIW2382" s="467"/>
      <c r="WIX2382" s="467"/>
      <c r="WIY2382" s="467"/>
      <c r="WIZ2382" s="467"/>
      <c r="WJA2382" s="467"/>
      <c r="WJB2382" s="467"/>
      <c r="WJC2382" s="467"/>
      <c r="WJD2382" s="467"/>
      <c r="WJE2382" s="467"/>
      <c r="WJF2382" s="467"/>
      <c r="WJG2382" s="467"/>
      <c r="WJH2382" s="1055"/>
      <c r="WJI2382" s="695"/>
      <c r="WJJ2382" s="696"/>
      <c r="WJK2382" s="696"/>
      <c r="WJL2382" s="697"/>
      <c r="WJM2382" s="697"/>
      <c r="WJN2382" s="473"/>
      <c r="WJO2382" s="470"/>
      <c r="WJP2382" s="470"/>
      <c r="WJQ2382" s="470"/>
      <c r="WJR2382" s="677"/>
      <c r="WJS2382" s="470"/>
      <c r="WJT2382" s="467"/>
      <c r="WJU2382" s="559"/>
      <c r="WJV2382" s="467"/>
      <c r="WJW2382" s="467"/>
      <c r="WJX2382" s="467"/>
      <c r="WJY2382" s="467"/>
      <c r="WJZ2382" s="467"/>
      <c r="WKA2382" s="467"/>
      <c r="WKB2382" s="467"/>
      <c r="WKC2382" s="467"/>
      <c r="WKD2382" s="467"/>
      <c r="WKE2382" s="467"/>
      <c r="WKF2382" s="467"/>
      <c r="WKG2382" s="467"/>
      <c r="WKH2382" s="467"/>
      <c r="WKI2382" s="467"/>
      <c r="WKJ2382" s="467"/>
      <c r="WKK2382" s="467"/>
      <c r="WKL2382" s="467"/>
      <c r="WKM2382" s="467"/>
      <c r="WKN2382" s="467"/>
      <c r="WKO2382" s="467"/>
      <c r="WKP2382" s="467"/>
      <c r="WKQ2382" s="467"/>
      <c r="WKR2382" s="1055"/>
      <c r="WKS2382" s="695"/>
      <c r="WKT2382" s="696"/>
      <c r="WKU2382" s="696"/>
      <c r="WKV2382" s="697"/>
      <c r="WKW2382" s="697"/>
      <c r="WKX2382" s="473"/>
      <c r="WKY2382" s="470"/>
      <c r="WKZ2382" s="470"/>
      <c r="WLA2382" s="470"/>
      <c r="WLB2382" s="677"/>
      <c r="WLC2382" s="470"/>
      <c r="WLD2382" s="467"/>
      <c r="WLE2382" s="559"/>
      <c r="WLF2382" s="467"/>
      <c r="WLG2382" s="467"/>
      <c r="WLH2382" s="467"/>
      <c r="WLI2382" s="467"/>
      <c r="WLJ2382" s="467"/>
      <c r="WLK2382" s="467"/>
      <c r="WLL2382" s="467"/>
      <c r="WLM2382" s="467"/>
      <c r="WLN2382" s="467"/>
      <c r="WLO2382" s="467"/>
      <c r="WLP2382" s="467"/>
      <c r="WLQ2382" s="467"/>
      <c r="WLR2382" s="467"/>
      <c r="WLS2382" s="467"/>
      <c r="WLT2382" s="467"/>
      <c r="WLU2382" s="467"/>
      <c r="WLV2382" s="467"/>
      <c r="WLW2382" s="467"/>
      <c r="WLX2382" s="467"/>
      <c r="WLY2382" s="467"/>
      <c r="WLZ2382" s="467"/>
      <c r="WMA2382" s="467"/>
      <c r="WMB2382" s="1055"/>
      <c r="WMC2382" s="695"/>
      <c r="WMD2382" s="696"/>
      <c r="WME2382" s="696"/>
      <c r="WMF2382" s="697"/>
      <c r="WMG2382" s="697"/>
      <c r="WMH2382" s="473"/>
      <c r="WMI2382" s="470"/>
      <c r="WMJ2382" s="470"/>
      <c r="WMK2382" s="470"/>
      <c r="WML2382" s="677"/>
      <c r="WMM2382" s="470"/>
      <c r="WMN2382" s="467"/>
      <c r="WMO2382" s="559"/>
      <c r="WMP2382" s="467"/>
      <c r="WMQ2382" s="467"/>
      <c r="WMR2382" s="467"/>
      <c r="WMS2382" s="467"/>
      <c r="WMT2382" s="467"/>
      <c r="WMU2382" s="467"/>
      <c r="WMV2382" s="467"/>
      <c r="WMW2382" s="467"/>
      <c r="WMX2382" s="467"/>
      <c r="WMY2382" s="467"/>
      <c r="WMZ2382" s="467"/>
      <c r="WNA2382" s="467"/>
      <c r="WNB2382" s="467"/>
      <c r="WNC2382" s="467"/>
      <c r="WND2382" s="467"/>
      <c r="WNE2382" s="467"/>
      <c r="WNF2382" s="467"/>
      <c r="WNG2382" s="467"/>
      <c r="WNH2382" s="467"/>
      <c r="WNI2382" s="467"/>
      <c r="WNJ2382" s="467"/>
      <c r="WNK2382" s="467"/>
      <c r="WNL2382" s="1055"/>
      <c r="WNM2382" s="695"/>
      <c r="WNN2382" s="696"/>
      <c r="WNO2382" s="696"/>
      <c r="WNP2382" s="697"/>
      <c r="WNQ2382" s="697"/>
      <c r="WNR2382" s="473"/>
      <c r="WNS2382" s="470"/>
      <c r="WNT2382" s="470"/>
      <c r="WNU2382" s="470"/>
      <c r="WNV2382" s="677"/>
      <c r="WNW2382" s="470"/>
      <c r="WNX2382" s="467"/>
      <c r="WNY2382" s="559"/>
      <c r="WNZ2382" s="467"/>
      <c r="WOA2382" s="467"/>
      <c r="WOB2382" s="467"/>
      <c r="WOC2382" s="467"/>
      <c r="WOD2382" s="467"/>
      <c r="WOE2382" s="467"/>
      <c r="WOF2382" s="467"/>
      <c r="WOG2382" s="467"/>
      <c r="WOH2382" s="467"/>
      <c r="WOI2382" s="467"/>
      <c r="WOJ2382" s="467"/>
      <c r="WOK2382" s="467"/>
      <c r="WOL2382" s="467"/>
      <c r="WOM2382" s="467"/>
      <c r="WON2382" s="467"/>
      <c r="WOO2382" s="467"/>
      <c r="WOP2382" s="467"/>
      <c r="WOQ2382" s="467"/>
      <c r="WOR2382" s="467"/>
      <c r="WOS2382" s="467"/>
      <c r="WOT2382" s="467"/>
      <c r="WOU2382" s="467"/>
      <c r="WOV2382" s="1055"/>
      <c r="WOW2382" s="695"/>
      <c r="WOX2382" s="696"/>
      <c r="WOY2382" s="696"/>
      <c r="WOZ2382" s="697"/>
      <c r="WPA2382" s="697"/>
      <c r="WPB2382" s="473"/>
      <c r="WPC2382" s="470"/>
      <c r="WPD2382" s="470"/>
      <c r="WPE2382" s="470"/>
      <c r="WPF2382" s="677"/>
      <c r="WPG2382" s="470"/>
      <c r="WPH2382" s="467"/>
      <c r="WPI2382" s="559"/>
      <c r="WPJ2382" s="467"/>
      <c r="WPK2382" s="467"/>
      <c r="WPL2382" s="467"/>
      <c r="WPM2382" s="467"/>
      <c r="WPN2382" s="467"/>
      <c r="WPO2382" s="467"/>
      <c r="WPP2382" s="467"/>
      <c r="WPQ2382" s="467"/>
      <c r="WPR2382" s="467"/>
      <c r="WPS2382" s="467"/>
      <c r="WPT2382" s="467"/>
      <c r="WPU2382" s="467"/>
      <c r="WPV2382" s="467"/>
      <c r="WPW2382" s="467"/>
      <c r="WPX2382" s="467"/>
      <c r="WPY2382" s="467"/>
      <c r="WPZ2382" s="467"/>
      <c r="WQA2382" s="467"/>
      <c r="WQB2382" s="467"/>
      <c r="WQC2382" s="467"/>
      <c r="WQD2382" s="467"/>
      <c r="WQE2382" s="467"/>
      <c r="WQF2382" s="1055"/>
      <c r="WQG2382" s="695"/>
      <c r="WQH2382" s="696"/>
      <c r="WQI2382" s="696"/>
      <c r="WQJ2382" s="697"/>
      <c r="WQK2382" s="697"/>
      <c r="WQL2382" s="473"/>
      <c r="WQM2382" s="470"/>
      <c r="WQN2382" s="470"/>
      <c r="WQO2382" s="470"/>
      <c r="WQP2382" s="677"/>
      <c r="WQQ2382" s="470"/>
      <c r="WQR2382" s="467"/>
      <c r="WQS2382" s="559"/>
      <c r="WQT2382" s="467"/>
      <c r="WQU2382" s="467"/>
      <c r="WQV2382" s="467"/>
      <c r="WQW2382" s="467"/>
      <c r="WQX2382" s="467"/>
      <c r="WQY2382" s="467"/>
      <c r="WQZ2382" s="467"/>
      <c r="WRA2382" s="467"/>
      <c r="WRB2382" s="467"/>
      <c r="WRC2382" s="467"/>
      <c r="WRD2382" s="467"/>
      <c r="WRE2382" s="467"/>
      <c r="WRF2382" s="467"/>
      <c r="WRG2382" s="467"/>
      <c r="WRH2382" s="467"/>
      <c r="WRI2382" s="467"/>
      <c r="WRJ2382" s="467"/>
      <c r="WRK2382" s="467"/>
      <c r="WRL2382" s="467"/>
      <c r="WRM2382" s="467"/>
      <c r="WRN2382" s="467"/>
      <c r="WRO2382" s="467"/>
      <c r="WRP2382" s="1055"/>
      <c r="WRQ2382" s="695"/>
      <c r="WRR2382" s="696"/>
      <c r="WRS2382" s="696"/>
      <c r="WRT2382" s="697"/>
      <c r="WRU2382" s="697"/>
      <c r="WRV2382" s="473"/>
      <c r="WRW2382" s="470"/>
      <c r="WRX2382" s="470"/>
      <c r="WRY2382" s="470"/>
      <c r="WRZ2382" s="677"/>
      <c r="WSA2382" s="470"/>
      <c r="WSB2382" s="467"/>
      <c r="WSC2382" s="559"/>
      <c r="WSD2382" s="467"/>
      <c r="WSE2382" s="467"/>
      <c r="WSF2382" s="467"/>
      <c r="WSG2382" s="467"/>
      <c r="WSH2382" s="467"/>
      <c r="WSI2382" s="467"/>
      <c r="WSJ2382" s="467"/>
      <c r="WSK2382" s="467"/>
      <c r="WSL2382" s="467"/>
      <c r="WSM2382" s="467"/>
      <c r="WSN2382" s="467"/>
      <c r="WSO2382" s="467"/>
      <c r="WSP2382" s="467"/>
      <c r="WSQ2382" s="467"/>
      <c r="WSR2382" s="467"/>
      <c r="WSS2382" s="467"/>
      <c r="WST2382" s="467"/>
      <c r="WSU2382" s="467"/>
      <c r="WSV2382" s="467"/>
      <c r="WSW2382" s="467"/>
      <c r="WSX2382" s="467"/>
      <c r="WSY2382" s="467"/>
      <c r="WSZ2382" s="1055"/>
      <c r="WTA2382" s="695"/>
      <c r="WTB2382" s="696"/>
      <c r="WTC2382" s="696"/>
      <c r="WTD2382" s="697"/>
      <c r="WTE2382" s="697"/>
      <c r="WTF2382" s="473"/>
      <c r="WTG2382" s="470"/>
      <c r="WTH2382" s="470"/>
      <c r="WTI2382" s="470"/>
      <c r="WTJ2382" s="677"/>
      <c r="WTK2382" s="470"/>
      <c r="WTL2382" s="467"/>
      <c r="WTM2382" s="559"/>
      <c r="WTN2382" s="467"/>
      <c r="WTO2382" s="467"/>
      <c r="WTP2382" s="467"/>
      <c r="WTQ2382" s="467"/>
      <c r="WTR2382" s="467"/>
      <c r="WTS2382" s="467"/>
      <c r="WTT2382" s="467"/>
      <c r="WTU2382" s="467"/>
      <c r="WTV2382" s="467"/>
      <c r="WTW2382" s="467"/>
      <c r="WTX2382" s="467"/>
      <c r="WTY2382" s="467"/>
      <c r="WTZ2382" s="467"/>
      <c r="WUA2382" s="467"/>
      <c r="WUB2382" s="467"/>
      <c r="WUC2382" s="467"/>
      <c r="WUD2382" s="467"/>
      <c r="WUE2382" s="467"/>
      <c r="WUF2382" s="467"/>
      <c r="WUG2382" s="467"/>
      <c r="WUH2382" s="467"/>
      <c r="WUI2382" s="467"/>
      <c r="WUJ2382" s="1055"/>
      <c r="WUK2382" s="695"/>
      <c r="WUL2382" s="696"/>
      <c r="WUM2382" s="696"/>
      <c r="WUN2382" s="697"/>
      <c r="WUO2382" s="697"/>
      <c r="WUP2382" s="473"/>
      <c r="WUQ2382" s="470"/>
      <c r="WUR2382" s="470"/>
      <c r="WUS2382" s="470"/>
      <c r="WUT2382" s="677"/>
      <c r="WUU2382" s="470"/>
      <c r="WUV2382" s="467"/>
      <c r="WUW2382" s="559"/>
      <c r="WUX2382" s="467"/>
      <c r="WUY2382" s="467"/>
      <c r="WUZ2382" s="467"/>
      <c r="WVA2382" s="467"/>
      <c r="WVB2382" s="467"/>
      <c r="WVC2382" s="467"/>
      <c r="WVD2382" s="467"/>
      <c r="WVE2382" s="467"/>
      <c r="WVF2382" s="467"/>
      <c r="WVG2382" s="467"/>
      <c r="WVH2382" s="467"/>
      <c r="WVI2382" s="467"/>
      <c r="WVJ2382" s="467"/>
      <c r="WVK2382" s="467"/>
      <c r="WVL2382" s="467"/>
      <c r="WVM2382" s="467"/>
      <c r="WVN2382" s="467"/>
      <c r="WVO2382" s="467"/>
      <c r="WVP2382" s="467"/>
      <c r="WVQ2382" s="467"/>
      <c r="WVR2382" s="467"/>
      <c r="WVS2382" s="467"/>
      <c r="WVT2382" s="1055"/>
      <c r="WVU2382" s="695"/>
      <c r="WVV2382" s="696"/>
      <c r="WVW2382" s="696"/>
      <c r="WVX2382" s="697"/>
      <c r="WVY2382" s="697"/>
      <c r="WVZ2382" s="473"/>
      <c r="WWA2382" s="470"/>
      <c r="WWB2382" s="470"/>
      <c r="WWC2382" s="470"/>
      <c r="WWD2382" s="677"/>
      <c r="WWE2382" s="470"/>
      <c r="WWF2382" s="467"/>
      <c r="WWG2382" s="559"/>
      <c r="WWH2382" s="467"/>
      <c r="WWI2382" s="467"/>
      <c r="WWJ2382" s="467"/>
      <c r="WWK2382" s="467"/>
      <c r="WWL2382" s="467"/>
      <c r="WWM2382" s="467"/>
      <c r="WWN2382" s="467"/>
      <c r="WWO2382" s="467"/>
      <c r="WWP2382" s="467"/>
      <c r="WWQ2382" s="467"/>
      <c r="WWR2382" s="467"/>
      <c r="WWS2382" s="467"/>
      <c r="WWT2382" s="467"/>
      <c r="WWU2382" s="467"/>
      <c r="WWV2382" s="467"/>
      <c r="WWW2382" s="467"/>
      <c r="WWX2382" s="467"/>
      <c r="WWY2382" s="467"/>
      <c r="WWZ2382" s="467"/>
      <c r="WXA2382" s="467"/>
      <c r="WXB2382" s="467"/>
      <c r="WXC2382" s="467"/>
      <c r="WXD2382" s="1055"/>
      <c r="WXE2382" s="695"/>
      <c r="WXF2382" s="696"/>
      <c r="WXG2382" s="696"/>
      <c r="WXH2382" s="697"/>
      <c r="WXI2382" s="697"/>
      <c r="WXJ2382" s="473"/>
      <c r="WXK2382" s="470"/>
      <c r="WXL2382" s="470"/>
      <c r="WXM2382" s="470"/>
      <c r="WXN2382" s="677"/>
      <c r="WXO2382" s="470"/>
      <c r="WXP2382" s="467"/>
      <c r="WXQ2382" s="559"/>
      <c r="WXR2382" s="467"/>
      <c r="WXS2382" s="467"/>
      <c r="WXT2382" s="467"/>
      <c r="WXU2382" s="467"/>
      <c r="WXV2382" s="467"/>
      <c r="WXW2382" s="467"/>
      <c r="WXX2382" s="467"/>
      <c r="WXY2382" s="467"/>
      <c r="WXZ2382" s="467"/>
      <c r="WYA2382" s="467"/>
      <c r="WYB2382" s="467"/>
      <c r="WYC2382" s="467"/>
      <c r="WYD2382" s="467"/>
      <c r="WYE2382" s="467"/>
      <c r="WYF2382" s="467"/>
      <c r="WYG2382" s="467"/>
      <c r="WYH2382" s="467"/>
      <c r="WYI2382" s="467"/>
      <c r="WYJ2382" s="467"/>
      <c r="WYK2382" s="467"/>
      <c r="WYL2382" s="467"/>
      <c r="WYM2382" s="467"/>
      <c r="WYN2382" s="1055"/>
      <c r="WYO2382" s="695"/>
      <c r="WYP2382" s="696"/>
      <c r="WYQ2382" s="696"/>
      <c r="WYR2382" s="697"/>
      <c r="WYS2382" s="697"/>
      <c r="WYT2382" s="473"/>
      <c r="WYU2382" s="470"/>
      <c r="WYV2382" s="470"/>
      <c r="WYW2382" s="470"/>
      <c r="WYX2382" s="677"/>
      <c r="WYY2382" s="470"/>
      <c r="WYZ2382" s="467"/>
      <c r="WZA2382" s="559"/>
      <c r="WZB2382" s="467"/>
      <c r="WZC2382" s="467"/>
      <c r="WZD2382" s="467"/>
      <c r="WZE2382" s="467"/>
      <c r="WZF2382" s="467"/>
      <c r="WZG2382" s="467"/>
      <c r="WZH2382" s="467"/>
      <c r="WZI2382" s="467"/>
      <c r="WZJ2382" s="467"/>
      <c r="WZK2382" s="467"/>
      <c r="WZL2382" s="467"/>
      <c r="WZM2382" s="467"/>
      <c r="WZN2382" s="467"/>
      <c r="WZO2382" s="467"/>
      <c r="WZP2382" s="467"/>
      <c r="WZQ2382" s="467"/>
      <c r="WZR2382" s="467"/>
      <c r="WZS2382" s="467"/>
      <c r="WZT2382" s="467"/>
      <c r="WZU2382" s="467"/>
      <c r="WZV2382" s="467"/>
      <c r="WZW2382" s="467"/>
      <c r="WZX2382" s="1055"/>
      <c r="WZY2382" s="695"/>
      <c r="WZZ2382" s="696"/>
      <c r="XAA2382" s="696"/>
      <c r="XAB2382" s="697"/>
      <c r="XAC2382" s="697"/>
      <c r="XAD2382" s="473"/>
      <c r="XAE2382" s="470"/>
      <c r="XAF2382" s="470"/>
      <c r="XAG2382" s="470"/>
      <c r="XAH2382" s="677"/>
      <c r="XAI2382" s="470"/>
      <c r="XAJ2382" s="467"/>
      <c r="XAK2382" s="559"/>
      <c r="XAL2382" s="467"/>
      <c r="XAM2382" s="467"/>
      <c r="XAN2382" s="467"/>
      <c r="XAO2382" s="467"/>
      <c r="XAP2382" s="467"/>
      <c r="XAQ2382" s="467"/>
      <c r="XAR2382" s="467"/>
      <c r="XAS2382" s="467"/>
      <c r="XAT2382" s="467"/>
      <c r="XAU2382" s="467"/>
      <c r="XAV2382" s="467"/>
      <c r="XAW2382" s="467"/>
      <c r="XAX2382" s="467"/>
      <c r="XAY2382" s="467"/>
      <c r="XAZ2382" s="467"/>
      <c r="XBA2382" s="467"/>
      <c r="XBB2382" s="467"/>
      <c r="XBC2382" s="467"/>
      <c r="XBD2382" s="467"/>
      <c r="XBE2382" s="467"/>
      <c r="XBF2382" s="467"/>
      <c r="XBG2382" s="467"/>
      <c r="XBH2382" s="1055"/>
      <c r="XBI2382" s="695"/>
      <c r="XBJ2382" s="696"/>
      <c r="XBK2382" s="696"/>
      <c r="XBL2382" s="697"/>
      <c r="XBM2382" s="697"/>
      <c r="XBN2382" s="473"/>
      <c r="XBO2382" s="470"/>
      <c r="XBP2382" s="470"/>
      <c r="XBQ2382" s="470"/>
      <c r="XBR2382" s="677"/>
      <c r="XBS2382" s="470"/>
      <c r="XBT2382" s="467"/>
      <c r="XBU2382" s="559"/>
      <c r="XBV2382" s="467"/>
      <c r="XBW2382" s="467"/>
      <c r="XBX2382" s="467"/>
      <c r="XBY2382" s="467"/>
      <c r="XBZ2382" s="467"/>
      <c r="XCA2382" s="467"/>
      <c r="XCB2382" s="467"/>
      <c r="XCC2382" s="467"/>
      <c r="XCD2382" s="467"/>
      <c r="XCE2382" s="467"/>
      <c r="XCF2382" s="467"/>
      <c r="XCG2382" s="467"/>
      <c r="XCH2382" s="467"/>
      <c r="XCI2382" s="467"/>
      <c r="XCJ2382" s="467"/>
      <c r="XCK2382" s="467"/>
      <c r="XCL2382" s="467"/>
      <c r="XCM2382" s="467"/>
      <c r="XCN2382" s="467"/>
      <c r="XCO2382" s="467"/>
      <c r="XCP2382" s="467"/>
      <c r="XCQ2382" s="467"/>
      <c r="XCR2382" s="1055"/>
      <c r="XCS2382" s="695"/>
      <c r="XCT2382" s="696"/>
      <c r="XCU2382" s="696"/>
      <c r="XCV2382" s="697"/>
      <c r="XCW2382" s="697"/>
      <c r="XCX2382" s="473"/>
      <c r="XCY2382" s="470"/>
      <c r="XCZ2382" s="470"/>
      <c r="XDA2382" s="470"/>
      <c r="XDB2382" s="677"/>
      <c r="XDC2382" s="470"/>
      <c r="XDD2382" s="467"/>
      <c r="XDE2382" s="559"/>
      <c r="XDF2382" s="467"/>
      <c r="XDG2382" s="467"/>
      <c r="XDH2382" s="467"/>
      <c r="XDI2382" s="467"/>
      <c r="XDJ2382" s="467"/>
      <c r="XDK2382" s="467"/>
      <c r="XDL2382" s="467"/>
      <c r="XDM2382" s="467"/>
      <c r="XDN2382" s="467"/>
      <c r="XDO2382" s="467"/>
      <c r="XDP2382" s="467"/>
      <c r="XDQ2382" s="467"/>
      <c r="XDR2382" s="467"/>
      <c r="XDS2382" s="467"/>
      <c r="XDT2382" s="467"/>
      <c r="XDU2382" s="467"/>
      <c r="XDV2382" s="467"/>
      <c r="XDW2382" s="467"/>
      <c r="XDX2382" s="467"/>
      <c r="XDY2382" s="467"/>
      <c r="XDZ2382" s="467"/>
      <c r="XEA2382" s="467"/>
      <c r="XEB2382" s="1055"/>
      <c r="XEC2382" s="695"/>
      <c r="XED2382" s="696"/>
      <c r="XEE2382" s="696"/>
      <c r="XEF2382" s="697"/>
    </row>
    <row r="2383" spans="1:16360" ht="14.45" customHeight="1" outlineLevel="1" x14ac:dyDescent="0.25">
      <c r="A2383" s="878">
        <v>216</v>
      </c>
      <c r="B2383" s="690">
        <v>264</v>
      </c>
      <c r="C2383" s="1215" t="s">
        <v>3339</v>
      </c>
      <c r="D2383" s="773" t="s">
        <v>3390</v>
      </c>
      <c r="E2383" s="755"/>
      <c r="F2383" s="1110"/>
      <c r="G2383" s="755"/>
      <c r="H2383" s="755"/>
      <c r="I2383" s="755"/>
      <c r="J2383" s="755"/>
      <c r="K2383" s="755"/>
      <c r="L2383" s="755"/>
      <c r="M2383" s="755" t="s">
        <v>643</v>
      </c>
      <c r="N2383" s="755"/>
      <c r="O2383" s="1236">
        <v>181.43</v>
      </c>
      <c r="Q2383" s="697"/>
      <c r="R2383" s="473"/>
      <c r="S2383" s="470"/>
      <c r="T2383" s="470"/>
      <c r="U2383" s="470"/>
      <c r="V2383" s="677"/>
      <c r="W2383" s="470"/>
      <c r="X2383" s="467"/>
      <c r="Y2383" s="559"/>
      <c r="Z2383" s="467"/>
      <c r="AA2383" s="467"/>
      <c r="AB2383" s="467"/>
      <c r="AC2383" s="467"/>
      <c r="AD2383" s="467"/>
      <c r="AE2383" s="467"/>
      <c r="AF2383" s="467"/>
      <c r="AG2383" s="467"/>
      <c r="AH2383" s="467"/>
      <c r="AI2383" s="467"/>
      <c r="AJ2383" s="467"/>
      <c r="AK2383" s="467"/>
      <c r="AL2383" s="467"/>
      <c r="AM2383" s="467"/>
      <c r="AN2383" s="467"/>
      <c r="AO2383" s="467"/>
      <c r="AP2383" s="467"/>
      <c r="AQ2383" s="467"/>
      <c r="AR2383" s="467"/>
      <c r="AS2383" s="467"/>
      <c r="AT2383" s="467"/>
      <c r="AU2383" s="467"/>
      <c r="AV2383" s="1055"/>
      <c r="AW2383" s="695"/>
      <c r="AX2383" s="696"/>
      <c r="AY2383" s="696"/>
      <c r="AZ2383" s="697"/>
      <c r="BA2383" s="697"/>
      <c r="BB2383" s="473"/>
      <c r="BC2383" s="470"/>
      <c r="BD2383" s="470"/>
      <c r="BE2383" s="470"/>
      <c r="BF2383" s="677"/>
      <c r="BG2383" s="470"/>
      <c r="BH2383" s="467"/>
      <c r="BI2383" s="559"/>
      <c r="BJ2383" s="467"/>
      <c r="BK2383" s="467"/>
      <c r="BL2383" s="467"/>
      <c r="BM2383" s="467"/>
      <c r="BN2383" s="467"/>
      <c r="BO2383" s="467"/>
      <c r="BP2383" s="467"/>
      <c r="BQ2383" s="467"/>
      <c r="BR2383" s="467"/>
      <c r="BS2383" s="467"/>
      <c r="BT2383" s="467"/>
      <c r="BU2383" s="467"/>
      <c r="BV2383" s="467"/>
      <c r="BW2383" s="467"/>
      <c r="BX2383" s="467"/>
      <c r="BY2383" s="467"/>
      <c r="BZ2383" s="467"/>
      <c r="CA2383" s="467"/>
      <c r="CB2383" s="467"/>
      <c r="CC2383" s="467"/>
      <c r="CD2383" s="467"/>
      <c r="CE2383" s="467"/>
      <c r="CF2383" s="1055"/>
      <c r="CG2383" s="695"/>
      <c r="CH2383" s="696"/>
      <c r="CI2383" s="696"/>
      <c r="CJ2383" s="697"/>
      <c r="CK2383" s="697"/>
      <c r="CL2383" s="473"/>
      <c r="CM2383" s="470"/>
      <c r="CN2383" s="470"/>
      <c r="CO2383" s="470"/>
      <c r="CP2383" s="677"/>
      <c r="CQ2383" s="470"/>
      <c r="CR2383" s="467"/>
      <c r="CS2383" s="559"/>
      <c r="CT2383" s="467"/>
      <c r="CU2383" s="467"/>
      <c r="CV2383" s="467"/>
      <c r="CW2383" s="467"/>
      <c r="CX2383" s="467"/>
      <c r="CY2383" s="467"/>
      <c r="CZ2383" s="467"/>
      <c r="DA2383" s="467"/>
      <c r="DB2383" s="467"/>
      <c r="DC2383" s="467"/>
      <c r="DD2383" s="467"/>
      <c r="DE2383" s="467"/>
      <c r="DF2383" s="467"/>
      <c r="DG2383" s="467"/>
      <c r="DH2383" s="467"/>
      <c r="DI2383" s="467"/>
      <c r="DJ2383" s="467"/>
      <c r="DK2383" s="467"/>
      <c r="DL2383" s="467"/>
      <c r="DM2383" s="467"/>
      <c r="DN2383" s="467"/>
      <c r="DO2383" s="467"/>
      <c r="DP2383" s="1055"/>
      <c r="DQ2383" s="695"/>
      <c r="DR2383" s="696"/>
      <c r="DS2383" s="696"/>
      <c r="DT2383" s="697"/>
      <c r="DU2383" s="697"/>
      <c r="DV2383" s="473"/>
      <c r="DW2383" s="470"/>
      <c r="DX2383" s="470"/>
      <c r="DY2383" s="470"/>
      <c r="DZ2383" s="677"/>
      <c r="EA2383" s="470"/>
      <c r="EB2383" s="467"/>
      <c r="EC2383" s="559"/>
      <c r="ED2383" s="467"/>
      <c r="EE2383" s="467"/>
      <c r="EF2383" s="467"/>
      <c r="EG2383" s="467"/>
      <c r="EH2383" s="467"/>
      <c r="EI2383" s="467"/>
      <c r="EJ2383" s="467"/>
      <c r="EK2383" s="467"/>
      <c r="EL2383" s="467"/>
      <c r="EM2383" s="467"/>
      <c r="EN2383" s="467"/>
      <c r="EO2383" s="467"/>
      <c r="EP2383" s="467"/>
      <c r="EQ2383" s="467"/>
      <c r="ER2383" s="467"/>
      <c r="ES2383" s="467"/>
      <c r="ET2383" s="467"/>
      <c r="EU2383" s="467"/>
      <c r="EV2383" s="467"/>
      <c r="EW2383" s="467"/>
      <c r="EX2383" s="467"/>
      <c r="EY2383" s="467"/>
      <c r="EZ2383" s="1055"/>
      <c r="FA2383" s="695"/>
      <c r="FB2383" s="696"/>
      <c r="FC2383" s="696"/>
      <c r="FD2383" s="697"/>
      <c r="FE2383" s="697"/>
      <c r="FF2383" s="473"/>
      <c r="FG2383" s="470"/>
      <c r="FH2383" s="470"/>
      <c r="FI2383" s="470"/>
      <c r="FJ2383" s="677"/>
      <c r="FK2383" s="470"/>
      <c r="FL2383" s="467"/>
      <c r="FM2383" s="559"/>
      <c r="FN2383" s="467"/>
      <c r="FO2383" s="467"/>
      <c r="FP2383" s="467"/>
      <c r="FQ2383" s="467"/>
      <c r="FR2383" s="467"/>
      <c r="FS2383" s="467"/>
      <c r="FT2383" s="467"/>
      <c r="FU2383" s="467"/>
      <c r="FV2383" s="467"/>
      <c r="FW2383" s="467"/>
      <c r="FX2383" s="467"/>
      <c r="FY2383" s="467"/>
      <c r="FZ2383" s="467"/>
      <c r="GA2383" s="467"/>
      <c r="GB2383" s="467"/>
      <c r="GC2383" s="467"/>
      <c r="GD2383" s="467"/>
      <c r="GE2383" s="467"/>
      <c r="GF2383" s="467"/>
      <c r="GG2383" s="467"/>
      <c r="GH2383" s="467"/>
      <c r="GI2383" s="467"/>
      <c r="GJ2383" s="1055"/>
      <c r="GK2383" s="695"/>
      <c r="GL2383" s="696"/>
      <c r="GM2383" s="696"/>
      <c r="GN2383" s="697"/>
      <c r="GO2383" s="697"/>
      <c r="GP2383" s="473"/>
      <c r="GQ2383" s="470"/>
      <c r="GR2383" s="470"/>
      <c r="GS2383" s="470"/>
      <c r="GT2383" s="677"/>
      <c r="GU2383" s="470"/>
      <c r="GV2383" s="467"/>
      <c r="GW2383" s="559"/>
      <c r="GX2383" s="467"/>
      <c r="GY2383" s="467"/>
      <c r="GZ2383" s="467"/>
      <c r="HA2383" s="467"/>
      <c r="HB2383" s="467"/>
      <c r="HC2383" s="467"/>
      <c r="HD2383" s="467"/>
      <c r="HE2383" s="467"/>
      <c r="HF2383" s="467"/>
      <c r="HG2383" s="467"/>
      <c r="HH2383" s="467"/>
      <c r="HI2383" s="467"/>
      <c r="HJ2383" s="467"/>
      <c r="HK2383" s="467"/>
      <c r="HL2383" s="467"/>
      <c r="HM2383" s="467"/>
      <c r="HN2383" s="467"/>
      <c r="HO2383" s="467"/>
      <c r="HP2383" s="467"/>
      <c r="HQ2383" s="467"/>
      <c r="HR2383" s="467"/>
      <c r="HS2383" s="467"/>
      <c r="HT2383" s="1055"/>
      <c r="HU2383" s="695"/>
      <c r="HV2383" s="696"/>
      <c r="HW2383" s="696"/>
      <c r="HX2383" s="697"/>
      <c r="HY2383" s="697"/>
      <c r="HZ2383" s="473"/>
      <c r="IA2383" s="470"/>
      <c r="IB2383" s="470"/>
      <c r="IC2383" s="470"/>
      <c r="ID2383" s="677"/>
      <c r="IE2383" s="470"/>
      <c r="IF2383" s="467"/>
      <c r="IG2383" s="559"/>
      <c r="IH2383" s="467"/>
      <c r="II2383" s="467"/>
      <c r="IJ2383" s="467"/>
      <c r="IK2383" s="467"/>
      <c r="IL2383" s="467"/>
      <c r="IM2383" s="467"/>
      <c r="IN2383" s="467"/>
      <c r="IO2383" s="467"/>
      <c r="IP2383" s="467"/>
      <c r="IQ2383" s="467"/>
      <c r="IR2383" s="467"/>
      <c r="IS2383" s="467"/>
      <c r="IT2383" s="467"/>
      <c r="IU2383" s="467"/>
      <c r="IV2383" s="467"/>
      <c r="IW2383" s="467"/>
      <c r="IX2383" s="467"/>
      <c r="IY2383" s="467"/>
      <c r="IZ2383" s="467"/>
      <c r="JA2383" s="467"/>
      <c r="JB2383" s="467"/>
      <c r="JC2383" s="467"/>
      <c r="JD2383" s="1055"/>
      <c r="JE2383" s="695"/>
      <c r="JF2383" s="696"/>
      <c r="JG2383" s="696"/>
      <c r="JH2383" s="697"/>
      <c r="JI2383" s="697"/>
      <c r="JJ2383" s="473"/>
      <c r="JK2383" s="470"/>
      <c r="JL2383" s="470"/>
      <c r="JM2383" s="470"/>
      <c r="JN2383" s="677"/>
      <c r="JO2383" s="470"/>
      <c r="JP2383" s="467"/>
      <c r="JQ2383" s="559"/>
      <c r="JR2383" s="467"/>
      <c r="JS2383" s="467"/>
      <c r="JT2383" s="467"/>
      <c r="JU2383" s="467"/>
      <c r="JV2383" s="467"/>
      <c r="JW2383" s="467"/>
      <c r="JX2383" s="467"/>
      <c r="JY2383" s="467"/>
      <c r="JZ2383" s="467"/>
      <c r="KA2383" s="467"/>
      <c r="KB2383" s="467"/>
      <c r="KC2383" s="467"/>
      <c r="KD2383" s="467"/>
      <c r="KE2383" s="467"/>
      <c r="KF2383" s="467"/>
      <c r="KG2383" s="467"/>
      <c r="KH2383" s="467"/>
      <c r="KI2383" s="467"/>
      <c r="KJ2383" s="467"/>
      <c r="KK2383" s="467"/>
      <c r="KL2383" s="467"/>
      <c r="KM2383" s="467"/>
      <c r="KN2383" s="1055"/>
      <c r="KO2383" s="695"/>
      <c r="KP2383" s="696"/>
      <c r="KQ2383" s="696"/>
      <c r="KR2383" s="697"/>
      <c r="KS2383" s="697"/>
      <c r="KT2383" s="473"/>
      <c r="KU2383" s="470"/>
      <c r="KV2383" s="470"/>
      <c r="KW2383" s="470"/>
      <c r="KX2383" s="677"/>
      <c r="KY2383" s="470"/>
      <c r="KZ2383" s="467"/>
      <c r="LA2383" s="559"/>
      <c r="LB2383" s="467"/>
      <c r="LC2383" s="467"/>
      <c r="LD2383" s="467"/>
      <c r="LE2383" s="467"/>
      <c r="LF2383" s="467"/>
      <c r="LG2383" s="467"/>
      <c r="LH2383" s="467"/>
      <c r="LI2383" s="467"/>
      <c r="LJ2383" s="467"/>
      <c r="LK2383" s="467"/>
      <c r="LL2383" s="467"/>
      <c r="LM2383" s="467"/>
      <c r="LN2383" s="467"/>
      <c r="LO2383" s="467"/>
      <c r="LP2383" s="467"/>
      <c r="LQ2383" s="467"/>
      <c r="LR2383" s="467"/>
      <c r="LS2383" s="467"/>
      <c r="LT2383" s="467"/>
      <c r="LU2383" s="467"/>
      <c r="LV2383" s="467"/>
      <c r="LW2383" s="467"/>
      <c r="LX2383" s="1055"/>
      <c r="LY2383" s="695"/>
      <c r="LZ2383" s="696"/>
      <c r="MA2383" s="696"/>
      <c r="MB2383" s="697"/>
      <c r="MC2383" s="697"/>
      <c r="MD2383" s="473"/>
      <c r="ME2383" s="470"/>
      <c r="MF2383" s="470"/>
      <c r="MG2383" s="470"/>
      <c r="MH2383" s="677"/>
      <c r="MI2383" s="470"/>
      <c r="MJ2383" s="467"/>
      <c r="MK2383" s="559"/>
      <c r="ML2383" s="467"/>
      <c r="MM2383" s="467"/>
      <c r="MN2383" s="467"/>
      <c r="MO2383" s="467"/>
      <c r="MP2383" s="467"/>
      <c r="MQ2383" s="467"/>
      <c r="MR2383" s="467"/>
      <c r="MS2383" s="467"/>
      <c r="MT2383" s="467"/>
      <c r="MU2383" s="467"/>
      <c r="MV2383" s="467"/>
      <c r="MW2383" s="467"/>
      <c r="MX2383" s="467"/>
      <c r="MY2383" s="467"/>
      <c r="MZ2383" s="467"/>
      <c r="NA2383" s="467"/>
      <c r="NB2383" s="467"/>
      <c r="NC2383" s="467"/>
      <c r="ND2383" s="467"/>
      <c r="NE2383" s="467"/>
      <c r="NF2383" s="467"/>
      <c r="NG2383" s="467"/>
      <c r="NH2383" s="1055"/>
      <c r="NI2383" s="695"/>
      <c r="NJ2383" s="696"/>
      <c r="NK2383" s="696"/>
      <c r="NL2383" s="697"/>
      <c r="NM2383" s="697"/>
      <c r="NN2383" s="473"/>
      <c r="NO2383" s="470"/>
      <c r="NP2383" s="470"/>
      <c r="NQ2383" s="470"/>
      <c r="NR2383" s="677"/>
      <c r="NS2383" s="470"/>
      <c r="NT2383" s="467"/>
      <c r="NU2383" s="559"/>
      <c r="NV2383" s="467"/>
      <c r="NW2383" s="467"/>
      <c r="NX2383" s="467"/>
      <c r="NY2383" s="467"/>
      <c r="NZ2383" s="467"/>
      <c r="OA2383" s="467"/>
      <c r="OB2383" s="467"/>
      <c r="OC2383" s="467"/>
      <c r="OD2383" s="467"/>
      <c r="OE2383" s="467"/>
      <c r="OF2383" s="467"/>
      <c r="OG2383" s="467"/>
      <c r="OH2383" s="467"/>
      <c r="OI2383" s="467"/>
      <c r="OJ2383" s="467"/>
      <c r="OK2383" s="467"/>
      <c r="OL2383" s="467"/>
      <c r="OM2383" s="467"/>
      <c r="ON2383" s="467"/>
      <c r="OO2383" s="467"/>
      <c r="OP2383" s="467"/>
      <c r="OQ2383" s="467"/>
      <c r="OR2383" s="1055"/>
      <c r="OS2383" s="695"/>
      <c r="OT2383" s="696"/>
      <c r="OU2383" s="696"/>
      <c r="OV2383" s="697"/>
      <c r="OW2383" s="697"/>
      <c r="OX2383" s="473"/>
      <c r="OY2383" s="470"/>
      <c r="OZ2383" s="470"/>
      <c r="PA2383" s="470"/>
      <c r="PB2383" s="677"/>
      <c r="PC2383" s="470"/>
      <c r="PD2383" s="467"/>
      <c r="PE2383" s="559"/>
      <c r="PF2383" s="467"/>
      <c r="PG2383" s="467"/>
      <c r="PH2383" s="467"/>
      <c r="PI2383" s="467"/>
      <c r="PJ2383" s="467"/>
      <c r="PK2383" s="467"/>
      <c r="PL2383" s="467"/>
      <c r="PM2383" s="467"/>
      <c r="PN2383" s="467"/>
      <c r="PO2383" s="467"/>
      <c r="PP2383" s="467"/>
      <c r="PQ2383" s="467"/>
      <c r="PR2383" s="467"/>
      <c r="PS2383" s="467"/>
      <c r="PT2383" s="467"/>
      <c r="PU2383" s="467"/>
      <c r="PV2383" s="467"/>
      <c r="PW2383" s="467"/>
      <c r="PX2383" s="467"/>
      <c r="PY2383" s="467"/>
      <c r="PZ2383" s="467"/>
      <c r="QA2383" s="467"/>
      <c r="QB2383" s="1055"/>
      <c r="QC2383" s="695"/>
      <c r="QD2383" s="696"/>
      <c r="QE2383" s="696"/>
      <c r="QF2383" s="697"/>
      <c r="QG2383" s="697"/>
      <c r="QH2383" s="473"/>
      <c r="QI2383" s="470"/>
      <c r="QJ2383" s="470"/>
      <c r="QK2383" s="470"/>
      <c r="QL2383" s="677"/>
      <c r="QM2383" s="470"/>
      <c r="QN2383" s="467"/>
      <c r="QO2383" s="559"/>
      <c r="QP2383" s="467"/>
      <c r="QQ2383" s="467"/>
      <c r="QR2383" s="467"/>
      <c r="QS2383" s="467"/>
      <c r="QT2383" s="467"/>
      <c r="QU2383" s="467"/>
      <c r="QV2383" s="467"/>
      <c r="QW2383" s="467"/>
      <c r="QX2383" s="467"/>
      <c r="QY2383" s="467"/>
      <c r="QZ2383" s="467"/>
      <c r="RA2383" s="467"/>
      <c r="RB2383" s="467"/>
      <c r="RC2383" s="467"/>
      <c r="RD2383" s="467"/>
      <c r="RE2383" s="467"/>
      <c r="RF2383" s="467"/>
      <c r="RG2383" s="467"/>
      <c r="RH2383" s="467"/>
      <c r="RI2383" s="467"/>
      <c r="RJ2383" s="467"/>
      <c r="RK2383" s="467"/>
      <c r="RL2383" s="1055"/>
      <c r="RM2383" s="695"/>
      <c r="RN2383" s="696"/>
      <c r="RO2383" s="696"/>
      <c r="RP2383" s="697"/>
      <c r="RQ2383" s="697"/>
      <c r="RR2383" s="473"/>
      <c r="RS2383" s="470"/>
      <c r="RT2383" s="470"/>
      <c r="RU2383" s="470"/>
      <c r="RV2383" s="677"/>
      <c r="RW2383" s="470"/>
      <c r="RX2383" s="467"/>
      <c r="RY2383" s="559"/>
      <c r="RZ2383" s="467"/>
      <c r="SA2383" s="467"/>
      <c r="SB2383" s="467"/>
      <c r="SC2383" s="467"/>
      <c r="SD2383" s="467"/>
      <c r="SE2383" s="467"/>
      <c r="SF2383" s="467"/>
      <c r="SG2383" s="467"/>
      <c r="SH2383" s="467"/>
      <c r="SI2383" s="467"/>
      <c r="SJ2383" s="467"/>
      <c r="SK2383" s="467"/>
      <c r="SL2383" s="467"/>
      <c r="SM2383" s="467"/>
      <c r="SN2383" s="467"/>
      <c r="SO2383" s="467"/>
      <c r="SP2383" s="467"/>
      <c r="SQ2383" s="467"/>
      <c r="SR2383" s="467"/>
      <c r="SS2383" s="467"/>
      <c r="ST2383" s="467"/>
      <c r="SU2383" s="467"/>
      <c r="SV2383" s="1055"/>
      <c r="SW2383" s="695"/>
      <c r="SX2383" s="696"/>
      <c r="SY2383" s="696"/>
      <c r="SZ2383" s="697"/>
      <c r="TA2383" s="697"/>
      <c r="TB2383" s="473"/>
      <c r="TC2383" s="470"/>
      <c r="TD2383" s="470"/>
      <c r="TE2383" s="470"/>
      <c r="TF2383" s="677"/>
      <c r="TG2383" s="470"/>
      <c r="TH2383" s="467"/>
      <c r="TI2383" s="559"/>
      <c r="TJ2383" s="467"/>
      <c r="TK2383" s="467"/>
      <c r="TL2383" s="467"/>
      <c r="TM2383" s="467"/>
      <c r="TN2383" s="467"/>
      <c r="TO2383" s="467"/>
      <c r="TP2383" s="467"/>
      <c r="TQ2383" s="467"/>
      <c r="TR2383" s="467"/>
      <c r="TS2383" s="467"/>
      <c r="TT2383" s="467"/>
      <c r="TU2383" s="467"/>
      <c r="TV2383" s="467"/>
      <c r="TW2383" s="467"/>
      <c r="TX2383" s="467"/>
      <c r="TY2383" s="467"/>
      <c r="TZ2383" s="467"/>
      <c r="UA2383" s="467"/>
      <c r="UB2383" s="467"/>
      <c r="UC2383" s="467"/>
      <c r="UD2383" s="467"/>
      <c r="UE2383" s="467"/>
      <c r="UF2383" s="1055"/>
      <c r="UG2383" s="695"/>
      <c r="UH2383" s="696"/>
      <c r="UI2383" s="696"/>
      <c r="UJ2383" s="697"/>
      <c r="UK2383" s="697"/>
      <c r="UL2383" s="473"/>
      <c r="UM2383" s="470"/>
      <c r="UN2383" s="470"/>
      <c r="UO2383" s="470"/>
      <c r="UP2383" s="677"/>
      <c r="UQ2383" s="470"/>
      <c r="UR2383" s="467"/>
      <c r="US2383" s="559"/>
      <c r="UT2383" s="467"/>
      <c r="UU2383" s="467"/>
      <c r="UV2383" s="467"/>
      <c r="UW2383" s="467"/>
      <c r="UX2383" s="467"/>
      <c r="UY2383" s="467"/>
      <c r="UZ2383" s="467"/>
      <c r="VA2383" s="467"/>
      <c r="VB2383" s="467"/>
      <c r="VC2383" s="467"/>
      <c r="VD2383" s="467"/>
      <c r="VE2383" s="467"/>
      <c r="VF2383" s="467"/>
      <c r="VG2383" s="467"/>
      <c r="VH2383" s="467"/>
      <c r="VI2383" s="467"/>
      <c r="VJ2383" s="467"/>
      <c r="VK2383" s="467"/>
      <c r="VL2383" s="467"/>
      <c r="VM2383" s="467"/>
      <c r="VN2383" s="467"/>
      <c r="VO2383" s="467"/>
      <c r="VP2383" s="1055"/>
      <c r="VQ2383" s="695"/>
      <c r="VR2383" s="696"/>
      <c r="VS2383" s="696"/>
      <c r="VT2383" s="697"/>
      <c r="VU2383" s="697"/>
      <c r="VV2383" s="473"/>
      <c r="VW2383" s="470"/>
      <c r="VX2383" s="470"/>
      <c r="VY2383" s="470"/>
      <c r="VZ2383" s="677"/>
      <c r="WA2383" s="470"/>
      <c r="WB2383" s="467"/>
      <c r="WC2383" s="559"/>
      <c r="WD2383" s="467"/>
      <c r="WE2383" s="467"/>
      <c r="WF2383" s="467"/>
      <c r="WG2383" s="467"/>
      <c r="WH2383" s="467"/>
      <c r="WI2383" s="467"/>
      <c r="WJ2383" s="467"/>
      <c r="WK2383" s="467"/>
      <c r="WL2383" s="467"/>
      <c r="WM2383" s="467"/>
      <c r="WN2383" s="467"/>
      <c r="WO2383" s="467"/>
      <c r="WP2383" s="467"/>
      <c r="WQ2383" s="467"/>
      <c r="WR2383" s="467"/>
      <c r="WS2383" s="467"/>
      <c r="WT2383" s="467"/>
      <c r="WU2383" s="467"/>
      <c r="WV2383" s="467"/>
      <c r="WW2383" s="467"/>
      <c r="WX2383" s="467"/>
      <c r="WY2383" s="467"/>
      <c r="WZ2383" s="1055"/>
      <c r="XA2383" s="695"/>
      <c r="XB2383" s="696"/>
      <c r="XC2383" s="696"/>
      <c r="XD2383" s="697"/>
      <c r="XE2383" s="697"/>
      <c r="XF2383" s="473"/>
      <c r="XG2383" s="470"/>
      <c r="XH2383" s="470"/>
      <c r="XI2383" s="470"/>
      <c r="XJ2383" s="677"/>
      <c r="XK2383" s="470"/>
      <c r="XL2383" s="467"/>
      <c r="XM2383" s="559"/>
      <c r="XN2383" s="467"/>
      <c r="XO2383" s="467"/>
      <c r="XP2383" s="467"/>
      <c r="XQ2383" s="467"/>
      <c r="XR2383" s="467"/>
      <c r="XS2383" s="467"/>
      <c r="XT2383" s="467"/>
      <c r="XU2383" s="467"/>
      <c r="XV2383" s="467"/>
      <c r="XW2383" s="467"/>
      <c r="XX2383" s="467"/>
      <c r="XY2383" s="467"/>
      <c r="XZ2383" s="467"/>
      <c r="YA2383" s="467"/>
      <c r="YB2383" s="467"/>
      <c r="YC2383" s="467"/>
      <c r="YD2383" s="467"/>
      <c r="YE2383" s="467"/>
      <c r="YF2383" s="467"/>
      <c r="YG2383" s="467"/>
      <c r="YH2383" s="467"/>
      <c r="YI2383" s="467"/>
      <c r="YJ2383" s="1055"/>
      <c r="YK2383" s="695"/>
      <c r="YL2383" s="696"/>
      <c r="YM2383" s="696"/>
      <c r="YN2383" s="697"/>
      <c r="YO2383" s="697"/>
      <c r="YP2383" s="473"/>
      <c r="YQ2383" s="470"/>
      <c r="YR2383" s="470"/>
      <c r="YS2383" s="470"/>
      <c r="YT2383" s="677"/>
      <c r="YU2383" s="470"/>
      <c r="YV2383" s="467"/>
      <c r="YW2383" s="559"/>
      <c r="YX2383" s="467"/>
      <c r="YY2383" s="467"/>
      <c r="YZ2383" s="467"/>
      <c r="ZA2383" s="467"/>
      <c r="ZB2383" s="467"/>
      <c r="ZC2383" s="467"/>
      <c r="ZD2383" s="467"/>
      <c r="ZE2383" s="467"/>
      <c r="ZF2383" s="467"/>
      <c r="ZG2383" s="467"/>
      <c r="ZH2383" s="467"/>
      <c r="ZI2383" s="467"/>
      <c r="ZJ2383" s="467"/>
      <c r="ZK2383" s="467"/>
      <c r="ZL2383" s="467"/>
      <c r="ZM2383" s="467"/>
      <c r="ZN2383" s="467"/>
      <c r="ZO2383" s="467"/>
      <c r="ZP2383" s="467"/>
      <c r="ZQ2383" s="467"/>
      <c r="ZR2383" s="467"/>
      <c r="ZS2383" s="467"/>
      <c r="ZT2383" s="1055"/>
      <c r="ZU2383" s="695"/>
      <c r="ZV2383" s="696"/>
      <c r="ZW2383" s="696"/>
      <c r="ZX2383" s="697"/>
      <c r="ZY2383" s="697"/>
      <c r="ZZ2383" s="473"/>
      <c r="AAA2383" s="470"/>
      <c r="AAB2383" s="470"/>
      <c r="AAC2383" s="470"/>
      <c r="AAD2383" s="677"/>
      <c r="AAE2383" s="470"/>
      <c r="AAF2383" s="467"/>
      <c r="AAG2383" s="559"/>
      <c r="AAH2383" s="467"/>
      <c r="AAI2383" s="467"/>
      <c r="AAJ2383" s="467"/>
      <c r="AAK2383" s="467"/>
      <c r="AAL2383" s="467"/>
      <c r="AAM2383" s="467"/>
      <c r="AAN2383" s="467"/>
      <c r="AAO2383" s="467"/>
      <c r="AAP2383" s="467"/>
      <c r="AAQ2383" s="467"/>
      <c r="AAR2383" s="467"/>
      <c r="AAS2383" s="467"/>
      <c r="AAT2383" s="467"/>
      <c r="AAU2383" s="467"/>
      <c r="AAV2383" s="467"/>
      <c r="AAW2383" s="467"/>
      <c r="AAX2383" s="467"/>
      <c r="AAY2383" s="467"/>
      <c r="AAZ2383" s="467"/>
      <c r="ABA2383" s="467"/>
      <c r="ABB2383" s="467"/>
      <c r="ABC2383" s="467"/>
      <c r="ABD2383" s="1055"/>
      <c r="ABE2383" s="695"/>
      <c r="ABF2383" s="696"/>
      <c r="ABG2383" s="696"/>
      <c r="ABH2383" s="697"/>
      <c r="ABI2383" s="697"/>
      <c r="ABJ2383" s="473"/>
      <c r="ABK2383" s="470"/>
      <c r="ABL2383" s="470"/>
      <c r="ABM2383" s="470"/>
      <c r="ABN2383" s="677"/>
      <c r="ABO2383" s="470"/>
      <c r="ABP2383" s="467"/>
      <c r="ABQ2383" s="559"/>
      <c r="ABR2383" s="467"/>
      <c r="ABS2383" s="467"/>
      <c r="ABT2383" s="467"/>
      <c r="ABU2383" s="467"/>
      <c r="ABV2383" s="467"/>
      <c r="ABW2383" s="467"/>
      <c r="ABX2383" s="467"/>
      <c r="ABY2383" s="467"/>
      <c r="ABZ2383" s="467"/>
      <c r="ACA2383" s="467"/>
      <c r="ACB2383" s="467"/>
      <c r="ACC2383" s="467"/>
      <c r="ACD2383" s="467"/>
      <c r="ACE2383" s="467"/>
      <c r="ACF2383" s="467"/>
      <c r="ACG2383" s="467"/>
      <c r="ACH2383" s="467"/>
      <c r="ACI2383" s="467"/>
      <c r="ACJ2383" s="467"/>
      <c r="ACK2383" s="467"/>
      <c r="ACL2383" s="467"/>
      <c r="ACM2383" s="467"/>
      <c r="ACN2383" s="1055"/>
      <c r="ACO2383" s="695"/>
      <c r="ACP2383" s="696"/>
      <c r="ACQ2383" s="696"/>
      <c r="ACR2383" s="697"/>
      <c r="ACS2383" s="697"/>
      <c r="ACT2383" s="473"/>
      <c r="ACU2383" s="470"/>
      <c r="ACV2383" s="470"/>
      <c r="ACW2383" s="470"/>
      <c r="ACX2383" s="677"/>
      <c r="ACY2383" s="470"/>
      <c r="ACZ2383" s="467"/>
      <c r="ADA2383" s="559"/>
      <c r="ADB2383" s="467"/>
      <c r="ADC2383" s="467"/>
      <c r="ADD2383" s="467"/>
      <c r="ADE2383" s="467"/>
      <c r="ADF2383" s="467"/>
      <c r="ADG2383" s="467"/>
      <c r="ADH2383" s="467"/>
      <c r="ADI2383" s="467"/>
      <c r="ADJ2383" s="467"/>
      <c r="ADK2383" s="467"/>
      <c r="ADL2383" s="467"/>
      <c r="ADM2383" s="467"/>
      <c r="ADN2383" s="467"/>
      <c r="ADO2383" s="467"/>
      <c r="ADP2383" s="467"/>
      <c r="ADQ2383" s="467"/>
      <c r="ADR2383" s="467"/>
      <c r="ADS2383" s="467"/>
      <c r="ADT2383" s="467"/>
      <c r="ADU2383" s="467"/>
      <c r="ADV2383" s="467"/>
      <c r="ADW2383" s="467"/>
      <c r="ADX2383" s="1055"/>
      <c r="ADY2383" s="695"/>
      <c r="ADZ2383" s="696"/>
      <c r="AEA2383" s="696"/>
      <c r="AEB2383" s="697"/>
      <c r="AEC2383" s="697"/>
      <c r="AED2383" s="473"/>
      <c r="AEE2383" s="470"/>
      <c r="AEF2383" s="470"/>
      <c r="AEG2383" s="470"/>
      <c r="AEH2383" s="677"/>
      <c r="AEI2383" s="470"/>
      <c r="AEJ2383" s="467"/>
      <c r="AEK2383" s="559"/>
      <c r="AEL2383" s="467"/>
      <c r="AEM2383" s="467"/>
      <c r="AEN2383" s="467"/>
      <c r="AEO2383" s="467"/>
      <c r="AEP2383" s="467"/>
      <c r="AEQ2383" s="467"/>
      <c r="AER2383" s="467"/>
      <c r="AES2383" s="467"/>
      <c r="AET2383" s="467"/>
      <c r="AEU2383" s="467"/>
      <c r="AEV2383" s="467"/>
      <c r="AEW2383" s="467"/>
      <c r="AEX2383" s="467"/>
      <c r="AEY2383" s="467"/>
      <c r="AEZ2383" s="467"/>
      <c r="AFA2383" s="467"/>
      <c r="AFB2383" s="467"/>
      <c r="AFC2383" s="467"/>
      <c r="AFD2383" s="467"/>
      <c r="AFE2383" s="467"/>
      <c r="AFF2383" s="467"/>
      <c r="AFG2383" s="467"/>
      <c r="AFH2383" s="1055"/>
      <c r="AFI2383" s="695"/>
      <c r="AFJ2383" s="696"/>
      <c r="AFK2383" s="696"/>
      <c r="AFL2383" s="697"/>
      <c r="AFM2383" s="697"/>
      <c r="AFN2383" s="473"/>
      <c r="AFO2383" s="470"/>
      <c r="AFP2383" s="470"/>
      <c r="AFQ2383" s="470"/>
      <c r="AFR2383" s="677"/>
      <c r="AFS2383" s="470"/>
      <c r="AFT2383" s="467"/>
      <c r="AFU2383" s="559"/>
      <c r="AFV2383" s="467"/>
      <c r="AFW2383" s="467"/>
      <c r="AFX2383" s="467"/>
      <c r="AFY2383" s="467"/>
      <c r="AFZ2383" s="467"/>
      <c r="AGA2383" s="467"/>
      <c r="AGB2383" s="467"/>
      <c r="AGC2383" s="467"/>
      <c r="AGD2383" s="467"/>
      <c r="AGE2383" s="467"/>
      <c r="AGF2383" s="467"/>
      <c r="AGG2383" s="467"/>
      <c r="AGH2383" s="467"/>
      <c r="AGI2383" s="467"/>
      <c r="AGJ2383" s="467"/>
      <c r="AGK2383" s="467"/>
      <c r="AGL2383" s="467"/>
      <c r="AGM2383" s="467"/>
      <c r="AGN2383" s="467"/>
      <c r="AGO2383" s="467"/>
      <c r="AGP2383" s="467"/>
      <c r="AGQ2383" s="467"/>
      <c r="AGR2383" s="1055"/>
      <c r="AGS2383" s="695"/>
      <c r="AGT2383" s="696"/>
      <c r="AGU2383" s="696"/>
      <c r="AGV2383" s="697"/>
      <c r="AGW2383" s="697"/>
      <c r="AGX2383" s="473"/>
      <c r="AGY2383" s="470"/>
      <c r="AGZ2383" s="470"/>
      <c r="AHA2383" s="470"/>
      <c r="AHB2383" s="677"/>
      <c r="AHC2383" s="470"/>
      <c r="AHD2383" s="467"/>
      <c r="AHE2383" s="559"/>
      <c r="AHF2383" s="467"/>
      <c r="AHG2383" s="467"/>
      <c r="AHH2383" s="467"/>
      <c r="AHI2383" s="467"/>
      <c r="AHJ2383" s="467"/>
      <c r="AHK2383" s="467"/>
      <c r="AHL2383" s="467"/>
      <c r="AHM2383" s="467"/>
      <c r="AHN2383" s="467"/>
      <c r="AHO2383" s="467"/>
      <c r="AHP2383" s="467"/>
      <c r="AHQ2383" s="467"/>
      <c r="AHR2383" s="467"/>
      <c r="AHS2383" s="467"/>
      <c r="AHT2383" s="467"/>
      <c r="AHU2383" s="467"/>
      <c r="AHV2383" s="467"/>
      <c r="AHW2383" s="467"/>
      <c r="AHX2383" s="467"/>
      <c r="AHY2383" s="467"/>
      <c r="AHZ2383" s="467"/>
      <c r="AIA2383" s="467"/>
      <c r="AIB2383" s="1055"/>
      <c r="AIC2383" s="695"/>
      <c r="AID2383" s="696"/>
      <c r="AIE2383" s="696"/>
      <c r="AIF2383" s="697"/>
      <c r="AIG2383" s="697"/>
      <c r="AIH2383" s="473"/>
      <c r="AII2383" s="470"/>
      <c r="AIJ2383" s="470"/>
      <c r="AIK2383" s="470"/>
      <c r="AIL2383" s="677"/>
      <c r="AIM2383" s="470"/>
      <c r="AIN2383" s="467"/>
      <c r="AIO2383" s="559"/>
      <c r="AIP2383" s="467"/>
      <c r="AIQ2383" s="467"/>
      <c r="AIR2383" s="467"/>
      <c r="AIS2383" s="467"/>
      <c r="AIT2383" s="467"/>
      <c r="AIU2383" s="467"/>
      <c r="AIV2383" s="467"/>
      <c r="AIW2383" s="467"/>
      <c r="AIX2383" s="467"/>
      <c r="AIY2383" s="467"/>
      <c r="AIZ2383" s="467"/>
      <c r="AJA2383" s="467"/>
      <c r="AJB2383" s="467"/>
      <c r="AJC2383" s="467"/>
      <c r="AJD2383" s="467"/>
      <c r="AJE2383" s="467"/>
      <c r="AJF2383" s="467"/>
      <c r="AJG2383" s="467"/>
      <c r="AJH2383" s="467"/>
      <c r="AJI2383" s="467"/>
      <c r="AJJ2383" s="467"/>
      <c r="AJK2383" s="467"/>
      <c r="AJL2383" s="1055"/>
      <c r="AJM2383" s="695"/>
      <c r="AJN2383" s="696"/>
      <c r="AJO2383" s="696"/>
      <c r="AJP2383" s="697"/>
      <c r="AJQ2383" s="697"/>
      <c r="AJR2383" s="473"/>
      <c r="AJS2383" s="470"/>
      <c r="AJT2383" s="470"/>
      <c r="AJU2383" s="470"/>
      <c r="AJV2383" s="677"/>
      <c r="AJW2383" s="470"/>
      <c r="AJX2383" s="467"/>
      <c r="AJY2383" s="559"/>
      <c r="AJZ2383" s="467"/>
      <c r="AKA2383" s="467"/>
      <c r="AKB2383" s="467"/>
      <c r="AKC2383" s="467"/>
      <c r="AKD2383" s="467"/>
      <c r="AKE2383" s="467"/>
      <c r="AKF2383" s="467"/>
      <c r="AKG2383" s="467"/>
      <c r="AKH2383" s="467"/>
      <c r="AKI2383" s="467"/>
      <c r="AKJ2383" s="467"/>
      <c r="AKK2383" s="467"/>
      <c r="AKL2383" s="467"/>
      <c r="AKM2383" s="467"/>
      <c r="AKN2383" s="467"/>
      <c r="AKO2383" s="467"/>
      <c r="AKP2383" s="467"/>
      <c r="AKQ2383" s="467"/>
      <c r="AKR2383" s="467"/>
      <c r="AKS2383" s="467"/>
      <c r="AKT2383" s="467"/>
      <c r="AKU2383" s="467"/>
      <c r="AKV2383" s="1055"/>
      <c r="AKW2383" s="695"/>
      <c r="AKX2383" s="696"/>
      <c r="AKY2383" s="696"/>
      <c r="AKZ2383" s="697"/>
      <c r="ALA2383" s="697"/>
      <c r="ALB2383" s="473"/>
      <c r="ALC2383" s="470"/>
      <c r="ALD2383" s="470"/>
      <c r="ALE2383" s="470"/>
      <c r="ALF2383" s="677"/>
      <c r="ALG2383" s="470"/>
      <c r="ALH2383" s="467"/>
      <c r="ALI2383" s="559"/>
      <c r="ALJ2383" s="467"/>
      <c r="ALK2383" s="467"/>
      <c r="ALL2383" s="467"/>
      <c r="ALM2383" s="467"/>
      <c r="ALN2383" s="467"/>
      <c r="ALO2383" s="467"/>
      <c r="ALP2383" s="467"/>
      <c r="ALQ2383" s="467"/>
      <c r="ALR2383" s="467"/>
      <c r="ALS2383" s="467"/>
      <c r="ALT2383" s="467"/>
      <c r="ALU2383" s="467"/>
      <c r="ALV2383" s="467"/>
      <c r="ALW2383" s="467"/>
      <c r="ALX2383" s="467"/>
      <c r="ALY2383" s="467"/>
      <c r="ALZ2383" s="467"/>
      <c r="AMA2383" s="467"/>
      <c r="AMB2383" s="467"/>
      <c r="AMC2383" s="467"/>
      <c r="AMD2383" s="467"/>
      <c r="AME2383" s="467"/>
      <c r="AMF2383" s="1055"/>
      <c r="AMG2383" s="695"/>
      <c r="AMH2383" s="696"/>
      <c r="AMI2383" s="696"/>
      <c r="AMJ2383" s="697"/>
      <c r="AMK2383" s="697"/>
      <c r="AML2383" s="473"/>
      <c r="AMM2383" s="470"/>
      <c r="AMN2383" s="470"/>
      <c r="AMO2383" s="470"/>
      <c r="AMP2383" s="677"/>
      <c r="AMQ2383" s="470"/>
      <c r="AMR2383" s="467"/>
      <c r="AMS2383" s="559"/>
      <c r="AMT2383" s="467"/>
      <c r="AMU2383" s="467"/>
      <c r="AMV2383" s="467"/>
      <c r="AMW2383" s="467"/>
      <c r="AMX2383" s="467"/>
      <c r="AMY2383" s="467"/>
      <c r="AMZ2383" s="467"/>
      <c r="ANA2383" s="467"/>
      <c r="ANB2383" s="467"/>
      <c r="ANC2383" s="467"/>
      <c r="AND2383" s="467"/>
      <c r="ANE2383" s="467"/>
      <c r="ANF2383" s="467"/>
      <c r="ANG2383" s="467"/>
      <c r="ANH2383" s="467"/>
      <c r="ANI2383" s="467"/>
      <c r="ANJ2383" s="467"/>
      <c r="ANK2383" s="467"/>
      <c r="ANL2383" s="467"/>
      <c r="ANM2383" s="467"/>
      <c r="ANN2383" s="467"/>
      <c r="ANO2383" s="467"/>
      <c r="ANP2383" s="1055"/>
      <c r="ANQ2383" s="695"/>
      <c r="ANR2383" s="696"/>
      <c r="ANS2383" s="696"/>
      <c r="ANT2383" s="697"/>
      <c r="ANU2383" s="697"/>
      <c r="ANV2383" s="473"/>
      <c r="ANW2383" s="470"/>
      <c r="ANX2383" s="470"/>
      <c r="ANY2383" s="470"/>
      <c r="ANZ2383" s="677"/>
      <c r="AOA2383" s="470"/>
      <c r="AOB2383" s="467"/>
      <c r="AOC2383" s="559"/>
      <c r="AOD2383" s="467"/>
      <c r="AOE2383" s="467"/>
      <c r="AOF2383" s="467"/>
      <c r="AOG2383" s="467"/>
      <c r="AOH2383" s="467"/>
      <c r="AOI2383" s="467"/>
      <c r="AOJ2383" s="467"/>
      <c r="AOK2383" s="467"/>
      <c r="AOL2383" s="467"/>
      <c r="AOM2383" s="467"/>
      <c r="AON2383" s="467"/>
      <c r="AOO2383" s="467"/>
      <c r="AOP2383" s="467"/>
      <c r="AOQ2383" s="467"/>
      <c r="AOR2383" s="467"/>
      <c r="AOS2383" s="467"/>
      <c r="AOT2383" s="467"/>
      <c r="AOU2383" s="467"/>
      <c r="AOV2383" s="467"/>
      <c r="AOW2383" s="467"/>
      <c r="AOX2383" s="467"/>
      <c r="AOY2383" s="467"/>
      <c r="AOZ2383" s="1055"/>
      <c r="APA2383" s="695"/>
      <c r="APB2383" s="696"/>
      <c r="APC2383" s="696"/>
      <c r="APD2383" s="697"/>
      <c r="APE2383" s="697"/>
      <c r="APF2383" s="473"/>
      <c r="APG2383" s="470"/>
      <c r="APH2383" s="470"/>
      <c r="API2383" s="470"/>
      <c r="APJ2383" s="677"/>
      <c r="APK2383" s="470"/>
      <c r="APL2383" s="467"/>
      <c r="APM2383" s="559"/>
      <c r="APN2383" s="467"/>
      <c r="APO2383" s="467"/>
      <c r="APP2383" s="467"/>
      <c r="APQ2383" s="467"/>
      <c r="APR2383" s="467"/>
      <c r="APS2383" s="467"/>
      <c r="APT2383" s="467"/>
      <c r="APU2383" s="467"/>
      <c r="APV2383" s="467"/>
      <c r="APW2383" s="467"/>
      <c r="APX2383" s="467"/>
      <c r="APY2383" s="467"/>
      <c r="APZ2383" s="467"/>
      <c r="AQA2383" s="467"/>
      <c r="AQB2383" s="467"/>
      <c r="AQC2383" s="467"/>
      <c r="AQD2383" s="467"/>
      <c r="AQE2383" s="467"/>
      <c r="AQF2383" s="467"/>
      <c r="AQG2383" s="467"/>
      <c r="AQH2383" s="467"/>
      <c r="AQI2383" s="467"/>
      <c r="AQJ2383" s="1055"/>
      <c r="AQK2383" s="695"/>
      <c r="AQL2383" s="696"/>
      <c r="AQM2383" s="696"/>
      <c r="AQN2383" s="697"/>
      <c r="AQO2383" s="697"/>
      <c r="AQP2383" s="473"/>
      <c r="AQQ2383" s="470"/>
      <c r="AQR2383" s="470"/>
      <c r="AQS2383" s="470"/>
      <c r="AQT2383" s="677"/>
      <c r="AQU2383" s="470"/>
      <c r="AQV2383" s="467"/>
      <c r="AQW2383" s="559"/>
      <c r="AQX2383" s="467"/>
      <c r="AQY2383" s="467"/>
      <c r="AQZ2383" s="467"/>
      <c r="ARA2383" s="467"/>
      <c r="ARB2383" s="467"/>
      <c r="ARC2383" s="467"/>
      <c r="ARD2383" s="467"/>
      <c r="ARE2383" s="467"/>
      <c r="ARF2383" s="467"/>
      <c r="ARG2383" s="467"/>
      <c r="ARH2383" s="467"/>
      <c r="ARI2383" s="467"/>
      <c r="ARJ2383" s="467"/>
      <c r="ARK2383" s="467"/>
      <c r="ARL2383" s="467"/>
      <c r="ARM2383" s="467"/>
      <c r="ARN2383" s="467"/>
      <c r="ARO2383" s="467"/>
      <c r="ARP2383" s="467"/>
      <c r="ARQ2383" s="467"/>
      <c r="ARR2383" s="467"/>
      <c r="ARS2383" s="467"/>
      <c r="ART2383" s="1055"/>
      <c r="ARU2383" s="695"/>
      <c r="ARV2383" s="696"/>
      <c r="ARW2383" s="696"/>
      <c r="ARX2383" s="697"/>
      <c r="ARY2383" s="697"/>
      <c r="ARZ2383" s="473"/>
      <c r="ASA2383" s="470"/>
      <c r="ASB2383" s="470"/>
      <c r="ASC2383" s="470"/>
      <c r="ASD2383" s="677"/>
      <c r="ASE2383" s="470"/>
      <c r="ASF2383" s="467"/>
      <c r="ASG2383" s="559"/>
      <c r="ASH2383" s="467"/>
      <c r="ASI2383" s="467"/>
      <c r="ASJ2383" s="467"/>
      <c r="ASK2383" s="467"/>
      <c r="ASL2383" s="467"/>
      <c r="ASM2383" s="467"/>
      <c r="ASN2383" s="467"/>
      <c r="ASO2383" s="467"/>
      <c r="ASP2383" s="467"/>
      <c r="ASQ2383" s="467"/>
      <c r="ASR2383" s="467"/>
      <c r="ASS2383" s="467"/>
      <c r="AST2383" s="467"/>
      <c r="ASU2383" s="467"/>
      <c r="ASV2383" s="467"/>
      <c r="ASW2383" s="467"/>
      <c r="ASX2383" s="467"/>
      <c r="ASY2383" s="467"/>
      <c r="ASZ2383" s="467"/>
      <c r="ATA2383" s="467"/>
      <c r="ATB2383" s="467"/>
      <c r="ATC2383" s="467"/>
      <c r="ATD2383" s="1055"/>
      <c r="ATE2383" s="695"/>
      <c r="ATF2383" s="696"/>
      <c r="ATG2383" s="696"/>
      <c r="ATH2383" s="697"/>
      <c r="ATI2383" s="697"/>
      <c r="ATJ2383" s="473"/>
      <c r="ATK2383" s="470"/>
      <c r="ATL2383" s="470"/>
      <c r="ATM2383" s="470"/>
      <c r="ATN2383" s="677"/>
      <c r="ATO2383" s="470"/>
      <c r="ATP2383" s="467"/>
      <c r="ATQ2383" s="559"/>
      <c r="ATR2383" s="467"/>
      <c r="ATS2383" s="467"/>
      <c r="ATT2383" s="467"/>
      <c r="ATU2383" s="467"/>
      <c r="ATV2383" s="467"/>
      <c r="ATW2383" s="467"/>
      <c r="ATX2383" s="467"/>
      <c r="ATY2383" s="467"/>
      <c r="ATZ2383" s="467"/>
      <c r="AUA2383" s="467"/>
      <c r="AUB2383" s="467"/>
      <c r="AUC2383" s="467"/>
      <c r="AUD2383" s="467"/>
      <c r="AUE2383" s="467"/>
      <c r="AUF2383" s="467"/>
      <c r="AUG2383" s="467"/>
      <c r="AUH2383" s="467"/>
      <c r="AUI2383" s="467"/>
      <c r="AUJ2383" s="467"/>
      <c r="AUK2383" s="467"/>
      <c r="AUL2383" s="467"/>
      <c r="AUM2383" s="467"/>
      <c r="AUN2383" s="1055"/>
      <c r="AUO2383" s="695"/>
      <c r="AUP2383" s="696"/>
      <c r="AUQ2383" s="696"/>
      <c r="AUR2383" s="697"/>
      <c r="AUS2383" s="697"/>
      <c r="AUT2383" s="473"/>
      <c r="AUU2383" s="470"/>
      <c r="AUV2383" s="470"/>
      <c r="AUW2383" s="470"/>
      <c r="AUX2383" s="677"/>
      <c r="AUY2383" s="470"/>
      <c r="AUZ2383" s="467"/>
      <c r="AVA2383" s="559"/>
      <c r="AVB2383" s="467"/>
      <c r="AVC2383" s="467"/>
      <c r="AVD2383" s="467"/>
      <c r="AVE2383" s="467"/>
      <c r="AVF2383" s="467"/>
      <c r="AVG2383" s="467"/>
      <c r="AVH2383" s="467"/>
      <c r="AVI2383" s="467"/>
      <c r="AVJ2383" s="467"/>
      <c r="AVK2383" s="467"/>
      <c r="AVL2383" s="467"/>
      <c r="AVM2383" s="467"/>
      <c r="AVN2383" s="467"/>
      <c r="AVO2383" s="467"/>
      <c r="AVP2383" s="467"/>
      <c r="AVQ2383" s="467"/>
      <c r="AVR2383" s="467"/>
      <c r="AVS2383" s="467"/>
      <c r="AVT2383" s="467"/>
      <c r="AVU2383" s="467"/>
      <c r="AVV2383" s="467"/>
      <c r="AVW2383" s="467"/>
      <c r="AVX2383" s="1055"/>
      <c r="AVY2383" s="695"/>
      <c r="AVZ2383" s="696"/>
      <c r="AWA2383" s="696"/>
      <c r="AWB2383" s="697"/>
      <c r="AWC2383" s="697"/>
      <c r="AWD2383" s="473"/>
      <c r="AWE2383" s="470"/>
      <c r="AWF2383" s="470"/>
      <c r="AWG2383" s="470"/>
      <c r="AWH2383" s="677"/>
      <c r="AWI2383" s="470"/>
      <c r="AWJ2383" s="467"/>
      <c r="AWK2383" s="559"/>
      <c r="AWL2383" s="467"/>
      <c r="AWM2383" s="467"/>
      <c r="AWN2383" s="467"/>
      <c r="AWO2383" s="467"/>
      <c r="AWP2383" s="467"/>
      <c r="AWQ2383" s="467"/>
      <c r="AWR2383" s="467"/>
      <c r="AWS2383" s="467"/>
      <c r="AWT2383" s="467"/>
      <c r="AWU2383" s="467"/>
      <c r="AWV2383" s="467"/>
      <c r="AWW2383" s="467"/>
      <c r="AWX2383" s="467"/>
      <c r="AWY2383" s="467"/>
      <c r="AWZ2383" s="467"/>
      <c r="AXA2383" s="467"/>
      <c r="AXB2383" s="467"/>
      <c r="AXC2383" s="467"/>
      <c r="AXD2383" s="467"/>
      <c r="AXE2383" s="467"/>
      <c r="AXF2383" s="467"/>
      <c r="AXG2383" s="467"/>
      <c r="AXH2383" s="1055"/>
      <c r="AXI2383" s="695"/>
      <c r="AXJ2383" s="696"/>
      <c r="AXK2383" s="696"/>
      <c r="AXL2383" s="697"/>
      <c r="AXM2383" s="697"/>
      <c r="AXN2383" s="473"/>
      <c r="AXO2383" s="470"/>
      <c r="AXP2383" s="470"/>
      <c r="AXQ2383" s="470"/>
      <c r="AXR2383" s="677"/>
      <c r="AXS2383" s="470"/>
      <c r="AXT2383" s="467"/>
      <c r="AXU2383" s="559"/>
      <c r="AXV2383" s="467"/>
      <c r="AXW2383" s="467"/>
      <c r="AXX2383" s="467"/>
      <c r="AXY2383" s="467"/>
      <c r="AXZ2383" s="467"/>
      <c r="AYA2383" s="467"/>
      <c r="AYB2383" s="467"/>
      <c r="AYC2383" s="467"/>
      <c r="AYD2383" s="467"/>
      <c r="AYE2383" s="467"/>
      <c r="AYF2383" s="467"/>
      <c r="AYG2383" s="467"/>
      <c r="AYH2383" s="467"/>
      <c r="AYI2383" s="467"/>
      <c r="AYJ2383" s="467"/>
      <c r="AYK2383" s="467"/>
      <c r="AYL2383" s="467"/>
      <c r="AYM2383" s="467"/>
      <c r="AYN2383" s="467"/>
      <c r="AYO2383" s="467"/>
      <c r="AYP2383" s="467"/>
      <c r="AYQ2383" s="467"/>
      <c r="AYR2383" s="1055"/>
      <c r="AYS2383" s="695"/>
      <c r="AYT2383" s="696"/>
      <c r="AYU2383" s="696"/>
      <c r="AYV2383" s="697"/>
      <c r="AYW2383" s="697"/>
      <c r="AYX2383" s="473"/>
      <c r="AYY2383" s="470"/>
      <c r="AYZ2383" s="470"/>
      <c r="AZA2383" s="470"/>
      <c r="AZB2383" s="677"/>
      <c r="AZC2383" s="470"/>
      <c r="AZD2383" s="467"/>
      <c r="AZE2383" s="559"/>
      <c r="AZF2383" s="467"/>
      <c r="AZG2383" s="467"/>
      <c r="AZH2383" s="467"/>
      <c r="AZI2383" s="467"/>
      <c r="AZJ2383" s="467"/>
      <c r="AZK2383" s="467"/>
      <c r="AZL2383" s="467"/>
      <c r="AZM2383" s="467"/>
      <c r="AZN2383" s="467"/>
      <c r="AZO2383" s="467"/>
      <c r="AZP2383" s="467"/>
      <c r="AZQ2383" s="467"/>
      <c r="AZR2383" s="467"/>
      <c r="AZS2383" s="467"/>
      <c r="AZT2383" s="467"/>
      <c r="AZU2383" s="467"/>
      <c r="AZV2383" s="467"/>
      <c r="AZW2383" s="467"/>
      <c r="AZX2383" s="467"/>
      <c r="AZY2383" s="467"/>
      <c r="AZZ2383" s="467"/>
      <c r="BAA2383" s="467"/>
      <c r="BAB2383" s="1055"/>
      <c r="BAC2383" s="695"/>
      <c r="BAD2383" s="696"/>
      <c r="BAE2383" s="696"/>
      <c r="BAF2383" s="697"/>
      <c r="BAG2383" s="697"/>
      <c r="BAH2383" s="473"/>
      <c r="BAI2383" s="470"/>
      <c r="BAJ2383" s="470"/>
      <c r="BAK2383" s="470"/>
      <c r="BAL2383" s="677"/>
      <c r="BAM2383" s="470"/>
      <c r="BAN2383" s="467"/>
      <c r="BAO2383" s="559"/>
      <c r="BAP2383" s="467"/>
      <c r="BAQ2383" s="467"/>
      <c r="BAR2383" s="467"/>
      <c r="BAS2383" s="467"/>
      <c r="BAT2383" s="467"/>
      <c r="BAU2383" s="467"/>
      <c r="BAV2383" s="467"/>
      <c r="BAW2383" s="467"/>
      <c r="BAX2383" s="467"/>
      <c r="BAY2383" s="467"/>
      <c r="BAZ2383" s="467"/>
      <c r="BBA2383" s="467"/>
      <c r="BBB2383" s="467"/>
      <c r="BBC2383" s="467"/>
      <c r="BBD2383" s="467"/>
      <c r="BBE2383" s="467"/>
      <c r="BBF2383" s="467"/>
      <c r="BBG2383" s="467"/>
      <c r="BBH2383" s="467"/>
      <c r="BBI2383" s="467"/>
      <c r="BBJ2383" s="467"/>
      <c r="BBK2383" s="467"/>
      <c r="BBL2383" s="1055"/>
      <c r="BBM2383" s="695"/>
      <c r="BBN2383" s="696"/>
      <c r="BBO2383" s="696"/>
      <c r="BBP2383" s="697"/>
      <c r="BBQ2383" s="697"/>
      <c r="BBR2383" s="473"/>
      <c r="BBS2383" s="470"/>
      <c r="BBT2383" s="470"/>
      <c r="BBU2383" s="470"/>
      <c r="BBV2383" s="677"/>
      <c r="BBW2383" s="470"/>
      <c r="BBX2383" s="467"/>
      <c r="BBY2383" s="559"/>
      <c r="BBZ2383" s="467"/>
      <c r="BCA2383" s="467"/>
      <c r="BCB2383" s="467"/>
      <c r="BCC2383" s="467"/>
      <c r="BCD2383" s="467"/>
      <c r="BCE2383" s="467"/>
      <c r="BCF2383" s="467"/>
      <c r="BCG2383" s="467"/>
      <c r="BCH2383" s="467"/>
      <c r="BCI2383" s="467"/>
      <c r="BCJ2383" s="467"/>
      <c r="BCK2383" s="467"/>
      <c r="BCL2383" s="467"/>
      <c r="BCM2383" s="467"/>
      <c r="BCN2383" s="467"/>
      <c r="BCO2383" s="467"/>
      <c r="BCP2383" s="467"/>
      <c r="BCQ2383" s="467"/>
      <c r="BCR2383" s="467"/>
      <c r="BCS2383" s="467"/>
      <c r="BCT2383" s="467"/>
      <c r="BCU2383" s="467"/>
      <c r="BCV2383" s="1055"/>
      <c r="BCW2383" s="695"/>
      <c r="BCX2383" s="696"/>
      <c r="BCY2383" s="696"/>
      <c r="BCZ2383" s="697"/>
      <c r="BDA2383" s="697"/>
      <c r="BDB2383" s="473"/>
      <c r="BDC2383" s="470"/>
      <c r="BDD2383" s="470"/>
      <c r="BDE2383" s="470"/>
      <c r="BDF2383" s="677"/>
      <c r="BDG2383" s="470"/>
      <c r="BDH2383" s="467"/>
      <c r="BDI2383" s="559"/>
      <c r="BDJ2383" s="467"/>
      <c r="BDK2383" s="467"/>
      <c r="BDL2383" s="467"/>
      <c r="BDM2383" s="467"/>
      <c r="BDN2383" s="467"/>
      <c r="BDO2383" s="467"/>
      <c r="BDP2383" s="467"/>
      <c r="BDQ2383" s="467"/>
      <c r="BDR2383" s="467"/>
      <c r="BDS2383" s="467"/>
      <c r="BDT2383" s="467"/>
      <c r="BDU2383" s="467"/>
      <c r="BDV2383" s="467"/>
      <c r="BDW2383" s="467"/>
      <c r="BDX2383" s="467"/>
      <c r="BDY2383" s="467"/>
      <c r="BDZ2383" s="467"/>
      <c r="BEA2383" s="467"/>
      <c r="BEB2383" s="467"/>
      <c r="BEC2383" s="467"/>
      <c r="BED2383" s="467"/>
      <c r="BEE2383" s="467"/>
      <c r="BEF2383" s="1055"/>
      <c r="BEG2383" s="695"/>
      <c r="BEH2383" s="696"/>
      <c r="BEI2383" s="696"/>
      <c r="BEJ2383" s="697"/>
      <c r="BEK2383" s="697"/>
      <c r="BEL2383" s="473"/>
      <c r="BEM2383" s="470"/>
      <c r="BEN2383" s="470"/>
      <c r="BEO2383" s="470"/>
      <c r="BEP2383" s="677"/>
      <c r="BEQ2383" s="470"/>
      <c r="BER2383" s="467"/>
      <c r="BES2383" s="559"/>
      <c r="BET2383" s="467"/>
      <c r="BEU2383" s="467"/>
      <c r="BEV2383" s="467"/>
      <c r="BEW2383" s="467"/>
      <c r="BEX2383" s="467"/>
      <c r="BEY2383" s="467"/>
      <c r="BEZ2383" s="467"/>
      <c r="BFA2383" s="467"/>
      <c r="BFB2383" s="467"/>
      <c r="BFC2383" s="467"/>
      <c r="BFD2383" s="467"/>
      <c r="BFE2383" s="467"/>
      <c r="BFF2383" s="467"/>
      <c r="BFG2383" s="467"/>
      <c r="BFH2383" s="467"/>
      <c r="BFI2383" s="467"/>
      <c r="BFJ2383" s="467"/>
      <c r="BFK2383" s="467"/>
      <c r="BFL2383" s="467"/>
      <c r="BFM2383" s="467"/>
      <c r="BFN2383" s="467"/>
      <c r="BFO2383" s="467"/>
      <c r="BFP2383" s="1055"/>
      <c r="BFQ2383" s="695"/>
      <c r="BFR2383" s="696"/>
      <c r="BFS2383" s="696"/>
      <c r="BFT2383" s="697"/>
      <c r="BFU2383" s="697"/>
      <c r="BFV2383" s="473"/>
      <c r="BFW2383" s="470"/>
      <c r="BFX2383" s="470"/>
      <c r="BFY2383" s="470"/>
      <c r="BFZ2383" s="677"/>
      <c r="BGA2383" s="470"/>
      <c r="BGB2383" s="467"/>
      <c r="BGC2383" s="559"/>
      <c r="BGD2383" s="467"/>
      <c r="BGE2383" s="467"/>
      <c r="BGF2383" s="467"/>
      <c r="BGG2383" s="467"/>
      <c r="BGH2383" s="467"/>
      <c r="BGI2383" s="467"/>
      <c r="BGJ2383" s="467"/>
      <c r="BGK2383" s="467"/>
      <c r="BGL2383" s="467"/>
      <c r="BGM2383" s="467"/>
      <c r="BGN2383" s="467"/>
      <c r="BGO2383" s="467"/>
      <c r="BGP2383" s="467"/>
      <c r="BGQ2383" s="467"/>
      <c r="BGR2383" s="467"/>
      <c r="BGS2383" s="467"/>
      <c r="BGT2383" s="467"/>
      <c r="BGU2383" s="467"/>
      <c r="BGV2383" s="467"/>
      <c r="BGW2383" s="467"/>
      <c r="BGX2383" s="467"/>
      <c r="BGY2383" s="467"/>
      <c r="BGZ2383" s="1055"/>
      <c r="BHA2383" s="695"/>
      <c r="BHB2383" s="696"/>
      <c r="BHC2383" s="696"/>
      <c r="BHD2383" s="697"/>
      <c r="BHE2383" s="697"/>
      <c r="BHF2383" s="473"/>
      <c r="BHG2383" s="470"/>
      <c r="BHH2383" s="470"/>
      <c r="BHI2383" s="470"/>
      <c r="BHJ2383" s="677"/>
      <c r="BHK2383" s="470"/>
      <c r="BHL2383" s="467"/>
      <c r="BHM2383" s="559"/>
      <c r="BHN2383" s="467"/>
      <c r="BHO2383" s="467"/>
      <c r="BHP2383" s="467"/>
      <c r="BHQ2383" s="467"/>
      <c r="BHR2383" s="467"/>
      <c r="BHS2383" s="467"/>
      <c r="BHT2383" s="467"/>
      <c r="BHU2383" s="467"/>
      <c r="BHV2383" s="467"/>
      <c r="BHW2383" s="467"/>
      <c r="BHX2383" s="467"/>
      <c r="BHY2383" s="467"/>
      <c r="BHZ2383" s="467"/>
      <c r="BIA2383" s="467"/>
      <c r="BIB2383" s="467"/>
      <c r="BIC2383" s="467"/>
      <c r="BID2383" s="467"/>
      <c r="BIE2383" s="467"/>
      <c r="BIF2383" s="467"/>
      <c r="BIG2383" s="467"/>
      <c r="BIH2383" s="467"/>
      <c r="BII2383" s="467"/>
      <c r="BIJ2383" s="1055"/>
      <c r="BIK2383" s="695"/>
      <c r="BIL2383" s="696"/>
      <c r="BIM2383" s="696"/>
      <c r="BIN2383" s="697"/>
      <c r="BIO2383" s="697"/>
      <c r="BIP2383" s="473"/>
      <c r="BIQ2383" s="470"/>
      <c r="BIR2383" s="470"/>
      <c r="BIS2383" s="470"/>
      <c r="BIT2383" s="677"/>
      <c r="BIU2383" s="470"/>
      <c r="BIV2383" s="467"/>
      <c r="BIW2383" s="559"/>
      <c r="BIX2383" s="467"/>
      <c r="BIY2383" s="467"/>
      <c r="BIZ2383" s="467"/>
      <c r="BJA2383" s="467"/>
      <c r="BJB2383" s="467"/>
      <c r="BJC2383" s="467"/>
      <c r="BJD2383" s="467"/>
      <c r="BJE2383" s="467"/>
      <c r="BJF2383" s="467"/>
      <c r="BJG2383" s="467"/>
      <c r="BJH2383" s="467"/>
      <c r="BJI2383" s="467"/>
      <c r="BJJ2383" s="467"/>
      <c r="BJK2383" s="467"/>
      <c r="BJL2383" s="467"/>
      <c r="BJM2383" s="467"/>
      <c r="BJN2383" s="467"/>
      <c r="BJO2383" s="467"/>
      <c r="BJP2383" s="467"/>
      <c r="BJQ2383" s="467"/>
      <c r="BJR2383" s="467"/>
      <c r="BJS2383" s="467"/>
      <c r="BJT2383" s="1055"/>
      <c r="BJU2383" s="695"/>
      <c r="BJV2383" s="696"/>
      <c r="BJW2383" s="696"/>
      <c r="BJX2383" s="697"/>
      <c r="BJY2383" s="697"/>
      <c r="BJZ2383" s="473"/>
      <c r="BKA2383" s="470"/>
      <c r="BKB2383" s="470"/>
      <c r="BKC2383" s="470"/>
      <c r="BKD2383" s="677"/>
      <c r="BKE2383" s="470"/>
      <c r="BKF2383" s="467"/>
      <c r="BKG2383" s="559"/>
      <c r="BKH2383" s="467"/>
      <c r="BKI2383" s="467"/>
      <c r="BKJ2383" s="467"/>
      <c r="BKK2383" s="467"/>
      <c r="BKL2383" s="467"/>
      <c r="BKM2383" s="467"/>
      <c r="BKN2383" s="467"/>
      <c r="BKO2383" s="467"/>
      <c r="BKP2383" s="467"/>
      <c r="BKQ2383" s="467"/>
      <c r="BKR2383" s="467"/>
      <c r="BKS2383" s="467"/>
      <c r="BKT2383" s="467"/>
      <c r="BKU2383" s="467"/>
      <c r="BKV2383" s="467"/>
      <c r="BKW2383" s="467"/>
      <c r="BKX2383" s="467"/>
      <c r="BKY2383" s="467"/>
      <c r="BKZ2383" s="467"/>
      <c r="BLA2383" s="467"/>
      <c r="BLB2383" s="467"/>
      <c r="BLC2383" s="467"/>
      <c r="BLD2383" s="1055"/>
      <c r="BLE2383" s="695"/>
      <c r="BLF2383" s="696"/>
      <c r="BLG2383" s="696"/>
      <c r="BLH2383" s="697"/>
      <c r="BLI2383" s="697"/>
      <c r="BLJ2383" s="473"/>
      <c r="BLK2383" s="470"/>
      <c r="BLL2383" s="470"/>
      <c r="BLM2383" s="470"/>
      <c r="BLN2383" s="677"/>
      <c r="BLO2383" s="470"/>
      <c r="BLP2383" s="467"/>
      <c r="BLQ2383" s="559"/>
      <c r="BLR2383" s="467"/>
      <c r="BLS2383" s="467"/>
      <c r="BLT2383" s="467"/>
      <c r="BLU2383" s="467"/>
      <c r="BLV2383" s="467"/>
      <c r="BLW2383" s="467"/>
      <c r="BLX2383" s="467"/>
      <c r="BLY2383" s="467"/>
      <c r="BLZ2383" s="467"/>
      <c r="BMA2383" s="467"/>
      <c r="BMB2383" s="467"/>
      <c r="BMC2383" s="467"/>
      <c r="BMD2383" s="467"/>
      <c r="BME2383" s="467"/>
      <c r="BMF2383" s="467"/>
      <c r="BMG2383" s="467"/>
      <c r="BMH2383" s="467"/>
      <c r="BMI2383" s="467"/>
      <c r="BMJ2383" s="467"/>
      <c r="BMK2383" s="467"/>
      <c r="BML2383" s="467"/>
      <c r="BMM2383" s="467"/>
      <c r="BMN2383" s="1055"/>
      <c r="BMO2383" s="695"/>
      <c r="BMP2383" s="696"/>
      <c r="BMQ2383" s="696"/>
      <c r="BMR2383" s="697"/>
      <c r="BMS2383" s="697"/>
      <c r="BMT2383" s="473"/>
      <c r="BMU2383" s="470"/>
      <c r="BMV2383" s="470"/>
      <c r="BMW2383" s="470"/>
      <c r="BMX2383" s="677"/>
      <c r="BMY2383" s="470"/>
      <c r="BMZ2383" s="467"/>
      <c r="BNA2383" s="559"/>
      <c r="BNB2383" s="467"/>
      <c r="BNC2383" s="467"/>
      <c r="BND2383" s="467"/>
      <c r="BNE2383" s="467"/>
      <c r="BNF2383" s="467"/>
      <c r="BNG2383" s="467"/>
      <c r="BNH2383" s="467"/>
      <c r="BNI2383" s="467"/>
      <c r="BNJ2383" s="467"/>
      <c r="BNK2383" s="467"/>
      <c r="BNL2383" s="467"/>
      <c r="BNM2383" s="467"/>
      <c r="BNN2383" s="467"/>
      <c r="BNO2383" s="467"/>
      <c r="BNP2383" s="467"/>
      <c r="BNQ2383" s="467"/>
      <c r="BNR2383" s="467"/>
      <c r="BNS2383" s="467"/>
      <c r="BNT2383" s="467"/>
      <c r="BNU2383" s="467"/>
      <c r="BNV2383" s="467"/>
      <c r="BNW2383" s="467"/>
      <c r="BNX2383" s="1055"/>
      <c r="BNY2383" s="695"/>
      <c r="BNZ2383" s="696"/>
      <c r="BOA2383" s="696"/>
      <c r="BOB2383" s="697"/>
      <c r="BOC2383" s="697"/>
      <c r="BOD2383" s="473"/>
      <c r="BOE2383" s="470"/>
      <c r="BOF2383" s="470"/>
      <c r="BOG2383" s="470"/>
      <c r="BOH2383" s="677"/>
      <c r="BOI2383" s="470"/>
      <c r="BOJ2383" s="467"/>
      <c r="BOK2383" s="559"/>
      <c r="BOL2383" s="467"/>
      <c r="BOM2383" s="467"/>
      <c r="BON2383" s="467"/>
      <c r="BOO2383" s="467"/>
      <c r="BOP2383" s="467"/>
      <c r="BOQ2383" s="467"/>
      <c r="BOR2383" s="467"/>
      <c r="BOS2383" s="467"/>
      <c r="BOT2383" s="467"/>
      <c r="BOU2383" s="467"/>
      <c r="BOV2383" s="467"/>
      <c r="BOW2383" s="467"/>
      <c r="BOX2383" s="467"/>
      <c r="BOY2383" s="467"/>
      <c r="BOZ2383" s="467"/>
      <c r="BPA2383" s="467"/>
      <c r="BPB2383" s="467"/>
      <c r="BPC2383" s="467"/>
      <c r="BPD2383" s="467"/>
      <c r="BPE2383" s="467"/>
      <c r="BPF2383" s="467"/>
      <c r="BPG2383" s="467"/>
      <c r="BPH2383" s="1055"/>
      <c r="BPI2383" s="695"/>
      <c r="BPJ2383" s="696"/>
      <c r="BPK2383" s="696"/>
      <c r="BPL2383" s="697"/>
      <c r="BPM2383" s="697"/>
      <c r="BPN2383" s="473"/>
      <c r="BPO2383" s="470"/>
      <c r="BPP2383" s="470"/>
      <c r="BPQ2383" s="470"/>
      <c r="BPR2383" s="677"/>
      <c r="BPS2383" s="470"/>
      <c r="BPT2383" s="467"/>
      <c r="BPU2383" s="559"/>
      <c r="BPV2383" s="467"/>
      <c r="BPW2383" s="467"/>
      <c r="BPX2383" s="467"/>
      <c r="BPY2383" s="467"/>
      <c r="BPZ2383" s="467"/>
      <c r="BQA2383" s="467"/>
      <c r="BQB2383" s="467"/>
      <c r="BQC2383" s="467"/>
      <c r="BQD2383" s="467"/>
      <c r="BQE2383" s="467"/>
      <c r="BQF2383" s="467"/>
      <c r="BQG2383" s="467"/>
      <c r="BQH2383" s="467"/>
      <c r="BQI2383" s="467"/>
      <c r="BQJ2383" s="467"/>
      <c r="BQK2383" s="467"/>
      <c r="BQL2383" s="467"/>
      <c r="BQM2383" s="467"/>
      <c r="BQN2383" s="467"/>
      <c r="BQO2383" s="467"/>
      <c r="BQP2383" s="467"/>
      <c r="BQQ2383" s="467"/>
      <c r="BQR2383" s="1055"/>
      <c r="BQS2383" s="695"/>
      <c r="BQT2383" s="696"/>
      <c r="BQU2383" s="696"/>
      <c r="BQV2383" s="697"/>
      <c r="BQW2383" s="697"/>
      <c r="BQX2383" s="473"/>
      <c r="BQY2383" s="470"/>
      <c r="BQZ2383" s="470"/>
      <c r="BRA2383" s="470"/>
      <c r="BRB2383" s="677"/>
      <c r="BRC2383" s="470"/>
      <c r="BRD2383" s="467"/>
      <c r="BRE2383" s="559"/>
      <c r="BRF2383" s="467"/>
      <c r="BRG2383" s="467"/>
      <c r="BRH2383" s="467"/>
      <c r="BRI2383" s="467"/>
      <c r="BRJ2383" s="467"/>
      <c r="BRK2383" s="467"/>
      <c r="BRL2383" s="467"/>
      <c r="BRM2383" s="467"/>
      <c r="BRN2383" s="467"/>
      <c r="BRO2383" s="467"/>
      <c r="BRP2383" s="467"/>
      <c r="BRQ2383" s="467"/>
      <c r="BRR2383" s="467"/>
      <c r="BRS2383" s="467"/>
      <c r="BRT2383" s="467"/>
      <c r="BRU2383" s="467"/>
      <c r="BRV2383" s="467"/>
      <c r="BRW2383" s="467"/>
      <c r="BRX2383" s="467"/>
      <c r="BRY2383" s="467"/>
      <c r="BRZ2383" s="467"/>
      <c r="BSA2383" s="467"/>
      <c r="BSB2383" s="1055"/>
      <c r="BSC2383" s="695"/>
      <c r="BSD2383" s="696"/>
      <c r="BSE2383" s="696"/>
      <c r="BSF2383" s="697"/>
      <c r="BSG2383" s="697"/>
      <c r="BSH2383" s="473"/>
      <c r="BSI2383" s="470"/>
      <c r="BSJ2383" s="470"/>
      <c r="BSK2383" s="470"/>
      <c r="BSL2383" s="677"/>
      <c r="BSM2383" s="470"/>
      <c r="BSN2383" s="467"/>
      <c r="BSO2383" s="559"/>
      <c r="BSP2383" s="467"/>
      <c r="BSQ2383" s="467"/>
      <c r="BSR2383" s="467"/>
      <c r="BSS2383" s="467"/>
      <c r="BST2383" s="467"/>
      <c r="BSU2383" s="467"/>
      <c r="BSV2383" s="467"/>
      <c r="BSW2383" s="467"/>
      <c r="BSX2383" s="467"/>
      <c r="BSY2383" s="467"/>
      <c r="BSZ2383" s="467"/>
      <c r="BTA2383" s="467"/>
      <c r="BTB2383" s="467"/>
      <c r="BTC2383" s="467"/>
      <c r="BTD2383" s="467"/>
      <c r="BTE2383" s="467"/>
      <c r="BTF2383" s="467"/>
      <c r="BTG2383" s="467"/>
      <c r="BTH2383" s="467"/>
      <c r="BTI2383" s="467"/>
      <c r="BTJ2383" s="467"/>
      <c r="BTK2383" s="467"/>
      <c r="BTL2383" s="1055"/>
      <c r="BTM2383" s="695"/>
      <c r="BTN2383" s="696"/>
      <c r="BTO2383" s="696"/>
      <c r="BTP2383" s="697"/>
      <c r="BTQ2383" s="697"/>
      <c r="BTR2383" s="473"/>
      <c r="BTS2383" s="470"/>
      <c r="BTT2383" s="470"/>
      <c r="BTU2383" s="470"/>
      <c r="BTV2383" s="677"/>
      <c r="BTW2383" s="470"/>
      <c r="BTX2383" s="467"/>
      <c r="BTY2383" s="559"/>
      <c r="BTZ2383" s="467"/>
      <c r="BUA2383" s="467"/>
      <c r="BUB2383" s="467"/>
      <c r="BUC2383" s="467"/>
      <c r="BUD2383" s="467"/>
      <c r="BUE2383" s="467"/>
      <c r="BUF2383" s="467"/>
      <c r="BUG2383" s="467"/>
      <c r="BUH2383" s="467"/>
      <c r="BUI2383" s="467"/>
      <c r="BUJ2383" s="467"/>
      <c r="BUK2383" s="467"/>
      <c r="BUL2383" s="467"/>
      <c r="BUM2383" s="467"/>
      <c r="BUN2383" s="467"/>
      <c r="BUO2383" s="467"/>
      <c r="BUP2383" s="467"/>
      <c r="BUQ2383" s="467"/>
      <c r="BUR2383" s="467"/>
      <c r="BUS2383" s="467"/>
      <c r="BUT2383" s="467"/>
      <c r="BUU2383" s="467"/>
      <c r="BUV2383" s="1055"/>
      <c r="BUW2383" s="695"/>
      <c r="BUX2383" s="696"/>
      <c r="BUY2383" s="696"/>
      <c r="BUZ2383" s="697"/>
      <c r="BVA2383" s="697"/>
      <c r="BVB2383" s="473"/>
      <c r="BVC2383" s="470"/>
      <c r="BVD2383" s="470"/>
      <c r="BVE2383" s="470"/>
      <c r="BVF2383" s="677"/>
      <c r="BVG2383" s="470"/>
      <c r="BVH2383" s="467"/>
      <c r="BVI2383" s="559"/>
      <c r="BVJ2383" s="467"/>
      <c r="BVK2383" s="467"/>
      <c r="BVL2383" s="467"/>
      <c r="BVM2383" s="467"/>
      <c r="BVN2383" s="467"/>
      <c r="BVO2383" s="467"/>
      <c r="BVP2383" s="467"/>
      <c r="BVQ2383" s="467"/>
      <c r="BVR2383" s="467"/>
      <c r="BVS2383" s="467"/>
      <c r="BVT2383" s="467"/>
      <c r="BVU2383" s="467"/>
      <c r="BVV2383" s="467"/>
      <c r="BVW2383" s="467"/>
      <c r="BVX2383" s="467"/>
      <c r="BVY2383" s="467"/>
      <c r="BVZ2383" s="467"/>
      <c r="BWA2383" s="467"/>
      <c r="BWB2383" s="467"/>
      <c r="BWC2383" s="467"/>
      <c r="BWD2383" s="467"/>
      <c r="BWE2383" s="467"/>
      <c r="BWF2383" s="1055"/>
      <c r="BWG2383" s="695"/>
      <c r="BWH2383" s="696"/>
      <c r="BWI2383" s="696"/>
      <c r="BWJ2383" s="697"/>
      <c r="BWK2383" s="697"/>
      <c r="BWL2383" s="473"/>
      <c r="BWM2383" s="470"/>
      <c r="BWN2383" s="470"/>
      <c r="BWO2383" s="470"/>
      <c r="BWP2383" s="677"/>
      <c r="BWQ2383" s="470"/>
      <c r="BWR2383" s="467"/>
      <c r="BWS2383" s="559"/>
      <c r="BWT2383" s="467"/>
      <c r="BWU2383" s="467"/>
      <c r="BWV2383" s="467"/>
      <c r="BWW2383" s="467"/>
      <c r="BWX2383" s="467"/>
      <c r="BWY2383" s="467"/>
      <c r="BWZ2383" s="467"/>
      <c r="BXA2383" s="467"/>
      <c r="BXB2383" s="467"/>
      <c r="BXC2383" s="467"/>
      <c r="BXD2383" s="467"/>
      <c r="BXE2383" s="467"/>
      <c r="BXF2383" s="467"/>
      <c r="BXG2383" s="467"/>
      <c r="BXH2383" s="467"/>
      <c r="BXI2383" s="467"/>
      <c r="BXJ2383" s="467"/>
      <c r="BXK2383" s="467"/>
      <c r="BXL2383" s="467"/>
      <c r="BXM2383" s="467"/>
      <c r="BXN2383" s="467"/>
      <c r="BXO2383" s="467"/>
      <c r="BXP2383" s="1055"/>
      <c r="BXQ2383" s="695"/>
      <c r="BXR2383" s="696"/>
      <c r="BXS2383" s="696"/>
      <c r="BXT2383" s="697"/>
      <c r="BXU2383" s="697"/>
      <c r="BXV2383" s="473"/>
      <c r="BXW2383" s="470"/>
      <c r="BXX2383" s="470"/>
      <c r="BXY2383" s="470"/>
      <c r="BXZ2383" s="677"/>
      <c r="BYA2383" s="470"/>
      <c r="BYB2383" s="467"/>
      <c r="BYC2383" s="559"/>
      <c r="BYD2383" s="467"/>
      <c r="BYE2383" s="467"/>
      <c r="BYF2383" s="467"/>
      <c r="BYG2383" s="467"/>
      <c r="BYH2383" s="467"/>
      <c r="BYI2383" s="467"/>
      <c r="BYJ2383" s="467"/>
      <c r="BYK2383" s="467"/>
      <c r="BYL2383" s="467"/>
      <c r="BYM2383" s="467"/>
      <c r="BYN2383" s="467"/>
      <c r="BYO2383" s="467"/>
      <c r="BYP2383" s="467"/>
      <c r="BYQ2383" s="467"/>
      <c r="BYR2383" s="467"/>
      <c r="BYS2383" s="467"/>
      <c r="BYT2383" s="467"/>
      <c r="BYU2383" s="467"/>
      <c r="BYV2383" s="467"/>
      <c r="BYW2383" s="467"/>
      <c r="BYX2383" s="467"/>
      <c r="BYY2383" s="467"/>
      <c r="BYZ2383" s="1055"/>
      <c r="BZA2383" s="695"/>
      <c r="BZB2383" s="696"/>
      <c r="BZC2383" s="696"/>
      <c r="BZD2383" s="697"/>
      <c r="BZE2383" s="697"/>
      <c r="BZF2383" s="473"/>
      <c r="BZG2383" s="470"/>
      <c r="BZH2383" s="470"/>
      <c r="BZI2383" s="470"/>
      <c r="BZJ2383" s="677"/>
      <c r="BZK2383" s="470"/>
      <c r="BZL2383" s="467"/>
      <c r="BZM2383" s="559"/>
      <c r="BZN2383" s="467"/>
      <c r="BZO2383" s="467"/>
      <c r="BZP2383" s="467"/>
      <c r="BZQ2383" s="467"/>
      <c r="BZR2383" s="467"/>
      <c r="BZS2383" s="467"/>
      <c r="BZT2383" s="467"/>
      <c r="BZU2383" s="467"/>
      <c r="BZV2383" s="467"/>
      <c r="BZW2383" s="467"/>
      <c r="BZX2383" s="467"/>
      <c r="BZY2383" s="467"/>
      <c r="BZZ2383" s="467"/>
      <c r="CAA2383" s="467"/>
      <c r="CAB2383" s="467"/>
      <c r="CAC2383" s="467"/>
      <c r="CAD2383" s="467"/>
      <c r="CAE2383" s="467"/>
      <c r="CAF2383" s="467"/>
      <c r="CAG2383" s="467"/>
      <c r="CAH2383" s="467"/>
      <c r="CAI2383" s="467"/>
      <c r="CAJ2383" s="1055"/>
      <c r="CAK2383" s="695"/>
      <c r="CAL2383" s="696"/>
      <c r="CAM2383" s="696"/>
      <c r="CAN2383" s="697"/>
      <c r="CAO2383" s="697"/>
      <c r="CAP2383" s="473"/>
      <c r="CAQ2383" s="470"/>
      <c r="CAR2383" s="470"/>
      <c r="CAS2383" s="470"/>
      <c r="CAT2383" s="677"/>
      <c r="CAU2383" s="470"/>
      <c r="CAV2383" s="467"/>
      <c r="CAW2383" s="559"/>
      <c r="CAX2383" s="467"/>
      <c r="CAY2383" s="467"/>
      <c r="CAZ2383" s="467"/>
      <c r="CBA2383" s="467"/>
      <c r="CBB2383" s="467"/>
      <c r="CBC2383" s="467"/>
      <c r="CBD2383" s="467"/>
      <c r="CBE2383" s="467"/>
      <c r="CBF2383" s="467"/>
      <c r="CBG2383" s="467"/>
      <c r="CBH2383" s="467"/>
      <c r="CBI2383" s="467"/>
      <c r="CBJ2383" s="467"/>
      <c r="CBK2383" s="467"/>
      <c r="CBL2383" s="467"/>
      <c r="CBM2383" s="467"/>
      <c r="CBN2383" s="467"/>
      <c r="CBO2383" s="467"/>
      <c r="CBP2383" s="467"/>
      <c r="CBQ2383" s="467"/>
      <c r="CBR2383" s="467"/>
      <c r="CBS2383" s="467"/>
      <c r="CBT2383" s="1055"/>
      <c r="CBU2383" s="695"/>
      <c r="CBV2383" s="696"/>
      <c r="CBW2383" s="696"/>
      <c r="CBX2383" s="697"/>
      <c r="CBY2383" s="697"/>
      <c r="CBZ2383" s="473"/>
      <c r="CCA2383" s="470"/>
      <c r="CCB2383" s="470"/>
      <c r="CCC2383" s="470"/>
      <c r="CCD2383" s="677"/>
      <c r="CCE2383" s="470"/>
      <c r="CCF2383" s="467"/>
      <c r="CCG2383" s="559"/>
      <c r="CCH2383" s="467"/>
      <c r="CCI2383" s="467"/>
      <c r="CCJ2383" s="467"/>
      <c r="CCK2383" s="467"/>
      <c r="CCL2383" s="467"/>
      <c r="CCM2383" s="467"/>
      <c r="CCN2383" s="467"/>
      <c r="CCO2383" s="467"/>
      <c r="CCP2383" s="467"/>
      <c r="CCQ2383" s="467"/>
      <c r="CCR2383" s="467"/>
      <c r="CCS2383" s="467"/>
      <c r="CCT2383" s="467"/>
      <c r="CCU2383" s="467"/>
      <c r="CCV2383" s="467"/>
      <c r="CCW2383" s="467"/>
      <c r="CCX2383" s="467"/>
      <c r="CCY2383" s="467"/>
      <c r="CCZ2383" s="467"/>
      <c r="CDA2383" s="467"/>
      <c r="CDB2383" s="467"/>
      <c r="CDC2383" s="467"/>
      <c r="CDD2383" s="1055"/>
      <c r="CDE2383" s="695"/>
      <c r="CDF2383" s="696"/>
      <c r="CDG2383" s="696"/>
      <c r="CDH2383" s="697"/>
      <c r="CDI2383" s="697"/>
      <c r="CDJ2383" s="473"/>
      <c r="CDK2383" s="470"/>
      <c r="CDL2383" s="470"/>
      <c r="CDM2383" s="470"/>
      <c r="CDN2383" s="677"/>
      <c r="CDO2383" s="470"/>
      <c r="CDP2383" s="467"/>
      <c r="CDQ2383" s="559"/>
      <c r="CDR2383" s="467"/>
      <c r="CDS2383" s="467"/>
      <c r="CDT2383" s="467"/>
      <c r="CDU2383" s="467"/>
      <c r="CDV2383" s="467"/>
      <c r="CDW2383" s="467"/>
      <c r="CDX2383" s="467"/>
      <c r="CDY2383" s="467"/>
      <c r="CDZ2383" s="467"/>
      <c r="CEA2383" s="467"/>
      <c r="CEB2383" s="467"/>
      <c r="CEC2383" s="467"/>
      <c r="CED2383" s="467"/>
      <c r="CEE2383" s="467"/>
      <c r="CEF2383" s="467"/>
      <c r="CEG2383" s="467"/>
      <c r="CEH2383" s="467"/>
      <c r="CEI2383" s="467"/>
      <c r="CEJ2383" s="467"/>
      <c r="CEK2383" s="467"/>
      <c r="CEL2383" s="467"/>
      <c r="CEM2383" s="467"/>
      <c r="CEN2383" s="1055"/>
      <c r="CEO2383" s="695"/>
      <c r="CEP2383" s="696"/>
      <c r="CEQ2383" s="696"/>
      <c r="CER2383" s="697"/>
      <c r="CES2383" s="697"/>
      <c r="CET2383" s="473"/>
      <c r="CEU2383" s="470"/>
      <c r="CEV2383" s="470"/>
      <c r="CEW2383" s="470"/>
      <c r="CEX2383" s="677"/>
      <c r="CEY2383" s="470"/>
      <c r="CEZ2383" s="467"/>
      <c r="CFA2383" s="559"/>
      <c r="CFB2383" s="467"/>
      <c r="CFC2383" s="467"/>
      <c r="CFD2383" s="467"/>
      <c r="CFE2383" s="467"/>
      <c r="CFF2383" s="467"/>
      <c r="CFG2383" s="467"/>
      <c r="CFH2383" s="467"/>
      <c r="CFI2383" s="467"/>
      <c r="CFJ2383" s="467"/>
      <c r="CFK2383" s="467"/>
      <c r="CFL2383" s="467"/>
      <c r="CFM2383" s="467"/>
      <c r="CFN2383" s="467"/>
      <c r="CFO2383" s="467"/>
      <c r="CFP2383" s="467"/>
      <c r="CFQ2383" s="467"/>
      <c r="CFR2383" s="467"/>
      <c r="CFS2383" s="467"/>
      <c r="CFT2383" s="467"/>
      <c r="CFU2383" s="467"/>
      <c r="CFV2383" s="467"/>
      <c r="CFW2383" s="467"/>
      <c r="CFX2383" s="1055"/>
      <c r="CFY2383" s="695"/>
      <c r="CFZ2383" s="696"/>
      <c r="CGA2383" s="696"/>
      <c r="CGB2383" s="697"/>
      <c r="CGC2383" s="697"/>
      <c r="CGD2383" s="473"/>
      <c r="CGE2383" s="470"/>
      <c r="CGF2383" s="470"/>
      <c r="CGG2383" s="470"/>
      <c r="CGH2383" s="677"/>
      <c r="CGI2383" s="470"/>
      <c r="CGJ2383" s="467"/>
      <c r="CGK2383" s="559"/>
      <c r="CGL2383" s="467"/>
      <c r="CGM2383" s="467"/>
      <c r="CGN2383" s="467"/>
      <c r="CGO2383" s="467"/>
      <c r="CGP2383" s="467"/>
      <c r="CGQ2383" s="467"/>
      <c r="CGR2383" s="467"/>
      <c r="CGS2383" s="467"/>
      <c r="CGT2383" s="467"/>
      <c r="CGU2383" s="467"/>
      <c r="CGV2383" s="467"/>
      <c r="CGW2383" s="467"/>
      <c r="CGX2383" s="467"/>
      <c r="CGY2383" s="467"/>
      <c r="CGZ2383" s="467"/>
      <c r="CHA2383" s="467"/>
      <c r="CHB2383" s="467"/>
      <c r="CHC2383" s="467"/>
      <c r="CHD2383" s="467"/>
      <c r="CHE2383" s="467"/>
      <c r="CHF2383" s="467"/>
      <c r="CHG2383" s="467"/>
      <c r="CHH2383" s="1055"/>
      <c r="CHI2383" s="695"/>
      <c r="CHJ2383" s="696"/>
      <c r="CHK2383" s="696"/>
      <c r="CHL2383" s="697"/>
      <c r="CHM2383" s="697"/>
      <c r="CHN2383" s="473"/>
      <c r="CHO2383" s="470"/>
      <c r="CHP2383" s="470"/>
      <c r="CHQ2383" s="470"/>
      <c r="CHR2383" s="677"/>
      <c r="CHS2383" s="470"/>
      <c r="CHT2383" s="467"/>
      <c r="CHU2383" s="559"/>
      <c r="CHV2383" s="467"/>
      <c r="CHW2383" s="467"/>
      <c r="CHX2383" s="467"/>
      <c r="CHY2383" s="467"/>
      <c r="CHZ2383" s="467"/>
      <c r="CIA2383" s="467"/>
      <c r="CIB2383" s="467"/>
      <c r="CIC2383" s="467"/>
      <c r="CID2383" s="467"/>
      <c r="CIE2383" s="467"/>
      <c r="CIF2383" s="467"/>
      <c r="CIG2383" s="467"/>
      <c r="CIH2383" s="467"/>
      <c r="CII2383" s="467"/>
      <c r="CIJ2383" s="467"/>
      <c r="CIK2383" s="467"/>
      <c r="CIL2383" s="467"/>
      <c r="CIM2383" s="467"/>
      <c r="CIN2383" s="467"/>
      <c r="CIO2383" s="467"/>
      <c r="CIP2383" s="467"/>
      <c r="CIQ2383" s="467"/>
      <c r="CIR2383" s="1055"/>
      <c r="CIS2383" s="695"/>
      <c r="CIT2383" s="696"/>
      <c r="CIU2383" s="696"/>
      <c r="CIV2383" s="697"/>
      <c r="CIW2383" s="697"/>
      <c r="CIX2383" s="473"/>
      <c r="CIY2383" s="470"/>
      <c r="CIZ2383" s="470"/>
      <c r="CJA2383" s="470"/>
      <c r="CJB2383" s="677"/>
      <c r="CJC2383" s="470"/>
      <c r="CJD2383" s="467"/>
      <c r="CJE2383" s="559"/>
      <c r="CJF2383" s="467"/>
      <c r="CJG2383" s="467"/>
      <c r="CJH2383" s="467"/>
      <c r="CJI2383" s="467"/>
      <c r="CJJ2383" s="467"/>
      <c r="CJK2383" s="467"/>
      <c r="CJL2383" s="467"/>
      <c r="CJM2383" s="467"/>
      <c r="CJN2383" s="467"/>
      <c r="CJO2383" s="467"/>
      <c r="CJP2383" s="467"/>
      <c r="CJQ2383" s="467"/>
      <c r="CJR2383" s="467"/>
      <c r="CJS2383" s="467"/>
      <c r="CJT2383" s="467"/>
      <c r="CJU2383" s="467"/>
      <c r="CJV2383" s="467"/>
      <c r="CJW2383" s="467"/>
      <c r="CJX2383" s="467"/>
      <c r="CJY2383" s="467"/>
      <c r="CJZ2383" s="467"/>
      <c r="CKA2383" s="467"/>
      <c r="CKB2383" s="1055"/>
      <c r="CKC2383" s="695"/>
      <c r="CKD2383" s="696"/>
      <c r="CKE2383" s="696"/>
      <c r="CKF2383" s="697"/>
      <c r="CKG2383" s="697"/>
      <c r="CKH2383" s="473"/>
      <c r="CKI2383" s="470"/>
      <c r="CKJ2383" s="470"/>
      <c r="CKK2383" s="470"/>
      <c r="CKL2383" s="677"/>
      <c r="CKM2383" s="470"/>
      <c r="CKN2383" s="467"/>
      <c r="CKO2383" s="559"/>
      <c r="CKP2383" s="467"/>
      <c r="CKQ2383" s="467"/>
      <c r="CKR2383" s="467"/>
      <c r="CKS2383" s="467"/>
      <c r="CKT2383" s="467"/>
      <c r="CKU2383" s="467"/>
      <c r="CKV2383" s="467"/>
      <c r="CKW2383" s="467"/>
      <c r="CKX2383" s="467"/>
      <c r="CKY2383" s="467"/>
      <c r="CKZ2383" s="467"/>
      <c r="CLA2383" s="467"/>
      <c r="CLB2383" s="467"/>
      <c r="CLC2383" s="467"/>
      <c r="CLD2383" s="467"/>
      <c r="CLE2383" s="467"/>
      <c r="CLF2383" s="467"/>
      <c r="CLG2383" s="467"/>
      <c r="CLH2383" s="467"/>
      <c r="CLI2383" s="467"/>
      <c r="CLJ2383" s="467"/>
      <c r="CLK2383" s="467"/>
      <c r="CLL2383" s="1055"/>
      <c r="CLM2383" s="695"/>
      <c r="CLN2383" s="696"/>
      <c r="CLO2383" s="696"/>
      <c r="CLP2383" s="697"/>
      <c r="CLQ2383" s="697"/>
      <c r="CLR2383" s="473"/>
      <c r="CLS2383" s="470"/>
      <c r="CLT2383" s="470"/>
      <c r="CLU2383" s="470"/>
      <c r="CLV2383" s="677"/>
      <c r="CLW2383" s="470"/>
      <c r="CLX2383" s="467"/>
      <c r="CLY2383" s="559"/>
      <c r="CLZ2383" s="467"/>
      <c r="CMA2383" s="467"/>
      <c r="CMB2383" s="467"/>
      <c r="CMC2383" s="467"/>
      <c r="CMD2383" s="467"/>
      <c r="CME2383" s="467"/>
      <c r="CMF2383" s="467"/>
      <c r="CMG2383" s="467"/>
      <c r="CMH2383" s="467"/>
      <c r="CMI2383" s="467"/>
      <c r="CMJ2383" s="467"/>
      <c r="CMK2383" s="467"/>
      <c r="CML2383" s="467"/>
      <c r="CMM2383" s="467"/>
      <c r="CMN2383" s="467"/>
      <c r="CMO2383" s="467"/>
      <c r="CMP2383" s="467"/>
      <c r="CMQ2383" s="467"/>
      <c r="CMR2383" s="467"/>
      <c r="CMS2383" s="467"/>
      <c r="CMT2383" s="467"/>
      <c r="CMU2383" s="467"/>
      <c r="CMV2383" s="1055"/>
      <c r="CMW2383" s="695"/>
      <c r="CMX2383" s="696"/>
      <c r="CMY2383" s="696"/>
      <c r="CMZ2383" s="697"/>
      <c r="CNA2383" s="697"/>
      <c r="CNB2383" s="473"/>
      <c r="CNC2383" s="470"/>
      <c r="CND2383" s="470"/>
      <c r="CNE2383" s="470"/>
      <c r="CNF2383" s="677"/>
      <c r="CNG2383" s="470"/>
      <c r="CNH2383" s="467"/>
      <c r="CNI2383" s="559"/>
      <c r="CNJ2383" s="467"/>
      <c r="CNK2383" s="467"/>
      <c r="CNL2383" s="467"/>
      <c r="CNM2383" s="467"/>
      <c r="CNN2383" s="467"/>
      <c r="CNO2383" s="467"/>
      <c r="CNP2383" s="467"/>
      <c r="CNQ2383" s="467"/>
      <c r="CNR2383" s="467"/>
      <c r="CNS2383" s="467"/>
      <c r="CNT2383" s="467"/>
      <c r="CNU2383" s="467"/>
      <c r="CNV2383" s="467"/>
      <c r="CNW2383" s="467"/>
      <c r="CNX2383" s="467"/>
      <c r="CNY2383" s="467"/>
      <c r="CNZ2383" s="467"/>
      <c r="COA2383" s="467"/>
      <c r="COB2383" s="467"/>
      <c r="COC2383" s="467"/>
      <c r="COD2383" s="467"/>
      <c r="COE2383" s="467"/>
      <c r="COF2383" s="1055"/>
      <c r="COG2383" s="695"/>
      <c r="COH2383" s="696"/>
      <c r="COI2383" s="696"/>
      <c r="COJ2383" s="697"/>
      <c r="COK2383" s="697"/>
      <c r="COL2383" s="473"/>
      <c r="COM2383" s="470"/>
      <c r="CON2383" s="470"/>
      <c r="COO2383" s="470"/>
      <c r="COP2383" s="677"/>
      <c r="COQ2383" s="470"/>
      <c r="COR2383" s="467"/>
      <c r="COS2383" s="559"/>
      <c r="COT2383" s="467"/>
      <c r="COU2383" s="467"/>
      <c r="COV2383" s="467"/>
      <c r="COW2383" s="467"/>
      <c r="COX2383" s="467"/>
      <c r="COY2383" s="467"/>
      <c r="COZ2383" s="467"/>
      <c r="CPA2383" s="467"/>
      <c r="CPB2383" s="467"/>
      <c r="CPC2383" s="467"/>
      <c r="CPD2383" s="467"/>
      <c r="CPE2383" s="467"/>
      <c r="CPF2383" s="467"/>
      <c r="CPG2383" s="467"/>
      <c r="CPH2383" s="467"/>
      <c r="CPI2383" s="467"/>
      <c r="CPJ2383" s="467"/>
      <c r="CPK2383" s="467"/>
      <c r="CPL2383" s="467"/>
      <c r="CPM2383" s="467"/>
      <c r="CPN2383" s="467"/>
      <c r="CPO2383" s="467"/>
      <c r="CPP2383" s="1055"/>
      <c r="CPQ2383" s="695"/>
      <c r="CPR2383" s="696"/>
      <c r="CPS2383" s="696"/>
      <c r="CPT2383" s="697"/>
      <c r="CPU2383" s="697"/>
      <c r="CPV2383" s="473"/>
      <c r="CPW2383" s="470"/>
      <c r="CPX2383" s="470"/>
      <c r="CPY2383" s="470"/>
      <c r="CPZ2383" s="677"/>
      <c r="CQA2383" s="470"/>
      <c r="CQB2383" s="467"/>
      <c r="CQC2383" s="559"/>
      <c r="CQD2383" s="467"/>
      <c r="CQE2383" s="467"/>
      <c r="CQF2383" s="467"/>
      <c r="CQG2383" s="467"/>
      <c r="CQH2383" s="467"/>
      <c r="CQI2383" s="467"/>
      <c r="CQJ2383" s="467"/>
      <c r="CQK2383" s="467"/>
      <c r="CQL2383" s="467"/>
      <c r="CQM2383" s="467"/>
      <c r="CQN2383" s="467"/>
      <c r="CQO2383" s="467"/>
      <c r="CQP2383" s="467"/>
      <c r="CQQ2383" s="467"/>
      <c r="CQR2383" s="467"/>
      <c r="CQS2383" s="467"/>
      <c r="CQT2383" s="467"/>
      <c r="CQU2383" s="467"/>
      <c r="CQV2383" s="467"/>
      <c r="CQW2383" s="467"/>
      <c r="CQX2383" s="467"/>
      <c r="CQY2383" s="467"/>
      <c r="CQZ2383" s="1055"/>
      <c r="CRA2383" s="695"/>
      <c r="CRB2383" s="696"/>
      <c r="CRC2383" s="696"/>
      <c r="CRD2383" s="697"/>
      <c r="CRE2383" s="697"/>
      <c r="CRF2383" s="473"/>
      <c r="CRG2383" s="470"/>
      <c r="CRH2383" s="470"/>
      <c r="CRI2383" s="470"/>
      <c r="CRJ2383" s="677"/>
      <c r="CRK2383" s="470"/>
      <c r="CRL2383" s="467"/>
      <c r="CRM2383" s="559"/>
      <c r="CRN2383" s="467"/>
      <c r="CRO2383" s="467"/>
      <c r="CRP2383" s="467"/>
      <c r="CRQ2383" s="467"/>
      <c r="CRR2383" s="467"/>
      <c r="CRS2383" s="467"/>
      <c r="CRT2383" s="467"/>
      <c r="CRU2383" s="467"/>
      <c r="CRV2383" s="467"/>
      <c r="CRW2383" s="467"/>
      <c r="CRX2383" s="467"/>
      <c r="CRY2383" s="467"/>
      <c r="CRZ2383" s="467"/>
      <c r="CSA2383" s="467"/>
      <c r="CSB2383" s="467"/>
      <c r="CSC2383" s="467"/>
      <c r="CSD2383" s="467"/>
      <c r="CSE2383" s="467"/>
      <c r="CSF2383" s="467"/>
      <c r="CSG2383" s="467"/>
      <c r="CSH2383" s="467"/>
      <c r="CSI2383" s="467"/>
      <c r="CSJ2383" s="1055"/>
      <c r="CSK2383" s="695"/>
      <c r="CSL2383" s="696"/>
      <c r="CSM2383" s="696"/>
      <c r="CSN2383" s="697"/>
      <c r="CSO2383" s="697"/>
      <c r="CSP2383" s="473"/>
      <c r="CSQ2383" s="470"/>
      <c r="CSR2383" s="470"/>
      <c r="CSS2383" s="470"/>
      <c r="CST2383" s="677"/>
      <c r="CSU2383" s="470"/>
      <c r="CSV2383" s="467"/>
      <c r="CSW2383" s="559"/>
      <c r="CSX2383" s="467"/>
      <c r="CSY2383" s="467"/>
      <c r="CSZ2383" s="467"/>
      <c r="CTA2383" s="467"/>
      <c r="CTB2383" s="467"/>
      <c r="CTC2383" s="467"/>
      <c r="CTD2383" s="467"/>
      <c r="CTE2383" s="467"/>
      <c r="CTF2383" s="467"/>
      <c r="CTG2383" s="467"/>
      <c r="CTH2383" s="467"/>
      <c r="CTI2383" s="467"/>
      <c r="CTJ2383" s="467"/>
      <c r="CTK2383" s="467"/>
      <c r="CTL2383" s="467"/>
      <c r="CTM2383" s="467"/>
      <c r="CTN2383" s="467"/>
      <c r="CTO2383" s="467"/>
      <c r="CTP2383" s="467"/>
      <c r="CTQ2383" s="467"/>
      <c r="CTR2383" s="467"/>
      <c r="CTS2383" s="467"/>
      <c r="CTT2383" s="1055"/>
      <c r="CTU2383" s="695"/>
      <c r="CTV2383" s="696"/>
      <c r="CTW2383" s="696"/>
      <c r="CTX2383" s="697"/>
      <c r="CTY2383" s="697"/>
      <c r="CTZ2383" s="473"/>
      <c r="CUA2383" s="470"/>
      <c r="CUB2383" s="470"/>
      <c r="CUC2383" s="470"/>
      <c r="CUD2383" s="677"/>
      <c r="CUE2383" s="470"/>
      <c r="CUF2383" s="467"/>
      <c r="CUG2383" s="559"/>
      <c r="CUH2383" s="467"/>
      <c r="CUI2383" s="467"/>
      <c r="CUJ2383" s="467"/>
      <c r="CUK2383" s="467"/>
      <c r="CUL2383" s="467"/>
      <c r="CUM2383" s="467"/>
      <c r="CUN2383" s="467"/>
      <c r="CUO2383" s="467"/>
      <c r="CUP2383" s="467"/>
      <c r="CUQ2383" s="467"/>
      <c r="CUR2383" s="467"/>
      <c r="CUS2383" s="467"/>
      <c r="CUT2383" s="467"/>
      <c r="CUU2383" s="467"/>
      <c r="CUV2383" s="467"/>
      <c r="CUW2383" s="467"/>
      <c r="CUX2383" s="467"/>
      <c r="CUY2383" s="467"/>
      <c r="CUZ2383" s="467"/>
      <c r="CVA2383" s="467"/>
      <c r="CVB2383" s="467"/>
      <c r="CVC2383" s="467"/>
      <c r="CVD2383" s="1055"/>
      <c r="CVE2383" s="695"/>
      <c r="CVF2383" s="696"/>
      <c r="CVG2383" s="696"/>
      <c r="CVH2383" s="697"/>
      <c r="CVI2383" s="697"/>
      <c r="CVJ2383" s="473"/>
      <c r="CVK2383" s="470"/>
      <c r="CVL2383" s="470"/>
      <c r="CVM2383" s="470"/>
      <c r="CVN2383" s="677"/>
      <c r="CVO2383" s="470"/>
      <c r="CVP2383" s="467"/>
      <c r="CVQ2383" s="559"/>
      <c r="CVR2383" s="467"/>
      <c r="CVS2383" s="467"/>
      <c r="CVT2383" s="467"/>
      <c r="CVU2383" s="467"/>
      <c r="CVV2383" s="467"/>
      <c r="CVW2383" s="467"/>
      <c r="CVX2383" s="467"/>
      <c r="CVY2383" s="467"/>
      <c r="CVZ2383" s="467"/>
      <c r="CWA2383" s="467"/>
      <c r="CWB2383" s="467"/>
      <c r="CWC2383" s="467"/>
      <c r="CWD2383" s="467"/>
      <c r="CWE2383" s="467"/>
      <c r="CWF2383" s="467"/>
      <c r="CWG2383" s="467"/>
      <c r="CWH2383" s="467"/>
      <c r="CWI2383" s="467"/>
      <c r="CWJ2383" s="467"/>
      <c r="CWK2383" s="467"/>
      <c r="CWL2383" s="467"/>
      <c r="CWM2383" s="467"/>
      <c r="CWN2383" s="1055"/>
      <c r="CWO2383" s="695"/>
      <c r="CWP2383" s="696"/>
      <c r="CWQ2383" s="696"/>
      <c r="CWR2383" s="697"/>
      <c r="CWS2383" s="697"/>
      <c r="CWT2383" s="473"/>
      <c r="CWU2383" s="470"/>
      <c r="CWV2383" s="470"/>
      <c r="CWW2383" s="470"/>
      <c r="CWX2383" s="677"/>
      <c r="CWY2383" s="470"/>
      <c r="CWZ2383" s="467"/>
      <c r="CXA2383" s="559"/>
      <c r="CXB2383" s="467"/>
      <c r="CXC2383" s="467"/>
      <c r="CXD2383" s="467"/>
      <c r="CXE2383" s="467"/>
      <c r="CXF2383" s="467"/>
      <c r="CXG2383" s="467"/>
      <c r="CXH2383" s="467"/>
      <c r="CXI2383" s="467"/>
      <c r="CXJ2383" s="467"/>
      <c r="CXK2383" s="467"/>
      <c r="CXL2383" s="467"/>
      <c r="CXM2383" s="467"/>
      <c r="CXN2383" s="467"/>
      <c r="CXO2383" s="467"/>
      <c r="CXP2383" s="467"/>
      <c r="CXQ2383" s="467"/>
      <c r="CXR2383" s="467"/>
      <c r="CXS2383" s="467"/>
      <c r="CXT2383" s="467"/>
      <c r="CXU2383" s="467"/>
      <c r="CXV2383" s="467"/>
      <c r="CXW2383" s="467"/>
      <c r="CXX2383" s="1055"/>
      <c r="CXY2383" s="695"/>
      <c r="CXZ2383" s="696"/>
      <c r="CYA2383" s="696"/>
      <c r="CYB2383" s="697"/>
      <c r="CYC2383" s="697"/>
      <c r="CYD2383" s="473"/>
      <c r="CYE2383" s="470"/>
      <c r="CYF2383" s="470"/>
      <c r="CYG2383" s="470"/>
      <c r="CYH2383" s="677"/>
      <c r="CYI2383" s="470"/>
      <c r="CYJ2383" s="467"/>
      <c r="CYK2383" s="559"/>
      <c r="CYL2383" s="467"/>
      <c r="CYM2383" s="467"/>
      <c r="CYN2383" s="467"/>
      <c r="CYO2383" s="467"/>
      <c r="CYP2383" s="467"/>
      <c r="CYQ2383" s="467"/>
      <c r="CYR2383" s="467"/>
      <c r="CYS2383" s="467"/>
      <c r="CYT2383" s="467"/>
      <c r="CYU2383" s="467"/>
      <c r="CYV2383" s="467"/>
      <c r="CYW2383" s="467"/>
      <c r="CYX2383" s="467"/>
      <c r="CYY2383" s="467"/>
      <c r="CYZ2383" s="467"/>
      <c r="CZA2383" s="467"/>
      <c r="CZB2383" s="467"/>
      <c r="CZC2383" s="467"/>
      <c r="CZD2383" s="467"/>
      <c r="CZE2383" s="467"/>
      <c r="CZF2383" s="467"/>
      <c r="CZG2383" s="467"/>
      <c r="CZH2383" s="1055"/>
      <c r="CZI2383" s="695"/>
      <c r="CZJ2383" s="696"/>
      <c r="CZK2383" s="696"/>
      <c r="CZL2383" s="697"/>
      <c r="CZM2383" s="697"/>
      <c r="CZN2383" s="473"/>
      <c r="CZO2383" s="470"/>
      <c r="CZP2383" s="470"/>
      <c r="CZQ2383" s="470"/>
      <c r="CZR2383" s="677"/>
      <c r="CZS2383" s="470"/>
      <c r="CZT2383" s="467"/>
      <c r="CZU2383" s="559"/>
      <c r="CZV2383" s="467"/>
      <c r="CZW2383" s="467"/>
      <c r="CZX2383" s="467"/>
      <c r="CZY2383" s="467"/>
      <c r="CZZ2383" s="467"/>
      <c r="DAA2383" s="467"/>
      <c r="DAB2383" s="467"/>
      <c r="DAC2383" s="467"/>
      <c r="DAD2383" s="467"/>
      <c r="DAE2383" s="467"/>
      <c r="DAF2383" s="467"/>
      <c r="DAG2383" s="467"/>
      <c r="DAH2383" s="467"/>
      <c r="DAI2383" s="467"/>
      <c r="DAJ2383" s="467"/>
      <c r="DAK2383" s="467"/>
      <c r="DAL2383" s="467"/>
      <c r="DAM2383" s="467"/>
      <c r="DAN2383" s="467"/>
      <c r="DAO2383" s="467"/>
      <c r="DAP2383" s="467"/>
      <c r="DAQ2383" s="467"/>
      <c r="DAR2383" s="1055"/>
      <c r="DAS2383" s="695"/>
      <c r="DAT2383" s="696"/>
      <c r="DAU2383" s="696"/>
      <c r="DAV2383" s="697"/>
      <c r="DAW2383" s="697"/>
      <c r="DAX2383" s="473"/>
      <c r="DAY2383" s="470"/>
      <c r="DAZ2383" s="470"/>
      <c r="DBA2383" s="470"/>
      <c r="DBB2383" s="677"/>
      <c r="DBC2383" s="470"/>
      <c r="DBD2383" s="467"/>
      <c r="DBE2383" s="559"/>
      <c r="DBF2383" s="467"/>
      <c r="DBG2383" s="467"/>
      <c r="DBH2383" s="467"/>
      <c r="DBI2383" s="467"/>
      <c r="DBJ2383" s="467"/>
      <c r="DBK2383" s="467"/>
      <c r="DBL2383" s="467"/>
      <c r="DBM2383" s="467"/>
      <c r="DBN2383" s="467"/>
      <c r="DBO2383" s="467"/>
      <c r="DBP2383" s="467"/>
      <c r="DBQ2383" s="467"/>
      <c r="DBR2383" s="467"/>
      <c r="DBS2383" s="467"/>
      <c r="DBT2383" s="467"/>
      <c r="DBU2383" s="467"/>
      <c r="DBV2383" s="467"/>
      <c r="DBW2383" s="467"/>
      <c r="DBX2383" s="467"/>
      <c r="DBY2383" s="467"/>
      <c r="DBZ2383" s="467"/>
      <c r="DCA2383" s="467"/>
      <c r="DCB2383" s="1055"/>
      <c r="DCC2383" s="695"/>
      <c r="DCD2383" s="696"/>
      <c r="DCE2383" s="696"/>
      <c r="DCF2383" s="697"/>
      <c r="DCG2383" s="697"/>
      <c r="DCH2383" s="473"/>
      <c r="DCI2383" s="470"/>
      <c r="DCJ2383" s="470"/>
      <c r="DCK2383" s="470"/>
      <c r="DCL2383" s="677"/>
      <c r="DCM2383" s="470"/>
      <c r="DCN2383" s="467"/>
      <c r="DCO2383" s="559"/>
      <c r="DCP2383" s="467"/>
      <c r="DCQ2383" s="467"/>
      <c r="DCR2383" s="467"/>
      <c r="DCS2383" s="467"/>
      <c r="DCT2383" s="467"/>
      <c r="DCU2383" s="467"/>
      <c r="DCV2383" s="467"/>
      <c r="DCW2383" s="467"/>
      <c r="DCX2383" s="467"/>
      <c r="DCY2383" s="467"/>
      <c r="DCZ2383" s="467"/>
      <c r="DDA2383" s="467"/>
      <c r="DDB2383" s="467"/>
      <c r="DDC2383" s="467"/>
      <c r="DDD2383" s="467"/>
      <c r="DDE2383" s="467"/>
      <c r="DDF2383" s="467"/>
      <c r="DDG2383" s="467"/>
      <c r="DDH2383" s="467"/>
      <c r="DDI2383" s="467"/>
      <c r="DDJ2383" s="467"/>
      <c r="DDK2383" s="467"/>
      <c r="DDL2383" s="1055"/>
      <c r="DDM2383" s="695"/>
      <c r="DDN2383" s="696"/>
      <c r="DDO2383" s="696"/>
      <c r="DDP2383" s="697"/>
      <c r="DDQ2383" s="697"/>
      <c r="DDR2383" s="473"/>
      <c r="DDS2383" s="470"/>
      <c r="DDT2383" s="470"/>
      <c r="DDU2383" s="470"/>
      <c r="DDV2383" s="677"/>
      <c r="DDW2383" s="470"/>
      <c r="DDX2383" s="467"/>
      <c r="DDY2383" s="559"/>
      <c r="DDZ2383" s="467"/>
      <c r="DEA2383" s="467"/>
      <c r="DEB2383" s="467"/>
      <c r="DEC2383" s="467"/>
      <c r="DED2383" s="467"/>
      <c r="DEE2383" s="467"/>
      <c r="DEF2383" s="467"/>
      <c r="DEG2383" s="467"/>
      <c r="DEH2383" s="467"/>
      <c r="DEI2383" s="467"/>
      <c r="DEJ2383" s="467"/>
      <c r="DEK2383" s="467"/>
      <c r="DEL2383" s="467"/>
      <c r="DEM2383" s="467"/>
      <c r="DEN2383" s="467"/>
      <c r="DEO2383" s="467"/>
      <c r="DEP2383" s="467"/>
      <c r="DEQ2383" s="467"/>
      <c r="DER2383" s="467"/>
      <c r="DES2383" s="467"/>
      <c r="DET2383" s="467"/>
      <c r="DEU2383" s="467"/>
      <c r="DEV2383" s="1055"/>
      <c r="DEW2383" s="695"/>
      <c r="DEX2383" s="696"/>
      <c r="DEY2383" s="696"/>
      <c r="DEZ2383" s="697"/>
      <c r="DFA2383" s="697"/>
      <c r="DFB2383" s="473"/>
      <c r="DFC2383" s="470"/>
      <c r="DFD2383" s="470"/>
      <c r="DFE2383" s="470"/>
      <c r="DFF2383" s="677"/>
      <c r="DFG2383" s="470"/>
      <c r="DFH2383" s="467"/>
      <c r="DFI2383" s="559"/>
      <c r="DFJ2383" s="467"/>
      <c r="DFK2383" s="467"/>
      <c r="DFL2383" s="467"/>
      <c r="DFM2383" s="467"/>
      <c r="DFN2383" s="467"/>
      <c r="DFO2383" s="467"/>
      <c r="DFP2383" s="467"/>
      <c r="DFQ2383" s="467"/>
      <c r="DFR2383" s="467"/>
      <c r="DFS2383" s="467"/>
      <c r="DFT2383" s="467"/>
      <c r="DFU2383" s="467"/>
      <c r="DFV2383" s="467"/>
      <c r="DFW2383" s="467"/>
      <c r="DFX2383" s="467"/>
      <c r="DFY2383" s="467"/>
      <c r="DFZ2383" s="467"/>
      <c r="DGA2383" s="467"/>
      <c r="DGB2383" s="467"/>
      <c r="DGC2383" s="467"/>
      <c r="DGD2383" s="467"/>
      <c r="DGE2383" s="467"/>
      <c r="DGF2383" s="1055"/>
      <c r="DGG2383" s="695"/>
      <c r="DGH2383" s="696"/>
      <c r="DGI2383" s="696"/>
      <c r="DGJ2383" s="697"/>
      <c r="DGK2383" s="697"/>
      <c r="DGL2383" s="473"/>
      <c r="DGM2383" s="470"/>
      <c r="DGN2383" s="470"/>
      <c r="DGO2383" s="470"/>
      <c r="DGP2383" s="677"/>
      <c r="DGQ2383" s="470"/>
      <c r="DGR2383" s="467"/>
      <c r="DGS2383" s="559"/>
      <c r="DGT2383" s="467"/>
      <c r="DGU2383" s="467"/>
      <c r="DGV2383" s="467"/>
      <c r="DGW2383" s="467"/>
      <c r="DGX2383" s="467"/>
      <c r="DGY2383" s="467"/>
      <c r="DGZ2383" s="467"/>
      <c r="DHA2383" s="467"/>
      <c r="DHB2383" s="467"/>
      <c r="DHC2383" s="467"/>
      <c r="DHD2383" s="467"/>
      <c r="DHE2383" s="467"/>
      <c r="DHF2383" s="467"/>
      <c r="DHG2383" s="467"/>
      <c r="DHH2383" s="467"/>
      <c r="DHI2383" s="467"/>
      <c r="DHJ2383" s="467"/>
      <c r="DHK2383" s="467"/>
      <c r="DHL2383" s="467"/>
      <c r="DHM2383" s="467"/>
      <c r="DHN2383" s="467"/>
      <c r="DHO2383" s="467"/>
      <c r="DHP2383" s="1055"/>
      <c r="DHQ2383" s="695"/>
      <c r="DHR2383" s="696"/>
      <c r="DHS2383" s="696"/>
      <c r="DHT2383" s="697"/>
      <c r="DHU2383" s="697"/>
      <c r="DHV2383" s="473"/>
      <c r="DHW2383" s="470"/>
      <c r="DHX2383" s="470"/>
      <c r="DHY2383" s="470"/>
      <c r="DHZ2383" s="677"/>
      <c r="DIA2383" s="470"/>
      <c r="DIB2383" s="467"/>
      <c r="DIC2383" s="559"/>
      <c r="DID2383" s="467"/>
      <c r="DIE2383" s="467"/>
      <c r="DIF2383" s="467"/>
      <c r="DIG2383" s="467"/>
      <c r="DIH2383" s="467"/>
      <c r="DII2383" s="467"/>
      <c r="DIJ2383" s="467"/>
      <c r="DIK2383" s="467"/>
      <c r="DIL2383" s="467"/>
      <c r="DIM2383" s="467"/>
      <c r="DIN2383" s="467"/>
      <c r="DIO2383" s="467"/>
      <c r="DIP2383" s="467"/>
      <c r="DIQ2383" s="467"/>
      <c r="DIR2383" s="467"/>
      <c r="DIS2383" s="467"/>
      <c r="DIT2383" s="467"/>
      <c r="DIU2383" s="467"/>
      <c r="DIV2383" s="467"/>
      <c r="DIW2383" s="467"/>
      <c r="DIX2383" s="467"/>
      <c r="DIY2383" s="467"/>
      <c r="DIZ2383" s="1055"/>
      <c r="DJA2383" s="695"/>
      <c r="DJB2383" s="696"/>
      <c r="DJC2383" s="696"/>
      <c r="DJD2383" s="697"/>
      <c r="DJE2383" s="697"/>
      <c r="DJF2383" s="473"/>
      <c r="DJG2383" s="470"/>
      <c r="DJH2383" s="470"/>
      <c r="DJI2383" s="470"/>
      <c r="DJJ2383" s="677"/>
      <c r="DJK2383" s="470"/>
      <c r="DJL2383" s="467"/>
      <c r="DJM2383" s="559"/>
      <c r="DJN2383" s="467"/>
      <c r="DJO2383" s="467"/>
      <c r="DJP2383" s="467"/>
      <c r="DJQ2383" s="467"/>
      <c r="DJR2383" s="467"/>
      <c r="DJS2383" s="467"/>
      <c r="DJT2383" s="467"/>
      <c r="DJU2383" s="467"/>
      <c r="DJV2383" s="467"/>
      <c r="DJW2383" s="467"/>
      <c r="DJX2383" s="467"/>
      <c r="DJY2383" s="467"/>
      <c r="DJZ2383" s="467"/>
      <c r="DKA2383" s="467"/>
      <c r="DKB2383" s="467"/>
      <c r="DKC2383" s="467"/>
      <c r="DKD2383" s="467"/>
      <c r="DKE2383" s="467"/>
      <c r="DKF2383" s="467"/>
      <c r="DKG2383" s="467"/>
      <c r="DKH2383" s="467"/>
      <c r="DKI2383" s="467"/>
      <c r="DKJ2383" s="1055"/>
      <c r="DKK2383" s="695"/>
      <c r="DKL2383" s="696"/>
      <c r="DKM2383" s="696"/>
      <c r="DKN2383" s="697"/>
      <c r="DKO2383" s="697"/>
      <c r="DKP2383" s="473"/>
      <c r="DKQ2383" s="470"/>
      <c r="DKR2383" s="470"/>
      <c r="DKS2383" s="470"/>
      <c r="DKT2383" s="677"/>
      <c r="DKU2383" s="470"/>
      <c r="DKV2383" s="467"/>
      <c r="DKW2383" s="559"/>
      <c r="DKX2383" s="467"/>
      <c r="DKY2383" s="467"/>
      <c r="DKZ2383" s="467"/>
      <c r="DLA2383" s="467"/>
      <c r="DLB2383" s="467"/>
      <c r="DLC2383" s="467"/>
      <c r="DLD2383" s="467"/>
      <c r="DLE2383" s="467"/>
      <c r="DLF2383" s="467"/>
      <c r="DLG2383" s="467"/>
      <c r="DLH2383" s="467"/>
      <c r="DLI2383" s="467"/>
      <c r="DLJ2383" s="467"/>
      <c r="DLK2383" s="467"/>
      <c r="DLL2383" s="467"/>
      <c r="DLM2383" s="467"/>
      <c r="DLN2383" s="467"/>
      <c r="DLO2383" s="467"/>
      <c r="DLP2383" s="467"/>
      <c r="DLQ2383" s="467"/>
      <c r="DLR2383" s="467"/>
      <c r="DLS2383" s="467"/>
      <c r="DLT2383" s="1055"/>
      <c r="DLU2383" s="695"/>
      <c r="DLV2383" s="696"/>
      <c r="DLW2383" s="696"/>
      <c r="DLX2383" s="697"/>
      <c r="DLY2383" s="697"/>
      <c r="DLZ2383" s="473"/>
      <c r="DMA2383" s="470"/>
      <c r="DMB2383" s="470"/>
      <c r="DMC2383" s="470"/>
      <c r="DMD2383" s="677"/>
      <c r="DME2383" s="470"/>
      <c r="DMF2383" s="467"/>
      <c r="DMG2383" s="559"/>
      <c r="DMH2383" s="467"/>
      <c r="DMI2383" s="467"/>
      <c r="DMJ2383" s="467"/>
      <c r="DMK2383" s="467"/>
      <c r="DML2383" s="467"/>
      <c r="DMM2383" s="467"/>
      <c r="DMN2383" s="467"/>
      <c r="DMO2383" s="467"/>
      <c r="DMP2383" s="467"/>
      <c r="DMQ2383" s="467"/>
      <c r="DMR2383" s="467"/>
      <c r="DMS2383" s="467"/>
      <c r="DMT2383" s="467"/>
      <c r="DMU2383" s="467"/>
      <c r="DMV2383" s="467"/>
      <c r="DMW2383" s="467"/>
      <c r="DMX2383" s="467"/>
      <c r="DMY2383" s="467"/>
      <c r="DMZ2383" s="467"/>
      <c r="DNA2383" s="467"/>
      <c r="DNB2383" s="467"/>
      <c r="DNC2383" s="467"/>
      <c r="DND2383" s="1055"/>
      <c r="DNE2383" s="695"/>
      <c r="DNF2383" s="696"/>
      <c r="DNG2383" s="696"/>
      <c r="DNH2383" s="697"/>
      <c r="DNI2383" s="697"/>
      <c r="DNJ2383" s="473"/>
      <c r="DNK2383" s="470"/>
      <c r="DNL2383" s="470"/>
      <c r="DNM2383" s="470"/>
      <c r="DNN2383" s="677"/>
      <c r="DNO2383" s="470"/>
      <c r="DNP2383" s="467"/>
      <c r="DNQ2383" s="559"/>
      <c r="DNR2383" s="467"/>
      <c r="DNS2383" s="467"/>
      <c r="DNT2383" s="467"/>
      <c r="DNU2383" s="467"/>
      <c r="DNV2383" s="467"/>
      <c r="DNW2383" s="467"/>
      <c r="DNX2383" s="467"/>
      <c r="DNY2383" s="467"/>
      <c r="DNZ2383" s="467"/>
      <c r="DOA2383" s="467"/>
      <c r="DOB2383" s="467"/>
      <c r="DOC2383" s="467"/>
      <c r="DOD2383" s="467"/>
      <c r="DOE2383" s="467"/>
      <c r="DOF2383" s="467"/>
      <c r="DOG2383" s="467"/>
      <c r="DOH2383" s="467"/>
      <c r="DOI2383" s="467"/>
      <c r="DOJ2383" s="467"/>
      <c r="DOK2383" s="467"/>
      <c r="DOL2383" s="467"/>
      <c r="DOM2383" s="467"/>
      <c r="DON2383" s="1055"/>
      <c r="DOO2383" s="695"/>
      <c r="DOP2383" s="696"/>
      <c r="DOQ2383" s="696"/>
      <c r="DOR2383" s="697"/>
      <c r="DOS2383" s="697"/>
      <c r="DOT2383" s="473"/>
      <c r="DOU2383" s="470"/>
      <c r="DOV2383" s="470"/>
      <c r="DOW2383" s="470"/>
      <c r="DOX2383" s="677"/>
      <c r="DOY2383" s="470"/>
      <c r="DOZ2383" s="467"/>
      <c r="DPA2383" s="559"/>
      <c r="DPB2383" s="467"/>
      <c r="DPC2383" s="467"/>
      <c r="DPD2383" s="467"/>
      <c r="DPE2383" s="467"/>
      <c r="DPF2383" s="467"/>
      <c r="DPG2383" s="467"/>
      <c r="DPH2383" s="467"/>
      <c r="DPI2383" s="467"/>
      <c r="DPJ2383" s="467"/>
      <c r="DPK2383" s="467"/>
      <c r="DPL2383" s="467"/>
      <c r="DPM2383" s="467"/>
      <c r="DPN2383" s="467"/>
      <c r="DPO2383" s="467"/>
      <c r="DPP2383" s="467"/>
      <c r="DPQ2383" s="467"/>
      <c r="DPR2383" s="467"/>
      <c r="DPS2383" s="467"/>
      <c r="DPT2383" s="467"/>
      <c r="DPU2383" s="467"/>
      <c r="DPV2383" s="467"/>
      <c r="DPW2383" s="467"/>
      <c r="DPX2383" s="1055"/>
      <c r="DPY2383" s="695"/>
      <c r="DPZ2383" s="696"/>
      <c r="DQA2383" s="696"/>
      <c r="DQB2383" s="697"/>
      <c r="DQC2383" s="697"/>
      <c r="DQD2383" s="473"/>
      <c r="DQE2383" s="470"/>
      <c r="DQF2383" s="470"/>
      <c r="DQG2383" s="470"/>
      <c r="DQH2383" s="677"/>
      <c r="DQI2383" s="470"/>
      <c r="DQJ2383" s="467"/>
      <c r="DQK2383" s="559"/>
      <c r="DQL2383" s="467"/>
      <c r="DQM2383" s="467"/>
      <c r="DQN2383" s="467"/>
      <c r="DQO2383" s="467"/>
      <c r="DQP2383" s="467"/>
      <c r="DQQ2383" s="467"/>
      <c r="DQR2383" s="467"/>
      <c r="DQS2383" s="467"/>
      <c r="DQT2383" s="467"/>
      <c r="DQU2383" s="467"/>
      <c r="DQV2383" s="467"/>
      <c r="DQW2383" s="467"/>
      <c r="DQX2383" s="467"/>
      <c r="DQY2383" s="467"/>
      <c r="DQZ2383" s="467"/>
      <c r="DRA2383" s="467"/>
      <c r="DRB2383" s="467"/>
      <c r="DRC2383" s="467"/>
      <c r="DRD2383" s="467"/>
      <c r="DRE2383" s="467"/>
      <c r="DRF2383" s="467"/>
      <c r="DRG2383" s="467"/>
      <c r="DRH2383" s="1055"/>
      <c r="DRI2383" s="695"/>
      <c r="DRJ2383" s="696"/>
      <c r="DRK2383" s="696"/>
      <c r="DRL2383" s="697"/>
      <c r="DRM2383" s="697"/>
      <c r="DRN2383" s="473"/>
      <c r="DRO2383" s="470"/>
      <c r="DRP2383" s="470"/>
      <c r="DRQ2383" s="470"/>
      <c r="DRR2383" s="677"/>
      <c r="DRS2383" s="470"/>
      <c r="DRT2383" s="467"/>
      <c r="DRU2383" s="559"/>
      <c r="DRV2383" s="467"/>
      <c r="DRW2383" s="467"/>
      <c r="DRX2383" s="467"/>
      <c r="DRY2383" s="467"/>
      <c r="DRZ2383" s="467"/>
      <c r="DSA2383" s="467"/>
      <c r="DSB2383" s="467"/>
      <c r="DSC2383" s="467"/>
      <c r="DSD2383" s="467"/>
      <c r="DSE2383" s="467"/>
      <c r="DSF2383" s="467"/>
      <c r="DSG2383" s="467"/>
      <c r="DSH2383" s="467"/>
      <c r="DSI2383" s="467"/>
      <c r="DSJ2383" s="467"/>
      <c r="DSK2383" s="467"/>
      <c r="DSL2383" s="467"/>
      <c r="DSM2383" s="467"/>
      <c r="DSN2383" s="467"/>
      <c r="DSO2383" s="467"/>
      <c r="DSP2383" s="467"/>
      <c r="DSQ2383" s="467"/>
      <c r="DSR2383" s="1055"/>
      <c r="DSS2383" s="695"/>
      <c r="DST2383" s="696"/>
      <c r="DSU2383" s="696"/>
      <c r="DSV2383" s="697"/>
      <c r="DSW2383" s="697"/>
      <c r="DSX2383" s="473"/>
      <c r="DSY2383" s="470"/>
      <c r="DSZ2383" s="470"/>
      <c r="DTA2383" s="470"/>
      <c r="DTB2383" s="677"/>
      <c r="DTC2383" s="470"/>
      <c r="DTD2383" s="467"/>
      <c r="DTE2383" s="559"/>
      <c r="DTF2383" s="467"/>
      <c r="DTG2383" s="467"/>
      <c r="DTH2383" s="467"/>
      <c r="DTI2383" s="467"/>
      <c r="DTJ2383" s="467"/>
      <c r="DTK2383" s="467"/>
      <c r="DTL2383" s="467"/>
      <c r="DTM2383" s="467"/>
      <c r="DTN2383" s="467"/>
      <c r="DTO2383" s="467"/>
      <c r="DTP2383" s="467"/>
      <c r="DTQ2383" s="467"/>
      <c r="DTR2383" s="467"/>
      <c r="DTS2383" s="467"/>
      <c r="DTT2383" s="467"/>
      <c r="DTU2383" s="467"/>
      <c r="DTV2383" s="467"/>
      <c r="DTW2383" s="467"/>
      <c r="DTX2383" s="467"/>
      <c r="DTY2383" s="467"/>
      <c r="DTZ2383" s="467"/>
      <c r="DUA2383" s="467"/>
      <c r="DUB2383" s="1055"/>
      <c r="DUC2383" s="695"/>
      <c r="DUD2383" s="696"/>
      <c r="DUE2383" s="696"/>
      <c r="DUF2383" s="697"/>
      <c r="DUG2383" s="697"/>
      <c r="DUH2383" s="473"/>
      <c r="DUI2383" s="470"/>
      <c r="DUJ2383" s="470"/>
      <c r="DUK2383" s="470"/>
      <c r="DUL2383" s="677"/>
      <c r="DUM2383" s="470"/>
      <c r="DUN2383" s="467"/>
      <c r="DUO2383" s="559"/>
      <c r="DUP2383" s="467"/>
      <c r="DUQ2383" s="467"/>
      <c r="DUR2383" s="467"/>
      <c r="DUS2383" s="467"/>
      <c r="DUT2383" s="467"/>
      <c r="DUU2383" s="467"/>
      <c r="DUV2383" s="467"/>
      <c r="DUW2383" s="467"/>
      <c r="DUX2383" s="467"/>
      <c r="DUY2383" s="467"/>
      <c r="DUZ2383" s="467"/>
      <c r="DVA2383" s="467"/>
      <c r="DVB2383" s="467"/>
      <c r="DVC2383" s="467"/>
      <c r="DVD2383" s="467"/>
      <c r="DVE2383" s="467"/>
      <c r="DVF2383" s="467"/>
      <c r="DVG2383" s="467"/>
      <c r="DVH2383" s="467"/>
      <c r="DVI2383" s="467"/>
      <c r="DVJ2383" s="467"/>
      <c r="DVK2383" s="467"/>
      <c r="DVL2383" s="1055"/>
      <c r="DVM2383" s="695"/>
      <c r="DVN2383" s="696"/>
      <c r="DVO2383" s="696"/>
      <c r="DVP2383" s="697"/>
      <c r="DVQ2383" s="697"/>
      <c r="DVR2383" s="473"/>
      <c r="DVS2383" s="470"/>
      <c r="DVT2383" s="470"/>
      <c r="DVU2383" s="470"/>
      <c r="DVV2383" s="677"/>
      <c r="DVW2383" s="470"/>
      <c r="DVX2383" s="467"/>
      <c r="DVY2383" s="559"/>
      <c r="DVZ2383" s="467"/>
      <c r="DWA2383" s="467"/>
      <c r="DWB2383" s="467"/>
      <c r="DWC2383" s="467"/>
      <c r="DWD2383" s="467"/>
      <c r="DWE2383" s="467"/>
      <c r="DWF2383" s="467"/>
      <c r="DWG2383" s="467"/>
      <c r="DWH2383" s="467"/>
      <c r="DWI2383" s="467"/>
      <c r="DWJ2383" s="467"/>
      <c r="DWK2383" s="467"/>
      <c r="DWL2383" s="467"/>
      <c r="DWM2383" s="467"/>
      <c r="DWN2383" s="467"/>
      <c r="DWO2383" s="467"/>
      <c r="DWP2383" s="467"/>
      <c r="DWQ2383" s="467"/>
      <c r="DWR2383" s="467"/>
      <c r="DWS2383" s="467"/>
      <c r="DWT2383" s="467"/>
      <c r="DWU2383" s="467"/>
      <c r="DWV2383" s="1055"/>
      <c r="DWW2383" s="695"/>
      <c r="DWX2383" s="696"/>
      <c r="DWY2383" s="696"/>
      <c r="DWZ2383" s="697"/>
      <c r="DXA2383" s="697"/>
      <c r="DXB2383" s="473"/>
      <c r="DXC2383" s="470"/>
      <c r="DXD2383" s="470"/>
      <c r="DXE2383" s="470"/>
      <c r="DXF2383" s="677"/>
      <c r="DXG2383" s="470"/>
      <c r="DXH2383" s="467"/>
      <c r="DXI2383" s="559"/>
      <c r="DXJ2383" s="467"/>
      <c r="DXK2383" s="467"/>
      <c r="DXL2383" s="467"/>
      <c r="DXM2383" s="467"/>
      <c r="DXN2383" s="467"/>
      <c r="DXO2383" s="467"/>
      <c r="DXP2383" s="467"/>
      <c r="DXQ2383" s="467"/>
      <c r="DXR2383" s="467"/>
      <c r="DXS2383" s="467"/>
      <c r="DXT2383" s="467"/>
      <c r="DXU2383" s="467"/>
      <c r="DXV2383" s="467"/>
      <c r="DXW2383" s="467"/>
      <c r="DXX2383" s="467"/>
      <c r="DXY2383" s="467"/>
      <c r="DXZ2383" s="467"/>
      <c r="DYA2383" s="467"/>
      <c r="DYB2383" s="467"/>
      <c r="DYC2383" s="467"/>
      <c r="DYD2383" s="467"/>
      <c r="DYE2383" s="467"/>
      <c r="DYF2383" s="1055"/>
      <c r="DYG2383" s="695"/>
      <c r="DYH2383" s="696"/>
      <c r="DYI2383" s="696"/>
      <c r="DYJ2383" s="697"/>
      <c r="DYK2383" s="697"/>
      <c r="DYL2383" s="473"/>
      <c r="DYM2383" s="470"/>
      <c r="DYN2383" s="470"/>
      <c r="DYO2383" s="470"/>
      <c r="DYP2383" s="677"/>
      <c r="DYQ2383" s="470"/>
      <c r="DYR2383" s="467"/>
      <c r="DYS2383" s="559"/>
      <c r="DYT2383" s="467"/>
      <c r="DYU2383" s="467"/>
      <c r="DYV2383" s="467"/>
      <c r="DYW2383" s="467"/>
      <c r="DYX2383" s="467"/>
      <c r="DYY2383" s="467"/>
      <c r="DYZ2383" s="467"/>
      <c r="DZA2383" s="467"/>
      <c r="DZB2383" s="467"/>
      <c r="DZC2383" s="467"/>
      <c r="DZD2383" s="467"/>
      <c r="DZE2383" s="467"/>
      <c r="DZF2383" s="467"/>
      <c r="DZG2383" s="467"/>
      <c r="DZH2383" s="467"/>
      <c r="DZI2383" s="467"/>
      <c r="DZJ2383" s="467"/>
      <c r="DZK2383" s="467"/>
      <c r="DZL2383" s="467"/>
      <c r="DZM2383" s="467"/>
      <c r="DZN2383" s="467"/>
      <c r="DZO2383" s="467"/>
      <c r="DZP2383" s="1055"/>
      <c r="DZQ2383" s="695"/>
      <c r="DZR2383" s="696"/>
      <c r="DZS2383" s="696"/>
      <c r="DZT2383" s="697"/>
      <c r="DZU2383" s="697"/>
      <c r="DZV2383" s="473"/>
      <c r="DZW2383" s="470"/>
      <c r="DZX2383" s="470"/>
      <c r="DZY2383" s="470"/>
      <c r="DZZ2383" s="677"/>
      <c r="EAA2383" s="470"/>
      <c r="EAB2383" s="467"/>
      <c r="EAC2383" s="559"/>
      <c r="EAD2383" s="467"/>
      <c r="EAE2383" s="467"/>
      <c r="EAF2383" s="467"/>
      <c r="EAG2383" s="467"/>
      <c r="EAH2383" s="467"/>
      <c r="EAI2383" s="467"/>
      <c r="EAJ2383" s="467"/>
      <c r="EAK2383" s="467"/>
      <c r="EAL2383" s="467"/>
      <c r="EAM2383" s="467"/>
      <c r="EAN2383" s="467"/>
      <c r="EAO2383" s="467"/>
      <c r="EAP2383" s="467"/>
      <c r="EAQ2383" s="467"/>
      <c r="EAR2383" s="467"/>
      <c r="EAS2383" s="467"/>
      <c r="EAT2383" s="467"/>
      <c r="EAU2383" s="467"/>
      <c r="EAV2383" s="467"/>
      <c r="EAW2383" s="467"/>
      <c r="EAX2383" s="467"/>
      <c r="EAY2383" s="467"/>
      <c r="EAZ2383" s="1055"/>
      <c r="EBA2383" s="695"/>
      <c r="EBB2383" s="696"/>
      <c r="EBC2383" s="696"/>
      <c r="EBD2383" s="697"/>
      <c r="EBE2383" s="697"/>
      <c r="EBF2383" s="473"/>
      <c r="EBG2383" s="470"/>
      <c r="EBH2383" s="470"/>
      <c r="EBI2383" s="470"/>
      <c r="EBJ2383" s="677"/>
      <c r="EBK2383" s="470"/>
      <c r="EBL2383" s="467"/>
      <c r="EBM2383" s="559"/>
      <c r="EBN2383" s="467"/>
      <c r="EBO2383" s="467"/>
      <c r="EBP2383" s="467"/>
      <c r="EBQ2383" s="467"/>
      <c r="EBR2383" s="467"/>
      <c r="EBS2383" s="467"/>
      <c r="EBT2383" s="467"/>
      <c r="EBU2383" s="467"/>
      <c r="EBV2383" s="467"/>
      <c r="EBW2383" s="467"/>
      <c r="EBX2383" s="467"/>
      <c r="EBY2383" s="467"/>
      <c r="EBZ2383" s="467"/>
      <c r="ECA2383" s="467"/>
      <c r="ECB2383" s="467"/>
      <c r="ECC2383" s="467"/>
      <c r="ECD2383" s="467"/>
      <c r="ECE2383" s="467"/>
      <c r="ECF2383" s="467"/>
      <c r="ECG2383" s="467"/>
      <c r="ECH2383" s="467"/>
      <c r="ECI2383" s="467"/>
      <c r="ECJ2383" s="1055"/>
      <c r="ECK2383" s="695"/>
      <c r="ECL2383" s="696"/>
      <c r="ECM2383" s="696"/>
      <c r="ECN2383" s="697"/>
      <c r="ECO2383" s="697"/>
      <c r="ECP2383" s="473"/>
      <c r="ECQ2383" s="470"/>
      <c r="ECR2383" s="470"/>
      <c r="ECS2383" s="470"/>
      <c r="ECT2383" s="677"/>
      <c r="ECU2383" s="470"/>
      <c r="ECV2383" s="467"/>
      <c r="ECW2383" s="559"/>
      <c r="ECX2383" s="467"/>
      <c r="ECY2383" s="467"/>
      <c r="ECZ2383" s="467"/>
      <c r="EDA2383" s="467"/>
      <c r="EDB2383" s="467"/>
      <c r="EDC2383" s="467"/>
      <c r="EDD2383" s="467"/>
      <c r="EDE2383" s="467"/>
      <c r="EDF2383" s="467"/>
      <c r="EDG2383" s="467"/>
      <c r="EDH2383" s="467"/>
      <c r="EDI2383" s="467"/>
      <c r="EDJ2383" s="467"/>
      <c r="EDK2383" s="467"/>
      <c r="EDL2383" s="467"/>
      <c r="EDM2383" s="467"/>
      <c r="EDN2383" s="467"/>
      <c r="EDO2383" s="467"/>
      <c r="EDP2383" s="467"/>
      <c r="EDQ2383" s="467"/>
      <c r="EDR2383" s="467"/>
      <c r="EDS2383" s="467"/>
      <c r="EDT2383" s="1055"/>
      <c r="EDU2383" s="695"/>
      <c r="EDV2383" s="696"/>
      <c r="EDW2383" s="696"/>
      <c r="EDX2383" s="697"/>
      <c r="EDY2383" s="697"/>
      <c r="EDZ2383" s="473"/>
      <c r="EEA2383" s="470"/>
      <c r="EEB2383" s="470"/>
      <c r="EEC2383" s="470"/>
      <c r="EED2383" s="677"/>
      <c r="EEE2383" s="470"/>
      <c r="EEF2383" s="467"/>
      <c r="EEG2383" s="559"/>
      <c r="EEH2383" s="467"/>
      <c r="EEI2383" s="467"/>
      <c r="EEJ2383" s="467"/>
      <c r="EEK2383" s="467"/>
      <c r="EEL2383" s="467"/>
      <c r="EEM2383" s="467"/>
      <c r="EEN2383" s="467"/>
      <c r="EEO2383" s="467"/>
      <c r="EEP2383" s="467"/>
      <c r="EEQ2383" s="467"/>
      <c r="EER2383" s="467"/>
      <c r="EES2383" s="467"/>
      <c r="EET2383" s="467"/>
      <c r="EEU2383" s="467"/>
      <c r="EEV2383" s="467"/>
      <c r="EEW2383" s="467"/>
      <c r="EEX2383" s="467"/>
      <c r="EEY2383" s="467"/>
      <c r="EEZ2383" s="467"/>
      <c r="EFA2383" s="467"/>
      <c r="EFB2383" s="467"/>
      <c r="EFC2383" s="467"/>
      <c r="EFD2383" s="1055"/>
      <c r="EFE2383" s="695"/>
      <c r="EFF2383" s="696"/>
      <c r="EFG2383" s="696"/>
      <c r="EFH2383" s="697"/>
      <c r="EFI2383" s="697"/>
      <c r="EFJ2383" s="473"/>
      <c r="EFK2383" s="470"/>
      <c r="EFL2383" s="470"/>
      <c r="EFM2383" s="470"/>
      <c r="EFN2383" s="677"/>
      <c r="EFO2383" s="470"/>
      <c r="EFP2383" s="467"/>
      <c r="EFQ2383" s="559"/>
      <c r="EFR2383" s="467"/>
      <c r="EFS2383" s="467"/>
      <c r="EFT2383" s="467"/>
      <c r="EFU2383" s="467"/>
      <c r="EFV2383" s="467"/>
      <c r="EFW2383" s="467"/>
      <c r="EFX2383" s="467"/>
      <c r="EFY2383" s="467"/>
      <c r="EFZ2383" s="467"/>
      <c r="EGA2383" s="467"/>
      <c r="EGB2383" s="467"/>
      <c r="EGC2383" s="467"/>
      <c r="EGD2383" s="467"/>
      <c r="EGE2383" s="467"/>
      <c r="EGF2383" s="467"/>
      <c r="EGG2383" s="467"/>
      <c r="EGH2383" s="467"/>
      <c r="EGI2383" s="467"/>
      <c r="EGJ2383" s="467"/>
      <c r="EGK2383" s="467"/>
      <c r="EGL2383" s="467"/>
      <c r="EGM2383" s="467"/>
      <c r="EGN2383" s="1055"/>
      <c r="EGO2383" s="695"/>
      <c r="EGP2383" s="696"/>
      <c r="EGQ2383" s="696"/>
      <c r="EGR2383" s="697"/>
      <c r="EGS2383" s="697"/>
      <c r="EGT2383" s="473"/>
      <c r="EGU2383" s="470"/>
      <c r="EGV2383" s="470"/>
      <c r="EGW2383" s="470"/>
      <c r="EGX2383" s="677"/>
      <c r="EGY2383" s="470"/>
      <c r="EGZ2383" s="467"/>
      <c r="EHA2383" s="559"/>
      <c r="EHB2383" s="467"/>
      <c r="EHC2383" s="467"/>
      <c r="EHD2383" s="467"/>
      <c r="EHE2383" s="467"/>
      <c r="EHF2383" s="467"/>
      <c r="EHG2383" s="467"/>
      <c r="EHH2383" s="467"/>
      <c r="EHI2383" s="467"/>
      <c r="EHJ2383" s="467"/>
      <c r="EHK2383" s="467"/>
      <c r="EHL2383" s="467"/>
      <c r="EHM2383" s="467"/>
      <c r="EHN2383" s="467"/>
      <c r="EHO2383" s="467"/>
      <c r="EHP2383" s="467"/>
      <c r="EHQ2383" s="467"/>
      <c r="EHR2383" s="467"/>
      <c r="EHS2383" s="467"/>
      <c r="EHT2383" s="467"/>
      <c r="EHU2383" s="467"/>
      <c r="EHV2383" s="467"/>
      <c r="EHW2383" s="467"/>
      <c r="EHX2383" s="1055"/>
      <c r="EHY2383" s="695"/>
      <c r="EHZ2383" s="696"/>
      <c r="EIA2383" s="696"/>
      <c r="EIB2383" s="697"/>
      <c r="EIC2383" s="697"/>
      <c r="EID2383" s="473"/>
      <c r="EIE2383" s="470"/>
      <c r="EIF2383" s="470"/>
      <c r="EIG2383" s="470"/>
      <c r="EIH2383" s="677"/>
      <c r="EII2383" s="470"/>
      <c r="EIJ2383" s="467"/>
      <c r="EIK2383" s="559"/>
      <c r="EIL2383" s="467"/>
      <c r="EIM2383" s="467"/>
      <c r="EIN2383" s="467"/>
      <c r="EIO2383" s="467"/>
      <c r="EIP2383" s="467"/>
      <c r="EIQ2383" s="467"/>
      <c r="EIR2383" s="467"/>
      <c r="EIS2383" s="467"/>
      <c r="EIT2383" s="467"/>
      <c r="EIU2383" s="467"/>
      <c r="EIV2383" s="467"/>
      <c r="EIW2383" s="467"/>
      <c r="EIX2383" s="467"/>
      <c r="EIY2383" s="467"/>
      <c r="EIZ2383" s="467"/>
      <c r="EJA2383" s="467"/>
      <c r="EJB2383" s="467"/>
      <c r="EJC2383" s="467"/>
      <c r="EJD2383" s="467"/>
      <c r="EJE2383" s="467"/>
      <c r="EJF2383" s="467"/>
      <c r="EJG2383" s="467"/>
      <c r="EJH2383" s="1055"/>
      <c r="EJI2383" s="695"/>
      <c r="EJJ2383" s="696"/>
      <c r="EJK2383" s="696"/>
      <c r="EJL2383" s="697"/>
      <c r="EJM2383" s="697"/>
      <c r="EJN2383" s="473"/>
      <c r="EJO2383" s="470"/>
      <c r="EJP2383" s="470"/>
      <c r="EJQ2383" s="470"/>
      <c r="EJR2383" s="677"/>
      <c r="EJS2383" s="470"/>
      <c r="EJT2383" s="467"/>
      <c r="EJU2383" s="559"/>
      <c r="EJV2383" s="467"/>
      <c r="EJW2383" s="467"/>
      <c r="EJX2383" s="467"/>
      <c r="EJY2383" s="467"/>
      <c r="EJZ2383" s="467"/>
      <c r="EKA2383" s="467"/>
      <c r="EKB2383" s="467"/>
      <c r="EKC2383" s="467"/>
      <c r="EKD2383" s="467"/>
      <c r="EKE2383" s="467"/>
      <c r="EKF2383" s="467"/>
      <c r="EKG2383" s="467"/>
      <c r="EKH2383" s="467"/>
      <c r="EKI2383" s="467"/>
      <c r="EKJ2383" s="467"/>
      <c r="EKK2383" s="467"/>
      <c r="EKL2383" s="467"/>
      <c r="EKM2383" s="467"/>
      <c r="EKN2383" s="467"/>
      <c r="EKO2383" s="467"/>
      <c r="EKP2383" s="467"/>
      <c r="EKQ2383" s="467"/>
      <c r="EKR2383" s="1055"/>
      <c r="EKS2383" s="695"/>
      <c r="EKT2383" s="696"/>
      <c r="EKU2383" s="696"/>
      <c r="EKV2383" s="697"/>
      <c r="EKW2383" s="697"/>
      <c r="EKX2383" s="473"/>
      <c r="EKY2383" s="470"/>
      <c r="EKZ2383" s="470"/>
      <c r="ELA2383" s="470"/>
      <c r="ELB2383" s="677"/>
      <c r="ELC2383" s="470"/>
      <c r="ELD2383" s="467"/>
      <c r="ELE2383" s="559"/>
      <c r="ELF2383" s="467"/>
      <c r="ELG2383" s="467"/>
      <c r="ELH2383" s="467"/>
      <c r="ELI2383" s="467"/>
      <c r="ELJ2383" s="467"/>
      <c r="ELK2383" s="467"/>
      <c r="ELL2383" s="467"/>
      <c r="ELM2383" s="467"/>
      <c r="ELN2383" s="467"/>
      <c r="ELO2383" s="467"/>
      <c r="ELP2383" s="467"/>
      <c r="ELQ2383" s="467"/>
      <c r="ELR2383" s="467"/>
      <c r="ELS2383" s="467"/>
      <c r="ELT2383" s="467"/>
      <c r="ELU2383" s="467"/>
      <c r="ELV2383" s="467"/>
      <c r="ELW2383" s="467"/>
      <c r="ELX2383" s="467"/>
      <c r="ELY2383" s="467"/>
      <c r="ELZ2383" s="467"/>
      <c r="EMA2383" s="467"/>
      <c r="EMB2383" s="1055"/>
      <c r="EMC2383" s="695"/>
      <c r="EMD2383" s="696"/>
      <c r="EME2383" s="696"/>
      <c r="EMF2383" s="697"/>
      <c r="EMG2383" s="697"/>
      <c r="EMH2383" s="473"/>
      <c r="EMI2383" s="470"/>
      <c r="EMJ2383" s="470"/>
      <c r="EMK2383" s="470"/>
      <c r="EML2383" s="677"/>
      <c r="EMM2383" s="470"/>
      <c r="EMN2383" s="467"/>
      <c r="EMO2383" s="559"/>
      <c r="EMP2383" s="467"/>
      <c r="EMQ2383" s="467"/>
      <c r="EMR2383" s="467"/>
      <c r="EMS2383" s="467"/>
      <c r="EMT2383" s="467"/>
      <c r="EMU2383" s="467"/>
      <c r="EMV2383" s="467"/>
      <c r="EMW2383" s="467"/>
      <c r="EMX2383" s="467"/>
      <c r="EMY2383" s="467"/>
      <c r="EMZ2383" s="467"/>
      <c r="ENA2383" s="467"/>
      <c r="ENB2383" s="467"/>
      <c r="ENC2383" s="467"/>
      <c r="END2383" s="467"/>
      <c r="ENE2383" s="467"/>
      <c r="ENF2383" s="467"/>
      <c r="ENG2383" s="467"/>
      <c r="ENH2383" s="467"/>
      <c r="ENI2383" s="467"/>
      <c r="ENJ2383" s="467"/>
      <c r="ENK2383" s="467"/>
      <c r="ENL2383" s="1055"/>
      <c r="ENM2383" s="695"/>
      <c r="ENN2383" s="696"/>
      <c r="ENO2383" s="696"/>
      <c r="ENP2383" s="697"/>
      <c r="ENQ2383" s="697"/>
      <c r="ENR2383" s="473"/>
      <c r="ENS2383" s="470"/>
      <c r="ENT2383" s="470"/>
      <c r="ENU2383" s="470"/>
      <c r="ENV2383" s="677"/>
      <c r="ENW2383" s="470"/>
      <c r="ENX2383" s="467"/>
      <c r="ENY2383" s="559"/>
      <c r="ENZ2383" s="467"/>
      <c r="EOA2383" s="467"/>
      <c r="EOB2383" s="467"/>
      <c r="EOC2383" s="467"/>
      <c r="EOD2383" s="467"/>
      <c r="EOE2383" s="467"/>
      <c r="EOF2383" s="467"/>
      <c r="EOG2383" s="467"/>
      <c r="EOH2383" s="467"/>
      <c r="EOI2383" s="467"/>
      <c r="EOJ2383" s="467"/>
      <c r="EOK2383" s="467"/>
      <c r="EOL2383" s="467"/>
      <c r="EOM2383" s="467"/>
      <c r="EON2383" s="467"/>
      <c r="EOO2383" s="467"/>
      <c r="EOP2383" s="467"/>
      <c r="EOQ2383" s="467"/>
      <c r="EOR2383" s="467"/>
      <c r="EOS2383" s="467"/>
      <c r="EOT2383" s="467"/>
      <c r="EOU2383" s="467"/>
      <c r="EOV2383" s="1055"/>
      <c r="EOW2383" s="695"/>
      <c r="EOX2383" s="696"/>
      <c r="EOY2383" s="696"/>
      <c r="EOZ2383" s="697"/>
      <c r="EPA2383" s="697"/>
      <c r="EPB2383" s="473"/>
      <c r="EPC2383" s="470"/>
      <c r="EPD2383" s="470"/>
      <c r="EPE2383" s="470"/>
      <c r="EPF2383" s="677"/>
      <c r="EPG2383" s="470"/>
      <c r="EPH2383" s="467"/>
      <c r="EPI2383" s="559"/>
      <c r="EPJ2383" s="467"/>
      <c r="EPK2383" s="467"/>
      <c r="EPL2383" s="467"/>
      <c r="EPM2383" s="467"/>
      <c r="EPN2383" s="467"/>
      <c r="EPO2383" s="467"/>
      <c r="EPP2383" s="467"/>
      <c r="EPQ2383" s="467"/>
      <c r="EPR2383" s="467"/>
      <c r="EPS2383" s="467"/>
      <c r="EPT2383" s="467"/>
      <c r="EPU2383" s="467"/>
      <c r="EPV2383" s="467"/>
      <c r="EPW2383" s="467"/>
      <c r="EPX2383" s="467"/>
      <c r="EPY2383" s="467"/>
      <c r="EPZ2383" s="467"/>
      <c r="EQA2383" s="467"/>
      <c r="EQB2383" s="467"/>
      <c r="EQC2383" s="467"/>
      <c r="EQD2383" s="467"/>
      <c r="EQE2383" s="467"/>
      <c r="EQF2383" s="1055"/>
      <c r="EQG2383" s="695"/>
      <c r="EQH2383" s="696"/>
      <c r="EQI2383" s="696"/>
      <c r="EQJ2383" s="697"/>
      <c r="EQK2383" s="697"/>
      <c r="EQL2383" s="473"/>
      <c r="EQM2383" s="470"/>
      <c r="EQN2383" s="470"/>
      <c r="EQO2383" s="470"/>
      <c r="EQP2383" s="677"/>
      <c r="EQQ2383" s="470"/>
      <c r="EQR2383" s="467"/>
      <c r="EQS2383" s="559"/>
      <c r="EQT2383" s="467"/>
      <c r="EQU2383" s="467"/>
      <c r="EQV2383" s="467"/>
      <c r="EQW2383" s="467"/>
      <c r="EQX2383" s="467"/>
      <c r="EQY2383" s="467"/>
      <c r="EQZ2383" s="467"/>
      <c r="ERA2383" s="467"/>
      <c r="ERB2383" s="467"/>
      <c r="ERC2383" s="467"/>
      <c r="ERD2383" s="467"/>
      <c r="ERE2383" s="467"/>
      <c r="ERF2383" s="467"/>
      <c r="ERG2383" s="467"/>
      <c r="ERH2383" s="467"/>
      <c r="ERI2383" s="467"/>
      <c r="ERJ2383" s="467"/>
      <c r="ERK2383" s="467"/>
      <c r="ERL2383" s="467"/>
      <c r="ERM2383" s="467"/>
      <c r="ERN2383" s="467"/>
      <c r="ERO2383" s="467"/>
      <c r="ERP2383" s="1055"/>
      <c r="ERQ2383" s="695"/>
      <c r="ERR2383" s="696"/>
      <c r="ERS2383" s="696"/>
      <c r="ERT2383" s="697"/>
      <c r="ERU2383" s="697"/>
      <c r="ERV2383" s="473"/>
      <c r="ERW2383" s="470"/>
      <c r="ERX2383" s="470"/>
      <c r="ERY2383" s="470"/>
      <c r="ERZ2383" s="677"/>
      <c r="ESA2383" s="470"/>
      <c r="ESB2383" s="467"/>
      <c r="ESC2383" s="559"/>
      <c r="ESD2383" s="467"/>
      <c r="ESE2383" s="467"/>
      <c r="ESF2383" s="467"/>
      <c r="ESG2383" s="467"/>
      <c r="ESH2383" s="467"/>
      <c r="ESI2383" s="467"/>
      <c r="ESJ2383" s="467"/>
      <c r="ESK2383" s="467"/>
      <c r="ESL2383" s="467"/>
      <c r="ESM2383" s="467"/>
      <c r="ESN2383" s="467"/>
      <c r="ESO2383" s="467"/>
      <c r="ESP2383" s="467"/>
      <c r="ESQ2383" s="467"/>
      <c r="ESR2383" s="467"/>
      <c r="ESS2383" s="467"/>
      <c r="EST2383" s="467"/>
      <c r="ESU2383" s="467"/>
      <c r="ESV2383" s="467"/>
      <c r="ESW2383" s="467"/>
      <c r="ESX2383" s="467"/>
      <c r="ESY2383" s="467"/>
      <c r="ESZ2383" s="1055"/>
      <c r="ETA2383" s="695"/>
      <c r="ETB2383" s="696"/>
      <c r="ETC2383" s="696"/>
      <c r="ETD2383" s="697"/>
      <c r="ETE2383" s="697"/>
      <c r="ETF2383" s="473"/>
      <c r="ETG2383" s="470"/>
      <c r="ETH2383" s="470"/>
      <c r="ETI2383" s="470"/>
      <c r="ETJ2383" s="677"/>
      <c r="ETK2383" s="470"/>
      <c r="ETL2383" s="467"/>
      <c r="ETM2383" s="559"/>
      <c r="ETN2383" s="467"/>
      <c r="ETO2383" s="467"/>
      <c r="ETP2383" s="467"/>
      <c r="ETQ2383" s="467"/>
      <c r="ETR2383" s="467"/>
      <c r="ETS2383" s="467"/>
      <c r="ETT2383" s="467"/>
      <c r="ETU2383" s="467"/>
      <c r="ETV2383" s="467"/>
      <c r="ETW2383" s="467"/>
      <c r="ETX2383" s="467"/>
      <c r="ETY2383" s="467"/>
      <c r="ETZ2383" s="467"/>
      <c r="EUA2383" s="467"/>
      <c r="EUB2383" s="467"/>
      <c r="EUC2383" s="467"/>
      <c r="EUD2383" s="467"/>
      <c r="EUE2383" s="467"/>
      <c r="EUF2383" s="467"/>
      <c r="EUG2383" s="467"/>
      <c r="EUH2383" s="467"/>
      <c r="EUI2383" s="467"/>
      <c r="EUJ2383" s="1055"/>
      <c r="EUK2383" s="695"/>
      <c r="EUL2383" s="696"/>
      <c r="EUM2383" s="696"/>
      <c r="EUN2383" s="697"/>
      <c r="EUO2383" s="697"/>
      <c r="EUP2383" s="473"/>
      <c r="EUQ2383" s="470"/>
      <c r="EUR2383" s="470"/>
      <c r="EUS2383" s="470"/>
      <c r="EUT2383" s="677"/>
      <c r="EUU2383" s="470"/>
      <c r="EUV2383" s="467"/>
      <c r="EUW2383" s="559"/>
      <c r="EUX2383" s="467"/>
      <c r="EUY2383" s="467"/>
      <c r="EUZ2383" s="467"/>
      <c r="EVA2383" s="467"/>
      <c r="EVB2383" s="467"/>
      <c r="EVC2383" s="467"/>
      <c r="EVD2383" s="467"/>
      <c r="EVE2383" s="467"/>
      <c r="EVF2383" s="467"/>
      <c r="EVG2383" s="467"/>
      <c r="EVH2383" s="467"/>
      <c r="EVI2383" s="467"/>
      <c r="EVJ2383" s="467"/>
      <c r="EVK2383" s="467"/>
      <c r="EVL2383" s="467"/>
      <c r="EVM2383" s="467"/>
      <c r="EVN2383" s="467"/>
      <c r="EVO2383" s="467"/>
      <c r="EVP2383" s="467"/>
      <c r="EVQ2383" s="467"/>
      <c r="EVR2383" s="467"/>
      <c r="EVS2383" s="467"/>
      <c r="EVT2383" s="1055"/>
      <c r="EVU2383" s="695"/>
      <c r="EVV2383" s="696"/>
      <c r="EVW2383" s="696"/>
      <c r="EVX2383" s="697"/>
      <c r="EVY2383" s="697"/>
      <c r="EVZ2383" s="473"/>
      <c r="EWA2383" s="470"/>
      <c r="EWB2383" s="470"/>
      <c r="EWC2383" s="470"/>
      <c r="EWD2383" s="677"/>
      <c r="EWE2383" s="470"/>
      <c r="EWF2383" s="467"/>
      <c r="EWG2383" s="559"/>
      <c r="EWH2383" s="467"/>
      <c r="EWI2383" s="467"/>
      <c r="EWJ2383" s="467"/>
      <c r="EWK2383" s="467"/>
      <c r="EWL2383" s="467"/>
      <c r="EWM2383" s="467"/>
      <c r="EWN2383" s="467"/>
      <c r="EWO2383" s="467"/>
      <c r="EWP2383" s="467"/>
      <c r="EWQ2383" s="467"/>
      <c r="EWR2383" s="467"/>
      <c r="EWS2383" s="467"/>
      <c r="EWT2383" s="467"/>
      <c r="EWU2383" s="467"/>
      <c r="EWV2383" s="467"/>
      <c r="EWW2383" s="467"/>
      <c r="EWX2383" s="467"/>
      <c r="EWY2383" s="467"/>
      <c r="EWZ2383" s="467"/>
      <c r="EXA2383" s="467"/>
      <c r="EXB2383" s="467"/>
      <c r="EXC2383" s="467"/>
      <c r="EXD2383" s="1055"/>
      <c r="EXE2383" s="695"/>
      <c r="EXF2383" s="696"/>
      <c r="EXG2383" s="696"/>
      <c r="EXH2383" s="697"/>
      <c r="EXI2383" s="697"/>
      <c r="EXJ2383" s="473"/>
      <c r="EXK2383" s="470"/>
      <c r="EXL2383" s="470"/>
      <c r="EXM2383" s="470"/>
      <c r="EXN2383" s="677"/>
      <c r="EXO2383" s="470"/>
      <c r="EXP2383" s="467"/>
      <c r="EXQ2383" s="559"/>
      <c r="EXR2383" s="467"/>
      <c r="EXS2383" s="467"/>
      <c r="EXT2383" s="467"/>
      <c r="EXU2383" s="467"/>
      <c r="EXV2383" s="467"/>
      <c r="EXW2383" s="467"/>
      <c r="EXX2383" s="467"/>
      <c r="EXY2383" s="467"/>
      <c r="EXZ2383" s="467"/>
      <c r="EYA2383" s="467"/>
      <c r="EYB2383" s="467"/>
      <c r="EYC2383" s="467"/>
      <c r="EYD2383" s="467"/>
      <c r="EYE2383" s="467"/>
      <c r="EYF2383" s="467"/>
      <c r="EYG2383" s="467"/>
      <c r="EYH2383" s="467"/>
      <c r="EYI2383" s="467"/>
      <c r="EYJ2383" s="467"/>
      <c r="EYK2383" s="467"/>
      <c r="EYL2383" s="467"/>
      <c r="EYM2383" s="467"/>
      <c r="EYN2383" s="1055"/>
      <c r="EYO2383" s="695"/>
      <c r="EYP2383" s="696"/>
      <c r="EYQ2383" s="696"/>
      <c r="EYR2383" s="697"/>
      <c r="EYS2383" s="697"/>
      <c r="EYT2383" s="473"/>
      <c r="EYU2383" s="470"/>
      <c r="EYV2383" s="470"/>
      <c r="EYW2383" s="470"/>
      <c r="EYX2383" s="677"/>
      <c r="EYY2383" s="470"/>
      <c r="EYZ2383" s="467"/>
      <c r="EZA2383" s="559"/>
      <c r="EZB2383" s="467"/>
      <c r="EZC2383" s="467"/>
      <c r="EZD2383" s="467"/>
      <c r="EZE2383" s="467"/>
      <c r="EZF2383" s="467"/>
      <c r="EZG2383" s="467"/>
      <c r="EZH2383" s="467"/>
      <c r="EZI2383" s="467"/>
      <c r="EZJ2383" s="467"/>
      <c r="EZK2383" s="467"/>
      <c r="EZL2383" s="467"/>
      <c r="EZM2383" s="467"/>
      <c r="EZN2383" s="467"/>
      <c r="EZO2383" s="467"/>
      <c r="EZP2383" s="467"/>
      <c r="EZQ2383" s="467"/>
      <c r="EZR2383" s="467"/>
      <c r="EZS2383" s="467"/>
      <c r="EZT2383" s="467"/>
      <c r="EZU2383" s="467"/>
      <c r="EZV2383" s="467"/>
      <c r="EZW2383" s="467"/>
      <c r="EZX2383" s="1055"/>
      <c r="EZY2383" s="695"/>
      <c r="EZZ2383" s="696"/>
      <c r="FAA2383" s="696"/>
      <c r="FAB2383" s="697"/>
      <c r="FAC2383" s="697"/>
      <c r="FAD2383" s="473"/>
      <c r="FAE2383" s="470"/>
      <c r="FAF2383" s="470"/>
      <c r="FAG2383" s="470"/>
      <c r="FAH2383" s="677"/>
      <c r="FAI2383" s="470"/>
      <c r="FAJ2383" s="467"/>
      <c r="FAK2383" s="559"/>
      <c r="FAL2383" s="467"/>
      <c r="FAM2383" s="467"/>
      <c r="FAN2383" s="467"/>
      <c r="FAO2383" s="467"/>
      <c r="FAP2383" s="467"/>
      <c r="FAQ2383" s="467"/>
      <c r="FAR2383" s="467"/>
      <c r="FAS2383" s="467"/>
      <c r="FAT2383" s="467"/>
      <c r="FAU2383" s="467"/>
      <c r="FAV2383" s="467"/>
      <c r="FAW2383" s="467"/>
      <c r="FAX2383" s="467"/>
      <c r="FAY2383" s="467"/>
      <c r="FAZ2383" s="467"/>
      <c r="FBA2383" s="467"/>
      <c r="FBB2383" s="467"/>
      <c r="FBC2383" s="467"/>
      <c r="FBD2383" s="467"/>
      <c r="FBE2383" s="467"/>
      <c r="FBF2383" s="467"/>
      <c r="FBG2383" s="467"/>
      <c r="FBH2383" s="1055"/>
      <c r="FBI2383" s="695"/>
      <c r="FBJ2383" s="696"/>
      <c r="FBK2383" s="696"/>
      <c r="FBL2383" s="697"/>
      <c r="FBM2383" s="697"/>
      <c r="FBN2383" s="473"/>
      <c r="FBO2383" s="470"/>
      <c r="FBP2383" s="470"/>
      <c r="FBQ2383" s="470"/>
      <c r="FBR2383" s="677"/>
      <c r="FBS2383" s="470"/>
      <c r="FBT2383" s="467"/>
      <c r="FBU2383" s="559"/>
      <c r="FBV2383" s="467"/>
      <c r="FBW2383" s="467"/>
      <c r="FBX2383" s="467"/>
      <c r="FBY2383" s="467"/>
      <c r="FBZ2383" s="467"/>
      <c r="FCA2383" s="467"/>
      <c r="FCB2383" s="467"/>
      <c r="FCC2383" s="467"/>
      <c r="FCD2383" s="467"/>
      <c r="FCE2383" s="467"/>
      <c r="FCF2383" s="467"/>
      <c r="FCG2383" s="467"/>
      <c r="FCH2383" s="467"/>
      <c r="FCI2383" s="467"/>
      <c r="FCJ2383" s="467"/>
      <c r="FCK2383" s="467"/>
      <c r="FCL2383" s="467"/>
      <c r="FCM2383" s="467"/>
      <c r="FCN2383" s="467"/>
      <c r="FCO2383" s="467"/>
      <c r="FCP2383" s="467"/>
      <c r="FCQ2383" s="467"/>
      <c r="FCR2383" s="1055"/>
      <c r="FCS2383" s="695"/>
      <c r="FCT2383" s="696"/>
      <c r="FCU2383" s="696"/>
      <c r="FCV2383" s="697"/>
      <c r="FCW2383" s="697"/>
      <c r="FCX2383" s="473"/>
      <c r="FCY2383" s="470"/>
      <c r="FCZ2383" s="470"/>
      <c r="FDA2383" s="470"/>
      <c r="FDB2383" s="677"/>
      <c r="FDC2383" s="470"/>
      <c r="FDD2383" s="467"/>
      <c r="FDE2383" s="559"/>
      <c r="FDF2383" s="467"/>
      <c r="FDG2383" s="467"/>
      <c r="FDH2383" s="467"/>
      <c r="FDI2383" s="467"/>
      <c r="FDJ2383" s="467"/>
      <c r="FDK2383" s="467"/>
      <c r="FDL2383" s="467"/>
      <c r="FDM2383" s="467"/>
      <c r="FDN2383" s="467"/>
      <c r="FDO2383" s="467"/>
      <c r="FDP2383" s="467"/>
      <c r="FDQ2383" s="467"/>
      <c r="FDR2383" s="467"/>
      <c r="FDS2383" s="467"/>
      <c r="FDT2383" s="467"/>
      <c r="FDU2383" s="467"/>
      <c r="FDV2383" s="467"/>
      <c r="FDW2383" s="467"/>
      <c r="FDX2383" s="467"/>
      <c r="FDY2383" s="467"/>
      <c r="FDZ2383" s="467"/>
      <c r="FEA2383" s="467"/>
      <c r="FEB2383" s="1055"/>
      <c r="FEC2383" s="695"/>
      <c r="FED2383" s="696"/>
      <c r="FEE2383" s="696"/>
      <c r="FEF2383" s="697"/>
      <c r="FEG2383" s="697"/>
      <c r="FEH2383" s="473"/>
      <c r="FEI2383" s="470"/>
      <c r="FEJ2383" s="470"/>
      <c r="FEK2383" s="470"/>
      <c r="FEL2383" s="677"/>
      <c r="FEM2383" s="470"/>
      <c r="FEN2383" s="467"/>
      <c r="FEO2383" s="559"/>
      <c r="FEP2383" s="467"/>
      <c r="FEQ2383" s="467"/>
      <c r="FER2383" s="467"/>
      <c r="FES2383" s="467"/>
      <c r="FET2383" s="467"/>
      <c r="FEU2383" s="467"/>
      <c r="FEV2383" s="467"/>
      <c r="FEW2383" s="467"/>
      <c r="FEX2383" s="467"/>
      <c r="FEY2383" s="467"/>
      <c r="FEZ2383" s="467"/>
      <c r="FFA2383" s="467"/>
      <c r="FFB2383" s="467"/>
      <c r="FFC2383" s="467"/>
      <c r="FFD2383" s="467"/>
      <c r="FFE2383" s="467"/>
      <c r="FFF2383" s="467"/>
      <c r="FFG2383" s="467"/>
      <c r="FFH2383" s="467"/>
      <c r="FFI2383" s="467"/>
      <c r="FFJ2383" s="467"/>
      <c r="FFK2383" s="467"/>
      <c r="FFL2383" s="1055"/>
      <c r="FFM2383" s="695"/>
      <c r="FFN2383" s="696"/>
      <c r="FFO2383" s="696"/>
      <c r="FFP2383" s="697"/>
      <c r="FFQ2383" s="697"/>
      <c r="FFR2383" s="473"/>
      <c r="FFS2383" s="470"/>
      <c r="FFT2383" s="470"/>
      <c r="FFU2383" s="470"/>
      <c r="FFV2383" s="677"/>
      <c r="FFW2383" s="470"/>
      <c r="FFX2383" s="467"/>
      <c r="FFY2383" s="559"/>
      <c r="FFZ2383" s="467"/>
      <c r="FGA2383" s="467"/>
      <c r="FGB2383" s="467"/>
      <c r="FGC2383" s="467"/>
      <c r="FGD2383" s="467"/>
      <c r="FGE2383" s="467"/>
      <c r="FGF2383" s="467"/>
      <c r="FGG2383" s="467"/>
      <c r="FGH2383" s="467"/>
      <c r="FGI2383" s="467"/>
      <c r="FGJ2383" s="467"/>
      <c r="FGK2383" s="467"/>
      <c r="FGL2383" s="467"/>
      <c r="FGM2383" s="467"/>
      <c r="FGN2383" s="467"/>
      <c r="FGO2383" s="467"/>
      <c r="FGP2383" s="467"/>
      <c r="FGQ2383" s="467"/>
      <c r="FGR2383" s="467"/>
      <c r="FGS2383" s="467"/>
      <c r="FGT2383" s="467"/>
      <c r="FGU2383" s="467"/>
      <c r="FGV2383" s="1055"/>
      <c r="FGW2383" s="695"/>
      <c r="FGX2383" s="696"/>
      <c r="FGY2383" s="696"/>
      <c r="FGZ2383" s="697"/>
      <c r="FHA2383" s="697"/>
      <c r="FHB2383" s="473"/>
      <c r="FHC2383" s="470"/>
      <c r="FHD2383" s="470"/>
      <c r="FHE2383" s="470"/>
      <c r="FHF2383" s="677"/>
      <c r="FHG2383" s="470"/>
      <c r="FHH2383" s="467"/>
      <c r="FHI2383" s="559"/>
      <c r="FHJ2383" s="467"/>
      <c r="FHK2383" s="467"/>
      <c r="FHL2383" s="467"/>
      <c r="FHM2383" s="467"/>
      <c r="FHN2383" s="467"/>
      <c r="FHO2383" s="467"/>
      <c r="FHP2383" s="467"/>
      <c r="FHQ2383" s="467"/>
      <c r="FHR2383" s="467"/>
      <c r="FHS2383" s="467"/>
      <c r="FHT2383" s="467"/>
      <c r="FHU2383" s="467"/>
      <c r="FHV2383" s="467"/>
      <c r="FHW2383" s="467"/>
      <c r="FHX2383" s="467"/>
      <c r="FHY2383" s="467"/>
      <c r="FHZ2383" s="467"/>
      <c r="FIA2383" s="467"/>
      <c r="FIB2383" s="467"/>
      <c r="FIC2383" s="467"/>
      <c r="FID2383" s="467"/>
      <c r="FIE2383" s="467"/>
      <c r="FIF2383" s="1055"/>
      <c r="FIG2383" s="695"/>
      <c r="FIH2383" s="696"/>
      <c r="FII2383" s="696"/>
      <c r="FIJ2383" s="697"/>
      <c r="FIK2383" s="697"/>
      <c r="FIL2383" s="473"/>
      <c r="FIM2383" s="470"/>
      <c r="FIN2383" s="470"/>
      <c r="FIO2383" s="470"/>
      <c r="FIP2383" s="677"/>
      <c r="FIQ2383" s="470"/>
      <c r="FIR2383" s="467"/>
      <c r="FIS2383" s="559"/>
      <c r="FIT2383" s="467"/>
      <c r="FIU2383" s="467"/>
      <c r="FIV2383" s="467"/>
      <c r="FIW2383" s="467"/>
      <c r="FIX2383" s="467"/>
      <c r="FIY2383" s="467"/>
      <c r="FIZ2383" s="467"/>
      <c r="FJA2383" s="467"/>
      <c r="FJB2383" s="467"/>
      <c r="FJC2383" s="467"/>
      <c r="FJD2383" s="467"/>
      <c r="FJE2383" s="467"/>
      <c r="FJF2383" s="467"/>
      <c r="FJG2383" s="467"/>
      <c r="FJH2383" s="467"/>
      <c r="FJI2383" s="467"/>
      <c r="FJJ2383" s="467"/>
      <c r="FJK2383" s="467"/>
      <c r="FJL2383" s="467"/>
      <c r="FJM2383" s="467"/>
      <c r="FJN2383" s="467"/>
      <c r="FJO2383" s="467"/>
      <c r="FJP2383" s="1055"/>
      <c r="FJQ2383" s="695"/>
      <c r="FJR2383" s="696"/>
      <c r="FJS2383" s="696"/>
      <c r="FJT2383" s="697"/>
      <c r="FJU2383" s="697"/>
      <c r="FJV2383" s="473"/>
      <c r="FJW2383" s="470"/>
      <c r="FJX2383" s="470"/>
      <c r="FJY2383" s="470"/>
      <c r="FJZ2383" s="677"/>
      <c r="FKA2383" s="470"/>
      <c r="FKB2383" s="467"/>
      <c r="FKC2383" s="559"/>
      <c r="FKD2383" s="467"/>
      <c r="FKE2383" s="467"/>
      <c r="FKF2383" s="467"/>
      <c r="FKG2383" s="467"/>
      <c r="FKH2383" s="467"/>
      <c r="FKI2383" s="467"/>
      <c r="FKJ2383" s="467"/>
      <c r="FKK2383" s="467"/>
      <c r="FKL2383" s="467"/>
      <c r="FKM2383" s="467"/>
      <c r="FKN2383" s="467"/>
      <c r="FKO2383" s="467"/>
      <c r="FKP2383" s="467"/>
      <c r="FKQ2383" s="467"/>
      <c r="FKR2383" s="467"/>
      <c r="FKS2383" s="467"/>
      <c r="FKT2383" s="467"/>
      <c r="FKU2383" s="467"/>
      <c r="FKV2383" s="467"/>
      <c r="FKW2383" s="467"/>
      <c r="FKX2383" s="467"/>
      <c r="FKY2383" s="467"/>
      <c r="FKZ2383" s="1055"/>
      <c r="FLA2383" s="695"/>
      <c r="FLB2383" s="696"/>
      <c r="FLC2383" s="696"/>
      <c r="FLD2383" s="697"/>
      <c r="FLE2383" s="697"/>
      <c r="FLF2383" s="473"/>
      <c r="FLG2383" s="470"/>
      <c r="FLH2383" s="470"/>
      <c r="FLI2383" s="470"/>
      <c r="FLJ2383" s="677"/>
      <c r="FLK2383" s="470"/>
      <c r="FLL2383" s="467"/>
      <c r="FLM2383" s="559"/>
      <c r="FLN2383" s="467"/>
      <c r="FLO2383" s="467"/>
      <c r="FLP2383" s="467"/>
      <c r="FLQ2383" s="467"/>
      <c r="FLR2383" s="467"/>
      <c r="FLS2383" s="467"/>
      <c r="FLT2383" s="467"/>
      <c r="FLU2383" s="467"/>
      <c r="FLV2383" s="467"/>
      <c r="FLW2383" s="467"/>
      <c r="FLX2383" s="467"/>
      <c r="FLY2383" s="467"/>
      <c r="FLZ2383" s="467"/>
      <c r="FMA2383" s="467"/>
      <c r="FMB2383" s="467"/>
      <c r="FMC2383" s="467"/>
      <c r="FMD2383" s="467"/>
      <c r="FME2383" s="467"/>
      <c r="FMF2383" s="467"/>
      <c r="FMG2383" s="467"/>
      <c r="FMH2383" s="467"/>
      <c r="FMI2383" s="467"/>
      <c r="FMJ2383" s="1055"/>
      <c r="FMK2383" s="695"/>
      <c r="FML2383" s="696"/>
      <c r="FMM2383" s="696"/>
      <c r="FMN2383" s="697"/>
      <c r="FMO2383" s="697"/>
      <c r="FMP2383" s="473"/>
      <c r="FMQ2383" s="470"/>
      <c r="FMR2383" s="470"/>
      <c r="FMS2383" s="470"/>
      <c r="FMT2383" s="677"/>
      <c r="FMU2383" s="470"/>
      <c r="FMV2383" s="467"/>
      <c r="FMW2383" s="559"/>
      <c r="FMX2383" s="467"/>
      <c r="FMY2383" s="467"/>
      <c r="FMZ2383" s="467"/>
      <c r="FNA2383" s="467"/>
      <c r="FNB2383" s="467"/>
      <c r="FNC2383" s="467"/>
      <c r="FND2383" s="467"/>
      <c r="FNE2383" s="467"/>
      <c r="FNF2383" s="467"/>
      <c r="FNG2383" s="467"/>
      <c r="FNH2383" s="467"/>
      <c r="FNI2383" s="467"/>
      <c r="FNJ2383" s="467"/>
      <c r="FNK2383" s="467"/>
      <c r="FNL2383" s="467"/>
      <c r="FNM2383" s="467"/>
      <c r="FNN2383" s="467"/>
      <c r="FNO2383" s="467"/>
      <c r="FNP2383" s="467"/>
      <c r="FNQ2383" s="467"/>
      <c r="FNR2383" s="467"/>
      <c r="FNS2383" s="467"/>
      <c r="FNT2383" s="1055"/>
      <c r="FNU2383" s="695"/>
      <c r="FNV2383" s="696"/>
      <c r="FNW2383" s="696"/>
      <c r="FNX2383" s="697"/>
      <c r="FNY2383" s="697"/>
      <c r="FNZ2383" s="473"/>
      <c r="FOA2383" s="470"/>
      <c r="FOB2383" s="470"/>
      <c r="FOC2383" s="470"/>
      <c r="FOD2383" s="677"/>
      <c r="FOE2383" s="470"/>
      <c r="FOF2383" s="467"/>
      <c r="FOG2383" s="559"/>
      <c r="FOH2383" s="467"/>
      <c r="FOI2383" s="467"/>
      <c r="FOJ2383" s="467"/>
      <c r="FOK2383" s="467"/>
      <c r="FOL2383" s="467"/>
      <c r="FOM2383" s="467"/>
      <c r="FON2383" s="467"/>
      <c r="FOO2383" s="467"/>
      <c r="FOP2383" s="467"/>
      <c r="FOQ2383" s="467"/>
      <c r="FOR2383" s="467"/>
      <c r="FOS2383" s="467"/>
      <c r="FOT2383" s="467"/>
      <c r="FOU2383" s="467"/>
      <c r="FOV2383" s="467"/>
      <c r="FOW2383" s="467"/>
      <c r="FOX2383" s="467"/>
      <c r="FOY2383" s="467"/>
      <c r="FOZ2383" s="467"/>
      <c r="FPA2383" s="467"/>
      <c r="FPB2383" s="467"/>
      <c r="FPC2383" s="467"/>
      <c r="FPD2383" s="1055"/>
      <c r="FPE2383" s="695"/>
      <c r="FPF2383" s="696"/>
      <c r="FPG2383" s="696"/>
      <c r="FPH2383" s="697"/>
      <c r="FPI2383" s="697"/>
      <c r="FPJ2383" s="473"/>
      <c r="FPK2383" s="470"/>
      <c r="FPL2383" s="470"/>
      <c r="FPM2383" s="470"/>
      <c r="FPN2383" s="677"/>
      <c r="FPO2383" s="470"/>
      <c r="FPP2383" s="467"/>
      <c r="FPQ2383" s="559"/>
      <c r="FPR2383" s="467"/>
      <c r="FPS2383" s="467"/>
      <c r="FPT2383" s="467"/>
      <c r="FPU2383" s="467"/>
      <c r="FPV2383" s="467"/>
      <c r="FPW2383" s="467"/>
      <c r="FPX2383" s="467"/>
      <c r="FPY2383" s="467"/>
      <c r="FPZ2383" s="467"/>
      <c r="FQA2383" s="467"/>
      <c r="FQB2383" s="467"/>
      <c r="FQC2383" s="467"/>
      <c r="FQD2383" s="467"/>
      <c r="FQE2383" s="467"/>
      <c r="FQF2383" s="467"/>
      <c r="FQG2383" s="467"/>
      <c r="FQH2383" s="467"/>
      <c r="FQI2383" s="467"/>
      <c r="FQJ2383" s="467"/>
      <c r="FQK2383" s="467"/>
      <c r="FQL2383" s="467"/>
      <c r="FQM2383" s="467"/>
      <c r="FQN2383" s="1055"/>
      <c r="FQO2383" s="695"/>
      <c r="FQP2383" s="696"/>
      <c r="FQQ2383" s="696"/>
      <c r="FQR2383" s="697"/>
      <c r="FQS2383" s="697"/>
      <c r="FQT2383" s="473"/>
      <c r="FQU2383" s="470"/>
      <c r="FQV2383" s="470"/>
      <c r="FQW2383" s="470"/>
      <c r="FQX2383" s="677"/>
      <c r="FQY2383" s="470"/>
      <c r="FQZ2383" s="467"/>
      <c r="FRA2383" s="559"/>
      <c r="FRB2383" s="467"/>
      <c r="FRC2383" s="467"/>
      <c r="FRD2383" s="467"/>
      <c r="FRE2383" s="467"/>
      <c r="FRF2383" s="467"/>
      <c r="FRG2383" s="467"/>
      <c r="FRH2383" s="467"/>
      <c r="FRI2383" s="467"/>
      <c r="FRJ2383" s="467"/>
      <c r="FRK2383" s="467"/>
      <c r="FRL2383" s="467"/>
      <c r="FRM2383" s="467"/>
      <c r="FRN2383" s="467"/>
      <c r="FRO2383" s="467"/>
      <c r="FRP2383" s="467"/>
      <c r="FRQ2383" s="467"/>
      <c r="FRR2383" s="467"/>
      <c r="FRS2383" s="467"/>
      <c r="FRT2383" s="467"/>
      <c r="FRU2383" s="467"/>
      <c r="FRV2383" s="467"/>
      <c r="FRW2383" s="467"/>
      <c r="FRX2383" s="1055"/>
      <c r="FRY2383" s="695"/>
      <c r="FRZ2383" s="696"/>
      <c r="FSA2383" s="696"/>
      <c r="FSB2383" s="697"/>
      <c r="FSC2383" s="697"/>
      <c r="FSD2383" s="473"/>
      <c r="FSE2383" s="470"/>
      <c r="FSF2383" s="470"/>
      <c r="FSG2383" s="470"/>
      <c r="FSH2383" s="677"/>
      <c r="FSI2383" s="470"/>
      <c r="FSJ2383" s="467"/>
      <c r="FSK2383" s="559"/>
      <c r="FSL2383" s="467"/>
      <c r="FSM2383" s="467"/>
      <c r="FSN2383" s="467"/>
      <c r="FSO2383" s="467"/>
      <c r="FSP2383" s="467"/>
      <c r="FSQ2383" s="467"/>
      <c r="FSR2383" s="467"/>
      <c r="FSS2383" s="467"/>
      <c r="FST2383" s="467"/>
      <c r="FSU2383" s="467"/>
      <c r="FSV2383" s="467"/>
      <c r="FSW2383" s="467"/>
      <c r="FSX2383" s="467"/>
      <c r="FSY2383" s="467"/>
      <c r="FSZ2383" s="467"/>
      <c r="FTA2383" s="467"/>
      <c r="FTB2383" s="467"/>
      <c r="FTC2383" s="467"/>
      <c r="FTD2383" s="467"/>
      <c r="FTE2383" s="467"/>
      <c r="FTF2383" s="467"/>
      <c r="FTG2383" s="467"/>
      <c r="FTH2383" s="1055"/>
      <c r="FTI2383" s="695"/>
      <c r="FTJ2383" s="696"/>
      <c r="FTK2383" s="696"/>
      <c r="FTL2383" s="697"/>
      <c r="FTM2383" s="697"/>
      <c r="FTN2383" s="473"/>
      <c r="FTO2383" s="470"/>
      <c r="FTP2383" s="470"/>
      <c r="FTQ2383" s="470"/>
      <c r="FTR2383" s="677"/>
      <c r="FTS2383" s="470"/>
      <c r="FTT2383" s="467"/>
      <c r="FTU2383" s="559"/>
      <c r="FTV2383" s="467"/>
      <c r="FTW2383" s="467"/>
      <c r="FTX2383" s="467"/>
      <c r="FTY2383" s="467"/>
      <c r="FTZ2383" s="467"/>
      <c r="FUA2383" s="467"/>
      <c r="FUB2383" s="467"/>
      <c r="FUC2383" s="467"/>
      <c r="FUD2383" s="467"/>
      <c r="FUE2383" s="467"/>
      <c r="FUF2383" s="467"/>
      <c r="FUG2383" s="467"/>
      <c r="FUH2383" s="467"/>
      <c r="FUI2383" s="467"/>
      <c r="FUJ2383" s="467"/>
      <c r="FUK2383" s="467"/>
      <c r="FUL2383" s="467"/>
      <c r="FUM2383" s="467"/>
      <c r="FUN2383" s="467"/>
      <c r="FUO2383" s="467"/>
      <c r="FUP2383" s="467"/>
      <c r="FUQ2383" s="467"/>
      <c r="FUR2383" s="1055"/>
      <c r="FUS2383" s="695"/>
      <c r="FUT2383" s="696"/>
      <c r="FUU2383" s="696"/>
      <c r="FUV2383" s="697"/>
      <c r="FUW2383" s="697"/>
      <c r="FUX2383" s="473"/>
      <c r="FUY2383" s="470"/>
      <c r="FUZ2383" s="470"/>
      <c r="FVA2383" s="470"/>
      <c r="FVB2383" s="677"/>
      <c r="FVC2383" s="470"/>
      <c r="FVD2383" s="467"/>
      <c r="FVE2383" s="559"/>
      <c r="FVF2383" s="467"/>
      <c r="FVG2383" s="467"/>
      <c r="FVH2383" s="467"/>
      <c r="FVI2383" s="467"/>
      <c r="FVJ2383" s="467"/>
      <c r="FVK2383" s="467"/>
      <c r="FVL2383" s="467"/>
      <c r="FVM2383" s="467"/>
      <c r="FVN2383" s="467"/>
      <c r="FVO2383" s="467"/>
      <c r="FVP2383" s="467"/>
      <c r="FVQ2383" s="467"/>
      <c r="FVR2383" s="467"/>
      <c r="FVS2383" s="467"/>
      <c r="FVT2383" s="467"/>
      <c r="FVU2383" s="467"/>
      <c r="FVV2383" s="467"/>
      <c r="FVW2383" s="467"/>
      <c r="FVX2383" s="467"/>
      <c r="FVY2383" s="467"/>
      <c r="FVZ2383" s="467"/>
      <c r="FWA2383" s="467"/>
      <c r="FWB2383" s="1055"/>
      <c r="FWC2383" s="695"/>
      <c r="FWD2383" s="696"/>
      <c r="FWE2383" s="696"/>
      <c r="FWF2383" s="697"/>
      <c r="FWG2383" s="697"/>
      <c r="FWH2383" s="473"/>
      <c r="FWI2383" s="470"/>
      <c r="FWJ2383" s="470"/>
      <c r="FWK2383" s="470"/>
      <c r="FWL2383" s="677"/>
      <c r="FWM2383" s="470"/>
      <c r="FWN2383" s="467"/>
      <c r="FWO2383" s="559"/>
      <c r="FWP2383" s="467"/>
      <c r="FWQ2383" s="467"/>
      <c r="FWR2383" s="467"/>
      <c r="FWS2383" s="467"/>
      <c r="FWT2383" s="467"/>
      <c r="FWU2383" s="467"/>
      <c r="FWV2383" s="467"/>
      <c r="FWW2383" s="467"/>
      <c r="FWX2383" s="467"/>
      <c r="FWY2383" s="467"/>
      <c r="FWZ2383" s="467"/>
      <c r="FXA2383" s="467"/>
      <c r="FXB2383" s="467"/>
      <c r="FXC2383" s="467"/>
      <c r="FXD2383" s="467"/>
      <c r="FXE2383" s="467"/>
      <c r="FXF2383" s="467"/>
      <c r="FXG2383" s="467"/>
      <c r="FXH2383" s="467"/>
      <c r="FXI2383" s="467"/>
      <c r="FXJ2383" s="467"/>
      <c r="FXK2383" s="467"/>
      <c r="FXL2383" s="1055"/>
      <c r="FXM2383" s="695"/>
      <c r="FXN2383" s="696"/>
      <c r="FXO2383" s="696"/>
      <c r="FXP2383" s="697"/>
      <c r="FXQ2383" s="697"/>
      <c r="FXR2383" s="473"/>
      <c r="FXS2383" s="470"/>
      <c r="FXT2383" s="470"/>
      <c r="FXU2383" s="470"/>
      <c r="FXV2383" s="677"/>
      <c r="FXW2383" s="470"/>
      <c r="FXX2383" s="467"/>
      <c r="FXY2383" s="559"/>
      <c r="FXZ2383" s="467"/>
      <c r="FYA2383" s="467"/>
      <c r="FYB2383" s="467"/>
      <c r="FYC2383" s="467"/>
      <c r="FYD2383" s="467"/>
      <c r="FYE2383" s="467"/>
      <c r="FYF2383" s="467"/>
      <c r="FYG2383" s="467"/>
      <c r="FYH2383" s="467"/>
      <c r="FYI2383" s="467"/>
      <c r="FYJ2383" s="467"/>
      <c r="FYK2383" s="467"/>
      <c r="FYL2383" s="467"/>
      <c r="FYM2383" s="467"/>
      <c r="FYN2383" s="467"/>
      <c r="FYO2383" s="467"/>
      <c r="FYP2383" s="467"/>
      <c r="FYQ2383" s="467"/>
      <c r="FYR2383" s="467"/>
      <c r="FYS2383" s="467"/>
      <c r="FYT2383" s="467"/>
      <c r="FYU2383" s="467"/>
      <c r="FYV2383" s="1055"/>
      <c r="FYW2383" s="695"/>
      <c r="FYX2383" s="696"/>
      <c r="FYY2383" s="696"/>
      <c r="FYZ2383" s="697"/>
      <c r="FZA2383" s="697"/>
      <c r="FZB2383" s="473"/>
      <c r="FZC2383" s="470"/>
      <c r="FZD2383" s="470"/>
      <c r="FZE2383" s="470"/>
      <c r="FZF2383" s="677"/>
      <c r="FZG2383" s="470"/>
      <c r="FZH2383" s="467"/>
      <c r="FZI2383" s="559"/>
      <c r="FZJ2383" s="467"/>
      <c r="FZK2383" s="467"/>
      <c r="FZL2383" s="467"/>
      <c r="FZM2383" s="467"/>
      <c r="FZN2383" s="467"/>
      <c r="FZO2383" s="467"/>
      <c r="FZP2383" s="467"/>
      <c r="FZQ2383" s="467"/>
      <c r="FZR2383" s="467"/>
      <c r="FZS2383" s="467"/>
      <c r="FZT2383" s="467"/>
      <c r="FZU2383" s="467"/>
      <c r="FZV2383" s="467"/>
      <c r="FZW2383" s="467"/>
      <c r="FZX2383" s="467"/>
      <c r="FZY2383" s="467"/>
      <c r="FZZ2383" s="467"/>
      <c r="GAA2383" s="467"/>
      <c r="GAB2383" s="467"/>
      <c r="GAC2383" s="467"/>
      <c r="GAD2383" s="467"/>
      <c r="GAE2383" s="467"/>
      <c r="GAF2383" s="1055"/>
      <c r="GAG2383" s="695"/>
      <c r="GAH2383" s="696"/>
      <c r="GAI2383" s="696"/>
      <c r="GAJ2383" s="697"/>
      <c r="GAK2383" s="697"/>
      <c r="GAL2383" s="473"/>
      <c r="GAM2383" s="470"/>
      <c r="GAN2383" s="470"/>
      <c r="GAO2383" s="470"/>
      <c r="GAP2383" s="677"/>
      <c r="GAQ2383" s="470"/>
      <c r="GAR2383" s="467"/>
      <c r="GAS2383" s="559"/>
      <c r="GAT2383" s="467"/>
      <c r="GAU2383" s="467"/>
      <c r="GAV2383" s="467"/>
      <c r="GAW2383" s="467"/>
      <c r="GAX2383" s="467"/>
      <c r="GAY2383" s="467"/>
      <c r="GAZ2383" s="467"/>
      <c r="GBA2383" s="467"/>
      <c r="GBB2383" s="467"/>
      <c r="GBC2383" s="467"/>
      <c r="GBD2383" s="467"/>
      <c r="GBE2383" s="467"/>
      <c r="GBF2383" s="467"/>
      <c r="GBG2383" s="467"/>
      <c r="GBH2383" s="467"/>
      <c r="GBI2383" s="467"/>
      <c r="GBJ2383" s="467"/>
      <c r="GBK2383" s="467"/>
      <c r="GBL2383" s="467"/>
      <c r="GBM2383" s="467"/>
      <c r="GBN2383" s="467"/>
      <c r="GBO2383" s="467"/>
      <c r="GBP2383" s="1055"/>
      <c r="GBQ2383" s="695"/>
      <c r="GBR2383" s="696"/>
      <c r="GBS2383" s="696"/>
      <c r="GBT2383" s="697"/>
      <c r="GBU2383" s="697"/>
      <c r="GBV2383" s="473"/>
      <c r="GBW2383" s="470"/>
      <c r="GBX2383" s="470"/>
      <c r="GBY2383" s="470"/>
      <c r="GBZ2383" s="677"/>
      <c r="GCA2383" s="470"/>
      <c r="GCB2383" s="467"/>
      <c r="GCC2383" s="559"/>
      <c r="GCD2383" s="467"/>
      <c r="GCE2383" s="467"/>
      <c r="GCF2383" s="467"/>
      <c r="GCG2383" s="467"/>
      <c r="GCH2383" s="467"/>
      <c r="GCI2383" s="467"/>
      <c r="GCJ2383" s="467"/>
      <c r="GCK2383" s="467"/>
      <c r="GCL2383" s="467"/>
      <c r="GCM2383" s="467"/>
      <c r="GCN2383" s="467"/>
      <c r="GCO2383" s="467"/>
      <c r="GCP2383" s="467"/>
      <c r="GCQ2383" s="467"/>
      <c r="GCR2383" s="467"/>
      <c r="GCS2383" s="467"/>
      <c r="GCT2383" s="467"/>
      <c r="GCU2383" s="467"/>
      <c r="GCV2383" s="467"/>
      <c r="GCW2383" s="467"/>
      <c r="GCX2383" s="467"/>
      <c r="GCY2383" s="467"/>
      <c r="GCZ2383" s="1055"/>
      <c r="GDA2383" s="695"/>
      <c r="GDB2383" s="696"/>
      <c r="GDC2383" s="696"/>
      <c r="GDD2383" s="697"/>
      <c r="GDE2383" s="697"/>
      <c r="GDF2383" s="473"/>
      <c r="GDG2383" s="470"/>
      <c r="GDH2383" s="470"/>
      <c r="GDI2383" s="470"/>
      <c r="GDJ2383" s="677"/>
      <c r="GDK2383" s="470"/>
      <c r="GDL2383" s="467"/>
      <c r="GDM2383" s="559"/>
      <c r="GDN2383" s="467"/>
      <c r="GDO2383" s="467"/>
      <c r="GDP2383" s="467"/>
      <c r="GDQ2383" s="467"/>
      <c r="GDR2383" s="467"/>
      <c r="GDS2383" s="467"/>
      <c r="GDT2383" s="467"/>
      <c r="GDU2383" s="467"/>
      <c r="GDV2383" s="467"/>
      <c r="GDW2383" s="467"/>
      <c r="GDX2383" s="467"/>
      <c r="GDY2383" s="467"/>
      <c r="GDZ2383" s="467"/>
      <c r="GEA2383" s="467"/>
      <c r="GEB2383" s="467"/>
      <c r="GEC2383" s="467"/>
      <c r="GED2383" s="467"/>
      <c r="GEE2383" s="467"/>
      <c r="GEF2383" s="467"/>
      <c r="GEG2383" s="467"/>
      <c r="GEH2383" s="467"/>
      <c r="GEI2383" s="467"/>
      <c r="GEJ2383" s="1055"/>
      <c r="GEK2383" s="695"/>
      <c r="GEL2383" s="696"/>
      <c r="GEM2383" s="696"/>
      <c r="GEN2383" s="697"/>
      <c r="GEO2383" s="697"/>
      <c r="GEP2383" s="473"/>
      <c r="GEQ2383" s="470"/>
      <c r="GER2383" s="470"/>
      <c r="GES2383" s="470"/>
      <c r="GET2383" s="677"/>
      <c r="GEU2383" s="470"/>
      <c r="GEV2383" s="467"/>
      <c r="GEW2383" s="559"/>
      <c r="GEX2383" s="467"/>
      <c r="GEY2383" s="467"/>
      <c r="GEZ2383" s="467"/>
      <c r="GFA2383" s="467"/>
      <c r="GFB2383" s="467"/>
      <c r="GFC2383" s="467"/>
      <c r="GFD2383" s="467"/>
      <c r="GFE2383" s="467"/>
      <c r="GFF2383" s="467"/>
      <c r="GFG2383" s="467"/>
      <c r="GFH2383" s="467"/>
      <c r="GFI2383" s="467"/>
      <c r="GFJ2383" s="467"/>
      <c r="GFK2383" s="467"/>
      <c r="GFL2383" s="467"/>
      <c r="GFM2383" s="467"/>
      <c r="GFN2383" s="467"/>
      <c r="GFO2383" s="467"/>
      <c r="GFP2383" s="467"/>
      <c r="GFQ2383" s="467"/>
      <c r="GFR2383" s="467"/>
      <c r="GFS2383" s="467"/>
      <c r="GFT2383" s="1055"/>
      <c r="GFU2383" s="695"/>
      <c r="GFV2383" s="696"/>
      <c r="GFW2383" s="696"/>
      <c r="GFX2383" s="697"/>
      <c r="GFY2383" s="697"/>
      <c r="GFZ2383" s="473"/>
      <c r="GGA2383" s="470"/>
      <c r="GGB2383" s="470"/>
      <c r="GGC2383" s="470"/>
      <c r="GGD2383" s="677"/>
      <c r="GGE2383" s="470"/>
      <c r="GGF2383" s="467"/>
      <c r="GGG2383" s="559"/>
      <c r="GGH2383" s="467"/>
      <c r="GGI2383" s="467"/>
      <c r="GGJ2383" s="467"/>
      <c r="GGK2383" s="467"/>
      <c r="GGL2383" s="467"/>
      <c r="GGM2383" s="467"/>
      <c r="GGN2383" s="467"/>
      <c r="GGO2383" s="467"/>
      <c r="GGP2383" s="467"/>
      <c r="GGQ2383" s="467"/>
      <c r="GGR2383" s="467"/>
      <c r="GGS2383" s="467"/>
      <c r="GGT2383" s="467"/>
      <c r="GGU2383" s="467"/>
      <c r="GGV2383" s="467"/>
      <c r="GGW2383" s="467"/>
      <c r="GGX2383" s="467"/>
      <c r="GGY2383" s="467"/>
      <c r="GGZ2383" s="467"/>
      <c r="GHA2383" s="467"/>
      <c r="GHB2383" s="467"/>
      <c r="GHC2383" s="467"/>
      <c r="GHD2383" s="1055"/>
      <c r="GHE2383" s="695"/>
      <c r="GHF2383" s="696"/>
      <c r="GHG2383" s="696"/>
      <c r="GHH2383" s="697"/>
      <c r="GHI2383" s="697"/>
      <c r="GHJ2383" s="473"/>
      <c r="GHK2383" s="470"/>
      <c r="GHL2383" s="470"/>
      <c r="GHM2383" s="470"/>
      <c r="GHN2383" s="677"/>
      <c r="GHO2383" s="470"/>
      <c r="GHP2383" s="467"/>
      <c r="GHQ2383" s="559"/>
      <c r="GHR2383" s="467"/>
      <c r="GHS2383" s="467"/>
      <c r="GHT2383" s="467"/>
      <c r="GHU2383" s="467"/>
      <c r="GHV2383" s="467"/>
      <c r="GHW2383" s="467"/>
      <c r="GHX2383" s="467"/>
      <c r="GHY2383" s="467"/>
      <c r="GHZ2383" s="467"/>
      <c r="GIA2383" s="467"/>
      <c r="GIB2383" s="467"/>
      <c r="GIC2383" s="467"/>
      <c r="GID2383" s="467"/>
      <c r="GIE2383" s="467"/>
      <c r="GIF2383" s="467"/>
      <c r="GIG2383" s="467"/>
      <c r="GIH2383" s="467"/>
      <c r="GII2383" s="467"/>
      <c r="GIJ2383" s="467"/>
      <c r="GIK2383" s="467"/>
      <c r="GIL2383" s="467"/>
      <c r="GIM2383" s="467"/>
      <c r="GIN2383" s="1055"/>
      <c r="GIO2383" s="695"/>
      <c r="GIP2383" s="696"/>
      <c r="GIQ2383" s="696"/>
      <c r="GIR2383" s="697"/>
      <c r="GIS2383" s="697"/>
      <c r="GIT2383" s="473"/>
      <c r="GIU2383" s="470"/>
      <c r="GIV2383" s="470"/>
      <c r="GIW2383" s="470"/>
      <c r="GIX2383" s="677"/>
      <c r="GIY2383" s="470"/>
      <c r="GIZ2383" s="467"/>
      <c r="GJA2383" s="559"/>
      <c r="GJB2383" s="467"/>
      <c r="GJC2383" s="467"/>
      <c r="GJD2383" s="467"/>
      <c r="GJE2383" s="467"/>
      <c r="GJF2383" s="467"/>
      <c r="GJG2383" s="467"/>
      <c r="GJH2383" s="467"/>
      <c r="GJI2383" s="467"/>
      <c r="GJJ2383" s="467"/>
      <c r="GJK2383" s="467"/>
      <c r="GJL2383" s="467"/>
      <c r="GJM2383" s="467"/>
      <c r="GJN2383" s="467"/>
      <c r="GJO2383" s="467"/>
      <c r="GJP2383" s="467"/>
      <c r="GJQ2383" s="467"/>
      <c r="GJR2383" s="467"/>
      <c r="GJS2383" s="467"/>
      <c r="GJT2383" s="467"/>
      <c r="GJU2383" s="467"/>
      <c r="GJV2383" s="467"/>
      <c r="GJW2383" s="467"/>
      <c r="GJX2383" s="1055"/>
      <c r="GJY2383" s="695"/>
      <c r="GJZ2383" s="696"/>
      <c r="GKA2383" s="696"/>
      <c r="GKB2383" s="697"/>
      <c r="GKC2383" s="697"/>
      <c r="GKD2383" s="473"/>
      <c r="GKE2383" s="470"/>
      <c r="GKF2383" s="470"/>
      <c r="GKG2383" s="470"/>
      <c r="GKH2383" s="677"/>
      <c r="GKI2383" s="470"/>
      <c r="GKJ2383" s="467"/>
      <c r="GKK2383" s="559"/>
      <c r="GKL2383" s="467"/>
      <c r="GKM2383" s="467"/>
      <c r="GKN2383" s="467"/>
      <c r="GKO2383" s="467"/>
      <c r="GKP2383" s="467"/>
      <c r="GKQ2383" s="467"/>
      <c r="GKR2383" s="467"/>
      <c r="GKS2383" s="467"/>
      <c r="GKT2383" s="467"/>
      <c r="GKU2383" s="467"/>
      <c r="GKV2383" s="467"/>
      <c r="GKW2383" s="467"/>
      <c r="GKX2383" s="467"/>
      <c r="GKY2383" s="467"/>
      <c r="GKZ2383" s="467"/>
      <c r="GLA2383" s="467"/>
      <c r="GLB2383" s="467"/>
      <c r="GLC2383" s="467"/>
      <c r="GLD2383" s="467"/>
      <c r="GLE2383" s="467"/>
      <c r="GLF2383" s="467"/>
      <c r="GLG2383" s="467"/>
      <c r="GLH2383" s="1055"/>
      <c r="GLI2383" s="695"/>
      <c r="GLJ2383" s="696"/>
      <c r="GLK2383" s="696"/>
      <c r="GLL2383" s="697"/>
      <c r="GLM2383" s="697"/>
      <c r="GLN2383" s="473"/>
      <c r="GLO2383" s="470"/>
      <c r="GLP2383" s="470"/>
      <c r="GLQ2383" s="470"/>
      <c r="GLR2383" s="677"/>
      <c r="GLS2383" s="470"/>
      <c r="GLT2383" s="467"/>
      <c r="GLU2383" s="559"/>
      <c r="GLV2383" s="467"/>
      <c r="GLW2383" s="467"/>
      <c r="GLX2383" s="467"/>
      <c r="GLY2383" s="467"/>
      <c r="GLZ2383" s="467"/>
      <c r="GMA2383" s="467"/>
      <c r="GMB2383" s="467"/>
      <c r="GMC2383" s="467"/>
      <c r="GMD2383" s="467"/>
      <c r="GME2383" s="467"/>
      <c r="GMF2383" s="467"/>
      <c r="GMG2383" s="467"/>
      <c r="GMH2383" s="467"/>
      <c r="GMI2383" s="467"/>
      <c r="GMJ2383" s="467"/>
      <c r="GMK2383" s="467"/>
      <c r="GML2383" s="467"/>
      <c r="GMM2383" s="467"/>
      <c r="GMN2383" s="467"/>
      <c r="GMO2383" s="467"/>
      <c r="GMP2383" s="467"/>
      <c r="GMQ2383" s="467"/>
      <c r="GMR2383" s="1055"/>
      <c r="GMS2383" s="695"/>
      <c r="GMT2383" s="696"/>
      <c r="GMU2383" s="696"/>
      <c r="GMV2383" s="697"/>
      <c r="GMW2383" s="697"/>
      <c r="GMX2383" s="473"/>
      <c r="GMY2383" s="470"/>
      <c r="GMZ2383" s="470"/>
      <c r="GNA2383" s="470"/>
      <c r="GNB2383" s="677"/>
      <c r="GNC2383" s="470"/>
      <c r="GND2383" s="467"/>
      <c r="GNE2383" s="559"/>
      <c r="GNF2383" s="467"/>
      <c r="GNG2383" s="467"/>
      <c r="GNH2383" s="467"/>
      <c r="GNI2383" s="467"/>
      <c r="GNJ2383" s="467"/>
      <c r="GNK2383" s="467"/>
      <c r="GNL2383" s="467"/>
      <c r="GNM2383" s="467"/>
      <c r="GNN2383" s="467"/>
      <c r="GNO2383" s="467"/>
      <c r="GNP2383" s="467"/>
      <c r="GNQ2383" s="467"/>
      <c r="GNR2383" s="467"/>
      <c r="GNS2383" s="467"/>
      <c r="GNT2383" s="467"/>
      <c r="GNU2383" s="467"/>
      <c r="GNV2383" s="467"/>
      <c r="GNW2383" s="467"/>
      <c r="GNX2383" s="467"/>
      <c r="GNY2383" s="467"/>
      <c r="GNZ2383" s="467"/>
      <c r="GOA2383" s="467"/>
      <c r="GOB2383" s="1055"/>
      <c r="GOC2383" s="695"/>
      <c r="GOD2383" s="696"/>
      <c r="GOE2383" s="696"/>
      <c r="GOF2383" s="697"/>
      <c r="GOG2383" s="697"/>
      <c r="GOH2383" s="473"/>
      <c r="GOI2383" s="470"/>
      <c r="GOJ2383" s="470"/>
      <c r="GOK2383" s="470"/>
      <c r="GOL2383" s="677"/>
      <c r="GOM2383" s="470"/>
      <c r="GON2383" s="467"/>
      <c r="GOO2383" s="559"/>
      <c r="GOP2383" s="467"/>
      <c r="GOQ2383" s="467"/>
      <c r="GOR2383" s="467"/>
      <c r="GOS2383" s="467"/>
      <c r="GOT2383" s="467"/>
      <c r="GOU2383" s="467"/>
      <c r="GOV2383" s="467"/>
      <c r="GOW2383" s="467"/>
      <c r="GOX2383" s="467"/>
      <c r="GOY2383" s="467"/>
      <c r="GOZ2383" s="467"/>
      <c r="GPA2383" s="467"/>
      <c r="GPB2383" s="467"/>
      <c r="GPC2383" s="467"/>
      <c r="GPD2383" s="467"/>
      <c r="GPE2383" s="467"/>
      <c r="GPF2383" s="467"/>
      <c r="GPG2383" s="467"/>
      <c r="GPH2383" s="467"/>
      <c r="GPI2383" s="467"/>
      <c r="GPJ2383" s="467"/>
      <c r="GPK2383" s="467"/>
      <c r="GPL2383" s="1055"/>
      <c r="GPM2383" s="695"/>
      <c r="GPN2383" s="696"/>
      <c r="GPO2383" s="696"/>
      <c r="GPP2383" s="697"/>
      <c r="GPQ2383" s="697"/>
      <c r="GPR2383" s="473"/>
      <c r="GPS2383" s="470"/>
      <c r="GPT2383" s="470"/>
      <c r="GPU2383" s="470"/>
      <c r="GPV2383" s="677"/>
      <c r="GPW2383" s="470"/>
      <c r="GPX2383" s="467"/>
      <c r="GPY2383" s="559"/>
      <c r="GPZ2383" s="467"/>
      <c r="GQA2383" s="467"/>
      <c r="GQB2383" s="467"/>
      <c r="GQC2383" s="467"/>
      <c r="GQD2383" s="467"/>
      <c r="GQE2383" s="467"/>
      <c r="GQF2383" s="467"/>
      <c r="GQG2383" s="467"/>
      <c r="GQH2383" s="467"/>
      <c r="GQI2383" s="467"/>
      <c r="GQJ2383" s="467"/>
      <c r="GQK2383" s="467"/>
      <c r="GQL2383" s="467"/>
      <c r="GQM2383" s="467"/>
      <c r="GQN2383" s="467"/>
      <c r="GQO2383" s="467"/>
      <c r="GQP2383" s="467"/>
      <c r="GQQ2383" s="467"/>
      <c r="GQR2383" s="467"/>
      <c r="GQS2383" s="467"/>
      <c r="GQT2383" s="467"/>
      <c r="GQU2383" s="467"/>
      <c r="GQV2383" s="1055"/>
      <c r="GQW2383" s="695"/>
      <c r="GQX2383" s="696"/>
      <c r="GQY2383" s="696"/>
      <c r="GQZ2383" s="697"/>
      <c r="GRA2383" s="697"/>
      <c r="GRB2383" s="473"/>
      <c r="GRC2383" s="470"/>
      <c r="GRD2383" s="470"/>
      <c r="GRE2383" s="470"/>
      <c r="GRF2383" s="677"/>
      <c r="GRG2383" s="470"/>
      <c r="GRH2383" s="467"/>
      <c r="GRI2383" s="559"/>
      <c r="GRJ2383" s="467"/>
      <c r="GRK2383" s="467"/>
      <c r="GRL2383" s="467"/>
      <c r="GRM2383" s="467"/>
      <c r="GRN2383" s="467"/>
      <c r="GRO2383" s="467"/>
      <c r="GRP2383" s="467"/>
      <c r="GRQ2383" s="467"/>
      <c r="GRR2383" s="467"/>
      <c r="GRS2383" s="467"/>
      <c r="GRT2383" s="467"/>
      <c r="GRU2383" s="467"/>
      <c r="GRV2383" s="467"/>
      <c r="GRW2383" s="467"/>
      <c r="GRX2383" s="467"/>
      <c r="GRY2383" s="467"/>
      <c r="GRZ2383" s="467"/>
      <c r="GSA2383" s="467"/>
      <c r="GSB2383" s="467"/>
      <c r="GSC2383" s="467"/>
      <c r="GSD2383" s="467"/>
      <c r="GSE2383" s="467"/>
      <c r="GSF2383" s="1055"/>
      <c r="GSG2383" s="695"/>
      <c r="GSH2383" s="696"/>
      <c r="GSI2383" s="696"/>
      <c r="GSJ2383" s="697"/>
      <c r="GSK2383" s="697"/>
      <c r="GSL2383" s="473"/>
      <c r="GSM2383" s="470"/>
      <c r="GSN2383" s="470"/>
      <c r="GSO2383" s="470"/>
      <c r="GSP2383" s="677"/>
      <c r="GSQ2383" s="470"/>
      <c r="GSR2383" s="467"/>
      <c r="GSS2383" s="559"/>
      <c r="GST2383" s="467"/>
      <c r="GSU2383" s="467"/>
      <c r="GSV2383" s="467"/>
      <c r="GSW2383" s="467"/>
      <c r="GSX2383" s="467"/>
      <c r="GSY2383" s="467"/>
      <c r="GSZ2383" s="467"/>
      <c r="GTA2383" s="467"/>
      <c r="GTB2383" s="467"/>
      <c r="GTC2383" s="467"/>
      <c r="GTD2383" s="467"/>
      <c r="GTE2383" s="467"/>
      <c r="GTF2383" s="467"/>
      <c r="GTG2383" s="467"/>
      <c r="GTH2383" s="467"/>
      <c r="GTI2383" s="467"/>
      <c r="GTJ2383" s="467"/>
      <c r="GTK2383" s="467"/>
      <c r="GTL2383" s="467"/>
      <c r="GTM2383" s="467"/>
      <c r="GTN2383" s="467"/>
      <c r="GTO2383" s="467"/>
      <c r="GTP2383" s="1055"/>
      <c r="GTQ2383" s="695"/>
      <c r="GTR2383" s="696"/>
      <c r="GTS2383" s="696"/>
      <c r="GTT2383" s="697"/>
      <c r="GTU2383" s="697"/>
      <c r="GTV2383" s="473"/>
      <c r="GTW2383" s="470"/>
      <c r="GTX2383" s="470"/>
      <c r="GTY2383" s="470"/>
      <c r="GTZ2383" s="677"/>
      <c r="GUA2383" s="470"/>
      <c r="GUB2383" s="467"/>
      <c r="GUC2383" s="559"/>
      <c r="GUD2383" s="467"/>
      <c r="GUE2383" s="467"/>
      <c r="GUF2383" s="467"/>
      <c r="GUG2383" s="467"/>
      <c r="GUH2383" s="467"/>
      <c r="GUI2383" s="467"/>
      <c r="GUJ2383" s="467"/>
      <c r="GUK2383" s="467"/>
      <c r="GUL2383" s="467"/>
      <c r="GUM2383" s="467"/>
      <c r="GUN2383" s="467"/>
      <c r="GUO2383" s="467"/>
      <c r="GUP2383" s="467"/>
      <c r="GUQ2383" s="467"/>
      <c r="GUR2383" s="467"/>
      <c r="GUS2383" s="467"/>
      <c r="GUT2383" s="467"/>
      <c r="GUU2383" s="467"/>
      <c r="GUV2383" s="467"/>
      <c r="GUW2383" s="467"/>
      <c r="GUX2383" s="467"/>
      <c r="GUY2383" s="467"/>
      <c r="GUZ2383" s="1055"/>
      <c r="GVA2383" s="695"/>
      <c r="GVB2383" s="696"/>
      <c r="GVC2383" s="696"/>
      <c r="GVD2383" s="697"/>
      <c r="GVE2383" s="697"/>
      <c r="GVF2383" s="473"/>
      <c r="GVG2383" s="470"/>
      <c r="GVH2383" s="470"/>
      <c r="GVI2383" s="470"/>
      <c r="GVJ2383" s="677"/>
      <c r="GVK2383" s="470"/>
      <c r="GVL2383" s="467"/>
      <c r="GVM2383" s="559"/>
      <c r="GVN2383" s="467"/>
      <c r="GVO2383" s="467"/>
      <c r="GVP2383" s="467"/>
      <c r="GVQ2383" s="467"/>
      <c r="GVR2383" s="467"/>
      <c r="GVS2383" s="467"/>
      <c r="GVT2383" s="467"/>
      <c r="GVU2383" s="467"/>
      <c r="GVV2383" s="467"/>
      <c r="GVW2383" s="467"/>
      <c r="GVX2383" s="467"/>
      <c r="GVY2383" s="467"/>
      <c r="GVZ2383" s="467"/>
      <c r="GWA2383" s="467"/>
      <c r="GWB2383" s="467"/>
      <c r="GWC2383" s="467"/>
      <c r="GWD2383" s="467"/>
      <c r="GWE2383" s="467"/>
      <c r="GWF2383" s="467"/>
      <c r="GWG2383" s="467"/>
      <c r="GWH2383" s="467"/>
      <c r="GWI2383" s="467"/>
      <c r="GWJ2383" s="1055"/>
      <c r="GWK2383" s="695"/>
      <c r="GWL2383" s="696"/>
      <c r="GWM2383" s="696"/>
      <c r="GWN2383" s="697"/>
      <c r="GWO2383" s="697"/>
      <c r="GWP2383" s="473"/>
      <c r="GWQ2383" s="470"/>
      <c r="GWR2383" s="470"/>
      <c r="GWS2383" s="470"/>
      <c r="GWT2383" s="677"/>
      <c r="GWU2383" s="470"/>
      <c r="GWV2383" s="467"/>
      <c r="GWW2383" s="559"/>
      <c r="GWX2383" s="467"/>
      <c r="GWY2383" s="467"/>
      <c r="GWZ2383" s="467"/>
      <c r="GXA2383" s="467"/>
      <c r="GXB2383" s="467"/>
      <c r="GXC2383" s="467"/>
      <c r="GXD2383" s="467"/>
      <c r="GXE2383" s="467"/>
      <c r="GXF2383" s="467"/>
      <c r="GXG2383" s="467"/>
      <c r="GXH2383" s="467"/>
      <c r="GXI2383" s="467"/>
      <c r="GXJ2383" s="467"/>
      <c r="GXK2383" s="467"/>
      <c r="GXL2383" s="467"/>
      <c r="GXM2383" s="467"/>
      <c r="GXN2383" s="467"/>
      <c r="GXO2383" s="467"/>
      <c r="GXP2383" s="467"/>
      <c r="GXQ2383" s="467"/>
      <c r="GXR2383" s="467"/>
      <c r="GXS2383" s="467"/>
      <c r="GXT2383" s="1055"/>
      <c r="GXU2383" s="695"/>
      <c r="GXV2383" s="696"/>
      <c r="GXW2383" s="696"/>
      <c r="GXX2383" s="697"/>
      <c r="GXY2383" s="697"/>
      <c r="GXZ2383" s="473"/>
      <c r="GYA2383" s="470"/>
      <c r="GYB2383" s="470"/>
      <c r="GYC2383" s="470"/>
      <c r="GYD2383" s="677"/>
      <c r="GYE2383" s="470"/>
      <c r="GYF2383" s="467"/>
      <c r="GYG2383" s="559"/>
      <c r="GYH2383" s="467"/>
      <c r="GYI2383" s="467"/>
      <c r="GYJ2383" s="467"/>
      <c r="GYK2383" s="467"/>
      <c r="GYL2383" s="467"/>
      <c r="GYM2383" s="467"/>
      <c r="GYN2383" s="467"/>
      <c r="GYO2383" s="467"/>
      <c r="GYP2383" s="467"/>
      <c r="GYQ2383" s="467"/>
      <c r="GYR2383" s="467"/>
      <c r="GYS2383" s="467"/>
      <c r="GYT2383" s="467"/>
      <c r="GYU2383" s="467"/>
      <c r="GYV2383" s="467"/>
      <c r="GYW2383" s="467"/>
      <c r="GYX2383" s="467"/>
      <c r="GYY2383" s="467"/>
      <c r="GYZ2383" s="467"/>
      <c r="GZA2383" s="467"/>
      <c r="GZB2383" s="467"/>
      <c r="GZC2383" s="467"/>
      <c r="GZD2383" s="1055"/>
      <c r="GZE2383" s="695"/>
      <c r="GZF2383" s="696"/>
      <c r="GZG2383" s="696"/>
      <c r="GZH2383" s="697"/>
      <c r="GZI2383" s="697"/>
      <c r="GZJ2383" s="473"/>
      <c r="GZK2383" s="470"/>
      <c r="GZL2383" s="470"/>
      <c r="GZM2383" s="470"/>
      <c r="GZN2383" s="677"/>
      <c r="GZO2383" s="470"/>
      <c r="GZP2383" s="467"/>
      <c r="GZQ2383" s="559"/>
      <c r="GZR2383" s="467"/>
      <c r="GZS2383" s="467"/>
      <c r="GZT2383" s="467"/>
      <c r="GZU2383" s="467"/>
      <c r="GZV2383" s="467"/>
      <c r="GZW2383" s="467"/>
      <c r="GZX2383" s="467"/>
      <c r="GZY2383" s="467"/>
      <c r="GZZ2383" s="467"/>
      <c r="HAA2383" s="467"/>
      <c r="HAB2383" s="467"/>
      <c r="HAC2383" s="467"/>
      <c r="HAD2383" s="467"/>
      <c r="HAE2383" s="467"/>
      <c r="HAF2383" s="467"/>
      <c r="HAG2383" s="467"/>
      <c r="HAH2383" s="467"/>
      <c r="HAI2383" s="467"/>
      <c r="HAJ2383" s="467"/>
      <c r="HAK2383" s="467"/>
      <c r="HAL2383" s="467"/>
      <c r="HAM2383" s="467"/>
      <c r="HAN2383" s="1055"/>
      <c r="HAO2383" s="695"/>
      <c r="HAP2383" s="696"/>
      <c r="HAQ2383" s="696"/>
      <c r="HAR2383" s="697"/>
      <c r="HAS2383" s="697"/>
      <c r="HAT2383" s="473"/>
      <c r="HAU2383" s="470"/>
      <c r="HAV2383" s="470"/>
      <c r="HAW2383" s="470"/>
      <c r="HAX2383" s="677"/>
      <c r="HAY2383" s="470"/>
      <c r="HAZ2383" s="467"/>
      <c r="HBA2383" s="559"/>
      <c r="HBB2383" s="467"/>
      <c r="HBC2383" s="467"/>
      <c r="HBD2383" s="467"/>
      <c r="HBE2383" s="467"/>
      <c r="HBF2383" s="467"/>
      <c r="HBG2383" s="467"/>
      <c r="HBH2383" s="467"/>
      <c r="HBI2383" s="467"/>
      <c r="HBJ2383" s="467"/>
      <c r="HBK2383" s="467"/>
      <c r="HBL2383" s="467"/>
      <c r="HBM2383" s="467"/>
      <c r="HBN2383" s="467"/>
      <c r="HBO2383" s="467"/>
      <c r="HBP2383" s="467"/>
      <c r="HBQ2383" s="467"/>
      <c r="HBR2383" s="467"/>
      <c r="HBS2383" s="467"/>
      <c r="HBT2383" s="467"/>
      <c r="HBU2383" s="467"/>
      <c r="HBV2383" s="467"/>
      <c r="HBW2383" s="467"/>
      <c r="HBX2383" s="1055"/>
      <c r="HBY2383" s="695"/>
      <c r="HBZ2383" s="696"/>
      <c r="HCA2383" s="696"/>
      <c r="HCB2383" s="697"/>
      <c r="HCC2383" s="697"/>
      <c r="HCD2383" s="473"/>
      <c r="HCE2383" s="470"/>
      <c r="HCF2383" s="470"/>
      <c r="HCG2383" s="470"/>
      <c r="HCH2383" s="677"/>
      <c r="HCI2383" s="470"/>
      <c r="HCJ2383" s="467"/>
      <c r="HCK2383" s="559"/>
      <c r="HCL2383" s="467"/>
      <c r="HCM2383" s="467"/>
      <c r="HCN2383" s="467"/>
      <c r="HCO2383" s="467"/>
      <c r="HCP2383" s="467"/>
      <c r="HCQ2383" s="467"/>
      <c r="HCR2383" s="467"/>
      <c r="HCS2383" s="467"/>
      <c r="HCT2383" s="467"/>
      <c r="HCU2383" s="467"/>
      <c r="HCV2383" s="467"/>
      <c r="HCW2383" s="467"/>
      <c r="HCX2383" s="467"/>
      <c r="HCY2383" s="467"/>
      <c r="HCZ2383" s="467"/>
      <c r="HDA2383" s="467"/>
      <c r="HDB2383" s="467"/>
      <c r="HDC2383" s="467"/>
      <c r="HDD2383" s="467"/>
      <c r="HDE2383" s="467"/>
      <c r="HDF2383" s="467"/>
      <c r="HDG2383" s="467"/>
      <c r="HDH2383" s="1055"/>
      <c r="HDI2383" s="695"/>
      <c r="HDJ2383" s="696"/>
      <c r="HDK2383" s="696"/>
      <c r="HDL2383" s="697"/>
      <c r="HDM2383" s="697"/>
      <c r="HDN2383" s="473"/>
      <c r="HDO2383" s="470"/>
      <c r="HDP2383" s="470"/>
      <c r="HDQ2383" s="470"/>
      <c r="HDR2383" s="677"/>
      <c r="HDS2383" s="470"/>
      <c r="HDT2383" s="467"/>
      <c r="HDU2383" s="559"/>
      <c r="HDV2383" s="467"/>
      <c r="HDW2383" s="467"/>
      <c r="HDX2383" s="467"/>
      <c r="HDY2383" s="467"/>
      <c r="HDZ2383" s="467"/>
      <c r="HEA2383" s="467"/>
      <c r="HEB2383" s="467"/>
      <c r="HEC2383" s="467"/>
      <c r="HED2383" s="467"/>
      <c r="HEE2383" s="467"/>
      <c r="HEF2383" s="467"/>
      <c r="HEG2383" s="467"/>
      <c r="HEH2383" s="467"/>
      <c r="HEI2383" s="467"/>
      <c r="HEJ2383" s="467"/>
      <c r="HEK2383" s="467"/>
      <c r="HEL2383" s="467"/>
      <c r="HEM2383" s="467"/>
      <c r="HEN2383" s="467"/>
      <c r="HEO2383" s="467"/>
      <c r="HEP2383" s="467"/>
      <c r="HEQ2383" s="467"/>
      <c r="HER2383" s="1055"/>
      <c r="HES2383" s="695"/>
      <c r="HET2383" s="696"/>
      <c r="HEU2383" s="696"/>
      <c r="HEV2383" s="697"/>
      <c r="HEW2383" s="697"/>
      <c r="HEX2383" s="473"/>
      <c r="HEY2383" s="470"/>
      <c r="HEZ2383" s="470"/>
      <c r="HFA2383" s="470"/>
      <c r="HFB2383" s="677"/>
      <c r="HFC2383" s="470"/>
      <c r="HFD2383" s="467"/>
      <c r="HFE2383" s="559"/>
      <c r="HFF2383" s="467"/>
      <c r="HFG2383" s="467"/>
      <c r="HFH2383" s="467"/>
      <c r="HFI2383" s="467"/>
      <c r="HFJ2383" s="467"/>
      <c r="HFK2383" s="467"/>
      <c r="HFL2383" s="467"/>
      <c r="HFM2383" s="467"/>
      <c r="HFN2383" s="467"/>
      <c r="HFO2383" s="467"/>
      <c r="HFP2383" s="467"/>
      <c r="HFQ2383" s="467"/>
      <c r="HFR2383" s="467"/>
      <c r="HFS2383" s="467"/>
      <c r="HFT2383" s="467"/>
      <c r="HFU2383" s="467"/>
      <c r="HFV2383" s="467"/>
      <c r="HFW2383" s="467"/>
      <c r="HFX2383" s="467"/>
      <c r="HFY2383" s="467"/>
      <c r="HFZ2383" s="467"/>
      <c r="HGA2383" s="467"/>
      <c r="HGB2383" s="1055"/>
      <c r="HGC2383" s="695"/>
      <c r="HGD2383" s="696"/>
      <c r="HGE2383" s="696"/>
      <c r="HGF2383" s="697"/>
      <c r="HGG2383" s="697"/>
      <c r="HGH2383" s="473"/>
      <c r="HGI2383" s="470"/>
      <c r="HGJ2383" s="470"/>
      <c r="HGK2383" s="470"/>
      <c r="HGL2383" s="677"/>
      <c r="HGM2383" s="470"/>
      <c r="HGN2383" s="467"/>
      <c r="HGO2383" s="559"/>
      <c r="HGP2383" s="467"/>
      <c r="HGQ2383" s="467"/>
      <c r="HGR2383" s="467"/>
      <c r="HGS2383" s="467"/>
      <c r="HGT2383" s="467"/>
      <c r="HGU2383" s="467"/>
      <c r="HGV2383" s="467"/>
      <c r="HGW2383" s="467"/>
      <c r="HGX2383" s="467"/>
      <c r="HGY2383" s="467"/>
      <c r="HGZ2383" s="467"/>
      <c r="HHA2383" s="467"/>
      <c r="HHB2383" s="467"/>
      <c r="HHC2383" s="467"/>
      <c r="HHD2383" s="467"/>
      <c r="HHE2383" s="467"/>
      <c r="HHF2383" s="467"/>
      <c r="HHG2383" s="467"/>
      <c r="HHH2383" s="467"/>
      <c r="HHI2383" s="467"/>
      <c r="HHJ2383" s="467"/>
      <c r="HHK2383" s="467"/>
      <c r="HHL2383" s="1055"/>
      <c r="HHM2383" s="695"/>
      <c r="HHN2383" s="696"/>
      <c r="HHO2383" s="696"/>
      <c r="HHP2383" s="697"/>
      <c r="HHQ2383" s="697"/>
      <c r="HHR2383" s="473"/>
      <c r="HHS2383" s="470"/>
      <c r="HHT2383" s="470"/>
      <c r="HHU2383" s="470"/>
      <c r="HHV2383" s="677"/>
      <c r="HHW2383" s="470"/>
      <c r="HHX2383" s="467"/>
      <c r="HHY2383" s="559"/>
      <c r="HHZ2383" s="467"/>
      <c r="HIA2383" s="467"/>
      <c r="HIB2383" s="467"/>
      <c r="HIC2383" s="467"/>
      <c r="HID2383" s="467"/>
      <c r="HIE2383" s="467"/>
      <c r="HIF2383" s="467"/>
      <c r="HIG2383" s="467"/>
      <c r="HIH2383" s="467"/>
      <c r="HII2383" s="467"/>
      <c r="HIJ2383" s="467"/>
      <c r="HIK2383" s="467"/>
      <c r="HIL2383" s="467"/>
      <c r="HIM2383" s="467"/>
      <c r="HIN2383" s="467"/>
      <c r="HIO2383" s="467"/>
      <c r="HIP2383" s="467"/>
      <c r="HIQ2383" s="467"/>
      <c r="HIR2383" s="467"/>
      <c r="HIS2383" s="467"/>
      <c r="HIT2383" s="467"/>
      <c r="HIU2383" s="467"/>
      <c r="HIV2383" s="1055"/>
      <c r="HIW2383" s="695"/>
      <c r="HIX2383" s="696"/>
      <c r="HIY2383" s="696"/>
      <c r="HIZ2383" s="697"/>
      <c r="HJA2383" s="697"/>
      <c r="HJB2383" s="473"/>
      <c r="HJC2383" s="470"/>
      <c r="HJD2383" s="470"/>
      <c r="HJE2383" s="470"/>
      <c r="HJF2383" s="677"/>
      <c r="HJG2383" s="470"/>
      <c r="HJH2383" s="467"/>
      <c r="HJI2383" s="559"/>
      <c r="HJJ2383" s="467"/>
      <c r="HJK2383" s="467"/>
      <c r="HJL2383" s="467"/>
      <c r="HJM2383" s="467"/>
      <c r="HJN2383" s="467"/>
      <c r="HJO2383" s="467"/>
      <c r="HJP2383" s="467"/>
      <c r="HJQ2383" s="467"/>
      <c r="HJR2383" s="467"/>
      <c r="HJS2383" s="467"/>
      <c r="HJT2383" s="467"/>
      <c r="HJU2383" s="467"/>
      <c r="HJV2383" s="467"/>
      <c r="HJW2383" s="467"/>
      <c r="HJX2383" s="467"/>
      <c r="HJY2383" s="467"/>
      <c r="HJZ2383" s="467"/>
      <c r="HKA2383" s="467"/>
      <c r="HKB2383" s="467"/>
      <c r="HKC2383" s="467"/>
      <c r="HKD2383" s="467"/>
      <c r="HKE2383" s="467"/>
      <c r="HKF2383" s="1055"/>
      <c r="HKG2383" s="695"/>
      <c r="HKH2383" s="696"/>
      <c r="HKI2383" s="696"/>
      <c r="HKJ2383" s="697"/>
      <c r="HKK2383" s="697"/>
      <c r="HKL2383" s="473"/>
      <c r="HKM2383" s="470"/>
      <c r="HKN2383" s="470"/>
      <c r="HKO2383" s="470"/>
      <c r="HKP2383" s="677"/>
      <c r="HKQ2383" s="470"/>
      <c r="HKR2383" s="467"/>
      <c r="HKS2383" s="559"/>
      <c r="HKT2383" s="467"/>
      <c r="HKU2383" s="467"/>
      <c r="HKV2383" s="467"/>
      <c r="HKW2383" s="467"/>
      <c r="HKX2383" s="467"/>
      <c r="HKY2383" s="467"/>
      <c r="HKZ2383" s="467"/>
      <c r="HLA2383" s="467"/>
      <c r="HLB2383" s="467"/>
      <c r="HLC2383" s="467"/>
      <c r="HLD2383" s="467"/>
      <c r="HLE2383" s="467"/>
      <c r="HLF2383" s="467"/>
      <c r="HLG2383" s="467"/>
      <c r="HLH2383" s="467"/>
      <c r="HLI2383" s="467"/>
      <c r="HLJ2383" s="467"/>
      <c r="HLK2383" s="467"/>
      <c r="HLL2383" s="467"/>
      <c r="HLM2383" s="467"/>
      <c r="HLN2383" s="467"/>
      <c r="HLO2383" s="467"/>
      <c r="HLP2383" s="1055"/>
      <c r="HLQ2383" s="695"/>
      <c r="HLR2383" s="696"/>
      <c r="HLS2383" s="696"/>
      <c r="HLT2383" s="697"/>
      <c r="HLU2383" s="697"/>
      <c r="HLV2383" s="473"/>
      <c r="HLW2383" s="470"/>
      <c r="HLX2383" s="470"/>
      <c r="HLY2383" s="470"/>
      <c r="HLZ2383" s="677"/>
      <c r="HMA2383" s="470"/>
      <c r="HMB2383" s="467"/>
      <c r="HMC2383" s="559"/>
      <c r="HMD2383" s="467"/>
      <c r="HME2383" s="467"/>
      <c r="HMF2383" s="467"/>
      <c r="HMG2383" s="467"/>
      <c r="HMH2383" s="467"/>
      <c r="HMI2383" s="467"/>
      <c r="HMJ2383" s="467"/>
      <c r="HMK2383" s="467"/>
      <c r="HML2383" s="467"/>
      <c r="HMM2383" s="467"/>
      <c r="HMN2383" s="467"/>
      <c r="HMO2383" s="467"/>
      <c r="HMP2383" s="467"/>
      <c r="HMQ2383" s="467"/>
      <c r="HMR2383" s="467"/>
      <c r="HMS2383" s="467"/>
      <c r="HMT2383" s="467"/>
      <c r="HMU2383" s="467"/>
      <c r="HMV2383" s="467"/>
      <c r="HMW2383" s="467"/>
      <c r="HMX2383" s="467"/>
      <c r="HMY2383" s="467"/>
      <c r="HMZ2383" s="1055"/>
      <c r="HNA2383" s="695"/>
      <c r="HNB2383" s="696"/>
      <c r="HNC2383" s="696"/>
      <c r="HND2383" s="697"/>
      <c r="HNE2383" s="697"/>
      <c r="HNF2383" s="473"/>
      <c r="HNG2383" s="470"/>
      <c r="HNH2383" s="470"/>
      <c r="HNI2383" s="470"/>
      <c r="HNJ2383" s="677"/>
      <c r="HNK2383" s="470"/>
      <c r="HNL2383" s="467"/>
      <c r="HNM2383" s="559"/>
      <c r="HNN2383" s="467"/>
      <c r="HNO2383" s="467"/>
      <c r="HNP2383" s="467"/>
      <c r="HNQ2383" s="467"/>
      <c r="HNR2383" s="467"/>
      <c r="HNS2383" s="467"/>
      <c r="HNT2383" s="467"/>
      <c r="HNU2383" s="467"/>
      <c r="HNV2383" s="467"/>
      <c r="HNW2383" s="467"/>
      <c r="HNX2383" s="467"/>
      <c r="HNY2383" s="467"/>
      <c r="HNZ2383" s="467"/>
      <c r="HOA2383" s="467"/>
      <c r="HOB2383" s="467"/>
      <c r="HOC2383" s="467"/>
      <c r="HOD2383" s="467"/>
      <c r="HOE2383" s="467"/>
      <c r="HOF2383" s="467"/>
      <c r="HOG2383" s="467"/>
      <c r="HOH2383" s="467"/>
      <c r="HOI2383" s="467"/>
      <c r="HOJ2383" s="1055"/>
      <c r="HOK2383" s="695"/>
      <c r="HOL2383" s="696"/>
      <c r="HOM2383" s="696"/>
      <c r="HON2383" s="697"/>
      <c r="HOO2383" s="697"/>
      <c r="HOP2383" s="473"/>
      <c r="HOQ2383" s="470"/>
      <c r="HOR2383" s="470"/>
      <c r="HOS2383" s="470"/>
      <c r="HOT2383" s="677"/>
      <c r="HOU2383" s="470"/>
      <c r="HOV2383" s="467"/>
      <c r="HOW2383" s="559"/>
      <c r="HOX2383" s="467"/>
      <c r="HOY2383" s="467"/>
      <c r="HOZ2383" s="467"/>
      <c r="HPA2383" s="467"/>
      <c r="HPB2383" s="467"/>
      <c r="HPC2383" s="467"/>
      <c r="HPD2383" s="467"/>
      <c r="HPE2383" s="467"/>
      <c r="HPF2383" s="467"/>
      <c r="HPG2383" s="467"/>
      <c r="HPH2383" s="467"/>
      <c r="HPI2383" s="467"/>
      <c r="HPJ2383" s="467"/>
      <c r="HPK2383" s="467"/>
      <c r="HPL2383" s="467"/>
      <c r="HPM2383" s="467"/>
      <c r="HPN2383" s="467"/>
      <c r="HPO2383" s="467"/>
      <c r="HPP2383" s="467"/>
      <c r="HPQ2383" s="467"/>
      <c r="HPR2383" s="467"/>
      <c r="HPS2383" s="467"/>
      <c r="HPT2383" s="1055"/>
      <c r="HPU2383" s="695"/>
      <c r="HPV2383" s="696"/>
      <c r="HPW2383" s="696"/>
      <c r="HPX2383" s="697"/>
      <c r="HPY2383" s="697"/>
      <c r="HPZ2383" s="473"/>
      <c r="HQA2383" s="470"/>
      <c r="HQB2383" s="470"/>
      <c r="HQC2383" s="470"/>
      <c r="HQD2383" s="677"/>
      <c r="HQE2383" s="470"/>
      <c r="HQF2383" s="467"/>
      <c r="HQG2383" s="559"/>
      <c r="HQH2383" s="467"/>
      <c r="HQI2383" s="467"/>
      <c r="HQJ2383" s="467"/>
      <c r="HQK2383" s="467"/>
      <c r="HQL2383" s="467"/>
      <c r="HQM2383" s="467"/>
      <c r="HQN2383" s="467"/>
      <c r="HQO2383" s="467"/>
      <c r="HQP2383" s="467"/>
      <c r="HQQ2383" s="467"/>
      <c r="HQR2383" s="467"/>
      <c r="HQS2383" s="467"/>
      <c r="HQT2383" s="467"/>
      <c r="HQU2383" s="467"/>
      <c r="HQV2383" s="467"/>
      <c r="HQW2383" s="467"/>
      <c r="HQX2383" s="467"/>
      <c r="HQY2383" s="467"/>
      <c r="HQZ2383" s="467"/>
      <c r="HRA2383" s="467"/>
      <c r="HRB2383" s="467"/>
      <c r="HRC2383" s="467"/>
      <c r="HRD2383" s="1055"/>
      <c r="HRE2383" s="695"/>
      <c r="HRF2383" s="696"/>
      <c r="HRG2383" s="696"/>
      <c r="HRH2383" s="697"/>
      <c r="HRI2383" s="697"/>
      <c r="HRJ2383" s="473"/>
      <c r="HRK2383" s="470"/>
      <c r="HRL2383" s="470"/>
      <c r="HRM2383" s="470"/>
      <c r="HRN2383" s="677"/>
      <c r="HRO2383" s="470"/>
      <c r="HRP2383" s="467"/>
      <c r="HRQ2383" s="559"/>
      <c r="HRR2383" s="467"/>
      <c r="HRS2383" s="467"/>
      <c r="HRT2383" s="467"/>
      <c r="HRU2383" s="467"/>
      <c r="HRV2383" s="467"/>
      <c r="HRW2383" s="467"/>
      <c r="HRX2383" s="467"/>
      <c r="HRY2383" s="467"/>
      <c r="HRZ2383" s="467"/>
      <c r="HSA2383" s="467"/>
      <c r="HSB2383" s="467"/>
      <c r="HSC2383" s="467"/>
      <c r="HSD2383" s="467"/>
      <c r="HSE2383" s="467"/>
      <c r="HSF2383" s="467"/>
      <c r="HSG2383" s="467"/>
      <c r="HSH2383" s="467"/>
      <c r="HSI2383" s="467"/>
      <c r="HSJ2383" s="467"/>
      <c r="HSK2383" s="467"/>
      <c r="HSL2383" s="467"/>
      <c r="HSM2383" s="467"/>
      <c r="HSN2383" s="1055"/>
      <c r="HSO2383" s="695"/>
      <c r="HSP2383" s="696"/>
      <c r="HSQ2383" s="696"/>
      <c r="HSR2383" s="697"/>
      <c r="HSS2383" s="697"/>
      <c r="HST2383" s="473"/>
      <c r="HSU2383" s="470"/>
      <c r="HSV2383" s="470"/>
      <c r="HSW2383" s="470"/>
      <c r="HSX2383" s="677"/>
      <c r="HSY2383" s="470"/>
      <c r="HSZ2383" s="467"/>
      <c r="HTA2383" s="559"/>
      <c r="HTB2383" s="467"/>
      <c r="HTC2383" s="467"/>
      <c r="HTD2383" s="467"/>
      <c r="HTE2383" s="467"/>
      <c r="HTF2383" s="467"/>
      <c r="HTG2383" s="467"/>
      <c r="HTH2383" s="467"/>
      <c r="HTI2383" s="467"/>
      <c r="HTJ2383" s="467"/>
      <c r="HTK2383" s="467"/>
      <c r="HTL2383" s="467"/>
      <c r="HTM2383" s="467"/>
      <c r="HTN2383" s="467"/>
      <c r="HTO2383" s="467"/>
      <c r="HTP2383" s="467"/>
      <c r="HTQ2383" s="467"/>
      <c r="HTR2383" s="467"/>
      <c r="HTS2383" s="467"/>
      <c r="HTT2383" s="467"/>
      <c r="HTU2383" s="467"/>
      <c r="HTV2383" s="467"/>
      <c r="HTW2383" s="467"/>
      <c r="HTX2383" s="1055"/>
      <c r="HTY2383" s="695"/>
      <c r="HTZ2383" s="696"/>
      <c r="HUA2383" s="696"/>
      <c r="HUB2383" s="697"/>
      <c r="HUC2383" s="697"/>
      <c r="HUD2383" s="473"/>
      <c r="HUE2383" s="470"/>
      <c r="HUF2383" s="470"/>
      <c r="HUG2383" s="470"/>
      <c r="HUH2383" s="677"/>
      <c r="HUI2383" s="470"/>
      <c r="HUJ2383" s="467"/>
      <c r="HUK2383" s="559"/>
      <c r="HUL2383" s="467"/>
      <c r="HUM2383" s="467"/>
      <c r="HUN2383" s="467"/>
      <c r="HUO2383" s="467"/>
      <c r="HUP2383" s="467"/>
      <c r="HUQ2383" s="467"/>
      <c r="HUR2383" s="467"/>
      <c r="HUS2383" s="467"/>
      <c r="HUT2383" s="467"/>
      <c r="HUU2383" s="467"/>
      <c r="HUV2383" s="467"/>
      <c r="HUW2383" s="467"/>
      <c r="HUX2383" s="467"/>
      <c r="HUY2383" s="467"/>
      <c r="HUZ2383" s="467"/>
      <c r="HVA2383" s="467"/>
      <c r="HVB2383" s="467"/>
      <c r="HVC2383" s="467"/>
      <c r="HVD2383" s="467"/>
      <c r="HVE2383" s="467"/>
      <c r="HVF2383" s="467"/>
      <c r="HVG2383" s="467"/>
      <c r="HVH2383" s="1055"/>
      <c r="HVI2383" s="695"/>
      <c r="HVJ2383" s="696"/>
      <c r="HVK2383" s="696"/>
      <c r="HVL2383" s="697"/>
      <c r="HVM2383" s="697"/>
      <c r="HVN2383" s="473"/>
      <c r="HVO2383" s="470"/>
      <c r="HVP2383" s="470"/>
      <c r="HVQ2383" s="470"/>
      <c r="HVR2383" s="677"/>
      <c r="HVS2383" s="470"/>
      <c r="HVT2383" s="467"/>
      <c r="HVU2383" s="559"/>
      <c r="HVV2383" s="467"/>
      <c r="HVW2383" s="467"/>
      <c r="HVX2383" s="467"/>
      <c r="HVY2383" s="467"/>
      <c r="HVZ2383" s="467"/>
      <c r="HWA2383" s="467"/>
      <c r="HWB2383" s="467"/>
      <c r="HWC2383" s="467"/>
      <c r="HWD2383" s="467"/>
      <c r="HWE2383" s="467"/>
      <c r="HWF2383" s="467"/>
      <c r="HWG2383" s="467"/>
      <c r="HWH2383" s="467"/>
      <c r="HWI2383" s="467"/>
      <c r="HWJ2383" s="467"/>
      <c r="HWK2383" s="467"/>
      <c r="HWL2383" s="467"/>
      <c r="HWM2383" s="467"/>
      <c r="HWN2383" s="467"/>
      <c r="HWO2383" s="467"/>
      <c r="HWP2383" s="467"/>
      <c r="HWQ2383" s="467"/>
      <c r="HWR2383" s="1055"/>
      <c r="HWS2383" s="695"/>
      <c r="HWT2383" s="696"/>
      <c r="HWU2383" s="696"/>
      <c r="HWV2383" s="697"/>
      <c r="HWW2383" s="697"/>
      <c r="HWX2383" s="473"/>
      <c r="HWY2383" s="470"/>
      <c r="HWZ2383" s="470"/>
      <c r="HXA2383" s="470"/>
      <c r="HXB2383" s="677"/>
      <c r="HXC2383" s="470"/>
      <c r="HXD2383" s="467"/>
      <c r="HXE2383" s="559"/>
      <c r="HXF2383" s="467"/>
      <c r="HXG2383" s="467"/>
      <c r="HXH2383" s="467"/>
      <c r="HXI2383" s="467"/>
      <c r="HXJ2383" s="467"/>
      <c r="HXK2383" s="467"/>
      <c r="HXL2383" s="467"/>
      <c r="HXM2383" s="467"/>
      <c r="HXN2383" s="467"/>
      <c r="HXO2383" s="467"/>
      <c r="HXP2383" s="467"/>
      <c r="HXQ2383" s="467"/>
      <c r="HXR2383" s="467"/>
      <c r="HXS2383" s="467"/>
      <c r="HXT2383" s="467"/>
      <c r="HXU2383" s="467"/>
      <c r="HXV2383" s="467"/>
      <c r="HXW2383" s="467"/>
      <c r="HXX2383" s="467"/>
      <c r="HXY2383" s="467"/>
      <c r="HXZ2383" s="467"/>
      <c r="HYA2383" s="467"/>
      <c r="HYB2383" s="1055"/>
      <c r="HYC2383" s="695"/>
      <c r="HYD2383" s="696"/>
      <c r="HYE2383" s="696"/>
      <c r="HYF2383" s="697"/>
      <c r="HYG2383" s="697"/>
      <c r="HYH2383" s="473"/>
      <c r="HYI2383" s="470"/>
      <c r="HYJ2383" s="470"/>
      <c r="HYK2383" s="470"/>
      <c r="HYL2383" s="677"/>
      <c r="HYM2383" s="470"/>
      <c r="HYN2383" s="467"/>
      <c r="HYO2383" s="559"/>
      <c r="HYP2383" s="467"/>
      <c r="HYQ2383" s="467"/>
      <c r="HYR2383" s="467"/>
      <c r="HYS2383" s="467"/>
      <c r="HYT2383" s="467"/>
      <c r="HYU2383" s="467"/>
      <c r="HYV2383" s="467"/>
      <c r="HYW2383" s="467"/>
      <c r="HYX2383" s="467"/>
      <c r="HYY2383" s="467"/>
      <c r="HYZ2383" s="467"/>
      <c r="HZA2383" s="467"/>
      <c r="HZB2383" s="467"/>
      <c r="HZC2383" s="467"/>
      <c r="HZD2383" s="467"/>
      <c r="HZE2383" s="467"/>
      <c r="HZF2383" s="467"/>
      <c r="HZG2383" s="467"/>
      <c r="HZH2383" s="467"/>
      <c r="HZI2383" s="467"/>
      <c r="HZJ2383" s="467"/>
      <c r="HZK2383" s="467"/>
      <c r="HZL2383" s="1055"/>
      <c r="HZM2383" s="695"/>
      <c r="HZN2383" s="696"/>
      <c r="HZO2383" s="696"/>
      <c r="HZP2383" s="697"/>
      <c r="HZQ2383" s="697"/>
      <c r="HZR2383" s="473"/>
      <c r="HZS2383" s="470"/>
      <c r="HZT2383" s="470"/>
      <c r="HZU2383" s="470"/>
      <c r="HZV2383" s="677"/>
      <c r="HZW2383" s="470"/>
      <c r="HZX2383" s="467"/>
      <c r="HZY2383" s="559"/>
      <c r="HZZ2383" s="467"/>
      <c r="IAA2383" s="467"/>
      <c r="IAB2383" s="467"/>
      <c r="IAC2383" s="467"/>
      <c r="IAD2383" s="467"/>
      <c r="IAE2383" s="467"/>
      <c r="IAF2383" s="467"/>
      <c r="IAG2383" s="467"/>
      <c r="IAH2383" s="467"/>
      <c r="IAI2383" s="467"/>
      <c r="IAJ2383" s="467"/>
      <c r="IAK2383" s="467"/>
      <c r="IAL2383" s="467"/>
      <c r="IAM2383" s="467"/>
      <c r="IAN2383" s="467"/>
      <c r="IAO2383" s="467"/>
      <c r="IAP2383" s="467"/>
      <c r="IAQ2383" s="467"/>
      <c r="IAR2383" s="467"/>
      <c r="IAS2383" s="467"/>
      <c r="IAT2383" s="467"/>
      <c r="IAU2383" s="467"/>
      <c r="IAV2383" s="1055"/>
      <c r="IAW2383" s="695"/>
      <c r="IAX2383" s="696"/>
      <c r="IAY2383" s="696"/>
      <c r="IAZ2383" s="697"/>
      <c r="IBA2383" s="697"/>
      <c r="IBB2383" s="473"/>
      <c r="IBC2383" s="470"/>
      <c r="IBD2383" s="470"/>
      <c r="IBE2383" s="470"/>
      <c r="IBF2383" s="677"/>
      <c r="IBG2383" s="470"/>
      <c r="IBH2383" s="467"/>
      <c r="IBI2383" s="559"/>
      <c r="IBJ2383" s="467"/>
      <c r="IBK2383" s="467"/>
      <c r="IBL2383" s="467"/>
      <c r="IBM2383" s="467"/>
      <c r="IBN2383" s="467"/>
      <c r="IBO2383" s="467"/>
      <c r="IBP2383" s="467"/>
      <c r="IBQ2383" s="467"/>
      <c r="IBR2383" s="467"/>
      <c r="IBS2383" s="467"/>
      <c r="IBT2383" s="467"/>
      <c r="IBU2383" s="467"/>
      <c r="IBV2383" s="467"/>
      <c r="IBW2383" s="467"/>
      <c r="IBX2383" s="467"/>
      <c r="IBY2383" s="467"/>
      <c r="IBZ2383" s="467"/>
      <c r="ICA2383" s="467"/>
      <c r="ICB2383" s="467"/>
      <c r="ICC2383" s="467"/>
      <c r="ICD2383" s="467"/>
      <c r="ICE2383" s="467"/>
      <c r="ICF2383" s="1055"/>
      <c r="ICG2383" s="695"/>
      <c r="ICH2383" s="696"/>
      <c r="ICI2383" s="696"/>
      <c r="ICJ2383" s="697"/>
      <c r="ICK2383" s="697"/>
      <c r="ICL2383" s="473"/>
      <c r="ICM2383" s="470"/>
      <c r="ICN2383" s="470"/>
      <c r="ICO2383" s="470"/>
      <c r="ICP2383" s="677"/>
      <c r="ICQ2383" s="470"/>
      <c r="ICR2383" s="467"/>
      <c r="ICS2383" s="559"/>
      <c r="ICT2383" s="467"/>
      <c r="ICU2383" s="467"/>
      <c r="ICV2383" s="467"/>
      <c r="ICW2383" s="467"/>
      <c r="ICX2383" s="467"/>
      <c r="ICY2383" s="467"/>
      <c r="ICZ2383" s="467"/>
      <c r="IDA2383" s="467"/>
      <c r="IDB2383" s="467"/>
      <c r="IDC2383" s="467"/>
      <c r="IDD2383" s="467"/>
      <c r="IDE2383" s="467"/>
      <c r="IDF2383" s="467"/>
      <c r="IDG2383" s="467"/>
      <c r="IDH2383" s="467"/>
      <c r="IDI2383" s="467"/>
      <c r="IDJ2383" s="467"/>
      <c r="IDK2383" s="467"/>
      <c r="IDL2383" s="467"/>
      <c r="IDM2383" s="467"/>
      <c r="IDN2383" s="467"/>
      <c r="IDO2383" s="467"/>
      <c r="IDP2383" s="1055"/>
      <c r="IDQ2383" s="695"/>
      <c r="IDR2383" s="696"/>
      <c r="IDS2383" s="696"/>
      <c r="IDT2383" s="697"/>
      <c r="IDU2383" s="697"/>
      <c r="IDV2383" s="473"/>
      <c r="IDW2383" s="470"/>
      <c r="IDX2383" s="470"/>
      <c r="IDY2383" s="470"/>
      <c r="IDZ2383" s="677"/>
      <c r="IEA2383" s="470"/>
      <c r="IEB2383" s="467"/>
      <c r="IEC2383" s="559"/>
      <c r="IED2383" s="467"/>
      <c r="IEE2383" s="467"/>
      <c r="IEF2383" s="467"/>
      <c r="IEG2383" s="467"/>
      <c r="IEH2383" s="467"/>
      <c r="IEI2383" s="467"/>
      <c r="IEJ2383" s="467"/>
      <c r="IEK2383" s="467"/>
      <c r="IEL2383" s="467"/>
      <c r="IEM2383" s="467"/>
      <c r="IEN2383" s="467"/>
      <c r="IEO2383" s="467"/>
      <c r="IEP2383" s="467"/>
      <c r="IEQ2383" s="467"/>
      <c r="IER2383" s="467"/>
      <c r="IES2383" s="467"/>
      <c r="IET2383" s="467"/>
      <c r="IEU2383" s="467"/>
      <c r="IEV2383" s="467"/>
      <c r="IEW2383" s="467"/>
      <c r="IEX2383" s="467"/>
      <c r="IEY2383" s="467"/>
      <c r="IEZ2383" s="1055"/>
      <c r="IFA2383" s="695"/>
      <c r="IFB2383" s="696"/>
      <c r="IFC2383" s="696"/>
      <c r="IFD2383" s="697"/>
      <c r="IFE2383" s="697"/>
      <c r="IFF2383" s="473"/>
      <c r="IFG2383" s="470"/>
      <c r="IFH2383" s="470"/>
      <c r="IFI2383" s="470"/>
      <c r="IFJ2383" s="677"/>
      <c r="IFK2383" s="470"/>
      <c r="IFL2383" s="467"/>
      <c r="IFM2383" s="559"/>
      <c r="IFN2383" s="467"/>
      <c r="IFO2383" s="467"/>
      <c r="IFP2383" s="467"/>
      <c r="IFQ2383" s="467"/>
      <c r="IFR2383" s="467"/>
      <c r="IFS2383" s="467"/>
      <c r="IFT2383" s="467"/>
      <c r="IFU2383" s="467"/>
      <c r="IFV2383" s="467"/>
      <c r="IFW2383" s="467"/>
      <c r="IFX2383" s="467"/>
      <c r="IFY2383" s="467"/>
      <c r="IFZ2383" s="467"/>
      <c r="IGA2383" s="467"/>
      <c r="IGB2383" s="467"/>
      <c r="IGC2383" s="467"/>
      <c r="IGD2383" s="467"/>
      <c r="IGE2383" s="467"/>
      <c r="IGF2383" s="467"/>
      <c r="IGG2383" s="467"/>
      <c r="IGH2383" s="467"/>
      <c r="IGI2383" s="467"/>
      <c r="IGJ2383" s="1055"/>
      <c r="IGK2383" s="695"/>
      <c r="IGL2383" s="696"/>
      <c r="IGM2383" s="696"/>
      <c r="IGN2383" s="697"/>
      <c r="IGO2383" s="697"/>
      <c r="IGP2383" s="473"/>
      <c r="IGQ2383" s="470"/>
      <c r="IGR2383" s="470"/>
      <c r="IGS2383" s="470"/>
      <c r="IGT2383" s="677"/>
      <c r="IGU2383" s="470"/>
      <c r="IGV2383" s="467"/>
      <c r="IGW2383" s="559"/>
      <c r="IGX2383" s="467"/>
      <c r="IGY2383" s="467"/>
      <c r="IGZ2383" s="467"/>
      <c r="IHA2383" s="467"/>
      <c r="IHB2383" s="467"/>
      <c r="IHC2383" s="467"/>
      <c r="IHD2383" s="467"/>
      <c r="IHE2383" s="467"/>
      <c r="IHF2383" s="467"/>
      <c r="IHG2383" s="467"/>
      <c r="IHH2383" s="467"/>
      <c r="IHI2383" s="467"/>
      <c r="IHJ2383" s="467"/>
      <c r="IHK2383" s="467"/>
      <c r="IHL2383" s="467"/>
      <c r="IHM2383" s="467"/>
      <c r="IHN2383" s="467"/>
      <c r="IHO2383" s="467"/>
      <c r="IHP2383" s="467"/>
      <c r="IHQ2383" s="467"/>
      <c r="IHR2383" s="467"/>
      <c r="IHS2383" s="467"/>
      <c r="IHT2383" s="1055"/>
      <c r="IHU2383" s="695"/>
      <c r="IHV2383" s="696"/>
      <c r="IHW2383" s="696"/>
      <c r="IHX2383" s="697"/>
      <c r="IHY2383" s="697"/>
      <c r="IHZ2383" s="473"/>
      <c r="IIA2383" s="470"/>
      <c r="IIB2383" s="470"/>
      <c r="IIC2383" s="470"/>
      <c r="IID2383" s="677"/>
      <c r="IIE2383" s="470"/>
      <c r="IIF2383" s="467"/>
      <c r="IIG2383" s="559"/>
      <c r="IIH2383" s="467"/>
      <c r="III2383" s="467"/>
      <c r="IIJ2383" s="467"/>
      <c r="IIK2383" s="467"/>
      <c r="IIL2383" s="467"/>
      <c r="IIM2383" s="467"/>
      <c r="IIN2383" s="467"/>
      <c r="IIO2383" s="467"/>
      <c r="IIP2383" s="467"/>
      <c r="IIQ2383" s="467"/>
      <c r="IIR2383" s="467"/>
      <c r="IIS2383" s="467"/>
      <c r="IIT2383" s="467"/>
      <c r="IIU2383" s="467"/>
      <c r="IIV2383" s="467"/>
      <c r="IIW2383" s="467"/>
      <c r="IIX2383" s="467"/>
      <c r="IIY2383" s="467"/>
      <c r="IIZ2383" s="467"/>
      <c r="IJA2383" s="467"/>
      <c r="IJB2383" s="467"/>
      <c r="IJC2383" s="467"/>
      <c r="IJD2383" s="1055"/>
      <c r="IJE2383" s="695"/>
      <c r="IJF2383" s="696"/>
      <c r="IJG2383" s="696"/>
      <c r="IJH2383" s="697"/>
      <c r="IJI2383" s="697"/>
      <c r="IJJ2383" s="473"/>
      <c r="IJK2383" s="470"/>
      <c r="IJL2383" s="470"/>
      <c r="IJM2383" s="470"/>
      <c r="IJN2383" s="677"/>
      <c r="IJO2383" s="470"/>
      <c r="IJP2383" s="467"/>
      <c r="IJQ2383" s="559"/>
      <c r="IJR2383" s="467"/>
      <c r="IJS2383" s="467"/>
      <c r="IJT2383" s="467"/>
      <c r="IJU2383" s="467"/>
      <c r="IJV2383" s="467"/>
      <c r="IJW2383" s="467"/>
      <c r="IJX2383" s="467"/>
      <c r="IJY2383" s="467"/>
      <c r="IJZ2383" s="467"/>
      <c r="IKA2383" s="467"/>
      <c r="IKB2383" s="467"/>
      <c r="IKC2383" s="467"/>
      <c r="IKD2383" s="467"/>
      <c r="IKE2383" s="467"/>
      <c r="IKF2383" s="467"/>
      <c r="IKG2383" s="467"/>
      <c r="IKH2383" s="467"/>
      <c r="IKI2383" s="467"/>
      <c r="IKJ2383" s="467"/>
      <c r="IKK2383" s="467"/>
      <c r="IKL2383" s="467"/>
      <c r="IKM2383" s="467"/>
      <c r="IKN2383" s="1055"/>
      <c r="IKO2383" s="695"/>
      <c r="IKP2383" s="696"/>
      <c r="IKQ2383" s="696"/>
      <c r="IKR2383" s="697"/>
      <c r="IKS2383" s="697"/>
      <c r="IKT2383" s="473"/>
      <c r="IKU2383" s="470"/>
      <c r="IKV2383" s="470"/>
      <c r="IKW2383" s="470"/>
      <c r="IKX2383" s="677"/>
      <c r="IKY2383" s="470"/>
      <c r="IKZ2383" s="467"/>
      <c r="ILA2383" s="559"/>
      <c r="ILB2383" s="467"/>
      <c r="ILC2383" s="467"/>
      <c r="ILD2383" s="467"/>
      <c r="ILE2383" s="467"/>
      <c r="ILF2383" s="467"/>
      <c r="ILG2383" s="467"/>
      <c r="ILH2383" s="467"/>
      <c r="ILI2383" s="467"/>
      <c r="ILJ2383" s="467"/>
      <c r="ILK2383" s="467"/>
      <c r="ILL2383" s="467"/>
      <c r="ILM2383" s="467"/>
      <c r="ILN2383" s="467"/>
      <c r="ILO2383" s="467"/>
      <c r="ILP2383" s="467"/>
      <c r="ILQ2383" s="467"/>
      <c r="ILR2383" s="467"/>
      <c r="ILS2383" s="467"/>
      <c r="ILT2383" s="467"/>
      <c r="ILU2383" s="467"/>
      <c r="ILV2383" s="467"/>
      <c r="ILW2383" s="467"/>
      <c r="ILX2383" s="1055"/>
      <c r="ILY2383" s="695"/>
      <c r="ILZ2383" s="696"/>
      <c r="IMA2383" s="696"/>
      <c r="IMB2383" s="697"/>
      <c r="IMC2383" s="697"/>
      <c r="IMD2383" s="473"/>
      <c r="IME2383" s="470"/>
      <c r="IMF2383" s="470"/>
      <c r="IMG2383" s="470"/>
      <c r="IMH2383" s="677"/>
      <c r="IMI2383" s="470"/>
      <c r="IMJ2383" s="467"/>
      <c r="IMK2383" s="559"/>
      <c r="IML2383" s="467"/>
      <c r="IMM2383" s="467"/>
      <c r="IMN2383" s="467"/>
      <c r="IMO2383" s="467"/>
      <c r="IMP2383" s="467"/>
      <c r="IMQ2383" s="467"/>
      <c r="IMR2383" s="467"/>
      <c r="IMS2383" s="467"/>
      <c r="IMT2383" s="467"/>
      <c r="IMU2383" s="467"/>
      <c r="IMV2383" s="467"/>
      <c r="IMW2383" s="467"/>
      <c r="IMX2383" s="467"/>
      <c r="IMY2383" s="467"/>
      <c r="IMZ2383" s="467"/>
      <c r="INA2383" s="467"/>
      <c r="INB2383" s="467"/>
      <c r="INC2383" s="467"/>
      <c r="IND2383" s="467"/>
      <c r="INE2383" s="467"/>
      <c r="INF2383" s="467"/>
      <c r="ING2383" s="467"/>
      <c r="INH2383" s="1055"/>
      <c r="INI2383" s="695"/>
      <c r="INJ2383" s="696"/>
      <c r="INK2383" s="696"/>
      <c r="INL2383" s="697"/>
      <c r="INM2383" s="697"/>
      <c r="INN2383" s="473"/>
      <c r="INO2383" s="470"/>
      <c r="INP2383" s="470"/>
      <c r="INQ2383" s="470"/>
      <c r="INR2383" s="677"/>
      <c r="INS2383" s="470"/>
      <c r="INT2383" s="467"/>
      <c r="INU2383" s="559"/>
      <c r="INV2383" s="467"/>
      <c r="INW2383" s="467"/>
      <c r="INX2383" s="467"/>
      <c r="INY2383" s="467"/>
      <c r="INZ2383" s="467"/>
      <c r="IOA2383" s="467"/>
      <c r="IOB2383" s="467"/>
      <c r="IOC2383" s="467"/>
      <c r="IOD2383" s="467"/>
      <c r="IOE2383" s="467"/>
      <c r="IOF2383" s="467"/>
      <c r="IOG2383" s="467"/>
      <c r="IOH2383" s="467"/>
      <c r="IOI2383" s="467"/>
      <c r="IOJ2383" s="467"/>
      <c r="IOK2383" s="467"/>
      <c r="IOL2383" s="467"/>
      <c r="IOM2383" s="467"/>
      <c r="ION2383" s="467"/>
      <c r="IOO2383" s="467"/>
      <c r="IOP2383" s="467"/>
      <c r="IOQ2383" s="467"/>
      <c r="IOR2383" s="1055"/>
      <c r="IOS2383" s="695"/>
      <c r="IOT2383" s="696"/>
      <c r="IOU2383" s="696"/>
      <c r="IOV2383" s="697"/>
      <c r="IOW2383" s="697"/>
      <c r="IOX2383" s="473"/>
      <c r="IOY2383" s="470"/>
      <c r="IOZ2383" s="470"/>
      <c r="IPA2383" s="470"/>
      <c r="IPB2383" s="677"/>
      <c r="IPC2383" s="470"/>
      <c r="IPD2383" s="467"/>
      <c r="IPE2383" s="559"/>
      <c r="IPF2383" s="467"/>
      <c r="IPG2383" s="467"/>
      <c r="IPH2383" s="467"/>
      <c r="IPI2383" s="467"/>
      <c r="IPJ2383" s="467"/>
      <c r="IPK2383" s="467"/>
      <c r="IPL2383" s="467"/>
      <c r="IPM2383" s="467"/>
      <c r="IPN2383" s="467"/>
      <c r="IPO2383" s="467"/>
      <c r="IPP2383" s="467"/>
      <c r="IPQ2383" s="467"/>
      <c r="IPR2383" s="467"/>
      <c r="IPS2383" s="467"/>
      <c r="IPT2383" s="467"/>
      <c r="IPU2383" s="467"/>
      <c r="IPV2383" s="467"/>
      <c r="IPW2383" s="467"/>
      <c r="IPX2383" s="467"/>
      <c r="IPY2383" s="467"/>
      <c r="IPZ2383" s="467"/>
      <c r="IQA2383" s="467"/>
      <c r="IQB2383" s="1055"/>
      <c r="IQC2383" s="695"/>
      <c r="IQD2383" s="696"/>
      <c r="IQE2383" s="696"/>
      <c r="IQF2383" s="697"/>
      <c r="IQG2383" s="697"/>
      <c r="IQH2383" s="473"/>
      <c r="IQI2383" s="470"/>
      <c r="IQJ2383" s="470"/>
      <c r="IQK2383" s="470"/>
      <c r="IQL2383" s="677"/>
      <c r="IQM2383" s="470"/>
      <c r="IQN2383" s="467"/>
      <c r="IQO2383" s="559"/>
      <c r="IQP2383" s="467"/>
      <c r="IQQ2383" s="467"/>
      <c r="IQR2383" s="467"/>
      <c r="IQS2383" s="467"/>
      <c r="IQT2383" s="467"/>
      <c r="IQU2383" s="467"/>
      <c r="IQV2383" s="467"/>
      <c r="IQW2383" s="467"/>
      <c r="IQX2383" s="467"/>
      <c r="IQY2383" s="467"/>
      <c r="IQZ2383" s="467"/>
      <c r="IRA2383" s="467"/>
      <c r="IRB2383" s="467"/>
      <c r="IRC2383" s="467"/>
      <c r="IRD2383" s="467"/>
      <c r="IRE2383" s="467"/>
      <c r="IRF2383" s="467"/>
      <c r="IRG2383" s="467"/>
      <c r="IRH2383" s="467"/>
      <c r="IRI2383" s="467"/>
      <c r="IRJ2383" s="467"/>
      <c r="IRK2383" s="467"/>
      <c r="IRL2383" s="1055"/>
      <c r="IRM2383" s="695"/>
      <c r="IRN2383" s="696"/>
      <c r="IRO2383" s="696"/>
      <c r="IRP2383" s="697"/>
      <c r="IRQ2383" s="697"/>
      <c r="IRR2383" s="473"/>
      <c r="IRS2383" s="470"/>
      <c r="IRT2383" s="470"/>
      <c r="IRU2383" s="470"/>
      <c r="IRV2383" s="677"/>
      <c r="IRW2383" s="470"/>
      <c r="IRX2383" s="467"/>
      <c r="IRY2383" s="559"/>
      <c r="IRZ2383" s="467"/>
      <c r="ISA2383" s="467"/>
      <c r="ISB2383" s="467"/>
      <c r="ISC2383" s="467"/>
      <c r="ISD2383" s="467"/>
      <c r="ISE2383" s="467"/>
      <c r="ISF2383" s="467"/>
      <c r="ISG2383" s="467"/>
      <c r="ISH2383" s="467"/>
      <c r="ISI2383" s="467"/>
      <c r="ISJ2383" s="467"/>
      <c r="ISK2383" s="467"/>
      <c r="ISL2383" s="467"/>
      <c r="ISM2383" s="467"/>
      <c r="ISN2383" s="467"/>
      <c r="ISO2383" s="467"/>
      <c r="ISP2383" s="467"/>
      <c r="ISQ2383" s="467"/>
      <c r="ISR2383" s="467"/>
      <c r="ISS2383" s="467"/>
      <c r="IST2383" s="467"/>
      <c r="ISU2383" s="467"/>
      <c r="ISV2383" s="1055"/>
      <c r="ISW2383" s="695"/>
      <c r="ISX2383" s="696"/>
      <c r="ISY2383" s="696"/>
      <c r="ISZ2383" s="697"/>
      <c r="ITA2383" s="697"/>
      <c r="ITB2383" s="473"/>
      <c r="ITC2383" s="470"/>
      <c r="ITD2383" s="470"/>
      <c r="ITE2383" s="470"/>
      <c r="ITF2383" s="677"/>
      <c r="ITG2383" s="470"/>
      <c r="ITH2383" s="467"/>
      <c r="ITI2383" s="559"/>
      <c r="ITJ2383" s="467"/>
      <c r="ITK2383" s="467"/>
      <c r="ITL2383" s="467"/>
      <c r="ITM2383" s="467"/>
      <c r="ITN2383" s="467"/>
      <c r="ITO2383" s="467"/>
      <c r="ITP2383" s="467"/>
      <c r="ITQ2383" s="467"/>
      <c r="ITR2383" s="467"/>
      <c r="ITS2383" s="467"/>
      <c r="ITT2383" s="467"/>
      <c r="ITU2383" s="467"/>
      <c r="ITV2383" s="467"/>
      <c r="ITW2383" s="467"/>
      <c r="ITX2383" s="467"/>
      <c r="ITY2383" s="467"/>
      <c r="ITZ2383" s="467"/>
      <c r="IUA2383" s="467"/>
      <c r="IUB2383" s="467"/>
      <c r="IUC2383" s="467"/>
      <c r="IUD2383" s="467"/>
      <c r="IUE2383" s="467"/>
      <c r="IUF2383" s="1055"/>
      <c r="IUG2383" s="695"/>
      <c r="IUH2383" s="696"/>
      <c r="IUI2383" s="696"/>
      <c r="IUJ2383" s="697"/>
      <c r="IUK2383" s="697"/>
      <c r="IUL2383" s="473"/>
      <c r="IUM2383" s="470"/>
      <c r="IUN2383" s="470"/>
      <c r="IUO2383" s="470"/>
      <c r="IUP2383" s="677"/>
      <c r="IUQ2383" s="470"/>
      <c r="IUR2383" s="467"/>
      <c r="IUS2383" s="559"/>
      <c r="IUT2383" s="467"/>
      <c r="IUU2383" s="467"/>
      <c r="IUV2383" s="467"/>
      <c r="IUW2383" s="467"/>
      <c r="IUX2383" s="467"/>
      <c r="IUY2383" s="467"/>
      <c r="IUZ2383" s="467"/>
      <c r="IVA2383" s="467"/>
      <c r="IVB2383" s="467"/>
      <c r="IVC2383" s="467"/>
      <c r="IVD2383" s="467"/>
      <c r="IVE2383" s="467"/>
      <c r="IVF2383" s="467"/>
      <c r="IVG2383" s="467"/>
      <c r="IVH2383" s="467"/>
      <c r="IVI2383" s="467"/>
      <c r="IVJ2383" s="467"/>
      <c r="IVK2383" s="467"/>
      <c r="IVL2383" s="467"/>
      <c r="IVM2383" s="467"/>
      <c r="IVN2383" s="467"/>
      <c r="IVO2383" s="467"/>
      <c r="IVP2383" s="1055"/>
      <c r="IVQ2383" s="695"/>
      <c r="IVR2383" s="696"/>
      <c r="IVS2383" s="696"/>
      <c r="IVT2383" s="697"/>
      <c r="IVU2383" s="697"/>
      <c r="IVV2383" s="473"/>
      <c r="IVW2383" s="470"/>
      <c r="IVX2383" s="470"/>
      <c r="IVY2383" s="470"/>
      <c r="IVZ2383" s="677"/>
      <c r="IWA2383" s="470"/>
      <c r="IWB2383" s="467"/>
      <c r="IWC2383" s="559"/>
      <c r="IWD2383" s="467"/>
      <c r="IWE2383" s="467"/>
      <c r="IWF2383" s="467"/>
      <c r="IWG2383" s="467"/>
      <c r="IWH2383" s="467"/>
      <c r="IWI2383" s="467"/>
      <c r="IWJ2383" s="467"/>
      <c r="IWK2383" s="467"/>
      <c r="IWL2383" s="467"/>
      <c r="IWM2383" s="467"/>
      <c r="IWN2383" s="467"/>
      <c r="IWO2383" s="467"/>
      <c r="IWP2383" s="467"/>
      <c r="IWQ2383" s="467"/>
      <c r="IWR2383" s="467"/>
      <c r="IWS2383" s="467"/>
      <c r="IWT2383" s="467"/>
      <c r="IWU2383" s="467"/>
      <c r="IWV2383" s="467"/>
      <c r="IWW2383" s="467"/>
      <c r="IWX2383" s="467"/>
      <c r="IWY2383" s="467"/>
      <c r="IWZ2383" s="1055"/>
      <c r="IXA2383" s="695"/>
      <c r="IXB2383" s="696"/>
      <c r="IXC2383" s="696"/>
      <c r="IXD2383" s="697"/>
      <c r="IXE2383" s="697"/>
      <c r="IXF2383" s="473"/>
      <c r="IXG2383" s="470"/>
      <c r="IXH2383" s="470"/>
      <c r="IXI2383" s="470"/>
      <c r="IXJ2383" s="677"/>
      <c r="IXK2383" s="470"/>
      <c r="IXL2383" s="467"/>
      <c r="IXM2383" s="559"/>
      <c r="IXN2383" s="467"/>
      <c r="IXO2383" s="467"/>
      <c r="IXP2383" s="467"/>
      <c r="IXQ2383" s="467"/>
      <c r="IXR2383" s="467"/>
      <c r="IXS2383" s="467"/>
      <c r="IXT2383" s="467"/>
      <c r="IXU2383" s="467"/>
      <c r="IXV2383" s="467"/>
      <c r="IXW2383" s="467"/>
      <c r="IXX2383" s="467"/>
      <c r="IXY2383" s="467"/>
      <c r="IXZ2383" s="467"/>
      <c r="IYA2383" s="467"/>
      <c r="IYB2383" s="467"/>
      <c r="IYC2383" s="467"/>
      <c r="IYD2383" s="467"/>
      <c r="IYE2383" s="467"/>
      <c r="IYF2383" s="467"/>
      <c r="IYG2383" s="467"/>
      <c r="IYH2383" s="467"/>
      <c r="IYI2383" s="467"/>
      <c r="IYJ2383" s="1055"/>
      <c r="IYK2383" s="695"/>
      <c r="IYL2383" s="696"/>
      <c r="IYM2383" s="696"/>
      <c r="IYN2383" s="697"/>
      <c r="IYO2383" s="697"/>
      <c r="IYP2383" s="473"/>
      <c r="IYQ2383" s="470"/>
      <c r="IYR2383" s="470"/>
      <c r="IYS2383" s="470"/>
      <c r="IYT2383" s="677"/>
      <c r="IYU2383" s="470"/>
      <c r="IYV2383" s="467"/>
      <c r="IYW2383" s="559"/>
      <c r="IYX2383" s="467"/>
      <c r="IYY2383" s="467"/>
      <c r="IYZ2383" s="467"/>
      <c r="IZA2383" s="467"/>
      <c r="IZB2383" s="467"/>
      <c r="IZC2383" s="467"/>
      <c r="IZD2383" s="467"/>
      <c r="IZE2383" s="467"/>
      <c r="IZF2383" s="467"/>
      <c r="IZG2383" s="467"/>
      <c r="IZH2383" s="467"/>
      <c r="IZI2383" s="467"/>
      <c r="IZJ2383" s="467"/>
      <c r="IZK2383" s="467"/>
      <c r="IZL2383" s="467"/>
      <c r="IZM2383" s="467"/>
      <c r="IZN2383" s="467"/>
      <c r="IZO2383" s="467"/>
      <c r="IZP2383" s="467"/>
      <c r="IZQ2383" s="467"/>
      <c r="IZR2383" s="467"/>
      <c r="IZS2383" s="467"/>
      <c r="IZT2383" s="1055"/>
      <c r="IZU2383" s="695"/>
      <c r="IZV2383" s="696"/>
      <c r="IZW2383" s="696"/>
      <c r="IZX2383" s="697"/>
      <c r="IZY2383" s="697"/>
      <c r="IZZ2383" s="473"/>
      <c r="JAA2383" s="470"/>
      <c r="JAB2383" s="470"/>
      <c r="JAC2383" s="470"/>
      <c r="JAD2383" s="677"/>
      <c r="JAE2383" s="470"/>
      <c r="JAF2383" s="467"/>
      <c r="JAG2383" s="559"/>
      <c r="JAH2383" s="467"/>
      <c r="JAI2383" s="467"/>
      <c r="JAJ2383" s="467"/>
      <c r="JAK2383" s="467"/>
      <c r="JAL2383" s="467"/>
      <c r="JAM2383" s="467"/>
      <c r="JAN2383" s="467"/>
      <c r="JAO2383" s="467"/>
      <c r="JAP2383" s="467"/>
      <c r="JAQ2383" s="467"/>
      <c r="JAR2383" s="467"/>
      <c r="JAS2383" s="467"/>
      <c r="JAT2383" s="467"/>
      <c r="JAU2383" s="467"/>
      <c r="JAV2383" s="467"/>
      <c r="JAW2383" s="467"/>
      <c r="JAX2383" s="467"/>
      <c r="JAY2383" s="467"/>
      <c r="JAZ2383" s="467"/>
      <c r="JBA2383" s="467"/>
      <c r="JBB2383" s="467"/>
      <c r="JBC2383" s="467"/>
      <c r="JBD2383" s="1055"/>
      <c r="JBE2383" s="695"/>
      <c r="JBF2383" s="696"/>
      <c r="JBG2383" s="696"/>
      <c r="JBH2383" s="697"/>
      <c r="JBI2383" s="697"/>
      <c r="JBJ2383" s="473"/>
      <c r="JBK2383" s="470"/>
      <c r="JBL2383" s="470"/>
      <c r="JBM2383" s="470"/>
      <c r="JBN2383" s="677"/>
      <c r="JBO2383" s="470"/>
      <c r="JBP2383" s="467"/>
      <c r="JBQ2383" s="559"/>
      <c r="JBR2383" s="467"/>
      <c r="JBS2383" s="467"/>
      <c r="JBT2383" s="467"/>
      <c r="JBU2383" s="467"/>
      <c r="JBV2383" s="467"/>
      <c r="JBW2383" s="467"/>
      <c r="JBX2383" s="467"/>
      <c r="JBY2383" s="467"/>
      <c r="JBZ2383" s="467"/>
      <c r="JCA2383" s="467"/>
      <c r="JCB2383" s="467"/>
      <c r="JCC2383" s="467"/>
      <c r="JCD2383" s="467"/>
      <c r="JCE2383" s="467"/>
      <c r="JCF2383" s="467"/>
      <c r="JCG2383" s="467"/>
      <c r="JCH2383" s="467"/>
      <c r="JCI2383" s="467"/>
      <c r="JCJ2383" s="467"/>
      <c r="JCK2383" s="467"/>
      <c r="JCL2383" s="467"/>
      <c r="JCM2383" s="467"/>
      <c r="JCN2383" s="1055"/>
      <c r="JCO2383" s="695"/>
      <c r="JCP2383" s="696"/>
      <c r="JCQ2383" s="696"/>
      <c r="JCR2383" s="697"/>
      <c r="JCS2383" s="697"/>
      <c r="JCT2383" s="473"/>
      <c r="JCU2383" s="470"/>
      <c r="JCV2383" s="470"/>
      <c r="JCW2383" s="470"/>
      <c r="JCX2383" s="677"/>
      <c r="JCY2383" s="470"/>
      <c r="JCZ2383" s="467"/>
      <c r="JDA2383" s="559"/>
      <c r="JDB2383" s="467"/>
      <c r="JDC2383" s="467"/>
      <c r="JDD2383" s="467"/>
      <c r="JDE2383" s="467"/>
      <c r="JDF2383" s="467"/>
      <c r="JDG2383" s="467"/>
      <c r="JDH2383" s="467"/>
      <c r="JDI2383" s="467"/>
      <c r="JDJ2383" s="467"/>
      <c r="JDK2383" s="467"/>
      <c r="JDL2383" s="467"/>
      <c r="JDM2383" s="467"/>
      <c r="JDN2383" s="467"/>
      <c r="JDO2383" s="467"/>
      <c r="JDP2383" s="467"/>
      <c r="JDQ2383" s="467"/>
      <c r="JDR2383" s="467"/>
      <c r="JDS2383" s="467"/>
      <c r="JDT2383" s="467"/>
      <c r="JDU2383" s="467"/>
      <c r="JDV2383" s="467"/>
      <c r="JDW2383" s="467"/>
      <c r="JDX2383" s="1055"/>
      <c r="JDY2383" s="695"/>
      <c r="JDZ2383" s="696"/>
      <c r="JEA2383" s="696"/>
      <c r="JEB2383" s="697"/>
      <c r="JEC2383" s="697"/>
      <c r="JED2383" s="473"/>
      <c r="JEE2383" s="470"/>
      <c r="JEF2383" s="470"/>
      <c r="JEG2383" s="470"/>
      <c r="JEH2383" s="677"/>
      <c r="JEI2383" s="470"/>
      <c r="JEJ2383" s="467"/>
      <c r="JEK2383" s="559"/>
      <c r="JEL2383" s="467"/>
      <c r="JEM2383" s="467"/>
      <c r="JEN2383" s="467"/>
      <c r="JEO2383" s="467"/>
      <c r="JEP2383" s="467"/>
      <c r="JEQ2383" s="467"/>
      <c r="JER2383" s="467"/>
      <c r="JES2383" s="467"/>
      <c r="JET2383" s="467"/>
      <c r="JEU2383" s="467"/>
      <c r="JEV2383" s="467"/>
      <c r="JEW2383" s="467"/>
      <c r="JEX2383" s="467"/>
      <c r="JEY2383" s="467"/>
      <c r="JEZ2383" s="467"/>
      <c r="JFA2383" s="467"/>
      <c r="JFB2383" s="467"/>
      <c r="JFC2383" s="467"/>
      <c r="JFD2383" s="467"/>
      <c r="JFE2383" s="467"/>
      <c r="JFF2383" s="467"/>
      <c r="JFG2383" s="467"/>
      <c r="JFH2383" s="1055"/>
      <c r="JFI2383" s="695"/>
      <c r="JFJ2383" s="696"/>
      <c r="JFK2383" s="696"/>
      <c r="JFL2383" s="697"/>
      <c r="JFM2383" s="697"/>
      <c r="JFN2383" s="473"/>
      <c r="JFO2383" s="470"/>
      <c r="JFP2383" s="470"/>
      <c r="JFQ2383" s="470"/>
      <c r="JFR2383" s="677"/>
      <c r="JFS2383" s="470"/>
      <c r="JFT2383" s="467"/>
      <c r="JFU2383" s="559"/>
      <c r="JFV2383" s="467"/>
      <c r="JFW2383" s="467"/>
      <c r="JFX2383" s="467"/>
      <c r="JFY2383" s="467"/>
      <c r="JFZ2383" s="467"/>
      <c r="JGA2383" s="467"/>
      <c r="JGB2383" s="467"/>
      <c r="JGC2383" s="467"/>
      <c r="JGD2383" s="467"/>
      <c r="JGE2383" s="467"/>
      <c r="JGF2383" s="467"/>
      <c r="JGG2383" s="467"/>
      <c r="JGH2383" s="467"/>
      <c r="JGI2383" s="467"/>
      <c r="JGJ2383" s="467"/>
      <c r="JGK2383" s="467"/>
      <c r="JGL2383" s="467"/>
      <c r="JGM2383" s="467"/>
      <c r="JGN2383" s="467"/>
      <c r="JGO2383" s="467"/>
      <c r="JGP2383" s="467"/>
      <c r="JGQ2383" s="467"/>
      <c r="JGR2383" s="1055"/>
      <c r="JGS2383" s="695"/>
      <c r="JGT2383" s="696"/>
      <c r="JGU2383" s="696"/>
      <c r="JGV2383" s="697"/>
      <c r="JGW2383" s="697"/>
      <c r="JGX2383" s="473"/>
      <c r="JGY2383" s="470"/>
      <c r="JGZ2383" s="470"/>
      <c r="JHA2383" s="470"/>
      <c r="JHB2383" s="677"/>
      <c r="JHC2383" s="470"/>
      <c r="JHD2383" s="467"/>
      <c r="JHE2383" s="559"/>
      <c r="JHF2383" s="467"/>
      <c r="JHG2383" s="467"/>
      <c r="JHH2383" s="467"/>
      <c r="JHI2383" s="467"/>
      <c r="JHJ2383" s="467"/>
      <c r="JHK2383" s="467"/>
      <c r="JHL2383" s="467"/>
      <c r="JHM2383" s="467"/>
      <c r="JHN2383" s="467"/>
      <c r="JHO2383" s="467"/>
      <c r="JHP2383" s="467"/>
      <c r="JHQ2383" s="467"/>
      <c r="JHR2383" s="467"/>
      <c r="JHS2383" s="467"/>
      <c r="JHT2383" s="467"/>
      <c r="JHU2383" s="467"/>
      <c r="JHV2383" s="467"/>
      <c r="JHW2383" s="467"/>
      <c r="JHX2383" s="467"/>
      <c r="JHY2383" s="467"/>
      <c r="JHZ2383" s="467"/>
      <c r="JIA2383" s="467"/>
      <c r="JIB2383" s="1055"/>
      <c r="JIC2383" s="695"/>
      <c r="JID2383" s="696"/>
      <c r="JIE2383" s="696"/>
      <c r="JIF2383" s="697"/>
      <c r="JIG2383" s="697"/>
      <c r="JIH2383" s="473"/>
      <c r="JII2383" s="470"/>
      <c r="JIJ2383" s="470"/>
      <c r="JIK2383" s="470"/>
      <c r="JIL2383" s="677"/>
      <c r="JIM2383" s="470"/>
      <c r="JIN2383" s="467"/>
      <c r="JIO2383" s="559"/>
      <c r="JIP2383" s="467"/>
      <c r="JIQ2383" s="467"/>
      <c r="JIR2383" s="467"/>
      <c r="JIS2383" s="467"/>
      <c r="JIT2383" s="467"/>
      <c r="JIU2383" s="467"/>
      <c r="JIV2383" s="467"/>
      <c r="JIW2383" s="467"/>
      <c r="JIX2383" s="467"/>
      <c r="JIY2383" s="467"/>
      <c r="JIZ2383" s="467"/>
      <c r="JJA2383" s="467"/>
      <c r="JJB2383" s="467"/>
      <c r="JJC2383" s="467"/>
      <c r="JJD2383" s="467"/>
      <c r="JJE2383" s="467"/>
      <c r="JJF2383" s="467"/>
      <c r="JJG2383" s="467"/>
      <c r="JJH2383" s="467"/>
      <c r="JJI2383" s="467"/>
      <c r="JJJ2383" s="467"/>
      <c r="JJK2383" s="467"/>
      <c r="JJL2383" s="1055"/>
      <c r="JJM2383" s="695"/>
      <c r="JJN2383" s="696"/>
      <c r="JJO2383" s="696"/>
      <c r="JJP2383" s="697"/>
      <c r="JJQ2383" s="697"/>
      <c r="JJR2383" s="473"/>
      <c r="JJS2383" s="470"/>
      <c r="JJT2383" s="470"/>
      <c r="JJU2383" s="470"/>
      <c r="JJV2383" s="677"/>
      <c r="JJW2383" s="470"/>
      <c r="JJX2383" s="467"/>
      <c r="JJY2383" s="559"/>
      <c r="JJZ2383" s="467"/>
      <c r="JKA2383" s="467"/>
      <c r="JKB2383" s="467"/>
      <c r="JKC2383" s="467"/>
      <c r="JKD2383" s="467"/>
      <c r="JKE2383" s="467"/>
      <c r="JKF2383" s="467"/>
      <c r="JKG2383" s="467"/>
      <c r="JKH2383" s="467"/>
      <c r="JKI2383" s="467"/>
      <c r="JKJ2383" s="467"/>
      <c r="JKK2383" s="467"/>
      <c r="JKL2383" s="467"/>
      <c r="JKM2383" s="467"/>
      <c r="JKN2383" s="467"/>
      <c r="JKO2383" s="467"/>
      <c r="JKP2383" s="467"/>
      <c r="JKQ2383" s="467"/>
      <c r="JKR2383" s="467"/>
      <c r="JKS2383" s="467"/>
      <c r="JKT2383" s="467"/>
      <c r="JKU2383" s="467"/>
      <c r="JKV2383" s="1055"/>
      <c r="JKW2383" s="695"/>
      <c r="JKX2383" s="696"/>
      <c r="JKY2383" s="696"/>
      <c r="JKZ2383" s="697"/>
      <c r="JLA2383" s="697"/>
      <c r="JLB2383" s="473"/>
      <c r="JLC2383" s="470"/>
      <c r="JLD2383" s="470"/>
      <c r="JLE2383" s="470"/>
      <c r="JLF2383" s="677"/>
      <c r="JLG2383" s="470"/>
      <c r="JLH2383" s="467"/>
      <c r="JLI2383" s="559"/>
      <c r="JLJ2383" s="467"/>
      <c r="JLK2383" s="467"/>
      <c r="JLL2383" s="467"/>
      <c r="JLM2383" s="467"/>
      <c r="JLN2383" s="467"/>
      <c r="JLO2383" s="467"/>
      <c r="JLP2383" s="467"/>
      <c r="JLQ2383" s="467"/>
      <c r="JLR2383" s="467"/>
      <c r="JLS2383" s="467"/>
      <c r="JLT2383" s="467"/>
      <c r="JLU2383" s="467"/>
      <c r="JLV2383" s="467"/>
      <c r="JLW2383" s="467"/>
      <c r="JLX2383" s="467"/>
      <c r="JLY2383" s="467"/>
      <c r="JLZ2383" s="467"/>
      <c r="JMA2383" s="467"/>
      <c r="JMB2383" s="467"/>
      <c r="JMC2383" s="467"/>
      <c r="JMD2383" s="467"/>
      <c r="JME2383" s="467"/>
      <c r="JMF2383" s="1055"/>
      <c r="JMG2383" s="695"/>
      <c r="JMH2383" s="696"/>
      <c r="JMI2383" s="696"/>
      <c r="JMJ2383" s="697"/>
      <c r="JMK2383" s="697"/>
      <c r="JML2383" s="473"/>
      <c r="JMM2383" s="470"/>
      <c r="JMN2383" s="470"/>
      <c r="JMO2383" s="470"/>
      <c r="JMP2383" s="677"/>
      <c r="JMQ2383" s="470"/>
      <c r="JMR2383" s="467"/>
      <c r="JMS2383" s="559"/>
      <c r="JMT2383" s="467"/>
      <c r="JMU2383" s="467"/>
      <c r="JMV2383" s="467"/>
      <c r="JMW2383" s="467"/>
      <c r="JMX2383" s="467"/>
      <c r="JMY2383" s="467"/>
      <c r="JMZ2383" s="467"/>
      <c r="JNA2383" s="467"/>
      <c r="JNB2383" s="467"/>
      <c r="JNC2383" s="467"/>
      <c r="JND2383" s="467"/>
      <c r="JNE2383" s="467"/>
      <c r="JNF2383" s="467"/>
      <c r="JNG2383" s="467"/>
      <c r="JNH2383" s="467"/>
      <c r="JNI2383" s="467"/>
      <c r="JNJ2383" s="467"/>
      <c r="JNK2383" s="467"/>
      <c r="JNL2383" s="467"/>
      <c r="JNM2383" s="467"/>
      <c r="JNN2383" s="467"/>
      <c r="JNO2383" s="467"/>
      <c r="JNP2383" s="1055"/>
      <c r="JNQ2383" s="695"/>
      <c r="JNR2383" s="696"/>
      <c r="JNS2383" s="696"/>
      <c r="JNT2383" s="697"/>
      <c r="JNU2383" s="697"/>
      <c r="JNV2383" s="473"/>
      <c r="JNW2383" s="470"/>
      <c r="JNX2383" s="470"/>
      <c r="JNY2383" s="470"/>
      <c r="JNZ2383" s="677"/>
      <c r="JOA2383" s="470"/>
      <c r="JOB2383" s="467"/>
      <c r="JOC2383" s="559"/>
      <c r="JOD2383" s="467"/>
      <c r="JOE2383" s="467"/>
      <c r="JOF2383" s="467"/>
      <c r="JOG2383" s="467"/>
      <c r="JOH2383" s="467"/>
      <c r="JOI2383" s="467"/>
      <c r="JOJ2383" s="467"/>
      <c r="JOK2383" s="467"/>
      <c r="JOL2383" s="467"/>
      <c r="JOM2383" s="467"/>
      <c r="JON2383" s="467"/>
      <c r="JOO2383" s="467"/>
      <c r="JOP2383" s="467"/>
      <c r="JOQ2383" s="467"/>
      <c r="JOR2383" s="467"/>
      <c r="JOS2383" s="467"/>
      <c r="JOT2383" s="467"/>
      <c r="JOU2383" s="467"/>
      <c r="JOV2383" s="467"/>
      <c r="JOW2383" s="467"/>
      <c r="JOX2383" s="467"/>
      <c r="JOY2383" s="467"/>
      <c r="JOZ2383" s="1055"/>
      <c r="JPA2383" s="695"/>
      <c r="JPB2383" s="696"/>
      <c r="JPC2383" s="696"/>
      <c r="JPD2383" s="697"/>
      <c r="JPE2383" s="697"/>
      <c r="JPF2383" s="473"/>
      <c r="JPG2383" s="470"/>
      <c r="JPH2383" s="470"/>
      <c r="JPI2383" s="470"/>
      <c r="JPJ2383" s="677"/>
      <c r="JPK2383" s="470"/>
      <c r="JPL2383" s="467"/>
      <c r="JPM2383" s="559"/>
      <c r="JPN2383" s="467"/>
      <c r="JPO2383" s="467"/>
      <c r="JPP2383" s="467"/>
      <c r="JPQ2383" s="467"/>
      <c r="JPR2383" s="467"/>
      <c r="JPS2383" s="467"/>
      <c r="JPT2383" s="467"/>
      <c r="JPU2383" s="467"/>
      <c r="JPV2383" s="467"/>
      <c r="JPW2383" s="467"/>
      <c r="JPX2383" s="467"/>
      <c r="JPY2383" s="467"/>
      <c r="JPZ2383" s="467"/>
      <c r="JQA2383" s="467"/>
      <c r="JQB2383" s="467"/>
      <c r="JQC2383" s="467"/>
      <c r="JQD2383" s="467"/>
      <c r="JQE2383" s="467"/>
      <c r="JQF2383" s="467"/>
      <c r="JQG2383" s="467"/>
      <c r="JQH2383" s="467"/>
      <c r="JQI2383" s="467"/>
      <c r="JQJ2383" s="1055"/>
      <c r="JQK2383" s="695"/>
      <c r="JQL2383" s="696"/>
      <c r="JQM2383" s="696"/>
      <c r="JQN2383" s="697"/>
      <c r="JQO2383" s="697"/>
      <c r="JQP2383" s="473"/>
      <c r="JQQ2383" s="470"/>
      <c r="JQR2383" s="470"/>
      <c r="JQS2383" s="470"/>
      <c r="JQT2383" s="677"/>
      <c r="JQU2383" s="470"/>
      <c r="JQV2383" s="467"/>
      <c r="JQW2383" s="559"/>
      <c r="JQX2383" s="467"/>
      <c r="JQY2383" s="467"/>
      <c r="JQZ2383" s="467"/>
      <c r="JRA2383" s="467"/>
      <c r="JRB2383" s="467"/>
      <c r="JRC2383" s="467"/>
      <c r="JRD2383" s="467"/>
      <c r="JRE2383" s="467"/>
      <c r="JRF2383" s="467"/>
      <c r="JRG2383" s="467"/>
      <c r="JRH2383" s="467"/>
      <c r="JRI2383" s="467"/>
      <c r="JRJ2383" s="467"/>
      <c r="JRK2383" s="467"/>
      <c r="JRL2383" s="467"/>
      <c r="JRM2383" s="467"/>
      <c r="JRN2383" s="467"/>
      <c r="JRO2383" s="467"/>
      <c r="JRP2383" s="467"/>
      <c r="JRQ2383" s="467"/>
      <c r="JRR2383" s="467"/>
      <c r="JRS2383" s="467"/>
      <c r="JRT2383" s="1055"/>
      <c r="JRU2383" s="695"/>
      <c r="JRV2383" s="696"/>
      <c r="JRW2383" s="696"/>
      <c r="JRX2383" s="697"/>
      <c r="JRY2383" s="697"/>
      <c r="JRZ2383" s="473"/>
      <c r="JSA2383" s="470"/>
      <c r="JSB2383" s="470"/>
      <c r="JSC2383" s="470"/>
      <c r="JSD2383" s="677"/>
      <c r="JSE2383" s="470"/>
      <c r="JSF2383" s="467"/>
      <c r="JSG2383" s="559"/>
      <c r="JSH2383" s="467"/>
      <c r="JSI2383" s="467"/>
      <c r="JSJ2383" s="467"/>
      <c r="JSK2383" s="467"/>
      <c r="JSL2383" s="467"/>
      <c r="JSM2383" s="467"/>
      <c r="JSN2383" s="467"/>
      <c r="JSO2383" s="467"/>
      <c r="JSP2383" s="467"/>
      <c r="JSQ2383" s="467"/>
      <c r="JSR2383" s="467"/>
      <c r="JSS2383" s="467"/>
      <c r="JST2383" s="467"/>
      <c r="JSU2383" s="467"/>
      <c r="JSV2383" s="467"/>
      <c r="JSW2383" s="467"/>
      <c r="JSX2383" s="467"/>
      <c r="JSY2383" s="467"/>
      <c r="JSZ2383" s="467"/>
      <c r="JTA2383" s="467"/>
      <c r="JTB2383" s="467"/>
      <c r="JTC2383" s="467"/>
      <c r="JTD2383" s="1055"/>
      <c r="JTE2383" s="695"/>
      <c r="JTF2383" s="696"/>
      <c r="JTG2383" s="696"/>
      <c r="JTH2383" s="697"/>
      <c r="JTI2383" s="697"/>
      <c r="JTJ2383" s="473"/>
      <c r="JTK2383" s="470"/>
      <c r="JTL2383" s="470"/>
      <c r="JTM2383" s="470"/>
      <c r="JTN2383" s="677"/>
      <c r="JTO2383" s="470"/>
      <c r="JTP2383" s="467"/>
      <c r="JTQ2383" s="559"/>
      <c r="JTR2383" s="467"/>
      <c r="JTS2383" s="467"/>
      <c r="JTT2383" s="467"/>
      <c r="JTU2383" s="467"/>
      <c r="JTV2383" s="467"/>
      <c r="JTW2383" s="467"/>
      <c r="JTX2383" s="467"/>
      <c r="JTY2383" s="467"/>
      <c r="JTZ2383" s="467"/>
      <c r="JUA2383" s="467"/>
      <c r="JUB2383" s="467"/>
      <c r="JUC2383" s="467"/>
      <c r="JUD2383" s="467"/>
      <c r="JUE2383" s="467"/>
      <c r="JUF2383" s="467"/>
      <c r="JUG2383" s="467"/>
      <c r="JUH2383" s="467"/>
      <c r="JUI2383" s="467"/>
      <c r="JUJ2383" s="467"/>
      <c r="JUK2383" s="467"/>
      <c r="JUL2383" s="467"/>
      <c r="JUM2383" s="467"/>
      <c r="JUN2383" s="1055"/>
      <c r="JUO2383" s="695"/>
      <c r="JUP2383" s="696"/>
      <c r="JUQ2383" s="696"/>
      <c r="JUR2383" s="697"/>
      <c r="JUS2383" s="697"/>
      <c r="JUT2383" s="473"/>
      <c r="JUU2383" s="470"/>
      <c r="JUV2383" s="470"/>
      <c r="JUW2383" s="470"/>
      <c r="JUX2383" s="677"/>
      <c r="JUY2383" s="470"/>
      <c r="JUZ2383" s="467"/>
      <c r="JVA2383" s="559"/>
      <c r="JVB2383" s="467"/>
      <c r="JVC2383" s="467"/>
      <c r="JVD2383" s="467"/>
      <c r="JVE2383" s="467"/>
      <c r="JVF2383" s="467"/>
      <c r="JVG2383" s="467"/>
      <c r="JVH2383" s="467"/>
      <c r="JVI2383" s="467"/>
      <c r="JVJ2383" s="467"/>
      <c r="JVK2383" s="467"/>
      <c r="JVL2383" s="467"/>
      <c r="JVM2383" s="467"/>
      <c r="JVN2383" s="467"/>
      <c r="JVO2383" s="467"/>
      <c r="JVP2383" s="467"/>
      <c r="JVQ2383" s="467"/>
      <c r="JVR2383" s="467"/>
      <c r="JVS2383" s="467"/>
      <c r="JVT2383" s="467"/>
      <c r="JVU2383" s="467"/>
      <c r="JVV2383" s="467"/>
      <c r="JVW2383" s="467"/>
      <c r="JVX2383" s="1055"/>
      <c r="JVY2383" s="695"/>
      <c r="JVZ2383" s="696"/>
      <c r="JWA2383" s="696"/>
      <c r="JWB2383" s="697"/>
      <c r="JWC2383" s="697"/>
      <c r="JWD2383" s="473"/>
      <c r="JWE2383" s="470"/>
      <c r="JWF2383" s="470"/>
      <c r="JWG2383" s="470"/>
      <c r="JWH2383" s="677"/>
      <c r="JWI2383" s="470"/>
      <c r="JWJ2383" s="467"/>
      <c r="JWK2383" s="559"/>
      <c r="JWL2383" s="467"/>
      <c r="JWM2383" s="467"/>
      <c r="JWN2383" s="467"/>
      <c r="JWO2383" s="467"/>
      <c r="JWP2383" s="467"/>
      <c r="JWQ2383" s="467"/>
      <c r="JWR2383" s="467"/>
      <c r="JWS2383" s="467"/>
      <c r="JWT2383" s="467"/>
      <c r="JWU2383" s="467"/>
      <c r="JWV2383" s="467"/>
      <c r="JWW2383" s="467"/>
      <c r="JWX2383" s="467"/>
      <c r="JWY2383" s="467"/>
      <c r="JWZ2383" s="467"/>
      <c r="JXA2383" s="467"/>
      <c r="JXB2383" s="467"/>
      <c r="JXC2383" s="467"/>
      <c r="JXD2383" s="467"/>
      <c r="JXE2383" s="467"/>
      <c r="JXF2383" s="467"/>
      <c r="JXG2383" s="467"/>
      <c r="JXH2383" s="1055"/>
      <c r="JXI2383" s="695"/>
      <c r="JXJ2383" s="696"/>
      <c r="JXK2383" s="696"/>
      <c r="JXL2383" s="697"/>
      <c r="JXM2383" s="697"/>
      <c r="JXN2383" s="473"/>
      <c r="JXO2383" s="470"/>
      <c r="JXP2383" s="470"/>
      <c r="JXQ2383" s="470"/>
      <c r="JXR2383" s="677"/>
      <c r="JXS2383" s="470"/>
      <c r="JXT2383" s="467"/>
      <c r="JXU2383" s="559"/>
      <c r="JXV2383" s="467"/>
      <c r="JXW2383" s="467"/>
      <c r="JXX2383" s="467"/>
      <c r="JXY2383" s="467"/>
      <c r="JXZ2383" s="467"/>
      <c r="JYA2383" s="467"/>
      <c r="JYB2383" s="467"/>
      <c r="JYC2383" s="467"/>
      <c r="JYD2383" s="467"/>
      <c r="JYE2383" s="467"/>
      <c r="JYF2383" s="467"/>
      <c r="JYG2383" s="467"/>
      <c r="JYH2383" s="467"/>
      <c r="JYI2383" s="467"/>
      <c r="JYJ2383" s="467"/>
      <c r="JYK2383" s="467"/>
      <c r="JYL2383" s="467"/>
      <c r="JYM2383" s="467"/>
      <c r="JYN2383" s="467"/>
      <c r="JYO2383" s="467"/>
      <c r="JYP2383" s="467"/>
      <c r="JYQ2383" s="467"/>
      <c r="JYR2383" s="1055"/>
      <c r="JYS2383" s="695"/>
      <c r="JYT2383" s="696"/>
      <c r="JYU2383" s="696"/>
      <c r="JYV2383" s="697"/>
      <c r="JYW2383" s="697"/>
      <c r="JYX2383" s="473"/>
      <c r="JYY2383" s="470"/>
      <c r="JYZ2383" s="470"/>
      <c r="JZA2383" s="470"/>
      <c r="JZB2383" s="677"/>
      <c r="JZC2383" s="470"/>
      <c r="JZD2383" s="467"/>
      <c r="JZE2383" s="559"/>
      <c r="JZF2383" s="467"/>
      <c r="JZG2383" s="467"/>
      <c r="JZH2383" s="467"/>
      <c r="JZI2383" s="467"/>
      <c r="JZJ2383" s="467"/>
      <c r="JZK2383" s="467"/>
      <c r="JZL2383" s="467"/>
      <c r="JZM2383" s="467"/>
      <c r="JZN2383" s="467"/>
      <c r="JZO2383" s="467"/>
      <c r="JZP2383" s="467"/>
      <c r="JZQ2383" s="467"/>
      <c r="JZR2383" s="467"/>
      <c r="JZS2383" s="467"/>
      <c r="JZT2383" s="467"/>
      <c r="JZU2383" s="467"/>
      <c r="JZV2383" s="467"/>
      <c r="JZW2383" s="467"/>
      <c r="JZX2383" s="467"/>
      <c r="JZY2383" s="467"/>
      <c r="JZZ2383" s="467"/>
      <c r="KAA2383" s="467"/>
      <c r="KAB2383" s="1055"/>
      <c r="KAC2383" s="695"/>
      <c r="KAD2383" s="696"/>
      <c r="KAE2383" s="696"/>
      <c r="KAF2383" s="697"/>
      <c r="KAG2383" s="697"/>
      <c r="KAH2383" s="473"/>
      <c r="KAI2383" s="470"/>
      <c r="KAJ2383" s="470"/>
      <c r="KAK2383" s="470"/>
      <c r="KAL2383" s="677"/>
      <c r="KAM2383" s="470"/>
      <c r="KAN2383" s="467"/>
      <c r="KAO2383" s="559"/>
      <c r="KAP2383" s="467"/>
      <c r="KAQ2383" s="467"/>
      <c r="KAR2383" s="467"/>
      <c r="KAS2383" s="467"/>
      <c r="KAT2383" s="467"/>
      <c r="KAU2383" s="467"/>
      <c r="KAV2383" s="467"/>
      <c r="KAW2383" s="467"/>
      <c r="KAX2383" s="467"/>
      <c r="KAY2383" s="467"/>
      <c r="KAZ2383" s="467"/>
      <c r="KBA2383" s="467"/>
      <c r="KBB2383" s="467"/>
      <c r="KBC2383" s="467"/>
      <c r="KBD2383" s="467"/>
      <c r="KBE2383" s="467"/>
      <c r="KBF2383" s="467"/>
      <c r="KBG2383" s="467"/>
      <c r="KBH2383" s="467"/>
      <c r="KBI2383" s="467"/>
      <c r="KBJ2383" s="467"/>
      <c r="KBK2383" s="467"/>
      <c r="KBL2383" s="1055"/>
      <c r="KBM2383" s="695"/>
      <c r="KBN2383" s="696"/>
      <c r="KBO2383" s="696"/>
      <c r="KBP2383" s="697"/>
      <c r="KBQ2383" s="697"/>
      <c r="KBR2383" s="473"/>
      <c r="KBS2383" s="470"/>
      <c r="KBT2383" s="470"/>
      <c r="KBU2383" s="470"/>
      <c r="KBV2383" s="677"/>
      <c r="KBW2383" s="470"/>
      <c r="KBX2383" s="467"/>
      <c r="KBY2383" s="559"/>
      <c r="KBZ2383" s="467"/>
      <c r="KCA2383" s="467"/>
      <c r="KCB2383" s="467"/>
      <c r="KCC2383" s="467"/>
      <c r="KCD2383" s="467"/>
      <c r="KCE2383" s="467"/>
      <c r="KCF2383" s="467"/>
      <c r="KCG2383" s="467"/>
      <c r="KCH2383" s="467"/>
      <c r="KCI2383" s="467"/>
      <c r="KCJ2383" s="467"/>
      <c r="KCK2383" s="467"/>
      <c r="KCL2383" s="467"/>
      <c r="KCM2383" s="467"/>
      <c r="KCN2383" s="467"/>
      <c r="KCO2383" s="467"/>
      <c r="KCP2383" s="467"/>
      <c r="KCQ2383" s="467"/>
      <c r="KCR2383" s="467"/>
      <c r="KCS2383" s="467"/>
      <c r="KCT2383" s="467"/>
      <c r="KCU2383" s="467"/>
      <c r="KCV2383" s="1055"/>
      <c r="KCW2383" s="695"/>
      <c r="KCX2383" s="696"/>
      <c r="KCY2383" s="696"/>
      <c r="KCZ2383" s="697"/>
      <c r="KDA2383" s="697"/>
      <c r="KDB2383" s="473"/>
      <c r="KDC2383" s="470"/>
      <c r="KDD2383" s="470"/>
      <c r="KDE2383" s="470"/>
      <c r="KDF2383" s="677"/>
      <c r="KDG2383" s="470"/>
      <c r="KDH2383" s="467"/>
      <c r="KDI2383" s="559"/>
      <c r="KDJ2383" s="467"/>
      <c r="KDK2383" s="467"/>
      <c r="KDL2383" s="467"/>
      <c r="KDM2383" s="467"/>
      <c r="KDN2383" s="467"/>
      <c r="KDO2383" s="467"/>
      <c r="KDP2383" s="467"/>
      <c r="KDQ2383" s="467"/>
      <c r="KDR2383" s="467"/>
      <c r="KDS2383" s="467"/>
      <c r="KDT2383" s="467"/>
      <c r="KDU2383" s="467"/>
      <c r="KDV2383" s="467"/>
      <c r="KDW2383" s="467"/>
      <c r="KDX2383" s="467"/>
      <c r="KDY2383" s="467"/>
      <c r="KDZ2383" s="467"/>
      <c r="KEA2383" s="467"/>
      <c r="KEB2383" s="467"/>
      <c r="KEC2383" s="467"/>
      <c r="KED2383" s="467"/>
      <c r="KEE2383" s="467"/>
      <c r="KEF2383" s="1055"/>
      <c r="KEG2383" s="695"/>
      <c r="KEH2383" s="696"/>
      <c r="KEI2383" s="696"/>
      <c r="KEJ2383" s="697"/>
      <c r="KEK2383" s="697"/>
      <c r="KEL2383" s="473"/>
      <c r="KEM2383" s="470"/>
      <c r="KEN2383" s="470"/>
      <c r="KEO2383" s="470"/>
      <c r="KEP2383" s="677"/>
      <c r="KEQ2383" s="470"/>
      <c r="KER2383" s="467"/>
      <c r="KES2383" s="559"/>
      <c r="KET2383" s="467"/>
      <c r="KEU2383" s="467"/>
      <c r="KEV2383" s="467"/>
      <c r="KEW2383" s="467"/>
      <c r="KEX2383" s="467"/>
      <c r="KEY2383" s="467"/>
      <c r="KEZ2383" s="467"/>
      <c r="KFA2383" s="467"/>
      <c r="KFB2383" s="467"/>
      <c r="KFC2383" s="467"/>
      <c r="KFD2383" s="467"/>
      <c r="KFE2383" s="467"/>
      <c r="KFF2383" s="467"/>
      <c r="KFG2383" s="467"/>
      <c r="KFH2383" s="467"/>
      <c r="KFI2383" s="467"/>
      <c r="KFJ2383" s="467"/>
      <c r="KFK2383" s="467"/>
      <c r="KFL2383" s="467"/>
      <c r="KFM2383" s="467"/>
      <c r="KFN2383" s="467"/>
      <c r="KFO2383" s="467"/>
      <c r="KFP2383" s="1055"/>
      <c r="KFQ2383" s="695"/>
      <c r="KFR2383" s="696"/>
      <c r="KFS2383" s="696"/>
      <c r="KFT2383" s="697"/>
      <c r="KFU2383" s="697"/>
      <c r="KFV2383" s="473"/>
      <c r="KFW2383" s="470"/>
      <c r="KFX2383" s="470"/>
      <c r="KFY2383" s="470"/>
      <c r="KFZ2383" s="677"/>
      <c r="KGA2383" s="470"/>
      <c r="KGB2383" s="467"/>
      <c r="KGC2383" s="559"/>
      <c r="KGD2383" s="467"/>
      <c r="KGE2383" s="467"/>
      <c r="KGF2383" s="467"/>
      <c r="KGG2383" s="467"/>
      <c r="KGH2383" s="467"/>
      <c r="KGI2383" s="467"/>
      <c r="KGJ2383" s="467"/>
      <c r="KGK2383" s="467"/>
      <c r="KGL2383" s="467"/>
      <c r="KGM2383" s="467"/>
      <c r="KGN2383" s="467"/>
      <c r="KGO2383" s="467"/>
      <c r="KGP2383" s="467"/>
      <c r="KGQ2383" s="467"/>
      <c r="KGR2383" s="467"/>
      <c r="KGS2383" s="467"/>
      <c r="KGT2383" s="467"/>
      <c r="KGU2383" s="467"/>
      <c r="KGV2383" s="467"/>
      <c r="KGW2383" s="467"/>
      <c r="KGX2383" s="467"/>
      <c r="KGY2383" s="467"/>
      <c r="KGZ2383" s="1055"/>
      <c r="KHA2383" s="695"/>
      <c r="KHB2383" s="696"/>
      <c r="KHC2383" s="696"/>
      <c r="KHD2383" s="697"/>
      <c r="KHE2383" s="697"/>
      <c r="KHF2383" s="473"/>
      <c r="KHG2383" s="470"/>
      <c r="KHH2383" s="470"/>
      <c r="KHI2383" s="470"/>
      <c r="KHJ2383" s="677"/>
      <c r="KHK2383" s="470"/>
      <c r="KHL2383" s="467"/>
      <c r="KHM2383" s="559"/>
      <c r="KHN2383" s="467"/>
      <c r="KHO2383" s="467"/>
      <c r="KHP2383" s="467"/>
      <c r="KHQ2383" s="467"/>
      <c r="KHR2383" s="467"/>
      <c r="KHS2383" s="467"/>
      <c r="KHT2383" s="467"/>
      <c r="KHU2383" s="467"/>
      <c r="KHV2383" s="467"/>
      <c r="KHW2383" s="467"/>
      <c r="KHX2383" s="467"/>
      <c r="KHY2383" s="467"/>
      <c r="KHZ2383" s="467"/>
      <c r="KIA2383" s="467"/>
      <c r="KIB2383" s="467"/>
      <c r="KIC2383" s="467"/>
      <c r="KID2383" s="467"/>
      <c r="KIE2383" s="467"/>
      <c r="KIF2383" s="467"/>
      <c r="KIG2383" s="467"/>
      <c r="KIH2383" s="467"/>
      <c r="KII2383" s="467"/>
      <c r="KIJ2383" s="1055"/>
      <c r="KIK2383" s="695"/>
      <c r="KIL2383" s="696"/>
      <c r="KIM2383" s="696"/>
      <c r="KIN2383" s="697"/>
      <c r="KIO2383" s="697"/>
      <c r="KIP2383" s="473"/>
      <c r="KIQ2383" s="470"/>
      <c r="KIR2383" s="470"/>
      <c r="KIS2383" s="470"/>
      <c r="KIT2383" s="677"/>
      <c r="KIU2383" s="470"/>
      <c r="KIV2383" s="467"/>
      <c r="KIW2383" s="559"/>
      <c r="KIX2383" s="467"/>
      <c r="KIY2383" s="467"/>
      <c r="KIZ2383" s="467"/>
      <c r="KJA2383" s="467"/>
      <c r="KJB2383" s="467"/>
      <c r="KJC2383" s="467"/>
      <c r="KJD2383" s="467"/>
      <c r="KJE2383" s="467"/>
      <c r="KJF2383" s="467"/>
      <c r="KJG2383" s="467"/>
      <c r="KJH2383" s="467"/>
      <c r="KJI2383" s="467"/>
      <c r="KJJ2383" s="467"/>
      <c r="KJK2383" s="467"/>
      <c r="KJL2383" s="467"/>
      <c r="KJM2383" s="467"/>
      <c r="KJN2383" s="467"/>
      <c r="KJO2383" s="467"/>
      <c r="KJP2383" s="467"/>
      <c r="KJQ2383" s="467"/>
      <c r="KJR2383" s="467"/>
      <c r="KJS2383" s="467"/>
      <c r="KJT2383" s="1055"/>
      <c r="KJU2383" s="695"/>
      <c r="KJV2383" s="696"/>
      <c r="KJW2383" s="696"/>
      <c r="KJX2383" s="697"/>
      <c r="KJY2383" s="697"/>
      <c r="KJZ2383" s="473"/>
      <c r="KKA2383" s="470"/>
      <c r="KKB2383" s="470"/>
      <c r="KKC2383" s="470"/>
      <c r="KKD2383" s="677"/>
      <c r="KKE2383" s="470"/>
      <c r="KKF2383" s="467"/>
      <c r="KKG2383" s="559"/>
      <c r="KKH2383" s="467"/>
      <c r="KKI2383" s="467"/>
      <c r="KKJ2383" s="467"/>
      <c r="KKK2383" s="467"/>
      <c r="KKL2383" s="467"/>
      <c r="KKM2383" s="467"/>
      <c r="KKN2383" s="467"/>
      <c r="KKO2383" s="467"/>
      <c r="KKP2383" s="467"/>
      <c r="KKQ2383" s="467"/>
      <c r="KKR2383" s="467"/>
      <c r="KKS2383" s="467"/>
      <c r="KKT2383" s="467"/>
      <c r="KKU2383" s="467"/>
      <c r="KKV2383" s="467"/>
      <c r="KKW2383" s="467"/>
      <c r="KKX2383" s="467"/>
      <c r="KKY2383" s="467"/>
      <c r="KKZ2383" s="467"/>
      <c r="KLA2383" s="467"/>
      <c r="KLB2383" s="467"/>
      <c r="KLC2383" s="467"/>
      <c r="KLD2383" s="1055"/>
      <c r="KLE2383" s="695"/>
      <c r="KLF2383" s="696"/>
      <c r="KLG2383" s="696"/>
      <c r="KLH2383" s="697"/>
      <c r="KLI2383" s="697"/>
      <c r="KLJ2383" s="473"/>
      <c r="KLK2383" s="470"/>
      <c r="KLL2383" s="470"/>
      <c r="KLM2383" s="470"/>
      <c r="KLN2383" s="677"/>
      <c r="KLO2383" s="470"/>
      <c r="KLP2383" s="467"/>
      <c r="KLQ2383" s="559"/>
      <c r="KLR2383" s="467"/>
      <c r="KLS2383" s="467"/>
      <c r="KLT2383" s="467"/>
      <c r="KLU2383" s="467"/>
      <c r="KLV2383" s="467"/>
      <c r="KLW2383" s="467"/>
      <c r="KLX2383" s="467"/>
      <c r="KLY2383" s="467"/>
      <c r="KLZ2383" s="467"/>
      <c r="KMA2383" s="467"/>
      <c r="KMB2383" s="467"/>
      <c r="KMC2383" s="467"/>
      <c r="KMD2383" s="467"/>
      <c r="KME2383" s="467"/>
      <c r="KMF2383" s="467"/>
      <c r="KMG2383" s="467"/>
      <c r="KMH2383" s="467"/>
      <c r="KMI2383" s="467"/>
      <c r="KMJ2383" s="467"/>
      <c r="KMK2383" s="467"/>
      <c r="KML2383" s="467"/>
      <c r="KMM2383" s="467"/>
      <c r="KMN2383" s="1055"/>
      <c r="KMO2383" s="695"/>
      <c r="KMP2383" s="696"/>
      <c r="KMQ2383" s="696"/>
      <c r="KMR2383" s="697"/>
      <c r="KMS2383" s="697"/>
      <c r="KMT2383" s="473"/>
      <c r="KMU2383" s="470"/>
      <c r="KMV2383" s="470"/>
      <c r="KMW2383" s="470"/>
      <c r="KMX2383" s="677"/>
      <c r="KMY2383" s="470"/>
      <c r="KMZ2383" s="467"/>
      <c r="KNA2383" s="559"/>
      <c r="KNB2383" s="467"/>
      <c r="KNC2383" s="467"/>
      <c r="KND2383" s="467"/>
      <c r="KNE2383" s="467"/>
      <c r="KNF2383" s="467"/>
      <c r="KNG2383" s="467"/>
      <c r="KNH2383" s="467"/>
      <c r="KNI2383" s="467"/>
      <c r="KNJ2383" s="467"/>
      <c r="KNK2383" s="467"/>
      <c r="KNL2383" s="467"/>
      <c r="KNM2383" s="467"/>
      <c r="KNN2383" s="467"/>
      <c r="KNO2383" s="467"/>
      <c r="KNP2383" s="467"/>
      <c r="KNQ2383" s="467"/>
      <c r="KNR2383" s="467"/>
      <c r="KNS2383" s="467"/>
      <c r="KNT2383" s="467"/>
      <c r="KNU2383" s="467"/>
      <c r="KNV2383" s="467"/>
      <c r="KNW2383" s="467"/>
      <c r="KNX2383" s="1055"/>
      <c r="KNY2383" s="695"/>
      <c r="KNZ2383" s="696"/>
      <c r="KOA2383" s="696"/>
      <c r="KOB2383" s="697"/>
      <c r="KOC2383" s="697"/>
      <c r="KOD2383" s="473"/>
      <c r="KOE2383" s="470"/>
      <c r="KOF2383" s="470"/>
      <c r="KOG2383" s="470"/>
      <c r="KOH2383" s="677"/>
      <c r="KOI2383" s="470"/>
      <c r="KOJ2383" s="467"/>
      <c r="KOK2383" s="559"/>
      <c r="KOL2383" s="467"/>
      <c r="KOM2383" s="467"/>
      <c r="KON2383" s="467"/>
      <c r="KOO2383" s="467"/>
      <c r="KOP2383" s="467"/>
      <c r="KOQ2383" s="467"/>
      <c r="KOR2383" s="467"/>
      <c r="KOS2383" s="467"/>
      <c r="KOT2383" s="467"/>
      <c r="KOU2383" s="467"/>
      <c r="KOV2383" s="467"/>
      <c r="KOW2383" s="467"/>
      <c r="KOX2383" s="467"/>
      <c r="KOY2383" s="467"/>
      <c r="KOZ2383" s="467"/>
      <c r="KPA2383" s="467"/>
      <c r="KPB2383" s="467"/>
      <c r="KPC2383" s="467"/>
      <c r="KPD2383" s="467"/>
      <c r="KPE2383" s="467"/>
      <c r="KPF2383" s="467"/>
      <c r="KPG2383" s="467"/>
      <c r="KPH2383" s="1055"/>
      <c r="KPI2383" s="695"/>
      <c r="KPJ2383" s="696"/>
      <c r="KPK2383" s="696"/>
      <c r="KPL2383" s="697"/>
      <c r="KPM2383" s="697"/>
      <c r="KPN2383" s="473"/>
      <c r="KPO2383" s="470"/>
      <c r="KPP2383" s="470"/>
      <c r="KPQ2383" s="470"/>
      <c r="KPR2383" s="677"/>
      <c r="KPS2383" s="470"/>
      <c r="KPT2383" s="467"/>
      <c r="KPU2383" s="559"/>
      <c r="KPV2383" s="467"/>
      <c r="KPW2383" s="467"/>
      <c r="KPX2383" s="467"/>
      <c r="KPY2383" s="467"/>
      <c r="KPZ2383" s="467"/>
      <c r="KQA2383" s="467"/>
      <c r="KQB2383" s="467"/>
      <c r="KQC2383" s="467"/>
      <c r="KQD2383" s="467"/>
      <c r="KQE2383" s="467"/>
      <c r="KQF2383" s="467"/>
      <c r="KQG2383" s="467"/>
      <c r="KQH2383" s="467"/>
      <c r="KQI2383" s="467"/>
      <c r="KQJ2383" s="467"/>
      <c r="KQK2383" s="467"/>
      <c r="KQL2383" s="467"/>
      <c r="KQM2383" s="467"/>
      <c r="KQN2383" s="467"/>
      <c r="KQO2383" s="467"/>
      <c r="KQP2383" s="467"/>
      <c r="KQQ2383" s="467"/>
      <c r="KQR2383" s="1055"/>
      <c r="KQS2383" s="695"/>
      <c r="KQT2383" s="696"/>
      <c r="KQU2383" s="696"/>
      <c r="KQV2383" s="697"/>
      <c r="KQW2383" s="697"/>
      <c r="KQX2383" s="473"/>
      <c r="KQY2383" s="470"/>
      <c r="KQZ2383" s="470"/>
      <c r="KRA2383" s="470"/>
      <c r="KRB2383" s="677"/>
      <c r="KRC2383" s="470"/>
      <c r="KRD2383" s="467"/>
      <c r="KRE2383" s="559"/>
      <c r="KRF2383" s="467"/>
      <c r="KRG2383" s="467"/>
      <c r="KRH2383" s="467"/>
      <c r="KRI2383" s="467"/>
      <c r="KRJ2383" s="467"/>
      <c r="KRK2383" s="467"/>
      <c r="KRL2383" s="467"/>
      <c r="KRM2383" s="467"/>
      <c r="KRN2383" s="467"/>
      <c r="KRO2383" s="467"/>
      <c r="KRP2383" s="467"/>
      <c r="KRQ2383" s="467"/>
      <c r="KRR2383" s="467"/>
      <c r="KRS2383" s="467"/>
      <c r="KRT2383" s="467"/>
      <c r="KRU2383" s="467"/>
      <c r="KRV2383" s="467"/>
      <c r="KRW2383" s="467"/>
      <c r="KRX2383" s="467"/>
      <c r="KRY2383" s="467"/>
      <c r="KRZ2383" s="467"/>
      <c r="KSA2383" s="467"/>
      <c r="KSB2383" s="1055"/>
      <c r="KSC2383" s="695"/>
      <c r="KSD2383" s="696"/>
      <c r="KSE2383" s="696"/>
      <c r="KSF2383" s="697"/>
      <c r="KSG2383" s="697"/>
      <c r="KSH2383" s="473"/>
      <c r="KSI2383" s="470"/>
      <c r="KSJ2383" s="470"/>
      <c r="KSK2383" s="470"/>
      <c r="KSL2383" s="677"/>
      <c r="KSM2383" s="470"/>
      <c r="KSN2383" s="467"/>
      <c r="KSO2383" s="559"/>
      <c r="KSP2383" s="467"/>
      <c r="KSQ2383" s="467"/>
      <c r="KSR2383" s="467"/>
      <c r="KSS2383" s="467"/>
      <c r="KST2383" s="467"/>
      <c r="KSU2383" s="467"/>
      <c r="KSV2383" s="467"/>
      <c r="KSW2383" s="467"/>
      <c r="KSX2383" s="467"/>
      <c r="KSY2383" s="467"/>
      <c r="KSZ2383" s="467"/>
      <c r="KTA2383" s="467"/>
      <c r="KTB2383" s="467"/>
      <c r="KTC2383" s="467"/>
      <c r="KTD2383" s="467"/>
      <c r="KTE2383" s="467"/>
      <c r="KTF2383" s="467"/>
      <c r="KTG2383" s="467"/>
      <c r="KTH2383" s="467"/>
      <c r="KTI2383" s="467"/>
      <c r="KTJ2383" s="467"/>
      <c r="KTK2383" s="467"/>
      <c r="KTL2383" s="1055"/>
      <c r="KTM2383" s="695"/>
      <c r="KTN2383" s="696"/>
      <c r="KTO2383" s="696"/>
      <c r="KTP2383" s="697"/>
      <c r="KTQ2383" s="697"/>
      <c r="KTR2383" s="473"/>
      <c r="KTS2383" s="470"/>
      <c r="KTT2383" s="470"/>
      <c r="KTU2383" s="470"/>
      <c r="KTV2383" s="677"/>
      <c r="KTW2383" s="470"/>
      <c r="KTX2383" s="467"/>
      <c r="KTY2383" s="559"/>
      <c r="KTZ2383" s="467"/>
      <c r="KUA2383" s="467"/>
      <c r="KUB2383" s="467"/>
      <c r="KUC2383" s="467"/>
      <c r="KUD2383" s="467"/>
      <c r="KUE2383" s="467"/>
      <c r="KUF2383" s="467"/>
      <c r="KUG2383" s="467"/>
      <c r="KUH2383" s="467"/>
      <c r="KUI2383" s="467"/>
      <c r="KUJ2383" s="467"/>
      <c r="KUK2383" s="467"/>
      <c r="KUL2383" s="467"/>
      <c r="KUM2383" s="467"/>
      <c r="KUN2383" s="467"/>
      <c r="KUO2383" s="467"/>
      <c r="KUP2383" s="467"/>
      <c r="KUQ2383" s="467"/>
      <c r="KUR2383" s="467"/>
      <c r="KUS2383" s="467"/>
      <c r="KUT2383" s="467"/>
      <c r="KUU2383" s="467"/>
      <c r="KUV2383" s="1055"/>
      <c r="KUW2383" s="695"/>
      <c r="KUX2383" s="696"/>
      <c r="KUY2383" s="696"/>
      <c r="KUZ2383" s="697"/>
      <c r="KVA2383" s="697"/>
      <c r="KVB2383" s="473"/>
      <c r="KVC2383" s="470"/>
      <c r="KVD2383" s="470"/>
      <c r="KVE2383" s="470"/>
      <c r="KVF2383" s="677"/>
      <c r="KVG2383" s="470"/>
      <c r="KVH2383" s="467"/>
      <c r="KVI2383" s="559"/>
      <c r="KVJ2383" s="467"/>
      <c r="KVK2383" s="467"/>
      <c r="KVL2383" s="467"/>
      <c r="KVM2383" s="467"/>
      <c r="KVN2383" s="467"/>
      <c r="KVO2383" s="467"/>
      <c r="KVP2383" s="467"/>
      <c r="KVQ2383" s="467"/>
      <c r="KVR2383" s="467"/>
      <c r="KVS2383" s="467"/>
      <c r="KVT2383" s="467"/>
      <c r="KVU2383" s="467"/>
      <c r="KVV2383" s="467"/>
      <c r="KVW2383" s="467"/>
      <c r="KVX2383" s="467"/>
      <c r="KVY2383" s="467"/>
      <c r="KVZ2383" s="467"/>
      <c r="KWA2383" s="467"/>
      <c r="KWB2383" s="467"/>
      <c r="KWC2383" s="467"/>
      <c r="KWD2383" s="467"/>
      <c r="KWE2383" s="467"/>
      <c r="KWF2383" s="1055"/>
      <c r="KWG2383" s="695"/>
      <c r="KWH2383" s="696"/>
      <c r="KWI2383" s="696"/>
      <c r="KWJ2383" s="697"/>
      <c r="KWK2383" s="697"/>
      <c r="KWL2383" s="473"/>
      <c r="KWM2383" s="470"/>
      <c r="KWN2383" s="470"/>
      <c r="KWO2383" s="470"/>
      <c r="KWP2383" s="677"/>
      <c r="KWQ2383" s="470"/>
      <c r="KWR2383" s="467"/>
      <c r="KWS2383" s="559"/>
      <c r="KWT2383" s="467"/>
      <c r="KWU2383" s="467"/>
      <c r="KWV2383" s="467"/>
      <c r="KWW2383" s="467"/>
      <c r="KWX2383" s="467"/>
      <c r="KWY2383" s="467"/>
      <c r="KWZ2383" s="467"/>
      <c r="KXA2383" s="467"/>
      <c r="KXB2383" s="467"/>
      <c r="KXC2383" s="467"/>
      <c r="KXD2383" s="467"/>
      <c r="KXE2383" s="467"/>
      <c r="KXF2383" s="467"/>
      <c r="KXG2383" s="467"/>
      <c r="KXH2383" s="467"/>
      <c r="KXI2383" s="467"/>
      <c r="KXJ2383" s="467"/>
      <c r="KXK2383" s="467"/>
      <c r="KXL2383" s="467"/>
      <c r="KXM2383" s="467"/>
      <c r="KXN2383" s="467"/>
      <c r="KXO2383" s="467"/>
      <c r="KXP2383" s="1055"/>
      <c r="KXQ2383" s="695"/>
      <c r="KXR2383" s="696"/>
      <c r="KXS2383" s="696"/>
      <c r="KXT2383" s="697"/>
      <c r="KXU2383" s="697"/>
      <c r="KXV2383" s="473"/>
      <c r="KXW2383" s="470"/>
      <c r="KXX2383" s="470"/>
      <c r="KXY2383" s="470"/>
      <c r="KXZ2383" s="677"/>
      <c r="KYA2383" s="470"/>
      <c r="KYB2383" s="467"/>
      <c r="KYC2383" s="559"/>
      <c r="KYD2383" s="467"/>
      <c r="KYE2383" s="467"/>
      <c r="KYF2383" s="467"/>
      <c r="KYG2383" s="467"/>
      <c r="KYH2383" s="467"/>
      <c r="KYI2383" s="467"/>
      <c r="KYJ2383" s="467"/>
      <c r="KYK2383" s="467"/>
      <c r="KYL2383" s="467"/>
      <c r="KYM2383" s="467"/>
      <c r="KYN2383" s="467"/>
      <c r="KYO2383" s="467"/>
      <c r="KYP2383" s="467"/>
      <c r="KYQ2383" s="467"/>
      <c r="KYR2383" s="467"/>
      <c r="KYS2383" s="467"/>
      <c r="KYT2383" s="467"/>
      <c r="KYU2383" s="467"/>
      <c r="KYV2383" s="467"/>
      <c r="KYW2383" s="467"/>
      <c r="KYX2383" s="467"/>
      <c r="KYY2383" s="467"/>
      <c r="KYZ2383" s="1055"/>
      <c r="KZA2383" s="695"/>
      <c r="KZB2383" s="696"/>
      <c r="KZC2383" s="696"/>
      <c r="KZD2383" s="697"/>
      <c r="KZE2383" s="697"/>
      <c r="KZF2383" s="473"/>
      <c r="KZG2383" s="470"/>
      <c r="KZH2383" s="470"/>
      <c r="KZI2383" s="470"/>
      <c r="KZJ2383" s="677"/>
      <c r="KZK2383" s="470"/>
      <c r="KZL2383" s="467"/>
      <c r="KZM2383" s="559"/>
      <c r="KZN2383" s="467"/>
      <c r="KZO2383" s="467"/>
      <c r="KZP2383" s="467"/>
      <c r="KZQ2383" s="467"/>
      <c r="KZR2383" s="467"/>
      <c r="KZS2383" s="467"/>
      <c r="KZT2383" s="467"/>
      <c r="KZU2383" s="467"/>
      <c r="KZV2383" s="467"/>
      <c r="KZW2383" s="467"/>
      <c r="KZX2383" s="467"/>
      <c r="KZY2383" s="467"/>
      <c r="KZZ2383" s="467"/>
      <c r="LAA2383" s="467"/>
      <c r="LAB2383" s="467"/>
      <c r="LAC2383" s="467"/>
      <c r="LAD2383" s="467"/>
      <c r="LAE2383" s="467"/>
      <c r="LAF2383" s="467"/>
      <c r="LAG2383" s="467"/>
      <c r="LAH2383" s="467"/>
      <c r="LAI2383" s="467"/>
      <c r="LAJ2383" s="1055"/>
      <c r="LAK2383" s="695"/>
      <c r="LAL2383" s="696"/>
      <c r="LAM2383" s="696"/>
      <c r="LAN2383" s="697"/>
      <c r="LAO2383" s="697"/>
      <c r="LAP2383" s="473"/>
      <c r="LAQ2383" s="470"/>
      <c r="LAR2383" s="470"/>
      <c r="LAS2383" s="470"/>
      <c r="LAT2383" s="677"/>
      <c r="LAU2383" s="470"/>
      <c r="LAV2383" s="467"/>
      <c r="LAW2383" s="559"/>
      <c r="LAX2383" s="467"/>
      <c r="LAY2383" s="467"/>
      <c r="LAZ2383" s="467"/>
      <c r="LBA2383" s="467"/>
      <c r="LBB2383" s="467"/>
      <c r="LBC2383" s="467"/>
      <c r="LBD2383" s="467"/>
      <c r="LBE2383" s="467"/>
      <c r="LBF2383" s="467"/>
      <c r="LBG2383" s="467"/>
      <c r="LBH2383" s="467"/>
      <c r="LBI2383" s="467"/>
      <c r="LBJ2383" s="467"/>
      <c r="LBK2383" s="467"/>
      <c r="LBL2383" s="467"/>
      <c r="LBM2383" s="467"/>
      <c r="LBN2383" s="467"/>
      <c r="LBO2383" s="467"/>
      <c r="LBP2383" s="467"/>
      <c r="LBQ2383" s="467"/>
      <c r="LBR2383" s="467"/>
      <c r="LBS2383" s="467"/>
      <c r="LBT2383" s="1055"/>
      <c r="LBU2383" s="695"/>
      <c r="LBV2383" s="696"/>
      <c r="LBW2383" s="696"/>
      <c r="LBX2383" s="697"/>
      <c r="LBY2383" s="697"/>
      <c r="LBZ2383" s="473"/>
      <c r="LCA2383" s="470"/>
      <c r="LCB2383" s="470"/>
      <c r="LCC2383" s="470"/>
      <c r="LCD2383" s="677"/>
      <c r="LCE2383" s="470"/>
      <c r="LCF2383" s="467"/>
      <c r="LCG2383" s="559"/>
      <c r="LCH2383" s="467"/>
      <c r="LCI2383" s="467"/>
      <c r="LCJ2383" s="467"/>
      <c r="LCK2383" s="467"/>
      <c r="LCL2383" s="467"/>
      <c r="LCM2383" s="467"/>
      <c r="LCN2383" s="467"/>
      <c r="LCO2383" s="467"/>
      <c r="LCP2383" s="467"/>
      <c r="LCQ2383" s="467"/>
      <c r="LCR2383" s="467"/>
      <c r="LCS2383" s="467"/>
      <c r="LCT2383" s="467"/>
      <c r="LCU2383" s="467"/>
      <c r="LCV2383" s="467"/>
      <c r="LCW2383" s="467"/>
      <c r="LCX2383" s="467"/>
      <c r="LCY2383" s="467"/>
      <c r="LCZ2383" s="467"/>
      <c r="LDA2383" s="467"/>
      <c r="LDB2383" s="467"/>
      <c r="LDC2383" s="467"/>
      <c r="LDD2383" s="1055"/>
      <c r="LDE2383" s="695"/>
      <c r="LDF2383" s="696"/>
      <c r="LDG2383" s="696"/>
      <c r="LDH2383" s="697"/>
      <c r="LDI2383" s="697"/>
      <c r="LDJ2383" s="473"/>
      <c r="LDK2383" s="470"/>
      <c r="LDL2383" s="470"/>
      <c r="LDM2383" s="470"/>
      <c r="LDN2383" s="677"/>
      <c r="LDO2383" s="470"/>
      <c r="LDP2383" s="467"/>
      <c r="LDQ2383" s="559"/>
      <c r="LDR2383" s="467"/>
      <c r="LDS2383" s="467"/>
      <c r="LDT2383" s="467"/>
      <c r="LDU2383" s="467"/>
      <c r="LDV2383" s="467"/>
      <c r="LDW2383" s="467"/>
      <c r="LDX2383" s="467"/>
      <c r="LDY2383" s="467"/>
      <c r="LDZ2383" s="467"/>
      <c r="LEA2383" s="467"/>
      <c r="LEB2383" s="467"/>
      <c r="LEC2383" s="467"/>
      <c r="LED2383" s="467"/>
      <c r="LEE2383" s="467"/>
      <c r="LEF2383" s="467"/>
      <c r="LEG2383" s="467"/>
      <c r="LEH2383" s="467"/>
      <c r="LEI2383" s="467"/>
      <c r="LEJ2383" s="467"/>
      <c r="LEK2383" s="467"/>
      <c r="LEL2383" s="467"/>
      <c r="LEM2383" s="467"/>
      <c r="LEN2383" s="1055"/>
      <c r="LEO2383" s="695"/>
      <c r="LEP2383" s="696"/>
      <c r="LEQ2383" s="696"/>
      <c r="LER2383" s="697"/>
      <c r="LES2383" s="697"/>
      <c r="LET2383" s="473"/>
      <c r="LEU2383" s="470"/>
      <c r="LEV2383" s="470"/>
      <c r="LEW2383" s="470"/>
      <c r="LEX2383" s="677"/>
      <c r="LEY2383" s="470"/>
      <c r="LEZ2383" s="467"/>
      <c r="LFA2383" s="559"/>
      <c r="LFB2383" s="467"/>
      <c r="LFC2383" s="467"/>
      <c r="LFD2383" s="467"/>
      <c r="LFE2383" s="467"/>
      <c r="LFF2383" s="467"/>
      <c r="LFG2383" s="467"/>
      <c r="LFH2383" s="467"/>
      <c r="LFI2383" s="467"/>
      <c r="LFJ2383" s="467"/>
      <c r="LFK2383" s="467"/>
      <c r="LFL2383" s="467"/>
      <c r="LFM2383" s="467"/>
      <c r="LFN2383" s="467"/>
      <c r="LFO2383" s="467"/>
      <c r="LFP2383" s="467"/>
      <c r="LFQ2383" s="467"/>
      <c r="LFR2383" s="467"/>
      <c r="LFS2383" s="467"/>
      <c r="LFT2383" s="467"/>
      <c r="LFU2383" s="467"/>
      <c r="LFV2383" s="467"/>
      <c r="LFW2383" s="467"/>
      <c r="LFX2383" s="1055"/>
      <c r="LFY2383" s="695"/>
      <c r="LFZ2383" s="696"/>
      <c r="LGA2383" s="696"/>
      <c r="LGB2383" s="697"/>
      <c r="LGC2383" s="697"/>
      <c r="LGD2383" s="473"/>
      <c r="LGE2383" s="470"/>
      <c r="LGF2383" s="470"/>
      <c r="LGG2383" s="470"/>
      <c r="LGH2383" s="677"/>
      <c r="LGI2383" s="470"/>
      <c r="LGJ2383" s="467"/>
      <c r="LGK2383" s="559"/>
      <c r="LGL2383" s="467"/>
      <c r="LGM2383" s="467"/>
      <c r="LGN2383" s="467"/>
      <c r="LGO2383" s="467"/>
      <c r="LGP2383" s="467"/>
      <c r="LGQ2383" s="467"/>
      <c r="LGR2383" s="467"/>
      <c r="LGS2383" s="467"/>
      <c r="LGT2383" s="467"/>
      <c r="LGU2383" s="467"/>
      <c r="LGV2383" s="467"/>
      <c r="LGW2383" s="467"/>
      <c r="LGX2383" s="467"/>
      <c r="LGY2383" s="467"/>
      <c r="LGZ2383" s="467"/>
      <c r="LHA2383" s="467"/>
      <c r="LHB2383" s="467"/>
      <c r="LHC2383" s="467"/>
      <c r="LHD2383" s="467"/>
      <c r="LHE2383" s="467"/>
      <c r="LHF2383" s="467"/>
      <c r="LHG2383" s="467"/>
      <c r="LHH2383" s="1055"/>
      <c r="LHI2383" s="695"/>
      <c r="LHJ2383" s="696"/>
      <c r="LHK2383" s="696"/>
      <c r="LHL2383" s="697"/>
      <c r="LHM2383" s="697"/>
      <c r="LHN2383" s="473"/>
      <c r="LHO2383" s="470"/>
      <c r="LHP2383" s="470"/>
      <c r="LHQ2383" s="470"/>
      <c r="LHR2383" s="677"/>
      <c r="LHS2383" s="470"/>
      <c r="LHT2383" s="467"/>
      <c r="LHU2383" s="559"/>
      <c r="LHV2383" s="467"/>
      <c r="LHW2383" s="467"/>
      <c r="LHX2383" s="467"/>
      <c r="LHY2383" s="467"/>
      <c r="LHZ2383" s="467"/>
      <c r="LIA2383" s="467"/>
      <c r="LIB2383" s="467"/>
      <c r="LIC2383" s="467"/>
      <c r="LID2383" s="467"/>
      <c r="LIE2383" s="467"/>
      <c r="LIF2383" s="467"/>
      <c r="LIG2383" s="467"/>
      <c r="LIH2383" s="467"/>
      <c r="LII2383" s="467"/>
      <c r="LIJ2383" s="467"/>
      <c r="LIK2383" s="467"/>
      <c r="LIL2383" s="467"/>
      <c r="LIM2383" s="467"/>
      <c r="LIN2383" s="467"/>
      <c r="LIO2383" s="467"/>
      <c r="LIP2383" s="467"/>
      <c r="LIQ2383" s="467"/>
      <c r="LIR2383" s="1055"/>
      <c r="LIS2383" s="695"/>
      <c r="LIT2383" s="696"/>
      <c r="LIU2383" s="696"/>
      <c r="LIV2383" s="697"/>
      <c r="LIW2383" s="697"/>
      <c r="LIX2383" s="473"/>
      <c r="LIY2383" s="470"/>
      <c r="LIZ2383" s="470"/>
      <c r="LJA2383" s="470"/>
      <c r="LJB2383" s="677"/>
      <c r="LJC2383" s="470"/>
      <c r="LJD2383" s="467"/>
      <c r="LJE2383" s="559"/>
      <c r="LJF2383" s="467"/>
      <c r="LJG2383" s="467"/>
      <c r="LJH2383" s="467"/>
      <c r="LJI2383" s="467"/>
      <c r="LJJ2383" s="467"/>
      <c r="LJK2383" s="467"/>
      <c r="LJL2383" s="467"/>
      <c r="LJM2383" s="467"/>
      <c r="LJN2383" s="467"/>
      <c r="LJO2383" s="467"/>
      <c r="LJP2383" s="467"/>
      <c r="LJQ2383" s="467"/>
      <c r="LJR2383" s="467"/>
      <c r="LJS2383" s="467"/>
      <c r="LJT2383" s="467"/>
      <c r="LJU2383" s="467"/>
      <c r="LJV2383" s="467"/>
      <c r="LJW2383" s="467"/>
      <c r="LJX2383" s="467"/>
      <c r="LJY2383" s="467"/>
      <c r="LJZ2383" s="467"/>
      <c r="LKA2383" s="467"/>
      <c r="LKB2383" s="1055"/>
      <c r="LKC2383" s="695"/>
      <c r="LKD2383" s="696"/>
      <c r="LKE2383" s="696"/>
      <c r="LKF2383" s="697"/>
      <c r="LKG2383" s="697"/>
      <c r="LKH2383" s="473"/>
      <c r="LKI2383" s="470"/>
      <c r="LKJ2383" s="470"/>
      <c r="LKK2383" s="470"/>
      <c r="LKL2383" s="677"/>
      <c r="LKM2383" s="470"/>
      <c r="LKN2383" s="467"/>
      <c r="LKO2383" s="559"/>
      <c r="LKP2383" s="467"/>
      <c r="LKQ2383" s="467"/>
      <c r="LKR2383" s="467"/>
      <c r="LKS2383" s="467"/>
      <c r="LKT2383" s="467"/>
      <c r="LKU2383" s="467"/>
      <c r="LKV2383" s="467"/>
      <c r="LKW2383" s="467"/>
      <c r="LKX2383" s="467"/>
      <c r="LKY2383" s="467"/>
      <c r="LKZ2383" s="467"/>
      <c r="LLA2383" s="467"/>
      <c r="LLB2383" s="467"/>
      <c r="LLC2383" s="467"/>
      <c r="LLD2383" s="467"/>
      <c r="LLE2383" s="467"/>
      <c r="LLF2383" s="467"/>
      <c r="LLG2383" s="467"/>
      <c r="LLH2383" s="467"/>
      <c r="LLI2383" s="467"/>
      <c r="LLJ2383" s="467"/>
      <c r="LLK2383" s="467"/>
      <c r="LLL2383" s="1055"/>
      <c r="LLM2383" s="695"/>
      <c r="LLN2383" s="696"/>
      <c r="LLO2383" s="696"/>
      <c r="LLP2383" s="697"/>
      <c r="LLQ2383" s="697"/>
      <c r="LLR2383" s="473"/>
      <c r="LLS2383" s="470"/>
      <c r="LLT2383" s="470"/>
      <c r="LLU2383" s="470"/>
      <c r="LLV2383" s="677"/>
      <c r="LLW2383" s="470"/>
      <c r="LLX2383" s="467"/>
      <c r="LLY2383" s="559"/>
      <c r="LLZ2383" s="467"/>
      <c r="LMA2383" s="467"/>
      <c r="LMB2383" s="467"/>
      <c r="LMC2383" s="467"/>
      <c r="LMD2383" s="467"/>
      <c r="LME2383" s="467"/>
      <c r="LMF2383" s="467"/>
      <c r="LMG2383" s="467"/>
      <c r="LMH2383" s="467"/>
      <c r="LMI2383" s="467"/>
      <c r="LMJ2383" s="467"/>
      <c r="LMK2383" s="467"/>
      <c r="LML2383" s="467"/>
      <c r="LMM2383" s="467"/>
      <c r="LMN2383" s="467"/>
      <c r="LMO2383" s="467"/>
      <c r="LMP2383" s="467"/>
      <c r="LMQ2383" s="467"/>
      <c r="LMR2383" s="467"/>
      <c r="LMS2383" s="467"/>
      <c r="LMT2383" s="467"/>
      <c r="LMU2383" s="467"/>
      <c r="LMV2383" s="1055"/>
      <c r="LMW2383" s="695"/>
      <c r="LMX2383" s="696"/>
      <c r="LMY2383" s="696"/>
      <c r="LMZ2383" s="697"/>
      <c r="LNA2383" s="697"/>
      <c r="LNB2383" s="473"/>
      <c r="LNC2383" s="470"/>
      <c r="LND2383" s="470"/>
      <c r="LNE2383" s="470"/>
      <c r="LNF2383" s="677"/>
      <c r="LNG2383" s="470"/>
      <c r="LNH2383" s="467"/>
      <c r="LNI2383" s="559"/>
      <c r="LNJ2383" s="467"/>
      <c r="LNK2383" s="467"/>
      <c r="LNL2383" s="467"/>
      <c r="LNM2383" s="467"/>
      <c r="LNN2383" s="467"/>
      <c r="LNO2383" s="467"/>
      <c r="LNP2383" s="467"/>
      <c r="LNQ2383" s="467"/>
      <c r="LNR2383" s="467"/>
      <c r="LNS2383" s="467"/>
      <c r="LNT2383" s="467"/>
      <c r="LNU2383" s="467"/>
      <c r="LNV2383" s="467"/>
      <c r="LNW2383" s="467"/>
      <c r="LNX2383" s="467"/>
      <c r="LNY2383" s="467"/>
      <c r="LNZ2383" s="467"/>
      <c r="LOA2383" s="467"/>
      <c r="LOB2383" s="467"/>
      <c r="LOC2383" s="467"/>
      <c r="LOD2383" s="467"/>
      <c r="LOE2383" s="467"/>
      <c r="LOF2383" s="1055"/>
      <c r="LOG2383" s="695"/>
      <c r="LOH2383" s="696"/>
      <c r="LOI2383" s="696"/>
      <c r="LOJ2383" s="697"/>
      <c r="LOK2383" s="697"/>
      <c r="LOL2383" s="473"/>
      <c r="LOM2383" s="470"/>
      <c r="LON2383" s="470"/>
      <c r="LOO2383" s="470"/>
      <c r="LOP2383" s="677"/>
      <c r="LOQ2383" s="470"/>
      <c r="LOR2383" s="467"/>
      <c r="LOS2383" s="559"/>
      <c r="LOT2383" s="467"/>
      <c r="LOU2383" s="467"/>
      <c r="LOV2383" s="467"/>
      <c r="LOW2383" s="467"/>
      <c r="LOX2383" s="467"/>
      <c r="LOY2383" s="467"/>
      <c r="LOZ2383" s="467"/>
      <c r="LPA2383" s="467"/>
      <c r="LPB2383" s="467"/>
      <c r="LPC2383" s="467"/>
      <c r="LPD2383" s="467"/>
      <c r="LPE2383" s="467"/>
      <c r="LPF2383" s="467"/>
      <c r="LPG2383" s="467"/>
      <c r="LPH2383" s="467"/>
      <c r="LPI2383" s="467"/>
      <c r="LPJ2383" s="467"/>
      <c r="LPK2383" s="467"/>
      <c r="LPL2383" s="467"/>
      <c r="LPM2383" s="467"/>
      <c r="LPN2383" s="467"/>
      <c r="LPO2383" s="467"/>
      <c r="LPP2383" s="1055"/>
      <c r="LPQ2383" s="695"/>
      <c r="LPR2383" s="696"/>
      <c r="LPS2383" s="696"/>
      <c r="LPT2383" s="697"/>
      <c r="LPU2383" s="697"/>
      <c r="LPV2383" s="473"/>
      <c r="LPW2383" s="470"/>
      <c r="LPX2383" s="470"/>
      <c r="LPY2383" s="470"/>
      <c r="LPZ2383" s="677"/>
      <c r="LQA2383" s="470"/>
      <c r="LQB2383" s="467"/>
      <c r="LQC2383" s="559"/>
      <c r="LQD2383" s="467"/>
      <c r="LQE2383" s="467"/>
      <c r="LQF2383" s="467"/>
      <c r="LQG2383" s="467"/>
      <c r="LQH2383" s="467"/>
      <c r="LQI2383" s="467"/>
      <c r="LQJ2383" s="467"/>
      <c r="LQK2383" s="467"/>
      <c r="LQL2383" s="467"/>
      <c r="LQM2383" s="467"/>
      <c r="LQN2383" s="467"/>
      <c r="LQO2383" s="467"/>
      <c r="LQP2383" s="467"/>
      <c r="LQQ2383" s="467"/>
      <c r="LQR2383" s="467"/>
      <c r="LQS2383" s="467"/>
      <c r="LQT2383" s="467"/>
      <c r="LQU2383" s="467"/>
      <c r="LQV2383" s="467"/>
      <c r="LQW2383" s="467"/>
      <c r="LQX2383" s="467"/>
      <c r="LQY2383" s="467"/>
      <c r="LQZ2383" s="1055"/>
      <c r="LRA2383" s="695"/>
      <c r="LRB2383" s="696"/>
      <c r="LRC2383" s="696"/>
      <c r="LRD2383" s="697"/>
      <c r="LRE2383" s="697"/>
      <c r="LRF2383" s="473"/>
      <c r="LRG2383" s="470"/>
      <c r="LRH2383" s="470"/>
      <c r="LRI2383" s="470"/>
      <c r="LRJ2383" s="677"/>
      <c r="LRK2383" s="470"/>
      <c r="LRL2383" s="467"/>
      <c r="LRM2383" s="559"/>
      <c r="LRN2383" s="467"/>
      <c r="LRO2383" s="467"/>
      <c r="LRP2383" s="467"/>
      <c r="LRQ2383" s="467"/>
      <c r="LRR2383" s="467"/>
      <c r="LRS2383" s="467"/>
      <c r="LRT2383" s="467"/>
      <c r="LRU2383" s="467"/>
      <c r="LRV2383" s="467"/>
      <c r="LRW2383" s="467"/>
      <c r="LRX2383" s="467"/>
      <c r="LRY2383" s="467"/>
      <c r="LRZ2383" s="467"/>
      <c r="LSA2383" s="467"/>
      <c r="LSB2383" s="467"/>
      <c r="LSC2383" s="467"/>
      <c r="LSD2383" s="467"/>
      <c r="LSE2383" s="467"/>
      <c r="LSF2383" s="467"/>
      <c r="LSG2383" s="467"/>
      <c r="LSH2383" s="467"/>
      <c r="LSI2383" s="467"/>
      <c r="LSJ2383" s="1055"/>
      <c r="LSK2383" s="695"/>
      <c r="LSL2383" s="696"/>
      <c r="LSM2383" s="696"/>
      <c r="LSN2383" s="697"/>
      <c r="LSO2383" s="697"/>
      <c r="LSP2383" s="473"/>
      <c r="LSQ2383" s="470"/>
      <c r="LSR2383" s="470"/>
      <c r="LSS2383" s="470"/>
      <c r="LST2383" s="677"/>
      <c r="LSU2383" s="470"/>
      <c r="LSV2383" s="467"/>
      <c r="LSW2383" s="559"/>
      <c r="LSX2383" s="467"/>
      <c r="LSY2383" s="467"/>
      <c r="LSZ2383" s="467"/>
      <c r="LTA2383" s="467"/>
      <c r="LTB2383" s="467"/>
      <c r="LTC2383" s="467"/>
      <c r="LTD2383" s="467"/>
      <c r="LTE2383" s="467"/>
      <c r="LTF2383" s="467"/>
      <c r="LTG2383" s="467"/>
      <c r="LTH2383" s="467"/>
      <c r="LTI2383" s="467"/>
      <c r="LTJ2383" s="467"/>
      <c r="LTK2383" s="467"/>
      <c r="LTL2383" s="467"/>
      <c r="LTM2383" s="467"/>
      <c r="LTN2383" s="467"/>
      <c r="LTO2383" s="467"/>
      <c r="LTP2383" s="467"/>
      <c r="LTQ2383" s="467"/>
      <c r="LTR2383" s="467"/>
      <c r="LTS2383" s="467"/>
      <c r="LTT2383" s="1055"/>
      <c r="LTU2383" s="695"/>
      <c r="LTV2383" s="696"/>
      <c r="LTW2383" s="696"/>
      <c r="LTX2383" s="697"/>
      <c r="LTY2383" s="697"/>
      <c r="LTZ2383" s="473"/>
      <c r="LUA2383" s="470"/>
      <c r="LUB2383" s="470"/>
      <c r="LUC2383" s="470"/>
      <c r="LUD2383" s="677"/>
      <c r="LUE2383" s="470"/>
      <c r="LUF2383" s="467"/>
      <c r="LUG2383" s="559"/>
      <c r="LUH2383" s="467"/>
      <c r="LUI2383" s="467"/>
      <c r="LUJ2383" s="467"/>
      <c r="LUK2383" s="467"/>
      <c r="LUL2383" s="467"/>
      <c r="LUM2383" s="467"/>
      <c r="LUN2383" s="467"/>
      <c r="LUO2383" s="467"/>
      <c r="LUP2383" s="467"/>
      <c r="LUQ2383" s="467"/>
      <c r="LUR2383" s="467"/>
      <c r="LUS2383" s="467"/>
      <c r="LUT2383" s="467"/>
      <c r="LUU2383" s="467"/>
      <c r="LUV2383" s="467"/>
      <c r="LUW2383" s="467"/>
      <c r="LUX2383" s="467"/>
      <c r="LUY2383" s="467"/>
      <c r="LUZ2383" s="467"/>
      <c r="LVA2383" s="467"/>
      <c r="LVB2383" s="467"/>
      <c r="LVC2383" s="467"/>
      <c r="LVD2383" s="1055"/>
      <c r="LVE2383" s="695"/>
      <c r="LVF2383" s="696"/>
      <c r="LVG2383" s="696"/>
      <c r="LVH2383" s="697"/>
      <c r="LVI2383" s="697"/>
      <c r="LVJ2383" s="473"/>
      <c r="LVK2383" s="470"/>
      <c r="LVL2383" s="470"/>
      <c r="LVM2383" s="470"/>
      <c r="LVN2383" s="677"/>
      <c r="LVO2383" s="470"/>
      <c r="LVP2383" s="467"/>
      <c r="LVQ2383" s="559"/>
      <c r="LVR2383" s="467"/>
      <c r="LVS2383" s="467"/>
      <c r="LVT2383" s="467"/>
      <c r="LVU2383" s="467"/>
      <c r="LVV2383" s="467"/>
      <c r="LVW2383" s="467"/>
      <c r="LVX2383" s="467"/>
      <c r="LVY2383" s="467"/>
      <c r="LVZ2383" s="467"/>
      <c r="LWA2383" s="467"/>
      <c r="LWB2383" s="467"/>
      <c r="LWC2383" s="467"/>
      <c r="LWD2383" s="467"/>
      <c r="LWE2383" s="467"/>
      <c r="LWF2383" s="467"/>
      <c r="LWG2383" s="467"/>
      <c r="LWH2383" s="467"/>
      <c r="LWI2383" s="467"/>
      <c r="LWJ2383" s="467"/>
      <c r="LWK2383" s="467"/>
      <c r="LWL2383" s="467"/>
      <c r="LWM2383" s="467"/>
      <c r="LWN2383" s="1055"/>
      <c r="LWO2383" s="695"/>
      <c r="LWP2383" s="696"/>
      <c r="LWQ2383" s="696"/>
      <c r="LWR2383" s="697"/>
      <c r="LWS2383" s="697"/>
      <c r="LWT2383" s="473"/>
      <c r="LWU2383" s="470"/>
      <c r="LWV2383" s="470"/>
      <c r="LWW2383" s="470"/>
      <c r="LWX2383" s="677"/>
      <c r="LWY2383" s="470"/>
      <c r="LWZ2383" s="467"/>
      <c r="LXA2383" s="559"/>
      <c r="LXB2383" s="467"/>
      <c r="LXC2383" s="467"/>
      <c r="LXD2383" s="467"/>
      <c r="LXE2383" s="467"/>
      <c r="LXF2383" s="467"/>
      <c r="LXG2383" s="467"/>
      <c r="LXH2383" s="467"/>
      <c r="LXI2383" s="467"/>
      <c r="LXJ2383" s="467"/>
      <c r="LXK2383" s="467"/>
      <c r="LXL2383" s="467"/>
      <c r="LXM2383" s="467"/>
      <c r="LXN2383" s="467"/>
      <c r="LXO2383" s="467"/>
      <c r="LXP2383" s="467"/>
      <c r="LXQ2383" s="467"/>
      <c r="LXR2383" s="467"/>
      <c r="LXS2383" s="467"/>
      <c r="LXT2383" s="467"/>
      <c r="LXU2383" s="467"/>
      <c r="LXV2383" s="467"/>
      <c r="LXW2383" s="467"/>
      <c r="LXX2383" s="1055"/>
      <c r="LXY2383" s="695"/>
      <c r="LXZ2383" s="696"/>
      <c r="LYA2383" s="696"/>
      <c r="LYB2383" s="697"/>
      <c r="LYC2383" s="697"/>
      <c r="LYD2383" s="473"/>
      <c r="LYE2383" s="470"/>
      <c r="LYF2383" s="470"/>
      <c r="LYG2383" s="470"/>
      <c r="LYH2383" s="677"/>
      <c r="LYI2383" s="470"/>
      <c r="LYJ2383" s="467"/>
      <c r="LYK2383" s="559"/>
      <c r="LYL2383" s="467"/>
      <c r="LYM2383" s="467"/>
      <c r="LYN2383" s="467"/>
      <c r="LYO2383" s="467"/>
      <c r="LYP2383" s="467"/>
      <c r="LYQ2383" s="467"/>
      <c r="LYR2383" s="467"/>
      <c r="LYS2383" s="467"/>
      <c r="LYT2383" s="467"/>
      <c r="LYU2383" s="467"/>
      <c r="LYV2383" s="467"/>
      <c r="LYW2383" s="467"/>
      <c r="LYX2383" s="467"/>
      <c r="LYY2383" s="467"/>
      <c r="LYZ2383" s="467"/>
      <c r="LZA2383" s="467"/>
      <c r="LZB2383" s="467"/>
      <c r="LZC2383" s="467"/>
      <c r="LZD2383" s="467"/>
      <c r="LZE2383" s="467"/>
      <c r="LZF2383" s="467"/>
      <c r="LZG2383" s="467"/>
      <c r="LZH2383" s="1055"/>
      <c r="LZI2383" s="695"/>
      <c r="LZJ2383" s="696"/>
      <c r="LZK2383" s="696"/>
      <c r="LZL2383" s="697"/>
      <c r="LZM2383" s="697"/>
      <c r="LZN2383" s="473"/>
      <c r="LZO2383" s="470"/>
      <c r="LZP2383" s="470"/>
      <c r="LZQ2383" s="470"/>
      <c r="LZR2383" s="677"/>
      <c r="LZS2383" s="470"/>
      <c r="LZT2383" s="467"/>
      <c r="LZU2383" s="559"/>
      <c r="LZV2383" s="467"/>
      <c r="LZW2383" s="467"/>
      <c r="LZX2383" s="467"/>
      <c r="LZY2383" s="467"/>
      <c r="LZZ2383" s="467"/>
      <c r="MAA2383" s="467"/>
      <c r="MAB2383" s="467"/>
      <c r="MAC2383" s="467"/>
      <c r="MAD2383" s="467"/>
      <c r="MAE2383" s="467"/>
      <c r="MAF2383" s="467"/>
      <c r="MAG2383" s="467"/>
      <c r="MAH2383" s="467"/>
      <c r="MAI2383" s="467"/>
      <c r="MAJ2383" s="467"/>
      <c r="MAK2383" s="467"/>
      <c r="MAL2383" s="467"/>
      <c r="MAM2383" s="467"/>
      <c r="MAN2383" s="467"/>
      <c r="MAO2383" s="467"/>
      <c r="MAP2383" s="467"/>
      <c r="MAQ2383" s="467"/>
      <c r="MAR2383" s="1055"/>
      <c r="MAS2383" s="695"/>
      <c r="MAT2383" s="696"/>
      <c r="MAU2383" s="696"/>
      <c r="MAV2383" s="697"/>
      <c r="MAW2383" s="697"/>
      <c r="MAX2383" s="473"/>
      <c r="MAY2383" s="470"/>
      <c r="MAZ2383" s="470"/>
      <c r="MBA2383" s="470"/>
      <c r="MBB2383" s="677"/>
      <c r="MBC2383" s="470"/>
      <c r="MBD2383" s="467"/>
      <c r="MBE2383" s="559"/>
      <c r="MBF2383" s="467"/>
      <c r="MBG2383" s="467"/>
      <c r="MBH2383" s="467"/>
      <c r="MBI2383" s="467"/>
      <c r="MBJ2383" s="467"/>
      <c r="MBK2383" s="467"/>
      <c r="MBL2383" s="467"/>
      <c r="MBM2383" s="467"/>
      <c r="MBN2383" s="467"/>
      <c r="MBO2383" s="467"/>
      <c r="MBP2383" s="467"/>
      <c r="MBQ2383" s="467"/>
      <c r="MBR2383" s="467"/>
      <c r="MBS2383" s="467"/>
      <c r="MBT2383" s="467"/>
      <c r="MBU2383" s="467"/>
      <c r="MBV2383" s="467"/>
      <c r="MBW2383" s="467"/>
      <c r="MBX2383" s="467"/>
      <c r="MBY2383" s="467"/>
      <c r="MBZ2383" s="467"/>
      <c r="MCA2383" s="467"/>
      <c r="MCB2383" s="1055"/>
      <c r="MCC2383" s="695"/>
      <c r="MCD2383" s="696"/>
      <c r="MCE2383" s="696"/>
      <c r="MCF2383" s="697"/>
      <c r="MCG2383" s="697"/>
      <c r="MCH2383" s="473"/>
      <c r="MCI2383" s="470"/>
      <c r="MCJ2383" s="470"/>
      <c r="MCK2383" s="470"/>
      <c r="MCL2383" s="677"/>
      <c r="MCM2383" s="470"/>
      <c r="MCN2383" s="467"/>
      <c r="MCO2383" s="559"/>
      <c r="MCP2383" s="467"/>
      <c r="MCQ2383" s="467"/>
      <c r="MCR2383" s="467"/>
      <c r="MCS2383" s="467"/>
      <c r="MCT2383" s="467"/>
      <c r="MCU2383" s="467"/>
      <c r="MCV2383" s="467"/>
      <c r="MCW2383" s="467"/>
      <c r="MCX2383" s="467"/>
      <c r="MCY2383" s="467"/>
      <c r="MCZ2383" s="467"/>
      <c r="MDA2383" s="467"/>
      <c r="MDB2383" s="467"/>
      <c r="MDC2383" s="467"/>
      <c r="MDD2383" s="467"/>
      <c r="MDE2383" s="467"/>
      <c r="MDF2383" s="467"/>
      <c r="MDG2383" s="467"/>
      <c r="MDH2383" s="467"/>
      <c r="MDI2383" s="467"/>
      <c r="MDJ2383" s="467"/>
      <c r="MDK2383" s="467"/>
      <c r="MDL2383" s="1055"/>
      <c r="MDM2383" s="695"/>
      <c r="MDN2383" s="696"/>
      <c r="MDO2383" s="696"/>
      <c r="MDP2383" s="697"/>
      <c r="MDQ2383" s="697"/>
      <c r="MDR2383" s="473"/>
      <c r="MDS2383" s="470"/>
      <c r="MDT2383" s="470"/>
      <c r="MDU2383" s="470"/>
      <c r="MDV2383" s="677"/>
      <c r="MDW2383" s="470"/>
      <c r="MDX2383" s="467"/>
      <c r="MDY2383" s="559"/>
      <c r="MDZ2383" s="467"/>
      <c r="MEA2383" s="467"/>
      <c r="MEB2383" s="467"/>
      <c r="MEC2383" s="467"/>
      <c r="MED2383" s="467"/>
      <c r="MEE2383" s="467"/>
      <c r="MEF2383" s="467"/>
      <c r="MEG2383" s="467"/>
      <c r="MEH2383" s="467"/>
      <c r="MEI2383" s="467"/>
      <c r="MEJ2383" s="467"/>
      <c r="MEK2383" s="467"/>
      <c r="MEL2383" s="467"/>
      <c r="MEM2383" s="467"/>
      <c r="MEN2383" s="467"/>
      <c r="MEO2383" s="467"/>
      <c r="MEP2383" s="467"/>
      <c r="MEQ2383" s="467"/>
      <c r="MER2383" s="467"/>
      <c r="MES2383" s="467"/>
      <c r="MET2383" s="467"/>
      <c r="MEU2383" s="467"/>
      <c r="MEV2383" s="1055"/>
      <c r="MEW2383" s="695"/>
      <c r="MEX2383" s="696"/>
      <c r="MEY2383" s="696"/>
      <c r="MEZ2383" s="697"/>
      <c r="MFA2383" s="697"/>
      <c r="MFB2383" s="473"/>
      <c r="MFC2383" s="470"/>
      <c r="MFD2383" s="470"/>
      <c r="MFE2383" s="470"/>
      <c r="MFF2383" s="677"/>
      <c r="MFG2383" s="470"/>
      <c r="MFH2383" s="467"/>
      <c r="MFI2383" s="559"/>
      <c r="MFJ2383" s="467"/>
      <c r="MFK2383" s="467"/>
      <c r="MFL2383" s="467"/>
      <c r="MFM2383" s="467"/>
      <c r="MFN2383" s="467"/>
      <c r="MFO2383" s="467"/>
      <c r="MFP2383" s="467"/>
      <c r="MFQ2383" s="467"/>
      <c r="MFR2383" s="467"/>
      <c r="MFS2383" s="467"/>
      <c r="MFT2383" s="467"/>
      <c r="MFU2383" s="467"/>
      <c r="MFV2383" s="467"/>
      <c r="MFW2383" s="467"/>
      <c r="MFX2383" s="467"/>
      <c r="MFY2383" s="467"/>
      <c r="MFZ2383" s="467"/>
      <c r="MGA2383" s="467"/>
      <c r="MGB2383" s="467"/>
      <c r="MGC2383" s="467"/>
      <c r="MGD2383" s="467"/>
      <c r="MGE2383" s="467"/>
      <c r="MGF2383" s="1055"/>
      <c r="MGG2383" s="695"/>
      <c r="MGH2383" s="696"/>
      <c r="MGI2383" s="696"/>
      <c r="MGJ2383" s="697"/>
      <c r="MGK2383" s="697"/>
      <c r="MGL2383" s="473"/>
      <c r="MGM2383" s="470"/>
      <c r="MGN2383" s="470"/>
      <c r="MGO2383" s="470"/>
      <c r="MGP2383" s="677"/>
      <c r="MGQ2383" s="470"/>
      <c r="MGR2383" s="467"/>
      <c r="MGS2383" s="559"/>
      <c r="MGT2383" s="467"/>
      <c r="MGU2383" s="467"/>
      <c r="MGV2383" s="467"/>
      <c r="MGW2383" s="467"/>
      <c r="MGX2383" s="467"/>
      <c r="MGY2383" s="467"/>
      <c r="MGZ2383" s="467"/>
      <c r="MHA2383" s="467"/>
      <c r="MHB2383" s="467"/>
      <c r="MHC2383" s="467"/>
      <c r="MHD2383" s="467"/>
      <c r="MHE2383" s="467"/>
      <c r="MHF2383" s="467"/>
      <c r="MHG2383" s="467"/>
      <c r="MHH2383" s="467"/>
      <c r="MHI2383" s="467"/>
      <c r="MHJ2383" s="467"/>
      <c r="MHK2383" s="467"/>
      <c r="MHL2383" s="467"/>
      <c r="MHM2383" s="467"/>
      <c r="MHN2383" s="467"/>
      <c r="MHO2383" s="467"/>
      <c r="MHP2383" s="1055"/>
      <c r="MHQ2383" s="695"/>
      <c r="MHR2383" s="696"/>
      <c r="MHS2383" s="696"/>
      <c r="MHT2383" s="697"/>
      <c r="MHU2383" s="697"/>
      <c r="MHV2383" s="473"/>
      <c r="MHW2383" s="470"/>
      <c r="MHX2383" s="470"/>
      <c r="MHY2383" s="470"/>
      <c r="MHZ2383" s="677"/>
      <c r="MIA2383" s="470"/>
      <c r="MIB2383" s="467"/>
      <c r="MIC2383" s="559"/>
      <c r="MID2383" s="467"/>
      <c r="MIE2383" s="467"/>
      <c r="MIF2383" s="467"/>
      <c r="MIG2383" s="467"/>
      <c r="MIH2383" s="467"/>
      <c r="MII2383" s="467"/>
      <c r="MIJ2383" s="467"/>
      <c r="MIK2383" s="467"/>
      <c r="MIL2383" s="467"/>
      <c r="MIM2383" s="467"/>
      <c r="MIN2383" s="467"/>
      <c r="MIO2383" s="467"/>
      <c r="MIP2383" s="467"/>
      <c r="MIQ2383" s="467"/>
      <c r="MIR2383" s="467"/>
      <c r="MIS2383" s="467"/>
      <c r="MIT2383" s="467"/>
      <c r="MIU2383" s="467"/>
      <c r="MIV2383" s="467"/>
      <c r="MIW2383" s="467"/>
      <c r="MIX2383" s="467"/>
      <c r="MIY2383" s="467"/>
      <c r="MIZ2383" s="1055"/>
      <c r="MJA2383" s="695"/>
      <c r="MJB2383" s="696"/>
      <c r="MJC2383" s="696"/>
      <c r="MJD2383" s="697"/>
      <c r="MJE2383" s="697"/>
      <c r="MJF2383" s="473"/>
      <c r="MJG2383" s="470"/>
      <c r="MJH2383" s="470"/>
      <c r="MJI2383" s="470"/>
      <c r="MJJ2383" s="677"/>
      <c r="MJK2383" s="470"/>
      <c r="MJL2383" s="467"/>
      <c r="MJM2383" s="559"/>
      <c r="MJN2383" s="467"/>
      <c r="MJO2383" s="467"/>
      <c r="MJP2383" s="467"/>
      <c r="MJQ2383" s="467"/>
      <c r="MJR2383" s="467"/>
      <c r="MJS2383" s="467"/>
      <c r="MJT2383" s="467"/>
      <c r="MJU2383" s="467"/>
      <c r="MJV2383" s="467"/>
      <c r="MJW2383" s="467"/>
      <c r="MJX2383" s="467"/>
      <c r="MJY2383" s="467"/>
      <c r="MJZ2383" s="467"/>
      <c r="MKA2383" s="467"/>
      <c r="MKB2383" s="467"/>
      <c r="MKC2383" s="467"/>
      <c r="MKD2383" s="467"/>
      <c r="MKE2383" s="467"/>
      <c r="MKF2383" s="467"/>
      <c r="MKG2383" s="467"/>
      <c r="MKH2383" s="467"/>
      <c r="MKI2383" s="467"/>
      <c r="MKJ2383" s="1055"/>
      <c r="MKK2383" s="695"/>
      <c r="MKL2383" s="696"/>
      <c r="MKM2383" s="696"/>
      <c r="MKN2383" s="697"/>
      <c r="MKO2383" s="697"/>
      <c r="MKP2383" s="473"/>
      <c r="MKQ2383" s="470"/>
      <c r="MKR2383" s="470"/>
      <c r="MKS2383" s="470"/>
      <c r="MKT2383" s="677"/>
      <c r="MKU2383" s="470"/>
      <c r="MKV2383" s="467"/>
      <c r="MKW2383" s="559"/>
      <c r="MKX2383" s="467"/>
      <c r="MKY2383" s="467"/>
      <c r="MKZ2383" s="467"/>
      <c r="MLA2383" s="467"/>
      <c r="MLB2383" s="467"/>
      <c r="MLC2383" s="467"/>
      <c r="MLD2383" s="467"/>
      <c r="MLE2383" s="467"/>
      <c r="MLF2383" s="467"/>
      <c r="MLG2383" s="467"/>
      <c r="MLH2383" s="467"/>
      <c r="MLI2383" s="467"/>
      <c r="MLJ2383" s="467"/>
      <c r="MLK2383" s="467"/>
      <c r="MLL2383" s="467"/>
      <c r="MLM2383" s="467"/>
      <c r="MLN2383" s="467"/>
      <c r="MLO2383" s="467"/>
      <c r="MLP2383" s="467"/>
      <c r="MLQ2383" s="467"/>
      <c r="MLR2383" s="467"/>
      <c r="MLS2383" s="467"/>
      <c r="MLT2383" s="1055"/>
      <c r="MLU2383" s="695"/>
      <c r="MLV2383" s="696"/>
      <c r="MLW2383" s="696"/>
      <c r="MLX2383" s="697"/>
      <c r="MLY2383" s="697"/>
      <c r="MLZ2383" s="473"/>
      <c r="MMA2383" s="470"/>
      <c r="MMB2383" s="470"/>
      <c r="MMC2383" s="470"/>
      <c r="MMD2383" s="677"/>
      <c r="MME2383" s="470"/>
      <c r="MMF2383" s="467"/>
      <c r="MMG2383" s="559"/>
      <c r="MMH2383" s="467"/>
      <c r="MMI2383" s="467"/>
      <c r="MMJ2383" s="467"/>
      <c r="MMK2383" s="467"/>
      <c r="MML2383" s="467"/>
      <c r="MMM2383" s="467"/>
      <c r="MMN2383" s="467"/>
      <c r="MMO2383" s="467"/>
      <c r="MMP2383" s="467"/>
      <c r="MMQ2383" s="467"/>
      <c r="MMR2383" s="467"/>
      <c r="MMS2383" s="467"/>
      <c r="MMT2383" s="467"/>
      <c r="MMU2383" s="467"/>
      <c r="MMV2383" s="467"/>
      <c r="MMW2383" s="467"/>
      <c r="MMX2383" s="467"/>
      <c r="MMY2383" s="467"/>
      <c r="MMZ2383" s="467"/>
      <c r="MNA2383" s="467"/>
      <c r="MNB2383" s="467"/>
      <c r="MNC2383" s="467"/>
      <c r="MND2383" s="1055"/>
      <c r="MNE2383" s="695"/>
      <c r="MNF2383" s="696"/>
      <c r="MNG2383" s="696"/>
      <c r="MNH2383" s="697"/>
      <c r="MNI2383" s="697"/>
      <c r="MNJ2383" s="473"/>
      <c r="MNK2383" s="470"/>
      <c r="MNL2383" s="470"/>
      <c r="MNM2383" s="470"/>
      <c r="MNN2383" s="677"/>
      <c r="MNO2383" s="470"/>
      <c r="MNP2383" s="467"/>
      <c r="MNQ2383" s="559"/>
      <c r="MNR2383" s="467"/>
      <c r="MNS2383" s="467"/>
      <c r="MNT2383" s="467"/>
      <c r="MNU2383" s="467"/>
      <c r="MNV2383" s="467"/>
      <c r="MNW2383" s="467"/>
      <c r="MNX2383" s="467"/>
      <c r="MNY2383" s="467"/>
      <c r="MNZ2383" s="467"/>
      <c r="MOA2383" s="467"/>
      <c r="MOB2383" s="467"/>
      <c r="MOC2383" s="467"/>
      <c r="MOD2383" s="467"/>
      <c r="MOE2383" s="467"/>
      <c r="MOF2383" s="467"/>
      <c r="MOG2383" s="467"/>
      <c r="MOH2383" s="467"/>
      <c r="MOI2383" s="467"/>
      <c r="MOJ2383" s="467"/>
      <c r="MOK2383" s="467"/>
      <c r="MOL2383" s="467"/>
      <c r="MOM2383" s="467"/>
      <c r="MON2383" s="1055"/>
      <c r="MOO2383" s="695"/>
      <c r="MOP2383" s="696"/>
      <c r="MOQ2383" s="696"/>
      <c r="MOR2383" s="697"/>
      <c r="MOS2383" s="697"/>
      <c r="MOT2383" s="473"/>
      <c r="MOU2383" s="470"/>
      <c r="MOV2383" s="470"/>
      <c r="MOW2383" s="470"/>
      <c r="MOX2383" s="677"/>
      <c r="MOY2383" s="470"/>
      <c r="MOZ2383" s="467"/>
      <c r="MPA2383" s="559"/>
      <c r="MPB2383" s="467"/>
      <c r="MPC2383" s="467"/>
      <c r="MPD2383" s="467"/>
      <c r="MPE2383" s="467"/>
      <c r="MPF2383" s="467"/>
      <c r="MPG2383" s="467"/>
      <c r="MPH2383" s="467"/>
      <c r="MPI2383" s="467"/>
      <c r="MPJ2383" s="467"/>
      <c r="MPK2383" s="467"/>
      <c r="MPL2383" s="467"/>
      <c r="MPM2383" s="467"/>
      <c r="MPN2383" s="467"/>
      <c r="MPO2383" s="467"/>
      <c r="MPP2383" s="467"/>
      <c r="MPQ2383" s="467"/>
      <c r="MPR2383" s="467"/>
      <c r="MPS2383" s="467"/>
      <c r="MPT2383" s="467"/>
      <c r="MPU2383" s="467"/>
      <c r="MPV2383" s="467"/>
      <c r="MPW2383" s="467"/>
      <c r="MPX2383" s="1055"/>
      <c r="MPY2383" s="695"/>
      <c r="MPZ2383" s="696"/>
      <c r="MQA2383" s="696"/>
      <c r="MQB2383" s="697"/>
      <c r="MQC2383" s="697"/>
      <c r="MQD2383" s="473"/>
      <c r="MQE2383" s="470"/>
      <c r="MQF2383" s="470"/>
      <c r="MQG2383" s="470"/>
      <c r="MQH2383" s="677"/>
      <c r="MQI2383" s="470"/>
      <c r="MQJ2383" s="467"/>
      <c r="MQK2383" s="559"/>
      <c r="MQL2383" s="467"/>
      <c r="MQM2383" s="467"/>
      <c r="MQN2383" s="467"/>
      <c r="MQO2383" s="467"/>
      <c r="MQP2383" s="467"/>
      <c r="MQQ2383" s="467"/>
      <c r="MQR2383" s="467"/>
      <c r="MQS2383" s="467"/>
      <c r="MQT2383" s="467"/>
      <c r="MQU2383" s="467"/>
      <c r="MQV2383" s="467"/>
      <c r="MQW2383" s="467"/>
      <c r="MQX2383" s="467"/>
      <c r="MQY2383" s="467"/>
      <c r="MQZ2383" s="467"/>
      <c r="MRA2383" s="467"/>
      <c r="MRB2383" s="467"/>
      <c r="MRC2383" s="467"/>
      <c r="MRD2383" s="467"/>
      <c r="MRE2383" s="467"/>
      <c r="MRF2383" s="467"/>
      <c r="MRG2383" s="467"/>
      <c r="MRH2383" s="1055"/>
      <c r="MRI2383" s="695"/>
      <c r="MRJ2383" s="696"/>
      <c r="MRK2383" s="696"/>
      <c r="MRL2383" s="697"/>
      <c r="MRM2383" s="697"/>
      <c r="MRN2383" s="473"/>
      <c r="MRO2383" s="470"/>
      <c r="MRP2383" s="470"/>
      <c r="MRQ2383" s="470"/>
      <c r="MRR2383" s="677"/>
      <c r="MRS2383" s="470"/>
      <c r="MRT2383" s="467"/>
      <c r="MRU2383" s="559"/>
      <c r="MRV2383" s="467"/>
      <c r="MRW2383" s="467"/>
      <c r="MRX2383" s="467"/>
      <c r="MRY2383" s="467"/>
      <c r="MRZ2383" s="467"/>
      <c r="MSA2383" s="467"/>
      <c r="MSB2383" s="467"/>
      <c r="MSC2383" s="467"/>
      <c r="MSD2383" s="467"/>
      <c r="MSE2383" s="467"/>
      <c r="MSF2383" s="467"/>
      <c r="MSG2383" s="467"/>
      <c r="MSH2383" s="467"/>
      <c r="MSI2383" s="467"/>
      <c r="MSJ2383" s="467"/>
      <c r="MSK2383" s="467"/>
      <c r="MSL2383" s="467"/>
      <c r="MSM2383" s="467"/>
      <c r="MSN2383" s="467"/>
      <c r="MSO2383" s="467"/>
      <c r="MSP2383" s="467"/>
      <c r="MSQ2383" s="467"/>
      <c r="MSR2383" s="1055"/>
      <c r="MSS2383" s="695"/>
      <c r="MST2383" s="696"/>
      <c r="MSU2383" s="696"/>
      <c r="MSV2383" s="697"/>
      <c r="MSW2383" s="697"/>
      <c r="MSX2383" s="473"/>
      <c r="MSY2383" s="470"/>
      <c r="MSZ2383" s="470"/>
      <c r="MTA2383" s="470"/>
      <c r="MTB2383" s="677"/>
      <c r="MTC2383" s="470"/>
      <c r="MTD2383" s="467"/>
      <c r="MTE2383" s="559"/>
      <c r="MTF2383" s="467"/>
      <c r="MTG2383" s="467"/>
      <c r="MTH2383" s="467"/>
      <c r="MTI2383" s="467"/>
      <c r="MTJ2383" s="467"/>
      <c r="MTK2383" s="467"/>
      <c r="MTL2383" s="467"/>
      <c r="MTM2383" s="467"/>
      <c r="MTN2383" s="467"/>
      <c r="MTO2383" s="467"/>
      <c r="MTP2383" s="467"/>
      <c r="MTQ2383" s="467"/>
      <c r="MTR2383" s="467"/>
      <c r="MTS2383" s="467"/>
      <c r="MTT2383" s="467"/>
      <c r="MTU2383" s="467"/>
      <c r="MTV2383" s="467"/>
      <c r="MTW2383" s="467"/>
      <c r="MTX2383" s="467"/>
      <c r="MTY2383" s="467"/>
      <c r="MTZ2383" s="467"/>
      <c r="MUA2383" s="467"/>
      <c r="MUB2383" s="1055"/>
      <c r="MUC2383" s="695"/>
      <c r="MUD2383" s="696"/>
      <c r="MUE2383" s="696"/>
      <c r="MUF2383" s="697"/>
      <c r="MUG2383" s="697"/>
      <c r="MUH2383" s="473"/>
      <c r="MUI2383" s="470"/>
      <c r="MUJ2383" s="470"/>
      <c r="MUK2383" s="470"/>
      <c r="MUL2383" s="677"/>
      <c r="MUM2383" s="470"/>
      <c r="MUN2383" s="467"/>
      <c r="MUO2383" s="559"/>
      <c r="MUP2383" s="467"/>
      <c r="MUQ2383" s="467"/>
      <c r="MUR2383" s="467"/>
      <c r="MUS2383" s="467"/>
      <c r="MUT2383" s="467"/>
      <c r="MUU2383" s="467"/>
      <c r="MUV2383" s="467"/>
      <c r="MUW2383" s="467"/>
      <c r="MUX2383" s="467"/>
      <c r="MUY2383" s="467"/>
      <c r="MUZ2383" s="467"/>
      <c r="MVA2383" s="467"/>
      <c r="MVB2383" s="467"/>
      <c r="MVC2383" s="467"/>
      <c r="MVD2383" s="467"/>
      <c r="MVE2383" s="467"/>
      <c r="MVF2383" s="467"/>
      <c r="MVG2383" s="467"/>
      <c r="MVH2383" s="467"/>
      <c r="MVI2383" s="467"/>
      <c r="MVJ2383" s="467"/>
      <c r="MVK2383" s="467"/>
      <c r="MVL2383" s="1055"/>
      <c r="MVM2383" s="695"/>
      <c r="MVN2383" s="696"/>
      <c r="MVO2383" s="696"/>
      <c r="MVP2383" s="697"/>
      <c r="MVQ2383" s="697"/>
      <c r="MVR2383" s="473"/>
      <c r="MVS2383" s="470"/>
      <c r="MVT2383" s="470"/>
      <c r="MVU2383" s="470"/>
      <c r="MVV2383" s="677"/>
      <c r="MVW2383" s="470"/>
      <c r="MVX2383" s="467"/>
      <c r="MVY2383" s="559"/>
      <c r="MVZ2383" s="467"/>
      <c r="MWA2383" s="467"/>
      <c r="MWB2383" s="467"/>
      <c r="MWC2383" s="467"/>
      <c r="MWD2383" s="467"/>
      <c r="MWE2383" s="467"/>
      <c r="MWF2383" s="467"/>
      <c r="MWG2383" s="467"/>
      <c r="MWH2383" s="467"/>
      <c r="MWI2383" s="467"/>
      <c r="MWJ2383" s="467"/>
      <c r="MWK2383" s="467"/>
      <c r="MWL2383" s="467"/>
      <c r="MWM2383" s="467"/>
      <c r="MWN2383" s="467"/>
      <c r="MWO2383" s="467"/>
      <c r="MWP2383" s="467"/>
      <c r="MWQ2383" s="467"/>
      <c r="MWR2383" s="467"/>
      <c r="MWS2383" s="467"/>
      <c r="MWT2383" s="467"/>
      <c r="MWU2383" s="467"/>
      <c r="MWV2383" s="1055"/>
      <c r="MWW2383" s="695"/>
      <c r="MWX2383" s="696"/>
      <c r="MWY2383" s="696"/>
      <c r="MWZ2383" s="697"/>
      <c r="MXA2383" s="697"/>
      <c r="MXB2383" s="473"/>
      <c r="MXC2383" s="470"/>
      <c r="MXD2383" s="470"/>
      <c r="MXE2383" s="470"/>
      <c r="MXF2383" s="677"/>
      <c r="MXG2383" s="470"/>
      <c r="MXH2383" s="467"/>
      <c r="MXI2383" s="559"/>
      <c r="MXJ2383" s="467"/>
      <c r="MXK2383" s="467"/>
      <c r="MXL2383" s="467"/>
      <c r="MXM2383" s="467"/>
      <c r="MXN2383" s="467"/>
      <c r="MXO2383" s="467"/>
      <c r="MXP2383" s="467"/>
      <c r="MXQ2383" s="467"/>
      <c r="MXR2383" s="467"/>
      <c r="MXS2383" s="467"/>
      <c r="MXT2383" s="467"/>
      <c r="MXU2383" s="467"/>
      <c r="MXV2383" s="467"/>
      <c r="MXW2383" s="467"/>
      <c r="MXX2383" s="467"/>
      <c r="MXY2383" s="467"/>
      <c r="MXZ2383" s="467"/>
      <c r="MYA2383" s="467"/>
      <c r="MYB2383" s="467"/>
      <c r="MYC2383" s="467"/>
      <c r="MYD2383" s="467"/>
      <c r="MYE2383" s="467"/>
      <c r="MYF2383" s="1055"/>
      <c r="MYG2383" s="695"/>
      <c r="MYH2383" s="696"/>
      <c r="MYI2383" s="696"/>
      <c r="MYJ2383" s="697"/>
      <c r="MYK2383" s="697"/>
      <c r="MYL2383" s="473"/>
      <c r="MYM2383" s="470"/>
      <c r="MYN2383" s="470"/>
      <c r="MYO2383" s="470"/>
      <c r="MYP2383" s="677"/>
      <c r="MYQ2383" s="470"/>
      <c r="MYR2383" s="467"/>
      <c r="MYS2383" s="559"/>
      <c r="MYT2383" s="467"/>
      <c r="MYU2383" s="467"/>
      <c r="MYV2383" s="467"/>
      <c r="MYW2383" s="467"/>
      <c r="MYX2383" s="467"/>
      <c r="MYY2383" s="467"/>
      <c r="MYZ2383" s="467"/>
      <c r="MZA2383" s="467"/>
      <c r="MZB2383" s="467"/>
      <c r="MZC2383" s="467"/>
      <c r="MZD2383" s="467"/>
      <c r="MZE2383" s="467"/>
      <c r="MZF2383" s="467"/>
      <c r="MZG2383" s="467"/>
      <c r="MZH2383" s="467"/>
      <c r="MZI2383" s="467"/>
      <c r="MZJ2383" s="467"/>
      <c r="MZK2383" s="467"/>
      <c r="MZL2383" s="467"/>
      <c r="MZM2383" s="467"/>
      <c r="MZN2383" s="467"/>
      <c r="MZO2383" s="467"/>
      <c r="MZP2383" s="1055"/>
      <c r="MZQ2383" s="695"/>
      <c r="MZR2383" s="696"/>
      <c r="MZS2383" s="696"/>
      <c r="MZT2383" s="697"/>
      <c r="MZU2383" s="697"/>
      <c r="MZV2383" s="473"/>
      <c r="MZW2383" s="470"/>
      <c r="MZX2383" s="470"/>
      <c r="MZY2383" s="470"/>
      <c r="MZZ2383" s="677"/>
      <c r="NAA2383" s="470"/>
      <c r="NAB2383" s="467"/>
      <c r="NAC2383" s="559"/>
      <c r="NAD2383" s="467"/>
      <c r="NAE2383" s="467"/>
      <c r="NAF2383" s="467"/>
      <c r="NAG2383" s="467"/>
      <c r="NAH2383" s="467"/>
      <c r="NAI2383" s="467"/>
      <c r="NAJ2383" s="467"/>
      <c r="NAK2383" s="467"/>
      <c r="NAL2383" s="467"/>
      <c r="NAM2383" s="467"/>
      <c r="NAN2383" s="467"/>
      <c r="NAO2383" s="467"/>
      <c r="NAP2383" s="467"/>
      <c r="NAQ2383" s="467"/>
      <c r="NAR2383" s="467"/>
      <c r="NAS2383" s="467"/>
      <c r="NAT2383" s="467"/>
      <c r="NAU2383" s="467"/>
      <c r="NAV2383" s="467"/>
      <c r="NAW2383" s="467"/>
      <c r="NAX2383" s="467"/>
      <c r="NAY2383" s="467"/>
      <c r="NAZ2383" s="1055"/>
      <c r="NBA2383" s="695"/>
      <c r="NBB2383" s="696"/>
      <c r="NBC2383" s="696"/>
      <c r="NBD2383" s="697"/>
      <c r="NBE2383" s="697"/>
      <c r="NBF2383" s="473"/>
      <c r="NBG2383" s="470"/>
      <c r="NBH2383" s="470"/>
      <c r="NBI2383" s="470"/>
      <c r="NBJ2383" s="677"/>
      <c r="NBK2383" s="470"/>
      <c r="NBL2383" s="467"/>
      <c r="NBM2383" s="559"/>
      <c r="NBN2383" s="467"/>
      <c r="NBO2383" s="467"/>
      <c r="NBP2383" s="467"/>
      <c r="NBQ2383" s="467"/>
      <c r="NBR2383" s="467"/>
      <c r="NBS2383" s="467"/>
      <c r="NBT2383" s="467"/>
      <c r="NBU2383" s="467"/>
      <c r="NBV2383" s="467"/>
      <c r="NBW2383" s="467"/>
      <c r="NBX2383" s="467"/>
      <c r="NBY2383" s="467"/>
      <c r="NBZ2383" s="467"/>
      <c r="NCA2383" s="467"/>
      <c r="NCB2383" s="467"/>
      <c r="NCC2383" s="467"/>
      <c r="NCD2383" s="467"/>
      <c r="NCE2383" s="467"/>
      <c r="NCF2383" s="467"/>
      <c r="NCG2383" s="467"/>
      <c r="NCH2383" s="467"/>
      <c r="NCI2383" s="467"/>
      <c r="NCJ2383" s="1055"/>
      <c r="NCK2383" s="695"/>
      <c r="NCL2383" s="696"/>
      <c r="NCM2383" s="696"/>
      <c r="NCN2383" s="697"/>
      <c r="NCO2383" s="697"/>
      <c r="NCP2383" s="473"/>
      <c r="NCQ2383" s="470"/>
      <c r="NCR2383" s="470"/>
      <c r="NCS2383" s="470"/>
      <c r="NCT2383" s="677"/>
      <c r="NCU2383" s="470"/>
      <c r="NCV2383" s="467"/>
      <c r="NCW2383" s="559"/>
      <c r="NCX2383" s="467"/>
      <c r="NCY2383" s="467"/>
      <c r="NCZ2383" s="467"/>
      <c r="NDA2383" s="467"/>
      <c r="NDB2383" s="467"/>
      <c r="NDC2383" s="467"/>
      <c r="NDD2383" s="467"/>
      <c r="NDE2383" s="467"/>
      <c r="NDF2383" s="467"/>
      <c r="NDG2383" s="467"/>
      <c r="NDH2383" s="467"/>
      <c r="NDI2383" s="467"/>
      <c r="NDJ2383" s="467"/>
      <c r="NDK2383" s="467"/>
      <c r="NDL2383" s="467"/>
      <c r="NDM2383" s="467"/>
      <c r="NDN2383" s="467"/>
      <c r="NDO2383" s="467"/>
      <c r="NDP2383" s="467"/>
      <c r="NDQ2383" s="467"/>
      <c r="NDR2383" s="467"/>
      <c r="NDS2383" s="467"/>
      <c r="NDT2383" s="1055"/>
      <c r="NDU2383" s="695"/>
      <c r="NDV2383" s="696"/>
      <c r="NDW2383" s="696"/>
      <c r="NDX2383" s="697"/>
      <c r="NDY2383" s="697"/>
      <c r="NDZ2383" s="473"/>
      <c r="NEA2383" s="470"/>
      <c r="NEB2383" s="470"/>
      <c r="NEC2383" s="470"/>
      <c r="NED2383" s="677"/>
      <c r="NEE2383" s="470"/>
      <c r="NEF2383" s="467"/>
      <c r="NEG2383" s="559"/>
      <c r="NEH2383" s="467"/>
      <c r="NEI2383" s="467"/>
      <c r="NEJ2383" s="467"/>
      <c r="NEK2383" s="467"/>
      <c r="NEL2383" s="467"/>
      <c r="NEM2383" s="467"/>
      <c r="NEN2383" s="467"/>
      <c r="NEO2383" s="467"/>
      <c r="NEP2383" s="467"/>
      <c r="NEQ2383" s="467"/>
      <c r="NER2383" s="467"/>
      <c r="NES2383" s="467"/>
      <c r="NET2383" s="467"/>
      <c r="NEU2383" s="467"/>
      <c r="NEV2383" s="467"/>
      <c r="NEW2383" s="467"/>
      <c r="NEX2383" s="467"/>
      <c r="NEY2383" s="467"/>
      <c r="NEZ2383" s="467"/>
      <c r="NFA2383" s="467"/>
      <c r="NFB2383" s="467"/>
      <c r="NFC2383" s="467"/>
      <c r="NFD2383" s="1055"/>
      <c r="NFE2383" s="695"/>
      <c r="NFF2383" s="696"/>
      <c r="NFG2383" s="696"/>
      <c r="NFH2383" s="697"/>
      <c r="NFI2383" s="697"/>
      <c r="NFJ2383" s="473"/>
      <c r="NFK2383" s="470"/>
      <c r="NFL2383" s="470"/>
      <c r="NFM2383" s="470"/>
      <c r="NFN2383" s="677"/>
      <c r="NFO2383" s="470"/>
      <c r="NFP2383" s="467"/>
      <c r="NFQ2383" s="559"/>
      <c r="NFR2383" s="467"/>
      <c r="NFS2383" s="467"/>
      <c r="NFT2383" s="467"/>
      <c r="NFU2383" s="467"/>
      <c r="NFV2383" s="467"/>
      <c r="NFW2383" s="467"/>
      <c r="NFX2383" s="467"/>
      <c r="NFY2383" s="467"/>
      <c r="NFZ2383" s="467"/>
      <c r="NGA2383" s="467"/>
      <c r="NGB2383" s="467"/>
      <c r="NGC2383" s="467"/>
      <c r="NGD2383" s="467"/>
      <c r="NGE2383" s="467"/>
      <c r="NGF2383" s="467"/>
      <c r="NGG2383" s="467"/>
      <c r="NGH2383" s="467"/>
      <c r="NGI2383" s="467"/>
      <c r="NGJ2383" s="467"/>
      <c r="NGK2383" s="467"/>
      <c r="NGL2383" s="467"/>
      <c r="NGM2383" s="467"/>
      <c r="NGN2383" s="1055"/>
      <c r="NGO2383" s="695"/>
      <c r="NGP2383" s="696"/>
      <c r="NGQ2383" s="696"/>
      <c r="NGR2383" s="697"/>
      <c r="NGS2383" s="697"/>
      <c r="NGT2383" s="473"/>
      <c r="NGU2383" s="470"/>
      <c r="NGV2383" s="470"/>
      <c r="NGW2383" s="470"/>
      <c r="NGX2383" s="677"/>
      <c r="NGY2383" s="470"/>
      <c r="NGZ2383" s="467"/>
      <c r="NHA2383" s="559"/>
      <c r="NHB2383" s="467"/>
      <c r="NHC2383" s="467"/>
      <c r="NHD2383" s="467"/>
      <c r="NHE2383" s="467"/>
      <c r="NHF2383" s="467"/>
      <c r="NHG2383" s="467"/>
      <c r="NHH2383" s="467"/>
      <c r="NHI2383" s="467"/>
      <c r="NHJ2383" s="467"/>
      <c r="NHK2383" s="467"/>
      <c r="NHL2383" s="467"/>
      <c r="NHM2383" s="467"/>
      <c r="NHN2383" s="467"/>
      <c r="NHO2383" s="467"/>
      <c r="NHP2383" s="467"/>
      <c r="NHQ2383" s="467"/>
      <c r="NHR2383" s="467"/>
      <c r="NHS2383" s="467"/>
      <c r="NHT2383" s="467"/>
      <c r="NHU2383" s="467"/>
      <c r="NHV2383" s="467"/>
      <c r="NHW2383" s="467"/>
      <c r="NHX2383" s="1055"/>
      <c r="NHY2383" s="695"/>
      <c r="NHZ2383" s="696"/>
      <c r="NIA2383" s="696"/>
      <c r="NIB2383" s="697"/>
      <c r="NIC2383" s="697"/>
      <c r="NID2383" s="473"/>
      <c r="NIE2383" s="470"/>
      <c r="NIF2383" s="470"/>
      <c r="NIG2383" s="470"/>
      <c r="NIH2383" s="677"/>
      <c r="NII2383" s="470"/>
      <c r="NIJ2383" s="467"/>
      <c r="NIK2383" s="559"/>
      <c r="NIL2383" s="467"/>
      <c r="NIM2383" s="467"/>
      <c r="NIN2383" s="467"/>
      <c r="NIO2383" s="467"/>
      <c r="NIP2383" s="467"/>
      <c r="NIQ2383" s="467"/>
      <c r="NIR2383" s="467"/>
      <c r="NIS2383" s="467"/>
      <c r="NIT2383" s="467"/>
      <c r="NIU2383" s="467"/>
      <c r="NIV2383" s="467"/>
      <c r="NIW2383" s="467"/>
      <c r="NIX2383" s="467"/>
      <c r="NIY2383" s="467"/>
      <c r="NIZ2383" s="467"/>
      <c r="NJA2383" s="467"/>
      <c r="NJB2383" s="467"/>
      <c r="NJC2383" s="467"/>
      <c r="NJD2383" s="467"/>
      <c r="NJE2383" s="467"/>
      <c r="NJF2383" s="467"/>
      <c r="NJG2383" s="467"/>
      <c r="NJH2383" s="1055"/>
      <c r="NJI2383" s="695"/>
      <c r="NJJ2383" s="696"/>
      <c r="NJK2383" s="696"/>
      <c r="NJL2383" s="697"/>
      <c r="NJM2383" s="697"/>
      <c r="NJN2383" s="473"/>
      <c r="NJO2383" s="470"/>
      <c r="NJP2383" s="470"/>
      <c r="NJQ2383" s="470"/>
      <c r="NJR2383" s="677"/>
      <c r="NJS2383" s="470"/>
      <c r="NJT2383" s="467"/>
      <c r="NJU2383" s="559"/>
      <c r="NJV2383" s="467"/>
      <c r="NJW2383" s="467"/>
      <c r="NJX2383" s="467"/>
      <c r="NJY2383" s="467"/>
      <c r="NJZ2383" s="467"/>
      <c r="NKA2383" s="467"/>
      <c r="NKB2383" s="467"/>
      <c r="NKC2383" s="467"/>
      <c r="NKD2383" s="467"/>
      <c r="NKE2383" s="467"/>
      <c r="NKF2383" s="467"/>
      <c r="NKG2383" s="467"/>
      <c r="NKH2383" s="467"/>
      <c r="NKI2383" s="467"/>
      <c r="NKJ2383" s="467"/>
      <c r="NKK2383" s="467"/>
      <c r="NKL2383" s="467"/>
      <c r="NKM2383" s="467"/>
      <c r="NKN2383" s="467"/>
      <c r="NKO2383" s="467"/>
      <c r="NKP2383" s="467"/>
      <c r="NKQ2383" s="467"/>
      <c r="NKR2383" s="1055"/>
      <c r="NKS2383" s="695"/>
      <c r="NKT2383" s="696"/>
      <c r="NKU2383" s="696"/>
      <c r="NKV2383" s="697"/>
      <c r="NKW2383" s="697"/>
      <c r="NKX2383" s="473"/>
      <c r="NKY2383" s="470"/>
      <c r="NKZ2383" s="470"/>
      <c r="NLA2383" s="470"/>
      <c r="NLB2383" s="677"/>
      <c r="NLC2383" s="470"/>
      <c r="NLD2383" s="467"/>
      <c r="NLE2383" s="559"/>
      <c r="NLF2383" s="467"/>
      <c r="NLG2383" s="467"/>
      <c r="NLH2383" s="467"/>
      <c r="NLI2383" s="467"/>
      <c r="NLJ2383" s="467"/>
      <c r="NLK2383" s="467"/>
      <c r="NLL2383" s="467"/>
      <c r="NLM2383" s="467"/>
      <c r="NLN2383" s="467"/>
      <c r="NLO2383" s="467"/>
      <c r="NLP2383" s="467"/>
      <c r="NLQ2383" s="467"/>
      <c r="NLR2383" s="467"/>
      <c r="NLS2383" s="467"/>
      <c r="NLT2383" s="467"/>
      <c r="NLU2383" s="467"/>
      <c r="NLV2383" s="467"/>
      <c r="NLW2383" s="467"/>
      <c r="NLX2383" s="467"/>
      <c r="NLY2383" s="467"/>
      <c r="NLZ2383" s="467"/>
      <c r="NMA2383" s="467"/>
      <c r="NMB2383" s="1055"/>
      <c r="NMC2383" s="695"/>
      <c r="NMD2383" s="696"/>
      <c r="NME2383" s="696"/>
      <c r="NMF2383" s="697"/>
      <c r="NMG2383" s="697"/>
      <c r="NMH2383" s="473"/>
      <c r="NMI2383" s="470"/>
      <c r="NMJ2383" s="470"/>
      <c r="NMK2383" s="470"/>
      <c r="NML2383" s="677"/>
      <c r="NMM2383" s="470"/>
      <c r="NMN2383" s="467"/>
      <c r="NMO2383" s="559"/>
      <c r="NMP2383" s="467"/>
      <c r="NMQ2383" s="467"/>
      <c r="NMR2383" s="467"/>
      <c r="NMS2383" s="467"/>
      <c r="NMT2383" s="467"/>
      <c r="NMU2383" s="467"/>
      <c r="NMV2383" s="467"/>
      <c r="NMW2383" s="467"/>
      <c r="NMX2383" s="467"/>
      <c r="NMY2383" s="467"/>
      <c r="NMZ2383" s="467"/>
      <c r="NNA2383" s="467"/>
      <c r="NNB2383" s="467"/>
      <c r="NNC2383" s="467"/>
      <c r="NND2383" s="467"/>
      <c r="NNE2383" s="467"/>
      <c r="NNF2383" s="467"/>
      <c r="NNG2383" s="467"/>
      <c r="NNH2383" s="467"/>
      <c r="NNI2383" s="467"/>
      <c r="NNJ2383" s="467"/>
      <c r="NNK2383" s="467"/>
      <c r="NNL2383" s="1055"/>
      <c r="NNM2383" s="695"/>
      <c r="NNN2383" s="696"/>
      <c r="NNO2383" s="696"/>
      <c r="NNP2383" s="697"/>
      <c r="NNQ2383" s="697"/>
      <c r="NNR2383" s="473"/>
      <c r="NNS2383" s="470"/>
      <c r="NNT2383" s="470"/>
      <c r="NNU2383" s="470"/>
      <c r="NNV2383" s="677"/>
      <c r="NNW2383" s="470"/>
      <c r="NNX2383" s="467"/>
      <c r="NNY2383" s="559"/>
      <c r="NNZ2383" s="467"/>
      <c r="NOA2383" s="467"/>
      <c r="NOB2383" s="467"/>
      <c r="NOC2383" s="467"/>
      <c r="NOD2383" s="467"/>
      <c r="NOE2383" s="467"/>
      <c r="NOF2383" s="467"/>
      <c r="NOG2383" s="467"/>
      <c r="NOH2383" s="467"/>
      <c r="NOI2383" s="467"/>
      <c r="NOJ2383" s="467"/>
      <c r="NOK2383" s="467"/>
      <c r="NOL2383" s="467"/>
      <c r="NOM2383" s="467"/>
      <c r="NON2383" s="467"/>
      <c r="NOO2383" s="467"/>
      <c r="NOP2383" s="467"/>
      <c r="NOQ2383" s="467"/>
      <c r="NOR2383" s="467"/>
      <c r="NOS2383" s="467"/>
      <c r="NOT2383" s="467"/>
      <c r="NOU2383" s="467"/>
      <c r="NOV2383" s="1055"/>
      <c r="NOW2383" s="695"/>
      <c r="NOX2383" s="696"/>
      <c r="NOY2383" s="696"/>
      <c r="NOZ2383" s="697"/>
      <c r="NPA2383" s="697"/>
      <c r="NPB2383" s="473"/>
      <c r="NPC2383" s="470"/>
      <c r="NPD2383" s="470"/>
      <c r="NPE2383" s="470"/>
      <c r="NPF2383" s="677"/>
      <c r="NPG2383" s="470"/>
      <c r="NPH2383" s="467"/>
      <c r="NPI2383" s="559"/>
      <c r="NPJ2383" s="467"/>
      <c r="NPK2383" s="467"/>
      <c r="NPL2383" s="467"/>
      <c r="NPM2383" s="467"/>
      <c r="NPN2383" s="467"/>
      <c r="NPO2383" s="467"/>
      <c r="NPP2383" s="467"/>
      <c r="NPQ2383" s="467"/>
      <c r="NPR2383" s="467"/>
      <c r="NPS2383" s="467"/>
      <c r="NPT2383" s="467"/>
      <c r="NPU2383" s="467"/>
      <c r="NPV2383" s="467"/>
      <c r="NPW2383" s="467"/>
      <c r="NPX2383" s="467"/>
      <c r="NPY2383" s="467"/>
      <c r="NPZ2383" s="467"/>
      <c r="NQA2383" s="467"/>
      <c r="NQB2383" s="467"/>
      <c r="NQC2383" s="467"/>
      <c r="NQD2383" s="467"/>
      <c r="NQE2383" s="467"/>
      <c r="NQF2383" s="1055"/>
      <c r="NQG2383" s="695"/>
      <c r="NQH2383" s="696"/>
      <c r="NQI2383" s="696"/>
      <c r="NQJ2383" s="697"/>
      <c r="NQK2383" s="697"/>
      <c r="NQL2383" s="473"/>
      <c r="NQM2383" s="470"/>
      <c r="NQN2383" s="470"/>
      <c r="NQO2383" s="470"/>
      <c r="NQP2383" s="677"/>
      <c r="NQQ2383" s="470"/>
      <c r="NQR2383" s="467"/>
      <c r="NQS2383" s="559"/>
      <c r="NQT2383" s="467"/>
      <c r="NQU2383" s="467"/>
      <c r="NQV2383" s="467"/>
      <c r="NQW2383" s="467"/>
      <c r="NQX2383" s="467"/>
      <c r="NQY2383" s="467"/>
      <c r="NQZ2383" s="467"/>
      <c r="NRA2383" s="467"/>
      <c r="NRB2383" s="467"/>
      <c r="NRC2383" s="467"/>
      <c r="NRD2383" s="467"/>
      <c r="NRE2383" s="467"/>
      <c r="NRF2383" s="467"/>
      <c r="NRG2383" s="467"/>
      <c r="NRH2383" s="467"/>
      <c r="NRI2383" s="467"/>
      <c r="NRJ2383" s="467"/>
      <c r="NRK2383" s="467"/>
      <c r="NRL2383" s="467"/>
      <c r="NRM2383" s="467"/>
      <c r="NRN2383" s="467"/>
      <c r="NRO2383" s="467"/>
      <c r="NRP2383" s="1055"/>
      <c r="NRQ2383" s="695"/>
      <c r="NRR2383" s="696"/>
      <c r="NRS2383" s="696"/>
      <c r="NRT2383" s="697"/>
      <c r="NRU2383" s="697"/>
      <c r="NRV2383" s="473"/>
      <c r="NRW2383" s="470"/>
      <c r="NRX2383" s="470"/>
      <c r="NRY2383" s="470"/>
      <c r="NRZ2383" s="677"/>
      <c r="NSA2383" s="470"/>
      <c r="NSB2383" s="467"/>
      <c r="NSC2383" s="559"/>
      <c r="NSD2383" s="467"/>
      <c r="NSE2383" s="467"/>
      <c r="NSF2383" s="467"/>
      <c r="NSG2383" s="467"/>
      <c r="NSH2383" s="467"/>
      <c r="NSI2383" s="467"/>
      <c r="NSJ2383" s="467"/>
      <c r="NSK2383" s="467"/>
      <c r="NSL2383" s="467"/>
      <c r="NSM2383" s="467"/>
      <c r="NSN2383" s="467"/>
      <c r="NSO2383" s="467"/>
      <c r="NSP2383" s="467"/>
      <c r="NSQ2383" s="467"/>
      <c r="NSR2383" s="467"/>
      <c r="NSS2383" s="467"/>
      <c r="NST2383" s="467"/>
      <c r="NSU2383" s="467"/>
      <c r="NSV2383" s="467"/>
      <c r="NSW2383" s="467"/>
      <c r="NSX2383" s="467"/>
      <c r="NSY2383" s="467"/>
      <c r="NSZ2383" s="1055"/>
      <c r="NTA2383" s="695"/>
      <c r="NTB2383" s="696"/>
      <c r="NTC2383" s="696"/>
      <c r="NTD2383" s="697"/>
      <c r="NTE2383" s="697"/>
      <c r="NTF2383" s="473"/>
      <c r="NTG2383" s="470"/>
      <c r="NTH2383" s="470"/>
      <c r="NTI2383" s="470"/>
      <c r="NTJ2383" s="677"/>
      <c r="NTK2383" s="470"/>
      <c r="NTL2383" s="467"/>
      <c r="NTM2383" s="559"/>
      <c r="NTN2383" s="467"/>
      <c r="NTO2383" s="467"/>
      <c r="NTP2383" s="467"/>
      <c r="NTQ2383" s="467"/>
      <c r="NTR2383" s="467"/>
      <c r="NTS2383" s="467"/>
      <c r="NTT2383" s="467"/>
      <c r="NTU2383" s="467"/>
      <c r="NTV2383" s="467"/>
      <c r="NTW2383" s="467"/>
      <c r="NTX2383" s="467"/>
      <c r="NTY2383" s="467"/>
      <c r="NTZ2383" s="467"/>
      <c r="NUA2383" s="467"/>
      <c r="NUB2383" s="467"/>
      <c r="NUC2383" s="467"/>
      <c r="NUD2383" s="467"/>
      <c r="NUE2383" s="467"/>
      <c r="NUF2383" s="467"/>
      <c r="NUG2383" s="467"/>
      <c r="NUH2383" s="467"/>
      <c r="NUI2383" s="467"/>
      <c r="NUJ2383" s="1055"/>
      <c r="NUK2383" s="695"/>
      <c r="NUL2383" s="696"/>
      <c r="NUM2383" s="696"/>
      <c r="NUN2383" s="697"/>
      <c r="NUO2383" s="697"/>
      <c r="NUP2383" s="473"/>
      <c r="NUQ2383" s="470"/>
      <c r="NUR2383" s="470"/>
      <c r="NUS2383" s="470"/>
      <c r="NUT2383" s="677"/>
      <c r="NUU2383" s="470"/>
      <c r="NUV2383" s="467"/>
      <c r="NUW2383" s="559"/>
      <c r="NUX2383" s="467"/>
      <c r="NUY2383" s="467"/>
      <c r="NUZ2383" s="467"/>
      <c r="NVA2383" s="467"/>
      <c r="NVB2383" s="467"/>
      <c r="NVC2383" s="467"/>
      <c r="NVD2383" s="467"/>
      <c r="NVE2383" s="467"/>
      <c r="NVF2383" s="467"/>
      <c r="NVG2383" s="467"/>
      <c r="NVH2383" s="467"/>
      <c r="NVI2383" s="467"/>
      <c r="NVJ2383" s="467"/>
      <c r="NVK2383" s="467"/>
      <c r="NVL2383" s="467"/>
      <c r="NVM2383" s="467"/>
      <c r="NVN2383" s="467"/>
      <c r="NVO2383" s="467"/>
      <c r="NVP2383" s="467"/>
      <c r="NVQ2383" s="467"/>
      <c r="NVR2383" s="467"/>
      <c r="NVS2383" s="467"/>
      <c r="NVT2383" s="1055"/>
      <c r="NVU2383" s="695"/>
      <c r="NVV2383" s="696"/>
      <c r="NVW2383" s="696"/>
      <c r="NVX2383" s="697"/>
      <c r="NVY2383" s="697"/>
      <c r="NVZ2383" s="473"/>
      <c r="NWA2383" s="470"/>
      <c r="NWB2383" s="470"/>
      <c r="NWC2383" s="470"/>
      <c r="NWD2383" s="677"/>
      <c r="NWE2383" s="470"/>
      <c r="NWF2383" s="467"/>
      <c r="NWG2383" s="559"/>
      <c r="NWH2383" s="467"/>
      <c r="NWI2383" s="467"/>
      <c r="NWJ2383" s="467"/>
      <c r="NWK2383" s="467"/>
      <c r="NWL2383" s="467"/>
      <c r="NWM2383" s="467"/>
      <c r="NWN2383" s="467"/>
      <c r="NWO2383" s="467"/>
      <c r="NWP2383" s="467"/>
      <c r="NWQ2383" s="467"/>
      <c r="NWR2383" s="467"/>
      <c r="NWS2383" s="467"/>
      <c r="NWT2383" s="467"/>
      <c r="NWU2383" s="467"/>
      <c r="NWV2383" s="467"/>
      <c r="NWW2383" s="467"/>
      <c r="NWX2383" s="467"/>
      <c r="NWY2383" s="467"/>
      <c r="NWZ2383" s="467"/>
      <c r="NXA2383" s="467"/>
      <c r="NXB2383" s="467"/>
      <c r="NXC2383" s="467"/>
      <c r="NXD2383" s="1055"/>
      <c r="NXE2383" s="695"/>
      <c r="NXF2383" s="696"/>
      <c r="NXG2383" s="696"/>
      <c r="NXH2383" s="697"/>
      <c r="NXI2383" s="697"/>
      <c r="NXJ2383" s="473"/>
      <c r="NXK2383" s="470"/>
      <c r="NXL2383" s="470"/>
      <c r="NXM2383" s="470"/>
      <c r="NXN2383" s="677"/>
      <c r="NXO2383" s="470"/>
      <c r="NXP2383" s="467"/>
      <c r="NXQ2383" s="559"/>
      <c r="NXR2383" s="467"/>
      <c r="NXS2383" s="467"/>
      <c r="NXT2383" s="467"/>
      <c r="NXU2383" s="467"/>
      <c r="NXV2383" s="467"/>
      <c r="NXW2383" s="467"/>
      <c r="NXX2383" s="467"/>
      <c r="NXY2383" s="467"/>
      <c r="NXZ2383" s="467"/>
      <c r="NYA2383" s="467"/>
      <c r="NYB2383" s="467"/>
      <c r="NYC2383" s="467"/>
      <c r="NYD2383" s="467"/>
      <c r="NYE2383" s="467"/>
      <c r="NYF2383" s="467"/>
      <c r="NYG2383" s="467"/>
      <c r="NYH2383" s="467"/>
      <c r="NYI2383" s="467"/>
      <c r="NYJ2383" s="467"/>
      <c r="NYK2383" s="467"/>
      <c r="NYL2383" s="467"/>
      <c r="NYM2383" s="467"/>
      <c r="NYN2383" s="1055"/>
      <c r="NYO2383" s="695"/>
      <c r="NYP2383" s="696"/>
      <c r="NYQ2383" s="696"/>
      <c r="NYR2383" s="697"/>
      <c r="NYS2383" s="697"/>
      <c r="NYT2383" s="473"/>
      <c r="NYU2383" s="470"/>
      <c r="NYV2383" s="470"/>
      <c r="NYW2383" s="470"/>
      <c r="NYX2383" s="677"/>
      <c r="NYY2383" s="470"/>
      <c r="NYZ2383" s="467"/>
      <c r="NZA2383" s="559"/>
      <c r="NZB2383" s="467"/>
      <c r="NZC2383" s="467"/>
      <c r="NZD2383" s="467"/>
      <c r="NZE2383" s="467"/>
      <c r="NZF2383" s="467"/>
      <c r="NZG2383" s="467"/>
      <c r="NZH2383" s="467"/>
      <c r="NZI2383" s="467"/>
      <c r="NZJ2383" s="467"/>
      <c r="NZK2383" s="467"/>
      <c r="NZL2383" s="467"/>
      <c r="NZM2383" s="467"/>
      <c r="NZN2383" s="467"/>
      <c r="NZO2383" s="467"/>
      <c r="NZP2383" s="467"/>
      <c r="NZQ2383" s="467"/>
      <c r="NZR2383" s="467"/>
      <c r="NZS2383" s="467"/>
      <c r="NZT2383" s="467"/>
      <c r="NZU2383" s="467"/>
      <c r="NZV2383" s="467"/>
      <c r="NZW2383" s="467"/>
      <c r="NZX2383" s="1055"/>
      <c r="NZY2383" s="695"/>
      <c r="NZZ2383" s="696"/>
      <c r="OAA2383" s="696"/>
      <c r="OAB2383" s="697"/>
      <c r="OAC2383" s="697"/>
      <c r="OAD2383" s="473"/>
      <c r="OAE2383" s="470"/>
      <c r="OAF2383" s="470"/>
      <c r="OAG2383" s="470"/>
      <c r="OAH2383" s="677"/>
      <c r="OAI2383" s="470"/>
      <c r="OAJ2383" s="467"/>
      <c r="OAK2383" s="559"/>
      <c r="OAL2383" s="467"/>
      <c r="OAM2383" s="467"/>
      <c r="OAN2383" s="467"/>
      <c r="OAO2383" s="467"/>
      <c r="OAP2383" s="467"/>
      <c r="OAQ2383" s="467"/>
      <c r="OAR2383" s="467"/>
      <c r="OAS2383" s="467"/>
      <c r="OAT2383" s="467"/>
      <c r="OAU2383" s="467"/>
      <c r="OAV2383" s="467"/>
      <c r="OAW2383" s="467"/>
      <c r="OAX2383" s="467"/>
      <c r="OAY2383" s="467"/>
      <c r="OAZ2383" s="467"/>
      <c r="OBA2383" s="467"/>
      <c r="OBB2383" s="467"/>
      <c r="OBC2383" s="467"/>
      <c r="OBD2383" s="467"/>
      <c r="OBE2383" s="467"/>
      <c r="OBF2383" s="467"/>
      <c r="OBG2383" s="467"/>
      <c r="OBH2383" s="1055"/>
      <c r="OBI2383" s="695"/>
      <c r="OBJ2383" s="696"/>
      <c r="OBK2383" s="696"/>
      <c r="OBL2383" s="697"/>
      <c r="OBM2383" s="697"/>
      <c r="OBN2383" s="473"/>
      <c r="OBO2383" s="470"/>
      <c r="OBP2383" s="470"/>
      <c r="OBQ2383" s="470"/>
      <c r="OBR2383" s="677"/>
      <c r="OBS2383" s="470"/>
      <c r="OBT2383" s="467"/>
      <c r="OBU2383" s="559"/>
      <c r="OBV2383" s="467"/>
      <c r="OBW2383" s="467"/>
      <c r="OBX2383" s="467"/>
      <c r="OBY2383" s="467"/>
      <c r="OBZ2383" s="467"/>
      <c r="OCA2383" s="467"/>
      <c r="OCB2383" s="467"/>
      <c r="OCC2383" s="467"/>
      <c r="OCD2383" s="467"/>
      <c r="OCE2383" s="467"/>
      <c r="OCF2383" s="467"/>
      <c r="OCG2383" s="467"/>
      <c r="OCH2383" s="467"/>
      <c r="OCI2383" s="467"/>
      <c r="OCJ2383" s="467"/>
      <c r="OCK2383" s="467"/>
      <c r="OCL2383" s="467"/>
      <c r="OCM2383" s="467"/>
      <c r="OCN2383" s="467"/>
      <c r="OCO2383" s="467"/>
      <c r="OCP2383" s="467"/>
      <c r="OCQ2383" s="467"/>
      <c r="OCR2383" s="1055"/>
      <c r="OCS2383" s="695"/>
      <c r="OCT2383" s="696"/>
      <c r="OCU2383" s="696"/>
      <c r="OCV2383" s="697"/>
      <c r="OCW2383" s="697"/>
      <c r="OCX2383" s="473"/>
      <c r="OCY2383" s="470"/>
      <c r="OCZ2383" s="470"/>
      <c r="ODA2383" s="470"/>
      <c r="ODB2383" s="677"/>
      <c r="ODC2383" s="470"/>
      <c r="ODD2383" s="467"/>
      <c r="ODE2383" s="559"/>
      <c r="ODF2383" s="467"/>
      <c r="ODG2383" s="467"/>
      <c r="ODH2383" s="467"/>
      <c r="ODI2383" s="467"/>
      <c r="ODJ2383" s="467"/>
      <c r="ODK2383" s="467"/>
      <c r="ODL2383" s="467"/>
      <c r="ODM2383" s="467"/>
      <c r="ODN2383" s="467"/>
      <c r="ODO2383" s="467"/>
      <c r="ODP2383" s="467"/>
      <c r="ODQ2383" s="467"/>
      <c r="ODR2383" s="467"/>
      <c r="ODS2383" s="467"/>
      <c r="ODT2383" s="467"/>
      <c r="ODU2383" s="467"/>
      <c r="ODV2383" s="467"/>
      <c r="ODW2383" s="467"/>
      <c r="ODX2383" s="467"/>
      <c r="ODY2383" s="467"/>
      <c r="ODZ2383" s="467"/>
      <c r="OEA2383" s="467"/>
      <c r="OEB2383" s="1055"/>
      <c r="OEC2383" s="695"/>
      <c r="OED2383" s="696"/>
      <c r="OEE2383" s="696"/>
      <c r="OEF2383" s="697"/>
      <c r="OEG2383" s="697"/>
      <c r="OEH2383" s="473"/>
      <c r="OEI2383" s="470"/>
      <c r="OEJ2383" s="470"/>
      <c r="OEK2383" s="470"/>
      <c r="OEL2383" s="677"/>
      <c r="OEM2383" s="470"/>
      <c r="OEN2383" s="467"/>
      <c r="OEO2383" s="559"/>
      <c r="OEP2383" s="467"/>
      <c r="OEQ2383" s="467"/>
      <c r="OER2383" s="467"/>
      <c r="OES2383" s="467"/>
      <c r="OET2383" s="467"/>
      <c r="OEU2383" s="467"/>
      <c r="OEV2383" s="467"/>
      <c r="OEW2383" s="467"/>
      <c r="OEX2383" s="467"/>
      <c r="OEY2383" s="467"/>
      <c r="OEZ2383" s="467"/>
      <c r="OFA2383" s="467"/>
      <c r="OFB2383" s="467"/>
      <c r="OFC2383" s="467"/>
      <c r="OFD2383" s="467"/>
      <c r="OFE2383" s="467"/>
      <c r="OFF2383" s="467"/>
      <c r="OFG2383" s="467"/>
      <c r="OFH2383" s="467"/>
      <c r="OFI2383" s="467"/>
      <c r="OFJ2383" s="467"/>
      <c r="OFK2383" s="467"/>
      <c r="OFL2383" s="1055"/>
      <c r="OFM2383" s="695"/>
      <c r="OFN2383" s="696"/>
      <c r="OFO2383" s="696"/>
      <c r="OFP2383" s="697"/>
      <c r="OFQ2383" s="697"/>
      <c r="OFR2383" s="473"/>
      <c r="OFS2383" s="470"/>
      <c r="OFT2383" s="470"/>
      <c r="OFU2383" s="470"/>
      <c r="OFV2383" s="677"/>
      <c r="OFW2383" s="470"/>
      <c r="OFX2383" s="467"/>
      <c r="OFY2383" s="559"/>
      <c r="OFZ2383" s="467"/>
      <c r="OGA2383" s="467"/>
      <c r="OGB2383" s="467"/>
      <c r="OGC2383" s="467"/>
      <c r="OGD2383" s="467"/>
      <c r="OGE2383" s="467"/>
      <c r="OGF2383" s="467"/>
      <c r="OGG2383" s="467"/>
      <c r="OGH2383" s="467"/>
      <c r="OGI2383" s="467"/>
      <c r="OGJ2383" s="467"/>
      <c r="OGK2383" s="467"/>
      <c r="OGL2383" s="467"/>
      <c r="OGM2383" s="467"/>
      <c r="OGN2383" s="467"/>
      <c r="OGO2383" s="467"/>
      <c r="OGP2383" s="467"/>
      <c r="OGQ2383" s="467"/>
      <c r="OGR2383" s="467"/>
      <c r="OGS2383" s="467"/>
      <c r="OGT2383" s="467"/>
      <c r="OGU2383" s="467"/>
      <c r="OGV2383" s="1055"/>
      <c r="OGW2383" s="695"/>
      <c r="OGX2383" s="696"/>
      <c r="OGY2383" s="696"/>
      <c r="OGZ2383" s="697"/>
      <c r="OHA2383" s="697"/>
      <c r="OHB2383" s="473"/>
      <c r="OHC2383" s="470"/>
      <c r="OHD2383" s="470"/>
      <c r="OHE2383" s="470"/>
      <c r="OHF2383" s="677"/>
      <c r="OHG2383" s="470"/>
      <c r="OHH2383" s="467"/>
      <c r="OHI2383" s="559"/>
      <c r="OHJ2383" s="467"/>
      <c r="OHK2383" s="467"/>
      <c r="OHL2383" s="467"/>
      <c r="OHM2383" s="467"/>
      <c r="OHN2383" s="467"/>
      <c r="OHO2383" s="467"/>
      <c r="OHP2383" s="467"/>
      <c r="OHQ2383" s="467"/>
      <c r="OHR2383" s="467"/>
      <c r="OHS2383" s="467"/>
      <c r="OHT2383" s="467"/>
      <c r="OHU2383" s="467"/>
      <c r="OHV2383" s="467"/>
      <c r="OHW2383" s="467"/>
      <c r="OHX2383" s="467"/>
      <c r="OHY2383" s="467"/>
      <c r="OHZ2383" s="467"/>
      <c r="OIA2383" s="467"/>
      <c r="OIB2383" s="467"/>
      <c r="OIC2383" s="467"/>
      <c r="OID2383" s="467"/>
      <c r="OIE2383" s="467"/>
      <c r="OIF2383" s="1055"/>
      <c r="OIG2383" s="695"/>
      <c r="OIH2383" s="696"/>
      <c r="OII2383" s="696"/>
      <c r="OIJ2383" s="697"/>
      <c r="OIK2383" s="697"/>
      <c r="OIL2383" s="473"/>
      <c r="OIM2383" s="470"/>
      <c r="OIN2383" s="470"/>
      <c r="OIO2383" s="470"/>
      <c r="OIP2383" s="677"/>
      <c r="OIQ2383" s="470"/>
      <c r="OIR2383" s="467"/>
      <c r="OIS2383" s="559"/>
      <c r="OIT2383" s="467"/>
      <c r="OIU2383" s="467"/>
      <c r="OIV2383" s="467"/>
      <c r="OIW2383" s="467"/>
      <c r="OIX2383" s="467"/>
      <c r="OIY2383" s="467"/>
      <c r="OIZ2383" s="467"/>
      <c r="OJA2383" s="467"/>
      <c r="OJB2383" s="467"/>
      <c r="OJC2383" s="467"/>
      <c r="OJD2383" s="467"/>
      <c r="OJE2383" s="467"/>
      <c r="OJF2383" s="467"/>
      <c r="OJG2383" s="467"/>
      <c r="OJH2383" s="467"/>
      <c r="OJI2383" s="467"/>
      <c r="OJJ2383" s="467"/>
      <c r="OJK2383" s="467"/>
      <c r="OJL2383" s="467"/>
      <c r="OJM2383" s="467"/>
      <c r="OJN2383" s="467"/>
      <c r="OJO2383" s="467"/>
      <c r="OJP2383" s="1055"/>
      <c r="OJQ2383" s="695"/>
      <c r="OJR2383" s="696"/>
      <c r="OJS2383" s="696"/>
      <c r="OJT2383" s="697"/>
      <c r="OJU2383" s="697"/>
      <c r="OJV2383" s="473"/>
      <c r="OJW2383" s="470"/>
      <c r="OJX2383" s="470"/>
      <c r="OJY2383" s="470"/>
      <c r="OJZ2383" s="677"/>
      <c r="OKA2383" s="470"/>
      <c r="OKB2383" s="467"/>
      <c r="OKC2383" s="559"/>
      <c r="OKD2383" s="467"/>
      <c r="OKE2383" s="467"/>
      <c r="OKF2383" s="467"/>
      <c r="OKG2383" s="467"/>
      <c r="OKH2383" s="467"/>
      <c r="OKI2383" s="467"/>
      <c r="OKJ2383" s="467"/>
      <c r="OKK2383" s="467"/>
      <c r="OKL2383" s="467"/>
      <c r="OKM2383" s="467"/>
      <c r="OKN2383" s="467"/>
      <c r="OKO2383" s="467"/>
      <c r="OKP2383" s="467"/>
      <c r="OKQ2383" s="467"/>
      <c r="OKR2383" s="467"/>
      <c r="OKS2383" s="467"/>
      <c r="OKT2383" s="467"/>
      <c r="OKU2383" s="467"/>
      <c r="OKV2383" s="467"/>
      <c r="OKW2383" s="467"/>
      <c r="OKX2383" s="467"/>
      <c r="OKY2383" s="467"/>
      <c r="OKZ2383" s="1055"/>
      <c r="OLA2383" s="695"/>
      <c r="OLB2383" s="696"/>
      <c r="OLC2383" s="696"/>
      <c r="OLD2383" s="697"/>
      <c r="OLE2383" s="697"/>
      <c r="OLF2383" s="473"/>
      <c r="OLG2383" s="470"/>
      <c r="OLH2383" s="470"/>
      <c r="OLI2383" s="470"/>
      <c r="OLJ2383" s="677"/>
      <c r="OLK2383" s="470"/>
      <c r="OLL2383" s="467"/>
      <c r="OLM2383" s="559"/>
      <c r="OLN2383" s="467"/>
      <c r="OLO2383" s="467"/>
      <c r="OLP2383" s="467"/>
      <c r="OLQ2383" s="467"/>
      <c r="OLR2383" s="467"/>
      <c r="OLS2383" s="467"/>
      <c r="OLT2383" s="467"/>
      <c r="OLU2383" s="467"/>
      <c r="OLV2383" s="467"/>
      <c r="OLW2383" s="467"/>
      <c r="OLX2383" s="467"/>
      <c r="OLY2383" s="467"/>
      <c r="OLZ2383" s="467"/>
      <c r="OMA2383" s="467"/>
      <c r="OMB2383" s="467"/>
      <c r="OMC2383" s="467"/>
      <c r="OMD2383" s="467"/>
      <c r="OME2383" s="467"/>
      <c r="OMF2383" s="467"/>
      <c r="OMG2383" s="467"/>
      <c r="OMH2383" s="467"/>
      <c r="OMI2383" s="467"/>
      <c r="OMJ2383" s="1055"/>
      <c r="OMK2383" s="695"/>
      <c r="OML2383" s="696"/>
      <c r="OMM2383" s="696"/>
      <c r="OMN2383" s="697"/>
      <c r="OMO2383" s="697"/>
      <c r="OMP2383" s="473"/>
      <c r="OMQ2383" s="470"/>
      <c r="OMR2383" s="470"/>
      <c r="OMS2383" s="470"/>
      <c r="OMT2383" s="677"/>
      <c r="OMU2383" s="470"/>
      <c r="OMV2383" s="467"/>
      <c r="OMW2383" s="559"/>
      <c r="OMX2383" s="467"/>
      <c r="OMY2383" s="467"/>
      <c r="OMZ2383" s="467"/>
      <c r="ONA2383" s="467"/>
      <c r="ONB2383" s="467"/>
      <c r="ONC2383" s="467"/>
      <c r="OND2383" s="467"/>
      <c r="ONE2383" s="467"/>
      <c r="ONF2383" s="467"/>
      <c r="ONG2383" s="467"/>
      <c r="ONH2383" s="467"/>
      <c r="ONI2383" s="467"/>
      <c r="ONJ2383" s="467"/>
      <c r="ONK2383" s="467"/>
      <c r="ONL2383" s="467"/>
      <c r="ONM2383" s="467"/>
      <c r="ONN2383" s="467"/>
      <c r="ONO2383" s="467"/>
      <c r="ONP2383" s="467"/>
      <c r="ONQ2383" s="467"/>
      <c r="ONR2383" s="467"/>
      <c r="ONS2383" s="467"/>
      <c r="ONT2383" s="1055"/>
      <c r="ONU2383" s="695"/>
      <c r="ONV2383" s="696"/>
      <c r="ONW2383" s="696"/>
      <c r="ONX2383" s="697"/>
      <c r="ONY2383" s="697"/>
      <c r="ONZ2383" s="473"/>
      <c r="OOA2383" s="470"/>
      <c r="OOB2383" s="470"/>
      <c r="OOC2383" s="470"/>
      <c r="OOD2383" s="677"/>
      <c r="OOE2383" s="470"/>
      <c r="OOF2383" s="467"/>
      <c r="OOG2383" s="559"/>
      <c r="OOH2383" s="467"/>
      <c r="OOI2383" s="467"/>
      <c r="OOJ2383" s="467"/>
      <c r="OOK2383" s="467"/>
      <c r="OOL2383" s="467"/>
      <c r="OOM2383" s="467"/>
      <c r="OON2383" s="467"/>
      <c r="OOO2383" s="467"/>
      <c r="OOP2383" s="467"/>
      <c r="OOQ2383" s="467"/>
      <c r="OOR2383" s="467"/>
      <c r="OOS2383" s="467"/>
      <c r="OOT2383" s="467"/>
      <c r="OOU2383" s="467"/>
      <c r="OOV2383" s="467"/>
      <c r="OOW2383" s="467"/>
      <c r="OOX2383" s="467"/>
      <c r="OOY2383" s="467"/>
      <c r="OOZ2383" s="467"/>
      <c r="OPA2383" s="467"/>
      <c r="OPB2383" s="467"/>
      <c r="OPC2383" s="467"/>
      <c r="OPD2383" s="1055"/>
      <c r="OPE2383" s="695"/>
      <c r="OPF2383" s="696"/>
      <c r="OPG2383" s="696"/>
      <c r="OPH2383" s="697"/>
      <c r="OPI2383" s="697"/>
      <c r="OPJ2383" s="473"/>
      <c r="OPK2383" s="470"/>
      <c r="OPL2383" s="470"/>
      <c r="OPM2383" s="470"/>
      <c r="OPN2383" s="677"/>
      <c r="OPO2383" s="470"/>
      <c r="OPP2383" s="467"/>
      <c r="OPQ2383" s="559"/>
      <c r="OPR2383" s="467"/>
      <c r="OPS2383" s="467"/>
      <c r="OPT2383" s="467"/>
      <c r="OPU2383" s="467"/>
      <c r="OPV2383" s="467"/>
      <c r="OPW2383" s="467"/>
      <c r="OPX2383" s="467"/>
      <c r="OPY2383" s="467"/>
      <c r="OPZ2383" s="467"/>
      <c r="OQA2383" s="467"/>
      <c r="OQB2383" s="467"/>
      <c r="OQC2383" s="467"/>
      <c r="OQD2383" s="467"/>
      <c r="OQE2383" s="467"/>
      <c r="OQF2383" s="467"/>
      <c r="OQG2383" s="467"/>
      <c r="OQH2383" s="467"/>
      <c r="OQI2383" s="467"/>
      <c r="OQJ2383" s="467"/>
      <c r="OQK2383" s="467"/>
      <c r="OQL2383" s="467"/>
      <c r="OQM2383" s="467"/>
      <c r="OQN2383" s="1055"/>
      <c r="OQO2383" s="695"/>
      <c r="OQP2383" s="696"/>
      <c r="OQQ2383" s="696"/>
      <c r="OQR2383" s="697"/>
      <c r="OQS2383" s="697"/>
      <c r="OQT2383" s="473"/>
      <c r="OQU2383" s="470"/>
      <c r="OQV2383" s="470"/>
      <c r="OQW2383" s="470"/>
      <c r="OQX2383" s="677"/>
      <c r="OQY2383" s="470"/>
      <c r="OQZ2383" s="467"/>
      <c r="ORA2383" s="559"/>
      <c r="ORB2383" s="467"/>
      <c r="ORC2383" s="467"/>
      <c r="ORD2383" s="467"/>
      <c r="ORE2383" s="467"/>
      <c r="ORF2383" s="467"/>
      <c r="ORG2383" s="467"/>
      <c r="ORH2383" s="467"/>
      <c r="ORI2383" s="467"/>
      <c r="ORJ2383" s="467"/>
      <c r="ORK2383" s="467"/>
      <c r="ORL2383" s="467"/>
      <c r="ORM2383" s="467"/>
      <c r="ORN2383" s="467"/>
      <c r="ORO2383" s="467"/>
      <c r="ORP2383" s="467"/>
      <c r="ORQ2383" s="467"/>
      <c r="ORR2383" s="467"/>
      <c r="ORS2383" s="467"/>
      <c r="ORT2383" s="467"/>
      <c r="ORU2383" s="467"/>
      <c r="ORV2383" s="467"/>
      <c r="ORW2383" s="467"/>
      <c r="ORX2383" s="1055"/>
      <c r="ORY2383" s="695"/>
      <c r="ORZ2383" s="696"/>
      <c r="OSA2383" s="696"/>
      <c r="OSB2383" s="697"/>
      <c r="OSC2383" s="697"/>
      <c r="OSD2383" s="473"/>
      <c r="OSE2383" s="470"/>
      <c r="OSF2383" s="470"/>
      <c r="OSG2383" s="470"/>
      <c r="OSH2383" s="677"/>
      <c r="OSI2383" s="470"/>
      <c r="OSJ2383" s="467"/>
      <c r="OSK2383" s="559"/>
      <c r="OSL2383" s="467"/>
      <c r="OSM2383" s="467"/>
      <c r="OSN2383" s="467"/>
      <c r="OSO2383" s="467"/>
      <c r="OSP2383" s="467"/>
      <c r="OSQ2383" s="467"/>
      <c r="OSR2383" s="467"/>
      <c r="OSS2383" s="467"/>
      <c r="OST2383" s="467"/>
      <c r="OSU2383" s="467"/>
      <c r="OSV2383" s="467"/>
      <c r="OSW2383" s="467"/>
      <c r="OSX2383" s="467"/>
      <c r="OSY2383" s="467"/>
      <c r="OSZ2383" s="467"/>
      <c r="OTA2383" s="467"/>
      <c r="OTB2383" s="467"/>
      <c r="OTC2383" s="467"/>
      <c r="OTD2383" s="467"/>
      <c r="OTE2383" s="467"/>
      <c r="OTF2383" s="467"/>
      <c r="OTG2383" s="467"/>
      <c r="OTH2383" s="1055"/>
      <c r="OTI2383" s="695"/>
      <c r="OTJ2383" s="696"/>
      <c r="OTK2383" s="696"/>
      <c r="OTL2383" s="697"/>
      <c r="OTM2383" s="697"/>
      <c r="OTN2383" s="473"/>
      <c r="OTO2383" s="470"/>
      <c r="OTP2383" s="470"/>
      <c r="OTQ2383" s="470"/>
      <c r="OTR2383" s="677"/>
      <c r="OTS2383" s="470"/>
      <c r="OTT2383" s="467"/>
      <c r="OTU2383" s="559"/>
      <c r="OTV2383" s="467"/>
      <c r="OTW2383" s="467"/>
      <c r="OTX2383" s="467"/>
      <c r="OTY2383" s="467"/>
      <c r="OTZ2383" s="467"/>
      <c r="OUA2383" s="467"/>
      <c r="OUB2383" s="467"/>
      <c r="OUC2383" s="467"/>
      <c r="OUD2383" s="467"/>
      <c r="OUE2383" s="467"/>
      <c r="OUF2383" s="467"/>
      <c r="OUG2383" s="467"/>
      <c r="OUH2383" s="467"/>
      <c r="OUI2383" s="467"/>
      <c r="OUJ2383" s="467"/>
      <c r="OUK2383" s="467"/>
      <c r="OUL2383" s="467"/>
      <c r="OUM2383" s="467"/>
      <c r="OUN2383" s="467"/>
      <c r="OUO2383" s="467"/>
      <c r="OUP2383" s="467"/>
      <c r="OUQ2383" s="467"/>
      <c r="OUR2383" s="1055"/>
      <c r="OUS2383" s="695"/>
      <c r="OUT2383" s="696"/>
      <c r="OUU2383" s="696"/>
      <c r="OUV2383" s="697"/>
      <c r="OUW2383" s="697"/>
      <c r="OUX2383" s="473"/>
      <c r="OUY2383" s="470"/>
      <c r="OUZ2383" s="470"/>
      <c r="OVA2383" s="470"/>
      <c r="OVB2383" s="677"/>
      <c r="OVC2383" s="470"/>
      <c r="OVD2383" s="467"/>
      <c r="OVE2383" s="559"/>
      <c r="OVF2383" s="467"/>
      <c r="OVG2383" s="467"/>
      <c r="OVH2383" s="467"/>
      <c r="OVI2383" s="467"/>
      <c r="OVJ2383" s="467"/>
      <c r="OVK2383" s="467"/>
      <c r="OVL2383" s="467"/>
      <c r="OVM2383" s="467"/>
      <c r="OVN2383" s="467"/>
      <c r="OVO2383" s="467"/>
      <c r="OVP2383" s="467"/>
      <c r="OVQ2383" s="467"/>
      <c r="OVR2383" s="467"/>
      <c r="OVS2383" s="467"/>
      <c r="OVT2383" s="467"/>
      <c r="OVU2383" s="467"/>
      <c r="OVV2383" s="467"/>
      <c r="OVW2383" s="467"/>
      <c r="OVX2383" s="467"/>
      <c r="OVY2383" s="467"/>
      <c r="OVZ2383" s="467"/>
      <c r="OWA2383" s="467"/>
      <c r="OWB2383" s="1055"/>
      <c r="OWC2383" s="695"/>
      <c r="OWD2383" s="696"/>
      <c r="OWE2383" s="696"/>
      <c r="OWF2383" s="697"/>
      <c r="OWG2383" s="697"/>
      <c r="OWH2383" s="473"/>
      <c r="OWI2383" s="470"/>
      <c r="OWJ2383" s="470"/>
      <c r="OWK2383" s="470"/>
      <c r="OWL2383" s="677"/>
      <c r="OWM2383" s="470"/>
      <c r="OWN2383" s="467"/>
      <c r="OWO2383" s="559"/>
      <c r="OWP2383" s="467"/>
      <c r="OWQ2383" s="467"/>
      <c r="OWR2383" s="467"/>
      <c r="OWS2383" s="467"/>
      <c r="OWT2383" s="467"/>
      <c r="OWU2383" s="467"/>
      <c r="OWV2383" s="467"/>
      <c r="OWW2383" s="467"/>
      <c r="OWX2383" s="467"/>
      <c r="OWY2383" s="467"/>
      <c r="OWZ2383" s="467"/>
      <c r="OXA2383" s="467"/>
      <c r="OXB2383" s="467"/>
      <c r="OXC2383" s="467"/>
      <c r="OXD2383" s="467"/>
      <c r="OXE2383" s="467"/>
      <c r="OXF2383" s="467"/>
      <c r="OXG2383" s="467"/>
      <c r="OXH2383" s="467"/>
      <c r="OXI2383" s="467"/>
      <c r="OXJ2383" s="467"/>
      <c r="OXK2383" s="467"/>
      <c r="OXL2383" s="1055"/>
      <c r="OXM2383" s="695"/>
      <c r="OXN2383" s="696"/>
      <c r="OXO2383" s="696"/>
      <c r="OXP2383" s="697"/>
      <c r="OXQ2383" s="697"/>
      <c r="OXR2383" s="473"/>
      <c r="OXS2383" s="470"/>
      <c r="OXT2383" s="470"/>
      <c r="OXU2383" s="470"/>
      <c r="OXV2383" s="677"/>
      <c r="OXW2383" s="470"/>
      <c r="OXX2383" s="467"/>
      <c r="OXY2383" s="559"/>
      <c r="OXZ2383" s="467"/>
      <c r="OYA2383" s="467"/>
      <c r="OYB2383" s="467"/>
      <c r="OYC2383" s="467"/>
      <c r="OYD2383" s="467"/>
      <c r="OYE2383" s="467"/>
      <c r="OYF2383" s="467"/>
      <c r="OYG2383" s="467"/>
      <c r="OYH2383" s="467"/>
      <c r="OYI2383" s="467"/>
      <c r="OYJ2383" s="467"/>
      <c r="OYK2383" s="467"/>
      <c r="OYL2383" s="467"/>
      <c r="OYM2383" s="467"/>
      <c r="OYN2383" s="467"/>
      <c r="OYO2383" s="467"/>
      <c r="OYP2383" s="467"/>
      <c r="OYQ2383" s="467"/>
      <c r="OYR2383" s="467"/>
      <c r="OYS2383" s="467"/>
      <c r="OYT2383" s="467"/>
      <c r="OYU2383" s="467"/>
      <c r="OYV2383" s="1055"/>
      <c r="OYW2383" s="695"/>
      <c r="OYX2383" s="696"/>
      <c r="OYY2383" s="696"/>
      <c r="OYZ2383" s="697"/>
      <c r="OZA2383" s="697"/>
      <c r="OZB2383" s="473"/>
      <c r="OZC2383" s="470"/>
      <c r="OZD2383" s="470"/>
      <c r="OZE2383" s="470"/>
      <c r="OZF2383" s="677"/>
      <c r="OZG2383" s="470"/>
      <c r="OZH2383" s="467"/>
      <c r="OZI2383" s="559"/>
      <c r="OZJ2383" s="467"/>
      <c r="OZK2383" s="467"/>
      <c r="OZL2383" s="467"/>
      <c r="OZM2383" s="467"/>
      <c r="OZN2383" s="467"/>
      <c r="OZO2383" s="467"/>
      <c r="OZP2383" s="467"/>
      <c r="OZQ2383" s="467"/>
      <c r="OZR2383" s="467"/>
      <c r="OZS2383" s="467"/>
      <c r="OZT2383" s="467"/>
      <c r="OZU2383" s="467"/>
      <c r="OZV2383" s="467"/>
      <c r="OZW2383" s="467"/>
      <c r="OZX2383" s="467"/>
      <c r="OZY2383" s="467"/>
      <c r="OZZ2383" s="467"/>
      <c r="PAA2383" s="467"/>
      <c r="PAB2383" s="467"/>
      <c r="PAC2383" s="467"/>
      <c r="PAD2383" s="467"/>
      <c r="PAE2383" s="467"/>
      <c r="PAF2383" s="1055"/>
      <c r="PAG2383" s="695"/>
      <c r="PAH2383" s="696"/>
      <c r="PAI2383" s="696"/>
      <c r="PAJ2383" s="697"/>
      <c r="PAK2383" s="697"/>
      <c r="PAL2383" s="473"/>
      <c r="PAM2383" s="470"/>
      <c r="PAN2383" s="470"/>
      <c r="PAO2383" s="470"/>
      <c r="PAP2383" s="677"/>
      <c r="PAQ2383" s="470"/>
      <c r="PAR2383" s="467"/>
      <c r="PAS2383" s="559"/>
      <c r="PAT2383" s="467"/>
      <c r="PAU2383" s="467"/>
      <c r="PAV2383" s="467"/>
      <c r="PAW2383" s="467"/>
      <c r="PAX2383" s="467"/>
      <c r="PAY2383" s="467"/>
      <c r="PAZ2383" s="467"/>
      <c r="PBA2383" s="467"/>
      <c r="PBB2383" s="467"/>
      <c r="PBC2383" s="467"/>
      <c r="PBD2383" s="467"/>
      <c r="PBE2383" s="467"/>
      <c r="PBF2383" s="467"/>
      <c r="PBG2383" s="467"/>
      <c r="PBH2383" s="467"/>
      <c r="PBI2383" s="467"/>
      <c r="PBJ2383" s="467"/>
      <c r="PBK2383" s="467"/>
      <c r="PBL2383" s="467"/>
      <c r="PBM2383" s="467"/>
      <c r="PBN2383" s="467"/>
      <c r="PBO2383" s="467"/>
      <c r="PBP2383" s="1055"/>
      <c r="PBQ2383" s="695"/>
      <c r="PBR2383" s="696"/>
      <c r="PBS2383" s="696"/>
      <c r="PBT2383" s="697"/>
      <c r="PBU2383" s="697"/>
      <c r="PBV2383" s="473"/>
      <c r="PBW2383" s="470"/>
      <c r="PBX2383" s="470"/>
      <c r="PBY2383" s="470"/>
      <c r="PBZ2383" s="677"/>
      <c r="PCA2383" s="470"/>
      <c r="PCB2383" s="467"/>
      <c r="PCC2383" s="559"/>
      <c r="PCD2383" s="467"/>
      <c r="PCE2383" s="467"/>
      <c r="PCF2383" s="467"/>
      <c r="PCG2383" s="467"/>
      <c r="PCH2383" s="467"/>
      <c r="PCI2383" s="467"/>
      <c r="PCJ2383" s="467"/>
      <c r="PCK2383" s="467"/>
      <c r="PCL2383" s="467"/>
      <c r="PCM2383" s="467"/>
      <c r="PCN2383" s="467"/>
      <c r="PCO2383" s="467"/>
      <c r="PCP2383" s="467"/>
      <c r="PCQ2383" s="467"/>
      <c r="PCR2383" s="467"/>
      <c r="PCS2383" s="467"/>
      <c r="PCT2383" s="467"/>
      <c r="PCU2383" s="467"/>
      <c r="PCV2383" s="467"/>
      <c r="PCW2383" s="467"/>
      <c r="PCX2383" s="467"/>
      <c r="PCY2383" s="467"/>
      <c r="PCZ2383" s="1055"/>
      <c r="PDA2383" s="695"/>
      <c r="PDB2383" s="696"/>
      <c r="PDC2383" s="696"/>
      <c r="PDD2383" s="697"/>
      <c r="PDE2383" s="697"/>
      <c r="PDF2383" s="473"/>
      <c r="PDG2383" s="470"/>
      <c r="PDH2383" s="470"/>
      <c r="PDI2383" s="470"/>
      <c r="PDJ2383" s="677"/>
      <c r="PDK2383" s="470"/>
      <c r="PDL2383" s="467"/>
      <c r="PDM2383" s="559"/>
      <c r="PDN2383" s="467"/>
      <c r="PDO2383" s="467"/>
      <c r="PDP2383" s="467"/>
      <c r="PDQ2383" s="467"/>
      <c r="PDR2383" s="467"/>
      <c r="PDS2383" s="467"/>
      <c r="PDT2383" s="467"/>
      <c r="PDU2383" s="467"/>
      <c r="PDV2383" s="467"/>
      <c r="PDW2383" s="467"/>
      <c r="PDX2383" s="467"/>
      <c r="PDY2383" s="467"/>
      <c r="PDZ2383" s="467"/>
      <c r="PEA2383" s="467"/>
      <c r="PEB2383" s="467"/>
      <c r="PEC2383" s="467"/>
      <c r="PED2383" s="467"/>
      <c r="PEE2383" s="467"/>
      <c r="PEF2383" s="467"/>
      <c r="PEG2383" s="467"/>
      <c r="PEH2383" s="467"/>
      <c r="PEI2383" s="467"/>
      <c r="PEJ2383" s="1055"/>
      <c r="PEK2383" s="695"/>
      <c r="PEL2383" s="696"/>
      <c r="PEM2383" s="696"/>
      <c r="PEN2383" s="697"/>
      <c r="PEO2383" s="697"/>
      <c r="PEP2383" s="473"/>
      <c r="PEQ2383" s="470"/>
      <c r="PER2383" s="470"/>
      <c r="PES2383" s="470"/>
      <c r="PET2383" s="677"/>
      <c r="PEU2383" s="470"/>
      <c r="PEV2383" s="467"/>
      <c r="PEW2383" s="559"/>
      <c r="PEX2383" s="467"/>
      <c r="PEY2383" s="467"/>
      <c r="PEZ2383" s="467"/>
      <c r="PFA2383" s="467"/>
      <c r="PFB2383" s="467"/>
      <c r="PFC2383" s="467"/>
      <c r="PFD2383" s="467"/>
      <c r="PFE2383" s="467"/>
      <c r="PFF2383" s="467"/>
      <c r="PFG2383" s="467"/>
      <c r="PFH2383" s="467"/>
      <c r="PFI2383" s="467"/>
      <c r="PFJ2383" s="467"/>
      <c r="PFK2383" s="467"/>
      <c r="PFL2383" s="467"/>
      <c r="PFM2383" s="467"/>
      <c r="PFN2383" s="467"/>
      <c r="PFO2383" s="467"/>
      <c r="PFP2383" s="467"/>
      <c r="PFQ2383" s="467"/>
      <c r="PFR2383" s="467"/>
      <c r="PFS2383" s="467"/>
      <c r="PFT2383" s="1055"/>
      <c r="PFU2383" s="695"/>
      <c r="PFV2383" s="696"/>
      <c r="PFW2383" s="696"/>
      <c r="PFX2383" s="697"/>
      <c r="PFY2383" s="697"/>
      <c r="PFZ2383" s="473"/>
      <c r="PGA2383" s="470"/>
      <c r="PGB2383" s="470"/>
      <c r="PGC2383" s="470"/>
      <c r="PGD2383" s="677"/>
      <c r="PGE2383" s="470"/>
      <c r="PGF2383" s="467"/>
      <c r="PGG2383" s="559"/>
      <c r="PGH2383" s="467"/>
      <c r="PGI2383" s="467"/>
      <c r="PGJ2383" s="467"/>
      <c r="PGK2383" s="467"/>
      <c r="PGL2383" s="467"/>
      <c r="PGM2383" s="467"/>
      <c r="PGN2383" s="467"/>
      <c r="PGO2383" s="467"/>
      <c r="PGP2383" s="467"/>
      <c r="PGQ2383" s="467"/>
      <c r="PGR2383" s="467"/>
      <c r="PGS2383" s="467"/>
      <c r="PGT2383" s="467"/>
      <c r="PGU2383" s="467"/>
      <c r="PGV2383" s="467"/>
      <c r="PGW2383" s="467"/>
      <c r="PGX2383" s="467"/>
      <c r="PGY2383" s="467"/>
      <c r="PGZ2383" s="467"/>
      <c r="PHA2383" s="467"/>
      <c r="PHB2383" s="467"/>
      <c r="PHC2383" s="467"/>
      <c r="PHD2383" s="1055"/>
      <c r="PHE2383" s="695"/>
      <c r="PHF2383" s="696"/>
      <c r="PHG2383" s="696"/>
      <c r="PHH2383" s="697"/>
      <c r="PHI2383" s="697"/>
      <c r="PHJ2383" s="473"/>
      <c r="PHK2383" s="470"/>
      <c r="PHL2383" s="470"/>
      <c r="PHM2383" s="470"/>
      <c r="PHN2383" s="677"/>
      <c r="PHO2383" s="470"/>
      <c r="PHP2383" s="467"/>
      <c r="PHQ2383" s="559"/>
      <c r="PHR2383" s="467"/>
      <c r="PHS2383" s="467"/>
      <c r="PHT2383" s="467"/>
      <c r="PHU2383" s="467"/>
      <c r="PHV2383" s="467"/>
      <c r="PHW2383" s="467"/>
      <c r="PHX2383" s="467"/>
      <c r="PHY2383" s="467"/>
      <c r="PHZ2383" s="467"/>
      <c r="PIA2383" s="467"/>
      <c r="PIB2383" s="467"/>
      <c r="PIC2383" s="467"/>
      <c r="PID2383" s="467"/>
      <c r="PIE2383" s="467"/>
      <c r="PIF2383" s="467"/>
      <c r="PIG2383" s="467"/>
      <c r="PIH2383" s="467"/>
      <c r="PII2383" s="467"/>
      <c r="PIJ2383" s="467"/>
      <c r="PIK2383" s="467"/>
      <c r="PIL2383" s="467"/>
      <c r="PIM2383" s="467"/>
      <c r="PIN2383" s="1055"/>
      <c r="PIO2383" s="695"/>
      <c r="PIP2383" s="696"/>
      <c r="PIQ2383" s="696"/>
      <c r="PIR2383" s="697"/>
      <c r="PIS2383" s="697"/>
      <c r="PIT2383" s="473"/>
      <c r="PIU2383" s="470"/>
      <c r="PIV2383" s="470"/>
      <c r="PIW2383" s="470"/>
      <c r="PIX2383" s="677"/>
      <c r="PIY2383" s="470"/>
      <c r="PIZ2383" s="467"/>
      <c r="PJA2383" s="559"/>
      <c r="PJB2383" s="467"/>
      <c r="PJC2383" s="467"/>
      <c r="PJD2383" s="467"/>
      <c r="PJE2383" s="467"/>
      <c r="PJF2383" s="467"/>
      <c r="PJG2383" s="467"/>
      <c r="PJH2383" s="467"/>
      <c r="PJI2383" s="467"/>
      <c r="PJJ2383" s="467"/>
      <c r="PJK2383" s="467"/>
      <c r="PJL2383" s="467"/>
      <c r="PJM2383" s="467"/>
      <c r="PJN2383" s="467"/>
      <c r="PJO2383" s="467"/>
      <c r="PJP2383" s="467"/>
      <c r="PJQ2383" s="467"/>
      <c r="PJR2383" s="467"/>
      <c r="PJS2383" s="467"/>
      <c r="PJT2383" s="467"/>
      <c r="PJU2383" s="467"/>
      <c r="PJV2383" s="467"/>
      <c r="PJW2383" s="467"/>
      <c r="PJX2383" s="1055"/>
      <c r="PJY2383" s="695"/>
      <c r="PJZ2383" s="696"/>
      <c r="PKA2383" s="696"/>
      <c r="PKB2383" s="697"/>
      <c r="PKC2383" s="697"/>
      <c r="PKD2383" s="473"/>
      <c r="PKE2383" s="470"/>
      <c r="PKF2383" s="470"/>
      <c r="PKG2383" s="470"/>
      <c r="PKH2383" s="677"/>
      <c r="PKI2383" s="470"/>
      <c r="PKJ2383" s="467"/>
      <c r="PKK2383" s="559"/>
      <c r="PKL2383" s="467"/>
      <c r="PKM2383" s="467"/>
      <c r="PKN2383" s="467"/>
      <c r="PKO2383" s="467"/>
      <c r="PKP2383" s="467"/>
      <c r="PKQ2383" s="467"/>
      <c r="PKR2383" s="467"/>
      <c r="PKS2383" s="467"/>
      <c r="PKT2383" s="467"/>
      <c r="PKU2383" s="467"/>
      <c r="PKV2383" s="467"/>
      <c r="PKW2383" s="467"/>
      <c r="PKX2383" s="467"/>
      <c r="PKY2383" s="467"/>
      <c r="PKZ2383" s="467"/>
      <c r="PLA2383" s="467"/>
      <c r="PLB2383" s="467"/>
      <c r="PLC2383" s="467"/>
      <c r="PLD2383" s="467"/>
      <c r="PLE2383" s="467"/>
      <c r="PLF2383" s="467"/>
      <c r="PLG2383" s="467"/>
      <c r="PLH2383" s="1055"/>
      <c r="PLI2383" s="695"/>
      <c r="PLJ2383" s="696"/>
      <c r="PLK2383" s="696"/>
      <c r="PLL2383" s="697"/>
      <c r="PLM2383" s="697"/>
      <c r="PLN2383" s="473"/>
      <c r="PLO2383" s="470"/>
      <c r="PLP2383" s="470"/>
      <c r="PLQ2383" s="470"/>
      <c r="PLR2383" s="677"/>
      <c r="PLS2383" s="470"/>
      <c r="PLT2383" s="467"/>
      <c r="PLU2383" s="559"/>
      <c r="PLV2383" s="467"/>
      <c r="PLW2383" s="467"/>
      <c r="PLX2383" s="467"/>
      <c r="PLY2383" s="467"/>
      <c r="PLZ2383" s="467"/>
      <c r="PMA2383" s="467"/>
      <c r="PMB2383" s="467"/>
      <c r="PMC2383" s="467"/>
      <c r="PMD2383" s="467"/>
      <c r="PME2383" s="467"/>
      <c r="PMF2383" s="467"/>
      <c r="PMG2383" s="467"/>
      <c r="PMH2383" s="467"/>
      <c r="PMI2383" s="467"/>
      <c r="PMJ2383" s="467"/>
      <c r="PMK2383" s="467"/>
      <c r="PML2383" s="467"/>
      <c r="PMM2383" s="467"/>
      <c r="PMN2383" s="467"/>
      <c r="PMO2383" s="467"/>
      <c r="PMP2383" s="467"/>
      <c r="PMQ2383" s="467"/>
      <c r="PMR2383" s="1055"/>
      <c r="PMS2383" s="695"/>
      <c r="PMT2383" s="696"/>
      <c r="PMU2383" s="696"/>
      <c r="PMV2383" s="697"/>
      <c r="PMW2383" s="697"/>
      <c r="PMX2383" s="473"/>
      <c r="PMY2383" s="470"/>
      <c r="PMZ2383" s="470"/>
      <c r="PNA2383" s="470"/>
      <c r="PNB2383" s="677"/>
      <c r="PNC2383" s="470"/>
      <c r="PND2383" s="467"/>
      <c r="PNE2383" s="559"/>
      <c r="PNF2383" s="467"/>
      <c r="PNG2383" s="467"/>
      <c r="PNH2383" s="467"/>
      <c r="PNI2383" s="467"/>
      <c r="PNJ2383" s="467"/>
      <c r="PNK2383" s="467"/>
      <c r="PNL2383" s="467"/>
      <c r="PNM2383" s="467"/>
      <c r="PNN2383" s="467"/>
      <c r="PNO2383" s="467"/>
      <c r="PNP2383" s="467"/>
      <c r="PNQ2383" s="467"/>
      <c r="PNR2383" s="467"/>
      <c r="PNS2383" s="467"/>
      <c r="PNT2383" s="467"/>
      <c r="PNU2383" s="467"/>
      <c r="PNV2383" s="467"/>
      <c r="PNW2383" s="467"/>
      <c r="PNX2383" s="467"/>
      <c r="PNY2383" s="467"/>
      <c r="PNZ2383" s="467"/>
      <c r="POA2383" s="467"/>
      <c r="POB2383" s="1055"/>
      <c r="POC2383" s="695"/>
      <c r="POD2383" s="696"/>
      <c r="POE2383" s="696"/>
      <c r="POF2383" s="697"/>
      <c r="POG2383" s="697"/>
      <c r="POH2383" s="473"/>
      <c r="POI2383" s="470"/>
      <c r="POJ2383" s="470"/>
      <c r="POK2383" s="470"/>
      <c r="POL2383" s="677"/>
      <c r="POM2383" s="470"/>
      <c r="PON2383" s="467"/>
      <c r="POO2383" s="559"/>
      <c r="POP2383" s="467"/>
      <c r="POQ2383" s="467"/>
      <c r="POR2383" s="467"/>
      <c r="POS2383" s="467"/>
      <c r="POT2383" s="467"/>
      <c r="POU2383" s="467"/>
      <c r="POV2383" s="467"/>
      <c r="POW2383" s="467"/>
      <c r="POX2383" s="467"/>
      <c r="POY2383" s="467"/>
      <c r="POZ2383" s="467"/>
      <c r="PPA2383" s="467"/>
      <c r="PPB2383" s="467"/>
      <c r="PPC2383" s="467"/>
      <c r="PPD2383" s="467"/>
      <c r="PPE2383" s="467"/>
      <c r="PPF2383" s="467"/>
      <c r="PPG2383" s="467"/>
      <c r="PPH2383" s="467"/>
      <c r="PPI2383" s="467"/>
      <c r="PPJ2383" s="467"/>
      <c r="PPK2383" s="467"/>
      <c r="PPL2383" s="1055"/>
      <c r="PPM2383" s="695"/>
      <c r="PPN2383" s="696"/>
      <c r="PPO2383" s="696"/>
      <c r="PPP2383" s="697"/>
      <c r="PPQ2383" s="697"/>
      <c r="PPR2383" s="473"/>
      <c r="PPS2383" s="470"/>
      <c r="PPT2383" s="470"/>
      <c r="PPU2383" s="470"/>
      <c r="PPV2383" s="677"/>
      <c r="PPW2383" s="470"/>
      <c r="PPX2383" s="467"/>
      <c r="PPY2383" s="559"/>
      <c r="PPZ2383" s="467"/>
      <c r="PQA2383" s="467"/>
      <c r="PQB2383" s="467"/>
      <c r="PQC2383" s="467"/>
      <c r="PQD2383" s="467"/>
      <c r="PQE2383" s="467"/>
      <c r="PQF2383" s="467"/>
      <c r="PQG2383" s="467"/>
      <c r="PQH2383" s="467"/>
      <c r="PQI2383" s="467"/>
      <c r="PQJ2383" s="467"/>
      <c r="PQK2383" s="467"/>
      <c r="PQL2383" s="467"/>
      <c r="PQM2383" s="467"/>
      <c r="PQN2383" s="467"/>
      <c r="PQO2383" s="467"/>
      <c r="PQP2383" s="467"/>
      <c r="PQQ2383" s="467"/>
      <c r="PQR2383" s="467"/>
      <c r="PQS2383" s="467"/>
      <c r="PQT2383" s="467"/>
      <c r="PQU2383" s="467"/>
      <c r="PQV2383" s="1055"/>
      <c r="PQW2383" s="695"/>
      <c r="PQX2383" s="696"/>
      <c r="PQY2383" s="696"/>
      <c r="PQZ2383" s="697"/>
      <c r="PRA2383" s="697"/>
      <c r="PRB2383" s="473"/>
      <c r="PRC2383" s="470"/>
      <c r="PRD2383" s="470"/>
      <c r="PRE2383" s="470"/>
      <c r="PRF2383" s="677"/>
      <c r="PRG2383" s="470"/>
      <c r="PRH2383" s="467"/>
      <c r="PRI2383" s="559"/>
      <c r="PRJ2383" s="467"/>
      <c r="PRK2383" s="467"/>
      <c r="PRL2383" s="467"/>
      <c r="PRM2383" s="467"/>
      <c r="PRN2383" s="467"/>
      <c r="PRO2383" s="467"/>
      <c r="PRP2383" s="467"/>
      <c r="PRQ2383" s="467"/>
      <c r="PRR2383" s="467"/>
      <c r="PRS2383" s="467"/>
      <c r="PRT2383" s="467"/>
      <c r="PRU2383" s="467"/>
      <c r="PRV2383" s="467"/>
      <c r="PRW2383" s="467"/>
      <c r="PRX2383" s="467"/>
      <c r="PRY2383" s="467"/>
      <c r="PRZ2383" s="467"/>
      <c r="PSA2383" s="467"/>
      <c r="PSB2383" s="467"/>
      <c r="PSC2383" s="467"/>
      <c r="PSD2383" s="467"/>
      <c r="PSE2383" s="467"/>
      <c r="PSF2383" s="1055"/>
      <c r="PSG2383" s="695"/>
      <c r="PSH2383" s="696"/>
      <c r="PSI2383" s="696"/>
      <c r="PSJ2383" s="697"/>
      <c r="PSK2383" s="697"/>
      <c r="PSL2383" s="473"/>
      <c r="PSM2383" s="470"/>
      <c r="PSN2383" s="470"/>
      <c r="PSO2383" s="470"/>
      <c r="PSP2383" s="677"/>
      <c r="PSQ2383" s="470"/>
      <c r="PSR2383" s="467"/>
      <c r="PSS2383" s="559"/>
      <c r="PST2383" s="467"/>
      <c r="PSU2383" s="467"/>
      <c r="PSV2383" s="467"/>
      <c r="PSW2383" s="467"/>
      <c r="PSX2383" s="467"/>
      <c r="PSY2383" s="467"/>
      <c r="PSZ2383" s="467"/>
      <c r="PTA2383" s="467"/>
      <c r="PTB2383" s="467"/>
      <c r="PTC2383" s="467"/>
      <c r="PTD2383" s="467"/>
      <c r="PTE2383" s="467"/>
      <c r="PTF2383" s="467"/>
      <c r="PTG2383" s="467"/>
      <c r="PTH2383" s="467"/>
      <c r="PTI2383" s="467"/>
      <c r="PTJ2383" s="467"/>
      <c r="PTK2383" s="467"/>
      <c r="PTL2383" s="467"/>
      <c r="PTM2383" s="467"/>
      <c r="PTN2383" s="467"/>
      <c r="PTO2383" s="467"/>
      <c r="PTP2383" s="1055"/>
      <c r="PTQ2383" s="695"/>
      <c r="PTR2383" s="696"/>
      <c r="PTS2383" s="696"/>
      <c r="PTT2383" s="697"/>
      <c r="PTU2383" s="697"/>
      <c r="PTV2383" s="473"/>
      <c r="PTW2383" s="470"/>
      <c r="PTX2383" s="470"/>
      <c r="PTY2383" s="470"/>
      <c r="PTZ2383" s="677"/>
      <c r="PUA2383" s="470"/>
      <c r="PUB2383" s="467"/>
      <c r="PUC2383" s="559"/>
      <c r="PUD2383" s="467"/>
      <c r="PUE2383" s="467"/>
      <c r="PUF2383" s="467"/>
      <c r="PUG2383" s="467"/>
      <c r="PUH2383" s="467"/>
      <c r="PUI2383" s="467"/>
      <c r="PUJ2383" s="467"/>
      <c r="PUK2383" s="467"/>
      <c r="PUL2383" s="467"/>
      <c r="PUM2383" s="467"/>
      <c r="PUN2383" s="467"/>
      <c r="PUO2383" s="467"/>
      <c r="PUP2383" s="467"/>
      <c r="PUQ2383" s="467"/>
      <c r="PUR2383" s="467"/>
      <c r="PUS2383" s="467"/>
      <c r="PUT2383" s="467"/>
      <c r="PUU2383" s="467"/>
      <c r="PUV2383" s="467"/>
      <c r="PUW2383" s="467"/>
      <c r="PUX2383" s="467"/>
      <c r="PUY2383" s="467"/>
      <c r="PUZ2383" s="1055"/>
      <c r="PVA2383" s="695"/>
      <c r="PVB2383" s="696"/>
      <c r="PVC2383" s="696"/>
      <c r="PVD2383" s="697"/>
      <c r="PVE2383" s="697"/>
      <c r="PVF2383" s="473"/>
      <c r="PVG2383" s="470"/>
      <c r="PVH2383" s="470"/>
      <c r="PVI2383" s="470"/>
      <c r="PVJ2383" s="677"/>
      <c r="PVK2383" s="470"/>
      <c r="PVL2383" s="467"/>
      <c r="PVM2383" s="559"/>
      <c r="PVN2383" s="467"/>
      <c r="PVO2383" s="467"/>
      <c r="PVP2383" s="467"/>
      <c r="PVQ2383" s="467"/>
      <c r="PVR2383" s="467"/>
      <c r="PVS2383" s="467"/>
      <c r="PVT2383" s="467"/>
      <c r="PVU2383" s="467"/>
      <c r="PVV2383" s="467"/>
      <c r="PVW2383" s="467"/>
      <c r="PVX2383" s="467"/>
      <c r="PVY2383" s="467"/>
      <c r="PVZ2383" s="467"/>
      <c r="PWA2383" s="467"/>
      <c r="PWB2383" s="467"/>
      <c r="PWC2383" s="467"/>
      <c r="PWD2383" s="467"/>
      <c r="PWE2383" s="467"/>
      <c r="PWF2383" s="467"/>
      <c r="PWG2383" s="467"/>
      <c r="PWH2383" s="467"/>
      <c r="PWI2383" s="467"/>
      <c r="PWJ2383" s="1055"/>
      <c r="PWK2383" s="695"/>
      <c r="PWL2383" s="696"/>
      <c r="PWM2383" s="696"/>
      <c r="PWN2383" s="697"/>
      <c r="PWO2383" s="697"/>
      <c r="PWP2383" s="473"/>
      <c r="PWQ2383" s="470"/>
      <c r="PWR2383" s="470"/>
      <c r="PWS2383" s="470"/>
      <c r="PWT2383" s="677"/>
      <c r="PWU2383" s="470"/>
      <c r="PWV2383" s="467"/>
      <c r="PWW2383" s="559"/>
      <c r="PWX2383" s="467"/>
      <c r="PWY2383" s="467"/>
      <c r="PWZ2383" s="467"/>
      <c r="PXA2383" s="467"/>
      <c r="PXB2383" s="467"/>
      <c r="PXC2383" s="467"/>
      <c r="PXD2383" s="467"/>
      <c r="PXE2383" s="467"/>
      <c r="PXF2383" s="467"/>
      <c r="PXG2383" s="467"/>
      <c r="PXH2383" s="467"/>
      <c r="PXI2383" s="467"/>
      <c r="PXJ2383" s="467"/>
      <c r="PXK2383" s="467"/>
      <c r="PXL2383" s="467"/>
      <c r="PXM2383" s="467"/>
      <c r="PXN2383" s="467"/>
      <c r="PXO2383" s="467"/>
      <c r="PXP2383" s="467"/>
      <c r="PXQ2383" s="467"/>
      <c r="PXR2383" s="467"/>
      <c r="PXS2383" s="467"/>
      <c r="PXT2383" s="1055"/>
      <c r="PXU2383" s="695"/>
      <c r="PXV2383" s="696"/>
      <c r="PXW2383" s="696"/>
      <c r="PXX2383" s="697"/>
      <c r="PXY2383" s="697"/>
      <c r="PXZ2383" s="473"/>
      <c r="PYA2383" s="470"/>
      <c r="PYB2383" s="470"/>
      <c r="PYC2383" s="470"/>
      <c r="PYD2383" s="677"/>
      <c r="PYE2383" s="470"/>
      <c r="PYF2383" s="467"/>
      <c r="PYG2383" s="559"/>
      <c r="PYH2383" s="467"/>
      <c r="PYI2383" s="467"/>
      <c r="PYJ2383" s="467"/>
      <c r="PYK2383" s="467"/>
      <c r="PYL2383" s="467"/>
      <c r="PYM2383" s="467"/>
      <c r="PYN2383" s="467"/>
      <c r="PYO2383" s="467"/>
      <c r="PYP2383" s="467"/>
      <c r="PYQ2383" s="467"/>
      <c r="PYR2383" s="467"/>
      <c r="PYS2383" s="467"/>
      <c r="PYT2383" s="467"/>
      <c r="PYU2383" s="467"/>
      <c r="PYV2383" s="467"/>
      <c r="PYW2383" s="467"/>
      <c r="PYX2383" s="467"/>
      <c r="PYY2383" s="467"/>
      <c r="PYZ2383" s="467"/>
      <c r="PZA2383" s="467"/>
      <c r="PZB2383" s="467"/>
      <c r="PZC2383" s="467"/>
      <c r="PZD2383" s="1055"/>
      <c r="PZE2383" s="695"/>
      <c r="PZF2383" s="696"/>
      <c r="PZG2383" s="696"/>
      <c r="PZH2383" s="697"/>
      <c r="PZI2383" s="697"/>
      <c r="PZJ2383" s="473"/>
      <c r="PZK2383" s="470"/>
      <c r="PZL2383" s="470"/>
      <c r="PZM2383" s="470"/>
      <c r="PZN2383" s="677"/>
      <c r="PZO2383" s="470"/>
      <c r="PZP2383" s="467"/>
      <c r="PZQ2383" s="559"/>
      <c r="PZR2383" s="467"/>
      <c r="PZS2383" s="467"/>
      <c r="PZT2383" s="467"/>
      <c r="PZU2383" s="467"/>
      <c r="PZV2383" s="467"/>
      <c r="PZW2383" s="467"/>
      <c r="PZX2383" s="467"/>
      <c r="PZY2383" s="467"/>
      <c r="PZZ2383" s="467"/>
      <c r="QAA2383" s="467"/>
      <c r="QAB2383" s="467"/>
      <c r="QAC2383" s="467"/>
      <c r="QAD2383" s="467"/>
      <c r="QAE2383" s="467"/>
      <c r="QAF2383" s="467"/>
      <c r="QAG2383" s="467"/>
      <c r="QAH2383" s="467"/>
      <c r="QAI2383" s="467"/>
      <c r="QAJ2383" s="467"/>
      <c r="QAK2383" s="467"/>
      <c r="QAL2383" s="467"/>
      <c r="QAM2383" s="467"/>
      <c r="QAN2383" s="1055"/>
      <c r="QAO2383" s="695"/>
      <c r="QAP2383" s="696"/>
      <c r="QAQ2383" s="696"/>
      <c r="QAR2383" s="697"/>
      <c r="QAS2383" s="697"/>
      <c r="QAT2383" s="473"/>
      <c r="QAU2383" s="470"/>
      <c r="QAV2383" s="470"/>
      <c r="QAW2383" s="470"/>
      <c r="QAX2383" s="677"/>
      <c r="QAY2383" s="470"/>
      <c r="QAZ2383" s="467"/>
      <c r="QBA2383" s="559"/>
      <c r="QBB2383" s="467"/>
      <c r="QBC2383" s="467"/>
      <c r="QBD2383" s="467"/>
      <c r="QBE2383" s="467"/>
      <c r="QBF2383" s="467"/>
      <c r="QBG2383" s="467"/>
      <c r="QBH2383" s="467"/>
      <c r="QBI2383" s="467"/>
      <c r="QBJ2383" s="467"/>
      <c r="QBK2383" s="467"/>
      <c r="QBL2383" s="467"/>
      <c r="QBM2383" s="467"/>
      <c r="QBN2383" s="467"/>
      <c r="QBO2383" s="467"/>
      <c r="QBP2383" s="467"/>
      <c r="QBQ2383" s="467"/>
      <c r="QBR2383" s="467"/>
      <c r="QBS2383" s="467"/>
      <c r="QBT2383" s="467"/>
      <c r="QBU2383" s="467"/>
      <c r="QBV2383" s="467"/>
      <c r="QBW2383" s="467"/>
      <c r="QBX2383" s="1055"/>
      <c r="QBY2383" s="695"/>
      <c r="QBZ2383" s="696"/>
      <c r="QCA2383" s="696"/>
      <c r="QCB2383" s="697"/>
      <c r="QCC2383" s="697"/>
      <c r="QCD2383" s="473"/>
      <c r="QCE2383" s="470"/>
      <c r="QCF2383" s="470"/>
      <c r="QCG2383" s="470"/>
      <c r="QCH2383" s="677"/>
      <c r="QCI2383" s="470"/>
      <c r="QCJ2383" s="467"/>
      <c r="QCK2383" s="559"/>
      <c r="QCL2383" s="467"/>
      <c r="QCM2383" s="467"/>
      <c r="QCN2383" s="467"/>
      <c r="QCO2383" s="467"/>
      <c r="QCP2383" s="467"/>
      <c r="QCQ2383" s="467"/>
      <c r="QCR2383" s="467"/>
      <c r="QCS2383" s="467"/>
      <c r="QCT2383" s="467"/>
      <c r="QCU2383" s="467"/>
      <c r="QCV2383" s="467"/>
      <c r="QCW2383" s="467"/>
      <c r="QCX2383" s="467"/>
      <c r="QCY2383" s="467"/>
      <c r="QCZ2383" s="467"/>
      <c r="QDA2383" s="467"/>
      <c r="QDB2383" s="467"/>
      <c r="QDC2383" s="467"/>
      <c r="QDD2383" s="467"/>
      <c r="QDE2383" s="467"/>
      <c r="QDF2383" s="467"/>
      <c r="QDG2383" s="467"/>
      <c r="QDH2383" s="1055"/>
      <c r="QDI2383" s="695"/>
      <c r="QDJ2383" s="696"/>
      <c r="QDK2383" s="696"/>
      <c r="QDL2383" s="697"/>
      <c r="QDM2383" s="697"/>
      <c r="QDN2383" s="473"/>
      <c r="QDO2383" s="470"/>
      <c r="QDP2383" s="470"/>
      <c r="QDQ2383" s="470"/>
      <c r="QDR2383" s="677"/>
      <c r="QDS2383" s="470"/>
      <c r="QDT2383" s="467"/>
      <c r="QDU2383" s="559"/>
      <c r="QDV2383" s="467"/>
      <c r="QDW2383" s="467"/>
      <c r="QDX2383" s="467"/>
      <c r="QDY2383" s="467"/>
      <c r="QDZ2383" s="467"/>
      <c r="QEA2383" s="467"/>
      <c r="QEB2383" s="467"/>
      <c r="QEC2383" s="467"/>
      <c r="QED2383" s="467"/>
      <c r="QEE2383" s="467"/>
      <c r="QEF2383" s="467"/>
      <c r="QEG2383" s="467"/>
      <c r="QEH2383" s="467"/>
      <c r="QEI2383" s="467"/>
      <c r="QEJ2383" s="467"/>
      <c r="QEK2383" s="467"/>
      <c r="QEL2383" s="467"/>
      <c r="QEM2383" s="467"/>
      <c r="QEN2383" s="467"/>
      <c r="QEO2383" s="467"/>
      <c r="QEP2383" s="467"/>
      <c r="QEQ2383" s="467"/>
      <c r="QER2383" s="1055"/>
      <c r="QES2383" s="695"/>
      <c r="QET2383" s="696"/>
      <c r="QEU2383" s="696"/>
      <c r="QEV2383" s="697"/>
      <c r="QEW2383" s="697"/>
      <c r="QEX2383" s="473"/>
      <c r="QEY2383" s="470"/>
      <c r="QEZ2383" s="470"/>
      <c r="QFA2383" s="470"/>
      <c r="QFB2383" s="677"/>
      <c r="QFC2383" s="470"/>
      <c r="QFD2383" s="467"/>
      <c r="QFE2383" s="559"/>
      <c r="QFF2383" s="467"/>
      <c r="QFG2383" s="467"/>
      <c r="QFH2383" s="467"/>
      <c r="QFI2383" s="467"/>
      <c r="QFJ2383" s="467"/>
      <c r="QFK2383" s="467"/>
      <c r="QFL2383" s="467"/>
      <c r="QFM2383" s="467"/>
      <c r="QFN2383" s="467"/>
      <c r="QFO2383" s="467"/>
      <c r="QFP2383" s="467"/>
      <c r="QFQ2383" s="467"/>
      <c r="QFR2383" s="467"/>
      <c r="QFS2383" s="467"/>
      <c r="QFT2383" s="467"/>
      <c r="QFU2383" s="467"/>
      <c r="QFV2383" s="467"/>
      <c r="QFW2383" s="467"/>
      <c r="QFX2383" s="467"/>
      <c r="QFY2383" s="467"/>
      <c r="QFZ2383" s="467"/>
      <c r="QGA2383" s="467"/>
      <c r="QGB2383" s="1055"/>
      <c r="QGC2383" s="695"/>
      <c r="QGD2383" s="696"/>
      <c r="QGE2383" s="696"/>
      <c r="QGF2383" s="697"/>
      <c r="QGG2383" s="697"/>
      <c r="QGH2383" s="473"/>
      <c r="QGI2383" s="470"/>
      <c r="QGJ2383" s="470"/>
      <c r="QGK2383" s="470"/>
      <c r="QGL2383" s="677"/>
      <c r="QGM2383" s="470"/>
      <c r="QGN2383" s="467"/>
      <c r="QGO2383" s="559"/>
      <c r="QGP2383" s="467"/>
      <c r="QGQ2383" s="467"/>
      <c r="QGR2383" s="467"/>
      <c r="QGS2383" s="467"/>
      <c r="QGT2383" s="467"/>
      <c r="QGU2383" s="467"/>
      <c r="QGV2383" s="467"/>
      <c r="QGW2383" s="467"/>
      <c r="QGX2383" s="467"/>
      <c r="QGY2383" s="467"/>
      <c r="QGZ2383" s="467"/>
      <c r="QHA2383" s="467"/>
      <c r="QHB2383" s="467"/>
      <c r="QHC2383" s="467"/>
      <c r="QHD2383" s="467"/>
      <c r="QHE2383" s="467"/>
      <c r="QHF2383" s="467"/>
      <c r="QHG2383" s="467"/>
      <c r="QHH2383" s="467"/>
      <c r="QHI2383" s="467"/>
      <c r="QHJ2383" s="467"/>
      <c r="QHK2383" s="467"/>
      <c r="QHL2383" s="1055"/>
      <c r="QHM2383" s="695"/>
      <c r="QHN2383" s="696"/>
      <c r="QHO2383" s="696"/>
      <c r="QHP2383" s="697"/>
      <c r="QHQ2383" s="697"/>
      <c r="QHR2383" s="473"/>
      <c r="QHS2383" s="470"/>
      <c r="QHT2383" s="470"/>
      <c r="QHU2383" s="470"/>
      <c r="QHV2383" s="677"/>
      <c r="QHW2383" s="470"/>
      <c r="QHX2383" s="467"/>
      <c r="QHY2383" s="559"/>
      <c r="QHZ2383" s="467"/>
      <c r="QIA2383" s="467"/>
      <c r="QIB2383" s="467"/>
      <c r="QIC2383" s="467"/>
      <c r="QID2383" s="467"/>
      <c r="QIE2383" s="467"/>
      <c r="QIF2383" s="467"/>
      <c r="QIG2383" s="467"/>
      <c r="QIH2383" s="467"/>
      <c r="QII2383" s="467"/>
      <c r="QIJ2383" s="467"/>
      <c r="QIK2383" s="467"/>
      <c r="QIL2383" s="467"/>
      <c r="QIM2383" s="467"/>
      <c r="QIN2383" s="467"/>
      <c r="QIO2383" s="467"/>
      <c r="QIP2383" s="467"/>
      <c r="QIQ2383" s="467"/>
      <c r="QIR2383" s="467"/>
      <c r="QIS2383" s="467"/>
      <c r="QIT2383" s="467"/>
      <c r="QIU2383" s="467"/>
      <c r="QIV2383" s="1055"/>
      <c r="QIW2383" s="695"/>
      <c r="QIX2383" s="696"/>
      <c r="QIY2383" s="696"/>
      <c r="QIZ2383" s="697"/>
      <c r="QJA2383" s="697"/>
      <c r="QJB2383" s="473"/>
      <c r="QJC2383" s="470"/>
      <c r="QJD2383" s="470"/>
      <c r="QJE2383" s="470"/>
      <c r="QJF2383" s="677"/>
      <c r="QJG2383" s="470"/>
      <c r="QJH2383" s="467"/>
      <c r="QJI2383" s="559"/>
      <c r="QJJ2383" s="467"/>
      <c r="QJK2383" s="467"/>
      <c r="QJL2383" s="467"/>
      <c r="QJM2383" s="467"/>
      <c r="QJN2383" s="467"/>
      <c r="QJO2383" s="467"/>
      <c r="QJP2383" s="467"/>
      <c r="QJQ2383" s="467"/>
      <c r="QJR2383" s="467"/>
      <c r="QJS2383" s="467"/>
      <c r="QJT2383" s="467"/>
      <c r="QJU2383" s="467"/>
      <c r="QJV2383" s="467"/>
      <c r="QJW2383" s="467"/>
      <c r="QJX2383" s="467"/>
      <c r="QJY2383" s="467"/>
      <c r="QJZ2383" s="467"/>
      <c r="QKA2383" s="467"/>
      <c r="QKB2383" s="467"/>
      <c r="QKC2383" s="467"/>
      <c r="QKD2383" s="467"/>
      <c r="QKE2383" s="467"/>
      <c r="QKF2383" s="1055"/>
      <c r="QKG2383" s="695"/>
      <c r="QKH2383" s="696"/>
      <c r="QKI2383" s="696"/>
      <c r="QKJ2383" s="697"/>
      <c r="QKK2383" s="697"/>
      <c r="QKL2383" s="473"/>
      <c r="QKM2383" s="470"/>
      <c r="QKN2383" s="470"/>
      <c r="QKO2383" s="470"/>
      <c r="QKP2383" s="677"/>
      <c r="QKQ2383" s="470"/>
      <c r="QKR2383" s="467"/>
      <c r="QKS2383" s="559"/>
      <c r="QKT2383" s="467"/>
      <c r="QKU2383" s="467"/>
      <c r="QKV2383" s="467"/>
      <c r="QKW2383" s="467"/>
      <c r="QKX2383" s="467"/>
      <c r="QKY2383" s="467"/>
      <c r="QKZ2383" s="467"/>
      <c r="QLA2383" s="467"/>
      <c r="QLB2383" s="467"/>
      <c r="QLC2383" s="467"/>
      <c r="QLD2383" s="467"/>
      <c r="QLE2383" s="467"/>
      <c r="QLF2383" s="467"/>
      <c r="QLG2383" s="467"/>
      <c r="QLH2383" s="467"/>
      <c r="QLI2383" s="467"/>
      <c r="QLJ2383" s="467"/>
      <c r="QLK2383" s="467"/>
      <c r="QLL2383" s="467"/>
      <c r="QLM2383" s="467"/>
      <c r="QLN2383" s="467"/>
      <c r="QLO2383" s="467"/>
      <c r="QLP2383" s="1055"/>
      <c r="QLQ2383" s="695"/>
      <c r="QLR2383" s="696"/>
      <c r="QLS2383" s="696"/>
      <c r="QLT2383" s="697"/>
      <c r="QLU2383" s="697"/>
      <c r="QLV2383" s="473"/>
      <c r="QLW2383" s="470"/>
      <c r="QLX2383" s="470"/>
      <c r="QLY2383" s="470"/>
      <c r="QLZ2383" s="677"/>
      <c r="QMA2383" s="470"/>
      <c r="QMB2383" s="467"/>
      <c r="QMC2383" s="559"/>
      <c r="QMD2383" s="467"/>
      <c r="QME2383" s="467"/>
      <c r="QMF2383" s="467"/>
      <c r="QMG2383" s="467"/>
      <c r="QMH2383" s="467"/>
      <c r="QMI2383" s="467"/>
      <c r="QMJ2383" s="467"/>
      <c r="QMK2383" s="467"/>
      <c r="QML2383" s="467"/>
      <c r="QMM2383" s="467"/>
      <c r="QMN2383" s="467"/>
      <c r="QMO2383" s="467"/>
      <c r="QMP2383" s="467"/>
      <c r="QMQ2383" s="467"/>
      <c r="QMR2383" s="467"/>
      <c r="QMS2383" s="467"/>
      <c r="QMT2383" s="467"/>
      <c r="QMU2383" s="467"/>
      <c r="QMV2383" s="467"/>
      <c r="QMW2383" s="467"/>
      <c r="QMX2383" s="467"/>
      <c r="QMY2383" s="467"/>
      <c r="QMZ2383" s="1055"/>
      <c r="QNA2383" s="695"/>
      <c r="QNB2383" s="696"/>
      <c r="QNC2383" s="696"/>
      <c r="QND2383" s="697"/>
      <c r="QNE2383" s="697"/>
      <c r="QNF2383" s="473"/>
      <c r="QNG2383" s="470"/>
      <c r="QNH2383" s="470"/>
      <c r="QNI2383" s="470"/>
      <c r="QNJ2383" s="677"/>
      <c r="QNK2383" s="470"/>
      <c r="QNL2383" s="467"/>
      <c r="QNM2383" s="559"/>
      <c r="QNN2383" s="467"/>
      <c r="QNO2383" s="467"/>
      <c r="QNP2383" s="467"/>
      <c r="QNQ2383" s="467"/>
      <c r="QNR2383" s="467"/>
      <c r="QNS2383" s="467"/>
      <c r="QNT2383" s="467"/>
      <c r="QNU2383" s="467"/>
      <c r="QNV2383" s="467"/>
      <c r="QNW2383" s="467"/>
      <c r="QNX2383" s="467"/>
      <c r="QNY2383" s="467"/>
      <c r="QNZ2383" s="467"/>
      <c r="QOA2383" s="467"/>
      <c r="QOB2383" s="467"/>
      <c r="QOC2383" s="467"/>
      <c r="QOD2383" s="467"/>
      <c r="QOE2383" s="467"/>
      <c r="QOF2383" s="467"/>
      <c r="QOG2383" s="467"/>
      <c r="QOH2383" s="467"/>
      <c r="QOI2383" s="467"/>
      <c r="QOJ2383" s="1055"/>
      <c r="QOK2383" s="695"/>
      <c r="QOL2383" s="696"/>
      <c r="QOM2383" s="696"/>
      <c r="QON2383" s="697"/>
      <c r="QOO2383" s="697"/>
      <c r="QOP2383" s="473"/>
      <c r="QOQ2383" s="470"/>
      <c r="QOR2383" s="470"/>
      <c r="QOS2383" s="470"/>
      <c r="QOT2383" s="677"/>
      <c r="QOU2383" s="470"/>
      <c r="QOV2383" s="467"/>
      <c r="QOW2383" s="559"/>
      <c r="QOX2383" s="467"/>
      <c r="QOY2383" s="467"/>
      <c r="QOZ2383" s="467"/>
      <c r="QPA2383" s="467"/>
      <c r="QPB2383" s="467"/>
      <c r="QPC2383" s="467"/>
      <c r="QPD2383" s="467"/>
      <c r="QPE2383" s="467"/>
      <c r="QPF2383" s="467"/>
      <c r="QPG2383" s="467"/>
      <c r="QPH2383" s="467"/>
      <c r="QPI2383" s="467"/>
      <c r="QPJ2383" s="467"/>
      <c r="QPK2383" s="467"/>
      <c r="QPL2383" s="467"/>
      <c r="QPM2383" s="467"/>
      <c r="QPN2383" s="467"/>
      <c r="QPO2383" s="467"/>
      <c r="QPP2383" s="467"/>
      <c r="QPQ2383" s="467"/>
      <c r="QPR2383" s="467"/>
      <c r="QPS2383" s="467"/>
      <c r="QPT2383" s="1055"/>
      <c r="QPU2383" s="695"/>
      <c r="QPV2383" s="696"/>
      <c r="QPW2383" s="696"/>
      <c r="QPX2383" s="697"/>
      <c r="QPY2383" s="697"/>
      <c r="QPZ2383" s="473"/>
      <c r="QQA2383" s="470"/>
      <c r="QQB2383" s="470"/>
      <c r="QQC2383" s="470"/>
      <c r="QQD2383" s="677"/>
      <c r="QQE2383" s="470"/>
      <c r="QQF2383" s="467"/>
      <c r="QQG2383" s="559"/>
      <c r="QQH2383" s="467"/>
      <c r="QQI2383" s="467"/>
      <c r="QQJ2383" s="467"/>
      <c r="QQK2383" s="467"/>
      <c r="QQL2383" s="467"/>
      <c r="QQM2383" s="467"/>
      <c r="QQN2383" s="467"/>
      <c r="QQO2383" s="467"/>
      <c r="QQP2383" s="467"/>
      <c r="QQQ2383" s="467"/>
      <c r="QQR2383" s="467"/>
      <c r="QQS2383" s="467"/>
      <c r="QQT2383" s="467"/>
      <c r="QQU2383" s="467"/>
      <c r="QQV2383" s="467"/>
      <c r="QQW2383" s="467"/>
      <c r="QQX2383" s="467"/>
      <c r="QQY2383" s="467"/>
      <c r="QQZ2383" s="467"/>
      <c r="QRA2383" s="467"/>
      <c r="QRB2383" s="467"/>
      <c r="QRC2383" s="467"/>
      <c r="QRD2383" s="1055"/>
      <c r="QRE2383" s="695"/>
      <c r="QRF2383" s="696"/>
      <c r="QRG2383" s="696"/>
      <c r="QRH2383" s="697"/>
      <c r="QRI2383" s="697"/>
      <c r="QRJ2383" s="473"/>
      <c r="QRK2383" s="470"/>
      <c r="QRL2383" s="470"/>
      <c r="QRM2383" s="470"/>
      <c r="QRN2383" s="677"/>
      <c r="QRO2383" s="470"/>
      <c r="QRP2383" s="467"/>
      <c r="QRQ2383" s="559"/>
      <c r="QRR2383" s="467"/>
      <c r="QRS2383" s="467"/>
      <c r="QRT2383" s="467"/>
      <c r="QRU2383" s="467"/>
      <c r="QRV2383" s="467"/>
      <c r="QRW2383" s="467"/>
      <c r="QRX2383" s="467"/>
      <c r="QRY2383" s="467"/>
      <c r="QRZ2383" s="467"/>
      <c r="QSA2383" s="467"/>
      <c r="QSB2383" s="467"/>
      <c r="QSC2383" s="467"/>
      <c r="QSD2383" s="467"/>
      <c r="QSE2383" s="467"/>
      <c r="QSF2383" s="467"/>
      <c r="QSG2383" s="467"/>
      <c r="QSH2383" s="467"/>
      <c r="QSI2383" s="467"/>
      <c r="QSJ2383" s="467"/>
      <c r="QSK2383" s="467"/>
      <c r="QSL2383" s="467"/>
      <c r="QSM2383" s="467"/>
      <c r="QSN2383" s="1055"/>
      <c r="QSO2383" s="695"/>
      <c r="QSP2383" s="696"/>
      <c r="QSQ2383" s="696"/>
      <c r="QSR2383" s="697"/>
      <c r="QSS2383" s="697"/>
      <c r="QST2383" s="473"/>
      <c r="QSU2383" s="470"/>
      <c r="QSV2383" s="470"/>
      <c r="QSW2383" s="470"/>
      <c r="QSX2383" s="677"/>
      <c r="QSY2383" s="470"/>
      <c r="QSZ2383" s="467"/>
      <c r="QTA2383" s="559"/>
      <c r="QTB2383" s="467"/>
      <c r="QTC2383" s="467"/>
      <c r="QTD2383" s="467"/>
      <c r="QTE2383" s="467"/>
      <c r="QTF2383" s="467"/>
      <c r="QTG2383" s="467"/>
      <c r="QTH2383" s="467"/>
      <c r="QTI2383" s="467"/>
      <c r="QTJ2383" s="467"/>
      <c r="QTK2383" s="467"/>
      <c r="QTL2383" s="467"/>
      <c r="QTM2383" s="467"/>
      <c r="QTN2383" s="467"/>
      <c r="QTO2383" s="467"/>
      <c r="QTP2383" s="467"/>
      <c r="QTQ2383" s="467"/>
      <c r="QTR2383" s="467"/>
      <c r="QTS2383" s="467"/>
      <c r="QTT2383" s="467"/>
      <c r="QTU2383" s="467"/>
      <c r="QTV2383" s="467"/>
      <c r="QTW2383" s="467"/>
      <c r="QTX2383" s="1055"/>
      <c r="QTY2383" s="695"/>
      <c r="QTZ2383" s="696"/>
      <c r="QUA2383" s="696"/>
      <c r="QUB2383" s="697"/>
      <c r="QUC2383" s="697"/>
      <c r="QUD2383" s="473"/>
      <c r="QUE2383" s="470"/>
      <c r="QUF2383" s="470"/>
      <c r="QUG2383" s="470"/>
      <c r="QUH2383" s="677"/>
      <c r="QUI2383" s="470"/>
      <c r="QUJ2383" s="467"/>
      <c r="QUK2383" s="559"/>
      <c r="QUL2383" s="467"/>
      <c r="QUM2383" s="467"/>
      <c r="QUN2383" s="467"/>
      <c r="QUO2383" s="467"/>
      <c r="QUP2383" s="467"/>
      <c r="QUQ2383" s="467"/>
      <c r="QUR2383" s="467"/>
      <c r="QUS2383" s="467"/>
      <c r="QUT2383" s="467"/>
      <c r="QUU2383" s="467"/>
      <c r="QUV2383" s="467"/>
      <c r="QUW2383" s="467"/>
      <c r="QUX2383" s="467"/>
      <c r="QUY2383" s="467"/>
      <c r="QUZ2383" s="467"/>
      <c r="QVA2383" s="467"/>
      <c r="QVB2383" s="467"/>
      <c r="QVC2383" s="467"/>
      <c r="QVD2383" s="467"/>
      <c r="QVE2383" s="467"/>
      <c r="QVF2383" s="467"/>
      <c r="QVG2383" s="467"/>
      <c r="QVH2383" s="1055"/>
      <c r="QVI2383" s="695"/>
      <c r="QVJ2383" s="696"/>
      <c r="QVK2383" s="696"/>
      <c r="QVL2383" s="697"/>
      <c r="QVM2383" s="697"/>
      <c r="QVN2383" s="473"/>
      <c r="QVO2383" s="470"/>
      <c r="QVP2383" s="470"/>
      <c r="QVQ2383" s="470"/>
      <c r="QVR2383" s="677"/>
      <c r="QVS2383" s="470"/>
      <c r="QVT2383" s="467"/>
      <c r="QVU2383" s="559"/>
      <c r="QVV2383" s="467"/>
      <c r="QVW2383" s="467"/>
      <c r="QVX2383" s="467"/>
      <c r="QVY2383" s="467"/>
      <c r="QVZ2383" s="467"/>
      <c r="QWA2383" s="467"/>
      <c r="QWB2383" s="467"/>
      <c r="QWC2383" s="467"/>
      <c r="QWD2383" s="467"/>
      <c r="QWE2383" s="467"/>
      <c r="QWF2383" s="467"/>
      <c r="QWG2383" s="467"/>
      <c r="QWH2383" s="467"/>
      <c r="QWI2383" s="467"/>
      <c r="QWJ2383" s="467"/>
      <c r="QWK2383" s="467"/>
      <c r="QWL2383" s="467"/>
      <c r="QWM2383" s="467"/>
      <c r="QWN2383" s="467"/>
      <c r="QWO2383" s="467"/>
      <c r="QWP2383" s="467"/>
      <c r="QWQ2383" s="467"/>
      <c r="QWR2383" s="1055"/>
      <c r="QWS2383" s="695"/>
      <c r="QWT2383" s="696"/>
      <c r="QWU2383" s="696"/>
      <c r="QWV2383" s="697"/>
      <c r="QWW2383" s="697"/>
      <c r="QWX2383" s="473"/>
      <c r="QWY2383" s="470"/>
      <c r="QWZ2383" s="470"/>
      <c r="QXA2383" s="470"/>
      <c r="QXB2383" s="677"/>
      <c r="QXC2383" s="470"/>
      <c r="QXD2383" s="467"/>
      <c r="QXE2383" s="559"/>
      <c r="QXF2383" s="467"/>
      <c r="QXG2383" s="467"/>
      <c r="QXH2383" s="467"/>
      <c r="QXI2383" s="467"/>
      <c r="QXJ2383" s="467"/>
      <c r="QXK2383" s="467"/>
      <c r="QXL2383" s="467"/>
      <c r="QXM2383" s="467"/>
      <c r="QXN2383" s="467"/>
      <c r="QXO2383" s="467"/>
      <c r="QXP2383" s="467"/>
      <c r="QXQ2383" s="467"/>
      <c r="QXR2383" s="467"/>
      <c r="QXS2383" s="467"/>
      <c r="QXT2383" s="467"/>
      <c r="QXU2383" s="467"/>
      <c r="QXV2383" s="467"/>
      <c r="QXW2383" s="467"/>
      <c r="QXX2383" s="467"/>
      <c r="QXY2383" s="467"/>
      <c r="QXZ2383" s="467"/>
      <c r="QYA2383" s="467"/>
      <c r="QYB2383" s="1055"/>
      <c r="QYC2383" s="695"/>
      <c r="QYD2383" s="696"/>
      <c r="QYE2383" s="696"/>
      <c r="QYF2383" s="697"/>
      <c r="QYG2383" s="697"/>
      <c r="QYH2383" s="473"/>
      <c r="QYI2383" s="470"/>
      <c r="QYJ2383" s="470"/>
      <c r="QYK2383" s="470"/>
      <c r="QYL2383" s="677"/>
      <c r="QYM2383" s="470"/>
      <c r="QYN2383" s="467"/>
      <c r="QYO2383" s="559"/>
      <c r="QYP2383" s="467"/>
      <c r="QYQ2383" s="467"/>
      <c r="QYR2383" s="467"/>
      <c r="QYS2383" s="467"/>
      <c r="QYT2383" s="467"/>
      <c r="QYU2383" s="467"/>
      <c r="QYV2383" s="467"/>
      <c r="QYW2383" s="467"/>
      <c r="QYX2383" s="467"/>
      <c r="QYY2383" s="467"/>
      <c r="QYZ2383" s="467"/>
      <c r="QZA2383" s="467"/>
      <c r="QZB2383" s="467"/>
      <c r="QZC2383" s="467"/>
      <c r="QZD2383" s="467"/>
      <c r="QZE2383" s="467"/>
      <c r="QZF2383" s="467"/>
      <c r="QZG2383" s="467"/>
      <c r="QZH2383" s="467"/>
      <c r="QZI2383" s="467"/>
      <c r="QZJ2383" s="467"/>
      <c r="QZK2383" s="467"/>
      <c r="QZL2383" s="1055"/>
      <c r="QZM2383" s="695"/>
      <c r="QZN2383" s="696"/>
      <c r="QZO2383" s="696"/>
      <c r="QZP2383" s="697"/>
      <c r="QZQ2383" s="697"/>
      <c r="QZR2383" s="473"/>
      <c r="QZS2383" s="470"/>
      <c r="QZT2383" s="470"/>
      <c r="QZU2383" s="470"/>
      <c r="QZV2383" s="677"/>
      <c r="QZW2383" s="470"/>
      <c r="QZX2383" s="467"/>
      <c r="QZY2383" s="559"/>
      <c r="QZZ2383" s="467"/>
      <c r="RAA2383" s="467"/>
      <c r="RAB2383" s="467"/>
      <c r="RAC2383" s="467"/>
      <c r="RAD2383" s="467"/>
      <c r="RAE2383" s="467"/>
      <c r="RAF2383" s="467"/>
      <c r="RAG2383" s="467"/>
      <c r="RAH2383" s="467"/>
      <c r="RAI2383" s="467"/>
      <c r="RAJ2383" s="467"/>
      <c r="RAK2383" s="467"/>
      <c r="RAL2383" s="467"/>
      <c r="RAM2383" s="467"/>
      <c r="RAN2383" s="467"/>
      <c r="RAO2383" s="467"/>
      <c r="RAP2383" s="467"/>
      <c r="RAQ2383" s="467"/>
      <c r="RAR2383" s="467"/>
      <c r="RAS2383" s="467"/>
      <c r="RAT2383" s="467"/>
      <c r="RAU2383" s="467"/>
      <c r="RAV2383" s="1055"/>
      <c r="RAW2383" s="695"/>
      <c r="RAX2383" s="696"/>
      <c r="RAY2383" s="696"/>
      <c r="RAZ2383" s="697"/>
      <c r="RBA2383" s="697"/>
      <c r="RBB2383" s="473"/>
      <c r="RBC2383" s="470"/>
      <c r="RBD2383" s="470"/>
      <c r="RBE2383" s="470"/>
      <c r="RBF2383" s="677"/>
      <c r="RBG2383" s="470"/>
      <c r="RBH2383" s="467"/>
      <c r="RBI2383" s="559"/>
      <c r="RBJ2383" s="467"/>
      <c r="RBK2383" s="467"/>
      <c r="RBL2383" s="467"/>
      <c r="RBM2383" s="467"/>
      <c r="RBN2383" s="467"/>
      <c r="RBO2383" s="467"/>
      <c r="RBP2383" s="467"/>
      <c r="RBQ2383" s="467"/>
      <c r="RBR2383" s="467"/>
      <c r="RBS2383" s="467"/>
      <c r="RBT2383" s="467"/>
      <c r="RBU2383" s="467"/>
      <c r="RBV2383" s="467"/>
      <c r="RBW2383" s="467"/>
      <c r="RBX2383" s="467"/>
      <c r="RBY2383" s="467"/>
      <c r="RBZ2383" s="467"/>
      <c r="RCA2383" s="467"/>
      <c r="RCB2383" s="467"/>
      <c r="RCC2383" s="467"/>
      <c r="RCD2383" s="467"/>
      <c r="RCE2383" s="467"/>
      <c r="RCF2383" s="1055"/>
      <c r="RCG2383" s="695"/>
      <c r="RCH2383" s="696"/>
      <c r="RCI2383" s="696"/>
      <c r="RCJ2383" s="697"/>
      <c r="RCK2383" s="697"/>
      <c r="RCL2383" s="473"/>
      <c r="RCM2383" s="470"/>
      <c r="RCN2383" s="470"/>
      <c r="RCO2383" s="470"/>
      <c r="RCP2383" s="677"/>
      <c r="RCQ2383" s="470"/>
      <c r="RCR2383" s="467"/>
      <c r="RCS2383" s="559"/>
      <c r="RCT2383" s="467"/>
      <c r="RCU2383" s="467"/>
      <c r="RCV2383" s="467"/>
      <c r="RCW2383" s="467"/>
      <c r="RCX2383" s="467"/>
      <c r="RCY2383" s="467"/>
      <c r="RCZ2383" s="467"/>
      <c r="RDA2383" s="467"/>
      <c r="RDB2383" s="467"/>
      <c r="RDC2383" s="467"/>
      <c r="RDD2383" s="467"/>
      <c r="RDE2383" s="467"/>
      <c r="RDF2383" s="467"/>
      <c r="RDG2383" s="467"/>
      <c r="RDH2383" s="467"/>
      <c r="RDI2383" s="467"/>
      <c r="RDJ2383" s="467"/>
      <c r="RDK2383" s="467"/>
      <c r="RDL2383" s="467"/>
      <c r="RDM2383" s="467"/>
      <c r="RDN2383" s="467"/>
      <c r="RDO2383" s="467"/>
      <c r="RDP2383" s="1055"/>
      <c r="RDQ2383" s="695"/>
      <c r="RDR2383" s="696"/>
      <c r="RDS2383" s="696"/>
      <c r="RDT2383" s="697"/>
      <c r="RDU2383" s="697"/>
      <c r="RDV2383" s="473"/>
      <c r="RDW2383" s="470"/>
      <c r="RDX2383" s="470"/>
      <c r="RDY2383" s="470"/>
      <c r="RDZ2383" s="677"/>
      <c r="REA2383" s="470"/>
      <c r="REB2383" s="467"/>
      <c r="REC2383" s="559"/>
      <c r="RED2383" s="467"/>
      <c r="REE2383" s="467"/>
      <c r="REF2383" s="467"/>
      <c r="REG2383" s="467"/>
      <c r="REH2383" s="467"/>
      <c r="REI2383" s="467"/>
      <c r="REJ2383" s="467"/>
      <c r="REK2383" s="467"/>
      <c r="REL2383" s="467"/>
      <c r="REM2383" s="467"/>
      <c r="REN2383" s="467"/>
      <c r="REO2383" s="467"/>
      <c r="REP2383" s="467"/>
      <c r="REQ2383" s="467"/>
      <c r="RER2383" s="467"/>
      <c r="RES2383" s="467"/>
      <c r="RET2383" s="467"/>
      <c r="REU2383" s="467"/>
      <c r="REV2383" s="467"/>
      <c r="REW2383" s="467"/>
      <c r="REX2383" s="467"/>
      <c r="REY2383" s="467"/>
      <c r="REZ2383" s="1055"/>
      <c r="RFA2383" s="695"/>
      <c r="RFB2383" s="696"/>
      <c r="RFC2383" s="696"/>
      <c r="RFD2383" s="697"/>
      <c r="RFE2383" s="697"/>
      <c r="RFF2383" s="473"/>
      <c r="RFG2383" s="470"/>
      <c r="RFH2383" s="470"/>
      <c r="RFI2383" s="470"/>
      <c r="RFJ2383" s="677"/>
      <c r="RFK2383" s="470"/>
      <c r="RFL2383" s="467"/>
      <c r="RFM2383" s="559"/>
      <c r="RFN2383" s="467"/>
      <c r="RFO2383" s="467"/>
      <c r="RFP2383" s="467"/>
      <c r="RFQ2383" s="467"/>
      <c r="RFR2383" s="467"/>
      <c r="RFS2383" s="467"/>
      <c r="RFT2383" s="467"/>
      <c r="RFU2383" s="467"/>
      <c r="RFV2383" s="467"/>
      <c r="RFW2383" s="467"/>
      <c r="RFX2383" s="467"/>
      <c r="RFY2383" s="467"/>
      <c r="RFZ2383" s="467"/>
      <c r="RGA2383" s="467"/>
      <c r="RGB2383" s="467"/>
      <c r="RGC2383" s="467"/>
      <c r="RGD2383" s="467"/>
      <c r="RGE2383" s="467"/>
      <c r="RGF2383" s="467"/>
      <c r="RGG2383" s="467"/>
      <c r="RGH2383" s="467"/>
      <c r="RGI2383" s="467"/>
      <c r="RGJ2383" s="1055"/>
      <c r="RGK2383" s="695"/>
      <c r="RGL2383" s="696"/>
      <c r="RGM2383" s="696"/>
      <c r="RGN2383" s="697"/>
      <c r="RGO2383" s="697"/>
      <c r="RGP2383" s="473"/>
      <c r="RGQ2383" s="470"/>
      <c r="RGR2383" s="470"/>
      <c r="RGS2383" s="470"/>
      <c r="RGT2383" s="677"/>
      <c r="RGU2383" s="470"/>
      <c r="RGV2383" s="467"/>
      <c r="RGW2383" s="559"/>
      <c r="RGX2383" s="467"/>
      <c r="RGY2383" s="467"/>
      <c r="RGZ2383" s="467"/>
      <c r="RHA2383" s="467"/>
      <c r="RHB2383" s="467"/>
      <c r="RHC2383" s="467"/>
      <c r="RHD2383" s="467"/>
      <c r="RHE2383" s="467"/>
      <c r="RHF2383" s="467"/>
      <c r="RHG2383" s="467"/>
      <c r="RHH2383" s="467"/>
      <c r="RHI2383" s="467"/>
      <c r="RHJ2383" s="467"/>
      <c r="RHK2383" s="467"/>
      <c r="RHL2383" s="467"/>
      <c r="RHM2383" s="467"/>
      <c r="RHN2383" s="467"/>
      <c r="RHO2383" s="467"/>
      <c r="RHP2383" s="467"/>
      <c r="RHQ2383" s="467"/>
      <c r="RHR2383" s="467"/>
      <c r="RHS2383" s="467"/>
      <c r="RHT2383" s="1055"/>
      <c r="RHU2383" s="695"/>
      <c r="RHV2383" s="696"/>
      <c r="RHW2383" s="696"/>
      <c r="RHX2383" s="697"/>
      <c r="RHY2383" s="697"/>
      <c r="RHZ2383" s="473"/>
      <c r="RIA2383" s="470"/>
      <c r="RIB2383" s="470"/>
      <c r="RIC2383" s="470"/>
      <c r="RID2383" s="677"/>
      <c r="RIE2383" s="470"/>
      <c r="RIF2383" s="467"/>
      <c r="RIG2383" s="559"/>
      <c r="RIH2383" s="467"/>
      <c r="RII2383" s="467"/>
      <c r="RIJ2383" s="467"/>
      <c r="RIK2383" s="467"/>
      <c r="RIL2383" s="467"/>
      <c r="RIM2383" s="467"/>
      <c r="RIN2383" s="467"/>
      <c r="RIO2383" s="467"/>
      <c r="RIP2383" s="467"/>
      <c r="RIQ2383" s="467"/>
      <c r="RIR2383" s="467"/>
      <c r="RIS2383" s="467"/>
      <c r="RIT2383" s="467"/>
      <c r="RIU2383" s="467"/>
      <c r="RIV2383" s="467"/>
      <c r="RIW2383" s="467"/>
      <c r="RIX2383" s="467"/>
      <c r="RIY2383" s="467"/>
      <c r="RIZ2383" s="467"/>
      <c r="RJA2383" s="467"/>
      <c r="RJB2383" s="467"/>
      <c r="RJC2383" s="467"/>
      <c r="RJD2383" s="1055"/>
      <c r="RJE2383" s="695"/>
      <c r="RJF2383" s="696"/>
      <c r="RJG2383" s="696"/>
      <c r="RJH2383" s="697"/>
      <c r="RJI2383" s="697"/>
      <c r="RJJ2383" s="473"/>
      <c r="RJK2383" s="470"/>
      <c r="RJL2383" s="470"/>
      <c r="RJM2383" s="470"/>
      <c r="RJN2383" s="677"/>
      <c r="RJO2383" s="470"/>
      <c r="RJP2383" s="467"/>
      <c r="RJQ2383" s="559"/>
      <c r="RJR2383" s="467"/>
      <c r="RJS2383" s="467"/>
      <c r="RJT2383" s="467"/>
      <c r="RJU2383" s="467"/>
      <c r="RJV2383" s="467"/>
      <c r="RJW2383" s="467"/>
      <c r="RJX2383" s="467"/>
      <c r="RJY2383" s="467"/>
      <c r="RJZ2383" s="467"/>
      <c r="RKA2383" s="467"/>
      <c r="RKB2383" s="467"/>
      <c r="RKC2383" s="467"/>
      <c r="RKD2383" s="467"/>
      <c r="RKE2383" s="467"/>
      <c r="RKF2383" s="467"/>
      <c r="RKG2383" s="467"/>
      <c r="RKH2383" s="467"/>
      <c r="RKI2383" s="467"/>
      <c r="RKJ2383" s="467"/>
      <c r="RKK2383" s="467"/>
      <c r="RKL2383" s="467"/>
      <c r="RKM2383" s="467"/>
      <c r="RKN2383" s="1055"/>
      <c r="RKO2383" s="695"/>
      <c r="RKP2383" s="696"/>
      <c r="RKQ2383" s="696"/>
      <c r="RKR2383" s="697"/>
      <c r="RKS2383" s="697"/>
      <c r="RKT2383" s="473"/>
      <c r="RKU2383" s="470"/>
      <c r="RKV2383" s="470"/>
      <c r="RKW2383" s="470"/>
      <c r="RKX2383" s="677"/>
      <c r="RKY2383" s="470"/>
      <c r="RKZ2383" s="467"/>
      <c r="RLA2383" s="559"/>
      <c r="RLB2383" s="467"/>
      <c r="RLC2383" s="467"/>
      <c r="RLD2383" s="467"/>
      <c r="RLE2383" s="467"/>
      <c r="RLF2383" s="467"/>
      <c r="RLG2383" s="467"/>
      <c r="RLH2383" s="467"/>
      <c r="RLI2383" s="467"/>
      <c r="RLJ2383" s="467"/>
      <c r="RLK2383" s="467"/>
      <c r="RLL2383" s="467"/>
      <c r="RLM2383" s="467"/>
      <c r="RLN2383" s="467"/>
      <c r="RLO2383" s="467"/>
      <c r="RLP2383" s="467"/>
      <c r="RLQ2383" s="467"/>
      <c r="RLR2383" s="467"/>
      <c r="RLS2383" s="467"/>
      <c r="RLT2383" s="467"/>
      <c r="RLU2383" s="467"/>
      <c r="RLV2383" s="467"/>
      <c r="RLW2383" s="467"/>
      <c r="RLX2383" s="1055"/>
      <c r="RLY2383" s="695"/>
      <c r="RLZ2383" s="696"/>
      <c r="RMA2383" s="696"/>
      <c r="RMB2383" s="697"/>
      <c r="RMC2383" s="697"/>
      <c r="RMD2383" s="473"/>
      <c r="RME2383" s="470"/>
      <c r="RMF2383" s="470"/>
      <c r="RMG2383" s="470"/>
      <c r="RMH2383" s="677"/>
      <c r="RMI2383" s="470"/>
      <c r="RMJ2383" s="467"/>
      <c r="RMK2383" s="559"/>
      <c r="RML2383" s="467"/>
      <c r="RMM2383" s="467"/>
      <c r="RMN2383" s="467"/>
      <c r="RMO2383" s="467"/>
      <c r="RMP2383" s="467"/>
      <c r="RMQ2383" s="467"/>
      <c r="RMR2383" s="467"/>
      <c r="RMS2383" s="467"/>
      <c r="RMT2383" s="467"/>
      <c r="RMU2383" s="467"/>
      <c r="RMV2383" s="467"/>
      <c r="RMW2383" s="467"/>
      <c r="RMX2383" s="467"/>
      <c r="RMY2383" s="467"/>
      <c r="RMZ2383" s="467"/>
      <c r="RNA2383" s="467"/>
      <c r="RNB2383" s="467"/>
      <c r="RNC2383" s="467"/>
      <c r="RND2383" s="467"/>
      <c r="RNE2383" s="467"/>
      <c r="RNF2383" s="467"/>
      <c r="RNG2383" s="467"/>
      <c r="RNH2383" s="1055"/>
      <c r="RNI2383" s="695"/>
      <c r="RNJ2383" s="696"/>
      <c r="RNK2383" s="696"/>
      <c r="RNL2383" s="697"/>
      <c r="RNM2383" s="697"/>
      <c r="RNN2383" s="473"/>
      <c r="RNO2383" s="470"/>
      <c r="RNP2383" s="470"/>
      <c r="RNQ2383" s="470"/>
      <c r="RNR2383" s="677"/>
      <c r="RNS2383" s="470"/>
      <c r="RNT2383" s="467"/>
      <c r="RNU2383" s="559"/>
      <c r="RNV2383" s="467"/>
      <c r="RNW2383" s="467"/>
      <c r="RNX2383" s="467"/>
      <c r="RNY2383" s="467"/>
      <c r="RNZ2383" s="467"/>
      <c r="ROA2383" s="467"/>
      <c r="ROB2383" s="467"/>
      <c r="ROC2383" s="467"/>
      <c r="ROD2383" s="467"/>
      <c r="ROE2383" s="467"/>
      <c r="ROF2383" s="467"/>
      <c r="ROG2383" s="467"/>
      <c r="ROH2383" s="467"/>
      <c r="ROI2383" s="467"/>
      <c r="ROJ2383" s="467"/>
      <c r="ROK2383" s="467"/>
      <c r="ROL2383" s="467"/>
      <c r="ROM2383" s="467"/>
      <c r="RON2383" s="467"/>
      <c r="ROO2383" s="467"/>
      <c r="ROP2383" s="467"/>
      <c r="ROQ2383" s="467"/>
      <c r="ROR2383" s="1055"/>
      <c r="ROS2383" s="695"/>
      <c r="ROT2383" s="696"/>
      <c r="ROU2383" s="696"/>
      <c r="ROV2383" s="697"/>
      <c r="ROW2383" s="697"/>
      <c r="ROX2383" s="473"/>
      <c r="ROY2383" s="470"/>
      <c r="ROZ2383" s="470"/>
      <c r="RPA2383" s="470"/>
      <c r="RPB2383" s="677"/>
      <c r="RPC2383" s="470"/>
      <c r="RPD2383" s="467"/>
      <c r="RPE2383" s="559"/>
      <c r="RPF2383" s="467"/>
      <c r="RPG2383" s="467"/>
      <c r="RPH2383" s="467"/>
      <c r="RPI2383" s="467"/>
      <c r="RPJ2383" s="467"/>
      <c r="RPK2383" s="467"/>
      <c r="RPL2383" s="467"/>
      <c r="RPM2383" s="467"/>
      <c r="RPN2383" s="467"/>
      <c r="RPO2383" s="467"/>
      <c r="RPP2383" s="467"/>
      <c r="RPQ2383" s="467"/>
      <c r="RPR2383" s="467"/>
      <c r="RPS2383" s="467"/>
      <c r="RPT2383" s="467"/>
      <c r="RPU2383" s="467"/>
      <c r="RPV2383" s="467"/>
      <c r="RPW2383" s="467"/>
      <c r="RPX2383" s="467"/>
      <c r="RPY2383" s="467"/>
      <c r="RPZ2383" s="467"/>
      <c r="RQA2383" s="467"/>
      <c r="RQB2383" s="1055"/>
      <c r="RQC2383" s="695"/>
      <c r="RQD2383" s="696"/>
      <c r="RQE2383" s="696"/>
      <c r="RQF2383" s="697"/>
      <c r="RQG2383" s="697"/>
      <c r="RQH2383" s="473"/>
      <c r="RQI2383" s="470"/>
      <c r="RQJ2383" s="470"/>
      <c r="RQK2383" s="470"/>
      <c r="RQL2383" s="677"/>
      <c r="RQM2383" s="470"/>
      <c r="RQN2383" s="467"/>
      <c r="RQO2383" s="559"/>
      <c r="RQP2383" s="467"/>
      <c r="RQQ2383" s="467"/>
      <c r="RQR2383" s="467"/>
      <c r="RQS2383" s="467"/>
      <c r="RQT2383" s="467"/>
      <c r="RQU2383" s="467"/>
      <c r="RQV2383" s="467"/>
      <c r="RQW2383" s="467"/>
      <c r="RQX2383" s="467"/>
      <c r="RQY2383" s="467"/>
      <c r="RQZ2383" s="467"/>
      <c r="RRA2383" s="467"/>
      <c r="RRB2383" s="467"/>
      <c r="RRC2383" s="467"/>
      <c r="RRD2383" s="467"/>
      <c r="RRE2383" s="467"/>
      <c r="RRF2383" s="467"/>
      <c r="RRG2383" s="467"/>
      <c r="RRH2383" s="467"/>
      <c r="RRI2383" s="467"/>
      <c r="RRJ2383" s="467"/>
      <c r="RRK2383" s="467"/>
      <c r="RRL2383" s="1055"/>
      <c r="RRM2383" s="695"/>
      <c r="RRN2383" s="696"/>
      <c r="RRO2383" s="696"/>
      <c r="RRP2383" s="697"/>
      <c r="RRQ2383" s="697"/>
      <c r="RRR2383" s="473"/>
      <c r="RRS2383" s="470"/>
      <c r="RRT2383" s="470"/>
      <c r="RRU2383" s="470"/>
      <c r="RRV2383" s="677"/>
      <c r="RRW2383" s="470"/>
      <c r="RRX2383" s="467"/>
      <c r="RRY2383" s="559"/>
      <c r="RRZ2383" s="467"/>
      <c r="RSA2383" s="467"/>
      <c r="RSB2383" s="467"/>
      <c r="RSC2383" s="467"/>
      <c r="RSD2383" s="467"/>
      <c r="RSE2383" s="467"/>
      <c r="RSF2383" s="467"/>
      <c r="RSG2383" s="467"/>
      <c r="RSH2383" s="467"/>
      <c r="RSI2383" s="467"/>
      <c r="RSJ2383" s="467"/>
      <c r="RSK2383" s="467"/>
      <c r="RSL2383" s="467"/>
      <c r="RSM2383" s="467"/>
      <c r="RSN2383" s="467"/>
      <c r="RSO2383" s="467"/>
      <c r="RSP2383" s="467"/>
      <c r="RSQ2383" s="467"/>
      <c r="RSR2383" s="467"/>
      <c r="RSS2383" s="467"/>
      <c r="RST2383" s="467"/>
      <c r="RSU2383" s="467"/>
      <c r="RSV2383" s="1055"/>
      <c r="RSW2383" s="695"/>
      <c r="RSX2383" s="696"/>
      <c r="RSY2383" s="696"/>
      <c r="RSZ2383" s="697"/>
      <c r="RTA2383" s="697"/>
      <c r="RTB2383" s="473"/>
      <c r="RTC2383" s="470"/>
      <c r="RTD2383" s="470"/>
      <c r="RTE2383" s="470"/>
      <c r="RTF2383" s="677"/>
      <c r="RTG2383" s="470"/>
      <c r="RTH2383" s="467"/>
      <c r="RTI2383" s="559"/>
      <c r="RTJ2383" s="467"/>
      <c r="RTK2383" s="467"/>
      <c r="RTL2383" s="467"/>
      <c r="RTM2383" s="467"/>
      <c r="RTN2383" s="467"/>
      <c r="RTO2383" s="467"/>
      <c r="RTP2383" s="467"/>
      <c r="RTQ2383" s="467"/>
      <c r="RTR2383" s="467"/>
      <c r="RTS2383" s="467"/>
      <c r="RTT2383" s="467"/>
      <c r="RTU2383" s="467"/>
      <c r="RTV2383" s="467"/>
      <c r="RTW2383" s="467"/>
      <c r="RTX2383" s="467"/>
      <c r="RTY2383" s="467"/>
      <c r="RTZ2383" s="467"/>
      <c r="RUA2383" s="467"/>
      <c r="RUB2383" s="467"/>
      <c r="RUC2383" s="467"/>
      <c r="RUD2383" s="467"/>
      <c r="RUE2383" s="467"/>
      <c r="RUF2383" s="1055"/>
      <c r="RUG2383" s="695"/>
      <c r="RUH2383" s="696"/>
      <c r="RUI2383" s="696"/>
      <c r="RUJ2383" s="697"/>
      <c r="RUK2383" s="697"/>
      <c r="RUL2383" s="473"/>
      <c r="RUM2383" s="470"/>
      <c r="RUN2383" s="470"/>
      <c r="RUO2383" s="470"/>
      <c r="RUP2383" s="677"/>
      <c r="RUQ2383" s="470"/>
      <c r="RUR2383" s="467"/>
      <c r="RUS2383" s="559"/>
      <c r="RUT2383" s="467"/>
      <c r="RUU2383" s="467"/>
      <c r="RUV2383" s="467"/>
      <c r="RUW2383" s="467"/>
      <c r="RUX2383" s="467"/>
      <c r="RUY2383" s="467"/>
      <c r="RUZ2383" s="467"/>
      <c r="RVA2383" s="467"/>
      <c r="RVB2383" s="467"/>
      <c r="RVC2383" s="467"/>
      <c r="RVD2383" s="467"/>
      <c r="RVE2383" s="467"/>
      <c r="RVF2383" s="467"/>
      <c r="RVG2383" s="467"/>
      <c r="RVH2383" s="467"/>
      <c r="RVI2383" s="467"/>
      <c r="RVJ2383" s="467"/>
      <c r="RVK2383" s="467"/>
      <c r="RVL2383" s="467"/>
      <c r="RVM2383" s="467"/>
      <c r="RVN2383" s="467"/>
      <c r="RVO2383" s="467"/>
      <c r="RVP2383" s="1055"/>
      <c r="RVQ2383" s="695"/>
      <c r="RVR2383" s="696"/>
      <c r="RVS2383" s="696"/>
      <c r="RVT2383" s="697"/>
      <c r="RVU2383" s="697"/>
      <c r="RVV2383" s="473"/>
      <c r="RVW2383" s="470"/>
      <c r="RVX2383" s="470"/>
      <c r="RVY2383" s="470"/>
      <c r="RVZ2383" s="677"/>
      <c r="RWA2383" s="470"/>
      <c r="RWB2383" s="467"/>
      <c r="RWC2383" s="559"/>
      <c r="RWD2383" s="467"/>
      <c r="RWE2383" s="467"/>
      <c r="RWF2383" s="467"/>
      <c r="RWG2383" s="467"/>
      <c r="RWH2383" s="467"/>
      <c r="RWI2383" s="467"/>
      <c r="RWJ2383" s="467"/>
      <c r="RWK2383" s="467"/>
      <c r="RWL2383" s="467"/>
      <c r="RWM2383" s="467"/>
      <c r="RWN2383" s="467"/>
      <c r="RWO2383" s="467"/>
      <c r="RWP2383" s="467"/>
      <c r="RWQ2383" s="467"/>
      <c r="RWR2383" s="467"/>
      <c r="RWS2383" s="467"/>
      <c r="RWT2383" s="467"/>
      <c r="RWU2383" s="467"/>
      <c r="RWV2383" s="467"/>
      <c r="RWW2383" s="467"/>
      <c r="RWX2383" s="467"/>
      <c r="RWY2383" s="467"/>
      <c r="RWZ2383" s="1055"/>
      <c r="RXA2383" s="695"/>
      <c r="RXB2383" s="696"/>
      <c r="RXC2383" s="696"/>
      <c r="RXD2383" s="697"/>
      <c r="RXE2383" s="697"/>
      <c r="RXF2383" s="473"/>
      <c r="RXG2383" s="470"/>
      <c r="RXH2383" s="470"/>
      <c r="RXI2383" s="470"/>
      <c r="RXJ2383" s="677"/>
      <c r="RXK2383" s="470"/>
      <c r="RXL2383" s="467"/>
      <c r="RXM2383" s="559"/>
      <c r="RXN2383" s="467"/>
      <c r="RXO2383" s="467"/>
      <c r="RXP2383" s="467"/>
      <c r="RXQ2383" s="467"/>
      <c r="RXR2383" s="467"/>
      <c r="RXS2383" s="467"/>
      <c r="RXT2383" s="467"/>
      <c r="RXU2383" s="467"/>
      <c r="RXV2383" s="467"/>
      <c r="RXW2383" s="467"/>
      <c r="RXX2383" s="467"/>
      <c r="RXY2383" s="467"/>
      <c r="RXZ2383" s="467"/>
      <c r="RYA2383" s="467"/>
      <c r="RYB2383" s="467"/>
      <c r="RYC2383" s="467"/>
      <c r="RYD2383" s="467"/>
      <c r="RYE2383" s="467"/>
      <c r="RYF2383" s="467"/>
      <c r="RYG2383" s="467"/>
      <c r="RYH2383" s="467"/>
      <c r="RYI2383" s="467"/>
      <c r="RYJ2383" s="1055"/>
      <c r="RYK2383" s="695"/>
      <c r="RYL2383" s="696"/>
      <c r="RYM2383" s="696"/>
      <c r="RYN2383" s="697"/>
      <c r="RYO2383" s="697"/>
      <c r="RYP2383" s="473"/>
      <c r="RYQ2383" s="470"/>
      <c r="RYR2383" s="470"/>
      <c r="RYS2383" s="470"/>
      <c r="RYT2383" s="677"/>
      <c r="RYU2383" s="470"/>
      <c r="RYV2383" s="467"/>
      <c r="RYW2383" s="559"/>
      <c r="RYX2383" s="467"/>
      <c r="RYY2383" s="467"/>
      <c r="RYZ2383" s="467"/>
      <c r="RZA2383" s="467"/>
      <c r="RZB2383" s="467"/>
      <c r="RZC2383" s="467"/>
      <c r="RZD2383" s="467"/>
      <c r="RZE2383" s="467"/>
      <c r="RZF2383" s="467"/>
      <c r="RZG2383" s="467"/>
      <c r="RZH2383" s="467"/>
      <c r="RZI2383" s="467"/>
      <c r="RZJ2383" s="467"/>
      <c r="RZK2383" s="467"/>
      <c r="RZL2383" s="467"/>
      <c r="RZM2383" s="467"/>
      <c r="RZN2383" s="467"/>
      <c r="RZO2383" s="467"/>
      <c r="RZP2383" s="467"/>
      <c r="RZQ2383" s="467"/>
      <c r="RZR2383" s="467"/>
      <c r="RZS2383" s="467"/>
      <c r="RZT2383" s="1055"/>
      <c r="RZU2383" s="695"/>
      <c r="RZV2383" s="696"/>
      <c r="RZW2383" s="696"/>
      <c r="RZX2383" s="697"/>
      <c r="RZY2383" s="697"/>
      <c r="RZZ2383" s="473"/>
      <c r="SAA2383" s="470"/>
      <c r="SAB2383" s="470"/>
      <c r="SAC2383" s="470"/>
      <c r="SAD2383" s="677"/>
      <c r="SAE2383" s="470"/>
      <c r="SAF2383" s="467"/>
      <c r="SAG2383" s="559"/>
      <c r="SAH2383" s="467"/>
      <c r="SAI2383" s="467"/>
      <c r="SAJ2383" s="467"/>
      <c r="SAK2383" s="467"/>
      <c r="SAL2383" s="467"/>
      <c r="SAM2383" s="467"/>
      <c r="SAN2383" s="467"/>
      <c r="SAO2383" s="467"/>
      <c r="SAP2383" s="467"/>
      <c r="SAQ2383" s="467"/>
      <c r="SAR2383" s="467"/>
      <c r="SAS2383" s="467"/>
      <c r="SAT2383" s="467"/>
      <c r="SAU2383" s="467"/>
      <c r="SAV2383" s="467"/>
      <c r="SAW2383" s="467"/>
      <c r="SAX2383" s="467"/>
      <c r="SAY2383" s="467"/>
      <c r="SAZ2383" s="467"/>
      <c r="SBA2383" s="467"/>
      <c r="SBB2383" s="467"/>
      <c r="SBC2383" s="467"/>
      <c r="SBD2383" s="1055"/>
      <c r="SBE2383" s="695"/>
      <c r="SBF2383" s="696"/>
      <c r="SBG2383" s="696"/>
      <c r="SBH2383" s="697"/>
      <c r="SBI2383" s="697"/>
      <c r="SBJ2383" s="473"/>
      <c r="SBK2383" s="470"/>
      <c r="SBL2383" s="470"/>
      <c r="SBM2383" s="470"/>
      <c r="SBN2383" s="677"/>
      <c r="SBO2383" s="470"/>
      <c r="SBP2383" s="467"/>
      <c r="SBQ2383" s="559"/>
      <c r="SBR2383" s="467"/>
      <c r="SBS2383" s="467"/>
      <c r="SBT2383" s="467"/>
      <c r="SBU2383" s="467"/>
      <c r="SBV2383" s="467"/>
      <c r="SBW2383" s="467"/>
      <c r="SBX2383" s="467"/>
      <c r="SBY2383" s="467"/>
      <c r="SBZ2383" s="467"/>
      <c r="SCA2383" s="467"/>
      <c r="SCB2383" s="467"/>
      <c r="SCC2383" s="467"/>
      <c r="SCD2383" s="467"/>
      <c r="SCE2383" s="467"/>
      <c r="SCF2383" s="467"/>
      <c r="SCG2383" s="467"/>
      <c r="SCH2383" s="467"/>
      <c r="SCI2383" s="467"/>
      <c r="SCJ2383" s="467"/>
      <c r="SCK2383" s="467"/>
      <c r="SCL2383" s="467"/>
      <c r="SCM2383" s="467"/>
      <c r="SCN2383" s="1055"/>
      <c r="SCO2383" s="695"/>
      <c r="SCP2383" s="696"/>
      <c r="SCQ2383" s="696"/>
      <c r="SCR2383" s="697"/>
      <c r="SCS2383" s="697"/>
      <c r="SCT2383" s="473"/>
      <c r="SCU2383" s="470"/>
      <c r="SCV2383" s="470"/>
      <c r="SCW2383" s="470"/>
      <c r="SCX2383" s="677"/>
      <c r="SCY2383" s="470"/>
      <c r="SCZ2383" s="467"/>
      <c r="SDA2383" s="559"/>
      <c r="SDB2383" s="467"/>
      <c r="SDC2383" s="467"/>
      <c r="SDD2383" s="467"/>
      <c r="SDE2383" s="467"/>
      <c r="SDF2383" s="467"/>
      <c r="SDG2383" s="467"/>
      <c r="SDH2383" s="467"/>
      <c r="SDI2383" s="467"/>
      <c r="SDJ2383" s="467"/>
      <c r="SDK2383" s="467"/>
      <c r="SDL2383" s="467"/>
      <c r="SDM2383" s="467"/>
      <c r="SDN2383" s="467"/>
      <c r="SDO2383" s="467"/>
      <c r="SDP2383" s="467"/>
      <c r="SDQ2383" s="467"/>
      <c r="SDR2383" s="467"/>
      <c r="SDS2383" s="467"/>
      <c r="SDT2383" s="467"/>
      <c r="SDU2383" s="467"/>
      <c r="SDV2383" s="467"/>
      <c r="SDW2383" s="467"/>
      <c r="SDX2383" s="1055"/>
      <c r="SDY2383" s="695"/>
      <c r="SDZ2383" s="696"/>
      <c r="SEA2383" s="696"/>
      <c r="SEB2383" s="697"/>
      <c r="SEC2383" s="697"/>
      <c r="SED2383" s="473"/>
      <c r="SEE2383" s="470"/>
      <c r="SEF2383" s="470"/>
      <c r="SEG2383" s="470"/>
      <c r="SEH2383" s="677"/>
      <c r="SEI2383" s="470"/>
      <c r="SEJ2383" s="467"/>
      <c r="SEK2383" s="559"/>
      <c r="SEL2383" s="467"/>
      <c r="SEM2383" s="467"/>
      <c r="SEN2383" s="467"/>
      <c r="SEO2383" s="467"/>
      <c r="SEP2383" s="467"/>
      <c r="SEQ2383" s="467"/>
      <c r="SER2383" s="467"/>
      <c r="SES2383" s="467"/>
      <c r="SET2383" s="467"/>
      <c r="SEU2383" s="467"/>
      <c r="SEV2383" s="467"/>
      <c r="SEW2383" s="467"/>
      <c r="SEX2383" s="467"/>
      <c r="SEY2383" s="467"/>
      <c r="SEZ2383" s="467"/>
      <c r="SFA2383" s="467"/>
      <c r="SFB2383" s="467"/>
      <c r="SFC2383" s="467"/>
      <c r="SFD2383" s="467"/>
      <c r="SFE2383" s="467"/>
      <c r="SFF2383" s="467"/>
      <c r="SFG2383" s="467"/>
      <c r="SFH2383" s="1055"/>
      <c r="SFI2383" s="695"/>
      <c r="SFJ2383" s="696"/>
      <c r="SFK2383" s="696"/>
      <c r="SFL2383" s="697"/>
      <c r="SFM2383" s="697"/>
      <c r="SFN2383" s="473"/>
      <c r="SFO2383" s="470"/>
      <c r="SFP2383" s="470"/>
      <c r="SFQ2383" s="470"/>
      <c r="SFR2383" s="677"/>
      <c r="SFS2383" s="470"/>
      <c r="SFT2383" s="467"/>
      <c r="SFU2383" s="559"/>
      <c r="SFV2383" s="467"/>
      <c r="SFW2383" s="467"/>
      <c r="SFX2383" s="467"/>
      <c r="SFY2383" s="467"/>
      <c r="SFZ2383" s="467"/>
      <c r="SGA2383" s="467"/>
      <c r="SGB2383" s="467"/>
      <c r="SGC2383" s="467"/>
      <c r="SGD2383" s="467"/>
      <c r="SGE2383" s="467"/>
      <c r="SGF2383" s="467"/>
      <c r="SGG2383" s="467"/>
      <c r="SGH2383" s="467"/>
      <c r="SGI2383" s="467"/>
      <c r="SGJ2383" s="467"/>
      <c r="SGK2383" s="467"/>
      <c r="SGL2383" s="467"/>
      <c r="SGM2383" s="467"/>
      <c r="SGN2383" s="467"/>
      <c r="SGO2383" s="467"/>
      <c r="SGP2383" s="467"/>
      <c r="SGQ2383" s="467"/>
      <c r="SGR2383" s="1055"/>
      <c r="SGS2383" s="695"/>
      <c r="SGT2383" s="696"/>
      <c r="SGU2383" s="696"/>
      <c r="SGV2383" s="697"/>
      <c r="SGW2383" s="697"/>
      <c r="SGX2383" s="473"/>
      <c r="SGY2383" s="470"/>
      <c r="SGZ2383" s="470"/>
      <c r="SHA2383" s="470"/>
      <c r="SHB2383" s="677"/>
      <c r="SHC2383" s="470"/>
      <c r="SHD2383" s="467"/>
      <c r="SHE2383" s="559"/>
      <c r="SHF2383" s="467"/>
      <c r="SHG2383" s="467"/>
      <c r="SHH2383" s="467"/>
      <c r="SHI2383" s="467"/>
      <c r="SHJ2383" s="467"/>
      <c r="SHK2383" s="467"/>
      <c r="SHL2383" s="467"/>
      <c r="SHM2383" s="467"/>
      <c r="SHN2383" s="467"/>
      <c r="SHO2383" s="467"/>
      <c r="SHP2383" s="467"/>
      <c r="SHQ2383" s="467"/>
      <c r="SHR2383" s="467"/>
      <c r="SHS2383" s="467"/>
      <c r="SHT2383" s="467"/>
      <c r="SHU2383" s="467"/>
      <c r="SHV2383" s="467"/>
      <c r="SHW2383" s="467"/>
      <c r="SHX2383" s="467"/>
      <c r="SHY2383" s="467"/>
      <c r="SHZ2383" s="467"/>
      <c r="SIA2383" s="467"/>
      <c r="SIB2383" s="1055"/>
      <c r="SIC2383" s="695"/>
      <c r="SID2383" s="696"/>
      <c r="SIE2383" s="696"/>
      <c r="SIF2383" s="697"/>
      <c r="SIG2383" s="697"/>
      <c r="SIH2383" s="473"/>
      <c r="SII2383" s="470"/>
      <c r="SIJ2383" s="470"/>
      <c r="SIK2383" s="470"/>
      <c r="SIL2383" s="677"/>
      <c r="SIM2383" s="470"/>
      <c r="SIN2383" s="467"/>
      <c r="SIO2383" s="559"/>
      <c r="SIP2383" s="467"/>
      <c r="SIQ2383" s="467"/>
      <c r="SIR2383" s="467"/>
      <c r="SIS2383" s="467"/>
      <c r="SIT2383" s="467"/>
      <c r="SIU2383" s="467"/>
      <c r="SIV2383" s="467"/>
      <c r="SIW2383" s="467"/>
      <c r="SIX2383" s="467"/>
      <c r="SIY2383" s="467"/>
      <c r="SIZ2383" s="467"/>
      <c r="SJA2383" s="467"/>
      <c r="SJB2383" s="467"/>
      <c r="SJC2383" s="467"/>
      <c r="SJD2383" s="467"/>
      <c r="SJE2383" s="467"/>
      <c r="SJF2383" s="467"/>
      <c r="SJG2383" s="467"/>
      <c r="SJH2383" s="467"/>
      <c r="SJI2383" s="467"/>
      <c r="SJJ2383" s="467"/>
      <c r="SJK2383" s="467"/>
      <c r="SJL2383" s="1055"/>
      <c r="SJM2383" s="695"/>
      <c r="SJN2383" s="696"/>
      <c r="SJO2383" s="696"/>
      <c r="SJP2383" s="697"/>
      <c r="SJQ2383" s="697"/>
      <c r="SJR2383" s="473"/>
      <c r="SJS2383" s="470"/>
      <c r="SJT2383" s="470"/>
      <c r="SJU2383" s="470"/>
      <c r="SJV2383" s="677"/>
      <c r="SJW2383" s="470"/>
      <c r="SJX2383" s="467"/>
      <c r="SJY2383" s="559"/>
      <c r="SJZ2383" s="467"/>
      <c r="SKA2383" s="467"/>
      <c r="SKB2383" s="467"/>
      <c r="SKC2383" s="467"/>
      <c r="SKD2383" s="467"/>
      <c r="SKE2383" s="467"/>
      <c r="SKF2383" s="467"/>
      <c r="SKG2383" s="467"/>
      <c r="SKH2383" s="467"/>
      <c r="SKI2383" s="467"/>
      <c r="SKJ2383" s="467"/>
      <c r="SKK2383" s="467"/>
      <c r="SKL2383" s="467"/>
      <c r="SKM2383" s="467"/>
      <c r="SKN2383" s="467"/>
      <c r="SKO2383" s="467"/>
      <c r="SKP2383" s="467"/>
      <c r="SKQ2383" s="467"/>
      <c r="SKR2383" s="467"/>
      <c r="SKS2383" s="467"/>
      <c r="SKT2383" s="467"/>
      <c r="SKU2383" s="467"/>
      <c r="SKV2383" s="1055"/>
      <c r="SKW2383" s="695"/>
      <c r="SKX2383" s="696"/>
      <c r="SKY2383" s="696"/>
      <c r="SKZ2383" s="697"/>
      <c r="SLA2383" s="697"/>
      <c r="SLB2383" s="473"/>
      <c r="SLC2383" s="470"/>
      <c r="SLD2383" s="470"/>
      <c r="SLE2383" s="470"/>
      <c r="SLF2383" s="677"/>
      <c r="SLG2383" s="470"/>
      <c r="SLH2383" s="467"/>
      <c r="SLI2383" s="559"/>
      <c r="SLJ2383" s="467"/>
      <c r="SLK2383" s="467"/>
      <c r="SLL2383" s="467"/>
      <c r="SLM2383" s="467"/>
      <c r="SLN2383" s="467"/>
      <c r="SLO2383" s="467"/>
      <c r="SLP2383" s="467"/>
      <c r="SLQ2383" s="467"/>
      <c r="SLR2383" s="467"/>
      <c r="SLS2383" s="467"/>
      <c r="SLT2383" s="467"/>
      <c r="SLU2383" s="467"/>
      <c r="SLV2383" s="467"/>
      <c r="SLW2383" s="467"/>
      <c r="SLX2383" s="467"/>
      <c r="SLY2383" s="467"/>
      <c r="SLZ2383" s="467"/>
      <c r="SMA2383" s="467"/>
      <c r="SMB2383" s="467"/>
      <c r="SMC2383" s="467"/>
      <c r="SMD2383" s="467"/>
      <c r="SME2383" s="467"/>
      <c r="SMF2383" s="1055"/>
      <c r="SMG2383" s="695"/>
      <c r="SMH2383" s="696"/>
      <c r="SMI2383" s="696"/>
      <c r="SMJ2383" s="697"/>
      <c r="SMK2383" s="697"/>
      <c r="SML2383" s="473"/>
      <c r="SMM2383" s="470"/>
      <c r="SMN2383" s="470"/>
      <c r="SMO2383" s="470"/>
      <c r="SMP2383" s="677"/>
      <c r="SMQ2383" s="470"/>
      <c r="SMR2383" s="467"/>
      <c r="SMS2383" s="559"/>
      <c r="SMT2383" s="467"/>
      <c r="SMU2383" s="467"/>
      <c r="SMV2383" s="467"/>
      <c r="SMW2383" s="467"/>
      <c r="SMX2383" s="467"/>
      <c r="SMY2383" s="467"/>
      <c r="SMZ2383" s="467"/>
      <c r="SNA2383" s="467"/>
      <c r="SNB2383" s="467"/>
      <c r="SNC2383" s="467"/>
      <c r="SND2383" s="467"/>
      <c r="SNE2383" s="467"/>
      <c r="SNF2383" s="467"/>
      <c r="SNG2383" s="467"/>
      <c r="SNH2383" s="467"/>
      <c r="SNI2383" s="467"/>
      <c r="SNJ2383" s="467"/>
      <c r="SNK2383" s="467"/>
      <c r="SNL2383" s="467"/>
      <c r="SNM2383" s="467"/>
      <c r="SNN2383" s="467"/>
      <c r="SNO2383" s="467"/>
      <c r="SNP2383" s="1055"/>
      <c r="SNQ2383" s="695"/>
      <c r="SNR2383" s="696"/>
      <c r="SNS2383" s="696"/>
      <c r="SNT2383" s="697"/>
      <c r="SNU2383" s="697"/>
      <c r="SNV2383" s="473"/>
      <c r="SNW2383" s="470"/>
      <c r="SNX2383" s="470"/>
      <c r="SNY2383" s="470"/>
      <c r="SNZ2383" s="677"/>
      <c r="SOA2383" s="470"/>
      <c r="SOB2383" s="467"/>
      <c r="SOC2383" s="559"/>
      <c r="SOD2383" s="467"/>
      <c r="SOE2383" s="467"/>
      <c r="SOF2383" s="467"/>
      <c r="SOG2383" s="467"/>
      <c r="SOH2383" s="467"/>
      <c r="SOI2383" s="467"/>
      <c r="SOJ2383" s="467"/>
      <c r="SOK2383" s="467"/>
      <c r="SOL2383" s="467"/>
      <c r="SOM2383" s="467"/>
      <c r="SON2383" s="467"/>
      <c r="SOO2383" s="467"/>
      <c r="SOP2383" s="467"/>
      <c r="SOQ2383" s="467"/>
      <c r="SOR2383" s="467"/>
      <c r="SOS2383" s="467"/>
      <c r="SOT2383" s="467"/>
      <c r="SOU2383" s="467"/>
      <c r="SOV2383" s="467"/>
      <c r="SOW2383" s="467"/>
      <c r="SOX2383" s="467"/>
      <c r="SOY2383" s="467"/>
      <c r="SOZ2383" s="1055"/>
      <c r="SPA2383" s="695"/>
      <c r="SPB2383" s="696"/>
      <c r="SPC2383" s="696"/>
      <c r="SPD2383" s="697"/>
      <c r="SPE2383" s="697"/>
      <c r="SPF2383" s="473"/>
      <c r="SPG2383" s="470"/>
      <c r="SPH2383" s="470"/>
      <c r="SPI2383" s="470"/>
      <c r="SPJ2383" s="677"/>
      <c r="SPK2383" s="470"/>
      <c r="SPL2383" s="467"/>
      <c r="SPM2383" s="559"/>
      <c r="SPN2383" s="467"/>
      <c r="SPO2383" s="467"/>
      <c r="SPP2383" s="467"/>
      <c r="SPQ2383" s="467"/>
      <c r="SPR2383" s="467"/>
      <c r="SPS2383" s="467"/>
      <c r="SPT2383" s="467"/>
      <c r="SPU2383" s="467"/>
      <c r="SPV2383" s="467"/>
      <c r="SPW2383" s="467"/>
      <c r="SPX2383" s="467"/>
      <c r="SPY2383" s="467"/>
      <c r="SPZ2383" s="467"/>
      <c r="SQA2383" s="467"/>
      <c r="SQB2383" s="467"/>
      <c r="SQC2383" s="467"/>
      <c r="SQD2383" s="467"/>
      <c r="SQE2383" s="467"/>
      <c r="SQF2383" s="467"/>
      <c r="SQG2383" s="467"/>
      <c r="SQH2383" s="467"/>
      <c r="SQI2383" s="467"/>
      <c r="SQJ2383" s="1055"/>
      <c r="SQK2383" s="695"/>
      <c r="SQL2383" s="696"/>
      <c r="SQM2383" s="696"/>
      <c r="SQN2383" s="697"/>
      <c r="SQO2383" s="697"/>
      <c r="SQP2383" s="473"/>
      <c r="SQQ2383" s="470"/>
      <c r="SQR2383" s="470"/>
      <c r="SQS2383" s="470"/>
      <c r="SQT2383" s="677"/>
      <c r="SQU2383" s="470"/>
      <c r="SQV2383" s="467"/>
      <c r="SQW2383" s="559"/>
      <c r="SQX2383" s="467"/>
      <c r="SQY2383" s="467"/>
      <c r="SQZ2383" s="467"/>
      <c r="SRA2383" s="467"/>
      <c r="SRB2383" s="467"/>
      <c r="SRC2383" s="467"/>
      <c r="SRD2383" s="467"/>
      <c r="SRE2383" s="467"/>
      <c r="SRF2383" s="467"/>
      <c r="SRG2383" s="467"/>
      <c r="SRH2383" s="467"/>
      <c r="SRI2383" s="467"/>
      <c r="SRJ2383" s="467"/>
      <c r="SRK2383" s="467"/>
      <c r="SRL2383" s="467"/>
      <c r="SRM2383" s="467"/>
      <c r="SRN2383" s="467"/>
      <c r="SRO2383" s="467"/>
      <c r="SRP2383" s="467"/>
      <c r="SRQ2383" s="467"/>
      <c r="SRR2383" s="467"/>
      <c r="SRS2383" s="467"/>
      <c r="SRT2383" s="1055"/>
      <c r="SRU2383" s="695"/>
      <c r="SRV2383" s="696"/>
      <c r="SRW2383" s="696"/>
      <c r="SRX2383" s="697"/>
      <c r="SRY2383" s="697"/>
      <c r="SRZ2383" s="473"/>
      <c r="SSA2383" s="470"/>
      <c r="SSB2383" s="470"/>
      <c r="SSC2383" s="470"/>
      <c r="SSD2383" s="677"/>
      <c r="SSE2383" s="470"/>
      <c r="SSF2383" s="467"/>
      <c r="SSG2383" s="559"/>
      <c r="SSH2383" s="467"/>
      <c r="SSI2383" s="467"/>
      <c r="SSJ2383" s="467"/>
      <c r="SSK2383" s="467"/>
      <c r="SSL2383" s="467"/>
      <c r="SSM2383" s="467"/>
      <c r="SSN2383" s="467"/>
      <c r="SSO2383" s="467"/>
      <c r="SSP2383" s="467"/>
      <c r="SSQ2383" s="467"/>
      <c r="SSR2383" s="467"/>
      <c r="SSS2383" s="467"/>
      <c r="SST2383" s="467"/>
      <c r="SSU2383" s="467"/>
      <c r="SSV2383" s="467"/>
      <c r="SSW2383" s="467"/>
      <c r="SSX2383" s="467"/>
      <c r="SSY2383" s="467"/>
      <c r="SSZ2383" s="467"/>
      <c r="STA2383" s="467"/>
      <c r="STB2383" s="467"/>
      <c r="STC2383" s="467"/>
      <c r="STD2383" s="1055"/>
      <c r="STE2383" s="695"/>
      <c r="STF2383" s="696"/>
      <c r="STG2383" s="696"/>
      <c r="STH2383" s="697"/>
      <c r="STI2383" s="697"/>
      <c r="STJ2383" s="473"/>
      <c r="STK2383" s="470"/>
      <c r="STL2383" s="470"/>
      <c r="STM2383" s="470"/>
      <c r="STN2383" s="677"/>
      <c r="STO2383" s="470"/>
      <c r="STP2383" s="467"/>
      <c r="STQ2383" s="559"/>
      <c r="STR2383" s="467"/>
      <c r="STS2383" s="467"/>
      <c r="STT2383" s="467"/>
      <c r="STU2383" s="467"/>
      <c r="STV2383" s="467"/>
      <c r="STW2383" s="467"/>
      <c r="STX2383" s="467"/>
      <c r="STY2383" s="467"/>
      <c r="STZ2383" s="467"/>
      <c r="SUA2383" s="467"/>
      <c r="SUB2383" s="467"/>
      <c r="SUC2383" s="467"/>
      <c r="SUD2383" s="467"/>
      <c r="SUE2383" s="467"/>
      <c r="SUF2383" s="467"/>
      <c r="SUG2383" s="467"/>
      <c r="SUH2383" s="467"/>
      <c r="SUI2383" s="467"/>
      <c r="SUJ2383" s="467"/>
      <c r="SUK2383" s="467"/>
      <c r="SUL2383" s="467"/>
      <c r="SUM2383" s="467"/>
      <c r="SUN2383" s="1055"/>
      <c r="SUO2383" s="695"/>
      <c r="SUP2383" s="696"/>
      <c r="SUQ2383" s="696"/>
      <c r="SUR2383" s="697"/>
      <c r="SUS2383" s="697"/>
      <c r="SUT2383" s="473"/>
      <c r="SUU2383" s="470"/>
      <c r="SUV2383" s="470"/>
      <c r="SUW2383" s="470"/>
      <c r="SUX2383" s="677"/>
      <c r="SUY2383" s="470"/>
      <c r="SUZ2383" s="467"/>
      <c r="SVA2383" s="559"/>
      <c r="SVB2383" s="467"/>
      <c r="SVC2383" s="467"/>
      <c r="SVD2383" s="467"/>
      <c r="SVE2383" s="467"/>
      <c r="SVF2383" s="467"/>
      <c r="SVG2383" s="467"/>
      <c r="SVH2383" s="467"/>
      <c r="SVI2383" s="467"/>
      <c r="SVJ2383" s="467"/>
      <c r="SVK2383" s="467"/>
      <c r="SVL2383" s="467"/>
      <c r="SVM2383" s="467"/>
      <c r="SVN2383" s="467"/>
      <c r="SVO2383" s="467"/>
      <c r="SVP2383" s="467"/>
      <c r="SVQ2383" s="467"/>
      <c r="SVR2383" s="467"/>
      <c r="SVS2383" s="467"/>
      <c r="SVT2383" s="467"/>
      <c r="SVU2383" s="467"/>
      <c r="SVV2383" s="467"/>
      <c r="SVW2383" s="467"/>
      <c r="SVX2383" s="1055"/>
      <c r="SVY2383" s="695"/>
      <c r="SVZ2383" s="696"/>
      <c r="SWA2383" s="696"/>
      <c r="SWB2383" s="697"/>
      <c r="SWC2383" s="697"/>
      <c r="SWD2383" s="473"/>
      <c r="SWE2383" s="470"/>
      <c r="SWF2383" s="470"/>
      <c r="SWG2383" s="470"/>
      <c r="SWH2383" s="677"/>
      <c r="SWI2383" s="470"/>
      <c r="SWJ2383" s="467"/>
      <c r="SWK2383" s="559"/>
      <c r="SWL2383" s="467"/>
      <c r="SWM2383" s="467"/>
      <c r="SWN2383" s="467"/>
      <c r="SWO2383" s="467"/>
      <c r="SWP2383" s="467"/>
      <c r="SWQ2383" s="467"/>
      <c r="SWR2383" s="467"/>
      <c r="SWS2383" s="467"/>
      <c r="SWT2383" s="467"/>
      <c r="SWU2383" s="467"/>
      <c r="SWV2383" s="467"/>
      <c r="SWW2383" s="467"/>
      <c r="SWX2383" s="467"/>
      <c r="SWY2383" s="467"/>
      <c r="SWZ2383" s="467"/>
      <c r="SXA2383" s="467"/>
      <c r="SXB2383" s="467"/>
      <c r="SXC2383" s="467"/>
      <c r="SXD2383" s="467"/>
      <c r="SXE2383" s="467"/>
      <c r="SXF2383" s="467"/>
      <c r="SXG2383" s="467"/>
      <c r="SXH2383" s="1055"/>
      <c r="SXI2383" s="695"/>
      <c r="SXJ2383" s="696"/>
      <c r="SXK2383" s="696"/>
      <c r="SXL2383" s="697"/>
      <c r="SXM2383" s="697"/>
      <c r="SXN2383" s="473"/>
      <c r="SXO2383" s="470"/>
      <c r="SXP2383" s="470"/>
      <c r="SXQ2383" s="470"/>
      <c r="SXR2383" s="677"/>
      <c r="SXS2383" s="470"/>
      <c r="SXT2383" s="467"/>
      <c r="SXU2383" s="559"/>
      <c r="SXV2383" s="467"/>
      <c r="SXW2383" s="467"/>
      <c r="SXX2383" s="467"/>
      <c r="SXY2383" s="467"/>
      <c r="SXZ2383" s="467"/>
      <c r="SYA2383" s="467"/>
      <c r="SYB2383" s="467"/>
      <c r="SYC2383" s="467"/>
      <c r="SYD2383" s="467"/>
      <c r="SYE2383" s="467"/>
      <c r="SYF2383" s="467"/>
      <c r="SYG2383" s="467"/>
      <c r="SYH2383" s="467"/>
      <c r="SYI2383" s="467"/>
      <c r="SYJ2383" s="467"/>
      <c r="SYK2383" s="467"/>
      <c r="SYL2383" s="467"/>
      <c r="SYM2383" s="467"/>
      <c r="SYN2383" s="467"/>
      <c r="SYO2383" s="467"/>
      <c r="SYP2383" s="467"/>
      <c r="SYQ2383" s="467"/>
      <c r="SYR2383" s="1055"/>
      <c r="SYS2383" s="695"/>
      <c r="SYT2383" s="696"/>
      <c r="SYU2383" s="696"/>
      <c r="SYV2383" s="697"/>
      <c r="SYW2383" s="697"/>
      <c r="SYX2383" s="473"/>
      <c r="SYY2383" s="470"/>
      <c r="SYZ2383" s="470"/>
      <c r="SZA2383" s="470"/>
      <c r="SZB2383" s="677"/>
      <c r="SZC2383" s="470"/>
      <c r="SZD2383" s="467"/>
      <c r="SZE2383" s="559"/>
      <c r="SZF2383" s="467"/>
      <c r="SZG2383" s="467"/>
      <c r="SZH2383" s="467"/>
      <c r="SZI2383" s="467"/>
      <c r="SZJ2383" s="467"/>
      <c r="SZK2383" s="467"/>
      <c r="SZL2383" s="467"/>
      <c r="SZM2383" s="467"/>
      <c r="SZN2383" s="467"/>
      <c r="SZO2383" s="467"/>
      <c r="SZP2383" s="467"/>
      <c r="SZQ2383" s="467"/>
      <c r="SZR2383" s="467"/>
      <c r="SZS2383" s="467"/>
      <c r="SZT2383" s="467"/>
      <c r="SZU2383" s="467"/>
      <c r="SZV2383" s="467"/>
      <c r="SZW2383" s="467"/>
      <c r="SZX2383" s="467"/>
      <c r="SZY2383" s="467"/>
      <c r="SZZ2383" s="467"/>
      <c r="TAA2383" s="467"/>
      <c r="TAB2383" s="1055"/>
      <c r="TAC2383" s="695"/>
      <c r="TAD2383" s="696"/>
      <c r="TAE2383" s="696"/>
      <c r="TAF2383" s="697"/>
      <c r="TAG2383" s="697"/>
      <c r="TAH2383" s="473"/>
      <c r="TAI2383" s="470"/>
      <c r="TAJ2383" s="470"/>
      <c r="TAK2383" s="470"/>
      <c r="TAL2383" s="677"/>
      <c r="TAM2383" s="470"/>
      <c r="TAN2383" s="467"/>
      <c r="TAO2383" s="559"/>
      <c r="TAP2383" s="467"/>
      <c r="TAQ2383" s="467"/>
      <c r="TAR2383" s="467"/>
      <c r="TAS2383" s="467"/>
      <c r="TAT2383" s="467"/>
      <c r="TAU2383" s="467"/>
      <c r="TAV2383" s="467"/>
      <c r="TAW2383" s="467"/>
      <c r="TAX2383" s="467"/>
      <c r="TAY2383" s="467"/>
      <c r="TAZ2383" s="467"/>
      <c r="TBA2383" s="467"/>
      <c r="TBB2383" s="467"/>
      <c r="TBC2383" s="467"/>
      <c r="TBD2383" s="467"/>
      <c r="TBE2383" s="467"/>
      <c r="TBF2383" s="467"/>
      <c r="TBG2383" s="467"/>
      <c r="TBH2383" s="467"/>
      <c r="TBI2383" s="467"/>
      <c r="TBJ2383" s="467"/>
      <c r="TBK2383" s="467"/>
      <c r="TBL2383" s="1055"/>
      <c r="TBM2383" s="695"/>
      <c r="TBN2383" s="696"/>
      <c r="TBO2383" s="696"/>
      <c r="TBP2383" s="697"/>
      <c r="TBQ2383" s="697"/>
      <c r="TBR2383" s="473"/>
      <c r="TBS2383" s="470"/>
      <c r="TBT2383" s="470"/>
      <c r="TBU2383" s="470"/>
      <c r="TBV2383" s="677"/>
      <c r="TBW2383" s="470"/>
      <c r="TBX2383" s="467"/>
      <c r="TBY2383" s="559"/>
      <c r="TBZ2383" s="467"/>
      <c r="TCA2383" s="467"/>
      <c r="TCB2383" s="467"/>
      <c r="TCC2383" s="467"/>
      <c r="TCD2383" s="467"/>
      <c r="TCE2383" s="467"/>
      <c r="TCF2383" s="467"/>
      <c r="TCG2383" s="467"/>
      <c r="TCH2383" s="467"/>
      <c r="TCI2383" s="467"/>
      <c r="TCJ2383" s="467"/>
      <c r="TCK2383" s="467"/>
      <c r="TCL2383" s="467"/>
      <c r="TCM2383" s="467"/>
      <c r="TCN2383" s="467"/>
      <c r="TCO2383" s="467"/>
      <c r="TCP2383" s="467"/>
      <c r="TCQ2383" s="467"/>
      <c r="TCR2383" s="467"/>
      <c r="TCS2383" s="467"/>
      <c r="TCT2383" s="467"/>
      <c r="TCU2383" s="467"/>
      <c r="TCV2383" s="1055"/>
      <c r="TCW2383" s="695"/>
      <c r="TCX2383" s="696"/>
      <c r="TCY2383" s="696"/>
      <c r="TCZ2383" s="697"/>
      <c r="TDA2383" s="697"/>
      <c r="TDB2383" s="473"/>
      <c r="TDC2383" s="470"/>
      <c r="TDD2383" s="470"/>
      <c r="TDE2383" s="470"/>
      <c r="TDF2383" s="677"/>
      <c r="TDG2383" s="470"/>
      <c r="TDH2383" s="467"/>
      <c r="TDI2383" s="559"/>
      <c r="TDJ2383" s="467"/>
      <c r="TDK2383" s="467"/>
      <c r="TDL2383" s="467"/>
      <c r="TDM2383" s="467"/>
      <c r="TDN2383" s="467"/>
      <c r="TDO2383" s="467"/>
      <c r="TDP2383" s="467"/>
      <c r="TDQ2383" s="467"/>
      <c r="TDR2383" s="467"/>
      <c r="TDS2383" s="467"/>
      <c r="TDT2383" s="467"/>
      <c r="TDU2383" s="467"/>
      <c r="TDV2383" s="467"/>
      <c r="TDW2383" s="467"/>
      <c r="TDX2383" s="467"/>
      <c r="TDY2383" s="467"/>
      <c r="TDZ2383" s="467"/>
      <c r="TEA2383" s="467"/>
      <c r="TEB2383" s="467"/>
      <c r="TEC2383" s="467"/>
      <c r="TED2383" s="467"/>
      <c r="TEE2383" s="467"/>
      <c r="TEF2383" s="1055"/>
      <c r="TEG2383" s="695"/>
      <c r="TEH2383" s="696"/>
      <c r="TEI2383" s="696"/>
      <c r="TEJ2383" s="697"/>
      <c r="TEK2383" s="697"/>
      <c r="TEL2383" s="473"/>
      <c r="TEM2383" s="470"/>
      <c r="TEN2383" s="470"/>
      <c r="TEO2383" s="470"/>
      <c r="TEP2383" s="677"/>
      <c r="TEQ2383" s="470"/>
      <c r="TER2383" s="467"/>
      <c r="TES2383" s="559"/>
      <c r="TET2383" s="467"/>
      <c r="TEU2383" s="467"/>
      <c r="TEV2383" s="467"/>
      <c r="TEW2383" s="467"/>
      <c r="TEX2383" s="467"/>
      <c r="TEY2383" s="467"/>
      <c r="TEZ2383" s="467"/>
      <c r="TFA2383" s="467"/>
      <c r="TFB2383" s="467"/>
      <c r="TFC2383" s="467"/>
      <c r="TFD2383" s="467"/>
      <c r="TFE2383" s="467"/>
      <c r="TFF2383" s="467"/>
      <c r="TFG2383" s="467"/>
      <c r="TFH2383" s="467"/>
      <c r="TFI2383" s="467"/>
      <c r="TFJ2383" s="467"/>
      <c r="TFK2383" s="467"/>
      <c r="TFL2383" s="467"/>
      <c r="TFM2383" s="467"/>
      <c r="TFN2383" s="467"/>
      <c r="TFO2383" s="467"/>
      <c r="TFP2383" s="1055"/>
      <c r="TFQ2383" s="695"/>
      <c r="TFR2383" s="696"/>
      <c r="TFS2383" s="696"/>
      <c r="TFT2383" s="697"/>
      <c r="TFU2383" s="697"/>
      <c r="TFV2383" s="473"/>
      <c r="TFW2383" s="470"/>
      <c r="TFX2383" s="470"/>
      <c r="TFY2383" s="470"/>
      <c r="TFZ2383" s="677"/>
      <c r="TGA2383" s="470"/>
      <c r="TGB2383" s="467"/>
      <c r="TGC2383" s="559"/>
      <c r="TGD2383" s="467"/>
      <c r="TGE2383" s="467"/>
      <c r="TGF2383" s="467"/>
      <c r="TGG2383" s="467"/>
      <c r="TGH2383" s="467"/>
      <c r="TGI2383" s="467"/>
      <c r="TGJ2383" s="467"/>
      <c r="TGK2383" s="467"/>
      <c r="TGL2383" s="467"/>
      <c r="TGM2383" s="467"/>
      <c r="TGN2383" s="467"/>
      <c r="TGO2383" s="467"/>
      <c r="TGP2383" s="467"/>
      <c r="TGQ2383" s="467"/>
      <c r="TGR2383" s="467"/>
      <c r="TGS2383" s="467"/>
      <c r="TGT2383" s="467"/>
      <c r="TGU2383" s="467"/>
      <c r="TGV2383" s="467"/>
      <c r="TGW2383" s="467"/>
      <c r="TGX2383" s="467"/>
      <c r="TGY2383" s="467"/>
      <c r="TGZ2383" s="1055"/>
      <c r="THA2383" s="695"/>
      <c r="THB2383" s="696"/>
      <c r="THC2383" s="696"/>
      <c r="THD2383" s="697"/>
      <c r="THE2383" s="697"/>
      <c r="THF2383" s="473"/>
      <c r="THG2383" s="470"/>
      <c r="THH2383" s="470"/>
      <c r="THI2383" s="470"/>
      <c r="THJ2383" s="677"/>
      <c r="THK2383" s="470"/>
      <c r="THL2383" s="467"/>
      <c r="THM2383" s="559"/>
      <c r="THN2383" s="467"/>
      <c r="THO2383" s="467"/>
      <c r="THP2383" s="467"/>
      <c r="THQ2383" s="467"/>
      <c r="THR2383" s="467"/>
      <c r="THS2383" s="467"/>
      <c r="THT2383" s="467"/>
      <c r="THU2383" s="467"/>
      <c r="THV2383" s="467"/>
      <c r="THW2383" s="467"/>
      <c r="THX2383" s="467"/>
      <c r="THY2383" s="467"/>
      <c r="THZ2383" s="467"/>
      <c r="TIA2383" s="467"/>
      <c r="TIB2383" s="467"/>
      <c r="TIC2383" s="467"/>
      <c r="TID2383" s="467"/>
      <c r="TIE2383" s="467"/>
      <c r="TIF2383" s="467"/>
      <c r="TIG2383" s="467"/>
      <c r="TIH2383" s="467"/>
      <c r="TII2383" s="467"/>
      <c r="TIJ2383" s="1055"/>
      <c r="TIK2383" s="695"/>
      <c r="TIL2383" s="696"/>
      <c r="TIM2383" s="696"/>
      <c r="TIN2383" s="697"/>
      <c r="TIO2383" s="697"/>
      <c r="TIP2383" s="473"/>
      <c r="TIQ2383" s="470"/>
      <c r="TIR2383" s="470"/>
      <c r="TIS2383" s="470"/>
      <c r="TIT2383" s="677"/>
      <c r="TIU2383" s="470"/>
      <c r="TIV2383" s="467"/>
      <c r="TIW2383" s="559"/>
      <c r="TIX2383" s="467"/>
      <c r="TIY2383" s="467"/>
      <c r="TIZ2383" s="467"/>
      <c r="TJA2383" s="467"/>
      <c r="TJB2383" s="467"/>
      <c r="TJC2383" s="467"/>
      <c r="TJD2383" s="467"/>
      <c r="TJE2383" s="467"/>
      <c r="TJF2383" s="467"/>
      <c r="TJG2383" s="467"/>
      <c r="TJH2383" s="467"/>
      <c r="TJI2383" s="467"/>
      <c r="TJJ2383" s="467"/>
      <c r="TJK2383" s="467"/>
      <c r="TJL2383" s="467"/>
      <c r="TJM2383" s="467"/>
      <c r="TJN2383" s="467"/>
      <c r="TJO2383" s="467"/>
      <c r="TJP2383" s="467"/>
      <c r="TJQ2383" s="467"/>
      <c r="TJR2383" s="467"/>
      <c r="TJS2383" s="467"/>
      <c r="TJT2383" s="1055"/>
      <c r="TJU2383" s="695"/>
      <c r="TJV2383" s="696"/>
      <c r="TJW2383" s="696"/>
      <c r="TJX2383" s="697"/>
      <c r="TJY2383" s="697"/>
      <c r="TJZ2383" s="473"/>
      <c r="TKA2383" s="470"/>
      <c r="TKB2383" s="470"/>
      <c r="TKC2383" s="470"/>
      <c r="TKD2383" s="677"/>
      <c r="TKE2383" s="470"/>
      <c r="TKF2383" s="467"/>
      <c r="TKG2383" s="559"/>
      <c r="TKH2383" s="467"/>
      <c r="TKI2383" s="467"/>
      <c r="TKJ2383" s="467"/>
      <c r="TKK2383" s="467"/>
      <c r="TKL2383" s="467"/>
      <c r="TKM2383" s="467"/>
      <c r="TKN2383" s="467"/>
      <c r="TKO2383" s="467"/>
      <c r="TKP2383" s="467"/>
      <c r="TKQ2383" s="467"/>
      <c r="TKR2383" s="467"/>
      <c r="TKS2383" s="467"/>
      <c r="TKT2383" s="467"/>
      <c r="TKU2383" s="467"/>
      <c r="TKV2383" s="467"/>
      <c r="TKW2383" s="467"/>
      <c r="TKX2383" s="467"/>
      <c r="TKY2383" s="467"/>
      <c r="TKZ2383" s="467"/>
      <c r="TLA2383" s="467"/>
      <c r="TLB2383" s="467"/>
      <c r="TLC2383" s="467"/>
      <c r="TLD2383" s="1055"/>
      <c r="TLE2383" s="695"/>
      <c r="TLF2383" s="696"/>
      <c r="TLG2383" s="696"/>
      <c r="TLH2383" s="697"/>
      <c r="TLI2383" s="697"/>
      <c r="TLJ2383" s="473"/>
      <c r="TLK2383" s="470"/>
      <c r="TLL2383" s="470"/>
      <c r="TLM2383" s="470"/>
      <c r="TLN2383" s="677"/>
      <c r="TLO2383" s="470"/>
      <c r="TLP2383" s="467"/>
      <c r="TLQ2383" s="559"/>
      <c r="TLR2383" s="467"/>
      <c r="TLS2383" s="467"/>
      <c r="TLT2383" s="467"/>
      <c r="TLU2383" s="467"/>
      <c r="TLV2383" s="467"/>
      <c r="TLW2383" s="467"/>
      <c r="TLX2383" s="467"/>
      <c r="TLY2383" s="467"/>
      <c r="TLZ2383" s="467"/>
      <c r="TMA2383" s="467"/>
      <c r="TMB2383" s="467"/>
      <c r="TMC2383" s="467"/>
      <c r="TMD2383" s="467"/>
      <c r="TME2383" s="467"/>
      <c r="TMF2383" s="467"/>
      <c r="TMG2383" s="467"/>
      <c r="TMH2383" s="467"/>
      <c r="TMI2383" s="467"/>
      <c r="TMJ2383" s="467"/>
      <c r="TMK2383" s="467"/>
      <c r="TML2383" s="467"/>
      <c r="TMM2383" s="467"/>
      <c r="TMN2383" s="1055"/>
      <c r="TMO2383" s="695"/>
      <c r="TMP2383" s="696"/>
      <c r="TMQ2383" s="696"/>
      <c r="TMR2383" s="697"/>
      <c r="TMS2383" s="697"/>
      <c r="TMT2383" s="473"/>
      <c r="TMU2383" s="470"/>
      <c r="TMV2383" s="470"/>
      <c r="TMW2383" s="470"/>
      <c r="TMX2383" s="677"/>
      <c r="TMY2383" s="470"/>
      <c r="TMZ2383" s="467"/>
      <c r="TNA2383" s="559"/>
      <c r="TNB2383" s="467"/>
      <c r="TNC2383" s="467"/>
      <c r="TND2383" s="467"/>
      <c r="TNE2383" s="467"/>
      <c r="TNF2383" s="467"/>
      <c r="TNG2383" s="467"/>
      <c r="TNH2383" s="467"/>
      <c r="TNI2383" s="467"/>
      <c r="TNJ2383" s="467"/>
      <c r="TNK2383" s="467"/>
      <c r="TNL2383" s="467"/>
      <c r="TNM2383" s="467"/>
      <c r="TNN2383" s="467"/>
      <c r="TNO2383" s="467"/>
      <c r="TNP2383" s="467"/>
      <c r="TNQ2383" s="467"/>
      <c r="TNR2383" s="467"/>
      <c r="TNS2383" s="467"/>
      <c r="TNT2383" s="467"/>
      <c r="TNU2383" s="467"/>
      <c r="TNV2383" s="467"/>
      <c r="TNW2383" s="467"/>
      <c r="TNX2383" s="1055"/>
      <c r="TNY2383" s="695"/>
      <c r="TNZ2383" s="696"/>
      <c r="TOA2383" s="696"/>
      <c r="TOB2383" s="697"/>
      <c r="TOC2383" s="697"/>
      <c r="TOD2383" s="473"/>
      <c r="TOE2383" s="470"/>
      <c r="TOF2383" s="470"/>
      <c r="TOG2383" s="470"/>
      <c r="TOH2383" s="677"/>
      <c r="TOI2383" s="470"/>
      <c r="TOJ2383" s="467"/>
      <c r="TOK2383" s="559"/>
      <c r="TOL2383" s="467"/>
      <c r="TOM2383" s="467"/>
      <c r="TON2383" s="467"/>
      <c r="TOO2383" s="467"/>
      <c r="TOP2383" s="467"/>
      <c r="TOQ2383" s="467"/>
      <c r="TOR2383" s="467"/>
      <c r="TOS2383" s="467"/>
      <c r="TOT2383" s="467"/>
      <c r="TOU2383" s="467"/>
      <c r="TOV2383" s="467"/>
      <c r="TOW2383" s="467"/>
      <c r="TOX2383" s="467"/>
      <c r="TOY2383" s="467"/>
      <c r="TOZ2383" s="467"/>
      <c r="TPA2383" s="467"/>
      <c r="TPB2383" s="467"/>
      <c r="TPC2383" s="467"/>
      <c r="TPD2383" s="467"/>
      <c r="TPE2383" s="467"/>
      <c r="TPF2383" s="467"/>
      <c r="TPG2383" s="467"/>
      <c r="TPH2383" s="1055"/>
      <c r="TPI2383" s="695"/>
      <c r="TPJ2383" s="696"/>
      <c r="TPK2383" s="696"/>
      <c r="TPL2383" s="697"/>
      <c r="TPM2383" s="697"/>
      <c r="TPN2383" s="473"/>
      <c r="TPO2383" s="470"/>
      <c r="TPP2383" s="470"/>
      <c r="TPQ2383" s="470"/>
      <c r="TPR2383" s="677"/>
      <c r="TPS2383" s="470"/>
      <c r="TPT2383" s="467"/>
      <c r="TPU2383" s="559"/>
      <c r="TPV2383" s="467"/>
      <c r="TPW2383" s="467"/>
      <c r="TPX2383" s="467"/>
      <c r="TPY2383" s="467"/>
      <c r="TPZ2383" s="467"/>
      <c r="TQA2383" s="467"/>
      <c r="TQB2383" s="467"/>
      <c r="TQC2383" s="467"/>
      <c r="TQD2383" s="467"/>
      <c r="TQE2383" s="467"/>
      <c r="TQF2383" s="467"/>
      <c r="TQG2383" s="467"/>
      <c r="TQH2383" s="467"/>
      <c r="TQI2383" s="467"/>
      <c r="TQJ2383" s="467"/>
      <c r="TQK2383" s="467"/>
      <c r="TQL2383" s="467"/>
      <c r="TQM2383" s="467"/>
      <c r="TQN2383" s="467"/>
      <c r="TQO2383" s="467"/>
      <c r="TQP2383" s="467"/>
      <c r="TQQ2383" s="467"/>
      <c r="TQR2383" s="1055"/>
      <c r="TQS2383" s="695"/>
      <c r="TQT2383" s="696"/>
      <c r="TQU2383" s="696"/>
      <c r="TQV2383" s="697"/>
      <c r="TQW2383" s="697"/>
      <c r="TQX2383" s="473"/>
      <c r="TQY2383" s="470"/>
      <c r="TQZ2383" s="470"/>
      <c r="TRA2383" s="470"/>
      <c r="TRB2383" s="677"/>
      <c r="TRC2383" s="470"/>
      <c r="TRD2383" s="467"/>
      <c r="TRE2383" s="559"/>
      <c r="TRF2383" s="467"/>
      <c r="TRG2383" s="467"/>
      <c r="TRH2383" s="467"/>
      <c r="TRI2383" s="467"/>
      <c r="TRJ2383" s="467"/>
      <c r="TRK2383" s="467"/>
      <c r="TRL2383" s="467"/>
      <c r="TRM2383" s="467"/>
      <c r="TRN2383" s="467"/>
      <c r="TRO2383" s="467"/>
      <c r="TRP2383" s="467"/>
      <c r="TRQ2383" s="467"/>
      <c r="TRR2383" s="467"/>
      <c r="TRS2383" s="467"/>
      <c r="TRT2383" s="467"/>
      <c r="TRU2383" s="467"/>
      <c r="TRV2383" s="467"/>
      <c r="TRW2383" s="467"/>
      <c r="TRX2383" s="467"/>
      <c r="TRY2383" s="467"/>
      <c r="TRZ2383" s="467"/>
      <c r="TSA2383" s="467"/>
      <c r="TSB2383" s="1055"/>
      <c r="TSC2383" s="695"/>
      <c r="TSD2383" s="696"/>
      <c r="TSE2383" s="696"/>
      <c r="TSF2383" s="697"/>
      <c r="TSG2383" s="697"/>
      <c r="TSH2383" s="473"/>
      <c r="TSI2383" s="470"/>
      <c r="TSJ2383" s="470"/>
      <c r="TSK2383" s="470"/>
      <c r="TSL2383" s="677"/>
      <c r="TSM2383" s="470"/>
      <c r="TSN2383" s="467"/>
      <c r="TSO2383" s="559"/>
      <c r="TSP2383" s="467"/>
      <c r="TSQ2383" s="467"/>
      <c r="TSR2383" s="467"/>
      <c r="TSS2383" s="467"/>
      <c r="TST2383" s="467"/>
      <c r="TSU2383" s="467"/>
      <c r="TSV2383" s="467"/>
      <c r="TSW2383" s="467"/>
      <c r="TSX2383" s="467"/>
      <c r="TSY2383" s="467"/>
      <c r="TSZ2383" s="467"/>
      <c r="TTA2383" s="467"/>
      <c r="TTB2383" s="467"/>
      <c r="TTC2383" s="467"/>
      <c r="TTD2383" s="467"/>
      <c r="TTE2383" s="467"/>
      <c r="TTF2383" s="467"/>
      <c r="TTG2383" s="467"/>
      <c r="TTH2383" s="467"/>
      <c r="TTI2383" s="467"/>
      <c r="TTJ2383" s="467"/>
      <c r="TTK2383" s="467"/>
      <c r="TTL2383" s="1055"/>
      <c r="TTM2383" s="695"/>
      <c r="TTN2383" s="696"/>
      <c r="TTO2383" s="696"/>
      <c r="TTP2383" s="697"/>
      <c r="TTQ2383" s="697"/>
      <c r="TTR2383" s="473"/>
      <c r="TTS2383" s="470"/>
      <c r="TTT2383" s="470"/>
      <c r="TTU2383" s="470"/>
      <c r="TTV2383" s="677"/>
      <c r="TTW2383" s="470"/>
      <c r="TTX2383" s="467"/>
      <c r="TTY2383" s="559"/>
      <c r="TTZ2383" s="467"/>
      <c r="TUA2383" s="467"/>
      <c r="TUB2383" s="467"/>
      <c r="TUC2383" s="467"/>
      <c r="TUD2383" s="467"/>
      <c r="TUE2383" s="467"/>
      <c r="TUF2383" s="467"/>
      <c r="TUG2383" s="467"/>
      <c r="TUH2383" s="467"/>
      <c r="TUI2383" s="467"/>
      <c r="TUJ2383" s="467"/>
      <c r="TUK2383" s="467"/>
      <c r="TUL2383" s="467"/>
      <c r="TUM2383" s="467"/>
      <c r="TUN2383" s="467"/>
      <c r="TUO2383" s="467"/>
      <c r="TUP2383" s="467"/>
      <c r="TUQ2383" s="467"/>
      <c r="TUR2383" s="467"/>
      <c r="TUS2383" s="467"/>
      <c r="TUT2383" s="467"/>
      <c r="TUU2383" s="467"/>
      <c r="TUV2383" s="1055"/>
      <c r="TUW2383" s="695"/>
      <c r="TUX2383" s="696"/>
      <c r="TUY2383" s="696"/>
      <c r="TUZ2383" s="697"/>
      <c r="TVA2383" s="697"/>
      <c r="TVB2383" s="473"/>
      <c r="TVC2383" s="470"/>
      <c r="TVD2383" s="470"/>
      <c r="TVE2383" s="470"/>
      <c r="TVF2383" s="677"/>
      <c r="TVG2383" s="470"/>
      <c r="TVH2383" s="467"/>
      <c r="TVI2383" s="559"/>
      <c r="TVJ2383" s="467"/>
      <c r="TVK2383" s="467"/>
      <c r="TVL2383" s="467"/>
      <c r="TVM2383" s="467"/>
      <c r="TVN2383" s="467"/>
      <c r="TVO2383" s="467"/>
      <c r="TVP2383" s="467"/>
      <c r="TVQ2383" s="467"/>
      <c r="TVR2383" s="467"/>
      <c r="TVS2383" s="467"/>
      <c r="TVT2383" s="467"/>
      <c r="TVU2383" s="467"/>
      <c r="TVV2383" s="467"/>
      <c r="TVW2383" s="467"/>
      <c r="TVX2383" s="467"/>
      <c r="TVY2383" s="467"/>
      <c r="TVZ2383" s="467"/>
      <c r="TWA2383" s="467"/>
      <c r="TWB2383" s="467"/>
      <c r="TWC2383" s="467"/>
      <c r="TWD2383" s="467"/>
      <c r="TWE2383" s="467"/>
      <c r="TWF2383" s="1055"/>
      <c r="TWG2383" s="695"/>
      <c r="TWH2383" s="696"/>
      <c r="TWI2383" s="696"/>
      <c r="TWJ2383" s="697"/>
      <c r="TWK2383" s="697"/>
      <c r="TWL2383" s="473"/>
      <c r="TWM2383" s="470"/>
      <c r="TWN2383" s="470"/>
      <c r="TWO2383" s="470"/>
      <c r="TWP2383" s="677"/>
      <c r="TWQ2383" s="470"/>
      <c r="TWR2383" s="467"/>
      <c r="TWS2383" s="559"/>
      <c r="TWT2383" s="467"/>
      <c r="TWU2383" s="467"/>
      <c r="TWV2383" s="467"/>
      <c r="TWW2383" s="467"/>
      <c r="TWX2383" s="467"/>
      <c r="TWY2383" s="467"/>
      <c r="TWZ2383" s="467"/>
      <c r="TXA2383" s="467"/>
      <c r="TXB2383" s="467"/>
      <c r="TXC2383" s="467"/>
      <c r="TXD2383" s="467"/>
      <c r="TXE2383" s="467"/>
      <c r="TXF2383" s="467"/>
      <c r="TXG2383" s="467"/>
      <c r="TXH2383" s="467"/>
      <c r="TXI2383" s="467"/>
      <c r="TXJ2383" s="467"/>
      <c r="TXK2383" s="467"/>
      <c r="TXL2383" s="467"/>
      <c r="TXM2383" s="467"/>
      <c r="TXN2383" s="467"/>
      <c r="TXO2383" s="467"/>
      <c r="TXP2383" s="1055"/>
      <c r="TXQ2383" s="695"/>
      <c r="TXR2383" s="696"/>
      <c r="TXS2383" s="696"/>
      <c r="TXT2383" s="697"/>
      <c r="TXU2383" s="697"/>
      <c r="TXV2383" s="473"/>
      <c r="TXW2383" s="470"/>
      <c r="TXX2383" s="470"/>
      <c r="TXY2383" s="470"/>
      <c r="TXZ2383" s="677"/>
      <c r="TYA2383" s="470"/>
      <c r="TYB2383" s="467"/>
      <c r="TYC2383" s="559"/>
      <c r="TYD2383" s="467"/>
      <c r="TYE2383" s="467"/>
      <c r="TYF2383" s="467"/>
      <c r="TYG2383" s="467"/>
      <c r="TYH2383" s="467"/>
      <c r="TYI2383" s="467"/>
      <c r="TYJ2383" s="467"/>
      <c r="TYK2383" s="467"/>
      <c r="TYL2383" s="467"/>
      <c r="TYM2383" s="467"/>
      <c r="TYN2383" s="467"/>
      <c r="TYO2383" s="467"/>
      <c r="TYP2383" s="467"/>
      <c r="TYQ2383" s="467"/>
      <c r="TYR2383" s="467"/>
      <c r="TYS2383" s="467"/>
      <c r="TYT2383" s="467"/>
      <c r="TYU2383" s="467"/>
      <c r="TYV2383" s="467"/>
      <c r="TYW2383" s="467"/>
      <c r="TYX2383" s="467"/>
      <c r="TYY2383" s="467"/>
      <c r="TYZ2383" s="1055"/>
      <c r="TZA2383" s="695"/>
      <c r="TZB2383" s="696"/>
      <c r="TZC2383" s="696"/>
      <c r="TZD2383" s="697"/>
      <c r="TZE2383" s="697"/>
      <c r="TZF2383" s="473"/>
      <c r="TZG2383" s="470"/>
      <c r="TZH2383" s="470"/>
      <c r="TZI2383" s="470"/>
      <c r="TZJ2383" s="677"/>
      <c r="TZK2383" s="470"/>
      <c r="TZL2383" s="467"/>
      <c r="TZM2383" s="559"/>
      <c r="TZN2383" s="467"/>
      <c r="TZO2383" s="467"/>
      <c r="TZP2383" s="467"/>
      <c r="TZQ2383" s="467"/>
      <c r="TZR2383" s="467"/>
      <c r="TZS2383" s="467"/>
      <c r="TZT2383" s="467"/>
      <c r="TZU2383" s="467"/>
      <c r="TZV2383" s="467"/>
      <c r="TZW2383" s="467"/>
      <c r="TZX2383" s="467"/>
      <c r="TZY2383" s="467"/>
      <c r="TZZ2383" s="467"/>
      <c r="UAA2383" s="467"/>
      <c r="UAB2383" s="467"/>
      <c r="UAC2383" s="467"/>
      <c r="UAD2383" s="467"/>
      <c r="UAE2383" s="467"/>
      <c r="UAF2383" s="467"/>
      <c r="UAG2383" s="467"/>
      <c r="UAH2383" s="467"/>
      <c r="UAI2383" s="467"/>
      <c r="UAJ2383" s="1055"/>
      <c r="UAK2383" s="695"/>
      <c r="UAL2383" s="696"/>
      <c r="UAM2383" s="696"/>
      <c r="UAN2383" s="697"/>
      <c r="UAO2383" s="697"/>
      <c r="UAP2383" s="473"/>
      <c r="UAQ2383" s="470"/>
      <c r="UAR2383" s="470"/>
      <c r="UAS2383" s="470"/>
      <c r="UAT2383" s="677"/>
      <c r="UAU2383" s="470"/>
      <c r="UAV2383" s="467"/>
      <c r="UAW2383" s="559"/>
      <c r="UAX2383" s="467"/>
      <c r="UAY2383" s="467"/>
      <c r="UAZ2383" s="467"/>
      <c r="UBA2383" s="467"/>
      <c r="UBB2383" s="467"/>
      <c r="UBC2383" s="467"/>
      <c r="UBD2383" s="467"/>
      <c r="UBE2383" s="467"/>
      <c r="UBF2383" s="467"/>
      <c r="UBG2383" s="467"/>
      <c r="UBH2383" s="467"/>
      <c r="UBI2383" s="467"/>
      <c r="UBJ2383" s="467"/>
      <c r="UBK2383" s="467"/>
      <c r="UBL2383" s="467"/>
      <c r="UBM2383" s="467"/>
      <c r="UBN2383" s="467"/>
      <c r="UBO2383" s="467"/>
      <c r="UBP2383" s="467"/>
      <c r="UBQ2383" s="467"/>
      <c r="UBR2383" s="467"/>
      <c r="UBS2383" s="467"/>
      <c r="UBT2383" s="1055"/>
      <c r="UBU2383" s="695"/>
      <c r="UBV2383" s="696"/>
      <c r="UBW2383" s="696"/>
      <c r="UBX2383" s="697"/>
      <c r="UBY2383" s="697"/>
      <c r="UBZ2383" s="473"/>
      <c r="UCA2383" s="470"/>
      <c r="UCB2383" s="470"/>
      <c r="UCC2383" s="470"/>
      <c r="UCD2383" s="677"/>
      <c r="UCE2383" s="470"/>
      <c r="UCF2383" s="467"/>
      <c r="UCG2383" s="559"/>
      <c r="UCH2383" s="467"/>
      <c r="UCI2383" s="467"/>
      <c r="UCJ2383" s="467"/>
      <c r="UCK2383" s="467"/>
      <c r="UCL2383" s="467"/>
      <c r="UCM2383" s="467"/>
      <c r="UCN2383" s="467"/>
      <c r="UCO2383" s="467"/>
      <c r="UCP2383" s="467"/>
      <c r="UCQ2383" s="467"/>
      <c r="UCR2383" s="467"/>
      <c r="UCS2383" s="467"/>
      <c r="UCT2383" s="467"/>
      <c r="UCU2383" s="467"/>
      <c r="UCV2383" s="467"/>
      <c r="UCW2383" s="467"/>
      <c r="UCX2383" s="467"/>
      <c r="UCY2383" s="467"/>
      <c r="UCZ2383" s="467"/>
      <c r="UDA2383" s="467"/>
      <c r="UDB2383" s="467"/>
      <c r="UDC2383" s="467"/>
      <c r="UDD2383" s="1055"/>
      <c r="UDE2383" s="695"/>
      <c r="UDF2383" s="696"/>
      <c r="UDG2383" s="696"/>
      <c r="UDH2383" s="697"/>
      <c r="UDI2383" s="697"/>
      <c r="UDJ2383" s="473"/>
      <c r="UDK2383" s="470"/>
      <c r="UDL2383" s="470"/>
      <c r="UDM2383" s="470"/>
      <c r="UDN2383" s="677"/>
      <c r="UDO2383" s="470"/>
      <c r="UDP2383" s="467"/>
      <c r="UDQ2383" s="559"/>
      <c r="UDR2383" s="467"/>
      <c r="UDS2383" s="467"/>
      <c r="UDT2383" s="467"/>
      <c r="UDU2383" s="467"/>
      <c r="UDV2383" s="467"/>
      <c r="UDW2383" s="467"/>
      <c r="UDX2383" s="467"/>
      <c r="UDY2383" s="467"/>
      <c r="UDZ2383" s="467"/>
      <c r="UEA2383" s="467"/>
      <c r="UEB2383" s="467"/>
      <c r="UEC2383" s="467"/>
      <c r="UED2383" s="467"/>
      <c r="UEE2383" s="467"/>
      <c r="UEF2383" s="467"/>
      <c r="UEG2383" s="467"/>
      <c r="UEH2383" s="467"/>
      <c r="UEI2383" s="467"/>
      <c r="UEJ2383" s="467"/>
      <c r="UEK2383" s="467"/>
      <c r="UEL2383" s="467"/>
      <c r="UEM2383" s="467"/>
      <c r="UEN2383" s="1055"/>
      <c r="UEO2383" s="695"/>
      <c r="UEP2383" s="696"/>
      <c r="UEQ2383" s="696"/>
      <c r="UER2383" s="697"/>
      <c r="UES2383" s="697"/>
      <c r="UET2383" s="473"/>
      <c r="UEU2383" s="470"/>
      <c r="UEV2383" s="470"/>
      <c r="UEW2383" s="470"/>
      <c r="UEX2383" s="677"/>
      <c r="UEY2383" s="470"/>
      <c r="UEZ2383" s="467"/>
      <c r="UFA2383" s="559"/>
      <c r="UFB2383" s="467"/>
      <c r="UFC2383" s="467"/>
      <c r="UFD2383" s="467"/>
      <c r="UFE2383" s="467"/>
      <c r="UFF2383" s="467"/>
      <c r="UFG2383" s="467"/>
      <c r="UFH2383" s="467"/>
      <c r="UFI2383" s="467"/>
      <c r="UFJ2383" s="467"/>
      <c r="UFK2383" s="467"/>
      <c r="UFL2383" s="467"/>
      <c r="UFM2383" s="467"/>
      <c r="UFN2383" s="467"/>
      <c r="UFO2383" s="467"/>
      <c r="UFP2383" s="467"/>
      <c r="UFQ2383" s="467"/>
      <c r="UFR2383" s="467"/>
      <c r="UFS2383" s="467"/>
      <c r="UFT2383" s="467"/>
      <c r="UFU2383" s="467"/>
      <c r="UFV2383" s="467"/>
      <c r="UFW2383" s="467"/>
      <c r="UFX2383" s="1055"/>
      <c r="UFY2383" s="695"/>
      <c r="UFZ2383" s="696"/>
      <c r="UGA2383" s="696"/>
      <c r="UGB2383" s="697"/>
      <c r="UGC2383" s="697"/>
      <c r="UGD2383" s="473"/>
      <c r="UGE2383" s="470"/>
      <c r="UGF2383" s="470"/>
      <c r="UGG2383" s="470"/>
      <c r="UGH2383" s="677"/>
      <c r="UGI2383" s="470"/>
      <c r="UGJ2383" s="467"/>
      <c r="UGK2383" s="559"/>
      <c r="UGL2383" s="467"/>
      <c r="UGM2383" s="467"/>
      <c r="UGN2383" s="467"/>
      <c r="UGO2383" s="467"/>
      <c r="UGP2383" s="467"/>
      <c r="UGQ2383" s="467"/>
      <c r="UGR2383" s="467"/>
      <c r="UGS2383" s="467"/>
      <c r="UGT2383" s="467"/>
      <c r="UGU2383" s="467"/>
      <c r="UGV2383" s="467"/>
      <c r="UGW2383" s="467"/>
      <c r="UGX2383" s="467"/>
      <c r="UGY2383" s="467"/>
      <c r="UGZ2383" s="467"/>
      <c r="UHA2383" s="467"/>
      <c r="UHB2383" s="467"/>
      <c r="UHC2383" s="467"/>
      <c r="UHD2383" s="467"/>
      <c r="UHE2383" s="467"/>
      <c r="UHF2383" s="467"/>
      <c r="UHG2383" s="467"/>
      <c r="UHH2383" s="1055"/>
      <c r="UHI2383" s="695"/>
      <c r="UHJ2383" s="696"/>
      <c r="UHK2383" s="696"/>
      <c r="UHL2383" s="697"/>
      <c r="UHM2383" s="697"/>
      <c r="UHN2383" s="473"/>
      <c r="UHO2383" s="470"/>
      <c r="UHP2383" s="470"/>
      <c r="UHQ2383" s="470"/>
      <c r="UHR2383" s="677"/>
      <c r="UHS2383" s="470"/>
      <c r="UHT2383" s="467"/>
      <c r="UHU2383" s="559"/>
      <c r="UHV2383" s="467"/>
      <c r="UHW2383" s="467"/>
      <c r="UHX2383" s="467"/>
      <c r="UHY2383" s="467"/>
      <c r="UHZ2383" s="467"/>
      <c r="UIA2383" s="467"/>
      <c r="UIB2383" s="467"/>
      <c r="UIC2383" s="467"/>
      <c r="UID2383" s="467"/>
      <c r="UIE2383" s="467"/>
      <c r="UIF2383" s="467"/>
      <c r="UIG2383" s="467"/>
      <c r="UIH2383" s="467"/>
      <c r="UII2383" s="467"/>
      <c r="UIJ2383" s="467"/>
      <c r="UIK2383" s="467"/>
      <c r="UIL2383" s="467"/>
      <c r="UIM2383" s="467"/>
      <c r="UIN2383" s="467"/>
      <c r="UIO2383" s="467"/>
      <c r="UIP2383" s="467"/>
      <c r="UIQ2383" s="467"/>
      <c r="UIR2383" s="1055"/>
      <c r="UIS2383" s="695"/>
      <c r="UIT2383" s="696"/>
      <c r="UIU2383" s="696"/>
      <c r="UIV2383" s="697"/>
      <c r="UIW2383" s="697"/>
      <c r="UIX2383" s="473"/>
      <c r="UIY2383" s="470"/>
      <c r="UIZ2383" s="470"/>
      <c r="UJA2383" s="470"/>
      <c r="UJB2383" s="677"/>
      <c r="UJC2383" s="470"/>
      <c r="UJD2383" s="467"/>
      <c r="UJE2383" s="559"/>
      <c r="UJF2383" s="467"/>
      <c r="UJG2383" s="467"/>
      <c r="UJH2383" s="467"/>
      <c r="UJI2383" s="467"/>
      <c r="UJJ2383" s="467"/>
      <c r="UJK2383" s="467"/>
      <c r="UJL2383" s="467"/>
      <c r="UJM2383" s="467"/>
      <c r="UJN2383" s="467"/>
      <c r="UJO2383" s="467"/>
      <c r="UJP2383" s="467"/>
      <c r="UJQ2383" s="467"/>
      <c r="UJR2383" s="467"/>
      <c r="UJS2383" s="467"/>
      <c r="UJT2383" s="467"/>
      <c r="UJU2383" s="467"/>
      <c r="UJV2383" s="467"/>
      <c r="UJW2383" s="467"/>
      <c r="UJX2383" s="467"/>
      <c r="UJY2383" s="467"/>
      <c r="UJZ2383" s="467"/>
      <c r="UKA2383" s="467"/>
      <c r="UKB2383" s="1055"/>
      <c r="UKC2383" s="695"/>
      <c r="UKD2383" s="696"/>
      <c r="UKE2383" s="696"/>
      <c r="UKF2383" s="697"/>
      <c r="UKG2383" s="697"/>
      <c r="UKH2383" s="473"/>
      <c r="UKI2383" s="470"/>
      <c r="UKJ2383" s="470"/>
      <c r="UKK2383" s="470"/>
      <c r="UKL2383" s="677"/>
      <c r="UKM2383" s="470"/>
      <c r="UKN2383" s="467"/>
      <c r="UKO2383" s="559"/>
      <c r="UKP2383" s="467"/>
      <c r="UKQ2383" s="467"/>
      <c r="UKR2383" s="467"/>
      <c r="UKS2383" s="467"/>
      <c r="UKT2383" s="467"/>
      <c r="UKU2383" s="467"/>
      <c r="UKV2383" s="467"/>
      <c r="UKW2383" s="467"/>
      <c r="UKX2383" s="467"/>
      <c r="UKY2383" s="467"/>
      <c r="UKZ2383" s="467"/>
      <c r="ULA2383" s="467"/>
      <c r="ULB2383" s="467"/>
      <c r="ULC2383" s="467"/>
      <c r="ULD2383" s="467"/>
      <c r="ULE2383" s="467"/>
      <c r="ULF2383" s="467"/>
      <c r="ULG2383" s="467"/>
      <c r="ULH2383" s="467"/>
      <c r="ULI2383" s="467"/>
      <c r="ULJ2383" s="467"/>
      <c r="ULK2383" s="467"/>
      <c r="ULL2383" s="1055"/>
      <c r="ULM2383" s="695"/>
      <c r="ULN2383" s="696"/>
      <c r="ULO2383" s="696"/>
      <c r="ULP2383" s="697"/>
      <c r="ULQ2383" s="697"/>
      <c r="ULR2383" s="473"/>
      <c r="ULS2383" s="470"/>
      <c r="ULT2383" s="470"/>
      <c r="ULU2383" s="470"/>
      <c r="ULV2383" s="677"/>
      <c r="ULW2383" s="470"/>
      <c r="ULX2383" s="467"/>
      <c r="ULY2383" s="559"/>
      <c r="ULZ2383" s="467"/>
      <c r="UMA2383" s="467"/>
      <c r="UMB2383" s="467"/>
      <c r="UMC2383" s="467"/>
      <c r="UMD2383" s="467"/>
      <c r="UME2383" s="467"/>
      <c r="UMF2383" s="467"/>
      <c r="UMG2383" s="467"/>
      <c r="UMH2383" s="467"/>
      <c r="UMI2383" s="467"/>
      <c r="UMJ2383" s="467"/>
      <c r="UMK2383" s="467"/>
      <c r="UML2383" s="467"/>
      <c r="UMM2383" s="467"/>
      <c r="UMN2383" s="467"/>
      <c r="UMO2383" s="467"/>
      <c r="UMP2383" s="467"/>
      <c r="UMQ2383" s="467"/>
      <c r="UMR2383" s="467"/>
      <c r="UMS2383" s="467"/>
      <c r="UMT2383" s="467"/>
      <c r="UMU2383" s="467"/>
      <c r="UMV2383" s="1055"/>
      <c r="UMW2383" s="695"/>
      <c r="UMX2383" s="696"/>
      <c r="UMY2383" s="696"/>
      <c r="UMZ2383" s="697"/>
      <c r="UNA2383" s="697"/>
      <c r="UNB2383" s="473"/>
      <c r="UNC2383" s="470"/>
      <c r="UND2383" s="470"/>
      <c r="UNE2383" s="470"/>
      <c r="UNF2383" s="677"/>
      <c r="UNG2383" s="470"/>
      <c r="UNH2383" s="467"/>
      <c r="UNI2383" s="559"/>
      <c r="UNJ2383" s="467"/>
      <c r="UNK2383" s="467"/>
      <c r="UNL2383" s="467"/>
      <c r="UNM2383" s="467"/>
      <c r="UNN2383" s="467"/>
      <c r="UNO2383" s="467"/>
      <c r="UNP2383" s="467"/>
      <c r="UNQ2383" s="467"/>
      <c r="UNR2383" s="467"/>
      <c r="UNS2383" s="467"/>
      <c r="UNT2383" s="467"/>
      <c r="UNU2383" s="467"/>
      <c r="UNV2383" s="467"/>
      <c r="UNW2383" s="467"/>
      <c r="UNX2383" s="467"/>
      <c r="UNY2383" s="467"/>
      <c r="UNZ2383" s="467"/>
      <c r="UOA2383" s="467"/>
      <c r="UOB2383" s="467"/>
      <c r="UOC2383" s="467"/>
      <c r="UOD2383" s="467"/>
      <c r="UOE2383" s="467"/>
      <c r="UOF2383" s="1055"/>
      <c r="UOG2383" s="695"/>
      <c r="UOH2383" s="696"/>
      <c r="UOI2383" s="696"/>
      <c r="UOJ2383" s="697"/>
      <c r="UOK2383" s="697"/>
      <c r="UOL2383" s="473"/>
      <c r="UOM2383" s="470"/>
      <c r="UON2383" s="470"/>
      <c r="UOO2383" s="470"/>
      <c r="UOP2383" s="677"/>
      <c r="UOQ2383" s="470"/>
      <c r="UOR2383" s="467"/>
      <c r="UOS2383" s="559"/>
      <c r="UOT2383" s="467"/>
      <c r="UOU2383" s="467"/>
      <c r="UOV2383" s="467"/>
      <c r="UOW2383" s="467"/>
      <c r="UOX2383" s="467"/>
      <c r="UOY2383" s="467"/>
      <c r="UOZ2383" s="467"/>
      <c r="UPA2383" s="467"/>
      <c r="UPB2383" s="467"/>
      <c r="UPC2383" s="467"/>
      <c r="UPD2383" s="467"/>
      <c r="UPE2383" s="467"/>
      <c r="UPF2383" s="467"/>
      <c r="UPG2383" s="467"/>
      <c r="UPH2383" s="467"/>
      <c r="UPI2383" s="467"/>
      <c r="UPJ2383" s="467"/>
      <c r="UPK2383" s="467"/>
      <c r="UPL2383" s="467"/>
      <c r="UPM2383" s="467"/>
      <c r="UPN2383" s="467"/>
      <c r="UPO2383" s="467"/>
      <c r="UPP2383" s="1055"/>
      <c r="UPQ2383" s="695"/>
      <c r="UPR2383" s="696"/>
      <c r="UPS2383" s="696"/>
      <c r="UPT2383" s="697"/>
      <c r="UPU2383" s="697"/>
      <c r="UPV2383" s="473"/>
      <c r="UPW2383" s="470"/>
      <c r="UPX2383" s="470"/>
      <c r="UPY2383" s="470"/>
      <c r="UPZ2383" s="677"/>
      <c r="UQA2383" s="470"/>
      <c r="UQB2383" s="467"/>
      <c r="UQC2383" s="559"/>
      <c r="UQD2383" s="467"/>
      <c r="UQE2383" s="467"/>
      <c r="UQF2383" s="467"/>
      <c r="UQG2383" s="467"/>
      <c r="UQH2383" s="467"/>
      <c r="UQI2383" s="467"/>
      <c r="UQJ2383" s="467"/>
      <c r="UQK2383" s="467"/>
      <c r="UQL2383" s="467"/>
      <c r="UQM2383" s="467"/>
      <c r="UQN2383" s="467"/>
      <c r="UQO2383" s="467"/>
      <c r="UQP2383" s="467"/>
      <c r="UQQ2383" s="467"/>
      <c r="UQR2383" s="467"/>
      <c r="UQS2383" s="467"/>
      <c r="UQT2383" s="467"/>
      <c r="UQU2383" s="467"/>
      <c r="UQV2383" s="467"/>
      <c r="UQW2383" s="467"/>
      <c r="UQX2383" s="467"/>
      <c r="UQY2383" s="467"/>
      <c r="UQZ2383" s="1055"/>
      <c r="URA2383" s="695"/>
      <c r="URB2383" s="696"/>
      <c r="URC2383" s="696"/>
      <c r="URD2383" s="697"/>
      <c r="URE2383" s="697"/>
      <c r="URF2383" s="473"/>
      <c r="URG2383" s="470"/>
      <c r="URH2383" s="470"/>
      <c r="URI2383" s="470"/>
      <c r="URJ2383" s="677"/>
      <c r="URK2383" s="470"/>
      <c r="URL2383" s="467"/>
      <c r="URM2383" s="559"/>
      <c r="URN2383" s="467"/>
      <c r="URO2383" s="467"/>
      <c r="URP2383" s="467"/>
      <c r="URQ2383" s="467"/>
      <c r="URR2383" s="467"/>
      <c r="URS2383" s="467"/>
      <c r="URT2383" s="467"/>
      <c r="URU2383" s="467"/>
      <c r="URV2383" s="467"/>
      <c r="URW2383" s="467"/>
      <c r="URX2383" s="467"/>
      <c r="URY2383" s="467"/>
      <c r="URZ2383" s="467"/>
      <c r="USA2383" s="467"/>
      <c r="USB2383" s="467"/>
      <c r="USC2383" s="467"/>
      <c r="USD2383" s="467"/>
      <c r="USE2383" s="467"/>
      <c r="USF2383" s="467"/>
      <c r="USG2383" s="467"/>
      <c r="USH2383" s="467"/>
      <c r="USI2383" s="467"/>
      <c r="USJ2383" s="1055"/>
      <c r="USK2383" s="695"/>
      <c r="USL2383" s="696"/>
      <c r="USM2383" s="696"/>
      <c r="USN2383" s="697"/>
      <c r="USO2383" s="697"/>
      <c r="USP2383" s="473"/>
      <c r="USQ2383" s="470"/>
      <c r="USR2383" s="470"/>
      <c r="USS2383" s="470"/>
      <c r="UST2383" s="677"/>
      <c r="USU2383" s="470"/>
      <c r="USV2383" s="467"/>
      <c r="USW2383" s="559"/>
      <c r="USX2383" s="467"/>
      <c r="USY2383" s="467"/>
      <c r="USZ2383" s="467"/>
      <c r="UTA2383" s="467"/>
      <c r="UTB2383" s="467"/>
      <c r="UTC2383" s="467"/>
      <c r="UTD2383" s="467"/>
      <c r="UTE2383" s="467"/>
      <c r="UTF2383" s="467"/>
      <c r="UTG2383" s="467"/>
      <c r="UTH2383" s="467"/>
      <c r="UTI2383" s="467"/>
      <c r="UTJ2383" s="467"/>
      <c r="UTK2383" s="467"/>
      <c r="UTL2383" s="467"/>
      <c r="UTM2383" s="467"/>
      <c r="UTN2383" s="467"/>
      <c r="UTO2383" s="467"/>
      <c r="UTP2383" s="467"/>
      <c r="UTQ2383" s="467"/>
      <c r="UTR2383" s="467"/>
      <c r="UTS2383" s="467"/>
      <c r="UTT2383" s="1055"/>
      <c r="UTU2383" s="695"/>
      <c r="UTV2383" s="696"/>
      <c r="UTW2383" s="696"/>
      <c r="UTX2383" s="697"/>
      <c r="UTY2383" s="697"/>
      <c r="UTZ2383" s="473"/>
      <c r="UUA2383" s="470"/>
      <c r="UUB2383" s="470"/>
      <c r="UUC2383" s="470"/>
      <c r="UUD2383" s="677"/>
      <c r="UUE2383" s="470"/>
      <c r="UUF2383" s="467"/>
      <c r="UUG2383" s="559"/>
      <c r="UUH2383" s="467"/>
      <c r="UUI2383" s="467"/>
      <c r="UUJ2383" s="467"/>
      <c r="UUK2383" s="467"/>
      <c r="UUL2383" s="467"/>
      <c r="UUM2383" s="467"/>
      <c r="UUN2383" s="467"/>
      <c r="UUO2383" s="467"/>
      <c r="UUP2383" s="467"/>
      <c r="UUQ2383" s="467"/>
      <c r="UUR2383" s="467"/>
      <c r="UUS2383" s="467"/>
      <c r="UUT2383" s="467"/>
      <c r="UUU2383" s="467"/>
      <c r="UUV2383" s="467"/>
      <c r="UUW2383" s="467"/>
      <c r="UUX2383" s="467"/>
      <c r="UUY2383" s="467"/>
      <c r="UUZ2383" s="467"/>
      <c r="UVA2383" s="467"/>
      <c r="UVB2383" s="467"/>
      <c r="UVC2383" s="467"/>
      <c r="UVD2383" s="1055"/>
      <c r="UVE2383" s="695"/>
      <c r="UVF2383" s="696"/>
      <c r="UVG2383" s="696"/>
      <c r="UVH2383" s="697"/>
      <c r="UVI2383" s="697"/>
      <c r="UVJ2383" s="473"/>
      <c r="UVK2383" s="470"/>
      <c r="UVL2383" s="470"/>
      <c r="UVM2383" s="470"/>
      <c r="UVN2383" s="677"/>
      <c r="UVO2383" s="470"/>
      <c r="UVP2383" s="467"/>
      <c r="UVQ2383" s="559"/>
      <c r="UVR2383" s="467"/>
      <c r="UVS2383" s="467"/>
      <c r="UVT2383" s="467"/>
      <c r="UVU2383" s="467"/>
      <c r="UVV2383" s="467"/>
      <c r="UVW2383" s="467"/>
      <c r="UVX2383" s="467"/>
      <c r="UVY2383" s="467"/>
      <c r="UVZ2383" s="467"/>
      <c r="UWA2383" s="467"/>
      <c r="UWB2383" s="467"/>
      <c r="UWC2383" s="467"/>
      <c r="UWD2383" s="467"/>
      <c r="UWE2383" s="467"/>
      <c r="UWF2383" s="467"/>
      <c r="UWG2383" s="467"/>
      <c r="UWH2383" s="467"/>
      <c r="UWI2383" s="467"/>
      <c r="UWJ2383" s="467"/>
      <c r="UWK2383" s="467"/>
      <c r="UWL2383" s="467"/>
      <c r="UWM2383" s="467"/>
      <c r="UWN2383" s="1055"/>
      <c r="UWO2383" s="695"/>
      <c r="UWP2383" s="696"/>
      <c r="UWQ2383" s="696"/>
      <c r="UWR2383" s="697"/>
      <c r="UWS2383" s="697"/>
      <c r="UWT2383" s="473"/>
      <c r="UWU2383" s="470"/>
      <c r="UWV2383" s="470"/>
      <c r="UWW2383" s="470"/>
      <c r="UWX2383" s="677"/>
      <c r="UWY2383" s="470"/>
      <c r="UWZ2383" s="467"/>
      <c r="UXA2383" s="559"/>
      <c r="UXB2383" s="467"/>
      <c r="UXC2383" s="467"/>
      <c r="UXD2383" s="467"/>
      <c r="UXE2383" s="467"/>
      <c r="UXF2383" s="467"/>
      <c r="UXG2383" s="467"/>
      <c r="UXH2383" s="467"/>
      <c r="UXI2383" s="467"/>
      <c r="UXJ2383" s="467"/>
      <c r="UXK2383" s="467"/>
      <c r="UXL2383" s="467"/>
      <c r="UXM2383" s="467"/>
      <c r="UXN2383" s="467"/>
      <c r="UXO2383" s="467"/>
      <c r="UXP2383" s="467"/>
      <c r="UXQ2383" s="467"/>
      <c r="UXR2383" s="467"/>
      <c r="UXS2383" s="467"/>
      <c r="UXT2383" s="467"/>
      <c r="UXU2383" s="467"/>
      <c r="UXV2383" s="467"/>
      <c r="UXW2383" s="467"/>
      <c r="UXX2383" s="1055"/>
      <c r="UXY2383" s="695"/>
      <c r="UXZ2383" s="696"/>
      <c r="UYA2383" s="696"/>
      <c r="UYB2383" s="697"/>
      <c r="UYC2383" s="697"/>
      <c r="UYD2383" s="473"/>
      <c r="UYE2383" s="470"/>
      <c r="UYF2383" s="470"/>
      <c r="UYG2383" s="470"/>
      <c r="UYH2383" s="677"/>
      <c r="UYI2383" s="470"/>
      <c r="UYJ2383" s="467"/>
      <c r="UYK2383" s="559"/>
      <c r="UYL2383" s="467"/>
      <c r="UYM2383" s="467"/>
      <c r="UYN2383" s="467"/>
      <c r="UYO2383" s="467"/>
      <c r="UYP2383" s="467"/>
      <c r="UYQ2383" s="467"/>
      <c r="UYR2383" s="467"/>
      <c r="UYS2383" s="467"/>
      <c r="UYT2383" s="467"/>
      <c r="UYU2383" s="467"/>
      <c r="UYV2383" s="467"/>
      <c r="UYW2383" s="467"/>
      <c r="UYX2383" s="467"/>
      <c r="UYY2383" s="467"/>
      <c r="UYZ2383" s="467"/>
      <c r="UZA2383" s="467"/>
      <c r="UZB2383" s="467"/>
      <c r="UZC2383" s="467"/>
      <c r="UZD2383" s="467"/>
      <c r="UZE2383" s="467"/>
      <c r="UZF2383" s="467"/>
      <c r="UZG2383" s="467"/>
      <c r="UZH2383" s="1055"/>
      <c r="UZI2383" s="695"/>
      <c r="UZJ2383" s="696"/>
      <c r="UZK2383" s="696"/>
      <c r="UZL2383" s="697"/>
      <c r="UZM2383" s="697"/>
      <c r="UZN2383" s="473"/>
      <c r="UZO2383" s="470"/>
      <c r="UZP2383" s="470"/>
      <c r="UZQ2383" s="470"/>
      <c r="UZR2383" s="677"/>
      <c r="UZS2383" s="470"/>
      <c r="UZT2383" s="467"/>
      <c r="UZU2383" s="559"/>
      <c r="UZV2383" s="467"/>
      <c r="UZW2383" s="467"/>
      <c r="UZX2383" s="467"/>
      <c r="UZY2383" s="467"/>
      <c r="UZZ2383" s="467"/>
      <c r="VAA2383" s="467"/>
      <c r="VAB2383" s="467"/>
      <c r="VAC2383" s="467"/>
      <c r="VAD2383" s="467"/>
      <c r="VAE2383" s="467"/>
      <c r="VAF2383" s="467"/>
      <c r="VAG2383" s="467"/>
      <c r="VAH2383" s="467"/>
      <c r="VAI2383" s="467"/>
      <c r="VAJ2383" s="467"/>
      <c r="VAK2383" s="467"/>
      <c r="VAL2383" s="467"/>
      <c r="VAM2383" s="467"/>
      <c r="VAN2383" s="467"/>
      <c r="VAO2383" s="467"/>
      <c r="VAP2383" s="467"/>
      <c r="VAQ2383" s="467"/>
      <c r="VAR2383" s="1055"/>
      <c r="VAS2383" s="695"/>
      <c r="VAT2383" s="696"/>
      <c r="VAU2383" s="696"/>
      <c r="VAV2383" s="697"/>
      <c r="VAW2383" s="697"/>
      <c r="VAX2383" s="473"/>
      <c r="VAY2383" s="470"/>
      <c r="VAZ2383" s="470"/>
      <c r="VBA2383" s="470"/>
      <c r="VBB2383" s="677"/>
      <c r="VBC2383" s="470"/>
      <c r="VBD2383" s="467"/>
      <c r="VBE2383" s="559"/>
      <c r="VBF2383" s="467"/>
      <c r="VBG2383" s="467"/>
      <c r="VBH2383" s="467"/>
      <c r="VBI2383" s="467"/>
      <c r="VBJ2383" s="467"/>
      <c r="VBK2383" s="467"/>
      <c r="VBL2383" s="467"/>
      <c r="VBM2383" s="467"/>
      <c r="VBN2383" s="467"/>
      <c r="VBO2383" s="467"/>
      <c r="VBP2383" s="467"/>
      <c r="VBQ2383" s="467"/>
      <c r="VBR2383" s="467"/>
      <c r="VBS2383" s="467"/>
      <c r="VBT2383" s="467"/>
      <c r="VBU2383" s="467"/>
      <c r="VBV2383" s="467"/>
      <c r="VBW2383" s="467"/>
      <c r="VBX2383" s="467"/>
      <c r="VBY2383" s="467"/>
      <c r="VBZ2383" s="467"/>
      <c r="VCA2383" s="467"/>
      <c r="VCB2383" s="1055"/>
      <c r="VCC2383" s="695"/>
      <c r="VCD2383" s="696"/>
      <c r="VCE2383" s="696"/>
      <c r="VCF2383" s="697"/>
      <c r="VCG2383" s="697"/>
      <c r="VCH2383" s="473"/>
      <c r="VCI2383" s="470"/>
      <c r="VCJ2383" s="470"/>
      <c r="VCK2383" s="470"/>
      <c r="VCL2383" s="677"/>
      <c r="VCM2383" s="470"/>
      <c r="VCN2383" s="467"/>
      <c r="VCO2383" s="559"/>
      <c r="VCP2383" s="467"/>
      <c r="VCQ2383" s="467"/>
      <c r="VCR2383" s="467"/>
      <c r="VCS2383" s="467"/>
      <c r="VCT2383" s="467"/>
      <c r="VCU2383" s="467"/>
      <c r="VCV2383" s="467"/>
      <c r="VCW2383" s="467"/>
      <c r="VCX2383" s="467"/>
      <c r="VCY2383" s="467"/>
      <c r="VCZ2383" s="467"/>
      <c r="VDA2383" s="467"/>
      <c r="VDB2383" s="467"/>
      <c r="VDC2383" s="467"/>
      <c r="VDD2383" s="467"/>
      <c r="VDE2383" s="467"/>
      <c r="VDF2383" s="467"/>
      <c r="VDG2383" s="467"/>
      <c r="VDH2383" s="467"/>
      <c r="VDI2383" s="467"/>
      <c r="VDJ2383" s="467"/>
      <c r="VDK2383" s="467"/>
      <c r="VDL2383" s="1055"/>
      <c r="VDM2383" s="695"/>
      <c r="VDN2383" s="696"/>
      <c r="VDO2383" s="696"/>
      <c r="VDP2383" s="697"/>
      <c r="VDQ2383" s="697"/>
      <c r="VDR2383" s="473"/>
      <c r="VDS2383" s="470"/>
      <c r="VDT2383" s="470"/>
      <c r="VDU2383" s="470"/>
      <c r="VDV2383" s="677"/>
      <c r="VDW2383" s="470"/>
      <c r="VDX2383" s="467"/>
      <c r="VDY2383" s="559"/>
      <c r="VDZ2383" s="467"/>
      <c r="VEA2383" s="467"/>
      <c r="VEB2383" s="467"/>
      <c r="VEC2383" s="467"/>
      <c r="VED2383" s="467"/>
      <c r="VEE2383" s="467"/>
      <c r="VEF2383" s="467"/>
      <c r="VEG2383" s="467"/>
      <c r="VEH2383" s="467"/>
      <c r="VEI2383" s="467"/>
      <c r="VEJ2383" s="467"/>
      <c r="VEK2383" s="467"/>
      <c r="VEL2383" s="467"/>
      <c r="VEM2383" s="467"/>
      <c r="VEN2383" s="467"/>
      <c r="VEO2383" s="467"/>
      <c r="VEP2383" s="467"/>
      <c r="VEQ2383" s="467"/>
      <c r="VER2383" s="467"/>
      <c r="VES2383" s="467"/>
      <c r="VET2383" s="467"/>
      <c r="VEU2383" s="467"/>
      <c r="VEV2383" s="1055"/>
      <c r="VEW2383" s="695"/>
      <c r="VEX2383" s="696"/>
      <c r="VEY2383" s="696"/>
      <c r="VEZ2383" s="697"/>
      <c r="VFA2383" s="697"/>
      <c r="VFB2383" s="473"/>
      <c r="VFC2383" s="470"/>
      <c r="VFD2383" s="470"/>
      <c r="VFE2383" s="470"/>
      <c r="VFF2383" s="677"/>
      <c r="VFG2383" s="470"/>
      <c r="VFH2383" s="467"/>
      <c r="VFI2383" s="559"/>
      <c r="VFJ2383" s="467"/>
      <c r="VFK2383" s="467"/>
      <c r="VFL2383" s="467"/>
      <c r="VFM2383" s="467"/>
      <c r="VFN2383" s="467"/>
      <c r="VFO2383" s="467"/>
      <c r="VFP2383" s="467"/>
      <c r="VFQ2383" s="467"/>
      <c r="VFR2383" s="467"/>
      <c r="VFS2383" s="467"/>
      <c r="VFT2383" s="467"/>
      <c r="VFU2383" s="467"/>
      <c r="VFV2383" s="467"/>
      <c r="VFW2383" s="467"/>
      <c r="VFX2383" s="467"/>
      <c r="VFY2383" s="467"/>
      <c r="VFZ2383" s="467"/>
      <c r="VGA2383" s="467"/>
      <c r="VGB2383" s="467"/>
      <c r="VGC2383" s="467"/>
      <c r="VGD2383" s="467"/>
      <c r="VGE2383" s="467"/>
      <c r="VGF2383" s="1055"/>
      <c r="VGG2383" s="695"/>
      <c r="VGH2383" s="696"/>
      <c r="VGI2383" s="696"/>
      <c r="VGJ2383" s="697"/>
      <c r="VGK2383" s="697"/>
      <c r="VGL2383" s="473"/>
      <c r="VGM2383" s="470"/>
      <c r="VGN2383" s="470"/>
      <c r="VGO2383" s="470"/>
      <c r="VGP2383" s="677"/>
      <c r="VGQ2383" s="470"/>
      <c r="VGR2383" s="467"/>
      <c r="VGS2383" s="559"/>
      <c r="VGT2383" s="467"/>
      <c r="VGU2383" s="467"/>
      <c r="VGV2383" s="467"/>
      <c r="VGW2383" s="467"/>
      <c r="VGX2383" s="467"/>
      <c r="VGY2383" s="467"/>
      <c r="VGZ2383" s="467"/>
      <c r="VHA2383" s="467"/>
      <c r="VHB2383" s="467"/>
      <c r="VHC2383" s="467"/>
      <c r="VHD2383" s="467"/>
      <c r="VHE2383" s="467"/>
      <c r="VHF2383" s="467"/>
      <c r="VHG2383" s="467"/>
      <c r="VHH2383" s="467"/>
      <c r="VHI2383" s="467"/>
      <c r="VHJ2383" s="467"/>
      <c r="VHK2383" s="467"/>
      <c r="VHL2383" s="467"/>
      <c r="VHM2383" s="467"/>
      <c r="VHN2383" s="467"/>
      <c r="VHO2383" s="467"/>
      <c r="VHP2383" s="1055"/>
      <c r="VHQ2383" s="695"/>
      <c r="VHR2383" s="696"/>
      <c r="VHS2383" s="696"/>
      <c r="VHT2383" s="697"/>
      <c r="VHU2383" s="697"/>
      <c r="VHV2383" s="473"/>
      <c r="VHW2383" s="470"/>
      <c r="VHX2383" s="470"/>
      <c r="VHY2383" s="470"/>
      <c r="VHZ2383" s="677"/>
      <c r="VIA2383" s="470"/>
      <c r="VIB2383" s="467"/>
      <c r="VIC2383" s="559"/>
      <c r="VID2383" s="467"/>
      <c r="VIE2383" s="467"/>
      <c r="VIF2383" s="467"/>
      <c r="VIG2383" s="467"/>
      <c r="VIH2383" s="467"/>
      <c r="VII2383" s="467"/>
      <c r="VIJ2383" s="467"/>
      <c r="VIK2383" s="467"/>
      <c r="VIL2383" s="467"/>
      <c r="VIM2383" s="467"/>
      <c r="VIN2383" s="467"/>
      <c r="VIO2383" s="467"/>
      <c r="VIP2383" s="467"/>
      <c r="VIQ2383" s="467"/>
      <c r="VIR2383" s="467"/>
      <c r="VIS2383" s="467"/>
      <c r="VIT2383" s="467"/>
      <c r="VIU2383" s="467"/>
      <c r="VIV2383" s="467"/>
      <c r="VIW2383" s="467"/>
      <c r="VIX2383" s="467"/>
      <c r="VIY2383" s="467"/>
      <c r="VIZ2383" s="1055"/>
      <c r="VJA2383" s="695"/>
      <c r="VJB2383" s="696"/>
      <c r="VJC2383" s="696"/>
      <c r="VJD2383" s="697"/>
      <c r="VJE2383" s="697"/>
      <c r="VJF2383" s="473"/>
      <c r="VJG2383" s="470"/>
      <c r="VJH2383" s="470"/>
      <c r="VJI2383" s="470"/>
      <c r="VJJ2383" s="677"/>
      <c r="VJK2383" s="470"/>
      <c r="VJL2383" s="467"/>
      <c r="VJM2383" s="559"/>
      <c r="VJN2383" s="467"/>
      <c r="VJO2383" s="467"/>
      <c r="VJP2383" s="467"/>
      <c r="VJQ2383" s="467"/>
      <c r="VJR2383" s="467"/>
      <c r="VJS2383" s="467"/>
      <c r="VJT2383" s="467"/>
      <c r="VJU2383" s="467"/>
      <c r="VJV2383" s="467"/>
      <c r="VJW2383" s="467"/>
      <c r="VJX2383" s="467"/>
      <c r="VJY2383" s="467"/>
      <c r="VJZ2383" s="467"/>
      <c r="VKA2383" s="467"/>
      <c r="VKB2383" s="467"/>
      <c r="VKC2383" s="467"/>
      <c r="VKD2383" s="467"/>
      <c r="VKE2383" s="467"/>
      <c r="VKF2383" s="467"/>
      <c r="VKG2383" s="467"/>
      <c r="VKH2383" s="467"/>
      <c r="VKI2383" s="467"/>
      <c r="VKJ2383" s="1055"/>
      <c r="VKK2383" s="695"/>
      <c r="VKL2383" s="696"/>
      <c r="VKM2383" s="696"/>
      <c r="VKN2383" s="697"/>
      <c r="VKO2383" s="697"/>
      <c r="VKP2383" s="473"/>
      <c r="VKQ2383" s="470"/>
      <c r="VKR2383" s="470"/>
      <c r="VKS2383" s="470"/>
      <c r="VKT2383" s="677"/>
      <c r="VKU2383" s="470"/>
      <c r="VKV2383" s="467"/>
      <c r="VKW2383" s="559"/>
      <c r="VKX2383" s="467"/>
      <c r="VKY2383" s="467"/>
      <c r="VKZ2383" s="467"/>
      <c r="VLA2383" s="467"/>
      <c r="VLB2383" s="467"/>
      <c r="VLC2383" s="467"/>
      <c r="VLD2383" s="467"/>
      <c r="VLE2383" s="467"/>
      <c r="VLF2383" s="467"/>
      <c r="VLG2383" s="467"/>
      <c r="VLH2383" s="467"/>
      <c r="VLI2383" s="467"/>
      <c r="VLJ2383" s="467"/>
      <c r="VLK2383" s="467"/>
      <c r="VLL2383" s="467"/>
      <c r="VLM2383" s="467"/>
      <c r="VLN2383" s="467"/>
      <c r="VLO2383" s="467"/>
      <c r="VLP2383" s="467"/>
      <c r="VLQ2383" s="467"/>
      <c r="VLR2383" s="467"/>
      <c r="VLS2383" s="467"/>
      <c r="VLT2383" s="1055"/>
      <c r="VLU2383" s="695"/>
      <c r="VLV2383" s="696"/>
      <c r="VLW2383" s="696"/>
      <c r="VLX2383" s="697"/>
      <c r="VLY2383" s="697"/>
      <c r="VLZ2383" s="473"/>
      <c r="VMA2383" s="470"/>
      <c r="VMB2383" s="470"/>
      <c r="VMC2383" s="470"/>
      <c r="VMD2383" s="677"/>
      <c r="VME2383" s="470"/>
      <c r="VMF2383" s="467"/>
      <c r="VMG2383" s="559"/>
      <c r="VMH2383" s="467"/>
      <c r="VMI2383" s="467"/>
      <c r="VMJ2383" s="467"/>
      <c r="VMK2383" s="467"/>
      <c r="VML2383" s="467"/>
      <c r="VMM2383" s="467"/>
      <c r="VMN2383" s="467"/>
      <c r="VMO2383" s="467"/>
      <c r="VMP2383" s="467"/>
      <c r="VMQ2383" s="467"/>
      <c r="VMR2383" s="467"/>
      <c r="VMS2383" s="467"/>
      <c r="VMT2383" s="467"/>
      <c r="VMU2383" s="467"/>
      <c r="VMV2383" s="467"/>
      <c r="VMW2383" s="467"/>
      <c r="VMX2383" s="467"/>
      <c r="VMY2383" s="467"/>
      <c r="VMZ2383" s="467"/>
      <c r="VNA2383" s="467"/>
      <c r="VNB2383" s="467"/>
      <c r="VNC2383" s="467"/>
      <c r="VND2383" s="1055"/>
      <c r="VNE2383" s="695"/>
      <c r="VNF2383" s="696"/>
      <c r="VNG2383" s="696"/>
      <c r="VNH2383" s="697"/>
      <c r="VNI2383" s="697"/>
      <c r="VNJ2383" s="473"/>
      <c r="VNK2383" s="470"/>
      <c r="VNL2383" s="470"/>
      <c r="VNM2383" s="470"/>
      <c r="VNN2383" s="677"/>
      <c r="VNO2383" s="470"/>
      <c r="VNP2383" s="467"/>
      <c r="VNQ2383" s="559"/>
      <c r="VNR2383" s="467"/>
      <c r="VNS2383" s="467"/>
      <c r="VNT2383" s="467"/>
      <c r="VNU2383" s="467"/>
      <c r="VNV2383" s="467"/>
      <c r="VNW2383" s="467"/>
      <c r="VNX2383" s="467"/>
      <c r="VNY2383" s="467"/>
      <c r="VNZ2383" s="467"/>
      <c r="VOA2383" s="467"/>
      <c r="VOB2383" s="467"/>
      <c r="VOC2383" s="467"/>
      <c r="VOD2383" s="467"/>
      <c r="VOE2383" s="467"/>
      <c r="VOF2383" s="467"/>
      <c r="VOG2383" s="467"/>
      <c r="VOH2383" s="467"/>
      <c r="VOI2383" s="467"/>
      <c r="VOJ2383" s="467"/>
      <c r="VOK2383" s="467"/>
      <c r="VOL2383" s="467"/>
      <c r="VOM2383" s="467"/>
      <c r="VON2383" s="1055"/>
      <c r="VOO2383" s="695"/>
      <c r="VOP2383" s="696"/>
      <c r="VOQ2383" s="696"/>
      <c r="VOR2383" s="697"/>
      <c r="VOS2383" s="697"/>
      <c r="VOT2383" s="473"/>
      <c r="VOU2383" s="470"/>
      <c r="VOV2383" s="470"/>
      <c r="VOW2383" s="470"/>
      <c r="VOX2383" s="677"/>
      <c r="VOY2383" s="470"/>
      <c r="VOZ2383" s="467"/>
      <c r="VPA2383" s="559"/>
      <c r="VPB2383" s="467"/>
      <c r="VPC2383" s="467"/>
      <c r="VPD2383" s="467"/>
      <c r="VPE2383" s="467"/>
      <c r="VPF2383" s="467"/>
      <c r="VPG2383" s="467"/>
      <c r="VPH2383" s="467"/>
      <c r="VPI2383" s="467"/>
      <c r="VPJ2383" s="467"/>
      <c r="VPK2383" s="467"/>
      <c r="VPL2383" s="467"/>
      <c r="VPM2383" s="467"/>
      <c r="VPN2383" s="467"/>
      <c r="VPO2383" s="467"/>
      <c r="VPP2383" s="467"/>
      <c r="VPQ2383" s="467"/>
      <c r="VPR2383" s="467"/>
      <c r="VPS2383" s="467"/>
      <c r="VPT2383" s="467"/>
      <c r="VPU2383" s="467"/>
      <c r="VPV2383" s="467"/>
      <c r="VPW2383" s="467"/>
      <c r="VPX2383" s="1055"/>
      <c r="VPY2383" s="695"/>
      <c r="VPZ2383" s="696"/>
      <c r="VQA2383" s="696"/>
      <c r="VQB2383" s="697"/>
      <c r="VQC2383" s="697"/>
      <c r="VQD2383" s="473"/>
      <c r="VQE2383" s="470"/>
      <c r="VQF2383" s="470"/>
      <c r="VQG2383" s="470"/>
      <c r="VQH2383" s="677"/>
      <c r="VQI2383" s="470"/>
      <c r="VQJ2383" s="467"/>
      <c r="VQK2383" s="559"/>
      <c r="VQL2383" s="467"/>
      <c r="VQM2383" s="467"/>
      <c r="VQN2383" s="467"/>
      <c r="VQO2383" s="467"/>
      <c r="VQP2383" s="467"/>
      <c r="VQQ2383" s="467"/>
      <c r="VQR2383" s="467"/>
      <c r="VQS2383" s="467"/>
      <c r="VQT2383" s="467"/>
      <c r="VQU2383" s="467"/>
      <c r="VQV2383" s="467"/>
      <c r="VQW2383" s="467"/>
      <c r="VQX2383" s="467"/>
      <c r="VQY2383" s="467"/>
      <c r="VQZ2383" s="467"/>
      <c r="VRA2383" s="467"/>
      <c r="VRB2383" s="467"/>
      <c r="VRC2383" s="467"/>
      <c r="VRD2383" s="467"/>
      <c r="VRE2383" s="467"/>
      <c r="VRF2383" s="467"/>
      <c r="VRG2383" s="467"/>
      <c r="VRH2383" s="1055"/>
      <c r="VRI2383" s="695"/>
      <c r="VRJ2383" s="696"/>
      <c r="VRK2383" s="696"/>
      <c r="VRL2383" s="697"/>
      <c r="VRM2383" s="697"/>
      <c r="VRN2383" s="473"/>
      <c r="VRO2383" s="470"/>
      <c r="VRP2383" s="470"/>
      <c r="VRQ2383" s="470"/>
      <c r="VRR2383" s="677"/>
      <c r="VRS2383" s="470"/>
      <c r="VRT2383" s="467"/>
      <c r="VRU2383" s="559"/>
      <c r="VRV2383" s="467"/>
      <c r="VRW2383" s="467"/>
      <c r="VRX2383" s="467"/>
      <c r="VRY2383" s="467"/>
      <c r="VRZ2383" s="467"/>
      <c r="VSA2383" s="467"/>
      <c r="VSB2383" s="467"/>
      <c r="VSC2383" s="467"/>
      <c r="VSD2383" s="467"/>
      <c r="VSE2383" s="467"/>
      <c r="VSF2383" s="467"/>
      <c r="VSG2383" s="467"/>
      <c r="VSH2383" s="467"/>
      <c r="VSI2383" s="467"/>
      <c r="VSJ2383" s="467"/>
      <c r="VSK2383" s="467"/>
      <c r="VSL2383" s="467"/>
      <c r="VSM2383" s="467"/>
      <c r="VSN2383" s="467"/>
      <c r="VSO2383" s="467"/>
      <c r="VSP2383" s="467"/>
      <c r="VSQ2383" s="467"/>
      <c r="VSR2383" s="1055"/>
      <c r="VSS2383" s="695"/>
      <c r="VST2383" s="696"/>
      <c r="VSU2383" s="696"/>
      <c r="VSV2383" s="697"/>
      <c r="VSW2383" s="697"/>
      <c r="VSX2383" s="473"/>
      <c r="VSY2383" s="470"/>
      <c r="VSZ2383" s="470"/>
      <c r="VTA2383" s="470"/>
      <c r="VTB2383" s="677"/>
      <c r="VTC2383" s="470"/>
      <c r="VTD2383" s="467"/>
      <c r="VTE2383" s="559"/>
      <c r="VTF2383" s="467"/>
      <c r="VTG2383" s="467"/>
      <c r="VTH2383" s="467"/>
      <c r="VTI2383" s="467"/>
      <c r="VTJ2383" s="467"/>
      <c r="VTK2383" s="467"/>
      <c r="VTL2383" s="467"/>
      <c r="VTM2383" s="467"/>
      <c r="VTN2383" s="467"/>
      <c r="VTO2383" s="467"/>
      <c r="VTP2383" s="467"/>
      <c r="VTQ2383" s="467"/>
      <c r="VTR2383" s="467"/>
      <c r="VTS2383" s="467"/>
      <c r="VTT2383" s="467"/>
      <c r="VTU2383" s="467"/>
      <c r="VTV2383" s="467"/>
      <c r="VTW2383" s="467"/>
      <c r="VTX2383" s="467"/>
      <c r="VTY2383" s="467"/>
      <c r="VTZ2383" s="467"/>
      <c r="VUA2383" s="467"/>
      <c r="VUB2383" s="1055"/>
      <c r="VUC2383" s="695"/>
      <c r="VUD2383" s="696"/>
      <c r="VUE2383" s="696"/>
      <c r="VUF2383" s="697"/>
      <c r="VUG2383" s="697"/>
      <c r="VUH2383" s="473"/>
      <c r="VUI2383" s="470"/>
      <c r="VUJ2383" s="470"/>
      <c r="VUK2383" s="470"/>
      <c r="VUL2383" s="677"/>
      <c r="VUM2383" s="470"/>
      <c r="VUN2383" s="467"/>
      <c r="VUO2383" s="559"/>
      <c r="VUP2383" s="467"/>
      <c r="VUQ2383" s="467"/>
      <c r="VUR2383" s="467"/>
      <c r="VUS2383" s="467"/>
      <c r="VUT2383" s="467"/>
      <c r="VUU2383" s="467"/>
      <c r="VUV2383" s="467"/>
      <c r="VUW2383" s="467"/>
      <c r="VUX2383" s="467"/>
      <c r="VUY2383" s="467"/>
      <c r="VUZ2383" s="467"/>
      <c r="VVA2383" s="467"/>
      <c r="VVB2383" s="467"/>
      <c r="VVC2383" s="467"/>
      <c r="VVD2383" s="467"/>
      <c r="VVE2383" s="467"/>
      <c r="VVF2383" s="467"/>
      <c r="VVG2383" s="467"/>
      <c r="VVH2383" s="467"/>
      <c r="VVI2383" s="467"/>
      <c r="VVJ2383" s="467"/>
      <c r="VVK2383" s="467"/>
      <c r="VVL2383" s="1055"/>
      <c r="VVM2383" s="695"/>
      <c r="VVN2383" s="696"/>
      <c r="VVO2383" s="696"/>
      <c r="VVP2383" s="697"/>
      <c r="VVQ2383" s="697"/>
      <c r="VVR2383" s="473"/>
      <c r="VVS2383" s="470"/>
      <c r="VVT2383" s="470"/>
      <c r="VVU2383" s="470"/>
      <c r="VVV2383" s="677"/>
      <c r="VVW2383" s="470"/>
      <c r="VVX2383" s="467"/>
      <c r="VVY2383" s="559"/>
      <c r="VVZ2383" s="467"/>
      <c r="VWA2383" s="467"/>
      <c r="VWB2383" s="467"/>
      <c r="VWC2383" s="467"/>
      <c r="VWD2383" s="467"/>
      <c r="VWE2383" s="467"/>
      <c r="VWF2383" s="467"/>
      <c r="VWG2383" s="467"/>
      <c r="VWH2383" s="467"/>
      <c r="VWI2383" s="467"/>
      <c r="VWJ2383" s="467"/>
      <c r="VWK2383" s="467"/>
      <c r="VWL2383" s="467"/>
      <c r="VWM2383" s="467"/>
      <c r="VWN2383" s="467"/>
      <c r="VWO2383" s="467"/>
      <c r="VWP2383" s="467"/>
      <c r="VWQ2383" s="467"/>
      <c r="VWR2383" s="467"/>
      <c r="VWS2383" s="467"/>
      <c r="VWT2383" s="467"/>
      <c r="VWU2383" s="467"/>
      <c r="VWV2383" s="1055"/>
      <c r="VWW2383" s="695"/>
      <c r="VWX2383" s="696"/>
      <c r="VWY2383" s="696"/>
      <c r="VWZ2383" s="697"/>
      <c r="VXA2383" s="697"/>
      <c r="VXB2383" s="473"/>
      <c r="VXC2383" s="470"/>
      <c r="VXD2383" s="470"/>
      <c r="VXE2383" s="470"/>
      <c r="VXF2383" s="677"/>
      <c r="VXG2383" s="470"/>
      <c r="VXH2383" s="467"/>
      <c r="VXI2383" s="559"/>
      <c r="VXJ2383" s="467"/>
      <c r="VXK2383" s="467"/>
      <c r="VXL2383" s="467"/>
      <c r="VXM2383" s="467"/>
      <c r="VXN2383" s="467"/>
      <c r="VXO2383" s="467"/>
      <c r="VXP2383" s="467"/>
      <c r="VXQ2383" s="467"/>
      <c r="VXR2383" s="467"/>
      <c r="VXS2383" s="467"/>
      <c r="VXT2383" s="467"/>
      <c r="VXU2383" s="467"/>
      <c r="VXV2383" s="467"/>
      <c r="VXW2383" s="467"/>
      <c r="VXX2383" s="467"/>
      <c r="VXY2383" s="467"/>
      <c r="VXZ2383" s="467"/>
      <c r="VYA2383" s="467"/>
      <c r="VYB2383" s="467"/>
      <c r="VYC2383" s="467"/>
      <c r="VYD2383" s="467"/>
      <c r="VYE2383" s="467"/>
      <c r="VYF2383" s="1055"/>
      <c r="VYG2383" s="695"/>
      <c r="VYH2383" s="696"/>
      <c r="VYI2383" s="696"/>
      <c r="VYJ2383" s="697"/>
      <c r="VYK2383" s="697"/>
      <c r="VYL2383" s="473"/>
      <c r="VYM2383" s="470"/>
      <c r="VYN2383" s="470"/>
      <c r="VYO2383" s="470"/>
      <c r="VYP2383" s="677"/>
      <c r="VYQ2383" s="470"/>
      <c r="VYR2383" s="467"/>
      <c r="VYS2383" s="559"/>
      <c r="VYT2383" s="467"/>
      <c r="VYU2383" s="467"/>
      <c r="VYV2383" s="467"/>
      <c r="VYW2383" s="467"/>
      <c r="VYX2383" s="467"/>
      <c r="VYY2383" s="467"/>
      <c r="VYZ2383" s="467"/>
      <c r="VZA2383" s="467"/>
      <c r="VZB2383" s="467"/>
      <c r="VZC2383" s="467"/>
      <c r="VZD2383" s="467"/>
      <c r="VZE2383" s="467"/>
      <c r="VZF2383" s="467"/>
      <c r="VZG2383" s="467"/>
      <c r="VZH2383" s="467"/>
      <c r="VZI2383" s="467"/>
      <c r="VZJ2383" s="467"/>
      <c r="VZK2383" s="467"/>
      <c r="VZL2383" s="467"/>
      <c r="VZM2383" s="467"/>
      <c r="VZN2383" s="467"/>
      <c r="VZO2383" s="467"/>
      <c r="VZP2383" s="1055"/>
      <c r="VZQ2383" s="695"/>
      <c r="VZR2383" s="696"/>
      <c r="VZS2383" s="696"/>
      <c r="VZT2383" s="697"/>
      <c r="VZU2383" s="697"/>
      <c r="VZV2383" s="473"/>
      <c r="VZW2383" s="470"/>
      <c r="VZX2383" s="470"/>
      <c r="VZY2383" s="470"/>
      <c r="VZZ2383" s="677"/>
      <c r="WAA2383" s="470"/>
      <c r="WAB2383" s="467"/>
      <c r="WAC2383" s="559"/>
      <c r="WAD2383" s="467"/>
      <c r="WAE2383" s="467"/>
      <c r="WAF2383" s="467"/>
      <c r="WAG2383" s="467"/>
      <c r="WAH2383" s="467"/>
      <c r="WAI2383" s="467"/>
      <c r="WAJ2383" s="467"/>
      <c r="WAK2383" s="467"/>
      <c r="WAL2383" s="467"/>
      <c r="WAM2383" s="467"/>
      <c r="WAN2383" s="467"/>
      <c r="WAO2383" s="467"/>
      <c r="WAP2383" s="467"/>
      <c r="WAQ2383" s="467"/>
      <c r="WAR2383" s="467"/>
      <c r="WAS2383" s="467"/>
      <c r="WAT2383" s="467"/>
      <c r="WAU2383" s="467"/>
      <c r="WAV2383" s="467"/>
      <c r="WAW2383" s="467"/>
      <c r="WAX2383" s="467"/>
      <c r="WAY2383" s="467"/>
      <c r="WAZ2383" s="1055"/>
      <c r="WBA2383" s="695"/>
      <c r="WBB2383" s="696"/>
      <c r="WBC2383" s="696"/>
      <c r="WBD2383" s="697"/>
      <c r="WBE2383" s="697"/>
      <c r="WBF2383" s="473"/>
      <c r="WBG2383" s="470"/>
      <c r="WBH2383" s="470"/>
      <c r="WBI2383" s="470"/>
      <c r="WBJ2383" s="677"/>
      <c r="WBK2383" s="470"/>
      <c r="WBL2383" s="467"/>
      <c r="WBM2383" s="559"/>
      <c r="WBN2383" s="467"/>
      <c r="WBO2383" s="467"/>
      <c r="WBP2383" s="467"/>
      <c r="WBQ2383" s="467"/>
      <c r="WBR2383" s="467"/>
      <c r="WBS2383" s="467"/>
      <c r="WBT2383" s="467"/>
      <c r="WBU2383" s="467"/>
      <c r="WBV2383" s="467"/>
      <c r="WBW2383" s="467"/>
      <c r="WBX2383" s="467"/>
      <c r="WBY2383" s="467"/>
      <c r="WBZ2383" s="467"/>
      <c r="WCA2383" s="467"/>
      <c r="WCB2383" s="467"/>
      <c r="WCC2383" s="467"/>
      <c r="WCD2383" s="467"/>
      <c r="WCE2383" s="467"/>
      <c r="WCF2383" s="467"/>
      <c r="WCG2383" s="467"/>
      <c r="WCH2383" s="467"/>
      <c r="WCI2383" s="467"/>
      <c r="WCJ2383" s="1055"/>
      <c r="WCK2383" s="695"/>
      <c r="WCL2383" s="696"/>
      <c r="WCM2383" s="696"/>
      <c r="WCN2383" s="697"/>
      <c r="WCO2383" s="697"/>
      <c r="WCP2383" s="473"/>
      <c r="WCQ2383" s="470"/>
      <c r="WCR2383" s="470"/>
      <c r="WCS2383" s="470"/>
      <c r="WCT2383" s="677"/>
      <c r="WCU2383" s="470"/>
      <c r="WCV2383" s="467"/>
      <c r="WCW2383" s="559"/>
      <c r="WCX2383" s="467"/>
      <c r="WCY2383" s="467"/>
      <c r="WCZ2383" s="467"/>
      <c r="WDA2383" s="467"/>
      <c r="WDB2383" s="467"/>
      <c r="WDC2383" s="467"/>
      <c r="WDD2383" s="467"/>
      <c r="WDE2383" s="467"/>
      <c r="WDF2383" s="467"/>
      <c r="WDG2383" s="467"/>
      <c r="WDH2383" s="467"/>
      <c r="WDI2383" s="467"/>
      <c r="WDJ2383" s="467"/>
      <c r="WDK2383" s="467"/>
      <c r="WDL2383" s="467"/>
      <c r="WDM2383" s="467"/>
      <c r="WDN2383" s="467"/>
      <c r="WDO2383" s="467"/>
      <c r="WDP2383" s="467"/>
      <c r="WDQ2383" s="467"/>
      <c r="WDR2383" s="467"/>
      <c r="WDS2383" s="467"/>
      <c r="WDT2383" s="1055"/>
      <c r="WDU2383" s="695"/>
      <c r="WDV2383" s="696"/>
      <c r="WDW2383" s="696"/>
      <c r="WDX2383" s="697"/>
      <c r="WDY2383" s="697"/>
      <c r="WDZ2383" s="473"/>
      <c r="WEA2383" s="470"/>
      <c r="WEB2383" s="470"/>
      <c r="WEC2383" s="470"/>
      <c r="WED2383" s="677"/>
      <c r="WEE2383" s="470"/>
      <c r="WEF2383" s="467"/>
      <c r="WEG2383" s="559"/>
      <c r="WEH2383" s="467"/>
      <c r="WEI2383" s="467"/>
      <c r="WEJ2383" s="467"/>
      <c r="WEK2383" s="467"/>
      <c r="WEL2383" s="467"/>
      <c r="WEM2383" s="467"/>
      <c r="WEN2383" s="467"/>
      <c r="WEO2383" s="467"/>
      <c r="WEP2383" s="467"/>
      <c r="WEQ2383" s="467"/>
      <c r="WER2383" s="467"/>
      <c r="WES2383" s="467"/>
      <c r="WET2383" s="467"/>
      <c r="WEU2383" s="467"/>
      <c r="WEV2383" s="467"/>
      <c r="WEW2383" s="467"/>
      <c r="WEX2383" s="467"/>
      <c r="WEY2383" s="467"/>
      <c r="WEZ2383" s="467"/>
      <c r="WFA2383" s="467"/>
      <c r="WFB2383" s="467"/>
      <c r="WFC2383" s="467"/>
      <c r="WFD2383" s="1055"/>
      <c r="WFE2383" s="695"/>
      <c r="WFF2383" s="696"/>
      <c r="WFG2383" s="696"/>
      <c r="WFH2383" s="697"/>
      <c r="WFI2383" s="697"/>
      <c r="WFJ2383" s="473"/>
      <c r="WFK2383" s="470"/>
      <c r="WFL2383" s="470"/>
      <c r="WFM2383" s="470"/>
      <c r="WFN2383" s="677"/>
      <c r="WFO2383" s="470"/>
      <c r="WFP2383" s="467"/>
      <c r="WFQ2383" s="559"/>
      <c r="WFR2383" s="467"/>
      <c r="WFS2383" s="467"/>
      <c r="WFT2383" s="467"/>
      <c r="WFU2383" s="467"/>
      <c r="WFV2383" s="467"/>
      <c r="WFW2383" s="467"/>
      <c r="WFX2383" s="467"/>
      <c r="WFY2383" s="467"/>
      <c r="WFZ2383" s="467"/>
      <c r="WGA2383" s="467"/>
      <c r="WGB2383" s="467"/>
      <c r="WGC2383" s="467"/>
      <c r="WGD2383" s="467"/>
      <c r="WGE2383" s="467"/>
      <c r="WGF2383" s="467"/>
      <c r="WGG2383" s="467"/>
      <c r="WGH2383" s="467"/>
      <c r="WGI2383" s="467"/>
      <c r="WGJ2383" s="467"/>
      <c r="WGK2383" s="467"/>
      <c r="WGL2383" s="467"/>
      <c r="WGM2383" s="467"/>
      <c r="WGN2383" s="1055"/>
      <c r="WGO2383" s="695"/>
      <c r="WGP2383" s="696"/>
      <c r="WGQ2383" s="696"/>
      <c r="WGR2383" s="697"/>
      <c r="WGS2383" s="697"/>
      <c r="WGT2383" s="473"/>
      <c r="WGU2383" s="470"/>
      <c r="WGV2383" s="470"/>
      <c r="WGW2383" s="470"/>
      <c r="WGX2383" s="677"/>
      <c r="WGY2383" s="470"/>
      <c r="WGZ2383" s="467"/>
      <c r="WHA2383" s="559"/>
      <c r="WHB2383" s="467"/>
      <c r="WHC2383" s="467"/>
      <c r="WHD2383" s="467"/>
      <c r="WHE2383" s="467"/>
      <c r="WHF2383" s="467"/>
      <c r="WHG2383" s="467"/>
      <c r="WHH2383" s="467"/>
      <c r="WHI2383" s="467"/>
      <c r="WHJ2383" s="467"/>
      <c r="WHK2383" s="467"/>
      <c r="WHL2383" s="467"/>
      <c r="WHM2383" s="467"/>
      <c r="WHN2383" s="467"/>
      <c r="WHO2383" s="467"/>
      <c r="WHP2383" s="467"/>
      <c r="WHQ2383" s="467"/>
      <c r="WHR2383" s="467"/>
      <c r="WHS2383" s="467"/>
      <c r="WHT2383" s="467"/>
      <c r="WHU2383" s="467"/>
      <c r="WHV2383" s="467"/>
      <c r="WHW2383" s="467"/>
      <c r="WHX2383" s="1055"/>
      <c r="WHY2383" s="695"/>
      <c r="WHZ2383" s="696"/>
      <c r="WIA2383" s="696"/>
      <c r="WIB2383" s="697"/>
      <c r="WIC2383" s="697"/>
      <c r="WID2383" s="473"/>
      <c r="WIE2383" s="470"/>
      <c r="WIF2383" s="470"/>
      <c r="WIG2383" s="470"/>
      <c r="WIH2383" s="677"/>
      <c r="WII2383" s="470"/>
      <c r="WIJ2383" s="467"/>
      <c r="WIK2383" s="559"/>
      <c r="WIL2383" s="467"/>
      <c r="WIM2383" s="467"/>
      <c r="WIN2383" s="467"/>
      <c r="WIO2383" s="467"/>
      <c r="WIP2383" s="467"/>
      <c r="WIQ2383" s="467"/>
      <c r="WIR2383" s="467"/>
      <c r="WIS2383" s="467"/>
      <c r="WIT2383" s="467"/>
      <c r="WIU2383" s="467"/>
      <c r="WIV2383" s="467"/>
      <c r="WIW2383" s="467"/>
      <c r="WIX2383" s="467"/>
      <c r="WIY2383" s="467"/>
      <c r="WIZ2383" s="467"/>
      <c r="WJA2383" s="467"/>
      <c r="WJB2383" s="467"/>
      <c r="WJC2383" s="467"/>
      <c r="WJD2383" s="467"/>
      <c r="WJE2383" s="467"/>
      <c r="WJF2383" s="467"/>
      <c r="WJG2383" s="467"/>
      <c r="WJH2383" s="1055"/>
      <c r="WJI2383" s="695"/>
      <c r="WJJ2383" s="696"/>
      <c r="WJK2383" s="696"/>
      <c r="WJL2383" s="697"/>
      <c r="WJM2383" s="697"/>
      <c r="WJN2383" s="473"/>
      <c r="WJO2383" s="470"/>
      <c r="WJP2383" s="470"/>
      <c r="WJQ2383" s="470"/>
      <c r="WJR2383" s="677"/>
      <c r="WJS2383" s="470"/>
      <c r="WJT2383" s="467"/>
      <c r="WJU2383" s="559"/>
      <c r="WJV2383" s="467"/>
      <c r="WJW2383" s="467"/>
      <c r="WJX2383" s="467"/>
      <c r="WJY2383" s="467"/>
      <c r="WJZ2383" s="467"/>
      <c r="WKA2383" s="467"/>
      <c r="WKB2383" s="467"/>
      <c r="WKC2383" s="467"/>
      <c r="WKD2383" s="467"/>
      <c r="WKE2383" s="467"/>
      <c r="WKF2383" s="467"/>
      <c r="WKG2383" s="467"/>
      <c r="WKH2383" s="467"/>
      <c r="WKI2383" s="467"/>
      <c r="WKJ2383" s="467"/>
      <c r="WKK2383" s="467"/>
      <c r="WKL2383" s="467"/>
      <c r="WKM2383" s="467"/>
      <c r="WKN2383" s="467"/>
      <c r="WKO2383" s="467"/>
      <c r="WKP2383" s="467"/>
      <c r="WKQ2383" s="467"/>
      <c r="WKR2383" s="1055"/>
      <c r="WKS2383" s="695"/>
      <c r="WKT2383" s="696"/>
      <c r="WKU2383" s="696"/>
      <c r="WKV2383" s="697"/>
      <c r="WKW2383" s="697"/>
      <c r="WKX2383" s="473"/>
      <c r="WKY2383" s="470"/>
      <c r="WKZ2383" s="470"/>
      <c r="WLA2383" s="470"/>
      <c r="WLB2383" s="677"/>
      <c r="WLC2383" s="470"/>
      <c r="WLD2383" s="467"/>
      <c r="WLE2383" s="559"/>
      <c r="WLF2383" s="467"/>
      <c r="WLG2383" s="467"/>
      <c r="WLH2383" s="467"/>
      <c r="WLI2383" s="467"/>
      <c r="WLJ2383" s="467"/>
      <c r="WLK2383" s="467"/>
      <c r="WLL2383" s="467"/>
      <c r="WLM2383" s="467"/>
      <c r="WLN2383" s="467"/>
      <c r="WLO2383" s="467"/>
      <c r="WLP2383" s="467"/>
      <c r="WLQ2383" s="467"/>
      <c r="WLR2383" s="467"/>
      <c r="WLS2383" s="467"/>
      <c r="WLT2383" s="467"/>
      <c r="WLU2383" s="467"/>
      <c r="WLV2383" s="467"/>
      <c r="WLW2383" s="467"/>
      <c r="WLX2383" s="467"/>
      <c r="WLY2383" s="467"/>
      <c r="WLZ2383" s="467"/>
      <c r="WMA2383" s="467"/>
      <c r="WMB2383" s="1055"/>
      <c r="WMC2383" s="695"/>
      <c r="WMD2383" s="696"/>
      <c r="WME2383" s="696"/>
      <c r="WMF2383" s="697"/>
      <c r="WMG2383" s="697"/>
      <c r="WMH2383" s="473"/>
      <c r="WMI2383" s="470"/>
      <c r="WMJ2383" s="470"/>
      <c r="WMK2383" s="470"/>
      <c r="WML2383" s="677"/>
      <c r="WMM2383" s="470"/>
      <c r="WMN2383" s="467"/>
      <c r="WMO2383" s="559"/>
      <c r="WMP2383" s="467"/>
      <c r="WMQ2383" s="467"/>
      <c r="WMR2383" s="467"/>
      <c r="WMS2383" s="467"/>
      <c r="WMT2383" s="467"/>
      <c r="WMU2383" s="467"/>
      <c r="WMV2383" s="467"/>
      <c r="WMW2383" s="467"/>
      <c r="WMX2383" s="467"/>
      <c r="WMY2383" s="467"/>
      <c r="WMZ2383" s="467"/>
      <c r="WNA2383" s="467"/>
      <c r="WNB2383" s="467"/>
      <c r="WNC2383" s="467"/>
      <c r="WND2383" s="467"/>
      <c r="WNE2383" s="467"/>
      <c r="WNF2383" s="467"/>
      <c r="WNG2383" s="467"/>
      <c r="WNH2383" s="467"/>
      <c r="WNI2383" s="467"/>
      <c r="WNJ2383" s="467"/>
      <c r="WNK2383" s="467"/>
      <c r="WNL2383" s="1055"/>
      <c r="WNM2383" s="695"/>
      <c r="WNN2383" s="696"/>
      <c r="WNO2383" s="696"/>
      <c r="WNP2383" s="697"/>
      <c r="WNQ2383" s="697"/>
      <c r="WNR2383" s="473"/>
      <c r="WNS2383" s="470"/>
      <c r="WNT2383" s="470"/>
      <c r="WNU2383" s="470"/>
      <c r="WNV2383" s="677"/>
      <c r="WNW2383" s="470"/>
      <c r="WNX2383" s="467"/>
      <c r="WNY2383" s="559"/>
      <c r="WNZ2383" s="467"/>
      <c r="WOA2383" s="467"/>
      <c r="WOB2383" s="467"/>
      <c r="WOC2383" s="467"/>
      <c r="WOD2383" s="467"/>
      <c r="WOE2383" s="467"/>
      <c r="WOF2383" s="467"/>
      <c r="WOG2383" s="467"/>
      <c r="WOH2383" s="467"/>
      <c r="WOI2383" s="467"/>
      <c r="WOJ2383" s="467"/>
      <c r="WOK2383" s="467"/>
      <c r="WOL2383" s="467"/>
      <c r="WOM2383" s="467"/>
      <c r="WON2383" s="467"/>
      <c r="WOO2383" s="467"/>
      <c r="WOP2383" s="467"/>
      <c r="WOQ2383" s="467"/>
      <c r="WOR2383" s="467"/>
      <c r="WOS2383" s="467"/>
      <c r="WOT2383" s="467"/>
      <c r="WOU2383" s="467"/>
      <c r="WOV2383" s="1055"/>
      <c r="WOW2383" s="695"/>
      <c r="WOX2383" s="696"/>
      <c r="WOY2383" s="696"/>
      <c r="WOZ2383" s="697"/>
      <c r="WPA2383" s="697"/>
      <c r="WPB2383" s="473"/>
      <c r="WPC2383" s="470"/>
      <c r="WPD2383" s="470"/>
      <c r="WPE2383" s="470"/>
      <c r="WPF2383" s="677"/>
      <c r="WPG2383" s="470"/>
      <c r="WPH2383" s="467"/>
      <c r="WPI2383" s="559"/>
      <c r="WPJ2383" s="467"/>
      <c r="WPK2383" s="467"/>
      <c r="WPL2383" s="467"/>
      <c r="WPM2383" s="467"/>
      <c r="WPN2383" s="467"/>
      <c r="WPO2383" s="467"/>
      <c r="WPP2383" s="467"/>
      <c r="WPQ2383" s="467"/>
      <c r="WPR2383" s="467"/>
      <c r="WPS2383" s="467"/>
      <c r="WPT2383" s="467"/>
      <c r="WPU2383" s="467"/>
      <c r="WPV2383" s="467"/>
      <c r="WPW2383" s="467"/>
      <c r="WPX2383" s="467"/>
      <c r="WPY2383" s="467"/>
      <c r="WPZ2383" s="467"/>
      <c r="WQA2383" s="467"/>
      <c r="WQB2383" s="467"/>
      <c r="WQC2383" s="467"/>
      <c r="WQD2383" s="467"/>
      <c r="WQE2383" s="467"/>
      <c r="WQF2383" s="1055"/>
      <c r="WQG2383" s="695"/>
      <c r="WQH2383" s="696"/>
      <c r="WQI2383" s="696"/>
      <c r="WQJ2383" s="697"/>
      <c r="WQK2383" s="697"/>
      <c r="WQL2383" s="473"/>
      <c r="WQM2383" s="470"/>
      <c r="WQN2383" s="470"/>
      <c r="WQO2383" s="470"/>
      <c r="WQP2383" s="677"/>
      <c r="WQQ2383" s="470"/>
      <c r="WQR2383" s="467"/>
      <c r="WQS2383" s="559"/>
      <c r="WQT2383" s="467"/>
      <c r="WQU2383" s="467"/>
      <c r="WQV2383" s="467"/>
      <c r="WQW2383" s="467"/>
      <c r="WQX2383" s="467"/>
      <c r="WQY2383" s="467"/>
      <c r="WQZ2383" s="467"/>
      <c r="WRA2383" s="467"/>
      <c r="WRB2383" s="467"/>
      <c r="WRC2383" s="467"/>
      <c r="WRD2383" s="467"/>
      <c r="WRE2383" s="467"/>
      <c r="WRF2383" s="467"/>
      <c r="WRG2383" s="467"/>
      <c r="WRH2383" s="467"/>
      <c r="WRI2383" s="467"/>
      <c r="WRJ2383" s="467"/>
      <c r="WRK2383" s="467"/>
      <c r="WRL2383" s="467"/>
      <c r="WRM2383" s="467"/>
      <c r="WRN2383" s="467"/>
      <c r="WRO2383" s="467"/>
      <c r="WRP2383" s="1055"/>
      <c r="WRQ2383" s="695"/>
      <c r="WRR2383" s="696"/>
      <c r="WRS2383" s="696"/>
      <c r="WRT2383" s="697"/>
      <c r="WRU2383" s="697"/>
      <c r="WRV2383" s="473"/>
      <c r="WRW2383" s="470"/>
      <c r="WRX2383" s="470"/>
      <c r="WRY2383" s="470"/>
      <c r="WRZ2383" s="677"/>
      <c r="WSA2383" s="470"/>
      <c r="WSB2383" s="467"/>
      <c r="WSC2383" s="559"/>
      <c r="WSD2383" s="467"/>
      <c r="WSE2383" s="467"/>
      <c r="WSF2383" s="467"/>
      <c r="WSG2383" s="467"/>
      <c r="WSH2383" s="467"/>
      <c r="WSI2383" s="467"/>
      <c r="WSJ2383" s="467"/>
      <c r="WSK2383" s="467"/>
      <c r="WSL2383" s="467"/>
      <c r="WSM2383" s="467"/>
      <c r="WSN2383" s="467"/>
      <c r="WSO2383" s="467"/>
      <c r="WSP2383" s="467"/>
      <c r="WSQ2383" s="467"/>
      <c r="WSR2383" s="467"/>
      <c r="WSS2383" s="467"/>
      <c r="WST2383" s="467"/>
      <c r="WSU2383" s="467"/>
      <c r="WSV2383" s="467"/>
      <c r="WSW2383" s="467"/>
      <c r="WSX2383" s="467"/>
      <c r="WSY2383" s="467"/>
      <c r="WSZ2383" s="1055"/>
      <c r="WTA2383" s="695"/>
      <c r="WTB2383" s="696"/>
      <c r="WTC2383" s="696"/>
      <c r="WTD2383" s="697"/>
      <c r="WTE2383" s="697"/>
      <c r="WTF2383" s="473"/>
      <c r="WTG2383" s="470"/>
      <c r="WTH2383" s="470"/>
      <c r="WTI2383" s="470"/>
      <c r="WTJ2383" s="677"/>
      <c r="WTK2383" s="470"/>
      <c r="WTL2383" s="467"/>
      <c r="WTM2383" s="559"/>
      <c r="WTN2383" s="467"/>
      <c r="WTO2383" s="467"/>
      <c r="WTP2383" s="467"/>
      <c r="WTQ2383" s="467"/>
      <c r="WTR2383" s="467"/>
      <c r="WTS2383" s="467"/>
      <c r="WTT2383" s="467"/>
      <c r="WTU2383" s="467"/>
      <c r="WTV2383" s="467"/>
      <c r="WTW2383" s="467"/>
      <c r="WTX2383" s="467"/>
      <c r="WTY2383" s="467"/>
      <c r="WTZ2383" s="467"/>
      <c r="WUA2383" s="467"/>
      <c r="WUB2383" s="467"/>
      <c r="WUC2383" s="467"/>
      <c r="WUD2383" s="467"/>
      <c r="WUE2383" s="467"/>
      <c r="WUF2383" s="467"/>
      <c r="WUG2383" s="467"/>
      <c r="WUH2383" s="467"/>
      <c r="WUI2383" s="467"/>
      <c r="WUJ2383" s="1055"/>
      <c r="WUK2383" s="695"/>
      <c r="WUL2383" s="696"/>
      <c r="WUM2383" s="696"/>
      <c r="WUN2383" s="697"/>
      <c r="WUO2383" s="697"/>
      <c r="WUP2383" s="473"/>
      <c r="WUQ2383" s="470"/>
      <c r="WUR2383" s="470"/>
      <c r="WUS2383" s="470"/>
      <c r="WUT2383" s="677"/>
      <c r="WUU2383" s="470"/>
      <c r="WUV2383" s="467"/>
      <c r="WUW2383" s="559"/>
      <c r="WUX2383" s="467"/>
      <c r="WUY2383" s="467"/>
      <c r="WUZ2383" s="467"/>
      <c r="WVA2383" s="467"/>
      <c r="WVB2383" s="467"/>
      <c r="WVC2383" s="467"/>
      <c r="WVD2383" s="467"/>
      <c r="WVE2383" s="467"/>
      <c r="WVF2383" s="467"/>
      <c r="WVG2383" s="467"/>
      <c r="WVH2383" s="467"/>
      <c r="WVI2383" s="467"/>
      <c r="WVJ2383" s="467"/>
      <c r="WVK2383" s="467"/>
      <c r="WVL2383" s="467"/>
      <c r="WVM2383" s="467"/>
      <c r="WVN2383" s="467"/>
      <c r="WVO2383" s="467"/>
      <c r="WVP2383" s="467"/>
      <c r="WVQ2383" s="467"/>
      <c r="WVR2383" s="467"/>
      <c r="WVS2383" s="467"/>
      <c r="WVT2383" s="1055"/>
      <c r="WVU2383" s="695"/>
      <c r="WVV2383" s="696"/>
      <c r="WVW2383" s="696"/>
      <c r="WVX2383" s="697"/>
      <c r="WVY2383" s="697"/>
      <c r="WVZ2383" s="473"/>
      <c r="WWA2383" s="470"/>
      <c r="WWB2383" s="470"/>
      <c r="WWC2383" s="470"/>
      <c r="WWD2383" s="677"/>
      <c r="WWE2383" s="470"/>
      <c r="WWF2383" s="467"/>
      <c r="WWG2383" s="559"/>
      <c r="WWH2383" s="467"/>
      <c r="WWI2383" s="467"/>
      <c r="WWJ2383" s="467"/>
      <c r="WWK2383" s="467"/>
      <c r="WWL2383" s="467"/>
      <c r="WWM2383" s="467"/>
      <c r="WWN2383" s="467"/>
      <c r="WWO2383" s="467"/>
      <c r="WWP2383" s="467"/>
      <c r="WWQ2383" s="467"/>
      <c r="WWR2383" s="467"/>
      <c r="WWS2383" s="467"/>
      <c r="WWT2383" s="467"/>
      <c r="WWU2383" s="467"/>
      <c r="WWV2383" s="467"/>
      <c r="WWW2383" s="467"/>
      <c r="WWX2383" s="467"/>
      <c r="WWY2383" s="467"/>
      <c r="WWZ2383" s="467"/>
      <c r="WXA2383" s="467"/>
      <c r="WXB2383" s="467"/>
      <c r="WXC2383" s="467"/>
      <c r="WXD2383" s="1055"/>
      <c r="WXE2383" s="695"/>
      <c r="WXF2383" s="696"/>
      <c r="WXG2383" s="696"/>
      <c r="WXH2383" s="697"/>
      <c r="WXI2383" s="697"/>
      <c r="WXJ2383" s="473"/>
      <c r="WXK2383" s="470"/>
      <c r="WXL2383" s="470"/>
      <c r="WXM2383" s="470"/>
      <c r="WXN2383" s="677"/>
      <c r="WXO2383" s="470"/>
      <c r="WXP2383" s="467"/>
      <c r="WXQ2383" s="559"/>
      <c r="WXR2383" s="467"/>
      <c r="WXS2383" s="467"/>
      <c r="WXT2383" s="467"/>
      <c r="WXU2383" s="467"/>
      <c r="WXV2383" s="467"/>
      <c r="WXW2383" s="467"/>
      <c r="WXX2383" s="467"/>
      <c r="WXY2383" s="467"/>
      <c r="WXZ2383" s="467"/>
      <c r="WYA2383" s="467"/>
      <c r="WYB2383" s="467"/>
      <c r="WYC2383" s="467"/>
      <c r="WYD2383" s="467"/>
      <c r="WYE2383" s="467"/>
      <c r="WYF2383" s="467"/>
      <c r="WYG2383" s="467"/>
      <c r="WYH2383" s="467"/>
      <c r="WYI2383" s="467"/>
      <c r="WYJ2383" s="467"/>
      <c r="WYK2383" s="467"/>
      <c r="WYL2383" s="467"/>
      <c r="WYM2383" s="467"/>
      <c r="WYN2383" s="1055"/>
      <c r="WYO2383" s="695"/>
      <c r="WYP2383" s="696"/>
      <c r="WYQ2383" s="696"/>
      <c r="WYR2383" s="697"/>
      <c r="WYS2383" s="697"/>
      <c r="WYT2383" s="473"/>
      <c r="WYU2383" s="470"/>
      <c r="WYV2383" s="470"/>
      <c r="WYW2383" s="470"/>
      <c r="WYX2383" s="677"/>
      <c r="WYY2383" s="470"/>
      <c r="WYZ2383" s="467"/>
      <c r="WZA2383" s="559"/>
      <c r="WZB2383" s="467"/>
      <c r="WZC2383" s="467"/>
      <c r="WZD2383" s="467"/>
      <c r="WZE2383" s="467"/>
      <c r="WZF2383" s="467"/>
      <c r="WZG2383" s="467"/>
      <c r="WZH2383" s="467"/>
      <c r="WZI2383" s="467"/>
      <c r="WZJ2383" s="467"/>
      <c r="WZK2383" s="467"/>
      <c r="WZL2383" s="467"/>
      <c r="WZM2383" s="467"/>
      <c r="WZN2383" s="467"/>
      <c r="WZO2383" s="467"/>
      <c r="WZP2383" s="467"/>
      <c r="WZQ2383" s="467"/>
      <c r="WZR2383" s="467"/>
      <c r="WZS2383" s="467"/>
      <c r="WZT2383" s="467"/>
      <c r="WZU2383" s="467"/>
      <c r="WZV2383" s="467"/>
      <c r="WZW2383" s="467"/>
      <c r="WZX2383" s="1055"/>
      <c r="WZY2383" s="695"/>
      <c r="WZZ2383" s="696"/>
      <c r="XAA2383" s="696"/>
      <c r="XAB2383" s="697"/>
      <c r="XAC2383" s="697"/>
      <c r="XAD2383" s="473"/>
      <c r="XAE2383" s="470"/>
      <c r="XAF2383" s="470"/>
      <c r="XAG2383" s="470"/>
      <c r="XAH2383" s="677"/>
      <c r="XAI2383" s="470"/>
      <c r="XAJ2383" s="467"/>
      <c r="XAK2383" s="559"/>
      <c r="XAL2383" s="467"/>
      <c r="XAM2383" s="467"/>
      <c r="XAN2383" s="467"/>
      <c r="XAO2383" s="467"/>
      <c r="XAP2383" s="467"/>
      <c r="XAQ2383" s="467"/>
      <c r="XAR2383" s="467"/>
      <c r="XAS2383" s="467"/>
      <c r="XAT2383" s="467"/>
      <c r="XAU2383" s="467"/>
      <c r="XAV2383" s="467"/>
      <c r="XAW2383" s="467"/>
      <c r="XAX2383" s="467"/>
      <c r="XAY2383" s="467"/>
      <c r="XAZ2383" s="467"/>
      <c r="XBA2383" s="467"/>
      <c r="XBB2383" s="467"/>
      <c r="XBC2383" s="467"/>
      <c r="XBD2383" s="467"/>
      <c r="XBE2383" s="467"/>
      <c r="XBF2383" s="467"/>
      <c r="XBG2383" s="467"/>
      <c r="XBH2383" s="1055"/>
      <c r="XBI2383" s="695"/>
      <c r="XBJ2383" s="696"/>
      <c r="XBK2383" s="696"/>
      <c r="XBL2383" s="697"/>
      <c r="XBM2383" s="697"/>
      <c r="XBN2383" s="473"/>
      <c r="XBO2383" s="470"/>
      <c r="XBP2383" s="470"/>
      <c r="XBQ2383" s="470"/>
      <c r="XBR2383" s="677"/>
      <c r="XBS2383" s="470"/>
      <c r="XBT2383" s="467"/>
      <c r="XBU2383" s="559"/>
      <c r="XBV2383" s="467"/>
      <c r="XBW2383" s="467"/>
      <c r="XBX2383" s="467"/>
      <c r="XBY2383" s="467"/>
      <c r="XBZ2383" s="467"/>
      <c r="XCA2383" s="467"/>
      <c r="XCB2383" s="467"/>
      <c r="XCC2383" s="467"/>
      <c r="XCD2383" s="467"/>
      <c r="XCE2383" s="467"/>
      <c r="XCF2383" s="467"/>
      <c r="XCG2383" s="467"/>
      <c r="XCH2383" s="467"/>
      <c r="XCI2383" s="467"/>
      <c r="XCJ2383" s="467"/>
      <c r="XCK2383" s="467"/>
      <c r="XCL2383" s="467"/>
      <c r="XCM2383" s="467"/>
      <c r="XCN2383" s="467"/>
      <c r="XCO2383" s="467"/>
      <c r="XCP2383" s="467"/>
      <c r="XCQ2383" s="467"/>
      <c r="XCR2383" s="1055"/>
      <c r="XCS2383" s="695"/>
      <c r="XCT2383" s="696"/>
      <c r="XCU2383" s="696"/>
      <c r="XCV2383" s="697"/>
      <c r="XCW2383" s="697"/>
      <c r="XCX2383" s="473"/>
      <c r="XCY2383" s="470"/>
      <c r="XCZ2383" s="470"/>
      <c r="XDA2383" s="470"/>
      <c r="XDB2383" s="677"/>
      <c r="XDC2383" s="470"/>
      <c r="XDD2383" s="467"/>
      <c r="XDE2383" s="559"/>
      <c r="XDF2383" s="467"/>
      <c r="XDG2383" s="467"/>
      <c r="XDH2383" s="467"/>
      <c r="XDI2383" s="467"/>
      <c r="XDJ2383" s="467"/>
      <c r="XDK2383" s="467"/>
      <c r="XDL2383" s="467"/>
      <c r="XDM2383" s="467"/>
      <c r="XDN2383" s="467"/>
      <c r="XDO2383" s="467"/>
      <c r="XDP2383" s="467"/>
      <c r="XDQ2383" s="467"/>
      <c r="XDR2383" s="467"/>
      <c r="XDS2383" s="467"/>
      <c r="XDT2383" s="467"/>
      <c r="XDU2383" s="467"/>
      <c r="XDV2383" s="467"/>
      <c r="XDW2383" s="467"/>
      <c r="XDX2383" s="467"/>
      <c r="XDY2383" s="467"/>
      <c r="XDZ2383" s="467"/>
      <c r="XEA2383" s="467"/>
      <c r="XEB2383" s="1055"/>
      <c r="XEC2383" s="695"/>
      <c r="XED2383" s="696"/>
      <c r="XEE2383" s="696"/>
      <c r="XEF2383" s="697"/>
    </row>
    <row r="2384" spans="1:16360" ht="14.45" customHeight="1" outlineLevel="1" x14ac:dyDescent="0.25">
      <c r="A2384" s="878">
        <v>216</v>
      </c>
      <c r="B2384" s="690">
        <v>264</v>
      </c>
      <c r="C2384" s="1215" t="s">
        <v>3340</v>
      </c>
      <c r="D2384" s="773" t="s">
        <v>3048</v>
      </c>
      <c r="E2384" s="755"/>
      <c r="F2384" s="1110"/>
      <c r="G2384" s="755"/>
      <c r="H2384" s="755"/>
      <c r="I2384" s="755"/>
      <c r="J2384" s="755"/>
      <c r="K2384" s="755"/>
      <c r="L2384" s="755"/>
      <c r="M2384" s="755" t="s">
        <v>643</v>
      </c>
      <c r="N2384" s="755"/>
      <c r="O2384" s="1236">
        <v>86.09</v>
      </c>
      <c r="Q2384" s="697"/>
      <c r="R2384" s="473"/>
      <c r="S2384" s="470"/>
      <c r="T2384" s="470"/>
      <c r="U2384" s="470"/>
      <c r="V2384" s="677"/>
      <c r="W2384" s="470"/>
      <c r="X2384" s="467"/>
      <c r="Y2384" s="559"/>
      <c r="Z2384" s="467"/>
      <c r="AA2384" s="467"/>
      <c r="AB2384" s="467"/>
      <c r="AC2384" s="467"/>
      <c r="AD2384" s="467"/>
      <c r="AE2384" s="467"/>
      <c r="AF2384" s="467"/>
      <c r="AG2384" s="467"/>
      <c r="AH2384" s="467"/>
      <c r="AI2384" s="467"/>
      <c r="AJ2384" s="467"/>
      <c r="AK2384" s="467"/>
      <c r="AL2384" s="467"/>
      <c r="AM2384" s="467"/>
      <c r="AN2384" s="467"/>
      <c r="AO2384" s="467"/>
      <c r="AP2384" s="467"/>
      <c r="AQ2384" s="467"/>
      <c r="AR2384" s="467"/>
      <c r="AS2384" s="467"/>
      <c r="AT2384" s="467"/>
      <c r="AU2384" s="467"/>
      <c r="AV2384" s="1055"/>
      <c r="AW2384" s="695"/>
      <c r="AX2384" s="696"/>
      <c r="AY2384" s="696"/>
      <c r="AZ2384" s="697"/>
      <c r="BA2384" s="697"/>
      <c r="BB2384" s="473"/>
      <c r="BC2384" s="470"/>
      <c r="BD2384" s="470"/>
      <c r="BE2384" s="470"/>
      <c r="BF2384" s="677"/>
      <c r="BG2384" s="470"/>
      <c r="BH2384" s="467"/>
      <c r="BI2384" s="559"/>
      <c r="BJ2384" s="467"/>
      <c r="BK2384" s="467"/>
      <c r="BL2384" s="467"/>
      <c r="BM2384" s="467"/>
      <c r="BN2384" s="467"/>
      <c r="BO2384" s="467"/>
      <c r="BP2384" s="467"/>
      <c r="BQ2384" s="467"/>
      <c r="BR2384" s="467"/>
      <c r="BS2384" s="467"/>
      <c r="BT2384" s="467"/>
      <c r="BU2384" s="467"/>
      <c r="BV2384" s="467"/>
      <c r="BW2384" s="467"/>
      <c r="BX2384" s="467"/>
      <c r="BY2384" s="467"/>
      <c r="BZ2384" s="467"/>
      <c r="CA2384" s="467"/>
      <c r="CB2384" s="467"/>
      <c r="CC2384" s="467"/>
      <c r="CD2384" s="467"/>
      <c r="CE2384" s="467"/>
      <c r="CF2384" s="1055"/>
      <c r="CG2384" s="695"/>
      <c r="CH2384" s="696"/>
      <c r="CI2384" s="696"/>
      <c r="CJ2384" s="697"/>
      <c r="CK2384" s="697"/>
      <c r="CL2384" s="473"/>
      <c r="CM2384" s="470"/>
      <c r="CN2384" s="470"/>
      <c r="CO2384" s="470"/>
      <c r="CP2384" s="677"/>
      <c r="CQ2384" s="470"/>
      <c r="CR2384" s="467"/>
      <c r="CS2384" s="559"/>
      <c r="CT2384" s="467"/>
      <c r="CU2384" s="467"/>
      <c r="CV2384" s="467"/>
      <c r="CW2384" s="467"/>
      <c r="CX2384" s="467"/>
      <c r="CY2384" s="467"/>
      <c r="CZ2384" s="467"/>
      <c r="DA2384" s="467"/>
      <c r="DB2384" s="467"/>
      <c r="DC2384" s="467"/>
      <c r="DD2384" s="467"/>
      <c r="DE2384" s="467"/>
      <c r="DF2384" s="467"/>
      <c r="DG2384" s="467"/>
      <c r="DH2384" s="467"/>
      <c r="DI2384" s="467"/>
      <c r="DJ2384" s="467"/>
      <c r="DK2384" s="467"/>
      <c r="DL2384" s="467"/>
      <c r="DM2384" s="467"/>
      <c r="DN2384" s="467"/>
      <c r="DO2384" s="467"/>
      <c r="DP2384" s="1055"/>
      <c r="DQ2384" s="695"/>
      <c r="DR2384" s="696"/>
      <c r="DS2384" s="696"/>
      <c r="DT2384" s="697"/>
      <c r="DU2384" s="697"/>
      <c r="DV2384" s="473"/>
      <c r="DW2384" s="470"/>
      <c r="DX2384" s="470"/>
      <c r="DY2384" s="470"/>
      <c r="DZ2384" s="677"/>
      <c r="EA2384" s="470"/>
      <c r="EB2384" s="467"/>
      <c r="EC2384" s="559"/>
      <c r="ED2384" s="467"/>
      <c r="EE2384" s="467"/>
      <c r="EF2384" s="467"/>
      <c r="EG2384" s="467"/>
      <c r="EH2384" s="467"/>
      <c r="EI2384" s="467"/>
      <c r="EJ2384" s="467"/>
      <c r="EK2384" s="467"/>
      <c r="EL2384" s="467"/>
      <c r="EM2384" s="467"/>
      <c r="EN2384" s="467"/>
      <c r="EO2384" s="467"/>
      <c r="EP2384" s="467"/>
      <c r="EQ2384" s="467"/>
      <c r="ER2384" s="467"/>
      <c r="ES2384" s="467"/>
      <c r="ET2384" s="467"/>
      <c r="EU2384" s="467"/>
      <c r="EV2384" s="467"/>
      <c r="EW2384" s="467"/>
      <c r="EX2384" s="467"/>
      <c r="EY2384" s="467"/>
      <c r="EZ2384" s="1055"/>
      <c r="FA2384" s="695"/>
      <c r="FB2384" s="696"/>
      <c r="FC2384" s="696"/>
      <c r="FD2384" s="697"/>
      <c r="FE2384" s="697"/>
      <c r="FF2384" s="473"/>
      <c r="FG2384" s="470"/>
      <c r="FH2384" s="470"/>
      <c r="FI2384" s="470"/>
      <c r="FJ2384" s="677"/>
      <c r="FK2384" s="470"/>
      <c r="FL2384" s="467"/>
      <c r="FM2384" s="559"/>
      <c r="FN2384" s="467"/>
      <c r="FO2384" s="467"/>
      <c r="FP2384" s="467"/>
      <c r="FQ2384" s="467"/>
      <c r="FR2384" s="467"/>
      <c r="FS2384" s="467"/>
      <c r="FT2384" s="467"/>
      <c r="FU2384" s="467"/>
      <c r="FV2384" s="467"/>
      <c r="FW2384" s="467"/>
      <c r="FX2384" s="467"/>
      <c r="FY2384" s="467"/>
      <c r="FZ2384" s="467"/>
      <c r="GA2384" s="467"/>
      <c r="GB2384" s="467"/>
      <c r="GC2384" s="467"/>
      <c r="GD2384" s="467"/>
      <c r="GE2384" s="467"/>
      <c r="GF2384" s="467"/>
      <c r="GG2384" s="467"/>
      <c r="GH2384" s="467"/>
      <c r="GI2384" s="467"/>
      <c r="GJ2384" s="1055"/>
      <c r="GK2384" s="695"/>
      <c r="GL2384" s="696"/>
      <c r="GM2384" s="696"/>
      <c r="GN2384" s="697"/>
      <c r="GO2384" s="697"/>
      <c r="GP2384" s="473"/>
      <c r="GQ2384" s="470"/>
      <c r="GR2384" s="470"/>
      <c r="GS2384" s="470"/>
      <c r="GT2384" s="677"/>
      <c r="GU2384" s="470"/>
      <c r="GV2384" s="467"/>
      <c r="GW2384" s="559"/>
      <c r="GX2384" s="467"/>
      <c r="GY2384" s="467"/>
      <c r="GZ2384" s="467"/>
      <c r="HA2384" s="467"/>
      <c r="HB2384" s="467"/>
      <c r="HC2384" s="467"/>
      <c r="HD2384" s="467"/>
      <c r="HE2384" s="467"/>
      <c r="HF2384" s="467"/>
      <c r="HG2384" s="467"/>
      <c r="HH2384" s="467"/>
      <c r="HI2384" s="467"/>
      <c r="HJ2384" s="467"/>
      <c r="HK2384" s="467"/>
      <c r="HL2384" s="467"/>
      <c r="HM2384" s="467"/>
      <c r="HN2384" s="467"/>
      <c r="HO2384" s="467"/>
      <c r="HP2384" s="467"/>
      <c r="HQ2384" s="467"/>
      <c r="HR2384" s="467"/>
      <c r="HS2384" s="467"/>
      <c r="HT2384" s="1055"/>
      <c r="HU2384" s="695"/>
      <c r="HV2384" s="696"/>
      <c r="HW2384" s="696"/>
      <c r="HX2384" s="697"/>
      <c r="HY2384" s="697"/>
      <c r="HZ2384" s="473"/>
      <c r="IA2384" s="470"/>
      <c r="IB2384" s="470"/>
      <c r="IC2384" s="470"/>
      <c r="ID2384" s="677"/>
      <c r="IE2384" s="470"/>
      <c r="IF2384" s="467"/>
      <c r="IG2384" s="559"/>
      <c r="IH2384" s="467"/>
      <c r="II2384" s="467"/>
      <c r="IJ2384" s="467"/>
      <c r="IK2384" s="467"/>
      <c r="IL2384" s="467"/>
      <c r="IM2384" s="467"/>
      <c r="IN2384" s="467"/>
      <c r="IO2384" s="467"/>
      <c r="IP2384" s="467"/>
      <c r="IQ2384" s="467"/>
      <c r="IR2384" s="467"/>
      <c r="IS2384" s="467"/>
      <c r="IT2384" s="467"/>
      <c r="IU2384" s="467"/>
      <c r="IV2384" s="467"/>
      <c r="IW2384" s="467"/>
      <c r="IX2384" s="467"/>
      <c r="IY2384" s="467"/>
      <c r="IZ2384" s="467"/>
      <c r="JA2384" s="467"/>
      <c r="JB2384" s="467"/>
      <c r="JC2384" s="467"/>
      <c r="JD2384" s="1055"/>
      <c r="JE2384" s="695"/>
      <c r="JF2384" s="696"/>
      <c r="JG2384" s="696"/>
      <c r="JH2384" s="697"/>
      <c r="JI2384" s="697"/>
      <c r="JJ2384" s="473"/>
      <c r="JK2384" s="470"/>
      <c r="JL2384" s="470"/>
      <c r="JM2384" s="470"/>
      <c r="JN2384" s="677"/>
      <c r="JO2384" s="470"/>
      <c r="JP2384" s="467"/>
      <c r="JQ2384" s="559"/>
      <c r="JR2384" s="467"/>
      <c r="JS2384" s="467"/>
      <c r="JT2384" s="467"/>
      <c r="JU2384" s="467"/>
      <c r="JV2384" s="467"/>
      <c r="JW2384" s="467"/>
      <c r="JX2384" s="467"/>
      <c r="JY2384" s="467"/>
      <c r="JZ2384" s="467"/>
      <c r="KA2384" s="467"/>
      <c r="KB2384" s="467"/>
      <c r="KC2384" s="467"/>
      <c r="KD2384" s="467"/>
      <c r="KE2384" s="467"/>
      <c r="KF2384" s="467"/>
      <c r="KG2384" s="467"/>
      <c r="KH2384" s="467"/>
      <c r="KI2384" s="467"/>
      <c r="KJ2384" s="467"/>
      <c r="KK2384" s="467"/>
      <c r="KL2384" s="467"/>
      <c r="KM2384" s="467"/>
      <c r="KN2384" s="1055"/>
      <c r="KO2384" s="695"/>
      <c r="KP2384" s="696"/>
      <c r="KQ2384" s="696"/>
      <c r="KR2384" s="697"/>
      <c r="KS2384" s="697"/>
      <c r="KT2384" s="473"/>
      <c r="KU2384" s="470"/>
      <c r="KV2384" s="470"/>
      <c r="KW2384" s="470"/>
      <c r="KX2384" s="677"/>
      <c r="KY2384" s="470"/>
      <c r="KZ2384" s="467"/>
      <c r="LA2384" s="559"/>
      <c r="LB2384" s="467"/>
      <c r="LC2384" s="467"/>
      <c r="LD2384" s="467"/>
      <c r="LE2384" s="467"/>
      <c r="LF2384" s="467"/>
      <c r="LG2384" s="467"/>
      <c r="LH2384" s="467"/>
      <c r="LI2384" s="467"/>
      <c r="LJ2384" s="467"/>
      <c r="LK2384" s="467"/>
      <c r="LL2384" s="467"/>
      <c r="LM2384" s="467"/>
      <c r="LN2384" s="467"/>
      <c r="LO2384" s="467"/>
      <c r="LP2384" s="467"/>
      <c r="LQ2384" s="467"/>
      <c r="LR2384" s="467"/>
      <c r="LS2384" s="467"/>
      <c r="LT2384" s="467"/>
      <c r="LU2384" s="467"/>
      <c r="LV2384" s="467"/>
      <c r="LW2384" s="467"/>
      <c r="LX2384" s="1055"/>
      <c r="LY2384" s="695"/>
      <c r="LZ2384" s="696"/>
      <c r="MA2384" s="696"/>
      <c r="MB2384" s="697"/>
      <c r="MC2384" s="697"/>
      <c r="MD2384" s="473"/>
      <c r="ME2384" s="470"/>
      <c r="MF2384" s="470"/>
      <c r="MG2384" s="470"/>
      <c r="MH2384" s="677"/>
      <c r="MI2384" s="470"/>
      <c r="MJ2384" s="467"/>
      <c r="MK2384" s="559"/>
      <c r="ML2384" s="467"/>
      <c r="MM2384" s="467"/>
      <c r="MN2384" s="467"/>
      <c r="MO2384" s="467"/>
      <c r="MP2384" s="467"/>
      <c r="MQ2384" s="467"/>
      <c r="MR2384" s="467"/>
      <c r="MS2384" s="467"/>
      <c r="MT2384" s="467"/>
      <c r="MU2384" s="467"/>
      <c r="MV2384" s="467"/>
      <c r="MW2384" s="467"/>
      <c r="MX2384" s="467"/>
      <c r="MY2384" s="467"/>
      <c r="MZ2384" s="467"/>
      <c r="NA2384" s="467"/>
      <c r="NB2384" s="467"/>
      <c r="NC2384" s="467"/>
      <c r="ND2384" s="467"/>
      <c r="NE2384" s="467"/>
      <c r="NF2384" s="467"/>
      <c r="NG2384" s="467"/>
      <c r="NH2384" s="1055"/>
      <c r="NI2384" s="695"/>
      <c r="NJ2384" s="696"/>
      <c r="NK2384" s="696"/>
      <c r="NL2384" s="697"/>
      <c r="NM2384" s="697"/>
      <c r="NN2384" s="473"/>
      <c r="NO2384" s="470"/>
      <c r="NP2384" s="470"/>
      <c r="NQ2384" s="470"/>
      <c r="NR2384" s="677"/>
      <c r="NS2384" s="470"/>
      <c r="NT2384" s="467"/>
      <c r="NU2384" s="559"/>
      <c r="NV2384" s="467"/>
      <c r="NW2384" s="467"/>
      <c r="NX2384" s="467"/>
      <c r="NY2384" s="467"/>
      <c r="NZ2384" s="467"/>
      <c r="OA2384" s="467"/>
      <c r="OB2384" s="467"/>
      <c r="OC2384" s="467"/>
      <c r="OD2384" s="467"/>
      <c r="OE2384" s="467"/>
      <c r="OF2384" s="467"/>
      <c r="OG2384" s="467"/>
      <c r="OH2384" s="467"/>
      <c r="OI2384" s="467"/>
      <c r="OJ2384" s="467"/>
      <c r="OK2384" s="467"/>
      <c r="OL2384" s="467"/>
      <c r="OM2384" s="467"/>
      <c r="ON2384" s="467"/>
      <c r="OO2384" s="467"/>
      <c r="OP2384" s="467"/>
      <c r="OQ2384" s="467"/>
      <c r="OR2384" s="1055"/>
      <c r="OS2384" s="695"/>
      <c r="OT2384" s="696"/>
      <c r="OU2384" s="696"/>
      <c r="OV2384" s="697"/>
      <c r="OW2384" s="697"/>
      <c r="OX2384" s="473"/>
      <c r="OY2384" s="470"/>
      <c r="OZ2384" s="470"/>
      <c r="PA2384" s="470"/>
      <c r="PB2384" s="677"/>
      <c r="PC2384" s="470"/>
      <c r="PD2384" s="467"/>
      <c r="PE2384" s="559"/>
      <c r="PF2384" s="467"/>
      <c r="PG2384" s="467"/>
      <c r="PH2384" s="467"/>
      <c r="PI2384" s="467"/>
      <c r="PJ2384" s="467"/>
      <c r="PK2384" s="467"/>
      <c r="PL2384" s="467"/>
      <c r="PM2384" s="467"/>
      <c r="PN2384" s="467"/>
      <c r="PO2384" s="467"/>
      <c r="PP2384" s="467"/>
      <c r="PQ2384" s="467"/>
      <c r="PR2384" s="467"/>
      <c r="PS2384" s="467"/>
      <c r="PT2384" s="467"/>
      <c r="PU2384" s="467"/>
      <c r="PV2384" s="467"/>
      <c r="PW2384" s="467"/>
      <c r="PX2384" s="467"/>
      <c r="PY2384" s="467"/>
      <c r="PZ2384" s="467"/>
      <c r="QA2384" s="467"/>
      <c r="QB2384" s="1055"/>
      <c r="QC2384" s="695"/>
      <c r="QD2384" s="696"/>
      <c r="QE2384" s="696"/>
      <c r="QF2384" s="697"/>
      <c r="QG2384" s="697"/>
      <c r="QH2384" s="473"/>
      <c r="QI2384" s="470"/>
      <c r="QJ2384" s="470"/>
      <c r="QK2384" s="470"/>
      <c r="QL2384" s="677"/>
      <c r="QM2384" s="470"/>
      <c r="QN2384" s="467"/>
      <c r="QO2384" s="559"/>
      <c r="QP2384" s="467"/>
      <c r="QQ2384" s="467"/>
      <c r="QR2384" s="467"/>
      <c r="QS2384" s="467"/>
      <c r="QT2384" s="467"/>
      <c r="QU2384" s="467"/>
      <c r="QV2384" s="467"/>
      <c r="QW2384" s="467"/>
      <c r="QX2384" s="467"/>
      <c r="QY2384" s="467"/>
      <c r="QZ2384" s="467"/>
      <c r="RA2384" s="467"/>
      <c r="RB2384" s="467"/>
      <c r="RC2384" s="467"/>
      <c r="RD2384" s="467"/>
      <c r="RE2384" s="467"/>
      <c r="RF2384" s="467"/>
      <c r="RG2384" s="467"/>
      <c r="RH2384" s="467"/>
      <c r="RI2384" s="467"/>
      <c r="RJ2384" s="467"/>
      <c r="RK2384" s="467"/>
      <c r="RL2384" s="1055"/>
      <c r="RM2384" s="695"/>
      <c r="RN2384" s="696"/>
      <c r="RO2384" s="696"/>
      <c r="RP2384" s="697"/>
      <c r="RQ2384" s="697"/>
      <c r="RR2384" s="473"/>
      <c r="RS2384" s="470"/>
      <c r="RT2384" s="470"/>
      <c r="RU2384" s="470"/>
      <c r="RV2384" s="677"/>
      <c r="RW2384" s="470"/>
      <c r="RX2384" s="467"/>
      <c r="RY2384" s="559"/>
      <c r="RZ2384" s="467"/>
      <c r="SA2384" s="467"/>
      <c r="SB2384" s="467"/>
      <c r="SC2384" s="467"/>
      <c r="SD2384" s="467"/>
      <c r="SE2384" s="467"/>
      <c r="SF2384" s="467"/>
      <c r="SG2384" s="467"/>
      <c r="SH2384" s="467"/>
      <c r="SI2384" s="467"/>
      <c r="SJ2384" s="467"/>
      <c r="SK2384" s="467"/>
      <c r="SL2384" s="467"/>
      <c r="SM2384" s="467"/>
      <c r="SN2384" s="467"/>
      <c r="SO2384" s="467"/>
      <c r="SP2384" s="467"/>
      <c r="SQ2384" s="467"/>
      <c r="SR2384" s="467"/>
      <c r="SS2384" s="467"/>
      <c r="ST2384" s="467"/>
      <c r="SU2384" s="467"/>
      <c r="SV2384" s="1055"/>
      <c r="SW2384" s="695"/>
      <c r="SX2384" s="696"/>
      <c r="SY2384" s="696"/>
      <c r="SZ2384" s="697"/>
      <c r="TA2384" s="697"/>
      <c r="TB2384" s="473"/>
      <c r="TC2384" s="470"/>
      <c r="TD2384" s="470"/>
      <c r="TE2384" s="470"/>
      <c r="TF2384" s="677"/>
      <c r="TG2384" s="470"/>
      <c r="TH2384" s="467"/>
      <c r="TI2384" s="559"/>
      <c r="TJ2384" s="467"/>
      <c r="TK2384" s="467"/>
      <c r="TL2384" s="467"/>
      <c r="TM2384" s="467"/>
      <c r="TN2384" s="467"/>
      <c r="TO2384" s="467"/>
      <c r="TP2384" s="467"/>
      <c r="TQ2384" s="467"/>
      <c r="TR2384" s="467"/>
      <c r="TS2384" s="467"/>
      <c r="TT2384" s="467"/>
      <c r="TU2384" s="467"/>
      <c r="TV2384" s="467"/>
      <c r="TW2384" s="467"/>
      <c r="TX2384" s="467"/>
      <c r="TY2384" s="467"/>
      <c r="TZ2384" s="467"/>
      <c r="UA2384" s="467"/>
      <c r="UB2384" s="467"/>
      <c r="UC2384" s="467"/>
      <c r="UD2384" s="467"/>
      <c r="UE2384" s="467"/>
      <c r="UF2384" s="1055"/>
      <c r="UG2384" s="695"/>
      <c r="UH2384" s="696"/>
      <c r="UI2384" s="696"/>
      <c r="UJ2384" s="697"/>
      <c r="UK2384" s="697"/>
      <c r="UL2384" s="473"/>
      <c r="UM2384" s="470"/>
      <c r="UN2384" s="470"/>
      <c r="UO2384" s="470"/>
      <c r="UP2384" s="677"/>
      <c r="UQ2384" s="470"/>
      <c r="UR2384" s="467"/>
      <c r="US2384" s="559"/>
      <c r="UT2384" s="467"/>
      <c r="UU2384" s="467"/>
      <c r="UV2384" s="467"/>
      <c r="UW2384" s="467"/>
      <c r="UX2384" s="467"/>
      <c r="UY2384" s="467"/>
      <c r="UZ2384" s="467"/>
      <c r="VA2384" s="467"/>
      <c r="VB2384" s="467"/>
      <c r="VC2384" s="467"/>
      <c r="VD2384" s="467"/>
      <c r="VE2384" s="467"/>
      <c r="VF2384" s="467"/>
      <c r="VG2384" s="467"/>
      <c r="VH2384" s="467"/>
      <c r="VI2384" s="467"/>
      <c r="VJ2384" s="467"/>
      <c r="VK2384" s="467"/>
      <c r="VL2384" s="467"/>
      <c r="VM2384" s="467"/>
      <c r="VN2384" s="467"/>
      <c r="VO2384" s="467"/>
      <c r="VP2384" s="1055"/>
      <c r="VQ2384" s="695"/>
      <c r="VR2384" s="696"/>
      <c r="VS2384" s="696"/>
      <c r="VT2384" s="697"/>
      <c r="VU2384" s="697"/>
      <c r="VV2384" s="473"/>
      <c r="VW2384" s="470"/>
      <c r="VX2384" s="470"/>
      <c r="VY2384" s="470"/>
      <c r="VZ2384" s="677"/>
      <c r="WA2384" s="470"/>
      <c r="WB2384" s="467"/>
      <c r="WC2384" s="559"/>
      <c r="WD2384" s="467"/>
      <c r="WE2384" s="467"/>
      <c r="WF2384" s="467"/>
      <c r="WG2384" s="467"/>
      <c r="WH2384" s="467"/>
      <c r="WI2384" s="467"/>
      <c r="WJ2384" s="467"/>
      <c r="WK2384" s="467"/>
      <c r="WL2384" s="467"/>
      <c r="WM2384" s="467"/>
      <c r="WN2384" s="467"/>
      <c r="WO2384" s="467"/>
      <c r="WP2384" s="467"/>
      <c r="WQ2384" s="467"/>
      <c r="WR2384" s="467"/>
      <c r="WS2384" s="467"/>
      <c r="WT2384" s="467"/>
      <c r="WU2384" s="467"/>
      <c r="WV2384" s="467"/>
      <c r="WW2384" s="467"/>
      <c r="WX2384" s="467"/>
      <c r="WY2384" s="467"/>
      <c r="WZ2384" s="1055"/>
      <c r="XA2384" s="695"/>
      <c r="XB2384" s="696"/>
      <c r="XC2384" s="696"/>
      <c r="XD2384" s="697"/>
      <c r="XE2384" s="697"/>
      <c r="XF2384" s="473"/>
      <c r="XG2384" s="470"/>
      <c r="XH2384" s="470"/>
      <c r="XI2384" s="470"/>
      <c r="XJ2384" s="677"/>
      <c r="XK2384" s="470"/>
      <c r="XL2384" s="467"/>
      <c r="XM2384" s="559"/>
      <c r="XN2384" s="467"/>
      <c r="XO2384" s="467"/>
      <c r="XP2384" s="467"/>
      <c r="XQ2384" s="467"/>
      <c r="XR2384" s="467"/>
      <c r="XS2384" s="467"/>
      <c r="XT2384" s="467"/>
      <c r="XU2384" s="467"/>
      <c r="XV2384" s="467"/>
      <c r="XW2384" s="467"/>
      <c r="XX2384" s="467"/>
      <c r="XY2384" s="467"/>
      <c r="XZ2384" s="467"/>
      <c r="YA2384" s="467"/>
      <c r="YB2384" s="467"/>
      <c r="YC2384" s="467"/>
      <c r="YD2384" s="467"/>
      <c r="YE2384" s="467"/>
      <c r="YF2384" s="467"/>
      <c r="YG2384" s="467"/>
      <c r="YH2384" s="467"/>
      <c r="YI2384" s="467"/>
      <c r="YJ2384" s="1055"/>
      <c r="YK2384" s="695"/>
      <c r="YL2384" s="696"/>
      <c r="YM2384" s="696"/>
      <c r="YN2384" s="697"/>
      <c r="YO2384" s="697"/>
      <c r="YP2384" s="473"/>
      <c r="YQ2384" s="470"/>
      <c r="YR2384" s="470"/>
      <c r="YS2384" s="470"/>
      <c r="YT2384" s="677"/>
      <c r="YU2384" s="470"/>
      <c r="YV2384" s="467"/>
      <c r="YW2384" s="559"/>
      <c r="YX2384" s="467"/>
      <c r="YY2384" s="467"/>
      <c r="YZ2384" s="467"/>
      <c r="ZA2384" s="467"/>
      <c r="ZB2384" s="467"/>
      <c r="ZC2384" s="467"/>
      <c r="ZD2384" s="467"/>
      <c r="ZE2384" s="467"/>
      <c r="ZF2384" s="467"/>
      <c r="ZG2384" s="467"/>
      <c r="ZH2384" s="467"/>
      <c r="ZI2384" s="467"/>
      <c r="ZJ2384" s="467"/>
      <c r="ZK2384" s="467"/>
      <c r="ZL2384" s="467"/>
      <c r="ZM2384" s="467"/>
      <c r="ZN2384" s="467"/>
      <c r="ZO2384" s="467"/>
      <c r="ZP2384" s="467"/>
      <c r="ZQ2384" s="467"/>
      <c r="ZR2384" s="467"/>
      <c r="ZS2384" s="467"/>
      <c r="ZT2384" s="1055"/>
      <c r="ZU2384" s="695"/>
      <c r="ZV2384" s="696"/>
      <c r="ZW2384" s="696"/>
      <c r="ZX2384" s="697"/>
      <c r="ZY2384" s="697"/>
      <c r="ZZ2384" s="473"/>
      <c r="AAA2384" s="470"/>
      <c r="AAB2384" s="470"/>
      <c r="AAC2384" s="470"/>
      <c r="AAD2384" s="677"/>
      <c r="AAE2384" s="470"/>
      <c r="AAF2384" s="467"/>
      <c r="AAG2384" s="559"/>
      <c r="AAH2384" s="467"/>
      <c r="AAI2384" s="467"/>
      <c r="AAJ2384" s="467"/>
      <c r="AAK2384" s="467"/>
      <c r="AAL2384" s="467"/>
      <c r="AAM2384" s="467"/>
      <c r="AAN2384" s="467"/>
      <c r="AAO2384" s="467"/>
      <c r="AAP2384" s="467"/>
      <c r="AAQ2384" s="467"/>
      <c r="AAR2384" s="467"/>
      <c r="AAS2384" s="467"/>
      <c r="AAT2384" s="467"/>
      <c r="AAU2384" s="467"/>
      <c r="AAV2384" s="467"/>
      <c r="AAW2384" s="467"/>
      <c r="AAX2384" s="467"/>
      <c r="AAY2384" s="467"/>
      <c r="AAZ2384" s="467"/>
      <c r="ABA2384" s="467"/>
      <c r="ABB2384" s="467"/>
      <c r="ABC2384" s="467"/>
      <c r="ABD2384" s="1055"/>
      <c r="ABE2384" s="695"/>
      <c r="ABF2384" s="696"/>
      <c r="ABG2384" s="696"/>
      <c r="ABH2384" s="697"/>
      <c r="ABI2384" s="697"/>
      <c r="ABJ2384" s="473"/>
      <c r="ABK2384" s="470"/>
      <c r="ABL2384" s="470"/>
      <c r="ABM2384" s="470"/>
      <c r="ABN2384" s="677"/>
      <c r="ABO2384" s="470"/>
      <c r="ABP2384" s="467"/>
      <c r="ABQ2384" s="559"/>
      <c r="ABR2384" s="467"/>
      <c r="ABS2384" s="467"/>
      <c r="ABT2384" s="467"/>
      <c r="ABU2384" s="467"/>
      <c r="ABV2384" s="467"/>
      <c r="ABW2384" s="467"/>
      <c r="ABX2384" s="467"/>
      <c r="ABY2384" s="467"/>
      <c r="ABZ2384" s="467"/>
      <c r="ACA2384" s="467"/>
      <c r="ACB2384" s="467"/>
      <c r="ACC2384" s="467"/>
      <c r="ACD2384" s="467"/>
      <c r="ACE2384" s="467"/>
      <c r="ACF2384" s="467"/>
      <c r="ACG2384" s="467"/>
      <c r="ACH2384" s="467"/>
      <c r="ACI2384" s="467"/>
      <c r="ACJ2384" s="467"/>
      <c r="ACK2384" s="467"/>
      <c r="ACL2384" s="467"/>
      <c r="ACM2384" s="467"/>
      <c r="ACN2384" s="1055"/>
      <c r="ACO2384" s="695"/>
      <c r="ACP2384" s="696"/>
      <c r="ACQ2384" s="696"/>
      <c r="ACR2384" s="697"/>
      <c r="ACS2384" s="697"/>
      <c r="ACT2384" s="473"/>
      <c r="ACU2384" s="470"/>
      <c r="ACV2384" s="470"/>
      <c r="ACW2384" s="470"/>
      <c r="ACX2384" s="677"/>
      <c r="ACY2384" s="470"/>
      <c r="ACZ2384" s="467"/>
      <c r="ADA2384" s="559"/>
      <c r="ADB2384" s="467"/>
      <c r="ADC2384" s="467"/>
      <c r="ADD2384" s="467"/>
      <c r="ADE2384" s="467"/>
      <c r="ADF2384" s="467"/>
      <c r="ADG2384" s="467"/>
      <c r="ADH2384" s="467"/>
      <c r="ADI2384" s="467"/>
      <c r="ADJ2384" s="467"/>
      <c r="ADK2384" s="467"/>
      <c r="ADL2384" s="467"/>
      <c r="ADM2384" s="467"/>
      <c r="ADN2384" s="467"/>
      <c r="ADO2384" s="467"/>
      <c r="ADP2384" s="467"/>
      <c r="ADQ2384" s="467"/>
      <c r="ADR2384" s="467"/>
      <c r="ADS2384" s="467"/>
      <c r="ADT2384" s="467"/>
      <c r="ADU2384" s="467"/>
      <c r="ADV2384" s="467"/>
      <c r="ADW2384" s="467"/>
      <c r="ADX2384" s="1055"/>
      <c r="ADY2384" s="695"/>
      <c r="ADZ2384" s="696"/>
      <c r="AEA2384" s="696"/>
      <c r="AEB2384" s="697"/>
      <c r="AEC2384" s="697"/>
      <c r="AED2384" s="473"/>
      <c r="AEE2384" s="470"/>
      <c r="AEF2384" s="470"/>
      <c r="AEG2384" s="470"/>
      <c r="AEH2384" s="677"/>
      <c r="AEI2384" s="470"/>
      <c r="AEJ2384" s="467"/>
      <c r="AEK2384" s="559"/>
      <c r="AEL2384" s="467"/>
      <c r="AEM2384" s="467"/>
      <c r="AEN2384" s="467"/>
      <c r="AEO2384" s="467"/>
      <c r="AEP2384" s="467"/>
      <c r="AEQ2384" s="467"/>
      <c r="AER2384" s="467"/>
      <c r="AES2384" s="467"/>
      <c r="AET2384" s="467"/>
      <c r="AEU2384" s="467"/>
      <c r="AEV2384" s="467"/>
      <c r="AEW2384" s="467"/>
      <c r="AEX2384" s="467"/>
      <c r="AEY2384" s="467"/>
      <c r="AEZ2384" s="467"/>
      <c r="AFA2384" s="467"/>
      <c r="AFB2384" s="467"/>
      <c r="AFC2384" s="467"/>
      <c r="AFD2384" s="467"/>
      <c r="AFE2384" s="467"/>
      <c r="AFF2384" s="467"/>
      <c r="AFG2384" s="467"/>
      <c r="AFH2384" s="1055"/>
      <c r="AFI2384" s="695"/>
      <c r="AFJ2384" s="696"/>
      <c r="AFK2384" s="696"/>
      <c r="AFL2384" s="697"/>
      <c r="AFM2384" s="697"/>
      <c r="AFN2384" s="473"/>
      <c r="AFO2384" s="470"/>
      <c r="AFP2384" s="470"/>
      <c r="AFQ2384" s="470"/>
      <c r="AFR2384" s="677"/>
      <c r="AFS2384" s="470"/>
      <c r="AFT2384" s="467"/>
      <c r="AFU2384" s="559"/>
      <c r="AFV2384" s="467"/>
      <c r="AFW2384" s="467"/>
      <c r="AFX2384" s="467"/>
      <c r="AFY2384" s="467"/>
      <c r="AFZ2384" s="467"/>
      <c r="AGA2384" s="467"/>
      <c r="AGB2384" s="467"/>
      <c r="AGC2384" s="467"/>
      <c r="AGD2384" s="467"/>
      <c r="AGE2384" s="467"/>
      <c r="AGF2384" s="467"/>
      <c r="AGG2384" s="467"/>
      <c r="AGH2384" s="467"/>
      <c r="AGI2384" s="467"/>
      <c r="AGJ2384" s="467"/>
      <c r="AGK2384" s="467"/>
      <c r="AGL2384" s="467"/>
      <c r="AGM2384" s="467"/>
      <c r="AGN2384" s="467"/>
      <c r="AGO2384" s="467"/>
      <c r="AGP2384" s="467"/>
      <c r="AGQ2384" s="467"/>
      <c r="AGR2384" s="1055"/>
      <c r="AGS2384" s="695"/>
      <c r="AGT2384" s="696"/>
      <c r="AGU2384" s="696"/>
      <c r="AGV2384" s="697"/>
      <c r="AGW2384" s="697"/>
      <c r="AGX2384" s="473"/>
      <c r="AGY2384" s="470"/>
      <c r="AGZ2384" s="470"/>
      <c r="AHA2384" s="470"/>
      <c r="AHB2384" s="677"/>
      <c r="AHC2384" s="470"/>
      <c r="AHD2384" s="467"/>
      <c r="AHE2384" s="559"/>
      <c r="AHF2384" s="467"/>
      <c r="AHG2384" s="467"/>
      <c r="AHH2384" s="467"/>
      <c r="AHI2384" s="467"/>
      <c r="AHJ2384" s="467"/>
      <c r="AHK2384" s="467"/>
      <c r="AHL2384" s="467"/>
      <c r="AHM2384" s="467"/>
      <c r="AHN2384" s="467"/>
      <c r="AHO2384" s="467"/>
      <c r="AHP2384" s="467"/>
      <c r="AHQ2384" s="467"/>
      <c r="AHR2384" s="467"/>
      <c r="AHS2384" s="467"/>
      <c r="AHT2384" s="467"/>
      <c r="AHU2384" s="467"/>
      <c r="AHV2384" s="467"/>
      <c r="AHW2384" s="467"/>
      <c r="AHX2384" s="467"/>
      <c r="AHY2384" s="467"/>
      <c r="AHZ2384" s="467"/>
      <c r="AIA2384" s="467"/>
      <c r="AIB2384" s="1055"/>
      <c r="AIC2384" s="695"/>
      <c r="AID2384" s="696"/>
      <c r="AIE2384" s="696"/>
      <c r="AIF2384" s="697"/>
      <c r="AIG2384" s="697"/>
      <c r="AIH2384" s="473"/>
      <c r="AII2384" s="470"/>
      <c r="AIJ2384" s="470"/>
      <c r="AIK2384" s="470"/>
      <c r="AIL2384" s="677"/>
      <c r="AIM2384" s="470"/>
      <c r="AIN2384" s="467"/>
      <c r="AIO2384" s="559"/>
      <c r="AIP2384" s="467"/>
      <c r="AIQ2384" s="467"/>
      <c r="AIR2384" s="467"/>
      <c r="AIS2384" s="467"/>
      <c r="AIT2384" s="467"/>
      <c r="AIU2384" s="467"/>
      <c r="AIV2384" s="467"/>
      <c r="AIW2384" s="467"/>
      <c r="AIX2384" s="467"/>
      <c r="AIY2384" s="467"/>
      <c r="AIZ2384" s="467"/>
      <c r="AJA2384" s="467"/>
      <c r="AJB2384" s="467"/>
      <c r="AJC2384" s="467"/>
      <c r="AJD2384" s="467"/>
      <c r="AJE2384" s="467"/>
      <c r="AJF2384" s="467"/>
      <c r="AJG2384" s="467"/>
      <c r="AJH2384" s="467"/>
      <c r="AJI2384" s="467"/>
      <c r="AJJ2384" s="467"/>
      <c r="AJK2384" s="467"/>
      <c r="AJL2384" s="1055"/>
      <c r="AJM2384" s="695"/>
      <c r="AJN2384" s="696"/>
      <c r="AJO2384" s="696"/>
      <c r="AJP2384" s="697"/>
      <c r="AJQ2384" s="697"/>
      <c r="AJR2384" s="473"/>
      <c r="AJS2384" s="470"/>
      <c r="AJT2384" s="470"/>
      <c r="AJU2384" s="470"/>
      <c r="AJV2384" s="677"/>
      <c r="AJW2384" s="470"/>
      <c r="AJX2384" s="467"/>
      <c r="AJY2384" s="559"/>
      <c r="AJZ2384" s="467"/>
      <c r="AKA2384" s="467"/>
      <c r="AKB2384" s="467"/>
      <c r="AKC2384" s="467"/>
      <c r="AKD2384" s="467"/>
      <c r="AKE2384" s="467"/>
      <c r="AKF2384" s="467"/>
      <c r="AKG2384" s="467"/>
      <c r="AKH2384" s="467"/>
      <c r="AKI2384" s="467"/>
      <c r="AKJ2384" s="467"/>
      <c r="AKK2384" s="467"/>
      <c r="AKL2384" s="467"/>
      <c r="AKM2384" s="467"/>
      <c r="AKN2384" s="467"/>
      <c r="AKO2384" s="467"/>
      <c r="AKP2384" s="467"/>
      <c r="AKQ2384" s="467"/>
      <c r="AKR2384" s="467"/>
      <c r="AKS2384" s="467"/>
      <c r="AKT2384" s="467"/>
      <c r="AKU2384" s="467"/>
      <c r="AKV2384" s="1055"/>
      <c r="AKW2384" s="695"/>
      <c r="AKX2384" s="696"/>
      <c r="AKY2384" s="696"/>
      <c r="AKZ2384" s="697"/>
      <c r="ALA2384" s="697"/>
      <c r="ALB2384" s="473"/>
      <c r="ALC2384" s="470"/>
      <c r="ALD2384" s="470"/>
      <c r="ALE2384" s="470"/>
      <c r="ALF2384" s="677"/>
      <c r="ALG2384" s="470"/>
      <c r="ALH2384" s="467"/>
      <c r="ALI2384" s="559"/>
      <c r="ALJ2384" s="467"/>
      <c r="ALK2384" s="467"/>
      <c r="ALL2384" s="467"/>
      <c r="ALM2384" s="467"/>
      <c r="ALN2384" s="467"/>
      <c r="ALO2384" s="467"/>
      <c r="ALP2384" s="467"/>
      <c r="ALQ2384" s="467"/>
      <c r="ALR2384" s="467"/>
      <c r="ALS2384" s="467"/>
      <c r="ALT2384" s="467"/>
      <c r="ALU2384" s="467"/>
      <c r="ALV2384" s="467"/>
      <c r="ALW2384" s="467"/>
      <c r="ALX2384" s="467"/>
      <c r="ALY2384" s="467"/>
      <c r="ALZ2384" s="467"/>
      <c r="AMA2384" s="467"/>
      <c r="AMB2384" s="467"/>
      <c r="AMC2384" s="467"/>
      <c r="AMD2384" s="467"/>
      <c r="AME2384" s="467"/>
      <c r="AMF2384" s="1055"/>
      <c r="AMG2384" s="695"/>
      <c r="AMH2384" s="696"/>
      <c r="AMI2384" s="696"/>
      <c r="AMJ2384" s="697"/>
      <c r="AMK2384" s="697"/>
      <c r="AML2384" s="473"/>
      <c r="AMM2384" s="470"/>
      <c r="AMN2384" s="470"/>
      <c r="AMO2384" s="470"/>
      <c r="AMP2384" s="677"/>
      <c r="AMQ2384" s="470"/>
      <c r="AMR2384" s="467"/>
      <c r="AMS2384" s="559"/>
      <c r="AMT2384" s="467"/>
      <c r="AMU2384" s="467"/>
      <c r="AMV2384" s="467"/>
      <c r="AMW2384" s="467"/>
      <c r="AMX2384" s="467"/>
      <c r="AMY2384" s="467"/>
      <c r="AMZ2384" s="467"/>
      <c r="ANA2384" s="467"/>
      <c r="ANB2384" s="467"/>
      <c r="ANC2384" s="467"/>
      <c r="AND2384" s="467"/>
      <c r="ANE2384" s="467"/>
      <c r="ANF2384" s="467"/>
      <c r="ANG2384" s="467"/>
      <c r="ANH2384" s="467"/>
      <c r="ANI2384" s="467"/>
      <c r="ANJ2384" s="467"/>
      <c r="ANK2384" s="467"/>
      <c r="ANL2384" s="467"/>
      <c r="ANM2384" s="467"/>
      <c r="ANN2384" s="467"/>
      <c r="ANO2384" s="467"/>
      <c r="ANP2384" s="1055"/>
      <c r="ANQ2384" s="695"/>
      <c r="ANR2384" s="696"/>
      <c r="ANS2384" s="696"/>
      <c r="ANT2384" s="697"/>
      <c r="ANU2384" s="697"/>
      <c r="ANV2384" s="473"/>
      <c r="ANW2384" s="470"/>
      <c r="ANX2384" s="470"/>
      <c r="ANY2384" s="470"/>
      <c r="ANZ2384" s="677"/>
      <c r="AOA2384" s="470"/>
      <c r="AOB2384" s="467"/>
      <c r="AOC2384" s="559"/>
      <c r="AOD2384" s="467"/>
      <c r="AOE2384" s="467"/>
      <c r="AOF2384" s="467"/>
      <c r="AOG2384" s="467"/>
      <c r="AOH2384" s="467"/>
      <c r="AOI2384" s="467"/>
      <c r="AOJ2384" s="467"/>
      <c r="AOK2384" s="467"/>
      <c r="AOL2384" s="467"/>
      <c r="AOM2384" s="467"/>
      <c r="AON2384" s="467"/>
      <c r="AOO2384" s="467"/>
      <c r="AOP2384" s="467"/>
      <c r="AOQ2384" s="467"/>
      <c r="AOR2384" s="467"/>
      <c r="AOS2384" s="467"/>
      <c r="AOT2384" s="467"/>
      <c r="AOU2384" s="467"/>
      <c r="AOV2384" s="467"/>
      <c r="AOW2384" s="467"/>
      <c r="AOX2384" s="467"/>
      <c r="AOY2384" s="467"/>
      <c r="AOZ2384" s="1055"/>
      <c r="APA2384" s="695"/>
      <c r="APB2384" s="696"/>
      <c r="APC2384" s="696"/>
      <c r="APD2384" s="697"/>
      <c r="APE2384" s="697"/>
      <c r="APF2384" s="473"/>
      <c r="APG2384" s="470"/>
      <c r="APH2384" s="470"/>
      <c r="API2384" s="470"/>
      <c r="APJ2384" s="677"/>
      <c r="APK2384" s="470"/>
      <c r="APL2384" s="467"/>
      <c r="APM2384" s="559"/>
      <c r="APN2384" s="467"/>
      <c r="APO2384" s="467"/>
      <c r="APP2384" s="467"/>
      <c r="APQ2384" s="467"/>
      <c r="APR2384" s="467"/>
      <c r="APS2384" s="467"/>
      <c r="APT2384" s="467"/>
      <c r="APU2384" s="467"/>
      <c r="APV2384" s="467"/>
      <c r="APW2384" s="467"/>
      <c r="APX2384" s="467"/>
      <c r="APY2384" s="467"/>
      <c r="APZ2384" s="467"/>
      <c r="AQA2384" s="467"/>
      <c r="AQB2384" s="467"/>
      <c r="AQC2384" s="467"/>
      <c r="AQD2384" s="467"/>
      <c r="AQE2384" s="467"/>
      <c r="AQF2384" s="467"/>
      <c r="AQG2384" s="467"/>
      <c r="AQH2384" s="467"/>
      <c r="AQI2384" s="467"/>
      <c r="AQJ2384" s="1055"/>
      <c r="AQK2384" s="695"/>
      <c r="AQL2384" s="696"/>
      <c r="AQM2384" s="696"/>
      <c r="AQN2384" s="697"/>
      <c r="AQO2384" s="697"/>
      <c r="AQP2384" s="473"/>
      <c r="AQQ2384" s="470"/>
      <c r="AQR2384" s="470"/>
      <c r="AQS2384" s="470"/>
      <c r="AQT2384" s="677"/>
      <c r="AQU2384" s="470"/>
      <c r="AQV2384" s="467"/>
      <c r="AQW2384" s="559"/>
      <c r="AQX2384" s="467"/>
      <c r="AQY2384" s="467"/>
      <c r="AQZ2384" s="467"/>
      <c r="ARA2384" s="467"/>
      <c r="ARB2384" s="467"/>
      <c r="ARC2384" s="467"/>
      <c r="ARD2384" s="467"/>
      <c r="ARE2384" s="467"/>
      <c r="ARF2384" s="467"/>
      <c r="ARG2384" s="467"/>
      <c r="ARH2384" s="467"/>
      <c r="ARI2384" s="467"/>
      <c r="ARJ2384" s="467"/>
      <c r="ARK2384" s="467"/>
      <c r="ARL2384" s="467"/>
      <c r="ARM2384" s="467"/>
      <c r="ARN2384" s="467"/>
      <c r="ARO2384" s="467"/>
      <c r="ARP2384" s="467"/>
      <c r="ARQ2384" s="467"/>
      <c r="ARR2384" s="467"/>
      <c r="ARS2384" s="467"/>
      <c r="ART2384" s="1055"/>
      <c r="ARU2384" s="695"/>
      <c r="ARV2384" s="696"/>
      <c r="ARW2384" s="696"/>
      <c r="ARX2384" s="697"/>
      <c r="ARY2384" s="697"/>
      <c r="ARZ2384" s="473"/>
      <c r="ASA2384" s="470"/>
      <c r="ASB2384" s="470"/>
      <c r="ASC2384" s="470"/>
      <c r="ASD2384" s="677"/>
      <c r="ASE2384" s="470"/>
      <c r="ASF2384" s="467"/>
      <c r="ASG2384" s="559"/>
      <c r="ASH2384" s="467"/>
      <c r="ASI2384" s="467"/>
      <c r="ASJ2384" s="467"/>
      <c r="ASK2384" s="467"/>
      <c r="ASL2384" s="467"/>
      <c r="ASM2384" s="467"/>
      <c r="ASN2384" s="467"/>
      <c r="ASO2384" s="467"/>
      <c r="ASP2384" s="467"/>
      <c r="ASQ2384" s="467"/>
      <c r="ASR2384" s="467"/>
      <c r="ASS2384" s="467"/>
      <c r="AST2384" s="467"/>
      <c r="ASU2384" s="467"/>
      <c r="ASV2384" s="467"/>
      <c r="ASW2384" s="467"/>
      <c r="ASX2384" s="467"/>
      <c r="ASY2384" s="467"/>
      <c r="ASZ2384" s="467"/>
      <c r="ATA2384" s="467"/>
      <c r="ATB2384" s="467"/>
      <c r="ATC2384" s="467"/>
      <c r="ATD2384" s="1055"/>
      <c r="ATE2384" s="695"/>
      <c r="ATF2384" s="696"/>
      <c r="ATG2384" s="696"/>
      <c r="ATH2384" s="697"/>
      <c r="ATI2384" s="697"/>
      <c r="ATJ2384" s="473"/>
      <c r="ATK2384" s="470"/>
      <c r="ATL2384" s="470"/>
      <c r="ATM2384" s="470"/>
      <c r="ATN2384" s="677"/>
      <c r="ATO2384" s="470"/>
      <c r="ATP2384" s="467"/>
      <c r="ATQ2384" s="559"/>
      <c r="ATR2384" s="467"/>
      <c r="ATS2384" s="467"/>
      <c r="ATT2384" s="467"/>
      <c r="ATU2384" s="467"/>
      <c r="ATV2384" s="467"/>
      <c r="ATW2384" s="467"/>
      <c r="ATX2384" s="467"/>
      <c r="ATY2384" s="467"/>
      <c r="ATZ2384" s="467"/>
      <c r="AUA2384" s="467"/>
      <c r="AUB2384" s="467"/>
      <c r="AUC2384" s="467"/>
      <c r="AUD2384" s="467"/>
      <c r="AUE2384" s="467"/>
      <c r="AUF2384" s="467"/>
      <c r="AUG2384" s="467"/>
      <c r="AUH2384" s="467"/>
      <c r="AUI2384" s="467"/>
      <c r="AUJ2384" s="467"/>
      <c r="AUK2384" s="467"/>
      <c r="AUL2384" s="467"/>
      <c r="AUM2384" s="467"/>
      <c r="AUN2384" s="1055"/>
      <c r="AUO2384" s="695"/>
      <c r="AUP2384" s="696"/>
      <c r="AUQ2384" s="696"/>
      <c r="AUR2384" s="697"/>
      <c r="AUS2384" s="697"/>
      <c r="AUT2384" s="473"/>
      <c r="AUU2384" s="470"/>
      <c r="AUV2384" s="470"/>
      <c r="AUW2384" s="470"/>
      <c r="AUX2384" s="677"/>
      <c r="AUY2384" s="470"/>
      <c r="AUZ2384" s="467"/>
      <c r="AVA2384" s="559"/>
      <c r="AVB2384" s="467"/>
      <c r="AVC2384" s="467"/>
      <c r="AVD2384" s="467"/>
      <c r="AVE2384" s="467"/>
      <c r="AVF2384" s="467"/>
      <c r="AVG2384" s="467"/>
      <c r="AVH2384" s="467"/>
      <c r="AVI2384" s="467"/>
      <c r="AVJ2384" s="467"/>
      <c r="AVK2384" s="467"/>
      <c r="AVL2384" s="467"/>
      <c r="AVM2384" s="467"/>
      <c r="AVN2384" s="467"/>
      <c r="AVO2384" s="467"/>
      <c r="AVP2384" s="467"/>
      <c r="AVQ2384" s="467"/>
      <c r="AVR2384" s="467"/>
      <c r="AVS2384" s="467"/>
      <c r="AVT2384" s="467"/>
      <c r="AVU2384" s="467"/>
      <c r="AVV2384" s="467"/>
      <c r="AVW2384" s="467"/>
      <c r="AVX2384" s="1055"/>
      <c r="AVY2384" s="695"/>
      <c r="AVZ2384" s="696"/>
      <c r="AWA2384" s="696"/>
      <c r="AWB2384" s="697"/>
      <c r="AWC2384" s="697"/>
      <c r="AWD2384" s="473"/>
      <c r="AWE2384" s="470"/>
      <c r="AWF2384" s="470"/>
      <c r="AWG2384" s="470"/>
      <c r="AWH2384" s="677"/>
      <c r="AWI2384" s="470"/>
      <c r="AWJ2384" s="467"/>
      <c r="AWK2384" s="559"/>
      <c r="AWL2384" s="467"/>
      <c r="AWM2384" s="467"/>
      <c r="AWN2384" s="467"/>
      <c r="AWO2384" s="467"/>
      <c r="AWP2384" s="467"/>
      <c r="AWQ2384" s="467"/>
      <c r="AWR2384" s="467"/>
      <c r="AWS2384" s="467"/>
      <c r="AWT2384" s="467"/>
      <c r="AWU2384" s="467"/>
      <c r="AWV2384" s="467"/>
      <c r="AWW2384" s="467"/>
      <c r="AWX2384" s="467"/>
      <c r="AWY2384" s="467"/>
      <c r="AWZ2384" s="467"/>
      <c r="AXA2384" s="467"/>
      <c r="AXB2384" s="467"/>
      <c r="AXC2384" s="467"/>
      <c r="AXD2384" s="467"/>
      <c r="AXE2384" s="467"/>
      <c r="AXF2384" s="467"/>
      <c r="AXG2384" s="467"/>
      <c r="AXH2384" s="1055"/>
      <c r="AXI2384" s="695"/>
      <c r="AXJ2384" s="696"/>
      <c r="AXK2384" s="696"/>
      <c r="AXL2384" s="697"/>
      <c r="AXM2384" s="697"/>
      <c r="AXN2384" s="473"/>
      <c r="AXO2384" s="470"/>
      <c r="AXP2384" s="470"/>
      <c r="AXQ2384" s="470"/>
      <c r="AXR2384" s="677"/>
      <c r="AXS2384" s="470"/>
      <c r="AXT2384" s="467"/>
      <c r="AXU2384" s="559"/>
      <c r="AXV2384" s="467"/>
      <c r="AXW2384" s="467"/>
      <c r="AXX2384" s="467"/>
      <c r="AXY2384" s="467"/>
      <c r="AXZ2384" s="467"/>
      <c r="AYA2384" s="467"/>
      <c r="AYB2384" s="467"/>
      <c r="AYC2384" s="467"/>
      <c r="AYD2384" s="467"/>
      <c r="AYE2384" s="467"/>
      <c r="AYF2384" s="467"/>
      <c r="AYG2384" s="467"/>
      <c r="AYH2384" s="467"/>
      <c r="AYI2384" s="467"/>
      <c r="AYJ2384" s="467"/>
      <c r="AYK2384" s="467"/>
      <c r="AYL2384" s="467"/>
      <c r="AYM2384" s="467"/>
      <c r="AYN2384" s="467"/>
      <c r="AYO2384" s="467"/>
      <c r="AYP2384" s="467"/>
      <c r="AYQ2384" s="467"/>
      <c r="AYR2384" s="1055"/>
      <c r="AYS2384" s="695"/>
      <c r="AYT2384" s="696"/>
      <c r="AYU2384" s="696"/>
      <c r="AYV2384" s="697"/>
      <c r="AYW2384" s="697"/>
      <c r="AYX2384" s="473"/>
      <c r="AYY2384" s="470"/>
      <c r="AYZ2384" s="470"/>
      <c r="AZA2384" s="470"/>
      <c r="AZB2384" s="677"/>
      <c r="AZC2384" s="470"/>
      <c r="AZD2384" s="467"/>
      <c r="AZE2384" s="559"/>
      <c r="AZF2384" s="467"/>
      <c r="AZG2384" s="467"/>
      <c r="AZH2384" s="467"/>
      <c r="AZI2384" s="467"/>
      <c r="AZJ2384" s="467"/>
      <c r="AZK2384" s="467"/>
      <c r="AZL2384" s="467"/>
      <c r="AZM2384" s="467"/>
      <c r="AZN2384" s="467"/>
      <c r="AZO2384" s="467"/>
      <c r="AZP2384" s="467"/>
      <c r="AZQ2384" s="467"/>
      <c r="AZR2384" s="467"/>
      <c r="AZS2384" s="467"/>
      <c r="AZT2384" s="467"/>
      <c r="AZU2384" s="467"/>
      <c r="AZV2384" s="467"/>
      <c r="AZW2384" s="467"/>
      <c r="AZX2384" s="467"/>
      <c r="AZY2384" s="467"/>
      <c r="AZZ2384" s="467"/>
      <c r="BAA2384" s="467"/>
      <c r="BAB2384" s="1055"/>
      <c r="BAC2384" s="695"/>
      <c r="BAD2384" s="696"/>
      <c r="BAE2384" s="696"/>
      <c r="BAF2384" s="697"/>
      <c r="BAG2384" s="697"/>
      <c r="BAH2384" s="473"/>
      <c r="BAI2384" s="470"/>
      <c r="BAJ2384" s="470"/>
      <c r="BAK2384" s="470"/>
      <c r="BAL2384" s="677"/>
      <c r="BAM2384" s="470"/>
      <c r="BAN2384" s="467"/>
      <c r="BAO2384" s="559"/>
      <c r="BAP2384" s="467"/>
      <c r="BAQ2384" s="467"/>
      <c r="BAR2384" s="467"/>
      <c r="BAS2384" s="467"/>
      <c r="BAT2384" s="467"/>
      <c r="BAU2384" s="467"/>
      <c r="BAV2384" s="467"/>
      <c r="BAW2384" s="467"/>
      <c r="BAX2384" s="467"/>
      <c r="BAY2384" s="467"/>
      <c r="BAZ2384" s="467"/>
      <c r="BBA2384" s="467"/>
      <c r="BBB2384" s="467"/>
      <c r="BBC2384" s="467"/>
      <c r="BBD2384" s="467"/>
      <c r="BBE2384" s="467"/>
      <c r="BBF2384" s="467"/>
      <c r="BBG2384" s="467"/>
      <c r="BBH2384" s="467"/>
      <c r="BBI2384" s="467"/>
      <c r="BBJ2384" s="467"/>
      <c r="BBK2384" s="467"/>
      <c r="BBL2384" s="1055"/>
      <c r="BBM2384" s="695"/>
      <c r="BBN2384" s="696"/>
      <c r="BBO2384" s="696"/>
      <c r="BBP2384" s="697"/>
      <c r="BBQ2384" s="697"/>
      <c r="BBR2384" s="473"/>
      <c r="BBS2384" s="470"/>
      <c r="BBT2384" s="470"/>
      <c r="BBU2384" s="470"/>
      <c r="BBV2384" s="677"/>
      <c r="BBW2384" s="470"/>
      <c r="BBX2384" s="467"/>
      <c r="BBY2384" s="559"/>
      <c r="BBZ2384" s="467"/>
      <c r="BCA2384" s="467"/>
      <c r="BCB2384" s="467"/>
      <c r="BCC2384" s="467"/>
      <c r="BCD2384" s="467"/>
      <c r="BCE2384" s="467"/>
      <c r="BCF2384" s="467"/>
      <c r="BCG2384" s="467"/>
      <c r="BCH2384" s="467"/>
      <c r="BCI2384" s="467"/>
      <c r="BCJ2384" s="467"/>
      <c r="BCK2384" s="467"/>
      <c r="BCL2384" s="467"/>
      <c r="BCM2384" s="467"/>
      <c r="BCN2384" s="467"/>
      <c r="BCO2384" s="467"/>
      <c r="BCP2384" s="467"/>
      <c r="BCQ2384" s="467"/>
      <c r="BCR2384" s="467"/>
      <c r="BCS2384" s="467"/>
      <c r="BCT2384" s="467"/>
      <c r="BCU2384" s="467"/>
      <c r="BCV2384" s="1055"/>
      <c r="BCW2384" s="695"/>
      <c r="BCX2384" s="696"/>
      <c r="BCY2384" s="696"/>
      <c r="BCZ2384" s="697"/>
      <c r="BDA2384" s="697"/>
      <c r="BDB2384" s="473"/>
      <c r="BDC2384" s="470"/>
      <c r="BDD2384" s="470"/>
      <c r="BDE2384" s="470"/>
      <c r="BDF2384" s="677"/>
      <c r="BDG2384" s="470"/>
      <c r="BDH2384" s="467"/>
      <c r="BDI2384" s="559"/>
      <c r="BDJ2384" s="467"/>
      <c r="BDK2384" s="467"/>
      <c r="BDL2384" s="467"/>
      <c r="BDM2384" s="467"/>
      <c r="BDN2384" s="467"/>
      <c r="BDO2384" s="467"/>
      <c r="BDP2384" s="467"/>
      <c r="BDQ2384" s="467"/>
      <c r="BDR2384" s="467"/>
      <c r="BDS2384" s="467"/>
      <c r="BDT2384" s="467"/>
      <c r="BDU2384" s="467"/>
      <c r="BDV2384" s="467"/>
      <c r="BDW2384" s="467"/>
      <c r="BDX2384" s="467"/>
      <c r="BDY2384" s="467"/>
      <c r="BDZ2384" s="467"/>
      <c r="BEA2384" s="467"/>
      <c r="BEB2384" s="467"/>
      <c r="BEC2384" s="467"/>
      <c r="BED2384" s="467"/>
      <c r="BEE2384" s="467"/>
      <c r="BEF2384" s="1055"/>
      <c r="BEG2384" s="695"/>
      <c r="BEH2384" s="696"/>
      <c r="BEI2384" s="696"/>
      <c r="BEJ2384" s="697"/>
      <c r="BEK2384" s="697"/>
      <c r="BEL2384" s="473"/>
      <c r="BEM2384" s="470"/>
      <c r="BEN2384" s="470"/>
      <c r="BEO2384" s="470"/>
      <c r="BEP2384" s="677"/>
      <c r="BEQ2384" s="470"/>
      <c r="BER2384" s="467"/>
      <c r="BES2384" s="559"/>
      <c r="BET2384" s="467"/>
      <c r="BEU2384" s="467"/>
      <c r="BEV2384" s="467"/>
      <c r="BEW2384" s="467"/>
      <c r="BEX2384" s="467"/>
      <c r="BEY2384" s="467"/>
      <c r="BEZ2384" s="467"/>
      <c r="BFA2384" s="467"/>
      <c r="BFB2384" s="467"/>
      <c r="BFC2384" s="467"/>
      <c r="BFD2384" s="467"/>
      <c r="BFE2384" s="467"/>
      <c r="BFF2384" s="467"/>
      <c r="BFG2384" s="467"/>
      <c r="BFH2384" s="467"/>
      <c r="BFI2384" s="467"/>
      <c r="BFJ2384" s="467"/>
      <c r="BFK2384" s="467"/>
      <c r="BFL2384" s="467"/>
      <c r="BFM2384" s="467"/>
      <c r="BFN2384" s="467"/>
      <c r="BFO2384" s="467"/>
      <c r="BFP2384" s="1055"/>
      <c r="BFQ2384" s="695"/>
      <c r="BFR2384" s="696"/>
      <c r="BFS2384" s="696"/>
      <c r="BFT2384" s="697"/>
      <c r="BFU2384" s="697"/>
      <c r="BFV2384" s="473"/>
      <c r="BFW2384" s="470"/>
      <c r="BFX2384" s="470"/>
      <c r="BFY2384" s="470"/>
      <c r="BFZ2384" s="677"/>
      <c r="BGA2384" s="470"/>
      <c r="BGB2384" s="467"/>
      <c r="BGC2384" s="559"/>
      <c r="BGD2384" s="467"/>
      <c r="BGE2384" s="467"/>
      <c r="BGF2384" s="467"/>
      <c r="BGG2384" s="467"/>
      <c r="BGH2384" s="467"/>
      <c r="BGI2384" s="467"/>
      <c r="BGJ2384" s="467"/>
      <c r="BGK2384" s="467"/>
      <c r="BGL2384" s="467"/>
      <c r="BGM2384" s="467"/>
      <c r="BGN2384" s="467"/>
      <c r="BGO2384" s="467"/>
      <c r="BGP2384" s="467"/>
      <c r="BGQ2384" s="467"/>
      <c r="BGR2384" s="467"/>
      <c r="BGS2384" s="467"/>
      <c r="BGT2384" s="467"/>
      <c r="BGU2384" s="467"/>
      <c r="BGV2384" s="467"/>
      <c r="BGW2384" s="467"/>
      <c r="BGX2384" s="467"/>
      <c r="BGY2384" s="467"/>
      <c r="BGZ2384" s="1055"/>
      <c r="BHA2384" s="695"/>
      <c r="BHB2384" s="696"/>
      <c r="BHC2384" s="696"/>
      <c r="BHD2384" s="697"/>
      <c r="BHE2384" s="697"/>
      <c r="BHF2384" s="473"/>
      <c r="BHG2384" s="470"/>
      <c r="BHH2384" s="470"/>
      <c r="BHI2384" s="470"/>
      <c r="BHJ2384" s="677"/>
      <c r="BHK2384" s="470"/>
      <c r="BHL2384" s="467"/>
      <c r="BHM2384" s="559"/>
      <c r="BHN2384" s="467"/>
      <c r="BHO2384" s="467"/>
      <c r="BHP2384" s="467"/>
      <c r="BHQ2384" s="467"/>
      <c r="BHR2384" s="467"/>
      <c r="BHS2384" s="467"/>
      <c r="BHT2384" s="467"/>
      <c r="BHU2384" s="467"/>
      <c r="BHV2384" s="467"/>
      <c r="BHW2384" s="467"/>
      <c r="BHX2384" s="467"/>
      <c r="BHY2384" s="467"/>
      <c r="BHZ2384" s="467"/>
      <c r="BIA2384" s="467"/>
      <c r="BIB2384" s="467"/>
      <c r="BIC2384" s="467"/>
      <c r="BID2384" s="467"/>
      <c r="BIE2384" s="467"/>
      <c r="BIF2384" s="467"/>
      <c r="BIG2384" s="467"/>
      <c r="BIH2384" s="467"/>
      <c r="BII2384" s="467"/>
      <c r="BIJ2384" s="1055"/>
      <c r="BIK2384" s="695"/>
      <c r="BIL2384" s="696"/>
      <c r="BIM2384" s="696"/>
      <c r="BIN2384" s="697"/>
      <c r="BIO2384" s="697"/>
      <c r="BIP2384" s="473"/>
      <c r="BIQ2384" s="470"/>
      <c r="BIR2384" s="470"/>
      <c r="BIS2384" s="470"/>
      <c r="BIT2384" s="677"/>
      <c r="BIU2384" s="470"/>
      <c r="BIV2384" s="467"/>
      <c r="BIW2384" s="559"/>
      <c r="BIX2384" s="467"/>
      <c r="BIY2384" s="467"/>
      <c r="BIZ2384" s="467"/>
      <c r="BJA2384" s="467"/>
      <c r="BJB2384" s="467"/>
      <c r="BJC2384" s="467"/>
      <c r="BJD2384" s="467"/>
      <c r="BJE2384" s="467"/>
      <c r="BJF2384" s="467"/>
      <c r="BJG2384" s="467"/>
      <c r="BJH2384" s="467"/>
      <c r="BJI2384" s="467"/>
      <c r="BJJ2384" s="467"/>
      <c r="BJK2384" s="467"/>
      <c r="BJL2384" s="467"/>
      <c r="BJM2384" s="467"/>
      <c r="BJN2384" s="467"/>
      <c r="BJO2384" s="467"/>
      <c r="BJP2384" s="467"/>
      <c r="BJQ2384" s="467"/>
      <c r="BJR2384" s="467"/>
      <c r="BJS2384" s="467"/>
      <c r="BJT2384" s="1055"/>
      <c r="BJU2384" s="695"/>
      <c r="BJV2384" s="696"/>
      <c r="BJW2384" s="696"/>
      <c r="BJX2384" s="697"/>
      <c r="BJY2384" s="697"/>
      <c r="BJZ2384" s="473"/>
      <c r="BKA2384" s="470"/>
      <c r="BKB2384" s="470"/>
      <c r="BKC2384" s="470"/>
      <c r="BKD2384" s="677"/>
      <c r="BKE2384" s="470"/>
      <c r="BKF2384" s="467"/>
      <c r="BKG2384" s="559"/>
      <c r="BKH2384" s="467"/>
      <c r="BKI2384" s="467"/>
      <c r="BKJ2384" s="467"/>
      <c r="BKK2384" s="467"/>
      <c r="BKL2384" s="467"/>
      <c r="BKM2384" s="467"/>
      <c r="BKN2384" s="467"/>
      <c r="BKO2384" s="467"/>
      <c r="BKP2384" s="467"/>
      <c r="BKQ2384" s="467"/>
      <c r="BKR2384" s="467"/>
      <c r="BKS2384" s="467"/>
      <c r="BKT2384" s="467"/>
      <c r="BKU2384" s="467"/>
      <c r="BKV2384" s="467"/>
      <c r="BKW2384" s="467"/>
      <c r="BKX2384" s="467"/>
      <c r="BKY2384" s="467"/>
      <c r="BKZ2384" s="467"/>
      <c r="BLA2384" s="467"/>
      <c r="BLB2384" s="467"/>
      <c r="BLC2384" s="467"/>
      <c r="BLD2384" s="1055"/>
      <c r="BLE2384" s="695"/>
      <c r="BLF2384" s="696"/>
      <c r="BLG2384" s="696"/>
      <c r="BLH2384" s="697"/>
      <c r="BLI2384" s="697"/>
      <c r="BLJ2384" s="473"/>
      <c r="BLK2384" s="470"/>
      <c r="BLL2384" s="470"/>
      <c r="BLM2384" s="470"/>
      <c r="BLN2384" s="677"/>
      <c r="BLO2384" s="470"/>
      <c r="BLP2384" s="467"/>
      <c r="BLQ2384" s="559"/>
      <c r="BLR2384" s="467"/>
      <c r="BLS2384" s="467"/>
      <c r="BLT2384" s="467"/>
      <c r="BLU2384" s="467"/>
      <c r="BLV2384" s="467"/>
      <c r="BLW2384" s="467"/>
      <c r="BLX2384" s="467"/>
      <c r="BLY2384" s="467"/>
      <c r="BLZ2384" s="467"/>
      <c r="BMA2384" s="467"/>
      <c r="BMB2384" s="467"/>
      <c r="BMC2384" s="467"/>
      <c r="BMD2384" s="467"/>
      <c r="BME2384" s="467"/>
      <c r="BMF2384" s="467"/>
      <c r="BMG2384" s="467"/>
      <c r="BMH2384" s="467"/>
      <c r="BMI2384" s="467"/>
      <c r="BMJ2384" s="467"/>
      <c r="BMK2384" s="467"/>
      <c r="BML2384" s="467"/>
      <c r="BMM2384" s="467"/>
      <c r="BMN2384" s="1055"/>
      <c r="BMO2384" s="695"/>
      <c r="BMP2384" s="696"/>
      <c r="BMQ2384" s="696"/>
      <c r="BMR2384" s="697"/>
      <c r="BMS2384" s="697"/>
      <c r="BMT2384" s="473"/>
      <c r="BMU2384" s="470"/>
      <c r="BMV2384" s="470"/>
      <c r="BMW2384" s="470"/>
      <c r="BMX2384" s="677"/>
      <c r="BMY2384" s="470"/>
      <c r="BMZ2384" s="467"/>
      <c r="BNA2384" s="559"/>
      <c r="BNB2384" s="467"/>
      <c r="BNC2384" s="467"/>
      <c r="BND2384" s="467"/>
      <c r="BNE2384" s="467"/>
      <c r="BNF2384" s="467"/>
      <c r="BNG2384" s="467"/>
      <c r="BNH2384" s="467"/>
      <c r="BNI2384" s="467"/>
      <c r="BNJ2384" s="467"/>
      <c r="BNK2384" s="467"/>
      <c r="BNL2384" s="467"/>
      <c r="BNM2384" s="467"/>
      <c r="BNN2384" s="467"/>
      <c r="BNO2384" s="467"/>
      <c r="BNP2384" s="467"/>
      <c r="BNQ2384" s="467"/>
      <c r="BNR2384" s="467"/>
      <c r="BNS2384" s="467"/>
      <c r="BNT2384" s="467"/>
      <c r="BNU2384" s="467"/>
      <c r="BNV2384" s="467"/>
      <c r="BNW2384" s="467"/>
      <c r="BNX2384" s="1055"/>
      <c r="BNY2384" s="695"/>
      <c r="BNZ2384" s="696"/>
      <c r="BOA2384" s="696"/>
      <c r="BOB2384" s="697"/>
      <c r="BOC2384" s="697"/>
      <c r="BOD2384" s="473"/>
      <c r="BOE2384" s="470"/>
      <c r="BOF2384" s="470"/>
      <c r="BOG2384" s="470"/>
      <c r="BOH2384" s="677"/>
      <c r="BOI2384" s="470"/>
      <c r="BOJ2384" s="467"/>
      <c r="BOK2384" s="559"/>
      <c r="BOL2384" s="467"/>
      <c r="BOM2384" s="467"/>
      <c r="BON2384" s="467"/>
      <c r="BOO2384" s="467"/>
      <c r="BOP2384" s="467"/>
      <c r="BOQ2384" s="467"/>
      <c r="BOR2384" s="467"/>
      <c r="BOS2384" s="467"/>
      <c r="BOT2384" s="467"/>
      <c r="BOU2384" s="467"/>
      <c r="BOV2384" s="467"/>
      <c r="BOW2384" s="467"/>
      <c r="BOX2384" s="467"/>
      <c r="BOY2384" s="467"/>
      <c r="BOZ2384" s="467"/>
      <c r="BPA2384" s="467"/>
      <c r="BPB2384" s="467"/>
      <c r="BPC2384" s="467"/>
      <c r="BPD2384" s="467"/>
      <c r="BPE2384" s="467"/>
      <c r="BPF2384" s="467"/>
      <c r="BPG2384" s="467"/>
      <c r="BPH2384" s="1055"/>
      <c r="BPI2384" s="695"/>
      <c r="BPJ2384" s="696"/>
      <c r="BPK2384" s="696"/>
      <c r="BPL2384" s="697"/>
      <c r="BPM2384" s="697"/>
      <c r="BPN2384" s="473"/>
      <c r="BPO2384" s="470"/>
      <c r="BPP2384" s="470"/>
      <c r="BPQ2384" s="470"/>
      <c r="BPR2384" s="677"/>
      <c r="BPS2384" s="470"/>
      <c r="BPT2384" s="467"/>
      <c r="BPU2384" s="559"/>
      <c r="BPV2384" s="467"/>
      <c r="BPW2384" s="467"/>
      <c r="BPX2384" s="467"/>
      <c r="BPY2384" s="467"/>
      <c r="BPZ2384" s="467"/>
      <c r="BQA2384" s="467"/>
      <c r="BQB2384" s="467"/>
      <c r="BQC2384" s="467"/>
      <c r="BQD2384" s="467"/>
      <c r="BQE2384" s="467"/>
      <c r="BQF2384" s="467"/>
      <c r="BQG2384" s="467"/>
      <c r="BQH2384" s="467"/>
      <c r="BQI2384" s="467"/>
      <c r="BQJ2384" s="467"/>
      <c r="BQK2384" s="467"/>
      <c r="BQL2384" s="467"/>
      <c r="BQM2384" s="467"/>
      <c r="BQN2384" s="467"/>
      <c r="BQO2384" s="467"/>
      <c r="BQP2384" s="467"/>
      <c r="BQQ2384" s="467"/>
      <c r="BQR2384" s="1055"/>
      <c r="BQS2384" s="695"/>
      <c r="BQT2384" s="696"/>
      <c r="BQU2384" s="696"/>
      <c r="BQV2384" s="697"/>
      <c r="BQW2384" s="697"/>
      <c r="BQX2384" s="473"/>
      <c r="BQY2384" s="470"/>
      <c r="BQZ2384" s="470"/>
      <c r="BRA2384" s="470"/>
      <c r="BRB2384" s="677"/>
      <c r="BRC2384" s="470"/>
      <c r="BRD2384" s="467"/>
      <c r="BRE2384" s="559"/>
      <c r="BRF2384" s="467"/>
      <c r="BRG2384" s="467"/>
      <c r="BRH2384" s="467"/>
      <c r="BRI2384" s="467"/>
      <c r="BRJ2384" s="467"/>
      <c r="BRK2384" s="467"/>
      <c r="BRL2384" s="467"/>
      <c r="BRM2384" s="467"/>
      <c r="BRN2384" s="467"/>
      <c r="BRO2384" s="467"/>
      <c r="BRP2384" s="467"/>
      <c r="BRQ2384" s="467"/>
      <c r="BRR2384" s="467"/>
      <c r="BRS2384" s="467"/>
      <c r="BRT2384" s="467"/>
      <c r="BRU2384" s="467"/>
      <c r="BRV2384" s="467"/>
      <c r="BRW2384" s="467"/>
      <c r="BRX2384" s="467"/>
      <c r="BRY2384" s="467"/>
      <c r="BRZ2384" s="467"/>
      <c r="BSA2384" s="467"/>
      <c r="BSB2384" s="1055"/>
      <c r="BSC2384" s="695"/>
      <c r="BSD2384" s="696"/>
      <c r="BSE2384" s="696"/>
      <c r="BSF2384" s="697"/>
      <c r="BSG2384" s="697"/>
      <c r="BSH2384" s="473"/>
      <c r="BSI2384" s="470"/>
      <c r="BSJ2384" s="470"/>
      <c r="BSK2384" s="470"/>
      <c r="BSL2384" s="677"/>
      <c r="BSM2384" s="470"/>
      <c r="BSN2384" s="467"/>
      <c r="BSO2384" s="559"/>
      <c r="BSP2384" s="467"/>
      <c r="BSQ2384" s="467"/>
      <c r="BSR2384" s="467"/>
      <c r="BSS2384" s="467"/>
      <c r="BST2384" s="467"/>
      <c r="BSU2384" s="467"/>
      <c r="BSV2384" s="467"/>
      <c r="BSW2384" s="467"/>
      <c r="BSX2384" s="467"/>
      <c r="BSY2384" s="467"/>
      <c r="BSZ2384" s="467"/>
      <c r="BTA2384" s="467"/>
      <c r="BTB2384" s="467"/>
      <c r="BTC2384" s="467"/>
      <c r="BTD2384" s="467"/>
      <c r="BTE2384" s="467"/>
      <c r="BTF2384" s="467"/>
      <c r="BTG2384" s="467"/>
      <c r="BTH2384" s="467"/>
      <c r="BTI2384" s="467"/>
      <c r="BTJ2384" s="467"/>
      <c r="BTK2384" s="467"/>
      <c r="BTL2384" s="1055"/>
      <c r="BTM2384" s="695"/>
      <c r="BTN2384" s="696"/>
      <c r="BTO2384" s="696"/>
      <c r="BTP2384" s="697"/>
      <c r="BTQ2384" s="697"/>
      <c r="BTR2384" s="473"/>
      <c r="BTS2384" s="470"/>
      <c r="BTT2384" s="470"/>
      <c r="BTU2384" s="470"/>
      <c r="BTV2384" s="677"/>
      <c r="BTW2384" s="470"/>
      <c r="BTX2384" s="467"/>
      <c r="BTY2384" s="559"/>
      <c r="BTZ2384" s="467"/>
      <c r="BUA2384" s="467"/>
      <c r="BUB2384" s="467"/>
      <c r="BUC2384" s="467"/>
      <c r="BUD2384" s="467"/>
      <c r="BUE2384" s="467"/>
      <c r="BUF2384" s="467"/>
      <c r="BUG2384" s="467"/>
      <c r="BUH2384" s="467"/>
      <c r="BUI2384" s="467"/>
      <c r="BUJ2384" s="467"/>
      <c r="BUK2384" s="467"/>
      <c r="BUL2384" s="467"/>
      <c r="BUM2384" s="467"/>
      <c r="BUN2384" s="467"/>
      <c r="BUO2384" s="467"/>
      <c r="BUP2384" s="467"/>
      <c r="BUQ2384" s="467"/>
      <c r="BUR2384" s="467"/>
      <c r="BUS2384" s="467"/>
      <c r="BUT2384" s="467"/>
      <c r="BUU2384" s="467"/>
      <c r="BUV2384" s="1055"/>
      <c r="BUW2384" s="695"/>
      <c r="BUX2384" s="696"/>
      <c r="BUY2384" s="696"/>
      <c r="BUZ2384" s="697"/>
      <c r="BVA2384" s="697"/>
      <c r="BVB2384" s="473"/>
      <c r="BVC2384" s="470"/>
      <c r="BVD2384" s="470"/>
      <c r="BVE2384" s="470"/>
      <c r="BVF2384" s="677"/>
      <c r="BVG2384" s="470"/>
      <c r="BVH2384" s="467"/>
      <c r="BVI2384" s="559"/>
      <c r="BVJ2384" s="467"/>
      <c r="BVK2384" s="467"/>
      <c r="BVL2384" s="467"/>
      <c r="BVM2384" s="467"/>
      <c r="BVN2384" s="467"/>
      <c r="BVO2384" s="467"/>
      <c r="BVP2384" s="467"/>
      <c r="BVQ2384" s="467"/>
      <c r="BVR2384" s="467"/>
      <c r="BVS2384" s="467"/>
      <c r="BVT2384" s="467"/>
      <c r="BVU2384" s="467"/>
      <c r="BVV2384" s="467"/>
      <c r="BVW2384" s="467"/>
      <c r="BVX2384" s="467"/>
      <c r="BVY2384" s="467"/>
      <c r="BVZ2384" s="467"/>
      <c r="BWA2384" s="467"/>
      <c r="BWB2384" s="467"/>
      <c r="BWC2384" s="467"/>
      <c r="BWD2384" s="467"/>
      <c r="BWE2384" s="467"/>
      <c r="BWF2384" s="1055"/>
      <c r="BWG2384" s="695"/>
      <c r="BWH2384" s="696"/>
      <c r="BWI2384" s="696"/>
      <c r="BWJ2384" s="697"/>
      <c r="BWK2384" s="697"/>
      <c r="BWL2384" s="473"/>
      <c r="BWM2384" s="470"/>
      <c r="BWN2384" s="470"/>
      <c r="BWO2384" s="470"/>
      <c r="BWP2384" s="677"/>
      <c r="BWQ2384" s="470"/>
      <c r="BWR2384" s="467"/>
      <c r="BWS2384" s="559"/>
      <c r="BWT2384" s="467"/>
      <c r="BWU2384" s="467"/>
      <c r="BWV2384" s="467"/>
      <c r="BWW2384" s="467"/>
      <c r="BWX2384" s="467"/>
      <c r="BWY2384" s="467"/>
      <c r="BWZ2384" s="467"/>
      <c r="BXA2384" s="467"/>
      <c r="BXB2384" s="467"/>
      <c r="BXC2384" s="467"/>
      <c r="BXD2384" s="467"/>
      <c r="BXE2384" s="467"/>
      <c r="BXF2384" s="467"/>
      <c r="BXG2384" s="467"/>
      <c r="BXH2384" s="467"/>
      <c r="BXI2384" s="467"/>
      <c r="BXJ2384" s="467"/>
      <c r="BXK2384" s="467"/>
      <c r="BXL2384" s="467"/>
      <c r="BXM2384" s="467"/>
      <c r="BXN2384" s="467"/>
      <c r="BXO2384" s="467"/>
      <c r="BXP2384" s="1055"/>
      <c r="BXQ2384" s="695"/>
      <c r="BXR2384" s="696"/>
      <c r="BXS2384" s="696"/>
      <c r="BXT2384" s="697"/>
      <c r="BXU2384" s="697"/>
      <c r="BXV2384" s="473"/>
      <c r="BXW2384" s="470"/>
      <c r="BXX2384" s="470"/>
      <c r="BXY2384" s="470"/>
      <c r="BXZ2384" s="677"/>
      <c r="BYA2384" s="470"/>
      <c r="BYB2384" s="467"/>
      <c r="BYC2384" s="559"/>
      <c r="BYD2384" s="467"/>
      <c r="BYE2384" s="467"/>
      <c r="BYF2384" s="467"/>
      <c r="BYG2384" s="467"/>
      <c r="BYH2384" s="467"/>
      <c r="BYI2384" s="467"/>
      <c r="BYJ2384" s="467"/>
      <c r="BYK2384" s="467"/>
      <c r="BYL2384" s="467"/>
      <c r="BYM2384" s="467"/>
      <c r="BYN2384" s="467"/>
      <c r="BYO2384" s="467"/>
      <c r="BYP2384" s="467"/>
      <c r="BYQ2384" s="467"/>
      <c r="BYR2384" s="467"/>
      <c r="BYS2384" s="467"/>
      <c r="BYT2384" s="467"/>
      <c r="BYU2384" s="467"/>
      <c r="BYV2384" s="467"/>
      <c r="BYW2384" s="467"/>
      <c r="BYX2384" s="467"/>
      <c r="BYY2384" s="467"/>
      <c r="BYZ2384" s="1055"/>
      <c r="BZA2384" s="695"/>
      <c r="BZB2384" s="696"/>
      <c r="BZC2384" s="696"/>
      <c r="BZD2384" s="697"/>
      <c r="BZE2384" s="697"/>
      <c r="BZF2384" s="473"/>
      <c r="BZG2384" s="470"/>
      <c r="BZH2384" s="470"/>
      <c r="BZI2384" s="470"/>
      <c r="BZJ2384" s="677"/>
      <c r="BZK2384" s="470"/>
      <c r="BZL2384" s="467"/>
      <c r="BZM2384" s="559"/>
      <c r="BZN2384" s="467"/>
      <c r="BZO2384" s="467"/>
      <c r="BZP2384" s="467"/>
      <c r="BZQ2384" s="467"/>
      <c r="BZR2384" s="467"/>
      <c r="BZS2384" s="467"/>
      <c r="BZT2384" s="467"/>
      <c r="BZU2384" s="467"/>
      <c r="BZV2384" s="467"/>
      <c r="BZW2384" s="467"/>
      <c r="BZX2384" s="467"/>
      <c r="BZY2384" s="467"/>
      <c r="BZZ2384" s="467"/>
      <c r="CAA2384" s="467"/>
      <c r="CAB2384" s="467"/>
      <c r="CAC2384" s="467"/>
      <c r="CAD2384" s="467"/>
      <c r="CAE2384" s="467"/>
      <c r="CAF2384" s="467"/>
      <c r="CAG2384" s="467"/>
      <c r="CAH2384" s="467"/>
      <c r="CAI2384" s="467"/>
      <c r="CAJ2384" s="1055"/>
      <c r="CAK2384" s="695"/>
      <c r="CAL2384" s="696"/>
      <c r="CAM2384" s="696"/>
      <c r="CAN2384" s="697"/>
      <c r="CAO2384" s="697"/>
      <c r="CAP2384" s="473"/>
      <c r="CAQ2384" s="470"/>
      <c r="CAR2384" s="470"/>
      <c r="CAS2384" s="470"/>
      <c r="CAT2384" s="677"/>
      <c r="CAU2384" s="470"/>
      <c r="CAV2384" s="467"/>
      <c r="CAW2384" s="559"/>
      <c r="CAX2384" s="467"/>
      <c r="CAY2384" s="467"/>
      <c r="CAZ2384" s="467"/>
      <c r="CBA2384" s="467"/>
      <c r="CBB2384" s="467"/>
      <c r="CBC2384" s="467"/>
      <c r="CBD2384" s="467"/>
      <c r="CBE2384" s="467"/>
      <c r="CBF2384" s="467"/>
      <c r="CBG2384" s="467"/>
      <c r="CBH2384" s="467"/>
      <c r="CBI2384" s="467"/>
      <c r="CBJ2384" s="467"/>
      <c r="CBK2384" s="467"/>
      <c r="CBL2384" s="467"/>
      <c r="CBM2384" s="467"/>
      <c r="CBN2384" s="467"/>
      <c r="CBO2384" s="467"/>
      <c r="CBP2384" s="467"/>
      <c r="CBQ2384" s="467"/>
      <c r="CBR2384" s="467"/>
      <c r="CBS2384" s="467"/>
      <c r="CBT2384" s="1055"/>
      <c r="CBU2384" s="695"/>
      <c r="CBV2384" s="696"/>
      <c r="CBW2384" s="696"/>
      <c r="CBX2384" s="697"/>
      <c r="CBY2384" s="697"/>
      <c r="CBZ2384" s="473"/>
      <c r="CCA2384" s="470"/>
      <c r="CCB2384" s="470"/>
      <c r="CCC2384" s="470"/>
      <c r="CCD2384" s="677"/>
      <c r="CCE2384" s="470"/>
      <c r="CCF2384" s="467"/>
      <c r="CCG2384" s="559"/>
      <c r="CCH2384" s="467"/>
      <c r="CCI2384" s="467"/>
      <c r="CCJ2384" s="467"/>
      <c r="CCK2384" s="467"/>
      <c r="CCL2384" s="467"/>
      <c r="CCM2384" s="467"/>
      <c r="CCN2384" s="467"/>
      <c r="CCO2384" s="467"/>
      <c r="CCP2384" s="467"/>
      <c r="CCQ2384" s="467"/>
      <c r="CCR2384" s="467"/>
      <c r="CCS2384" s="467"/>
      <c r="CCT2384" s="467"/>
      <c r="CCU2384" s="467"/>
      <c r="CCV2384" s="467"/>
      <c r="CCW2384" s="467"/>
      <c r="CCX2384" s="467"/>
      <c r="CCY2384" s="467"/>
      <c r="CCZ2384" s="467"/>
      <c r="CDA2384" s="467"/>
      <c r="CDB2384" s="467"/>
      <c r="CDC2384" s="467"/>
      <c r="CDD2384" s="1055"/>
      <c r="CDE2384" s="695"/>
      <c r="CDF2384" s="696"/>
      <c r="CDG2384" s="696"/>
      <c r="CDH2384" s="697"/>
      <c r="CDI2384" s="697"/>
      <c r="CDJ2384" s="473"/>
      <c r="CDK2384" s="470"/>
      <c r="CDL2384" s="470"/>
      <c r="CDM2384" s="470"/>
      <c r="CDN2384" s="677"/>
      <c r="CDO2384" s="470"/>
      <c r="CDP2384" s="467"/>
      <c r="CDQ2384" s="559"/>
      <c r="CDR2384" s="467"/>
      <c r="CDS2384" s="467"/>
      <c r="CDT2384" s="467"/>
      <c r="CDU2384" s="467"/>
      <c r="CDV2384" s="467"/>
      <c r="CDW2384" s="467"/>
      <c r="CDX2384" s="467"/>
      <c r="CDY2384" s="467"/>
      <c r="CDZ2384" s="467"/>
      <c r="CEA2384" s="467"/>
      <c r="CEB2384" s="467"/>
      <c r="CEC2384" s="467"/>
      <c r="CED2384" s="467"/>
      <c r="CEE2384" s="467"/>
      <c r="CEF2384" s="467"/>
      <c r="CEG2384" s="467"/>
      <c r="CEH2384" s="467"/>
      <c r="CEI2384" s="467"/>
      <c r="CEJ2384" s="467"/>
      <c r="CEK2384" s="467"/>
      <c r="CEL2384" s="467"/>
      <c r="CEM2384" s="467"/>
      <c r="CEN2384" s="1055"/>
      <c r="CEO2384" s="695"/>
      <c r="CEP2384" s="696"/>
      <c r="CEQ2384" s="696"/>
      <c r="CER2384" s="697"/>
      <c r="CES2384" s="697"/>
      <c r="CET2384" s="473"/>
      <c r="CEU2384" s="470"/>
      <c r="CEV2384" s="470"/>
      <c r="CEW2384" s="470"/>
      <c r="CEX2384" s="677"/>
      <c r="CEY2384" s="470"/>
      <c r="CEZ2384" s="467"/>
      <c r="CFA2384" s="559"/>
      <c r="CFB2384" s="467"/>
      <c r="CFC2384" s="467"/>
      <c r="CFD2384" s="467"/>
      <c r="CFE2384" s="467"/>
      <c r="CFF2384" s="467"/>
      <c r="CFG2384" s="467"/>
      <c r="CFH2384" s="467"/>
      <c r="CFI2384" s="467"/>
      <c r="CFJ2384" s="467"/>
      <c r="CFK2384" s="467"/>
      <c r="CFL2384" s="467"/>
      <c r="CFM2384" s="467"/>
      <c r="CFN2384" s="467"/>
      <c r="CFO2384" s="467"/>
      <c r="CFP2384" s="467"/>
      <c r="CFQ2384" s="467"/>
      <c r="CFR2384" s="467"/>
      <c r="CFS2384" s="467"/>
      <c r="CFT2384" s="467"/>
      <c r="CFU2384" s="467"/>
      <c r="CFV2384" s="467"/>
      <c r="CFW2384" s="467"/>
      <c r="CFX2384" s="1055"/>
      <c r="CFY2384" s="695"/>
      <c r="CFZ2384" s="696"/>
      <c r="CGA2384" s="696"/>
      <c r="CGB2384" s="697"/>
      <c r="CGC2384" s="697"/>
      <c r="CGD2384" s="473"/>
      <c r="CGE2384" s="470"/>
      <c r="CGF2384" s="470"/>
      <c r="CGG2384" s="470"/>
      <c r="CGH2384" s="677"/>
      <c r="CGI2384" s="470"/>
      <c r="CGJ2384" s="467"/>
      <c r="CGK2384" s="559"/>
      <c r="CGL2384" s="467"/>
      <c r="CGM2384" s="467"/>
      <c r="CGN2384" s="467"/>
      <c r="CGO2384" s="467"/>
      <c r="CGP2384" s="467"/>
      <c r="CGQ2384" s="467"/>
      <c r="CGR2384" s="467"/>
      <c r="CGS2384" s="467"/>
      <c r="CGT2384" s="467"/>
      <c r="CGU2384" s="467"/>
      <c r="CGV2384" s="467"/>
      <c r="CGW2384" s="467"/>
      <c r="CGX2384" s="467"/>
      <c r="CGY2384" s="467"/>
      <c r="CGZ2384" s="467"/>
      <c r="CHA2384" s="467"/>
      <c r="CHB2384" s="467"/>
      <c r="CHC2384" s="467"/>
      <c r="CHD2384" s="467"/>
      <c r="CHE2384" s="467"/>
      <c r="CHF2384" s="467"/>
      <c r="CHG2384" s="467"/>
      <c r="CHH2384" s="1055"/>
      <c r="CHI2384" s="695"/>
      <c r="CHJ2384" s="696"/>
      <c r="CHK2384" s="696"/>
      <c r="CHL2384" s="697"/>
      <c r="CHM2384" s="697"/>
      <c r="CHN2384" s="473"/>
      <c r="CHO2384" s="470"/>
      <c r="CHP2384" s="470"/>
      <c r="CHQ2384" s="470"/>
      <c r="CHR2384" s="677"/>
      <c r="CHS2384" s="470"/>
      <c r="CHT2384" s="467"/>
      <c r="CHU2384" s="559"/>
      <c r="CHV2384" s="467"/>
      <c r="CHW2384" s="467"/>
      <c r="CHX2384" s="467"/>
      <c r="CHY2384" s="467"/>
      <c r="CHZ2384" s="467"/>
      <c r="CIA2384" s="467"/>
      <c r="CIB2384" s="467"/>
      <c r="CIC2384" s="467"/>
      <c r="CID2384" s="467"/>
      <c r="CIE2384" s="467"/>
      <c r="CIF2384" s="467"/>
      <c r="CIG2384" s="467"/>
      <c r="CIH2384" s="467"/>
      <c r="CII2384" s="467"/>
      <c r="CIJ2384" s="467"/>
      <c r="CIK2384" s="467"/>
      <c r="CIL2384" s="467"/>
      <c r="CIM2384" s="467"/>
      <c r="CIN2384" s="467"/>
      <c r="CIO2384" s="467"/>
      <c r="CIP2384" s="467"/>
      <c r="CIQ2384" s="467"/>
      <c r="CIR2384" s="1055"/>
      <c r="CIS2384" s="695"/>
      <c r="CIT2384" s="696"/>
      <c r="CIU2384" s="696"/>
      <c r="CIV2384" s="697"/>
      <c r="CIW2384" s="697"/>
      <c r="CIX2384" s="473"/>
      <c r="CIY2384" s="470"/>
      <c r="CIZ2384" s="470"/>
      <c r="CJA2384" s="470"/>
      <c r="CJB2384" s="677"/>
      <c r="CJC2384" s="470"/>
      <c r="CJD2384" s="467"/>
      <c r="CJE2384" s="559"/>
      <c r="CJF2384" s="467"/>
      <c r="CJG2384" s="467"/>
      <c r="CJH2384" s="467"/>
      <c r="CJI2384" s="467"/>
      <c r="CJJ2384" s="467"/>
      <c r="CJK2384" s="467"/>
      <c r="CJL2384" s="467"/>
      <c r="CJM2384" s="467"/>
      <c r="CJN2384" s="467"/>
      <c r="CJO2384" s="467"/>
      <c r="CJP2384" s="467"/>
      <c r="CJQ2384" s="467"/>
      <c r="CJR2384" s="467"/>
      <c r="CJS2384" s="467"/>
      <c r="CJT2384" s="467"/>
      <c r="CJU2384" s="467"/>
      <c r="CJV2384" s="467"/>
      <c r="CJW2384" s="467"/>
      <c r="CJX2384" s="467"/>
      <c r="CJY2384" s="467"/>
      <c r="CJZ2384" s="467"/>
      <c r="CKA2384" s="467"/>
      <c r="CKB2384" s="1055"/>
      <c r="CKC2384" s="695"/>
      <c r="CKD2384" s="696"/>
      <c r="CKE2384" s="696"/>
      <c r="CKF2384" s="697"/>
      <c r="CKG2384" s="697"/>
      <c r="CKH2384" s="473"/>
      <c r="CKI2384" s="470"/>
      <c r="CKJ2384" s="470"/>
      <c r="CKK2384" s="470"/>
      <c r="CKL2384" s="677"/>
      <c r="CKM2384" s="470"/>
      <c r="CKN2384" s="467"/>
      <c r="CKO2384" s="559"/>
      <c r="CKP2384" s="467"/>
      <c r="CKQ2384" s="467"/>
      <c r="CKR2384" s="467"/>
      <c r="CKS2384" s="467"/>
      <c r="CKT2384" s="467"/>
      <c r="CKU2384" s="467"/>
      <c r="CKV2384" s="467"/>
      <c r="CKW2384" s="467"/>
      <c r="CKX2384" s="467"/>
      <c r="CKY2384" s="467"/>
      <c r="CKZ2384" s="467"/>
      <c r="CLA2384" s="467"/>
      <c r="CLB2384" s="467"/>
      <c r="CLC2384" s="467"/>
      <c r="CLD2384" s="467"/>
      <c r="CLE2384" s="467"/>
      <c r="CLF2384" s="467"/>
      <c r="CLG2384" s="467"/>
      <c r="CLH2384" s="467"/>
      <c r="CLI2384" s="467"/>
      <c r="CLJ2384" s="467"/>
      <c r="CLK2384" s="467"/>
      <c r="CLL2384" s="1055"/>
      <c r="CLM2384" s="695"/>
      <c r="CLN2384" s="696"/>
      <c r="CLO2384" s="696"/>
      <c r="CLP2384" s="697"/>
      <c r="CLQ2384" s="697"/>
      <c r="CLR2384" s="473"/>
      <c r="CLS2384" s="470"/>
      <c r="CLT2384" s="470"/>
      <c r="CLU2384" s="470"/>
      <c r="CLV2384" s="677"/>
      <c r="CLW2384" s="470"/>
      <c r="CLX2384" s="467"/>
      <c r="CLY2384" s="559"/>
      <c r="CLZ2384" s="467"/>
      <c r="CMA2384" s="467"/>
      <c r="CMB2384" s="467"/>
      <c r="CMC2384" s="467"/>
      <c r="CMD2384" s="467"/>
      <c r="CME2384" s="467"/>
      <c r="CMF2384" s="467"/>
      <c r="CMG2384" s="467"/>
      <c r="CMH2384" s="467"/>
      <c r="CMI2384" s="467"/>
      <c r="CMJ2384" s="467"/>
      <c r="CMK2384" s="467"/>
      <c r="CML2384" s="467"/>
      <c r="CMM2384" s="467"/>
      <c r="CMN2384" s="467"/>
      <c r="CMO2384" s="467"/>
      <c r="CMP2384" s="467"/>
      <c r="CMQ2384" s="467"/>
      <c r="CMR2384" s="467"/>
      <c r="CMS2384" s="467"/>
      <c r="CMT2384" s="467"/>
      <c r="CMU2384" s="467"/>
      <c r="CMV2384" s="1055"/>
      <c r="CMW2384" s="695"/>
      <c r="CMX2384" s="696"/>
      <c r="CMY2384" s="696"/>
      <c r="CMZ2384" s="697"/>
      <c r="CNA2384" s="697"/>
      <c r="CNB2384" s="473"/>
      <c r="CNC2384" s="470"/>
      <c r="CND2384" s="470"/>
      <c r="CNE2384" s="470"/>
      <c r="CNF2384" s="677"/>
      <c r="CNG2384" s="470"/>
      <c r="CNH2384" s="467"/>
      <c r="CNI2384" s="559"/>
      <c r="CNJ2384" s="467"/>
      <c r="CNK2384" s="467"/>
      <c r="CNL2384" s="467"/>
      <c r="CNM2384" s="467"/>
      <c r="CNN2384" s="467"/>
      <c r="CNO2384" s="467"/>
      <c r="CNP2384" s="467"/>
      <c r="CNQ2384" s="467"/>
      <c r="CNR2384" s="467"/>
      <c r="CNS2384" s="467"/>
      <c r="CNT2384" s="467"/>
      <c r="CNU2384" s="467"/>
      <c r="CNV2384" s="467"/>
      <c r="CNW2384" s="467"/>
      <c r="CNX2384" s="467"/>
      <c r="CNY2384" s="467"/>
      <c r="CNZ2384" s="467"/>
      <c r="COA2384" s="467"/>
      <c r="COB2384" s="467"/>
      <c r="COC2384" s="467"/>
      <c r="COD2384" s="467"/>
      <c r="COE2384" s="467"/>
      <c r="COF2384" s="1055"/>
      <c r="COG2384" s="695"/>
      <c r="COH2384" s="696"/>
      <c r="COI2384" s="696"/>
      <c r="COJ2384" s="697"/>
      <c r="COK2384" s="697"/>
      <c r="COL2384" s="473"/>
      <c r="COM2384" s="470"/>
      <c r="CON2384" s="470"/>
      <c r="COO2384" s="470"/>
      <c r="COP2384" s="677"/>
      <c r="COQ2384" s="470"/>
      <c r="COR2384" s="467"/>
      <c r="COS2384" s="559"/>
      <c r="COT2384" s="467"/>
      <c r="COU2384" s="467"/>
      <c r="COV2384" s="467"/>
      <c r="COW2384" s="467"/>
      <c r="COX2384" s="467"/>
      <c r="COY2384" s="467"/>
      <c r="COZ2384" s="467"/>
      <c r="CPA2384" s="467"/>
      <c r="CPB2384" s="467"/>
      <c r="CPC2384" s="467"/>
      <c r="CPD2384" s="467"/>
      <c r="CPE2384" s="467"/>
      <c r="CPF2384" s="467"/>
      <c r="CPG2384" s="467"/>
      <c r="CPH2384" s="467"/>
      <c r="CPI2384" s="467"/>
      <c r="CPJ2384" s="467"/>
      <c r="CPK2384" s="467"/>
      <c r="CPL2384" s="467"/>
      <c r="CPM2384" s="467"/>
      <c r="CPN2384" s="467"/>
      <c r="CPO2384" s="467"/>
      <c r="CPP2384" s="1055"/>
      <c r="CPQ2384" s="695"/>
      <c r="CPR2384" s="696"/>
      <c r="CPS2384" s="696"/>
      <c r="CPT2384" s="697"/>
      <c r="CPU2384" s="697"/>
      <c r="CPV2384" s="473"/>
      <c r="CPW2384" s="470"/>
      <c r="CPX2384" s="470"/>
      <c r="CPY2384" s="470"/>
      <c r="CPZ2384" s="677"/>
      <c r="CQA2384" s="470"/>
      <c r="CQB2384" s="467"/>
      <c r="CQC2384" s="559"/>
      <c r="CQD2384" s="467"/>
      <c r="CQE2384" s="467"/>
      <c r="CQF2384" s="467"/>
      <c r="CQG2384" s="467"/>
      <c r="CQH2384" s="467"/>
      <c r="CQI2384" s="467"/>
      <c r="CQJ2384" s="467"/>
      <c r="CQK2384" s="467"/>
      <c r="CQL2384" s="467"/>
      <c r="CQM2384" s="467"/>
      <c r="CQN2384" s="467"/>
      <c r="CQO2384" s="467"/>
      <c r="CQP2384" s="467"/>
      <c r="CQQ2384" s="467"/>
      <c r="CQR2384" s="467"/>
      <c r="CQS2384" s="467"/>
      <c r="CQT2384" s="467"/>
      <c r="CQU2384" s="467"/>
      <c r="CQV2384" s="467"/>
      <c r="CQW2384" s="467"/>
      <c r="CQX2384" s="467"/>
      <c r="CQY2384" s="467"/>
      <c r="CQZ2384" s="1055"/>
      <c r="CRA2384" s="695"/>
      <c r="CRB2384" s="696"/>
      <c r="CRC2384" s="696"/>
      <c r="CRD2384" s="697"/>
      <c r="CRE2384" s="697"/>
      <c r="CRF2384" s="473"/>
      <c r="CRG2384" s="470"/>
      <c r="CRH2384" s="470"/>
      <c r="CRI2384" s="470"/>
      <c r="CRJ2384" s="677"/>
      <c r="CRK2384" s="470"/>
      <c r="CRL2384" s="467"/>
      <c r="CRM2384" s="559"/>
      <c r="CRN2384" s="467"/>
      <c r="CRO2384" s="467"/>
      <c r="CRP2384" s="467"/>
      <c r="CRQ2384" s="467"/>
      <c r="CRR2384" s="467"/>
      <c r="CRS2384" s="467"/>
      <c r="CRT2384" s="467"/>
      <c r="CRU2384" s="467"/>
      <c r="CRV2384" s="467"/>
      <c r="CRW2384" s="467"/>
      <c r="CRX2384" s="467"/>
      <c r="CRY2384" s="467"/>
      <c r="CRZ2384" s="467"/>
      <c r="CSA2384" s="467"/>
      <c r="CSB2384" s="467"/>
      <c r="CSC2384" s="467"/>
      <c r="CSD2384" s="467"/>
      <c r="CSE2384" s="467"/>
      <c r="CSF2384" s="467"/>
      <c r="CSG2384" s="467"/>
      <c r="CSH2384" s="467"/>
      <c r="CSI2384" s="467"/>
      <c r="CSJ2384" s="1055"/>
      <c r="CSK2384" s="695"/>
      <c r="CSL2384" s="696"/>
      <c r="CSM2384" s="696"/>
      <c r="CSN2384" s="697"/>
      <c r="CSO2384" s="697"/>
      <c r="CSP2384" s="473"/>
      <c r="CSQ2384" s="470"/>
      <c r="CSR2384" s="470"/>
      <c r="CSS2384" s="470"/>
      <c r="CST2384" s="677"/>
      <c r="CSU2384" s="470"/>
      <c r="CSV2384" s="467"/>
      <c r="CSW2384" s="559"/>
      <c r="CSX2384" s="467"/>
      <c r="CSY2384" s="467"/>
      <c r="CSZ2384" s="467"/>
      <c r="CTA2384" s="467"/>
      <c r="CTB2384" s="467"/>
      <c r="CTC2384" s="467"/>
      <c r="CTD2384" s="467"/>
      <c r="CTE2384" s="467"/>
      <c r="CTF2384" s="467"/>
      <c r="CTG2384" s="467"/>
      <c r="CTH2384" s="467"/>
      <c r="CTI2384" s="467"/>
      <c r="CTJ2384" s="467"/>
      <c r="CTK2384" s="467"/>
      <c r="CTL2384" s="467"/>
      <c r="CTM2384" s="467"/>
      <c r="CTN2384" s="467"/>
      <c r="CTO2384" s="467"/>
      <c r="CTP2384" s="467"/>
      <c r="CTQ2384" s="467"/>
      <c r="CTR2384" s="467"/>
      <c r="CTS2384" s="467"/>
      <c r="CTT2384" s="1055"/>
      <c r="CTU2384" s="695"/>
      <c r="CTV2384" s="696"/>
      <c r="CTW2384" s="696"/>
      <c r="CTX2384" s="697"/>
      <c r="CTY2384" s="697"/>
      <c r="CTZ2384" s="473"/>
      <c r="CUA2384" s="470"/>
      <c r="CUB2384" s="470"/>
      <c r="CUC2384" s="470"/>
      <c r="CUD2384" s="677"/>
      <c r="CUE2384" s="470"/>
      <c r="CUF2384" s="467"/>
      <c r="CUG2384" s="559"/>
      <c r="CUH2384" s="467"/>
      <c r="CUI2384" s="467"/>
      <c r="CUJ2384" s="467"/>
      <c r="CUK2384" s="467"/>
      <c r="CUL2384" s="467"/>
      <c r="CUM2384" s="467"/>
      <c r="CUN2384" s="467"/>
      <c r="CUO2384" s="467"/>
      <c r="CUP2384" s="467"/>
      <c r="CUQ2384" s="467"/>
      <c r="CUR2384" s="467"/>
      <c r="CUS2384" s="467"/>
      <c r="CUT2384" s="467"/>
      <c r="CUU2384" s="467"/>
      <c r="CUV2384" s="467"/>
      <c r="CUW2384" s="467"/>
      <c r="CUX2384" s="467"/>
      <c r="CUY2384" s="467"/>
      <c r="CUZ2384" s="467"/>
      <c r="CVA2384" s="467"/>
      <c r="CVB2384" s="467"/>
      <c r="CVC2384" s="467"/>
      <c r="CVD2384" s="1055"/>
      <c r="CVE2384" s="695"/>
      <c r="CVF2384" s="696"/>
      <c r="CVG2384" s="696"/>
      <c r="CVH2384" s="697"/>
      <c r="CVI2384" s="697"/>
      <c r="CVJ2384" s="473"/>
      <c r="CVK2384" s="470"/>
      <c r="CVL2384" s="470"/>
      <c r="CVM2384" s="470"/>
      <c r="CVN2384" s="677"/>
      <c r="CVO2384" s="470"/>
      <c r="CVP2384" s="467"/>
      <c r="CVQ2384" s="559"/>
      <c r="CVR2384" s="467"/>
      <c r="CVS2384" s="467"/>
      <c r="CVT2384" s="467"/>
      <c r="CVU2384" s="467"/>
      <c r="CVV2384" s="467"/>
      <c r="CVW2384" s="467"/>
      <c r="CVX2384" s="467"/>
      <c r="CVY2384" s="467"/>
      <c r="CVZ2384" s="467"/>
      <c r="CWA2384" s="467"/>
      <c r="CWB2384" s="467"/>
      <c r="CWC2384" s="467"/>
      <c r="CWD2384" s="467"/>
      <c r="CWE2384" s="467"/>
      <c r="CWF2384" s="467"/>
      <c r="CWG2384" s="467"/>
      <c r="CWH2384" s="467"/>
      <c r="CWI2384" s="467"/>
      <c r="CWJ2384" s="467"/>
      <c r="CWK2384" s="467"/>
      <c r="CWL2384" s="467"/>
      <c r="CWM2384" s="467"/>
      <c r="CWN2384" s="1055"/>
      <c r="CWO2384" s="695"/>
      <c r="CWP2384" s="696"/>
      <c r="CWQ2384" s="696"/>
      <c r="CWR2384" s="697"/>
      <c r="CWS2384" s="697"/>
      <c r="CWT2384" s="473"/>
      <c r="CWU2384" s="470"/>
      <c r="CWV2384" s="470"/>
      <c r="CWW2384" s="470"/>
      <c r="CWX2384" s="677"/>
      <c r="CWY2384" s="470"/>
      <c r="CWZ2384" s="467"/>
      <c r="CXA2384" s="559"/>
      <c r="CXB2384" s="467"/>
      <c r="CXC2384" s="467"/>
      <c r="CXD2384" s="467"/>
      <c r="CXE2384" s="467"/>
      <c r="CXF2384" s="467"/>
      <c r="CXG2384" s="467"/>
      <c r="CXH2384" s="467"/>
      <c r="CXI2384" s="467"/>
      <c r="CXJ2384" s="467"/>
      <c r="CXK2384" s="467"/>
      <c r="CXL2384" s="467"/>
      <c r="CXM2384" s="467"/>
      <c r="CXN2384" s="467"/>
      <c r="CXO2384" s="467"/>
      <c r="CXP2384" s="467"/>
      <c r="CXQ2384" s="467"/>
      <c r="CXR2384" s="467"/>
      <c r="CXS2384" s="467"/>
      <c r="CXT2384" s="467"/>
      <c r="CXU2384" s="467"/>
      <c r="CXV2384" s="467"/>
      <c r="CXW2384" s="467"/>
      <c r="CXX2384" s="1055"/>
      <c r="CXY2384" s="695"/>
      <c r="CXZ2384" s="696"/>
      <c r="CYA2384" s="696"/>
      <c r="CYB2384" s="697"/>
      <c r="CYC2384" s="697"/>
      <c r="CYD2384" s="473"/>
      <c r="CYE2384" s="470"/>
      <c r="CYF2384" s="470"/>
      <c r="CYG2384" s="470"/>
      <c r="CYH2384" s="677"/>
      <c r="CYI2384" s="470"/>
      <c r="CYJ2384" s="467"/>
      <c r="CYK2384" s="559"/>
      <c r="CYL2384" s="467"/>
      <c r="CYM2384" s="467"/>
      <c r="CYN2384" s="467"/>
      <c r="CYO2384" s="467"/>
      <c r="CYP2384" s="467"/>
      <c r="CYQ2384" s="467"/>
      <c r="CYR2384" s="467"/>
      <c r="CYS2384" s="467"/>
      <c r="CYT2384" s="467"/>
      <c r="CYU2384" s="467"/>
      <c r="CYV2384" s="467"/>
      <c r="CYW2384" s="467"/>
      <c r="CYX2384" s="467"/>
      <c r="CYY2384" s="467"/>
      <c r="CYZ2384" s="467"/>
      <c r="CZA2384" s="467"/>
      <c r="CZB2384" s="467"/>
      <c r="CZC2384" s="467"/>
      <c r="CZD2384" s="467"/>
      <c r="CZE2384" s="467"/>
      <c r="CZF2384" s="467"/>
      <c r="CZG2384" s="467"/>
      <c r="CZH2384" s="1055"/>
      <c r="CZI2384" s="695"/>
      <c r="CZJ2384" s="696"/>
      <c r="CZK2384" s="696"/>
      <c r="CZL2384" s="697"/>
      <c r="CZM2384" s="697"/>
      <c r="CZN2384" s="473"/>
      <c r="CZO2384" s="470"/>
      <c r="CZP2384" s="470"/>
      <c r="CZQ2384" s="470"/>
      <c r="CZR2384" s="677"/>
      <c r="CZS2384" s="470"/>
      <c r="CZT2384" s="467"/>
      <c r="CZU2384" s="559"/>
      <c r="CZV2384" s="467"/>
      <c r="CZW2384" s="467"/>
      <c r="CZX2384" s="467"/>
      <c r="CZY2384" s="467"/>
      <c r="CZZ2384" s="467"/>
      <c r="DAA2384" s="467"/>
      <c r="DAB2384" s="467"/>
      <c r="DAC2384" s="467"/>
      <c r="DAD2384" s="467"/>
      <c r="DAE2384" s="467"/>
      <c r="DAF2384" s="467"/>
      <c r="DAG2384" s="467"/>
      <c r="DAH2384" s="467"/>
      <c r="DAI2384" s="467"/>
      <c r="DAJ2384" s="467"/>
      <c r="DAK2384" s="467"/>
      <c r="DAL2384" s="467"/>
      <c r="DAM2384" s="467"/>
      <c r="DAN2384" s="467"/>
      <c r="DAO2384" s="467"/>
      <c r="DAP2384" s="467"/>
      <c r="DAQ2384" s="467"/>
      <c r="DAR2384" s="1055"/>
      <c r="DAS2384" s="695"/>
      <c r="DAT2384" s="696"/>
      <c r="DAU2384" s="696"/>
      <c r="DAV2384" s="697"/>
      <c r="DAW2384" s="697"/>
      <c r="DAX2384" s="473"/>
      <c r="DAY2384" s="470"/>
      <c r="DAZ2384" s="470"/>
      <c r="DBA2384" s="470"/>
      <c r="DBB2384" s="677"/>
      <c r="DBC2384" s="470"/>
      <c r="DBD2384" s="467"/>
      <c r="DBE2384" s="559"/>
      <c r="DBF2384" s="467"/>
      <c r="DBG2384" s="467"/>
      <c r="DBH2384" s="467"/>
      <c r="DBI2384" s="467"/>
      <c r="DBJ2384" s="467"/>
      <c r="DBK2384" s="467"/>
      <c r="DBL2384" s="467"/>
      <c r="DBM2384" s="467"/>
      <c r="DBN2384" s="467"/>
      <c r="DBO2384" s="467"/>
      <c r="DBP2384" s="467"/>
      <c r="DBQ2384" s="467"/>
      <c r="DBR2384" s="467"/>
      <c r="DBS2384" s="467"/>
      <c r="DBT2384" s="467"/>
      <c r="DBU2384" s="467"/>
      <c r="DBV2384" s="467"/>
      <c r="DBW2384" s="467"/>
      <c r="DBX2384" s="467"/>
      <c r="DBY2384" s="467"/>
      <c r="DBZ2384" s="467"/>
      <c r="DCA2384" s="467"/>
      <c r="DCB2384" s="1055"/>
      <c r="DCC2384" s="695"/>
      <c r="DCD2384" s="696"/>
      <c r="DCE2384" s="696"/>
      <c r="DCF2384" s="697"/>
      <c r="DCG2384" s="697"/>
      <c r="DCH2384" s="473"/>
      <c r="DCI2384" s="470"/>
      <c r="DCJ2384" s="470"/>
      <c r="DCK2384" s="470"/>
      <c r="DCL2384" s="677"/>
      <c r="DCM2384" s="470"/>
      <c r="DCN2384" s="467"/>
      <c r="DCO2384" s="559"/>
      <c r="DCP2384" s="467"/>
      <c r="DCQ2384" s="467"/>
      <c r="DCR2384" s="467"/>
      <c r="DCS2384" s="467"/>
      <c r="DCT2384" s="467"/>
      <c r="DCU2384" s="467"/>
      <c r="DCV2384" s="467"/>
      <c r="DCW2384" s="467"/>
      <c r="DCX2384" s="467"/>
      <c r="DCY2384" s="467"/>
      <c r="DCZ2384" s="467"/>
      <c r="DDA2384" s="467"/>
      <c r="DDB2384" s="467"/>
      <c r="DDC2384" s="467"/>
      <c r="DDD2384" s="467"/>
      <c r="DDE2384" s="467"/>
      <c r="DDF2384" s="467"/>
      <c r="DDG2384" s="467"/>
      <c r="DDH2384" s="467"/>
      <c r="DDI2384" s="467"/>
      <c r="DDJ2384" s="467"/>
      <c r="DDK2384" s="467"/>
      <c r="DDL2384" s="1055"/>
      <c r="DDM2384" s="695"/>
      <c r="DDN2384" s="696"/>
      <c r="DDO2384" s="696"/>
      <c r="DDP2384" s="697"/>
      <c r="DDQ2384" s="697"/>
      <c r="DDR2384" s="473"/>
      <c r="DDS2384" s="470"/>
      <c r="DDT2384" s="470"/>
      <c r="DDU2384" s="470"/>
      <c r="DDV2384" s="677"/>
      <c r="DDW2384" s="470"/>
      <c r="DDX2384" s="467"/>
      <c r="DDY2384" s="559"/>
      <c r="DDZ2384" s="467"/>
      <c r="DEA2384" s="467"/>
      <c r="DEB2384" s="467"/>
      <c r="DEC2384" s="467"/>
      <c r="DED2384" s="467"/>
      <c r="DEE2384" s="467"/>
      <c r="DEF2384" s="467"/>
      <c r="DEG2384" s="467"/>
      <c r="DEH2384" s="467"/>
      <c r="DEI2384" s="467"/>
      <c r="DEJ2384" s="467"/>
      <c r="DEK2384" s="467"/>
      <c r="DEL2384" s="467"/>
      <c r="DEM2384" s="467"/>
      <c r="DEN2384" s="467"/>
      <c r="DEO2384" s="467"/>
      <c r="DEP2384" s="467"/>
      <c r="DEQ2384" s="467"/>
      <c r="DER2384" s="467"/>
      <c r="DES2384" s="467"/>
      <c r="DET2384" s="467"/>
      <c r="DEU2384" s="467"/>
      <c r="DEV2384" s="1055"/>
      <c r="DEW2384" s="695"/>
      <c r="DEX2384" s="696"/>
      <c r="DEY2384" s="696"/>
      <c r="DEZ2384" s="697"/>
      <c r="DFA2384" s="697"/>
      <c r="DFB2384" s="473"/>
      <c r="DFC2384" s="470"/>
      <c r="DFD2384" s="470"/>
      <c r="DFE2384" s="470"/>
      <c r="DFF2384" s="677"/>
      <c r="DFG2384" s="470"/>
      <c r="DFH2384" s="467"/>
      <c r="DFI2384" s="559"/>
      <c r="DFJ2384" s="467"/>
      <c r="DFK2384" s="467"/>
      <c r="DFL2384" s="467"/>
      <c r="DFM2384" s="467"/>
      <c r="DFN2384" s="467"/>
      <c r="DFO2384" s="467"/>
      <c r="DFP2384" s="467"/>
      <c r="DFQ2384" s="467"/>
      <c r="DFR2384" s="467"/>
      <c r="DFS2384" s="467"/>
      <c r="DFT2384" s="467"/>
      <c r="DFU2384" s="467"/>
      <c r="DFV2384" s="467"/>
      <c r="DFW2384" s="467"/>
      <c r="DFX2384" s="467"/>
      <c r="DFY2384" s="467"/>
      <c r="DFZ2384" s="467"/>
      <c r="DGA2384" s="467"/>
      <c r="DGB2384" s="467"/>
      <c r="DGC2384" s="467"/>
      <c r="DGD2384" s="467"/>
      <c r="DGE2384" s="467"/>
      <c r="DGF2384" s="1055"/>
      <c r="DGG2384" s="695"/>
      <c r="DGH2384" s="696"/>
      <c r="DGI2384" s="696"/>
      <c r="DGJ2384" s="697"/>
      <c r="DGK2384" s="697"/>
      <c r="DGL2384" s="473"/>
      <c r="DGM2384" s="470"/>
      <c r="DGN2384" s="470"/>
      <c r="DGO2384" s="470"/>
      <c r="DGP2384" s="677"/>
      <c r="DGQ2384" s="470"/>
      <c r="DGR2384" s="467"/>
      <c r="DGS2384" s="559"/>
      <c r="DGT2384" s="467"/>
      <c r="DGU2384" s="467"/>
      <c r="DGV2384" s="467"/>
      <c r="DGW2384" s="467"/>
      <c r="DGX2384" s="467"/>
      <c r="DGY2384" s="467"/>
      <c r="DGZ2384" s="467"/>
      <c r="DHA2384" s="467"/>
      <c r="DHB2384" s="467"/>
      <c r="DHC2384" s="467"/>
      <c r="DHD2384" s="467"/>
      <c r="DHE2384" s="467"/>
      <c r="DHF2384" s="467"/>
      <c r="DHG2384" s="467"/>
      <c r="DHH2384" s="467"/>
      <c r="DHI2384" s="467"/>
      <c r="DHJ2384" s="467"/>
      <c r="DHK2384" s="467"/>
      <c r="DHL2384" s="467"/>
      <c r="DHM2384" s="467"/>
      <c r="DHN2384" s="467"/>
      <c r="DHO2384" s="467"/>
      <c r="DHP2384" s="1055"/>
      <c r="DHQ2384" s="695"/>
      <c r="DHR2384" s="696"/>
      <c r="DHS2384" s="696"/>
      <c r="DHT2384" s="697"/>
      <c r="DHU2384" s="697"/>
      <c r="DHV2384" s="473"/>
      <c r="DHW2384" s="470"/>
      <c r="DHX2384" s="470"/>
      <c r="DHY2384" s="470"/>
      <c r="DHZ2384" s="677"/>
      <c r="DIA2384" s="470"/>
      <c r="DIB2384" s="467"/>
      <c r="DIC2384" s="559"/>
      <c r="DID2384" s="467"/>
      <c r="DIE2384" s="467"/>
      <c r="DIF2384" s="467"/>
      <c r="DIG2384" s="467"/>
      <c r="DIH2384" s="467"/>
      <c r="DII2384" s="467"/>
      <c r="DIJ2384" s="467"/>
      <c r="DIK2384" s="467"/>
      <c r="DIL2384" s="467"/>
      <c r="DIM2384" s="467"/>
      <c r="DIN2384" s="467"/>
      <c r="DIO2384" s="467"/>
      <c r="DIP2384" s="467"/>
      <c r="DIQ2384" s="467"/>
      <c r="DIR2384" s="467"/>
      <c r="DIS2384" s="467"/>
      <c r="DIT2384" s="467"/>
      <c r="DIU2384" s="467"/>
      <c r="DIV2384" s="467"/>
      <c r="DIW2384" s="467"/>
      <c r="DIX2384" s="467"/>
      <c r="DIY2384" s="467"/>
      <c r="DIZ2384" s="1055"/>
      <c r="DJA2384" s="695"/>
      <c r="DJB2384" s="696"/>
      <c r="DJC2384" s="696"/>
      <c r="DJD2384" s="697"/>
      <c r="DJE2384" s="697"/>
      <c r="DJF2384" s="473"/>
      <c r="DJG2384" s="470"/>
      <c r="DJH2384" s="470"/>
      <c r="DJI2384" s="470"/>
      <c r="DJJ2384" s="677"/>
      <c r="DJK2384" s="470"/>
      <c r="DJL2384" s="467"/>
      <c r="DJM2384" s="559"/>
      <c r="DJN2384" s="467"/>
      <c r="DJO2384" s="467"/>
      <c r="DJP2384" s="467"/>
      <c r="DJQ2384" s="467"/>
      <c r="DJR2384" s="467"/>
      <c r="DJS2384" s="467"/>
      <c r="DJT2384" s="467"/>
      <c r="DJU2384" s="467"/>
      <c r="DJV2384" s="467"/>
      <c r="DJW2384" s="467"/>
      <c r="DJX2384" s="467"/>
      <c r="DJY2384" s="467"/>
      <c r="DJZ2384" s="467"/>
      <c r="DKA2384" s="467"/>
      <c r="DKB2384" s="467"/>
      <c r="DKC2384" s="467"/>
      <c r="DKD2384" s="467"/>
      <c r="DKE2384" s="467"/>
      <c r="DKF2384" s="467"/>
      <c r="DKG2384" s="467"/>
      <c r="DKH2384" s="467"/>
      <c r="DKI2384" s="467"/>
      <c r="DKJ2384" s="1055"/>
      <c r="DKK2384" s="695"/>
      <c r="DKL2384" s="696"/>
      <c r="DKM2384" s="696"/>
      <c r="DKN2384" s="697"/>
      <c r="DKO2384" s="697"/>
      <c r="DKP2384" s="473"/>
      <c r="DKQ2384" s="470"/>
      <c r="DKR2384" s="470"/>
      <c r="DKS2384" s="470"/>
      <c r="DKT2384" s="677"/>
      <c r="DKU2384" s="470"/>
      <c r="DKV2384" s="467"/>
      <c r="DKW2384" s="559"/>
      <c r="DKX2384" s="467"/>
      <c r="DKY2384" s="467"/>
      <c r="DKZ2384" s="467"/>
      <c r="DLA2384" s="467"/>
      <c r="DLB2384" s="467"/>
      <c r="DLC2384" s="467"/>
      <c r="DLD2384" s="467"/>
      <c r="DLE2384" s="467"/>
      <c r="DLF2384" s="467"/>
      <c r="DLG2384" s="467"/>
      <c r="DLH2384" s="467"/>
      <c r="DLI2384" s="467"/>
      <c r="DLJ2384" s="467"/>
      <c r="DLK2384" s="467"/>
      <c r="DLL2384" s="467"/>
      <c r="DLM2384" s="467"/>
      <c r="DLN2384" s="467"/>
      <c r="DLO2384" s="467"/>
      <c r="DLP2384" s="467"/>
      <c r="DLQ2384" s="467"/>
      <c r="DLR2384" s="467"/>
      <c r="DLS2384" s="467"/>
      <c r="DLT2384" s="1055"/>
      <c r="DLU2384" s="695"/>
      <c r="DLV2384" s="696"/>
      <c r="DLW2384" s="696"/>
      <c r="DLX2384" s="697"/>
      <c r="DLY2384" s="697"/>
      <c r="DLZ2384" s="473"/>
      <c r="DMA2384" s="470"/>
      <c r="DMB2384" s="470"/>
      <c r="DMC2384" s="470"/>
      <c r="DMD2384" s="677"/>
      <c r="DME2384" s="470"/>
      <c r="DMF2384" s="467"/>
      <c r="DMG2384" s="559"/>
      <c r="DMH2384" s="467"/>
      <c r="DMI2384" s="467"/>
      <c r="DMJ2384" s="467"/>
      <c r="DMK2384" s="467"/>
      <c r="DML2384" s="467"/>
      <c r="DMM2384" s="467"/>
      <c r="DMN2384" s="467"/>
      <c r="DMO2384" s="467"/>
      <c r="DMP2384" s="467"/>
      <c r="DMQ2384" s="467"/>
      <c r="DMR2384" s="467"/>
      <c r="DMS2384" s="467"/>
      <c r="DMT2384" s="467"/>
      <c r="DMU2384" s="467"/>
      <c r="DMV2384" s="467"/>
      <c r="DMW2384" s="467"/>
      <c r="DMX2384" s="467"/>
      <c r="DMY2384" s="467"/>
      <c r="DMZ2384" s="467"/>
      <c r="DNA2384" s="467"/>
      <c r="DNB2384" s="467"/>
      <c r="DNC2384" s="467"/>
      <c r="DND2384" s="1055"/>
      <c r="DNE2384" s="695"/>
      <c r="DNF2384" s="696"/>
      <c r="DNG2384" s="696"/>
      <c r="DNH2384" s="697"/>
      <c r="DNI2384" s="697"/>
      <c r="DNJ2384" s="473"/>
      <c r="DNK2384" s="470"/>
      <c r="DNL2384" s="470"/>
      <c r="DNM2384" s="470"/>
      <c r="DNN2384" s="677"/>
      <c r="DNO2384" s="470"/>
      <c r="DNP2384" s="467"/>
      <c r="DNQ2384" s="559"/>
      <c r="DNR2384" s="467"/>
      <c r="DNS2384" s="467"/>
      <c r="DNT2384" s="467"/>
      <c r="DNU2384" s="467"/>
      <c r="DNV2384" s="467"/>
      <c r="DNW2384" s="467"/>
      <c r="DNX2384" s="467"/>
      <c r="DNY2384" s="467"/>
      <c r="DNZ2384" s="467"/>
      <c r="DOA2384" s="467"/>
      <c r="DOB2384" s="467"/>
      <c r="DOC2384" s="467"/>
      <c r="DOD2384" s="467"/>
      <c r="DOE2384" s="467"/>
      <c r="DOF2384" s="467"/>
      <c r="DOG2384" s="467"/>
      <c r="DOH2384" s="467"/>
      <c r="DOI2384" s="467"/>
      <c r="DOJ2384" s="467"/>
      <c r="DOK2384" s="467"/>
      <c r="DOL2384" s="467"/>
      <c r="DOM2384" s="467"/>
      <c r="DON2384" s="1055"/>
      <c r="DOO2384" s="695"/>
      <c r="DOP2384" s="696"/>
      <c r="DOQ2384" s="696"/>
      <c r="DOR2384" s="697"/>
      <c r="DOS2384" s="697"/>
      <c r="DOT2384" s="473"/>
      <c r="DOU2384" s="470"/>
      <c r="DOV2384" s="470"/>
      <c r="DOW2384" s="470"/>
      <c r="DOX2384" s="677"/>
      <c r="DOY2384" s="470"/>
      <c r="DOZ2384" s="467"/>
      <c r="DPA2384" s="559"/>
      <c r="DPB2384" s="467"/>
      <c r="DPC2384" s="467"/>
      <c r="DPD2384" s="467"/>
      <c r="DPE2384" s="467"/>
      <c r="DPF2384" s="467"/>
      <c r="DPG2384" s="467"/>
      <c r="DPH2384" s="467"/>
      <c r="DPI2384" s="467"/>
      <c r="DPJ2384" s="467"/>
      <c r="DPK2384" s="467"/>
      <c r="DPL2384" s="467"/>
      <c r="DPM2384" s="467"/>
      <c r="DPN2384" s="467"/>
      <c r="DPO2384" s="467"/>
      <c r="DPP2384" s="467"/>
      <c r="DPQ2384" s="467"/>
      <c r="DPR2384" s="467"/>
      <c r="DPS2384" s="467"/>
      <c r="DPT2384" s="467"/>
      <c r="DPU2384" s="467"/>
      <c r="DPV2384" s="467"/>
      <c r="DPW2384" s="467"/>
      <c r="DPX2384" s="1055"/>
      <c r="DPY2384" s="695"/>
      <c r="DPZ2384" s="696"/>
      <c r="DQA2384" s="696"/>
      <c r="DQB2384" s="697"/>
      <c r="DQC2384" s="697"/>
      <c r="DQD2384" s="473"/>
      <c r="DQE2384" s="470"/>
      <c r="DQF2384" s="470"/>
      <c r="DQG2384" s="470"/>
      <c r="DQH2384" s="677"/>
      <c r="DQI2384" s="470"/>
      <c r="DQJ2384" s="467"/>
      <c r="DQK2384" s="559"/>
      <c r="DQL2384" s="467"/>
      <c r="DQM2384" s="467"/>
      <c r="DQN2384" s="467"/>
      <c r="DQO2384" s="467"/>
      <c r="DQP2384" s="467"/>
      <c r="DQQ2384" s="467"/>
      <c r="DQR2384" s="467"/>
      <c r="DQS2384" s="467"/>
      <c r="DQT2384" s="467"/>
      <c r="DQU2384" s="467"/>
      <c r="DQV2384" s="467"/>
      <c r="DQW2384" s="467"/>
      <c r="DQX2384" s="467"/>
      <c r="DQY2384" s="467"/>
      <c r="DQZ2384" s="467"/>
      <c r="DRA2384" s="467"/>
      <c r="DRB2384" s="467"/>
      <c r="DRC2384" s="467"/>
      <c r="DRD2384" s="467"/>
      <c r="DRE2384" s="467"/>
      <c r="DRF2384" s="467"/>
      <c r="DRG2384" s="467"/>
      <c r="DRH2384" s="1055"/>
      <c r="DRI2384" s="695"/>
      <c r="DRJ2384" s="696"/>
      <c r="DRK2384" s="696"/>
      <c r="DRL2384" s="697"/>
      <c r="DRM2384" s="697"/>
      <c r="DRN2384" s="473"/>
      <c r="DRO2384" s="470"/>
      <c r="DRP2384" s="470"/>
      <c r="DRQ2384" s="470"/>
      <c r="DRR2384" s="677"/>
      <c r="DRS2384" s="470"/>
      <c r="DRT2384" s="467"/>
      <c r="DRU2384" s="559"/>
      <c r="DRV2384" s="467"/>
      <c r="DRW2384" s="467"/>
      <c r="DRX2384" s="467"/>
      <c r="DRY2384" s="467"/>
      <c r="DRZ2384" s="467"/>
      <c r="DSA2384" s="467"/>
      <c r="DSB2384" s="467"/>
      <c r="DSC2384" s="467"/>
      <c r="DSD2384" s="467"/>
      <c r="DSE2384" s="467"/>
      <c r="DSF2384" s="467"/>
      <c r="DSG2384" s="467"/>
      <c r="DSH2384" s="467"/>
      <c r="DSI2384" s="467"/>
      <c r="DSJ2384" s="467"/>
      <c r="DSK2384" s="467"/>
      <c r="DSL2384" s="467"/>
      <c r="DSM2384" s="467"/>
      <c r="DSN2384" s="467"/>
      <c r="DSO2384" s="467"/>
      <c r="DSP2384" s="467"/>
      <c r="DSQ2384" s="467"/>
      <c r="DSR2384" s="1055"/>
      <c r="DSS2384" s="695"/>
      <c r="DST2384" s="696"/>
      <c r="DSU2384" s="696"/>
      <c r="DSV2384" s="697"/>
      <c r="DSW2384" s="697"/>
      <c r="DSX2384" s="473"/>
      <c r="DSY2384" s="470"/>
      <c r="DSZ2384" s="470"/>
      <c r="DTA2384" s="470"/>
      <c r="DTB2384" s="677"/>
      <c r="DTC2384" s="470"/>
      <c r="DTD2384" s="467"/>
      <c r="DTE2384" s="559"/>
      <c r="DTF2384" s="467"/>
      <c r="DTG2384" s="467"/>
      <c r="DTH2384" s="467"/>
      <c r="DTI2384" s="467"/>
      <c r="DTJ2384" s="467"/>
      <c r="DTK2384" s="467"/>
      <c r="DTL2384" s="467"/>
      <c r="DTM2384" s="467"/>
      <c r="DTN2384" s="467"/>
      <c r="DTO2384" s="467"/>
      <c r="DTP2384" s="467"/>
      <c r="DTQ2384" s="467"/>
      <c r="DTR2384" s="467"/>
      <c r="DTS2384" s="467"/>
      <c r="DTT2384" s="467"/>
      <c r="DTU2384" s="467"/>
      <c r="DTV2384" s="467"/>
      <c r="DTW2384" s="467"/>
      <c r="DTX2384" s="467"/>
      <c r="DTY2384" s="467"/>
      <c r="DTZ2384" s="467"/>
      <c r="DUA2384" s="467"/>
      <c r="DUB2384" s="1055"/>
      <c r="DUC2384" s="695"/>
      <c r="DUD2384" s="696"/>
      <c r="DUE2384" s="696"/>
      <c r="DUF2384" s="697"/>
      <c r="DUG2384" s="697"/>
      <c r="DUH2384" s="473"/>
      <c r="DUI2384" s="470"/>
      <c r="DUJ2384" s="470"/>
      <c r="DUK2384" s="470"/>
      <c r="DUL2384" s="677"/>
      <c r="DUM2384" s="470"/>
      <c r="DUN2384" s="467"/>
      <c r="DUO2384" s="559"/>
      <c r="DUP2384" s="467"/>
      <c r="DUQ2384" s="467"/>
      <c r="DUR2384" s="467"/>
      <c r="DUS2384" s="467"/>
      <c r="DUT2384" s="467"/>
      <c r="DUU2384" s="467"/>
      <c r="DUV2384" s="467"/>
      <c r="DUW2384" s="467"/>
      <c r="DUX2384" s="467"/>
      <c r="DUY2384" s="467"/>
      <c r="DUZ2384" s="467"/>
      <c r="DVA2384" s="467"/>
      <c r="DVB2384" s="467"/>
      <c r="DVC2384" s="467"/>
      <c r="DVD2384" s="467"/>
      <c r="DVE2384" s="467"/>
      <c r="DVF2384" s="467"/>
      <c r="DVG2384" s="467"/>
      <c r="DVH2384" s="467"/>
      <c r="DVI2384" s="467"/>
      <c r="DVJ2384" s="467"/>
      <c r="DVK2384" s="467"/>
      <c r="DVL2384" s="1055"/>
      <c r="DVM2384" s="695"/>
      <c r="DVN2384" s="696"/>
      <c r="DVO2384" s="696"/>
      <c r="DVP2384" s="697"/>
      <c r="DVQ2384" s="697"/>
      <c r="DVR2384" s="473"/>
      <c r="DVS2384" s="470"/>
      <c r="DVT2384" s="470"/>
      <c r="DVU2384" s="470"/>
      <c r="DVV2384" s="677"/>
      <c r="DVW2384" s="470"/>
      <c r="DVX2384" s="467"/>
      <c r="DVY2384" s="559"/>
      <c r="DVZ2384" s="467"/>
      <c r="DWA2384" s="467"/>
      <c r="DWB2384" s="467"/>
      <c r="DWC2384" s="467"/>
      <c r="DWD2384" s="467"/>
      <c r="DWE2384" s="467"/>
      <c r="DWF2384" s="467"/>
      <c r="DWG2384" s="467"/>
      <c r="DWH2384" s="467"/>
      <c r="DWI2384" s="467"/>
      <c r="DWJ2384" s="467"/>
      <c r="DWK2384" s="467"/>
      <c r="DWL2384" s="467"/>
      <c r="DWM2384" s="467"/>
      <c r="DWN2384" s="467"/>
      <c r="DWO2384" s="467"/>
      <c r="DWP2384" s="467"/>
      <c r="DWQ2384" s="467"/>
      <c r="DWR2384" s="467"/>
      <c r="DWS2384" s="467"/>
      <c r="DWT2384" s="467"/>
      <c r="DWU2384" s="467"/>
      <c r="DWV2384" s="1055"/>
      <c r="DWW2384" s="695"/>
      <c r="DWX2384" s="696"/>
      <c r="DWY2384" s="696"/>
      <c r="DWZ2384" s="697"/>
      <c r="DXA2384" s="697"/>
      <c r="DXB2384" s="473"/>
      <c r="DXC2384" s="470"/>
      <c r="DXD2384" s="470"/>
      <c r="DXE2384" s="470"/>
      <c r="DXF2384" s="677"/>
      <c r="DXG2384" s="470"/>
      <c r="DXH2384" s="467"/>
      <c r="DXI2384" s="559"/>
      <c r="DXJ2384" s="467"/>
      <c r="DXK2384" s="467"/>
      <c r="DXL2384" s="467"/>
      <c r="DXM2384" s="467"/>
      <c r="DXN2384" s="467"/>
      <c r="DXO2384" s="467"/>
      <c r="DXP2384" s="467"/>
      <c r="DXQ2384" s="467"/>
      <c r="DXR2384" s="467"/>
      <c r="DXS2384" s="467"/>
      <c r="DXT2384" s="467"/>
      <c r="DXU2384" s="467"/>
      <c r="DXV2384" s="467"/>
      <c r="DXW2384" s="467"/>
      <c r="DXX2384" s="467"/>
      <c r="DXY2384" s="467"/>
      <c r="DXZ2384" s="467"/>
      <c r="DYA2384" s="467"/>
      <c r="DYB2384" s="467"/>
      <c r="DYC2384" s="467"/>
      <c r="DYD2384" s="467"/>
      <c r="DYE2384" s="467"/>
      <c r="DYF2384" s="1055"/>
      <c r="DYG2384" s="695"/>
      <c r="DYH2384" s="696"/>
      <c r="DYI2384" s="696"/>
      <c r="DYJ2384" s="697"/>
      <c r="DYK2384" s="697"/>
      <c r="DYL2384" s="473"/>
      <c r="DYM2384" s="470"/>
      <c r="DYN2384" s="470"/>
      <c r="DYO2384" s="470"/>
      <c r="DYP2384" s="677"/>
      <c r="DYQ2384" s="470"/>
      <c r="DYR2384" s="467"/>
      <c r="DYS2384" s="559"/>
      <c r="DYT2384" s="467"/>
      <c r="DYU2384" s="467"/>
      <c r="DYV2384" s="467"/>
      <c r="DYW2384" s="467"/>
      <c r="DYX2384" s="467"/>
      <c r="DYY2384" s="467"/>
      <c r="DYZ2384" s="467"/>
      <c r="DZA2384" s="467"/>
      <c r="DZB2384" s="467"/>
      <c r="DZC2384" s="467"/>
      <c r="DZD2384" s="467"/>
      <c r="DZE2384" s="467"/>
      <c r="DZF2384" s="467"/>
      <c r="DZG2384" s="467"/>
      <c r="DZH2384" s="467"/>
      <c r="DZI2384" s="467"/>
      <c r="DZJ2384" s="467"/>
      <c r="DZK2384" s="467"/>
      <c r="DZL2384" s="467"/>
      <c r="DZM2384" s="467"/>
      <c r="DZN2384" s="467"/>
      <c r="DZO2384" s="467"/>
      <c r="DZP2384" s="1055"/>
      <c r="DZQ2384" s="695"/>
      <c r="DZR2384" s="696"/>
      <c r="DZS2384" s="696"/>
      <c r="DZT2384" s="697"/>
      <c r="DZU2384" s="697"/>
      <c r="DZV2384" s="473"/>
      <c r="DZW2384" s="470"/>
      <c r="DZX2384" s="470"/>
      <c r="DZY2384" s="470"/>
      <c r="DZZ2384" s="677"/>
      <c r="EAA2384" s="470"/>
      <c r="EAB2384" s="467"/>
      <c r="EAC2384" s="559"/>
      <c r="EAD2384" s="467"/>
      <c r="EAE2384" s="467"/>
      <c r="EAF2384" s="467"/>
      <c r="EAG2384" s="467"/>
      <c r="EAH2384" s="467"/>
      <c r="EAI2384" s="467"/>
      <c r="EAJ2384" s="467"/>
      <c r="EAK2384" s="467"/>
      <c r="EAL2384" s="467"/>
      <c r="EAM2384" s="467"/>
      <c r="EAN2384" s="467"/>
      <c r="EAO2384" s="467"/>
      <c r="EAP2384" s="467"/>
      <c r="EAQ2384" s="467"/>
      <c r="EAR2384" s="467"/>
      <c r="EAS2384" s="467"/>
      <c r="EAT2384" s="467"/>
      <c r="EAU2384" s="467"/>
      <c r="EAV2384" s="467"/>
      <c r="EAW2384" s="467"/>
      <c r="EAX2384" s="467"/>
      <c r="EAY2384" s="467"/>
      <c r="EAZ2384" s="1055"/>
      <c r="EBA2384" s="695"/>
      <c r="EBB2384" s="696"/>
      <c r="EBC2384" s="696"/>
      <c r="EBD2384" s="697"/>
      <c r="EBE2384" s="697"/>
      <c r="EBF2384" s="473"/>
      <c r="EBG2384" s="470"/>
      <c r="EBH2384" s="470"/>
      <c r="EBI2384" s="470"/>
      <c r="EBJ2384" s="677"/>
      <c r="EBK2384" s="470"/>
      <c r="EBL2384" s="467"/>
      <c r="EBM2384" s="559"/>
      <c r="EBN2384" s="467"/>
      <c r="EBO2384" s="467"/>
      <c r="EBP2384" s="467"/>
      <c r="EBQ2384" s="467"/>
      <c r="EBR2384" s="467"/>
      <c r="EBS2384" s="467"/>
      <c r="EBT2384" s="467"/>
      <c r="EBU2384" s="467"/>
      <c r="EBV2384" s="467"/>
      <c r="EBW2384" s="467"/>
      <c r="EBX2384" s="467"/>
      <c r="EBY2384" s="467"/>
      <c r="EBZ2384" s="467"/>
      <c r="ECA2384" s="467"/>
      <c r="ECB2384" s="467"/>
      <c r="ECC2384" s="467"/>
      <c r="ECD2384" s="467"/>
      <c r="ECE2384" s="467"/>
      <c r="ECF2384" s="467"/>
      <c r="ECG2384" s="467"/>
      <c r="ECH2384" s="467"/>
      <c r="ECI2384" s="467"/>
      <c r="ECJ2384" s="1055"/>
      <c r="ECK2384" s="695"/>
      <c r="ECL2384" s="696"/>
      <c r="ECM2384" s="696"/>
      <c r="ECN2384" s="697"/>
      <c r="ECO2384" s="697"/>
      <c r="ECP2384" s="473"/>
      <c r="ECQ2384" s="470"/>
      <c r="ECR2384" s="470"/>
      <c r="ECS2384" s="470"/>
      <c r="ECT2384" s="677"/>
      <c r="ECU2384" s="470"/>
      <c r="ECV2384" s="467"/>
      <c r="ECW2384" s="559"/>
      <c r="ECX2384" s="467"/>
      <c r="ECY2384" s="467"/>
      <c r="ECZ2384" s="467"/>
      <c r="EDA2384" s="467"/>
      <c r="EDB2384" s="467"/>
      <c r="EDC2384" s="467"/>
      <c r="EDD2384" s="467"/>
      <c r="EDE2384" s="467"/>
      <c r="EDF2384" s="467"/>
      <c r="EDG2384" s="467"/>
      <c r="EDH2384" s="467"/>
      <c r="EDI2384" s="467"/>
      <c r="EDJ2384" s="467"/>
      <c r="EDK2384" s="467"/>
      <c r="EDL2384" s="467"/>
      <c r="EDM2384" s="467"/>
      <c r="EDN2384" s="467"/>
      <c r="EDO2384" s="467"/>
      <c r="EDP2384" s="467"/>
      <c r="EDQ2384" s="467"/>
      <c r="EDR2384" s="467"/>
      <c r="EDS2384" s="467"/>
      <c r="EDT2384" s="1055"/>
      <c r="EDU2384" s="695"/>
      <c r="EDV2384" s="696"/>
      <c r="EDW2384" s="696"/>
      <c r="EDX2384" s="697"/>
      <c r="EDY2384" s="697"/>
      <c r="EDZ2384" s="473"/>
      <c r="EEA2384" s="470"/>
      <c r="EEB2384" s="470"/>
      <c r="EEC2384" s="470"/>
      <c r="EED2384" s="677"/>
      <c r="EEE2384" s="470"/>
      <c r="EEF2384" s="467"/>
      <c r="EEG2384" s="559"/>
      <c r="EEH2384" s="467"/>
      <c r="EEI2384" s="467"/>
      <c r="EEJ2384" s="467"/>
      <c r="EEK2384" s="467"/>
      <c r="EEL2384" s="467"/>
      <c r="EEM2384" s="467"/>
      <c r="EEN2384" s="467"/>
      <c r="EEO2384" s="467"/>
      <c r="EEP2384" s="467"/>
      <c r="EEQ2384" s="467"/>
      <c r="EER2384" s="467"/>
      <c r="EES2384" s="467"/>
      <c r="EET2384" s="467"/>
      <c r="EEU2384" s="467"/>
      <c r="EEV2384" s="467"/>
      <c r="EEW2384" s="467"/>
      <c r="EEX2384" s="467"/>
      <c r="EEY2384" s="467"/>
      <c r="EEZ2384" s="467"/>
      <c r="EFA2384" s="467"/>
      <c r="EFB2384" s="467"/>
      <c r="EFC2384" s="467"/>
      <c r="EFD2384" s="1055"/>
      <c r="EFE2384" s="695"/>
      <c r="EFF2384" s="696"/>
      <c r="EFG2384" s="696"/>
      <c r="EFH2384" s="697"/>
      <c r="EFI2384" s="697"/>
      <c r="EFJ2384" s="473"/>
      <c r="EFK2384" s="470"/>
      <c r="EFL2384" s="470"/>
      <c r="EFM2384" s="470"/>
      <c r="EFN2384" s="677"/>
      <c r="EFO2384" s="470"/>
      <c r="EFP2384" s="467"/>
      <c r="EFQ2384" s="559"/>
      <c r="EFR2384" s="467"/>
      <c r="EFS2384" s="467"/>
      <c r="EFT2384" s="467"/>
      <c r="EFU2384" s="467"/>
      <c r="EFV2384" s="467"/>
      <c r="EFW2384" s="467"/>
      <c r="EFX2384" s="467"/>
      <c r="EFY2384" s="467"/>
      <c r="EFZ2384" s="467"/>
      <c r="EGA2384" s="467"/>
      <c r="EGB2384" s="467"/>
      <c r="EGC2384" s="467"/>
      <c r="EGD2384" s="467"/>
      <c r="EGE2384" s="467"/>
      <c r="EGF2384" s="467"/>
      <c r="EGG2384" s="467"/>
      <c r="EGH2384" s="467"/>
      <c r="EGI2384" s="467"/>
      <c r="EGJ2384" s="467"/>
      <c r="EGK2384" s="467"/>
      <c r="EGL2384" s="467"/>
      <c r="EGM2384" s="467"/>
      <c r="EGN2384" s="1055"/>
      <c r="EGO2384" s="695"/>
      <c r="EGP2384" s="696"/>
      <c r="EGQ2384" s="696"/>
      <c r="EGR2384" s="697"/>
      <c r="EGS2384" s="697"/>
      <c r="EGT2384" s="473"/>
      <c r="EGU2384" s="470"/>
      <c r="EGV2384" s="470"/>
      <c r="EGW2384" s="470"/>
      <c r="EGX2384" s="677"/>
      <c r="EGY2384" s="470"/>
      <c r="EGZ2384" s="467"/>
      <c r="EHA2384" s="559"/>
      <c r="EHB2384" s="467"/>
      <c r="EHC2384" s="467"/>
      <c r="EHD2384" s="467"/>
      <c r="EHE2384" s="467"/>
      <c r="EHF2384" s="467"/>
      <c r="EHG2384" s="467"/>
      <c r="EHH2384" s="467"/>
      <c r="EHI2384" s="467"/>
      <c r="EHJ2384" s="467"/>
      <c r="EHK2384" s="467"/>
      <c r="EHL2384" s="467"/>
      <c r="EHM2384" s="467"/>
      <c r="EHN2384" s="467"/>
      <c r="EHO2384" s="467"/>
      <c r="EHP2384" s="467"/>
      <c r="EHQ2384" s="467"/>
      <c r="EHR2384" s="467"/>
      <c r="EHS2384" s="467"/>
      <c r="EHT2384" s="467"/>
      <c r="EHU2384" s="467"/>
      <c r="EHV2384" s="467"/>
      <c r="EHW2384" s="467"/>
      <c r="EHX2384" s="1055"/>
      <c r="EHY2384" s="695"/>
      <c r="EHZ2384" s="696"/>
      <c r="EIA2384" s="696"/>
      <c r="EIB2384" s="697"/>
      <c r="EIC2384" s="697"/>
      <c r="EID2384" s="473"/>
      <c r="EIE2384" s="470"/>
      <c r="EIF2384" s="470"/>
      <c r="EIG2384" s="470"/>
      <c r="EIH2384" s="677"/>
      <c r="EII2384" s="470"/>
      <c r="EIJ2384" s="467"/>
      <c r="EIK2384" s="559"/>
      <c r="EIL2384" s="467"/>
      <c r="EIM2384" s="467"/>
      <c r="EIN2384" s="467"/>
      <c r="EIO2384" s="467"/>
      <c r="EIP2384" s="467"/>
      <c r="EIQ2384" s="467"/>
      <c r="EIR2384" s="467"/>
      <c r="EIS2384" s="467"/>
      <c r="EIT2384" s="467"/>
      <c r="EIU2384" s="467"/>
      <c r="EIV2384" s="467"/>
      <c r="EIW2384" s="467"/>
      <c r="EIX2384" s="467"/>
      <c r="EIY2384" s="467"/>
      <c r="EIZ2384" s="467"/>
      <c r="EJA2384" s="467"/>
      <c r="EJB2384" s="467"/>
      <c r="EJC2384" s="467"/>
      <c r="EJD2384" s="467"/>
      <c r="EJE2384" s="467"/>
      <c r="EJF2384" s="467"/>
      <c r="EJG2384" s="467"/>
      <c r="EJH2384" s="1055"/>
      <c r="EJI2384" s="695"/>
      <c r="EJJ2384" s="696"/>
      <c r="EJK2384" s="696"/>
      <c r="EJL2384" s="697"/>
      <c r="EJM2384" s="697"/>
      <c r="EJN2384" s="473"/>
      <c r="EJO2384" s="470"/>
      <c r="EJP2384" s="470"/>
      <c r="EJQ2384" s="470"/>
      <c r="EJR2384" s="677"/>
      <c r="EJS2384" s="470"/>
      <c r="EJT2384" s="467"/>
      <c r="EJU2384" s="559"/>
      <c r="EJV2384" s="467"/>
      <c r="EJW2384" s="467"/>
      <c r="EJX2384" s="467"/>
      <c r="EJY2384" s="467"/>
      <c r="EJZ2384" s="467"/>
      <c r="EKA2384" s="467"/>
      <c r="EKB2384" s="467"/>
      <c r="EKC2384" s="467"/>
      <c r="EKD2384" s="467"/>
      <c r="EKE2384" s="467"/>
      <c r="EKF2384" s="467"/>
      <c r="EKG2384" s="467"/>
      <c r="EKH2384" s="467"/>
      <c r="EKI2384" s="467"/>
      <c r="EKJ2384" s="467"/>
      <c r="EKK2384" s="467"/>
      <c r="EKL2384" s="467"/>
      <c r="EKM2384" s="467"/>
      <c r="EKN2384" s="467"/>
      <c r="EKO2384" s="467"/>
      <c r="EKP2384" s="467"/>
      <c r="EKQ2384" s="467"/>
      <c r="EKR2384" s="1055"/>
      <c r="EKS2384" s="695"/>
      <c r="EKT2384" s="696"/>
      <c r="EKU2384" s="696"/>
      <c r="EKV2384" s="697"/>
      <c r="EKW2384" s="697"/>
      <c r="EKX2384" s="473"/>
      <c r="EKY2384" s="470"/>
      <c r="EKZ2384" s="470"/>
      <c r="ELA2384" s="470"/>
      <c r="ELB2384" s="677"/>
      <c r="ELC2384" s="470"/>
      <c r="ELD2384" s="467"/>
      <c r="ELE2384" s="559"/>
      <c r="ELF2384" s="467"/>
      <c r="ELG2384" s="467"/>
      <c r="ELH2384" s="467"/>
      <c r="ELI2384" s="467"/>
      <c r="ELJ2384" s="467"/>
      <c r="ELK2384" s="467"/>
      <c r="ELL2384" s="467"/>
      <c r="ELM2384" s="467"/>
      <c r="ELN2384" s="467"/>
      <c r="ELO2384" s="467"/>
      <c r="ELP2384" s="467"/>
      <c r="ELQ2384" s="467"/>
      <c r="ELR2384" s="467"/>
      <c r="ELS2384" s="467"/>
      <c r="ELT2384" s="467"/>
      <c r="ELU2384" s="467"/>
      <c r="ELV2384" s="467"/>
      <c r="ELW2384" s="467"/>
      <c r="ELX2384" s="467"/>
      <c r="ELY2384" s="467"/>
      <c r="ELZ2384" s="467"/>
      <c r="EMA2384" s="467"/>
      <c r="EMB2384" s="1055"/>
      <c r="EMC2384" s="695"/>
      <c r="EMD2384" s="696"/>
      <c r="EME2384" s="696"/>
      <c r="EMF2384" s="697"/>
      <c r="EMG2384" s="697"/>
      <c r="EMH2384" s="473"/>
      <c r="EMI2384" s="470"/>
      <c r="EMJ2384" s="470"/>
      <c r="EMK2384" s="470"/>
      <c r="EML2384" s="677"/>
      <c r="EMM2384" s="470"/>
      <c r="EMN2384" s="467"/>
      <c r="EMO2384" s="559"/>
      <c r="EMP2384" s="467"/>
      <c r="EMQ2384" s="467"/>
      <c r="EMR2384" s="467"/>
      <c r="EMS2384" s="467"/>
      <c r="EMT2384" s="467"/>
      <c r="EMU2384" s="467"/>
      <c r="EMV2384" s="467"/>
      <c r="EMW2384" s="467"/>
      <c r="EMX2384" s="467"/>
      <c r="EMY2384" s="467"/>
      <c r="EMZ2384" s="467"/>
      <c r="ENA2384" s="467"/>
      <c r="ENB2384" s="467"/>
      <c r="ENC2384" s="467"/>
      <c r="END2384" s="467"/>
      <c r="ENE2384" s="467"/>
      <c r="ENF2384" s="467"/>
      <c r="ENG2384" s="467"/>
      <c r="ENH2384" s="467"/>
      <c r="ENI2384" s="467"/>
      <c r="ENJ2384" s="467"/>
      <c r="ENK2384" s="467"/>
      <c r="ENL2384" s="1055"/>
      <c r="ENM2384" s="695"/>
      <c r="ENN2384" s="696"/>
      <c r="ENO2384" s="696"/>
      <c r="ENP2384" s="697"/>
      <c r="ENQ2384" s="697"/>
      <c r="ENR2384" s="473"/>
      <c r="ENS2384" s="470"/>
      <c r="ENT2384" s="470"/>
      <c r="ENU2384" s="470"/>
      <c r="ENV2384" s="677"/>
      <c r="ENW2384" s="470"/>
      <c r="ENX2384" s="467"/>
      <c r="ENY2384" s="559"/>
      <c r="ENZ2384" s="467"/>
      <c r="EOA2384" s="467"/>
      <c r="EOB2384" s="467"/>
      <c r="EOC2384" s="467"/>
      <c r="EOD2384" s="467"/>
      <c r="EOE2384" s="467"/>
      <c r="EOF2384" s="467"/>
      <c r="EOG2384" s="467"/>
      <c r="EOH2384" s="467"/>
      <c r="EOI2384" s="467"/>
      <c r="EOJ2384" s="467"/>
      <c r="EOK2384" s="467"/>
      <c r="EOL2384" s="467"/>
      <c r="EOM2384" s="467"/>
      <c r="EON2384" s="467"/>
      <c r="EOO2384" s="467"/>
      <c r="EOP2384" s="467"/>
      <c r="EOQ2384" s="467"/>
      <c r="EOR2384" s="467"/>
      <c r="EOS2384" s="467"/>
      <c r="EOT2384" s="467"/>
      <c r="EOU2384" s="467"/>
      <c r="EOV2384" s="1055"/>
      <c r="EOW2384" s="695"/>
      <c r="EOX2384" s="696"/>
      <c r="EOY2384" s="696"/>
      <c r="EOZ2384" s="697"/>
      <c r="EPA2384" s="697"/>
      <c r="EPB2384" s="473"/>
      <c r="EPC2384" s="470"/>
      <c r="EPD2384" s="470"/>
      <c r="EPE2384" s="470"/>
      <c r="EPF2384" s="677"/>
      <c r="EPG2384" s="470"/>
      <c r="EPH2384" s="467"/>
      <c r="EPI2384" s="559"/>
      <c r="EPJ2384" s="467"/>
      <c r="EPK2384" s="467"/>
      <c r="EPL2384" s="467"/>
      <c r="EPM2384" s="467"/>
      <c r="EPN2384" s="467"/>
      <c r="EPO2384" s="467"/>
      <c r="EPP2384" s="467"/>
      <c r="EPQ2384" s="467"/>
      <c r="EPR2384" s="467"/>
      <c r="EPS2384" s="467"/>
      <c r="EPT2384" s="467"/>
      <c r="EPU2384" s="467"/>
      <c r="EPV2384" s="467"/>
      <c r="EPW2384" s="467"/>
      <c r="EPX2384" s="467"/>
      <c r="EPY2384" s="467"/>
      <c r="EPZ2384" s="467"/>
      <c r="EQA2384" s="467"/>
      <c r="EQB2384" s="467"/>
      <c r="EQC2384" s="467"/>
      <c r="EQD2384" s="467"/>
      <c r="EQE2384" s="467"/>
      <c r="EQF2384" s="1055"/>
      <c r="EQG2384" s="695"/>
      <c r="EQH2384" s="696"/>
      <c r="EQI2384" s="696"/>
      <c r="EQJ2384" s="697"/>
      <c r="EQK2384" s="697"/>
      <c r="EQL2384" s="473"/>
      <c r="EQM2384" s="470"/>
      <c r="EQN2384" s="470"/>
      <c r="EQO2384" s="470"/>
      <c r="EQP2384" s="677"/>
      <c r="EQQ2384" s="470"/>
      <c r="EQR2384" s="467"/>
      <c r="EQS2384" s="559"/>
      <c r="EQT2384" s="467"/>
      <c r="EQU2384" s="467"/>
      <c r="EQV2384" s="467"/>
      <c r="EQW2384" s="467"/>
      <c r="EQX2384" s="467"/>
      <c r="EQY2384" s="467"/>
      <c r="EQZ2384" s="467"/>
      <c r="ERA2384" s="467"/>
      <c r="ERB2384" s="467"/>
      <c r="ERC2384" s="467"/>
      <c r="ERD2384" s="467"/>
      <c r="ERE2384" s="467"/>
      <c r="ERF2384" s="467"/>
      <c r="ERG2384" s="467"/>
      <c r="ERH2384" s="467"/>
      <c r="ERI2384" s="467"/>
      <c r="ERJ2384" s="467"/>
      <c r="ERK2384" s="467"/>
      <c r="ERL2384" s="467"/>
      <c r="ERM2384" s="467"/>
      <c r="ERN2384" s="467"/>
      <c r="ERO2384" s="467"/>
      <c r="ERP2384" s="1055"/>
      <c r="ERQ2384" s="695"/>
      <c r="ERR2384" s="696"/>
      <c r="ERS2384" s="696"/>
      <c r="ERT2384" s="697"/>
      <c r="ERU2384" s="697"/>
      <c r="ERV2384" s="473"/>
      <c r="ERW2384" s="470"/>
      <c r="ERX2384" s="470"/>
      <c r="ERY2384" s="470"/>
      <c r="ERZ2384" s="677"/>
      <c r="ESA2384" s="470"/>
      <c r="ESB2384" s="467"/>
      <c r="ESC2384" s="559"/>
      <c r="ESD2384" s="467"/>
      <c r="ESE2384" s="467"/>
      <c r="ESF2384" s="467"/>
      <c r="ESG2384" s="467"/>
      <c r="ESH2384" s="467"/>
      <c r="ESI2384" s="467"/>
      <c r="ESJ2384" s="467"/>
      <c r="ESK2384" s="467"/>
      <c r="ESL2384" s="467"/>
      <c r="ESM2384" s="467"/>
      <c r="ESN2384" s="467"/>
      <c r="ESO2384" s="467"/>
      <c r="ESP2384" s="467"/>
      <c r="ESQ2384" s="467"/>
      <c r="ESR2384" s="467"/>
      <c r="ESS2384" s="467"/>
      <c r="EST2384" s="467"/>
      <c r="ESU2384" s="467"/>
      <c r="ESV2384" s="467"/>
      <c r="ESW2384" s="467"/>
      <c r="ESX2384" s="467"/>
      <c r="ESY2384" s="467"/>
      <c r="ESZ2384" s="1055"/>
      <c r="ETA2384" s="695"/>
      <c r="ETB2384" s="696"/>
      <c r="ETC2384" s="696"/>
      <c r="ETD2384" s="697"/>
      <c r="ETE2384" s="697"/>
      <c r="ETF2384" s="473"/>
      <c r="ETG2384" s="470"/>
      <c r="ETH2384" s="470"/>
      <c r="ETI2384" s="470"/>
      <c r="ETJ2384" s="677"/>
      <c r="ETK2384" s="470"/>
      <c r="ETL2384" s="467"/>
      <c r="ETM2384" s="559"/>
      <c r="ETN2384" s="467"/>
      <c r="ETO2384" s="467"/>
      <c r="ETP2384" s="467"/>
      <c r="ETQ2384" s="467"/>
      <c r="ETR2384" s="467"/>
      <c r="ETS2384" s="467"/>
      <c r="ETT2384" s="467"/>
      <c r="ETU2384" s="467"/>
      <c r="ETV2384" s="467"/>
      <c r="ETW2384" s="467"/>
      <c r="ETX2384" s="467"/>
      <c r="ETY2384" s="467"/>
      <c r="ETZ2384" s="467"/>
      <c r="EUA2384" s="467"/>
      <c r="EUB2384" s="467"/>
      <c r="EUC2384" s="467"/>
      <c r="EUD2384" s="467"/>
      <c r="EUE2384" s="467"/>
      <c r="EUF2384" s="467"/>
      <c r="EUG2384" s="467"/>
      <c r="EUH2384" s="467"/>
      <c r="EUI2384" s="467"/>
      <c r="EUJ2384" s="1055"/>
      <c r="EUK2384" s="695"/>
      <c r="EUL2384" s="696"/>
      <c r="EUM2384" s="696"/>
      <c r="EUN2384" s="697"/>
      <c r="EUO2384" s="697"/>
      <c r="EUP2384" s="473"/>
      <c r="EUQ2384" s="470"/>
      <c r="EUR2384" s="470"/>
      <c r="EUS2384" s="470"/>
      <c r="EUT2384" s="677"/>
      <c r="EUU2384" s="470"/>
      <c r="EUV2384" s="467"/>
      <c r="EUW2384" s="559"/>
      <c r="EUX2384" s="467"/>
      <c r="EUY2384" s="467"/>
      <c r="EUZ2384" s="467"/>
      <c r="EVA2384" s="467"/>
      <c r="EVB2384" s="467"/>
      <c r="EVC2384" s="467"/>
      <c r="EVD2384" s="467"/>
      <c r="EVE2384" s="467"/>
      <c r="EVF2384" s="467"/>
      <c r="EVG2384" s="467"/>
      <c r="EVH2384" s="467"/>
      <c r="EVI2384" s="467"/>
      <c r="EVJ2384" s="467"/>
      <c r="EVK2384" s="467"/>
      <c r="EVL2384" s="467"/>
      <c r="EVM2384" s="467"/>
      <c r="EVN2384" s="467"/>
      <c r="EVO2384" s="467"/>
      <c r="EVP2384" s="467"/>
      <c r="EVQ2384" s="467"/>
      <c r="EVR2384" s="467"/>
      <c r="EVS2384" s="467"/>
      <c r="EVT2384" s="1055"/>
      <c r="EVU2384" s="695"/>
      <c r="EVV2384" s="696"/>
      <c r="EVW2384" s="696"/>
      <c r="EVX2384" s="697"/>
      <c r="EVY2384" s="697"/>
      <c r="EVZ2384" s="473"/>
      <c r="EWA2384" s="470"/>
      <c r="EWB2384" s="470"/>
      <c r="EWC2384" s="470"/>
      <c r="EWD2384" s="677"/>
      <c r="EWE2384" s="470"/>
      <c r="EWF2384" s="467"/>
      <c r="EWG2384" s="559"/>
      <c r="EWH2384" s="467"/>
      <c r="EWI2384" s="467"/>
      <c r="EWJ2384" s="467"/>
      <c r="EWK2384" s="467"/>
      <c r="EWL2384" s="467"/>
      <c r="EWM2384" s="467"/>
      <c r="EWN2384" s="467"/>
      <c r="EWO2384" s="467"/>
      <c r="EWP2384" s="467"/>
      <c r="EWQ2384" s="467"/>
      <c r="EWR2384" s="467"/>
      <c r="EWS2384" s="467"/>
      <c r="EWT2384" s="467"/>
      <c r="EWU2384" s="467"/>
      <c r="EWV2384" s="467"/>
      <c r="EWW2384" s="467"/>
      <c r="EWX2384" s="467"/>
      <c r="EWY2384" s="467"/>
      <c r="EWZ2384" s="467"/>
      <c r="EXA2384" s="467"/>
      <c r="EXB2384" s="467"/>
      <c r="EXC2384" s="467"/>
      <c r="EXD2384" s="1055"/>
      <c r="EXE2384" s="695"/>
      <c r="EXF2384" s="696"/>
      <c r="EXG2384" s="696"/>
      <c r="EXH2384" s="697"/>
      <c r="EXI2384" s="697"/>
      <c r="EXJ2384" s="473"/>
      <c r="EXK2384" s="470"/>
      <c r="EXL2384" s="470"/>
      <c r="EXM2384" s="470"/>
      <c r="EXN2384" s="677"/>
      <c r="EXO2384" s="470"/>
      <c r="EXP2384" s="467"/>
      <c r="EXQ2384" s="559"/>
      <c r="EXR2384" s="467"/>
      <c r="EXS2384" s="467"/>
      <c r="EXT2384" s="467"/>
      <c r="EXU2384" s="467"/>
      <c r="EXV2384" s="467"/>
      <c r="EXW2384" s="467"/>
      <c r="EXX2384" s="467"/>
      <c r="EXY2384" s="467"/>
      <c r="EXZ2384" s="467"/>
      <c r="EYA2384" s="467"/>
      <c r="EYB2384" s="467"/>
      <c r="EYC2384" s="467"/>
      <c r="EYD2384" s="467"/>
      <c r="EYE2384" s="467"/>
      <c r="EYF2384" s="467"/>
      <c r="EYG2384" s="467"/>
      <c r="EYH2384" s="467"/>
      <c r="EYI2384" s="467"/>
      <c r="EYJ2384" s="467"/>
      <c r="EYK2384" s="467"/>
      <c r="EYL2384" s="467"/>
      <c r="EYM2384" s="467"/>
      <c r="EYN2384" s="1055"/>
      <c r="EYO2384" s="695"/>
      <c r="EYP2384" s="696"/>
      <c r="EYQ2384" s="696"/>
      <c r="EYR2384" s="697"/>
      <c r="EYS2384" s="697"/>
      <c r="EYT2384" s="473"/>
      <c r="EYU2384" s="470"/>
      <c r="EYV2384" s="470"/>
      <c r="EYW2384" s="470"/>
      <c r="EYX2384" s="677"/>
      <c r="EYY2384" s="470"/>
      <c r="EYZ2384" s="467"/>
      <c r="EZA2384" s="559"/>
      <c r="EZB2384" s="467"/>
      <c r="EZC2384" s="467"/>
      <c r="EZD2384" s="467"/>
      <c r="EZE2384" s="467"/>
      <c r="EZF2384" s="467"/>
      <c r="EZG2384" s="467"/>
      <c r="EZH2384" s="467"/>
      <c r="EZI2384" s="467"/>
      <c r="EZJ2384" s="467"/>
      <c r="EZK2384" s="467"/>
      <c r="EZL2384" s="467"/>
      <c r="EZM2384" s="467"/>
      <c r="EZN2384" s="467"/>
      <c r="EZO2384" s="467"/>
      <c r="EZP2384" s="467"/>
      <c r="EZQ2384" s="467"/>
      <c r="EZR2384" s="467"/>
      <c r="EZS2384" s="467"/>
      <c r="EZT2384" s="467"/>
      <c r="EZU2384" s="467"/>
      <c r="EZV2384" s="467"/>
      <c r="EZW2384" s="467"/>
      <c r="EZX2384" s="1055"/>
      <c r="EZY2384" s="695"/>
      <c r="EZZ2384" s="696"/>
      <c r="FAA2384" s="696"/>
      <c r="FAB2384" s="697"/>
      <c r="FAC2384" s="697"/>
      <c r="FAD2384" s="473"/>
      <c r="FAE2384" s="470"/>
      <c r="FAF2384" s="470"/>
      <c r="FAG2384" s="470"/>
      <c r="FAH2384" s="677"/>
      <c r="FAI2384" s="470"/>
      <c r="FAJ2384" s="467"/>
      <c r="FAK2384" s="559"/>
      <c r="FAL2384" s="467"/>
      <c r="FAM2384" s="467"/>
      <c r="FAN2384" s="467"/>
      <c r="FAO2384" s="467"/>
      <c r="FAP2384" s="467"/>
      <c r="FAQ2384" s="467"/>
      <c r="FAR2384" s="467"/>
      <c r="FAS2384" s="467"/>
      <c r="FAT2384" s="467"/>
      <c r="FAU2384" s="467"/>
      <c r="FAV2384" s="467"/>
      <c r="FAW2384" s="467"/>
      <c r="FAX2384" s="467"/>
      <c r="FAY2384" s="467"/>
      <c r="FAZ2384" s="467"/>
      <c r="FBA2384" s="467"/>
      <c r="FBB2384" s="467"/>
      <c r="FBC2384" s="467"/>
      <c r="FBD2384" s="467"/>
      <c r="FBE2384" s="467"/>
      <c r="FBF2384" s="467"/>
      <c r="FBG2384" s="467"/>
      <c r="FBH2384" s="1055"/>
      <c r="FBI2384" s="695"/>
      <c r="FBJ2384" s="696"/>
      <c r="FBK2384" s="696"/>
      <c r="FBL2384" s="697"/>
      <c r="FBM2384" s="697"/>
      <c r="FBN2384" s="473"/>
      <c r="FBO2384" s="470"/>
      <c r="FBP2384" s="470"/>
      <c r="FBQ2384" s="470"/>
      <c r="FBR2384" s="677"/>
      <c r="FBS2384" s="470"/>
      <c r="FBT2384" s="467"/>
      <c r="FBU2384" s="559"/>
      <c r="FBV2384" s="467"/>
      <c r="FBW2384" s="467"/>
      <c r="FBX2384" s="467"/>
      <c r="FBY2384" s="467"/>
      <c r="FBZ2384" s="467"/>
      <c r="FCA2384" s="467"/>
      <c r="FCB2384" s="467"/>
      <c r="FCC2384" s="467"/>
      <c r="FCD2384" s="467"/>
      <c r="FCE2384" s="467"/>
      <c r="FCF2384" s="467"/>
      <c r="FCG2384" s="467"/>
      <c r="FCH2384" s="467"/>
      <c r="FCI2384" s="467"/>
      <c r="FCJ2384" s="467"/>
      <c r="FCK2384" s="467"/>
      <c r="FCL2384" s="467"/>
      <c r="FCM2384" s="467"/>
      <c r="FCN2384" s="467"/>
      <c r="FCO2384" s="467"/>
      <c r="FCP2384" s="467"/>
      <c r="FCQ2384" s="467"/>
      <c r="FCR2384" s="1055"/>
      <c r="FCS2384" s="695"/>
      <c r="FCT2384" s="696"/>
      <c r="FCU2384" s="696"/>
      <c r="FCV2384" s="697"/>
      <c r="FCW2384" s="697"/>
      <c r="FCX2384" s="473"/>
      <c r="FCY2384" s="470"/>
      <c r="FCZ2384" s="470"/>
      <c r="FDA2384" s="470"/>
      <c r="FDB2384" s="677"/>
      <c r="FDC2384" s="470"/>
      <c r="FDD2384" s="467"/>
      <c r="FDE2384" s="559"/>
      <c r="FDF2384" s="467"/>
      <c r="FDG2384" s="467"/>
      <c r="FDH2384" s="467"/>
      <c r="FDI2384" s="467"/>
      <c r="FDJ2384" s="467"/>
      <c r="FDK2384" s="467"/>
      <c r="FDL2384" s="467"/>
      <c r="FDM2384" s="467"/>
      <c r="FDN2384" s="467"/>
      <c r="FDO2384" s="467"/>
      <c r="FDP2384" s="467"/>
      <c r="FDQ2384" s="467"/>
      <c r="FDR2384" s="467"/>
      <c r="FDS2384" s="467"/>
      <c r="FDT2384" s="467"/>
      <c r="FDU2384" s="467"/>
      <c r="FDV2384" s="467"/>
      <c r="FDW2384" s="467"/>
      <c r="FDX2384" s="467"/>
      <c r="FDY2384" s="467"/>
      <c r="FDZ2384" s="467"/>
      <c r="FEA2384" s="467"/>
      <c r="FEB2384" s="1055"/>
      <c r="FEC2384" s="695"/>
      <c r="FED2384" s="696"/>
      <c r="FEE2384" s="696"/>
      <c r="FEF2384" s="697"/>
      <c r="FEG2384" s="697"/>
      <c r="FEH2384" s="473"/>
      <c r="FEI2384" s="470"/>
      <c r="FEJ2384" s="470"/>
      <c r="FEK2384" s="470"/>
      <c r="FEL2384" s="677"/>
      <c r="FEM2384" s="470"/>
      <c r="FEN2384" s="467"/>
      <c r="FEO2384" s="559"/>
      <c r="FEP2384" s="467"/>
      <c r="FEQ2384" s="467"/>
      <c r="FER2384" s="467"/>
      <c r="FES2384" s="467"/>
      <c r="FET2384" s="467"/>
      <c r="FEU2384" s="467"/>
      <c r="FEV2384" s="467"/>
      <c r="FEW2384" s="467"/>
      <c r="FEX2384" s="467"/>
      <c r="FEY2384" s="467"/>
      <c r="FEZ2384" s="467"/>
      <c r="FFA2384" s="467"/>
      <c r="FFB2384" s="467"/>
      <c r="FFC2384" s="467"/>
      <c r="FFD2384" s="467"/>
      <c r="FFE2384" s="467"/>
      <c r="FFF2384" s="467"/>
      <c r="FFG2384" s="467"/>
      <c r="FFH2384" s="467"/>
      <c r="FFI2384" s="467"/>
      <c r="FFJ2384" s="467"/>
      <c r="FFK2384" s="467"/>
      <c r="FFL2384" s="1055"/>
      <c r="FFM2384" s="695"/>
      <c r="FFN2384" s="696"/>
      <c r="FFO2384" s="696"/>
      <c r="FFP2384" s="697"/>
      <c r="FFQ2384" s="697"/>
      <c r="FFR2384" s="473"/>
      <c r="FFS2384" s="470"/>
      <c r="FFT2384" s="470"/>
      <c r="FFU2384" s="470"/>
      <c r="FFV2384" s="677"/>
      <c r="FFW2384" s="470"/>
      <c r="FFX2384" s="467"/>
      <c r="FFY2384" s="559"/>
      <c r="FFZ2384" s="467"/>
      <c r="FGA2384" s="467"/>
      <c r="FGB2384" s="467"/>
      <c r="FGC2384" s="467"/>
      <c r="FGD2384" s="467"/>
      <c r="FGE2384" s="467"/>
      <c r="FGF2384" s="467"/>
      <c r="FGG2384" s="467"/>
      <c r="FGH2384" s="467"/>
      <c r="FGI2384" s="467"/>
      <c r="FGJ2384" s="467"/>
      <c r="FGK2384" s="467"/>
      <c r="FGL2384" s="467"/>
      <c r="FGM2384" s="467"/>
      <c r="FGN2384" s="467"/>
      <c r="FGO2384" s="467"/>
      <c r="FGP2384" s="467"/>
      <c r="FGQ2384" s="467"/>
      <c r="FGR2384" s="467"/>
      <c r="FGS2384" s="467"/>
      <c r="FGT2384" s="467"/>
      <c r="FGU2384" s="467"/>
      <c r="FGV2384" s="1055"/>
      <c r="FGW2384" s="695"/>
      <c r="FGX2384" s="696"/>
      <c r="FGY2384" s="696"/>
      <c r="FGZ2384" s="697"/>
      <c r="FHA2384" s="697"/>
      <c r="FHB2384" s="473"/>
      <c r="FHC2384" s="470"/>
      <c r="FHD2384" s="470"/>
      <c r="FHE2384" s="470"/>
      <c r="FHF2384" s="677"/>
      <c r="FHG2384" s="470"/>
      <c r="FHH2384" s="467"/>
      <c r="FHI2384" s="559"/>
      <c r="FHJ2384" s="467"/>
      <c r="FHK2384" s="467"/>
      <c r="FHL2384" s="467"/>
      <c r="FHM2384" s="467"/>
      <c r="FHN2384" s="467"/>
      <c r="FHO2384" s="467"/>
      <c r="FHP2384" s="467"/>
      <c r="FHQ2384" s="467"/>
      <c r="FHR2384" s="467"/>
      <c r="FHS2384" s="467"/>
      <c r="FHT2384" s="467"/>
      <c r="FHU2384" s="467"/>
      <c r="FHV2384" s="467"/>
      <c r="FHW2384" s="467"/>
      <c r="FHX2384" s="467"/>
      <c r="FHY2384" s="467"/>
      <c r="FHZ2384" s="467"/>
      <c r="FIA2384" s="467"/>
      <c r="FIB2384" s="467"/>
      <c r="FIC2384" s="467"/>
      <c r="FID2384" s="467"/>
      <c r="FIE2384" s="467"/>
      <c r="FIF2384" s="1055"/>
      <c r="FIG2384" s="695"/>
      <c r="FIH2384" s="696"/>
      <c r="FII2384" s="696"/>
      <c r="FIJ2384" s="697"/>
      <c r="FIK2384" s="697"/>
      <c r="FIL2384" s="473"/>
      <c r="FIM2384" s="470"/>
      <c r="FIN2384" s="470"/>
      <c r="FIO2384" s="470"/>
      <c r="FIP2384" s="677"/>
      <c r="FIQ2384" s="470"/>
      <c r="FIR2384" s="467"/>
      <c r="FIS2384" s="559"/>
      <c r="FIT2384" s="467"/>
      <c r="FIU2384" s="467"/>
      <c r="FIV2384" s="467"/>
      <c r="FIW2384" s="467"/>
      <c r="FIX2384" s="467"/>
      <c r="FIY2384" s="467"/>
      <c r="FIZ2384" s="467"/>
      <c r="FJA2384" s="467"/>
      <c r="FJB2384" s="467"/>
      <c r="FJC2384" s="467"/>
      <c r="FJD2384" s="467"/>
      <c r="FJE2384" s="467"/>
      <c r="FJF2384" s="467"/>
      <c r="FJG2384" s="467"/>
      <c r="FJH2384" s="467"/>
      <c r="FJI2384" s="467"/>
      <c r="FJJ2384" s="467"/>
      <c r="FJK2384" s="467"/>
      <c r="FJL2384" s="467"/>
      <c r="FJM2384" s="467"/>
      <c r="FJN2384" s="467"/>
      <c r="FJO2384" s="467"/>
      <c r="FJP2384" s="1055"/>
      <c r="FJQ2384" s="695"/>
      <c r="FJR2384" s="696"/>
      <c r="FJS2384" s="696"/>
      <c r="FJT2384" s="697"/>
      <c r="FJU2384" s="697"/>
      <c r="FJV2384" s="473"/>
      <c r="FJW2384" s="470"/>
      <c r="FJX2384" s="470"/>
      <c r="FJY2384" s="470"/>
      <c r="FJZ2384" s="677"/>
      <c r="FKA2384" s="470"/>
      <c r="FKB2384" s="467"/>
      <c r="FKC2384" s="559"/>
      <c r="FKD2384" s="467"/>
      <c r="FKE2384" s="467"/>
      <c r="FKF2384" s="467"/>
      <c r="FKG2384" s="467"/>
      <c r="FKH2384" s="467"/>
      <c r="FKI2384" s="467"/>
      <c r="FKJ2384" s="467"/>
      <c r="FKK2384" s="467"/>
      <c r="FKL2384" s="467"/>
      <c r="FKM2384" s="467"/>
      <c r="FKN2384" s="467"/>
      <c r="FKO2384" s="467"/>
      <c r="FKP2384" s="467"/>
      <c r="FKQ2384" s="467"/>
      <c r="FKR2384" s="467"/>
      <c r="FKS2384" s="467"/>
      <c r="FKT2384" s="467"/>
      <c r="FKU2384" s="467"/>
      <c r="FKV2384" s="467"/>
      <c r="FKW2384" s="467"/>
      <c r="FKX2384" s="467"/>
      <c r="FKY2384" s="467"/>
      <c r="FKZ2384" s="1055"/>
      <c r="FLA2384" s="695"/>
      <c r="FLB2384" s="696"/>
      <c r="FLC2384" s="696"/>
      <c r="FLD2384" s="697"/>
      <c r="FLE2384" s="697"/>
      <c r="FLF2384" s="473"/>
      <c r="FLG2384" s="470"/>
      <c r="FLH2384" s="470"/>
      <c r="FLI2384" s="470"/>
      <c r="FLJ2384" s="677"/>
      <c r="FLK2384" s="470"/>
      <c r="FLL2384" s="467"/>
      <c r="FLM2384" s="559"/>
      <c r="FLN2384" s="467"/>
      <c r="FLO2384" s="467"/>
      <c r="FLP2384" s="467"/>
      <c r="FLQ2384" s="467"/>
      <c r="FLR2384" s="467"/>
      <c r="FLS2384" s="467"/>
      <c r="FLT2384" s="467"/>
      <c r="FLU2384" s="467"/>
      <c r="FLV2384" s="467"/>
      <c r="FLW2384" s="467"/>
      <c r="FLX2384" s="467"/>
      <c r="FLY2384" s="467"/>
      <c r="FLZ2384" s="467"/>
      <c r="FMA2384" s="467"/>
      <c r="FMB2384" s="467"/>
      <c r="FMC2384" s="467"/>
      <c r="FMD2384" s="467"/>
      <c r="FME2384" s="467"/>
      <c r="FMF2384" s="467"/>
      <c r="FMG2384" s="467"/>
      <c r="FMH2384" s="467"/>
      <c r="FMI2384" s="467"/>
      <c r="FMJ2384" s="1055"/>
      <c r="FMK2384" s="695"/>
      <c r="FML2384" s="696"/>
      <c r="FMM2384" s="696"/>
      <c r="FMN2384" s="697"/>
      <c r="FMO2384" s="697"/>
      <c r="FMP2384" s="473"/>
      <c r="FMQ2384" s="470"/>
      <c r="FMR2384" s="470"/>
      <c r="FMS2384" s="470"/>
      <c r="FMT2384" s="677"/>
      <c r="FMU2384" s="470"/>
      <c r="FMV2384" s="467"/>
      <c r="FMW2384" s="559"/>
      <c r="FMX2384" s="467"/>
      <c r="FMY2384" s="467"/>
      <c r="FMZ2384" s="467"/>
      <c r="FNA2384" s="467"/>
      <c r="FNB2384" s="467"/>
      <c r="FNC2384" s="467"/>
      <c r="FND2384" s="467"/>
      <c r="FNE2384" s="467"/>
      <c r="FNF2384" s="467"/>
      <c r="FNG2384" s="467"/>
      <c r="FNH2384" s="467"/>
      <c r="FNI2384" s="467"/>
      <c r="FNJ2384" s="467"/>
      <c r="FNK2384" s="467"/>
      <c r="FNL2384" s="467"/>
      <c r="FNM2384" s="467"/>
      <c r="FNN2384" s="467"/>
      <c r="FNO2384" s="467"/>
      <c r="FNP2384" s="467"/>
      <c r="FNQ2384" s="467"/>
      <c r="FNR2384" s="467"/>
      <c r="FNS2384" s="467"/>
      <c r="FNT2384" s="1055"/>
      <c r="FNU2384" s="695"/>
      <c r="FNV2384" s="696"/>
      <c r="FNW2384" s="696"/>
      <c r="FNX2384" s="697"/>
      <c r="FNY2384" s="697"/>
      <c r="FNZ2384" s="473"/>
      <c r="FOA2384" s="470"/>
      <c r="FOB2384" s="470"/>
      <c r="FOC2384" s="470"/>
      <c r="FOD2384" s="677"/>
      <c r="FOE2384" s="470"/>
      <c r="FOF2384" s="467"/>
      <c r="FOG2384" s="559"/>
      <c r="FOH2384" s="467"/>
      <c r="FOI2384" s="467"/>
      <c r="FOJ2384" s="467"/>
      <c r="FOK2384" s="467"/>
      <c r="FOL2384" s="467"/>
      <c r="FOM2384" s="467"/>
      <c r="FON2384" s="467"/>
      <c r="FOO2384" s="467"/>
      <c r="FOP2384" s="467"/>
      <c r="FOQ2384" s="467"/>
      <c r="FOR2384" s="467"/>
      <c r="FOS2384" s="467"/>
      <c r="FOT2384" s="467"/>
      <c r="FOU2384" s="467"/>
      <c r="FOV2384" s="467"/>
      <c r="FOW2384" s="467"/>
      <c r="FOX2384" s="467"/>
      <c r="FOY2384" s="467"/>
      <c r="FOZ2384" s="467"/>
      <c r="FPA2384" s="467"/>
      <c r="FPB2384" s="467"/>
      <c r="FPC2384" s="467"/>
      <c r="FPD2384" s="1055"/>
      <c r="FPE2384" s="695"/>
      <c r="FPF2384" s="696"/>
      <c r="FPG2384" s="696"/>
      <c r="FPH2384" s="697"/>
      <c r="FPI2384" s="697"/>
      <c r="FPJ2384" s="473"/>
      <c r="FPK2384" s="470"/>
      <c r="FPL2384" s="470"/>
      <c r="FPM2384" s="470"/>
      <c r="FPN2384" s="677"/>
      <c r="FPO2384" s="470"/>
      <c r="FPP2384" s="467"/>
      <c r="FPQ2384" s="559"/>
      <c r="FPR2384" s="467"/>
      <c r="FPS2384" s="467"/>
      <c r="FPT2384" s="467"/>
      <c r="FPU2384" s="467"/>
      <c r="FPV2384" s="467"/>
      <c r="FPW2384" s="467"/>
      <c r="FPX2384" s="467"/>
      <c r="FPY2384" s="467"/>
      <c r="FPZ2384" s="467"/>
      <c r="FQA2384" s="467"/>
      <c r="FQB2384" s="467"/>
      <c r="FQC2384" s="467"/>
      <c r="FQD2384" s="467"/>
      <c r="FQE2384" s="467"/>
      <c r="FQF2384" s="467"/>
      <c r="FQG2384" s="467"/>
      <c r="FQH2384" s="467"/>
      <c r="FQI2384" s="467"/>
      <c r="FQJ2384" s="467"/>
      <c r="FQK2384" s="467"/>
      <c r="FQL2384" s="467"/>
      <c r="FQM2384" s="467"/>
      <c r="FQN2384" s="1055"/>
      <c r="FQO2384" s="695"/>
      <c r="FQP2384" s="696"/>
      <c r="FQQ2384" s="696"/>
      <c r="FQR2384" s="697"/>
      <c r="FQS2384" s="697"/>
      <c r="FQT2384" s="473"/>
      <c r="FQU2384" s="470"/>
      <c r="FQV2384" s="470"/>
      <c r="FQW2384" s="470"/>
      <c r="FQX2384" s="677"/>
      <c r="FQY2384" s="470"/>
      <c r="FQZ2384" s="467"/>
      <c r="FRA2384" s="559"/>
      <c r="FRB2384" s="467"/>
      <c r="FRC2384" s="467"/>
      <c r="FRD2384" s="467"/>
      <c r="FRE2384" s="467"/>
      <c r="FRF2384" s="467"/>
      <c r="FRG2384" s="467"/>
      <c r="FRH2384" s="467"/>
      <c r="FRI2384" s="467"/>
      <c r="FRJ2384" s="467"/>
      <c r="FRK2384" s="467"/>
      <c r="FRL2384" s="467"/>
      <c r="FRM2384" s="467"/>
      <c r="FRN2384" s="467"/>
      <c r="FRO2384" s="467"/>
      <c r="FRP2384" s="467"/>
      <c r="FRQ2384" s="467"/>
      <c r="FRR2384" s="467"/>
      <c r="FRS2384" s="467"/>
      <c r="FRT2384" s="467"/>
      <c r="FRU2384" s="467"/>
      <c r="FRV2384" s="467"/>
      <c r="FRW2384" s="467"/>
      <c r="FRX2384" s="1055"/>
      <c r="FRY2384" s="695"/>
      <c r="FRZ2384" s="696"/>
      <c r="FSA2384" s="696"/>
      <c r="FSB2384" s="697"/>
      <c r="FSC2384" s="697"/>
      <c r="FSD2384" s="473"/>
      <c r="FSE2384" s="470"/>
      <c r="FSF2384" s="470"/>
      <c r="FSG2384" s="470"/>
      <c r="FSH2384" s="677"/>
      <c r="FSI2384" s="470"/>
      <c r="FSJ2384" s="467"/>
      <c r="FSK2384" s="559"/>
      <c r="FSL2384" s="467"/>
      <c r="FSM2384" s="467"/>
      <c r="FSN2384" s="467"/>
      <c r="FSO2384" s="467"/>
      <c r="FSP2384" s="467"/>
      <c r="FSQ2384" s="467"/>
      <c r="FSR2384" s="467"/>
      <c r="FSS2384" s="467"/>
      <c r="FST2384" s="467"/>
      <c r="FSU2384" s="467"/>
      <c r="FSV2384" s="467"/>
      <c r="FSW2384" s="467"/>
      <c r="FSX2384" s="467"/>
      <c r="FSY2384" s="467"/>
      <c r="FSZ2384" s="467"/>
      <c r="FTA2384" s="467"/>
      <c r="FTB2384" s="467"/>
      <c r="FTC2384" s="467"/>
      <c r="FTD2384" s="467"/>
      <c r="FTE2384" s="467"/>
      <c r="FTF2384" s="467"/>
      <c r="FTG2384" s="467"/>
      <c r="FTH2384" s="1055"/>
      <c r="FTI2384" s="695"/>
      <c r="FTJ2384" s="696"/>
      <c r="FTK2384" s="696"/>
      <c r="FTL2384" s="697"/>
      <c r="FTM2384" s="697"/>
      <c r="FTN2384" s="473"/>
      <c r="FTO2384" s="470"/>
      <c r="FTP2384" s="470"/>
      <c r="FTQ2384" s="470"/>
      <c r="FTR2384" s="677"/>
      <c r="FTS2384" s="470"/>
      <c r="FTT2384" s="467"/>
      <c r="FTU2384" s="559"/>
      <c r="FTV2384" s="467"/>
      <c r="FTW2384" s="467"/>
      <c r="FTX2384" s="467"/>
      <c r="FTY2384" s="467"/>
      <c r="FTZ2384" s="467"/>
      <c r="FUA2384" s="467"/>
      <c r="FUB2384" s="467"/>
      <c r="FUC2384" s="467"/>
      <c r="FUD2384" s="467"/>
      <c r="FUE2384" s="467"/>
      <c r="FUF2384" s="467"/>
      <c r="FUG2384" s="467"/>
      <c r="FUH2384" s="467"/>
      <c r="FUI2384" s="467"/>
      <c r="FUJ2384" s="467"/>
      <c r="FUK2384" s="467"/>
      <c r="FUL2384" s="467"/>
      <c r="FUM2384" s="467"/>
      <c r="FUN2384" s="467"/>
      <c r="FUO2384" s="467"/>
      <c r="FUP2384" s="467"/>
      <c r="FUQ2384" s="467"/>
      <c r="FUR2384" s="1055"/>
      <c r="FUS2384" s="695"/>
      <c r="FUT2384" s="696"/>
      <c r="FUU2384" s="696"/>
      <c r="FUV2384" s="697"/>
      <c r="FUW2384" s="697"/>
      <c r="FUX2384" s="473"/>
      <c r="FUY2384" s="470"/>
      <c r="FUZ2384" s="470"/>
      <c r="FVA2384" s="470"/>
      <c r="FVB2384" s="677"/>
      <c r="FVC2384" s="470"/>
      <c r="FVD2384" s="467"/>
      <c r="FVE2384" s="559"/>
      <c r="FVF2384" s="467"/>
      <c r="FVG2384" s="467"/>
      <c r="FVH2384" s="467"/>
      <c r="FVI2384" s="467"/>
      <c r="FVJ2384" s="467"/>
      <c r="FVK2384" s="467"/>
      <c r="FVL2384" s="467"/>
      <c r="FVM2384" s="467"/>
      <c r="FVN2384" s="467"/>
      <c r="FVO2384" s="467"/>
      <c r="FVP2384" s="467"/>
      <c r="FVQ2384" s="467"/>
      <c r="FVR2384" s="467"/>
      <c r="FVS2384" s="467"/>
      <c r="FVT2384" s="467"/>
      <c r="FVU2384" s="467"/>
      <c r="FVV2384" s="467"/>
      <c r="FVW2384" s="467"/>
      <c r="FVX2384" s="467"/>
      <c r="FVY2384" s="467"/>
      <c r="FVZ2384" s="467"/>
      <c r="FWA2384" s="467"/>
      <c r="FWB2384" s="1055"/>
      <c r="FWC2384" s="695"/>
      <c r="FWD2384" s="696"/>
      <c r="FWE2384" s="696"/>
      <c r="FWF2384" s="697"/>
      <c r="FWG2384" s="697"/>
      <c r="FWH2384" s="473"/>
      <c r="FWI2384" s="470"/>
      <c r="FWJ2384" s="470"/>
      <c r="FWK2384" s="470"/>
      <c r="FWL2384" s="677"/>
      <c r="FWM2384" s="470"/>
      <c r="FWN2384" s="467"/>
      <c r="FWO2384" s="559"/>
      <c r="FWP2384" s="467"/>
      <c r="FWQ2384" s="467"/>
      <c r="FWR2384" s="467"/>
      <c r="FWS2384" s="467"/>
      <c r="FWT2384" s="467"/>
      <c r="FWU2384" s="467"/>
      <c r="FWV2384" s="467"/>
      <c r="FWW2384" s="467"/>
      <c r="FWX2384" s="467"/>
      <c r="FWY2384" s="467"/>
      <c r="FWZ2384" s="467"/>
      <c r="FXA2384" s="467"/>
      <c r="FXB2384" s="467"/>
      <c r="FXC2384" s="467"/>
      <c r="FXD2384" s="467"/>
      <c r="FXE2384" s="467"/>
      <c r="FXF2384" s="467"/>
      <c r="FXG2384" s="467"/>
      <c r="FXH2384" s="467"/>
      <c r="FXI2384" s="467"/>
      <c r="FXJ2384" s="467"/>
      <c r="FXK2384" s="467"/>
      <c r="FXL2384" s="1055"/>
      <c r="FXM2384" s="695"/>
      <c r="FXN2384" s="696"/>
      <c r="FXO2384" s="696"/>
      <c r="FXP2384" s="697"/>
      <c r="FXQ2384" s="697"/>
      <c r="FXR2384" s="473"/>
      <c r="FXS2384" s="470"/>
      <c r="FXT2384" s="470"/>
      <c r="FXU2384" s="470"/>
      <c r="FXV2384" s="677"/>
      <c r="FXW2384" s="470"/>
      <c r="FXX2384" s="467"/>
      <c r="FXY2384" s="559"/>
      <c r="FXZ2384" s="467"/>
      <c r="FYA2384" s="467"/>
      <c r="FYB2384" s="467"/>
      <c r="FYC2384" s="467"/>
      <c r="FYD2384" s="467"/>
      <c r="FYE2384" s="467"/>
      <c r="FYF2384" s="467"/>
      <c r="FYG2384" s="467"/>
      <c r="FYH2384" s="467"/>
      <c r="FYI2384" s="467"/>
      <c r="FYJ2384" s="467"/>
      <c r="FYK2384" s="467"/>
      <c r="FYL2384" s="467"/>
      <c r="FYM2384" s="467"/>
      <c r="FYN2384" s="467"/>
      <c r="FYO2384" s="467"/>
      <c r="FYP2384" s="467"/>
      <c r="FYQ2384" s="467"/>
      <c r="FYR2384" s="467"/>
      <c r="FYS2384" s="467"/>
      <c r="FYT2384" s="467"/>
      <c r="FYU2384" s="467"/>
      <c r="FYV2384" s="1055"/>
      <c r="FYW2384" s="695"/>
      <c r="FYX2384" s="696"/>
      <c r="FYY2384" s="696"/>
      <c r="FYZ2384" s="697"/>
      <c r="FZA2384" s="697"/>
      <c r="FZB2384" s="473"/>
      <c r="FZC2384" s="470"/>
      <c r="FZD2384" s="470"/>
      <c r="FZE2384" s="470"/>
      <c r="FZF2384" s="677"/>
      <c r="FZG2384" s="470"/>
      <c r="FZH2384" s="467"/>
      <c r="FZI2384" s="559"/>
      <c r="FZJ2384" s="467"/>
      <c r="FZK2384" s="467"/>
      <c r="FZL2384" s="467"/>
      <c r="FZM2384" s="467"/>
      <c r="FZN2384" s="467"/>
      <c r="FZO2384" s="467"/>
      <c r="FZP2384" s="467"/>
      <c r="FZQ2384" s="467"/>
      <c r="FZR2384" s="467"/>
      <c r="FZS2384" s="467"/>
      <c r="FZT2384" s="467"/>
      <c r="FZU2384" s="467"/>
      <c r="FZV2384" s="467"/>
      <c r="FZW2384" s="467"/>
      <c r="FZX2384" s="467"/>
      <c r="FZY2384" s="467"/>
      <c r="FZZ2384" s="467"/>
      <c r="GAA2384" s="467"/>
      <c r="GAB2384" s="467"/>
      <c r="GAC2384" s="467"/>
      <c r="GAD2384" s="467"/>
      <c r="GAE2384" s="467"/>
      <c r="GAF2384" s="1055"/>
      <c r="GAG2384" s="695"/>
      <c r="GAH2384" s="696"/>
      <c r="GAI2384" s="696"/>
      <c r="GAJ2384" s="697"/>
      <c r="GAK2384" s="697"/>
      <c r="GAL2384" s="473"/>
      <c r="GAM2384" s="470"/>
      <c r="GAN2384" s="470"/>
      <c r="GAO2384" s="470"/>
      <c r="GAP2384" s="677"/>
      <c r="GAQ2384" s="470"/>
      <c r="GAR2384" s="467"/>
      <c r="GAS2384" s="559"/>
      <c r="GAT2384" s="467"/>
      <c r="GAU2384" s="467"/>
      <c r="GAV2384" s="467"/>
      <c r="GAW2384" s="467"/>
      <c r="GAX2384" s="467"/>
      <c r="GAY2384" s="467"/>
      <c r="GAZ2384" s="467"/>
      <c r="GBA2384" s="467"/>
      <c r="GBB2384" s="467"/>
      <c r="GBC2384" s="467"/>
      <c r="GBD2384" s="467"/>
      <c r="GBE2384" s="467"/>
      <c r="GBF2384" s="467"/>
      <c r="GBG2384" s="467"/>
      <c r="GBH2384" s="467"/>
      <c r="GBI2384" s="467"/>
      <c r="GBJ2384" s="467"/>
      <c r="GBK2384" s="467"/>
      <c r="GBL2384" s="467"/>
      <c r="GBM2384" s="467"/>
      <c r="GBN2384" s="467"/>
      <c r="GBO2384" s="467"/>
      <c r="GBP2384" s="1055"/>
      <c r="GBQ2384" s="695"/>
      <c r="GBR2384" s="696"/>
      <c r="GBS2384" s="696"/>
      <c r="GBT2384" s="697"/>
      <c r="GBU2384" s="697"/>
      <c r="GBV2384" s="473"/>
      <c r="GBW2384" s="470"/>
      <c r="GBX2384" s="470"/>
      <c r="GBY2384" s="470"/>
      <c r="GBZ2384" s="677"/>
      <c r="GCA2384" s="470"/>
      <c r="GCB2384" s="467"/>
      <c r="GCC2384" s="559"/>
      <c r="GCD2384" s="467"/>
      <c r="GCE2384" s="467"/>
      <c r="GCF2384" s="467"/>
      <c r="GCG2384" s="467"/>
      <c r="GCH2384" s="467"/>
      <c r="GCI2384" s="467"/>
      <c r="GCJ2384" s="467"/>
      <c r="GCK2384" s="467"/>
      <c r="GCL2384" s="467"/>
      <c r="GCM2384" s="467"/>
      <c r="GCN2384" s="467"/>
      <c r="GCO2384" s="467"/>
      <c r="GCP2384" s="467"/>
      <c r="GCQ2384" s="467"/>
      <c r="GCR2384" s="467"/>
      <c r="GCS2384" s="467"/>
      <c r="GCT2384" s="467"/>
      <c r="GCU2384" s="467"/>
      <c r="GCV2384" s="467"/>
      <c r="GCW2384" s="467"/>
      <c r="GCX2384" s="467"/>
      <c r="GCY2384" s="467"/>
      <c r="GCZ2384" s="1055"/>
      <c r="GDA2384" s="695"/>
      <c r="GDB2384" s="696"/>
      <c r="GDC2384" s="696"/>
      <c r="GDD2384" s="697"/>
      <c r="GDE2384" s="697"/>
      <c r="GDF2384" s="473"/>
      <c r="GDG2384" s="470"/>
      <c r="GDH2384" s="470"/>
      <c r="GDI2384" s="470"/>
      <c r="GDJ2384" s="677"/>
      <c r="GDK2384" s="470"/>
      <c r="GDL2384" s="467"/>
      <c r="GDM2384" s="559"/>
      <c r="GDN2384" s="467"/>
      <c r="GDO2384" s="467"/>
      <c r="GDP2384" s="467"/>
      <c r="GDQ2384" s="467"/>
      <c r="GDR2384" s="467"/>
      <c r="GDS2384" s="467"/>
      <c r="GDT2384" s="467"/>
      <c r="GDU2384" s="467"/>
      <c r="GDV2384" s="467"/>
      <c r="GDW2384" s="467"/>
      <c r="GDX2384" s="467"/>
      <c r="GDY2384" s="467"/>
      <c r="GDZ2384" s="467"/>
      <c r="GEA2384" s="467"/>
      <c r="GEB2384" s="467"/>
      <c r="GEC2384" s="467"/>
      <c r="GED2384" s="467"/>
      <c r="GEE2384" s="467"/>
      <c r="GEF2384" s="467"/>
      <c r="GEG2384" s="467"/>
      <c r="GEH2384" s="467"/>
      <c r="GEI2384" s="467"/>
      <c r="GEJ2384" s="1055"/>
      <c r="GEK2384" s="695"/>
      <c r="GEL2384" s="696"/>
      <c r="GEM2384" s="696"/>
      <c r="GEN2384" s="697"/>
      <c r="GEO2384" s="697"/>
      <c r="GEP2384" s="473"/>
      <c r="GEQ2384" s="470"/>
      <c r="GER2384" s="470"/>
      <c r="GES2384" s="470"/>
      <c r="GET2384" s="677"/>
      <c r="GEU2384" s="470"/>
      <c r="GEV2384" s="467"/>
      <c r="GEW2384" s="559"/>
      <c r="GEX2384" s="467"/>
      <c r="GEY2384" s="467"/>
      <c r="GEZ2384" s="467"/>
      <c r="GFA2384" s="467"/>
      <c r="GFB2384" s="467"/>
      <c r="GFC2384" s="467"/>
      <c r="GFD2384" s="467"/>
      <c r="GFE2384" s="467"/>
      <c r="GFF2384" s="467"/>
      <c r="GFG2384" s="467"/>
      <c r="GFH2384" s="467"/>
      <c r="GFI2384" s="467"/>
      <c r="GFJ2384" s="467"/>
      <c r="GFK2384" s="467"/>
      <c r="GFL2384" s="467"/>
      <c r="GFM2384" s="467"/>
      <c r="GFN2384" s="467"/>
      <c r="GFO2384" s="467"/>
      <c r="GFP2384" s="467"/>
      <c r="GFQ2384" s="467"/>
      <c r="GFR2384" s="467"/>
      <c r="GFS2384" s="467"/>
      <c r="GFT2384" s="1055"/>
      <c r="GFU2384" s="695"/>
      <c r="GFV2384" s="696"/>
      <c r="GFW2384" s="696"/>
      <c r="GFX2384" s="697"/>
      <c r="GFY2384" s="697"/>
      <c r="GFZ2384" s="473"/>
      <c r="GGA2384" s="470"/>
      <c r="GGB2384" s="470"/>
      <c r="GGC2384" s="470"/>
      <c r="GGD2384" s="677"/>
      <c r="GGE2384" s="470"/>
      <c r="GGF2384" s="467"/>
      <c r="GGG2384" s="559"/>
      <c r="GGH2384" s="467"/>
      <c r="GGI2384" s="467"/>
      <c r="GGJ2384" s="467"/>
      <c r="GGK2384" s="467"/>
      <c r="GGL2384" s="467"/>
      <c r="GGM2384" s="467"/>
      <c r="GGN2384" s="467"/>
      <c r="GGO2384" s="467"/>
      <c r="GGP2384" s="467"/>
      <c r="GGQ2384" s="467"/>
      <c r="GGR2384" s="467"/>
      <c r="GGS2384" s="467"/>
      <c r="GGT2384" s="467"/>
      <c r="GGU2384" s="467"/>
      <c r="GGV2384" s="467"/>
      <c r="GGW2384" s="467"/>
      <c r="GGX2384" s="467"/>
      <c r="GGY2384" s="467"/>
      <c r="GGZ2384" s="467"/>
      <c r="GHA2384" s="467"/>
      <c r="GHB2384" s="467"/>
      <c r="GHC2384" s="467"/>
      <c r="GHD2384" s="1055"/>
      <c r="GHE2384" s="695"/>
      <c r="GHF2384" s="696"/>
      <c r="GHG2384" s="696"/>
      <c r="GHH2384" s="697"/>
      <c r="GHI2384" s="697"/>
      <c r="GHJ2384" s="473"/>
      <c r="GHK2384" s="470"/>
      <c r="GHL2384" s="470"/>
      <c r="GHM2384" s="470"/>
      <c r="GHN2384" s="677"/>
      <c r="GHO2384" s="470"/>
      <c r="GHP2384" s="467"/>
      <c r="GHQ2384" s="559"/>
      <c r="GHR2384" s="467"/>
      <c r="GHS2384" s="467"/>
      <c r="GHT2384" s="467"/>
      <c r="GHU2384" s="467"/>
      <c r="GHV2384" s="467"/>
      <c r="GHW2384" s="467"/>
      <c r="GHX2384" s="467"/>
      <c r="GHY2384" s="467"/>
      <c r="GHZ2384" s="467"/>
      <c r="GIA2384" s="467"/>
      <c r="GIB2384" s="467"/>
      <c r="GIC2384" s="467"/>
      <c r="GID2384" s="467"/>
      <c r="GIE2384" s="467"/>
      <c r="GIF2384" s="467"/>
      <c r="GIG2384" s="467"/>
      <c r="GIH2384" s="467"/>
      <c r="GII2384" s="467"/>
      <c r="GIJ2384" s="467"/>
      <c r="GIK2384" s="467"/>
      <c r="GIL2384" s="467"/>
      <c r="GIM2384" s="467"/>
      <c r="GIN2384" s="1055"/>
      <c r="GIO2384" s="695"/>
      <c r="GIP2384" s="696"/>
      <c r="GIQ2384" s="696"/>
      <c r="GIR2384" s="697"/>
      <c r="GIS2384" s="697"/>
      <c r="GIT2384" s="473"/>
      <c r="GIU2384" s="470"/>
      <c r="GIV2384" s="470"/>
      <c r="GIW2384" s="470"/>
      <c r="GIX2384" s="677"/>
      <c r="GIY2384" s="470"/>
      <c r="GIZ2384" s="467"/>
      <c r="GJA2384" s="559"/>
      <c r="GJB2384" s="467"/>
      <c r="GJC2384" s="467"/>
      <c r="GJD2384" s="467"/>
      <c r="GJE2384" s="467"/>
      <c r="GJF2384" s="467"/>
      <c r="GJG2384" s="467"/>
      <c r="GJH2384" s="467"/>
      <c r="GJI2384" s="467"/>
      <c r="GJJ2384" s="467"/>
      <c r="GJK2384" s="467"/>
      <c r="GJL2384" s="467"/>
      <c r="GJM2384" s="467"/>
      <c r="GJN2384" s="467"/>
      <c r="GJO2384" s="467"/>
      <c r="GJP2384" s="467"/>
      <c r="GJQ2384" s="467"/>
      <c r="GJR2384" s="467"/>
      <c r="GJS2384" s="467"/>
      <c r="GJT2384" s="467"/>
      <c r="GJU2384" s="467"/>
      <c r="GJV2384" s="467"/>
      <c r="GJW2384" s="467"/>
      <c r="GJX2384" s="1055"/>
      <c r="GJY2384" s="695"/>
      <c r="GJZ2384" s="696"/>
      <c r="GKA2384" s="696"/>
      <c r="GKB2384" s="697"/>
      <c r="GKC2384" s="697"/>
      <c r="GKD2384" s="473"/>
      <c r="GKE2384" s="470"/>
      <c r="GKF2384" s="470"/>
      <c r="GKG2384" s="470"/>
      <c r="GKH2384" s="677"/>
      <c r="GKI2384" s="470"/>
      <c r="GKJ2384" s="467"/>
      <c r="GKK2384" s="559"/>
      <c r="GKL2384" s="467"/>
      <c r="GKM2384" s="467"/>
      <c r="GKN2384" s="467"/>
      <c r="GKO2384" s="467"/>
      <c r="GKP2384" s="467"/>
      <c r="GKQ2384" s="467"/>
      <c r="GKR2384" s="467"/>
      <c r="GKS2384" s="467"/>
      <c r="GKT2384" s="467"/>
      <c r="GKU2384" s="467"/>
      <c r="GKV2384" s="467"/>
      <c r="GKW2384" s="467"/>
      <c r="GKX2384" s="467"/>
      <c r="GKY2384" s="467"/>
      <c r="GKZ2384" s="467"/>
      <c r="GLA2384" s="467"/>
      <c r="GLB2384" s="467"/>
      <c r="GLC2384" s="467"/>
      <c r="GLD2384" s="467"/>
      <c r="GLE2384" s="467"/>
      <c r="GLF2384" s="467"/>
      <c r="GLG2384" s="467"/>
      <c r="GLH2384" s="1055"/>
      <c r="GLI2384" s="695"/>
      <c r="GLJ2384" s="696"/>
      <c r="GLK2384" s="696"/>
      <c r="GLL2384" s="697"/>
      <c r="GLM2384" s="697"/>
      <c r="GLN2384" s="473"/>
      <c r="GLO2384" s="470"/>
      <c r="GLP2384" s="470"/>
      <c r="GLQ2384" s="470"/>
      <c r="GLR2384" s="677"/>
      <c r="GLS2384" s="470"/>
      <c r="GLT2384" s="467"/>
      <c r="GLU2384" s="559"/>
      <c r="GLV2384" s="467"/>
      <c r="GLW2384" s="467"/>
      <c r="GLX2384" s="467"/>
      <c r="GLY2384" s="467"/>
      <c r="GLZ2384" s="467"/>
      <c r="GMA2384" s="467"/>
      <c r="GMB2384" s="467"/>
      <c r="GMC2384" s="467"/>
      <c r="GMD2384" s="467"/>
      <c r="GME2384" s="467"/>
      <c r="GMF2384" s="467"/>
      <c r="GMG2384" s="467"/>
      <c r="GMH2384" s="467"/>
      <c r="GMI2384" s="467"/>
      <c r="GMJ2384" s="467"/>
      <c r="GMK2384" s="467"/>
      <c r="GML2384" s="467"/>
      <c r="GMM2384" s="467"/>
      <c r="GMN2384" s="467"/>
      <c r="GMO2384" s="467"/>
      <c r="GMP2384" s="467"/>
      <c r="GMQ2384" s="467"/>
      <c r="GMR2384" s="1055"/>
      <c r="GMS2384" s="695"/>
      <c r="GMT2384" s="696"/>
      <c r="GMU2384" s="696"/>
      <c r="GMV2384" s="697"/>
      <c r="GMW2384" s="697"/>
      <c r="GMX2384" s="473"/>
      <c r="GMY2384" s="470"/>
      <c r="GMZ2384" s="470"/>
      <c r="GNA2384" s="470"/>
      <c r="GNB2384" s="677"/>
      <c r="GNC2384" s="470"/>
      <c r="GND2384" s="467"/>
      <c r="GNE2384" s="559"/>
      <c r="GNF2384" s="467"/>
      <c r="GNG2384" s="467"/>
      <c r="GNH2384" s="467"/>
      <c r="GNI2384" s="467"/>
      <c r="GNJ2384" s="467"/>
      <c r="GNK2384" s="467"/>
      <c r="GNL2384" s="467"/>
      <c r="GNM2384" s="467"/>
      <c r="GNN2384" s="467"/>
      <c r="GNO2384" s="467"/>
      <c r="GNP2384" s="467"/>
      <c r="GNQ2384" s="467"/>
      <c r="GNR2384" s="467"/>
      <c r="GNS2384" s="467"/>
      <c r="GNT2384" s="467"/>
      <c r="GNU2384" s="467"/>
      <c r="GNV2384" s="467"/>
      <c r="GNW2384" s="467"/>
      <c r="GNX2384" s="467"/>
      <c r="GNY2384" s="467"/>
      <c r="GNZ2384" s="467"/>
      <c r="GOA2384" s="467"/>
      <c r="GOB2384" s="1055"/>
      <c r="GOC2384" s="695"/>
      <c r="GOD2384" s="696"/>
      <c r="GOE2384" s="696"/>
      <c r="GOF2384" s="697"/>
      <c r="GOG2384" s="697"/>
      <c r="GOH2384" s="473"/>
      <c r="GOI2384" s="470"/>
      <c r="GOJ2384" s="470"/>
      <c r="GOK2384" s="470"/>
      <c r="GOL2384" s="677"/>
      <c r="GOM2384" s="470"/>
      <c r="GON2384" s="467"/>
      <c r="GOO2384" s="559"/>
      <c r="GOP2384" s="467"/>
      <c r="GOQ2384" s="467"/>
      <c r="GOR2384" s="467"/>
      <c r="GOS2384" s="467"/>
      <c r="GOT2384" s="467"/>
      <c r="GOU2384" s="467"/>
      <c r="GOV2384" s="467"/>
      <c r="GOW2384" s="467"/>
      <c r="GOX2384" s="467"/>
      <c r="GOY2384" s="467"/>
      <c r="GOZ2384" s="467"/>
      <c r="GPA2384" s="467"/>
      <c r="GPB2384" s="467"/>
      <c r="GPC2384" s="467"/>
      <c r="GPD2384" s="467"/>
      <c r="GPE2384" s="467"/>
      <c r="GPF2384" s="467"/>
      <c r="GPG2384" s="467"/>
      <c r="GPH2384" s="467"/>
      <c r="GPI2384" s="467"/>
      <c r="GPJ2384" s="467"/>
      <c r="GPK2384" s="467"/>
      <c r="GPL2384" s="1055"/>
      <c r="GPM2384" s="695"/>
      <c r="GPN2384" s="696"/>
      <c r="GPO2384" s="696"/>
      <c r="GPP2384" s="697"/>
      <c r="GPQ2384" s="697"/>
      <c r="GPR2384" s="473"/>
      <c r="GPS2384" s="470"/>
      <c r="GPT2384" s="470"/>
      <c r="GPU2384" s="470"/>
      <c r="GPV2384" s="677"/>
      <c r="GPW2384" s="470"/>
      <c r="GPX2384" s="467"/>
      <c r="GPY2384" s="559"/>
      <c r="GPZ2384" s="467"/>
      <c r="GQA2384" s="467"/>
      <c r="GQB2384" s="467"/>
      <c r="GQC2384" s="467"/>
      <c r="GQD2384" s="467"/>
      <c r="GQE2384" s="467"/>
      <c r="GQF2384" s="467"/>
      <c r="GQG2384" s="467"/>
      <c r="GQH2384" s="467"/>
      <c r="GQI2384" s="467"/>
      <c r="GQJ2384" s="467"/>
      <c r="GQK2384" s="467"/>
      <c r="GQL2384" s="467"/>
      <c r="GQM2384" s="467"/>
      <c r="GQN2384" s="467"/>
      <c r="GQO2384" s="467"/>
      <c r="GQP2384" s="467"/>
      <c r="GQQ2384" s="467"/>
      <c r="GQR2384" s="467"/>
      <c r="GQS2384" s="467"/>
      <c r="GQT2384" s="467"/>
      <c r="GQU2384" s="467"/>
      <c r="GQV2384" s="1055"/>
      <c r="GQW2384" s="695"/>
      <c r="GQX2384" s="696"/>
      <c r="GQY2384" s="696"/>
      <c r="GQZ2384" s="697"/>
      <c r="GRA2384" s="697"/>
      <c r="GRB2384" s="473"/>
      <c r="GRC2384" s="470"/>
      <c r="GRD2384" s="470"/>
      <c r="GRE2384" s="470"/>
      <c r="GRF2384" s="677"/>
      <c r="GRG2384" s="470"/>
      <c r="GRH2384" s="467"/>
      <c r="GRI2384" s="559"/>
      <c r="GRJ2384" s="467"/>
      <c r="GRK2384" s="467"/>
      <c r="GRL2384" s="467"/>
      <c r="GRM2384" s="467"/>
      <c r="GRN2384" s="467"/>
      <c r="GRO2384" s="467"/>
      <c r="GRP2384" s="467"/>
      <c r="GRQ2384" s="467"/>
      <c r="GRR2384" s="467"/>
      <c r="GRS2384" s="467"/>
      <c r="GRT2384" s="467"/>
      <c r="GRU2384" s="467"/>
      <c r="GRV2384" s="467"/>
      <c r="GRW2384" s="467"/>
      <c r="GRX2384" s="467"/>
      <c r="GRY2384" s="467"/>
      <c r="GRZ2384" s="467"/>
      <c r="GSA2384" s="467"/>
      <c r="GSB2384" s="467"/>
      <c r="GSC2384" s="467"/>
      <c r="GSD2384" s="467"/>
      <c r="GSE2384" s="467"/>
      <c r="GSF2384" s="1055"/>
      <c r="GSG2384" s="695"/>
      <c r="GSH2384" s="696"/>
      <c r="GSI2384" s="696"/>
      <c r="GSJ2384" s="697"/>
      <c r="GSK2384" s="697"/>
      <c r="GSL2384" s="473"/>
      <c r="GSM2384" s="470"/>
      <c r="GSN2384" s="470"/>
      <c r="GSO2384" s="470"/>
      <c r="GSP2384" s="677"/>
      <c r="GSQ2384" s="470"/>
      <c r="GSR2384" s="467"/>
      <c r="GSS2384" s="559"/>
      <c r="GST2384" s="467"/>
      <c r="GSU2384" s="467"/>
      <c r="GSV2384" s="467"/>
      <c r="GSW2384" s="467"/>
      <c r="GSX2384" s="467"/>
      <c r="GSY2384" s="467"/>
      <c r="GSZ2384" s="467"/>
      <c r="GTA2384" s="467"/>
      <c r="GTB2384" s="467"/>
      <c r="GTC2384" s="467"/>
      <c r="GTD2384" s="467"/>
      <c r="GTE2384" s="467"/>
      <c r="GTF2384" s="467"/>
      <c r="GTG2384" s="467"/>
      <c r="GTH2384" s="467"/>
      <c r="GTI2384" s="467"/>
      <c r="GTJ2384" s="467"/>
      <c r="GTK2384" s="467"/>
      <c r="GTL2384" s="467"/>
      <c r="GTM2384" s="467"/>
      <c r="GTN2384" s="467"/>
      <c r="GTO2384" s="467"/>
      <c r="GTP2384" s="1055"/>
      <c r="GTQ2384" s="695"/>
      <c r="GTR2384" s="696"/>
      <c r="GTS2384" s="696"/>
      <c r="GTT2384" s="697"/>
      <c r="GTU2384" s="697"/>
      <c r="GTV2384" s="473"/>
      <c r="GTW2384" s="470"/>
      <c r="GTX2384" s="470"/>
      <c r="GTY2384" s="470"/>
      <c r="GTZ2384" s="677"/>
      <c r="GUA2384" s="470"/>
      <c r="GUB2384" s="467"/>
      <c r="GUC2384" s="559"/>
      <c r="GUD2384" s="467"/>
      <c r="GUE2384" s="467"/>
      <c r="GUF2384" s="467"/>
      <c r="GUG2384" s="467"/>
      <c r="GUH2384" s="467"/>
      <c r="GUI2384" s="467"/>
      <c r="GUJ2384" s="467"/>
      <c r="GUK2384" s="467"/>
      <c r="GUL2384" s="467"/>
      <c r="GUM2384" s="467"/>
      <c r="GUN2384" s="467"/>
      <c r="GUO2384" s="467"/>
      <c r="GUP2384" s="467"/>
      <c r="GUQ2384" s="467"/>
      <c r="GUR2384" s="467"/>
      <c r="GUS2384" s="467"/>
      <c r="GUT2384" s="467"/>
      <c r="GUU2384" s="467"/>
      <c r="GUV2384" s="467"/>
      <c r="GUW2384" s="467"/>
      <c r="GUX2384" s="467"/>
      <c r="GUY2384" s="467"/>
      <c r="GUZ2384" s="1055"/>
      <c r="GVA2384" s="695"/>
      <c r="GVB2384" s="696"/>
      <c r="GVC2384" s="696"/>
      <c r="GVD2384" s="697"/>
      <c r="GVE2384" s="697"/>
      <c r="GVF2384" s="473"/>
      <c r="GVG2384" s="470"/>
      <c r="GVH2384" s="470"/>
      <c r="GVI2384" s="470"/>
      <c r="GVJ2384" s="677"/>
      <c r="GVK2384" s="470"/>
      <c r="GVL2384" s="467"/>
      <c r="GVM2384" s="559"/>
      <c r="GVN2384" s="467"/>
      <c r="GVO2384" s="467"/>
      <c r="GVP2384" s="467"/>
      <c r="GVQ2384" s="467"/>
      <c r="GVR2384" s="467"/>
      <c r="GVS2384" s="467"/>
      <c r="GVT2384" s="467"/>
      <c r="GVU2384" s="467"/>
      <c r="GVV2384" s="467"/>
      <c r="GVW2384" s="467"/>
      <c r="GVX2384" s="467"/>
      <c r="GVY2384" s="467"/>
      <c r="GVZ2384" s="467"/>
      <c r="GWA2384" s="467"/>
      <c r="GWB2384" s="467"/>
      <c r="GWC2384" s="467"/>
      <c r="GWD2384" s="467"/>
      <c r="GWE2384" s="467"/>
      <c r="GWF2384" s="467"/>
      <c r="GWG2384" s="467"/>
      <c r="GWH2384" s="467"/>
      <c r="GWI2384" s="467"/>
      <c r="GWJ2384" s="1055"/>
      <c r="GWK2384" s="695"/>
      <c r="GWL2384" s="696"/>
      <c r="GWM2384" s="696"/>
      <c r="GWN2384" s="697"/>
      <c r="GWO2384" s="697"/>
      <c r="GWP2384" s="473"/>
      <c r="GWQ2384" s="470"/>
      <c r="GWR2384" s="470"/>
      <c r="GWS2384" s="470"/>
      <c r="GWT2384" s="677"/>
      <c r="GWU2384" s="470"/>
      <c r="GWV2384" s="467"/>
      <c r="GWW2384" s="559"/>
      <c r="GWX2384" s="467"/>
      <c r="GWY2384" s="467"/>
      <c r="GWZ2384" s="467"/>
      <c r="GXA2384" s="467"/>
      <c r="GXB2384" s="467"/>
      <c r="GXC2384" s="467"/>
      <c r="GXD2384" s="467"/>
      <c r="GXE2384" s="467"/>
      <c r="GXF2384" s="467"/>
      <c r="GXG2384" s="467"/>
      <c r="GXH2384" s="467"/>
      <c r="GXI2384" s="467"/>
      <c r="GXJ2384" s="467"/>
      <c r="GXK2384" s="467"/>
      <c r="GXL2384" s="467"/>
      <c r="GXM2384" s="467"/>
      <c r="GXN2384" s="467"/>
      <c r="GXO2384" s="467"/>
      <c r="GXP2384" s="467"/>
      <c r="GXQ2384" s="467"/>
      <c r="GXR2384" s="467"/>
      <c r="GXS2384" s="467"/>
      <c r="GXT2384" s="1055"/>
      <c r="GXU2384" s="695"/>
      <c r="GXV2384" s="696"/>
      <c r="GXW2384" s="696"/>
      <c r="GXX2384" s="697"/>
      <c r="GXY2384" s="697"/>
      <c r="GXZ2384" s="473"/>
      <c r="GYA2384" s="470"/>
      <c r="GYB2384" s="470"/>
      <c r="GYC2384" s="470"/>
      <c r="GYD2384" s="677"/>
      <c r="GYE2384" s="470"/>
      <c r="GYF2384" s="467"/>
      <c r="GYG2384" s="559"/>
      <c r="GYH2384" s="467"/>
      <c r="GYI2384" s="467"/>
      <c r="GYJ2384" s="467"/>
      <c r="GYK2384" s="467"/>
      <c r="GYL2384" s="467"/>
      <c r="GYM2384" s="467"/>
      <c r="GYN2384" s="467"/>
      <c r="GYO2384" s="467"/>
      <c r="GYP2384" s="467"/>
      <c r="GYQ2384" s="467"/>
      <c r="GYR2384" s="467"/>
      <c r="GYS2384" s="467"/>
      <c r="GYT2384" s="467"/>
      <c r="GYU2384" s="467"/>
      <c r="GYV2384" s="467"/>
      <c r="GYW2384" s="467"/>
      <c r="GYX2384" s="467"/>
      <c r="GYY2384" s="467"/>
      <c r="GYZ2384" s="467"/>
      <c r="GZA2384" s="467"/>
      <c r="GZB2384" s="467"/>
      <c r="GZC2384" s="467"/>
      <c r="GZD2384" s="1055"/>
      <c r="GZE2384" s="695"/>
      <c r="GZF2384" s="696"/>
      <c r="GZG2384" s="696"/>
      <c r="GZH2384" s="697"/>
      <c r="GZI2384" s="697"/>
      <c r="GZJ2384" s="473"/>
      <c r="GZK2384" s="470"/>
      <c r="GZL2384" s="470"/>
      <c r="GZM2384" s="470"/>
      <c r="GZN2384" s="677"/>
      <c r="GZO2384" s="470"/>
      <c r="GZP2384" s="467"/>
      <c r="GZQ2384" s="559"/>
      <c r="GZR2384" s="467"/>
      <c r="GZS2384" s="467"/>
      <c r="GZT2384" s="467"/>
      <c r="GZU2384" s="467"/>
      <c r="GZV2384" s="467"/>
      <c r="GZW2384" s="467"/>
      <c r="GZX2384" s="467"/>
      <c r="GZY2384" s="467"/>
      <c r="GZZ2384" s="467"/>
      <c r="HAA2384" s="467"/>
      <c r="HAB2384" s="467"/>
      <c r="HAC2384" s="467"/>
      <c r="HAD2384" s="467"/>
      <c r="HAE2384" s="467"/>
      <c r="HAF2384" s="467"/>
      <c r="HAG2384" s="467"/>
      <c r="HAH2384" s="467"/>
      <c r="HAI2384" s="467"/>
      <c r="HAJ2384" s="467"/>
      <c r="HAK2384" s="467"/>
      <c r="HAL2384" s="467"/>
      <c r="HAM2384" s="467"/>
      <c r="HAN2384" s="1055"/>
      <c r="HAO2384" s="695"/>
      <c r="HAP2384" s="696"/>
      <c r="HAQ2384" s="696"/>
      <c r="HAR2384" s="697"/>
      <c r="HAS2384" s="697"/>
      <c r="HAT2384" s="473"/>
      <c r="HAU2384" s="470"/>
      <c r="HAV2384" s="470"/>
      <c r="HAW2384" s="470"/>
      <c r="HAX2384" s="677"/>
      <c r="HAY2384" s="470"/>
      <c r="HAZ2384" s="467"/>
      <c r="HBA2384" s="559"/>
      <c r="HBB2384" s="467"/>
      <c r="HBC2384" s="467"/>
      <c r="HBD2384" s="467"/>
      <c r="HBE2384" s="467"/>
      <c r="HBF2384" s="467"/>
      <c r="HBG2384" s="467"/>
      <c r="HBH2384" s="467"/>
      <c r="HBI2384" s="467"/>
      <c r="HBJ2384" s="467"/>
      <c r="HBK2384" s="467"/>
      <c r="HBL2384" s="467"/>
      <c r="HBM2384" s="467"/>
      <c r="HBN2384" s="467"/>
      <c r="HBO2384" s="467"/>
      <c r="HBP2384" s="467"/>
      <c r="HBQ2384" s="467"/>
      <c r="HBR2384" s="467"/>
      <c r="HBS2384" s="467"/>
      <c r="HBT2384" s="467"/>
      <c r="HBU2384" s="467"/>
      <c r="HBV2384" s="467"/>
      <c r="HBW2384" s="467"/>
      <c r="HBX2384" s="1055"/>
      <c r="HBY2384" s="695"/>
      <c r="HBZ2384" s="696"/>
      <c r="HCA2384" s="696"/>
      <c r="HCB2384" s="697"/>
      <c r="HCC2384" s="697"/>
      <c r="HCD2384" s="473"/>
      <c r="HCE2384" s="470"/>
      <c r="HCF2384" s="470"/>
      <c r="HCG2384" s="470"/>
      <c r="HCH2384" s="677"/>
      <c r="HCI2384" s="470"/>
      <c r="HCJ2384" s="467"/>
      <c r="HCK2384" s="559"/>
      <c r="HCL2384" s="467"/>
      <c r="HCM2384" s="467"/>
      <c r="HCN2384" s="467"/>
      <c r="HCO2384" s="467"/>
      <c r="HCP2384" s="467"/>
      <c r="HCQ2384" s="467"/>
      <c r="HCR2384" s="467"/>
      <c r="HCS2384" s="467"/>
      <c r="HCT2384" s="467"/>
      <c r="HCU2384" s="467"/>
      <c r="HCV2384" s="467"/>
      <c r="HCW2384" s="467"/>
      <c r="HCX2384" s="467"/>
      <c r="HCY2384" s="467"/>
      <c r="HCZ2384" s="467"/>
      <c r="HDA2384" s="467"/>
      <c r="HDB2384" s="467"/>
      <c r="HDC2384" s="467"/>
      <c r="HDD2384" s="467"/>
      <c r="HDE2384" s="467"/>
      <c r="HDF2384" s="467"/>
      <c r="HDG2384" s="467"/>
      <c r="HDH2384" s="1055"/>
      <c r="HDI2384" s="695"/>
      <c r="HDJ2384" s="696"/>
      <c r="HDK2384" s="696"/>
      <c r="HDL2384" s="697"/>
      <c r="HDM2384" s="697"/>
      <c r="HDN2384" s="473"/>
      <c r="HDO2384" s="470"/>
      <c r="HDP2384" s="470"/>
      <c r="HDQ2384" s="470"/>
      <c r="HDR2384" s="677"/>
      <c r="HDS2384" s="470"/>
      <c r="HDT2384" s="467"/>
      <c r="HDU2384" s="559"/>
      <c r="HDV2384" s="467"/>
      <c r="HDW2384" s="467"/>
      <c r="HDX2384" s="467"/>
      <c r="HDY2384" s="467"/>
      <c r="HDZ2384" s="467"/>
      <c r="HEA2384" s="467"/>
      <c r="HEB2384" s="467"/>
      <c r="HEC2384" s="467"/>
      <c r="HED2384" s="467"/>
      <c r="HEE2384" s="467"/>
      <c r="HEF2384" s="467"/>
      <c r="HEG2384" s="467"/>
      <c r="HEH2384" s="467"/>
      <c r="HEI2384" s="467"/>
      <c r="HEJ2384" s="467"/>
      <c r="HEK2384" s="467"/>
      <c r="HEL2384" s="467"/>
      <c r="HEM2384" s="467"/>
      <c r="HEN2384" s="467"/>
      <c r="HEO2384" s="467"/>
      <c r="HEP2384" s="467"/>
      <c r="HEQ2384" s="467"/>
      <c r="HER2384" s="1055"/>
      <c r="HES2384" s="695"/>
      <c r="HET2384" s="696"/>
      <c r="HEU2384" s="696"/>
      <c r="HEV2384" s="697"/>
      <c r="HEW2384" s="697"/>
      <c r="HEX2384" s="473"/>
      <c r="HEY2384" s="470"/>
      <c r="HEZ2384" s="470"/>
      <c r="HFA2384" s="470"/>
      <c r="HFB2384" s="677"/>
      <c r="HFC2384" s="470"/>
      <c r="HFD2384" s="467"/>
      <c r="HFE2384" s="559"/>
      <c r="HFF2384" s="467"/>
      <c r="HFG2384" s="467"/>
      <c r="HFH2384" s="467"/>
      <c r="HFI2384" s="467"/>
      <c r="HFJ2384" s="467"/>
      <c r="HFK2384" s="467"/>
      <c r="HFL2384" s="467"/>
      <c r="HFM2384" s="467"/>
      <c r="HFN2384" s="467"/>
      <c r="HFO2384" s="467"/>
      <c r="HFP2384" s="467"/>
      <c r="HFQ2384" s="467"/>
      <c r="HFR2384" s="467"/>
      <c r="HFS2384" s="467"/>
      <c r="HFT2384" s="467"/>
      <c r="HFU2384" s="467"/>
      <c r="HFV2384" s="467"/>
      <c r="HFW2384" s="467"/>
      <c r="HFX2384" s="467"/>
      <c r="HFY2384" s="467"/>
      <c r="HFZ2384" s="467"/>
      <c r="HGA2384" s="467"/>
      <c r="HGB2384" s="1055"/>
      <c r="HGC2384" s="695"/>
      <c r="HGD2384" s="696"/>
      <c r="HGE2384" s="696"/>
      <c r="HGF2384" s="697"/>
      <c r="HGG2384" s="697"/>
      <c r="HGH2384" s="473"/>
      <c r="HGI2384" s="470"/>
      <c r="HGJ2384" s="470"/>
      <c r="HGK2384" s="470"/>
      <c r="HGL2384" s="677"/>
      <c r="HGM2384" s="470"/>
      <c r="HGN2384" s="467"/>
      <c r="HGO2384" s="559"/>
      <c r="HGP2384" s="467"/>
      <c r="HGQ2384" s="467"/>
      <c r="HGR2384" s="467"/>
      <c r="HGS2384" s="467"/>
      <c r="HGT2384" s="467"/>
      <c r="HGU2384" s="467"/>
      <c r="HGV2384" s="467"/>
      <c r="HGW2384" s="467"/>
      <c r="HGX2384" s="467"/>
      <c r="HGY2384" s="467"/>
      <c r="HGZ2384" s="467"/>
      <c r="HHA2384" s="467"/>
      <c r="HHB2384" s="467"/>
      <c r="HHC2384" s="467"/>
      <c r="HHD2384" s="467"/>
      <c r="HHE2384" s="467"/>
      <c r="HHF2384" s="467"/>
      <c r="HHG2384" s="467"/>
      <c r="HHH2384" s="467"/>
      <c r="HHI2384" s="467"/>
      <c r="HHJ2384" s="467"/>
      <c r="HHK2384" s="467"/>
      <c r="HHL2384" s="1055"/>
      <c r="HHM2384" s="695"/>
      <c r="HHN2384" s="696"/>
      <c r="HHO2384" s="696"/>
      <c r="HHP2384" s="697"/>
      <c r="HHQ2384" s="697"/>
      <c r="HHR2384" s="473"/>
      <c r="HHS2384" s="470"/>
      <c r="HHT2384" s="470"/>
      <c r="HHU2384" s="470"/>
      <c r="HHV2384" s="677"/>
      <c r="HHW2384" s="470"/>
      <c r="HHX2384" s="467"/>
      <c r="HHY2384" s="559"/>
      <c r="HHZ2384" s="467"/>
      <c r="HIA2384" s="467"/>
      <c r="HIB2384" s="467"/>
      <c r="HIC2384" s="467"/>
      <c r="HID2384" s="467"/>
      <c r="HIE2384" s="467"/>
      <c r="HIF2384" s="467"/>
      <c r="HIG2384" s="467"/>
      <c r="HIH2384" s="467"/>
      <c r="HII2384" s="467"/>
      <c r="HIJ2384" s="467"/>
      <c r="HIK2384" s="467"/>
      <c r="HIL2384" s="467"/>
      <c r="HIM2384" s="467"/>
      <c r="HIN2384" s="467"/>
      <c r="HIO2384" s="467"/>
      <c r="HIP2384" s="467"/>
      <c r="HIQ2384" s="467"/>
      <c r="HIR2384" s="467"/>
      <c r="HIS2384" s="467"/>
      <c r="HIT2384" s="467"/>
      <c r="HIU2384" s="467"/>
      <c r="HIV2384" s="1055"/>
      <c r="HIW2384" s="695"/>
      <c r="HIX2384" s="696"/>
      <c r="HIY2384" s="696"/>
      <c r="HIZ2384" s="697"/>
      <c r="HJA2384" s="697"/>
      <c r="HJB2384" s="473"/>
      <c r="HJC2384" s="470"/>
      <c r="HJD2384" s="470"/>
      <c r="HJE2384" s="470"/>
      <c r="HJF2384" s="677"/>
      <c r="HJG2384" s="470"/>
      <c r="HJH2384" s="467"/>
      <c r="HJI2384" s="559"/>
      <c r="HJJ2384" s="467"/>
      <c r="HJK2384" s="467"/>
      <c r="HJL2384" s="467"/>
      <c r="HJM2384" s="467"/>
      <c r="HJN2384" s="467"/>
      <c r="HJO2384" s="467"/>
      <c r="HJP2384" s="467"/>
      <c r="HJQ2384" s="467"/>
      <c r="HJR2384" s="467"/>
      <c r="HJS2384" s="467"/>
      <c r="HJT2384" s="467"/>
      <c r="HJU2384" s="467"/>
      <c r="HJV2384" s="467"/>
      <c r="HJW2384" s="467"/>
      <c r="HJX2384" s="467"/>
      <c r="HJY2384" s="467"/>
      <c r="HJZ2384" s="467"/>
      <c r="HKA2384" s="467"/>
      <c r="HKB2384" s="467"/>
      <c r="HKC2384" s="467"/>
      <c r="HKD2384" s="467"/>
      <c r="HKE2384" s="467"/>
      <c r="HKF2384" s="1055"/>
      <c r="HKG2384" s="695"/>
      <c r="HKH2384" s="696"/>
      <c r="HKI2384" s="696"/>
      <c r="HKJ2384" s="697"/>
      <c r="HKK2384" s="697"/>
      <c r="HKL2384" s="473"/>
      <c r="HKM2384" s="470"/>
      <c r="HKN2384" s="470"/>
      <c r="HKO2384" s="470"/>
      <c r="HKP2384" s="677"/>
      <c r="HKQ2384" s="470"/>
      <c r="HKR2384" s="467"/>
      <c r="HKS2384" s="559"/>
      <c r="HKT2384" s="467"/>
      <c r="HKU2384" s="467"/>
      <c r="HKV2384" s="467"/>
      <c r="HKW2384" s="467"/>
      <c r="HKX2384" s="467"/>
      <c r="HKY2384" s="467"/>
      <c r="HKZ2384" s="467"/>
      <c r="HLA2384" s="467"/>
      <c r="HLB2384" s="467"/>
      <c r="HLC2384" s="467"/>
      <c r="HLD2384" s="467"/>
      <c r="HLE2384" s="467"/>
      <c r="HLF2384" s="467"/>
      <c r="HLG2384" s="467"/>
      <c r="HLH2384" s="467"/>
      <c r="HLI2384" s="467"/>
      <c r="HLJ2384" s="467"/>
      <c r="HLK2384" s="467"/>
      <c r="HLL2384" s="467"/>
      <c r="HLM2384" s="467"/>
      <c r="HLN2384" s="467"/>
      <c r="HLO2384" s="467"/>
      <c r="HLP2384" s="1055"/>
      <c r="HLQ2384" s="695"/>
      <c r="HLR2384" s="696"/>
      <c r="HLS2384" s="696"/>
      <c r="HLT2384" s="697"/>
      <c r="HLU2384" s="697"/>
      <c r="HLV2384" s="473"/>
      <c r="HLW2384" s="470"/>
      <c r="HLX2384" s="470"/>
      <c r="HLY2384" s="470"/>
      <c r="HLZ2384" s="677"/>
      <c r="HMA2384" s="470"/>
      <c r="HMB2384" s="467"/>
      <c r="HMC2384" s="559"/>
      <c r="HMD2384" s="467"/>
      <c r="HME2384" s="467"/>
      <c r="HMF2384" s="467"/>
      <c r="HMG2384" s="467"/>
      <c r="HMH2384" s="467"/>
      <c r="HMI2384" s="467"/>
      <c r="HMJ2384" s="467"/>
      <c r="HMK2384" s="467"/>
      <c r="HML2384" s="467"/>
      <c r="HMM2384" s="467"/>
      <c r="HMN2384" s="467"/>
      <c r="HMO2384" s="467"/>
      <c r="HMP2384" s="467"/>
      <c r="HMQ2384" s="467"/>
      <c r="HMR2384" s="467"/>
      <c r="HMS2384" s="467"/>
      <c r="HMT2384" s="467"/>
      <c r="HMU2384" s="467"/>
      <c r="HMV2384" s="467"/>
      <c r="HMW2384" s="467"/>
      <c r="HMX2384" s="467"/>
      <c r="HMY2384" s="467"/>
      <c r="HMZ2384" s="1055"/>
      <c r="HNA2384" s="695"/>
      <c r="HNB2384" s="696"/>
      <c r="HNC2384" s="696"/>
      <c r="HND2384" s="697"/>
      <c r="HNE2384" s="697"/>
      <c r="HNF2384" s="473"/>
      <c r="HNG2384" s="470"/>
      <c r="HNH2384" s="470"/>
      <c r="HNI2384" s="470"/>
      <c r="HNJ2384" s="677"/>
      <c r="HNK2384" s="470"/>
      <c r="HNL2384" s="467"/>
      <c r="HNM2384" s="559"/>
      <c r="HNN2384" s="467"/>
      <c r="HNO2384" s="467"/>
      <c r="HNP2384" s="467"/>
      <c r="HNQ2384" s="467"/>
      <c r="HNR2384" s="467"/>
      <c r="HNS2384" s="467"/>
      <c r="HNT2384" s="467"/>
      <c r="HNU2384" s="467"/>
      <c r="HNV2384" s="467"/>
      <c r="HNW2384" s="467"/>
      <c r="HNX2384" s="467"/>
      <c r="HNY2384" s="467"/>
      <c r="HNZ2384" s="467"/>
      <c r="HOA2384" s="467"/>
      <c r="HOB2384" s="467"/>
      <c r="HOC2384" s="467"/>
      <c r="HOD2384" s="467"/>
      <c r="HOE2384" s="467"/>
      <c r="HOF2384" s="467"/>
      <c r="HOG2384" s="467"/>
      <c r="HOH2384" s="467"/>
      <c r="HOI2384" s="467"/>
      <c r="HOJ2384" s="1055"/>
      <c r="HOK2384" s="695"/>
      <c r="HOL2384" s="696"/>
      <c r="HOM2384" s="696"/>
      <c r="HON2384" s="697"/>
      <c r="HOO2384" s="697"/>
      <c r="HOP2384" s="473"/>
      <c r="HOQ2384" s="470"/>
      <c r="HOR2384" s="470"/>
      <c r="HOS2384" s="470"/>
      <c r="HOT2384" s="677"/>
      <c r="HOU2384" s="470"/>
      <c r="HOV2384" s="467"/>
      <c r="HOW2384" s="559"/>
      <c r="HOX2384" s="467"/>
      <c r="HOY2384" s="467"/>
      <c r="HOZ2384" s="467"/>
      <c r="HPA2384" s="467"/>
      <c r="HPB2384" s="467"/>
      <c r="HPC2384" s="467"/>
      <c r="HPD2384" s="467"/>
      <c r="HPE2384" s="467"/>
      <c r="HPF2384" s="467"/>
      <c r="HPG2384" s="467"/>
      <c r="HPH2384" s="467"/>
      <c r="HPI2384" s="467"/>
      <c r="HPJ2384" s="467"/>
      <c r="HPK2384" s="467"/>
      <c r="HPL2384" s="467"/>
      <c r="HPM2384" s="467"/>
      <c r="HPN2384" s="467"/>
      <c r="HPO2384" s="467"/>
      <c r="HPP2384" s="467"/>
      <c r="HPQ2384" s="467"/>
      <c r="HPR2384" s="467"/>
      <c r="HPS2384" s="467"/>
      <c r="HPT2384" s="1055"/>
      <c r="HPU2384" s="695"/>
      <c r="HPV2384" s="696"/>
      <c r="HPW2384" s="696"/>
      <c r="HPX2384" s="697"/>
      <c r="HPY2384" s="697"/>
      <c r="HPZ2384" s="473"/>
      <c r="HQA2384" s="470"/>
      <c r="HQB2384" s="470"/>
      <c r="HQC2384" s="470"/>
      <c r="HQD2384" s="677"/>
      <c r="HQE2384" s="470"/>
      <c r="HQF2384" s="467"/>
      <c r="HQG2384" s="559"/>
      <c r="HQH2384" s="467"/>
      <c r="HQI2384" s="467"/>
      <c r="HQJ2384" s="467"/>
      <c r="HQK2384" s="467"/>
      <c r="HQL2384" s="467"/>
      <c r="HQM2384" s="467"/>
      <c r="HQN2384" s="467"/>
      <c r="HQO2384" s="467"/>
      <c r="HQP2384" s="467"/>
      <c r="HQQ2384" s="467"/>
      <c r="HQR2384" s="467"/>
      <c r="HQS2384" s="467"/>
      <c r="HQT2384" s="467"/>
      <c r="HQU2384" s="467"/>
      <c r="HQV2384" s="467"/>
      <c r="HQW2384" s="467"/>
      <c r="HQX2384" s="467"/>
      <c r="HQY2384" s="467"/>
      <c r="HQZ2384" s="467"/>
      <c r="HRA2384" s="467"/>
      <c r="HRB2384" s="467"/>
      <c r="HRC2384" s="467"/>
      <c r="HRD2384" s="1055"/>
      <c r="HRE2384" s="695"/>
      <c r="HRF2384" s="696"/>
      <c r="HRG2384" s="696"/>
      <c r="HRH2384" s="697"/>
      <c r="HRI2384" s="697"/>
      <c r="HRJ2384" s="473"/>
      <c r="HRK2384" s="470"/>
      <c r="HRL2384" s="470"/>
      <c r="HRM2384" s="470"/>
      <c r="HRN2384" s="677"/>
      <c r="HRO2384" s="470"/>
      <c r="HRP2384" s="467"/>
      <c r="HRQ2384" s="559"/>
      <c r="HRR2384" s="467"/>
      <c r="HRS2384" s="467"/>
      <c r="HRT2384" s="467"/>
      <c r="HRU2384" s="467"/>
      <c r="HRV2384" s="467"/>
      <c r="HRW2384" s="467"/>
      <c r="HRX2384" s="467"/>
      <c r="HRY2384" s="467"/>
      <c r="HRZ2384" s="467"/>
      <c r="HSA2384" s="467"/>
      <c r="HSB2384" s="467"/>
      <c r="HSC2384" s="467"/>
      <c r="HSD2384" s="467"/>
      <c r="HSE2384" s="467"/>
      <c r="HSF2384" s="467"/>
      <c r="HSG2384" s="467"/>
      <c r="HSH2384" s="467"/>
      <c r="HSI2384" s="467"/>
      <c r="HSJ2384" s="467"/>
      <c r="HSK2384" s="467"/>
      <c r="HSL2384" s="467"/>
      <c r="HSM2384" s="467"/>
      <c r="HSN2384" s="1055"/>
      <c r="HSO2384" s="695"/>
      <c r="HSP2384" s="696"/>
      <c r="HSQ2384" s="696"/>
      <c r="HSR2384" s="697"/>
      <c r="HSS2384" s="697"/>
      <c r="HST2384" s="473"/>
      <c r="HSU2384" s="470"/>
      <c r="HSV2384" s="470"/>
      <c r="HSW2384" s="470"/>
      <c r="HSX2384" s="677"/>
      <c r="HSY2384" s="470"/>
      <c r="HSZ2384" s="467"/>
      <c r="HTA2384" s="559"/>
      <c r="HTB2384" s="467"/>
      <c r="HTC2384" s="467"/>
      <c r="HTD2384" s="467"/>
      <c r="HTE2384" s="467"/>
      <c r="HTF2384" s="467"/>
      <c r="HTG2384" s="467"/>
      <c r="HTH2384" s="467"/>
      <c r="HTI2384" s="467"/>
      <c r="HTJ2384" s="467"/>
      <c r="HTK2384" s="467"/>
      <c r="HTL2384" s="467"/>
      <c r="HTM2384" s="467"/>
      <c r="HTN2384" s="467"/>
      <c r="HTO2384" s="467"/>
      <c r="HTP2384" s="467"/>
      <c r="HTQ2384" s="467"/>
      <c r="HTR2384" s="467"/>
      <c r="HTS2384" s="467"/>
      <c r="HTT2384" s="467"/>
      <c r="HTU2384" s="467"/>
      <c r="HTV2384" s="467"/>
      <c r="HTW2384" s="467"/>
      <c r="HTX2384" s="1055"/>
      <c r="HTY2384" s="695"/>
      <c r="HTZ2384" s="696"/>
      <c r="HUA2384" s="696"/>
      <c r="HUB2384" s="697"/>
      <c r="HUC2384" s="697"/>
      <c r="HUD2384" s="473"/>
      <c r="HUE2384" s="470"/>
      <c r="HUF2384" s="470"/>
      <c r="HUG2384" s="470"/>
      <c r="HUH2384" s="677"/>
      <c r="HUI2384" s="470"/>
      <c r="HUJ2384" s="467"/>
      <c r="HUK2384" s="559"/>
      <c r="HUL2384" s="467"/>
      <c r="HUM2384" s="467"/>
      <c r="HUN2384" s="467"/>
      <c r="HUO2384" s="467"/>
      <c r="HUP2384" s="467"/>
      <c r="HUQ2384" s="467"/>
      <c r="HUR2384" s="467"/>
      <c r="HUS2384" s="467"/>
      <c r="HUT2384" s="467"/>
      <c r="HUU2384" s="467"/>
      <c r="HUV2384" s="467"/>
      <c r="HUW2384" s="467"/>
      <c r="HUX2384" s="467"/>
      <c r="HUY2384" s="467"/>
      <c r="HUZ2384" s="467"/>
      <c r="HVA2384" s="467"/>
      <c r="HVB2384" s="467"/>
      <c r="HVC2384" s="467"/>
      <c r="HVD2384" s="467"/>
      <c r="HVE2384" s="467"/>
      <c r="HVF2384" s="467"/>
      <c r="HVG2384" s="467"/>
      <c r="HVH2384" s="1055"/>
      <c r="HVI2384" s="695"/>
      <c r="HVJ2384" s="696"/>
      <c r="HVK2384" s="696"/>
      <c r="HVL2384" s="697"/>
      <c r="HVM2384" s="697"/>
      <c r="HVN2384" s="473"/>
      <c r="HVO2384" s="470"/>
      <c r="HVP2384" s="470"/>
      <c r="HVQ2384" s="470"/>
      <c r="HVR2384" s="677"/>
      <c r="HVS2384" s="470"/>
      <c r="HVT2384" s="467"/>
      <c r="HVU2384" s="559"/>
      <c r="HVV2384" s="467"/>
      <c r="HVW2384" s="467"/>
      <c r="HVX2384" s="467"/>
      <c r="HVY2384" s="467"/>
      <c r="HVZ2384" s="467"/>
      <c r="HWA2384" s="467"/>
      <c r="HWB2384" s="467"/>
      <c r="HWC2384" s="467"/>
      <c r="HWD2384" s="467"/>
      <c r="HWE2384" s="467"/>
      <c r="HWF2384" s="467"/>
      <c r="HWG2384" s="467"/>
      <c r="HWH2384" s="467"/>
      <c r="HWI2384" s="467"/>
      <c r="HWJ2384" s="467"/>
      <c r="HWK2384" s="467"/>
      <c r="HWL2384" s="467"/>
      <c r="HWM2384" s="467"/>
      <c r="HWN2384" s="467"/>
      <c r="HWO2384" s="467"/>
      <c r="HWP2384" s="467"/>
      <c r="HWQ2384" s="467"/>
      <c r="HWR2384" s="1055"/>
      <c r="HWS2384" s="695"/>
      <c r="HWT2384" s="696"/>
      <c r="HWU2384" s="696"/>
      <c r="HWV2384" s="697"/>
      <c r="HWW2384" s="697"/>
      <c r="HWX2384" s="473"/>
      <c r="HWY2384" s="470"/>
      <c r="HWZ2384" s="470"/>
      <c r="HXA2384" s="470"/>
      <c r="HXB2384" s="677"/>
      <c r="HXC2384" s="470"/>
      <c r="HXD2384" s="467"/>
      <c r="HXE2384" s="559"/>
      <c r="HXF2384" s="467"/>
      <c r="HXG2384" s="467"/>
      <c r="HXH2384" s="467"/>
      <c r="HXI2384" s="467"/>
      <c r="HXJ2384" s="467"/>
      <c r="HXK2384" s="467"/>
      <c r="HXL2384" s="467"/>
      <c r="HXM2384" s="467"/>
      <c r="HXN2384" s="467"/>
      <c r="HXO2384" s="467"/>
      <c r="HXP2384" s="467"/>
      <c r="HXQ2384" s="467"/>
      <c r="HXR2384" s="467"/>
      <c r="HXS2384" s="467"/>
      <c r="HXT2384" s="467"/>
      <c r="HXU2384" s="467"/>
      <c r="HXV2384" s="467"/>
      <c r="HXW2384" s="467"/>
      <c r="HXX2384" s="467"/>
      <c r="HXY2384" s="467"/>
      <c r="HXZ2384" s="467"/>
      <c r="HYA2384" s="467"/>
      <c r="HYB2384" s="1055"/>
      <c r="HYC2384" s="695"/>
      <c r="HYD2384" s="696"/>
      <c r="HYE2384" s="696"/>
      <c r="HYF2384" s="697"/>
      <c r="HYG2384" s="697"/>
      <c r="HYH2384" s="473"/>
      <c r="HYI2384" s="470"/>
      <c r="HYJ2384" s="470"/>
      <c r="HYK2384" s="470"/>
      <c r="HYL2384" s="677"/>
      <c r="HYM2384" s="470"/>
      <c r="HYN2384" s="467"/>
      <c r="HYO2384" s="559"/>
      <c r="HYP2384" s="467"/>
      <c r="HYQ2384" s="467"/>
      <c r="HYR2384" s="467"/>
      <c r="HYS2384" s="467"/>
      <c r="HYT2384" s="467"/>
      <c r="HYU2384" s="467"/>
      <c r="HYV2384" s="467"/>
      <c r="HYW2384" s="467"/>
      <c r="HYX2384" s="467"/>
      <c r="HYY2384" s="467"/>
      <c r="HYZ2384" s="467"/>
      <c r="HZA2384" s="467"/>
      <c r="HZB2384" s="467"/>
      <c r="HZC2384" s="467"/>
      <c r="HZD2384" s="467"/>
      <c r="HZE2384" s="467"/>
      <c r="HZF2384" s="467"/>
      <c r="HZG2384" s="467"/>
      <c r="HZH2384" s="467"/>
      <c r="HZI2384" s="467"/>
      <c r="HZJ2384" s="467"/>
      <c r="HZK2384" s="467"/>
      <c r="HZL2384" s="1055"/>
      <c r="HZM2384" s="695"/>
      <c r="HZN2384" s="696"/>
      <c r="HZO2384" s="696"/>
      <c r="HZP2384" s="697"/>
      <c r="HZQ2384" s="697"/>
      <c r="HZR2384" s="473"/>
      <c r="HZS2384" s="470"/>
      <c r="HZT2384" s="470"/>
      <c r="HZU2384" s="470"/>
      <c r="HZV2384" s="677"/>
      <c r="HZW2384" s="470"/>
      <c r="HZX2384" s="467"/>
      <c r="HZY2384" s="559"/>
      <c r="HZZ2384" s="467"/>
      <c r="IAA2384" s="467"/>
      <c r="IAB2384" s="467"/>
      <c r="IAC2384" s="467"/>
      <c r="IAD2384" s="467"/>
      <c r="IAE2384" s="467"/>
      <c r="IAF2384" s="467"/>
      <c r="IAG2384" s="467"/>
      <c r="IAH2384" s="467"/>
      <c r="IAI2384" s="467"/>
      <c r="IAJ2384" s="467"/>
      <c r="IAK2384" s="467"/>
      <c r="IAL2384" s="467"/>
      <c r="IAM2384" s="467"/>
      <c r="IAN2384" s="467"/>
      <c r="IAO2384" s="467"/>
      <c r="IAP2384" s="467"/>
      <c r="IAQ2384" s="467"/>
      <c r="IAR2384" s="467"/>
      <c r="IAS2384" s="467"/>
      <c r="IAT2384" s="467"/>
      <c r="IAU2384" s="467"/>
      <c r="IAV2384" s="1055"/>
      <c r="IAW2384" s="695"/>
      <c r="IAX2384" s="696"/>
      <c r="IAY2384" s="696"/>
      <c r="IAZ2384" s="697"/>
      <c r="IBA2384" s="697"/>
      <c r="IBB2384" s="473"/>
      <c r="IBC2384" s="470"/>
      <c r="IBD2384" s="470"/>
      <c r="IBE2384" s="470"/>
      <c r="IBF2384" s="677"/>
      <c r="IBG2384" s="470"/>
      <c r="IBH2384" s="467"/>
      <c r="IBI2384" s="559"/>
      <c r="IBJ2384" s="467"/>
      <c r="IBK2384" s="467"/>
      <c r="IBL2384" s="467"/>
      <c r="IBM2384" s="467"/>
      <c r="IBN2384" s="467"/>
      <c r="IBO2384" s="467"/>
      <c r="IBP2384" s="467"/>
      <c r="IBQ2384" s="467"/>
      <c r="IBR2384" s="467"/>
      <c r="IBS2384" s="467"/>
      <c r="IBT2384" s="467"/>
      <c r="IBU2384" s="467"/>
      <c r="IBV2384" s="467"/>
      <c r="IBW2384" s="467"/>
      <c r="IBX2384" s="467"/>
      <c r="IBY2384" s="467"/>
      <c r="IBZ2384" s="467"/>
      <c r="ICA2384" s="467"/>
      <c r="ICB2384" s="467"/>
      <c r="ICC2384" s="467"/>
      <c r="ICD2384" s="467"/>
      <c r="ICE2384" s="467"/>
      <c r="ICF2384" s="1055"/>
      <c r="ICG2384" s="695"/>
      <c r="ICH2384" s="696"/>
      <c r="ICI2384" s="696"/>
      <c r="ICJ2384" s="697"/>
      <c r="ICK2384" s="697"/>
      <c r="ICL2384" s="473"/>
      <c r="ICM2384" s="470"/>
      <c r="ICN2384" s="470"/>
      <c r="ICO2384" s="470"/>
      <c r="ICP2384" s="677"/>
      <c r="ICQ2384" s="470"/>
      <c r="ICR2384" s="467"/>
      <c r="ICS2384" s="559"/>
      <c r="ICT2384" s="467"/>
      <c r="ICU2384" s="467"/>
      <c r="ICV2384" s="467"/>
      <c r="ICW2384" s="467"/>
      <c r="ICX2384" s="467"/>
      <c r="ICY2384" s="467"/>
      <c r="ICZ2384" s="467"/>
      <c r="IDA2384" s="467"/>
      <c r="IDB2384" s="467"/>
      <c r="IDC2384" s="467"/>
      <c r="IDD2384" s="467"/>
      <c r="IDE2384" s="467"/>
      <c r="IDF2384" s="467"/>
      <c r="IDG2384" s="467"/>
      <c r="IDH2384" s="467"/>
      <c r="IDI2384" s="467"/>
      <c r="IDJ2384" s="467"/>
      <c r="IDK2384" s="467"/>
      <c r="IDL2384" s="467"/>
      <c r="IDM2384" s="467"/>
      <c r="IDN2384" s="467"/>
      <c r="IDO2384" s="467"/>
      <c r="IDP2384" s="1055"/>
      <c r="IDQ2384" s="695"/>
      <c r="IDR2384" s="696"/>
      <c r="IDS2384" s="696"/>
      <c r="IDT2384" s="697"/>
      <c r="IDU2384" s="697"/>
      <c r="IDV2384" s="473"/>
      <c r="IDW2384" s="470"/>
      <c r="IDX2384" s="470"/>
      <c r="IDY2384" s="470"/>
      <c r="IDZ2384" s="677"/>
      <c r="IEA2384" s="470"/>
      <c r="IEB2384" s="467"/>
      <c r="IEC2384" s="559"/>
      <c r="IED2384" s="467"/>
      <c r="IEE2384" s="467"/>
      <c r="IEF2384" s="467"/>
      <c r="IEG2384" s="467"/>
      <c r="IEH2384" s="467"/>
      <c r="IEI2384" s="467"/>
      <c r="IEJ2384" s="467"/>
      <c r="IEK2384" s="467"/>
      <c r="IEL2384" s="467"/>
      <c r="IEM2384" s="467"/>
      <c r="IEN2384" s="467"/>
      <c r="IEO2384" s="467"/>
      <c r="IEP2384" s="467"/>
      <c r="IEQ2384" s="467"/>
      <c r="IER2384" s="467"/>
      <c r="IES2384" s="467"/>
      <c r="IET2384" s="467"/>
      <c r="IEU2384" s="467"/>
      <c r="IEV2384" s="467"/>
      <c r="IEW2384" s="467"/>
      <c r="IEX2384" s="467"/>
      <c r="IEY2384" s="467"/>
      <c r="IEZ2384" s="1055"/>
      <c r="IFA2384" s="695"/>
      <c r="IFB2384" s="696"/>
      <c r="IFC2384" s="696"/>
      <c r="IFD2384" s="697"/>
      <c r="IFE2384" s="697"/>
      <c r="IFF2384" s="473"/>
      <c r="IFG2384" s="470"/>
      <c r="IFH2384" s="470"/>
      <c r="IFI2384" s="470"/>
      <c r="IFJ2384" s="677"/>
      <c r="IFK2384" s="470"/>
      <c r="IFL2384" s="467"/>
      <c r="IFM2384" s="559"/>
      <c r="IFN2384" s="467"/>
      <c r="IFO2384" s="467"/>
      <c r="IFP2384" s="467"/>
      <c r="IFQ2384" s="467"/>
      <c r="IFR2384" s="467"/>
      <c r="IFS2384" s="467"/>
      <c r="IFT2384" s="467"/>
      <c r="IFU2384" s="467"/>
      <c r="IFV2384" s="467"/>
      <c r="IFW2384" s="467"/>
      <c r="IFX2384" s="467"/>
      <c r="IFY2384" s="467"/>
      <c r="IFZ2384" s="467"/>
      <c r="IGA2384" s="467"/>
      <c r="IGB2384" s="467"/>
      <c r="IGC2384" s="467"/>
      <c r="IGD2384" s="467"/>
      <c r="IGE2384" s="467"/>
      <c r="IGF2384" s="467"/>
      <c r="IGG2384" s="467"/>
      <c r="IGH2384" s="467"/>
      <c r="IGI2384" s="467"/>
      <c r="IGJ2384" s="1055"/>
      <c r="IGK2384" s="695"/>
      <c r="IGL2384" s="696"/>
      <c r="IGM2384" s="696"/>
      <c r="IGN2384" s="697"/>
      <c r="IGO2384" s="697"/>
      <c r="IGP2384" s="473"/>
      <c r="IGQ2384" s="470"/>
      <c r="IGR2384" s="470"/>
      <c r="IGS2384" s="470"/>
      <c r="IGT2384" s="677"/>
      <c r="IGU2384" s="470"/>
      <c r="IGV2384" s="467"/>
      <c r="IGW2384" s="559"/>
      <c r="IGX2384" s="467"/>
      <c r="IGY2384" s="467"/>
      <c r="IGZ2384" s="467"/>
      <c r="IHA2384" s="467"/>
      <c r="IHB2384" s="467"/>
      <c r="IHC2384" s="467"/>
      <c r="IHD2384" s="467"/>
      <c r="IHE2384" s="467"/>
      <c r="IHF2384" s="467"/>
      <c r="IHG2384" s="467"/>
      <c r="IHH2384" s="467"/>
      <c r="IHI2384" s="467"/>
      <c r="IHJ2384" s="467"/>
      <c r="IHK2384" s="467"/>
      <c r="IHL2384" s="467"/>
      <c r="IHM2384" s="467"/>
      <c r="IHN2384" s="467"/>
      <c r="IHO2384" s="467"/>
      <c r="IHP2384" s="467"/>
      <c r="IHQ2384" s="467"/>
      <c r="IHR2384" s="467"/>
      <c r="IHS2384" s="467"/>
      <c r="IHT2384" s="1055"/>
      <c r="IHU2384" s="695"/>
      <c r="IHV2384" s="696"/>
      <c r="IHW2384" s="696"/>
      <c r="IHX2384" s="697"/>
      <c r="IHY2384" s="697"/>
      <c r="IHZ2384" s="473"/>
      <c r="IIA2384" s="470"/>
      <c r="IIB2384" s="470"/>
      <c r="IIC2384" s="470"/>
      <c r="IID2384" s="677"/>
      <c r="IIE2384" s="470"/>
      <c r="IIF2384" s="467"/>
      <c r="IIG2384" s="559"/>
      <c r="IIH2384" s="467"/>
      <c r="III2384" s="467"/>
      <c r="IIJ2384" s="467"/>
      <c r="IIK2384" s="467"/>
      <c r="IIL2384" s="467"/>
      <c r="IIM2384" s="467"/>
      <c r="IIN2384" s="467"/>
      <c r="IIO2384" s="467"/>
      <c r="IIP2384" s="467"/>
      <c r="IIQ2384" s="467"/>
      <c r="IIR2384" s="467"/>
      <c r="IIS2384" s="467"/>
      <c r="IIT2384" s="467"/>
      <c r="IIU2384" s="467"/>
      <c r="IIV2384" s="467"/>
      <c r="IIW2384" s="467"/>
      <c r="IIX2384" s="467"/>
      <c r="IIY2384" s="467"/>
      <c r="IIZ2384" s="467"/>
      <c r="IJA2384" s="467"/>
      <c r="IJB2384" s="467"/>
      <c r="IJC2384" s="467"/>
      <c r="IJD2384" s="1055"/>
      <c r="IJE2384" s="695"/>
      <c r="IJF2384" s="696"/>
      <c r="IJG2384" s="696"/>
      <c r="IJH2384" s="697"/>
      <c r="IJI2384" s="697"/>
      <c r="IJJ2384" s="473"/>
      <c r="IJK2384" s="470"/>
      <c r="IJL2384" s="470"/>
      <c r="IJM2384" s="470"/>
      <c r="IJN2384" s="677"/>
      <c r="IJO2384" s="470"/>
      <c r="IJP2384" s="467"/>
      <c r="IJQ2384" s="559"/>
      <c r="IJR2384" s="467"/>
      <c r="IJS2384" s="467"/>
      <c r="IJT2384" s="467"/>
      <c r="IJU2384" s="467"/>
      <c r="IJV2384" s="467"/>
      <c r="IJW2384" s="467"/>
      <c r="IJX2384" s="467"/>
      <c r="IJY2384" s="467"/>
      <c r="IJZ2384" s="467"/>
      <c r="IKA2384" s="467"/>
      <c r="IKB2384" s="467"/>
      <c r="IKC2384" s="467"/>
      <c r="IKD2384" s="467"/>
      <c r="IKE2384" s="467"/>
      <c r="IKF2384" s="467"/>
      <c r="IKG2384" s="467"/>
      <c r="IKH2384" s="467"/>
      <c r="IKI2384" s="467"/>
      <c r="IKJ2384" s="467"/>
      <c r="IKK2384" s="467"/>
      <c r="IKL2384" s="467"/>
      <c r="IKM2384" s="467"/>
      <c r="IKN2384" s="1055"/>
      <c r="IKO2384" s="695"/>
      <c r="IKP2384" s="696"/>
      <c r="IKQ2384" s="696"/>
      <c r="IKR2384" s="697"/>
      <c r="IKS2384" s="697"/>
      <c r="IKT2384" s="473"/>
      <c r="IKU2384" s="470"/>
      <c r="IKV2384" s="470"/>
      <c r="IKW2384" s="470"/>
      <c r="IKX2384" s="677"/>
      <c r="IKY2384" s="470"/>
      <c r="IKZ2384" s="467"/>
      <c r="ILA2384" s="559"/>
      <c r="ILB2384" s="467"/>
      <c r="ILC2384" s="467"/>
      <c r="ILD2384" s="467"/>
      <c r="ILE2384" s="467"/>
      <c r="ILF2384" s="467"/>
      <c r="ILG2384" s="467"/>
      <c r="ILH2384" s="467"/>
      <c r="ILI2384" s="467"/>
      <c r="ILJ2384" s="467"/>
      <c r="ILK2384" s="467"/>
      <c r="ILL2384" s="467"/>
      <c r="ILM2384" s="467"/>
      <c r="ILN2384" s="467"/>
      <c r="ILO2384" s="467"/>
      <c r="ILP2384" s="467"/>
      <c r="ILQ2384" s="467"/>
      <c r="ILR2384" s="467"/>
      <c r="ILS2384" s="467"/>
      <c r="ILT2384" s="467"/>
      <c r="ILU2384" s="467"/>
      <c r="ILV2384" s="467"/>
      <c r="ILW2384" s="467"/>
      <c r="ILX2384" s="1055"/>
      <c r="ILY2384" s="695"/>
      <c r="ILZ2384" s="696"/>
      <c r="IMA2384" s="696"/>
      <c r="IMB2384" s="697"/>
      <c r="IMC2384" s="697"/>
      <c r="IMD2384" s="473"/>
      <c r="IME2384" s="470"/>
      <c r="IMF2384" s="470"/>
      <c r="IMG2384" s="470"/>
      <c r="IMH2384" s="677"/>
      <c r="IMI2384" s="470"/>
      <c r="IMJ2384" s="467"/>
      <c r="IMK2384" s="559"/>
      <c r="IML2384" s="467"/>
      <c r="IMM2384" s="467"/>
      <c r="IMN2384" s="467"/>
      <c r="IMO2384" s="467"/>
      <c r="IMP2384" s="467"/>
      <c r="IMQ2384" s="467"/>
      <c r="IMR2384" s="467"/>
      <c r="IMS2384" s="467"/>
      <c r="IMT2384" s="467"/>
      <c r="IMU2384" s="467"/>
      <c r="IMV2384" s="467"/>
      <c r="IMW2384" s="467"/>
      <c r="IMX2384" s="467"/>
      <c r="IMY2384" s="467"/>
      <c r="IMZ2384" s="467"/>
      <c r="INA2384" s="467"/>
      <c r="INB2384" s="467"/>
      <c r="INC2384" s="467"/>
      <c r="IND2384" s="467"/>
      <c r="INE2384" s="467"/>
      <c r="INF2384" s="467"/>
      <c r="ING2384" s="467"/>
      <c r="INH2384" s="1055"/>
      <c r="INI2384" s="695"/>
      <c r="INJ2384" s="696"/>
      <c r="INK2384" s="696"/>
      <c r="INL2384" s="697"/>
      <c r="INM2384" s="697"/>
      <c r="INN2384" s="473"/>
      <c r="INO2384" s="470"/>
      <c r="INP2384" s="470"/>
      <c r="INQ2384" s="470"/>
      <c r="INR2384" s="677"/>
      <c r="INS2384" s="470"/>
      <c r="INT2384" s="467"/>
      <c r="INU2384" s="559"/>
      <c r="INV2384" s="467"/>
      <c r="INW2384" s="467"/>
      <c r="INX2384" s="467"/>
      <c r="INY2384" s="467"/>
      <c r="INZ2384" s="467"/>
      <c r="IOA2384" s="467"/>
      <c r="IOB2384" s="467"/>
      <c r="IOC2384" s="467"/>
      <c r="IOD2384" s="467"/>
      <c r="IOE2384" s="467"/>
      <c r="IOF2384" s="467"/>
      <c r="IOG2384" s="467"/>
      <c r="IOH2384" s="467"/>
      <c r="IOI2384" s="467"/>
      <c r="IOJ2384" s="467"/>
      <c r="IOK2384" s="467"/>
      <c r="IOL2384" s="467"/>
      <c r="IOM2384" s="467"/>
      <c r="ION2384" s="467"/>
      <c r="IOO2384" s="467"/>
      <c r="IOP2384" s="467"/>
      <c r="IOQ2384" s="467"/>
      <c r="IOR2384" s="1055"/>
      <c r="IOS2384" s="695"/>
      <c r="IOT2384" s="696"/>
      <c r="IOU2384" s="696"/>
      <c r="IOV2384" s="697"/>
      <c r="IOW2384" s="697"/>
      <c r="IOX2384" s="473"/>
      <c r="IOY2384" s="470"/>
      <c r="IOZ2384" s="470"/>
      <c r="IPA2384" s="470"/>
      <c r="IPB2384" s="677"/>
      <c r="IPC2384" s="470"/>
      <c r="IPD2384" s="467"/>
      <c r="IPE2384" s="559"/>
      <c r="IPF2384" s="467"/>
      <c r="IPG2384" s="467"/>
      <c r="IPH2384" s="467"/>
      <c r="IPI2384" s="467"/>
      <c r="IPJ2384" s="467"/>
      <c r="IPK2384" s="467"/>
      <c r="IPL2384" s="467"/>
      <c r="IPM2384" s="467"/>
      <c r="IPN2384" s="467"/>
      <c r="IPO2384" s="467"/>
      <c r="IPP2384" s="467"/>
      <c r="IPQ2384" s="467"/>
      <c r="IPR2384" s="467"/>
      <c r="IPS2384" s="467"/>
      <c r="IPT2384" s="467"/>
      <c r="IPU2384" s="467"/>
      <c r="IPV2384" s="467"/>
      <c r="IPW2384" s="467"/>
      <c r="IPX2384" s="467"/>
      <c r="IPY2384" s="467"/>
      <c r="IPZ2384" s="467"/>
      <c r="IQA2384" s="467"/>
      <c r="IQB2384" s="1055"/>
      <c r="IQC2384" s="695"/>
      <c r="IQD2384" s="696"/>
      <c r="IQE2384" s="696"/>
      <c r="IQF2384" s="697"/>
      <c r="IQG2384" s="697"/>
      <c r="IQH2384" s="473"/>
      <c r="IQI2384" s="470"/>
      <c r="IQJ2384" s="470"/>
      <c r="IQK2384" s="470"/>
      <c r="IQL2384" s="677"/>
      <c r="IQM2384" s="470"/>
      <c r="IQN2384" s="467"/>
      <c r="IQO2384" s="559"/>
      <c r="IQP2384" s="467"/>
      <c r="IQQ2384" s="467"/>
      <c r="IQR2384" s="467"/>
      <c r="IQS2384" s="467"/>
      <c r="IQT2384" s="467"/>
      <c r="IQU2384" s="467"/>
      <c r="IQV2384" s="467"/>
      <c r="IQW2384" s="467"/>
      <c r="IQX2384" s="467"/>
      <c r="IQY2384" s="467"/>
      <c r="IQZ2384" s="467"/>
      <c r="IRA2384" s="467"/>
      <c r="IRB2384" s="467"/>
      <c r="IRC2384" s="467"/>
      <c r="IRD2384" s="467"/>
      <c r="IRE2384" s="467"/>
      <c r="IRF2384" s="467"/>
      <c r="IRG2384" s="467"/>
      <c r="IRH2384" s="467"/>
      <c r="IRI2384" s="467"/>
      <c r="IRJ2384" s="467"/>
      <c r="IRK2384" s="467"/>
      <c r="IRL2384" s="1055"/>
      <c r="IRM2384" s="695"/>
      <c r="IRN2384" s="696"/>
      <c r="IRO2384" s="696"/>
      <c r="IRP2384" s="697"/>
      <c r="IRQ2384" s="697"/>
      <c r="IRR2384" s="473"/>
      <c r="IRS2384" s="470"/>
      <c r="IRT2384" s="470"/>
      <c r="IRU2384" s="470"/>
      <c r="IRV2384" s="677"/>
      <c r="IRW2384" s="470"/>
      <c r="IRX2384" s="467"/>
      <c r="IRY2384" s="559"/>
      <c r="IRZ2384" s="467"/>
      <c r="ISA2384" s="467"/>
      <c r="ISB2384" s="467"/>
      <c r="ISC2384" s="467"/>
      <c r="ISD2384" s="467"/>
      <c r="ISE2384" s="467"/>
      <c r="ISF2384" s="467"/>
      <c r="ISG2384" s="467"/>
      <c r="ISH2384" s="467"/>
      <c r="ISI2384" s="467"/>
      <c r="ISJ2384" s="467"/>
      <c r="ISK2384" s="467"/>
      <c r="ISL2384" s="467"/>
      <c r="ISM2384" s="467"/>
      <c r="ISN2384" s="467"/>
      <c r="ISO2384" s="467"/>
      <c r="ISP2384" s="467"/>
      <c r="ISQ2384" s="467"/>
      <c r="ISR2384" s="467"/>
      <c r="ISS2384" s="467"/>
      <c r="IST2384" s="467"/>
      <c r="ISU2384" s="467"/>
      <c r="ISV2384" s="1055"/>
      <c r="ISW2384" s="695"/>
      <c r="ISX2384" s="696"/>
      <c r="ISY2384" s="696"/>
      <c r="ISZ2384" s="697"/>
      <c r="ITA2384" s="697"/>
      <c r="ITB2384" s="473"/>
      <c r="ITC2384" s="470"/>
      <c r="ITD2384" s="470"/>
      <c r="ITE2384" s="470"/>
      <c r="ITF2384" s="677"/>
      <c r="ITG2384" s="470"/>
      <c r="ITH2384" s="467"/>
      <c r="ITI2384" s="559"/>
      <c r="ITJ2384" s="467"/>
      <c r="ITK2384" s="467"/>
      <c r="ITL2384" s="467"/>
      <c r="ITM2384" s="467"/>
      <c r="ITN2384" s="467"/>
      <c r="ITO2384" s="467"/>
      <c r="ITP2384" s="467"/>
      <c r="ITQ2384" s="467"/>
      <c r="ITR2384" s="467"/>
      <c r="ITS2384" s="467"/>
      <c r="ITT2384" s="467"/>
      <c r="ITU2384" s="467"/>
      <c r="ITV2384" s="467"/>
      <c r="ITW2384" s="467"/>
      <c r="ITX2384" s="467"/>
      <c r="ITY2384" s="467"/>
      <c r="ITZ2384" s="467"/>
      <c r="IUA2384" s="467"/>
      <c r="IUB2384" s="467"/>
      <c r="IUC2384" s="467"/>
      <c r="IUD2384" s="467"/>
      <c r="IUE2384" s="467"/>
      <c r="IUF2384" s="1055"/>
      <c r="IUG2384" s="695"/>
      <c r="IUH2384" s="696"/>
      <c r="IUI2384" s="696"/>
      <c r="IUJ2384" s="697"/>
      <c r="IUK2384" s="697"/>
      <c r="IUL2384" s="473"/>
      <c r="IUM2384" s="470"/>
      <c r="IUN2384" s="470"/>
      <c r="IUO2384" s="470"/>
      <c r="IUP2384" s="677"/>
      <c r="IUQ2384" s="470"/>
      <c r="IUR2384" s="467"/>
      <c r="IUS2384" s="559"/>
      <c r="IUT2384" s="467"/>
      <c r="IUU2384" s="467"/>
      <c r="IUV2384" s="467"/>
      <c r="IUW2384" s="467"/>
      <c r="IUX2384" s="467"/>
      <c r="IUY2384" s="467"/>
      <c r="IUZ2384" s="467"/>
      <c r="IVA2384" s="467"/>
      <c r="IVB2384" s="467"/>
      <c r="IVC2384" s="467"/>
      <c r="IVD2384" s="467"/>
      <c r="IVE2384" s="467"/>
      <c r="IVF2384" s="467"/>
      <c r="IVG2384" s="467"/>
      <c r="IVH2384" s="467"/>
      <c r="IVI2384" s="467"/>
      <c r="IVJ2384" s="467"/>
      <c r="IVK2384" s="467"/>
      <c r="IVL2384" s="467"/>
      <c r="IVM2384" s="467"/>
      <c r="IVN2384" s="467"/>
      <c r="IVO2384" s="467"/>
      <c r="IVP2384" s="1055"/>
      <c r="IVQ2384" s="695"/>
      <c r="IVR2384" s="696"/>
      <c r="IVS2384" s="696"/>
      <c r="IVT2384" s="697"/>
      <c r="IVU2384" s="697"/>
      <c r="IVV2384" s="473"/>
      <c r="IVW2384" s="470"/>
      <c r="IVX2384" s="470"/>
      <c r="IVY2384" s="470"/>
      <c r="IVZ2384" s="677"/>
      <c r="IWA2384" s="470"/>
      <c r="IWB2384" s="467"/>
      <c r="IWC2384" s="559"/>
      <c r="IWD2384" s="467"/>
      <c r="IWE2384" s="467"/>
      <c r="IWF2384" s="467"/>
      <c r="IWG2384" s="467"/>
      <c r="IWH2384" s="467"/>
      <c r="IWI2384" s="467"/>
      <c r="IWJ2384" s="467"/>
      <c r="IWK2384" s="467"/>
      <c r="IWL2384" s="467"/>
      <c r="IWM2384" s="467"/>
      <c r="IWN2384" s="467"/>
      <c r="IWO2384" s="467"/>
      <c r="IWP2384" s="467"/>
      <c r="IWQ2384" s="467"/>
      <c r="IWR2384" s="467"/>
      <c r="IWS2384" s="467"/>
      <c r="IWT2384" s="467"/>
      <c r="IWU2384" s="467"/>
      <c r="IWV2384" s="467"/>
      <c r="IWW2384" s="467"/>
      <c r="IWX2384" s="467"/>
      <c r="IWY2384" s="467"/>
      <c r="IWZ2384" s="1055"/>
      <c r="IXA2384" s="695"/>
      <c r="IXB2384" s="696"/>
      <c r="IXC2384" s="696"/>
      <c r="IXD2384" s="697"/>
      <c r="IXE2384" s="697"/>
      <c r="IXF2384" s="473"/>
      <c r="IXG2384" s="470"/>
      <c r="IXH2384" s="470"/>
      <c r="IXI2384" s="470"/>
      <c r="IXJ2384" s="677"/>
      <c r="IXK2384" s="470"/>
      <c r="IXL2384" s="467"/>
      <c r="IXM2384" s="559"/>
      <c r="IXN2384" s="467"/>
      <c r="IXO2384" s="467"/>
      <c r="IXP2384" s="467"/>
      <c r="IXQ2384" s="467"/>
      <c r="IXR2384" s="467"/>
      <c r="IXS2384" s="467"/>
      <c r="IXT2384" s="467"/>
      <c r="IXU2384" s="467"/>
      <c r="IXV2384" s="467"/>
      <c r="IXW2384" s="467"/>
      <c r="IXX2384" s="467"/>
      <c r="IXY2384" s="467"/>
      <c r="IXZ2384" s="467"/>
      <c r="IYA2384" s="467"/>
      <c r="IYB2384" s="467"/>
      <c r="IYC2384" s="467"/>
      <c r="IYD2384" s="467"/>
      <c r="IYE2384" s="467"/>
      <c r="IYF2384" s="467"/>
      <c r="IYG2384" s="467"/>
      <c r="IYH2384" s="467"/>
      <c r="IYI2384" s="467"/>
      <c r="IYJ2384" s="1055"/>
      <c r="IYK2384" s="695"/>
      <c r="IYL2384" s="696"/>
      <c r="IYM2384" s="696"/>
      <c r="IYN2384" s="697"/>
      <c r="IYO2384" s="697"/>
      <c r="IYP2384" s="473"/>
      <c r="IYQ2384" s="470"/>
      <c r="IYR2384" s="470"/>
      <c r="IYS2384" s="470"/>
      <c r="IYT2384" s="677"/>
      <c r="IYU2384" s="470"/>
      <c r="IYV2384" s="467"/>
      <c r="IYW2384" s="559"/>
      <c r="IYX2384" s="467"/>
      <c r="IYY2384" s="467"/>
      <c r="IYZ2384" s="467"/>
      <c r="IZA2384" s="467"/>
      <c r="IZB2384" s="467"/>
      <c r="IZC2384" s="467"/>
      <c r="IZD2384" s="467"/>
      <c r="IZE2384" s="467"/>
      <c r="IZF2384" s="467"/>
      <c r="IZG2384" s="467"/>
      <c r="IZH2384" s="467"/>
      <c r="IZI2384" s="467"/>
      <c r="IZJ2384" s="467"/>
      <c r="IZK2384" s="467"/>
      <c r="IZL2384" s="467"/>
      <c r="IZM2384" s="467"/>
      <c r="IZN2384" s="467"/>
      <c r="IZO2384" s="467"/>
      <c r="IZP2384" s="467"/>
      <c r="IZQ2384" s="467"/>
      <c r="IZR2384" s="467"/>
      <c r="IZS2384" s="467"/>
      <c r="IZT2384" s="1055"/>
      <c r="IZU2384" s="695"/>
      <c r="IZV2384" s="696"/>
      <c r="IZW2384" s="696"/>
      <c r="IZX2384" s="697"/>
      <c r="IZY2384" s="697"/>
      <c r="IZZ2384" s="473"/>
      <c r="JAA2384" s="470"/>
      <c r="JAB2384" s="470"/>
      <c r="JAC2384" s="470"/>
      <c r="JAD2384" s="677"/>
      <c r="JAE2384" s="470"/>
      <c r="JAF2384" s="467"/>
      <c r="JAG2384" s="559"/>
      <c r="JAH2384" s="467"/>
      <c r="JAI2384" s="467"/>
      <c r="JAJ2384" s="467"/>
      <c r="JAK2384" s="467"/>
      <c r="JAL2384" s="467"/>
      <c r="JAM2384" s="467"/>
      <c r="JAN2384" s="467"/>
      <c r="JAO2384" s="467"/>
      <c r="JAP2384" s="467"/>
      <c r="JAQ2384" s="467"/>
      <c r="JAR2384" s="467"/>
      <c r="JAS2384" s="467"/>
      <c r="JAT2384" s="467"/>
      <c r="JAU2384" s="467"/>
      <c r="JAV2384" s="467"/>
      <c r="JAW2384" s="467"/>
      <c r="JAX2384" s="467"/>
      <c r="JAY2384" s="467"/>
      <c r="JAZ2384" s="467"/>
      <c r="JBA2384" s="467"/>
      <c r="JBB2384" s="467"/>
      <c r="JBC2384" s="467"/>
      <c r="JBD2384" s="1055"/>
      <c r="JBE2384" s="695"/>
      <c r="JBF2384" s="696"/>
      <c r="JBG2384" s="696"/>
      <c r="JBH2384" s="697"/>
      <c r="JBI2384" s="697"/>
      <c r="JBJ2384" s="473"/>
      <c r="JBK2384" s="470"/>
      <c r="JBL2384" s="470"/>
      <c r="JBM2384" s="470"/>
      <c r="JBN2384" s="677"/>
      <c r="JBO2384" s="470"/>
      <c r="JBP2384" s="467"/>
      <c r="JBQ2384" s="559"/>
      <c r="JBR2384" s="467"/>
      <c r="JBS2384" s="467"/>
      <c r="JBT2384" s="467"/>
      <c r="JBU2384" s="467"/>
      <c r="JBV2384" s="467"/>
      <c r="JBW2384" s="467"/>
      <c r="JBX2384" s="467"/>
      <c r="JBY2384" s="467"/>
      <c r="JBZ2384" s="467"/>
      <c r="JCA2384" s="467"/>
      <c r="JCB2384" s="467"/>
      <c r="JCC2384" s="467"/>
      <c r="JCD2384" s="467"/>
      <c r="JCE2384" s="467"/>
      <c r="JCF2384" s="467"/>
      <c r="JCG2384" s="467"/>
      <c r="JCH2384" s="467"/>
      <c r="JCI2384" s="467"/>
      <c r="JCJ2384" s="467"/>
      <c r="JCK2384" s="467"/>
      <c r="JCL2384" s="467"/>
      <c r="JCM2384" s="467"/>
      <c r="JCN2384" s="1055"/>
      <c r="JCO2384" s="695"/>
      <c r="JCP2384" s="696"/>
      <c r="JCQ2384" s="696"/>
      <c r="JCR2384" s="697"/>
      <c r="JCS2384" s="697"/>
      <c r="JCT2384" s="473"/>
      <c r="JCU2384" s="470"/>
      <c r="JCV2384" s="470"/>
      <c r="JCW2384" s="470"/>
      <c r="JCX2384" s="677"/>
      <c r="JCY2384" s="470"/>
      <c r="JCZ2384" s="467"/>
      <c r="JDA2384" s="559"/>
      <c r="JDB2384" s="467"/>
      <c r="JDC2384" s="467"/>
      <c r="JDD2384" s="467"/>
      <c r="JDE2384" s="467"/>
      <c r="JDF2384" s="467"/>
      <c r="JDG2384" s="467"/>
      <c r="JDH2384" s="467"/>
      <c r="JDI2384" s="467"/>
      <c r="JDJ2384" s="467"/>
      <c r="JDK2384" s="467"/>
      <c r="JDL2384" s="467"/>
      <c r="JDM2384" s="467"/>
      <c r="JDN2384" s="467"/>
      <c r="JDO2384" s="467"/>
      <c r="JDP2384" s="467"/>
      <c r="JDQ2384" s="467"/>
      <c r="JDR2384" s="467"/>
      <c r="JDS2384" s="467"/>
      <c r="JDT2384" s="467"/>
      <c r="JDU2384" s="467"/>
      <c r="JDV2384" s="467"/>
      <c r="JDW2384" s="467"/>
      <c r="JDX2384" s="1055"/>
      <c r="JDY2384" s="695"/>
      <c r="JDZ2384" s="696"/>
      <c r="JEA2384" s="696"/>
      <c r="JEB2384" s="697"/>
      <c r="JEC2384" s="697"/>
      <c r="JED2384" s="473"/>
      <c r="JEE2384" s="470"/>
      <c r="JEF2384" s="470"/>
      <c r="JEG2384" s="470"/>
      <c r="JEH2384" s="677"/>
      <c r="JEI2384" s="470"/>
      <c r="JEJ2384" s="467"/>
      <c r="JEK2384" s="559"/>
      <c r="JEL2384" s="467"/>
      <c r="JEM2384" s="467"/>
      <c r="JEN2384" s="467"/>
      <c r="JEO2384" s="467"/>
      <c r="JEP2384" s="467"/>
      <c r="JEQ2384" s="467"/>
      <c r="JER2384" s="467"/>
      <c r="JES2384" s="467"/>
      <c r="JET2384" s="467"/>
      <c r="JEU2384" s="467"/>
      <c r="JEV2384" s="467"/>
      <c r="JEW2384" s="467"/>
      <c r="JEX2384" s="467"/>
      <c r="JEY2384" s="467"/>
      <c r="JEZ2384" s="467"/>
      <c r="JFA2384" s="467"/>
      <c r="JFB2384" s="467"/>
      <c r="JFC2384" s="467"/>
      <c r="JFD2384" s="467"/>
      <c r="JFE2384" s="467"/>
      <c r="JFF2384" s="467"/>
      <c r="JFG2384" s="467"/>
      <c r="JFH2384" s="1055"/>
      <c r="JFI2384" s="695"/>
      <c r="JFJ2384" s="696"/>
      <c r="JFK2384" s="696"/>
      <c r="JFL2384" s="697"/>
      <c r="JFM2384" s="697"/>
      <c r="JFN2384" s="473"/>
      <c r="JFO2384" s="470"/>
      <c r="JFP2384" s="470"/>
      <c r="JFQ2384" s="470"/>
      <c r="JFR2384" s="677"/>
      <c r="JFS2384" s="470"/>
      <c r="JFT2384" s="467"/>
      <c r="JFU2384" s="559"/>
      <c r="JFV2384" s="467"/>
      <c r="JFW2384" s="467"/>
      <c r="JFX2384" s="467"/>
      <c r="JFY2384" s="467"/>
      <c r="JFZ2384" s="467"/>
      <c r="JGA2384" s="467"/>
      <c r="JGB2384" s="467"/>
      <c r="JGC2384" s="467"/>
      <c r="JGD2384" s="467"/>
      <c r="JGE2384" s="467"/>
      <c r="JGF2384" s="467"/>
      <c r="JGG2384" s="467"/>
      <c r="JGH2384" s="467"/>
      <c r="JGI2384" s="467"/>
      <c r="JGJ2384" s="467"/>
      <c r="JGK2384" s="467"/>
      <c r="JGL2384" s="467"/>
      <c r="JGM2384" s="467"/>
      <c r="JGN2384" s="467"/>
      <c r="JGO2384" s="467"/>
      <c r="JGP2384" s="467"/>
      <c r="JGQ2384" s="467"/>
      <c r="JGR2384" s="1055"/>
      <c r="JGS2384" s="695"/>
      <c r="JGT2384" s="696"/>
      <c r="JGU2384" s="696"/>
      <c r="JGV2384" s="697"/>
      <c r="JGW2384" s="697"/>
      <c r="JGX2384" s="473"/>
      <c r="JGY2384" s="470"/>
      <c r="JGZ2384" s="470"/>
      <c r="JHA2384" s="470"/>
      <c r="JHB2384" s="677"/>
      <c r="JHC2384" s="470"/>
      <c r="JHD2384" s="467"/>
      <c r="JHE2384" s="559"/>
      <c r="JHF2384" s="467"/>
      <c r="JHG2384" s="467"/>
      <c r="JHH2384" s="467"/>
      <c r="JHI2384" s="467"/>
      <c r="JHJ2384" s="467"/>
      <c r="JHK2384" s="467"/>
      <c r="JHL2384" s="467"/>
      <c r="JHM2384" s="467"/>
      <c r="JHN2384" s="467"/>
      <c r="JHO2384" s="467"/>
      <c r="JHP2384" s="467"/>
      <c r="JHQ2384" s="467"/>
      <c r="JHR2384" s="467"/>
      <c r="JHS2384" s="467"/>
      <c r="JHT2384" s="467"/>
      <c r="JHU2384" s="467"/>
      <c r="JHV2384" s="467"/>
      <c r="JHW2384" s="467"/>
      <c r="JHX2384" s="467"/>
      <c r="JHY2384" s="467"/>
      <c r="JHZ2384" s="467"/>
      <c r="JIA2384" s="467"/>
      <c r="JIB2384" s="1055"/>
      <c r="JIC2384" s="695"/>
      <c r="JID2384" s="696"/>
      <c r="JIE2384" s="696"/>
      <c r="JIF2384" s="697"/>
      <c r="JIG2384" s="697"/>
      <c r="JIH2384" s="473"/>
      <c r="JII2384" s="470"/>
      <c r="JIJ2384" s="470"/>
      <c r="JIK2384" s="470"/>
      <c r="JIL2384" s="677"/>
      <c r="JIM2384" s="470"/>
      <c r="JIN2384" s="467"/>
      <c r="JIO2384" s="559"/>
      <c r="JIP2384" s="467"/>
      <c r="JIQ2384" s="467"/>
      <c r="JIR2384" s="467"/>
      <c r="JIS2384" s="467"/>
      <c r="JIT2384" s="467"/>
      <c r="JIU2384" s="467"/>
      <c r="JIV2384" s="467"/>
      <c r="JIW2384" s="467"/>
      <c r="JIX2384" s="467"/>
      <c r="JIY2384" s="467"/>
      <c r="JIZ2384" s="467"/>
      <c r="JJA2384" s="467"/>
      <c r="JJB2384" s="467"/>
      <c r="JJC2384" s="467"/>
      <c r="JJD2384" s="467"/>
      <c r="JJE2384" s="467"/>
      <c r="JJF2384" s="467"/>
      <c r="JJG2384" s="467"/>
      <c r="JJH2384" s="467"/>
      <c r="JJI2384" s="467"/>
      <c r="JJJ2384" s="467"/>
      <c r="JJK2384" s="467"/>
      <c r="JJL2384" s="1055"/>
      <c r="JJM2384" s="695"/>
      <c r="JJN2384" s="696"/>
      <c r="JJO2384" s="696"/>
      <c r="JJP2384" s="697"/>
      <c r="JJQ2384" s="697"/>
      <c r="JJR2384" s="473"/>
      <c r="JJS2384" s="470"/>
      <c r="JJT2384" s="470"/>
      <c r="JJU2384" s="470"/>
      <c r="JJV2384" s="677"/>
      <c r="JJW2384" s="470"/>
      <c r="JJX2384" s="467"/>
      <c r="JJY2384" s="559"/>
      <c r="JJZ2384" s="467"/>
      <c r="JKA2384" s="467"/>
      <c r="JKB2384" s="467"/>
      <c r="JKC2384" s="467"/>
      <c r="JKD2384" s="467"/>
      <c r="JKE2384" s="467"/>
      <c r="JKF2384" s="467"/>
      <c r="JKG2384" s="467"/>
      <c r="JKH2384" s="467"/>
      <c r="JKI2384" s="467"/>
      <c r="JKJ2384" s="467"/>
      <c r="JKK2384" s="467"/>
      <c r="JKL2384" s="467"/>
      <c r="JKM2384" s="467"/>
      <c r="JKN2384" s="467"/>
      <c r="JKO2384" s="467"/>
      <c r="JKP2384" s="467"/>
      <c r="JKQ2384" s="467"/>
      <c r="JKR2384" s="467"/>
      <c r="JKS2384" s="467"/>
      <c r="JKT2384" s="467"/>
      <c r="JKU2384" s="467"/>
      <c r="JKV2384" s="1055"/>
      <c r="JKW2384" s="695"/>
      <c r="JKX2384" s="696"/>
      <c r="JKY2384" s="696"/>
      <c r="JKZ2384" s="697"/>
      <c r="JLA2384" s="697"/>
      <c r="JLB2384" s="473"/>
      <c r="JLC2384" s="470"/>
      <c r="JLD2384" s="470"/>
      <c r="JLE2384" s="470"/>
      <c r="JLF2384" s="677"/>
      <c r="JLG2384" s="470"/>
      <c r="JLH2384" s="467"/>
      <c r="JLI2384" s="559"/>
      <c r="JLJ2384" s="467"/>
      <c r="JLK2384" s="467"/>
      <c r="JLL2384" s="467"/>
      <c r="JLM2384" s="467"/>
      <c r="JLN2384" s="467"/>
      <c r="JLO2384" s="467"/>
      <c r="JLP2384" s="467"/>
      <c r="JLQ2384" s="467"/>
      <c r="JLR2384" s="467"/>
      <c r="JLS2384" s="467"/>
      <c r="JLT2384" s="467"/>
      <c r="JLU2384" s="467"/>
      <c r="JLV2384" s="467"/>
      <c r="JLW2384" s="467"/>
      <c r="JLX2384" s="467"/>
      <c r="JLY2384" s="467"/>
      <c r="JLZ2384" s="467"/>
      <c r="JMA2384" s="467"/>
      <c r="JMB2384" s="467"/>
      <c r="JMC2384" s="467"/>
      <c r="JMD2384" s="467"/>
      <c r="JME2384" s="467"/>
      <c r="JMF2384" s="1055"/>
      <c r="JMG2384" s="695"/>
      <c r="JMH2384" s="696"/>
      <c r="JMI2384" s="696"/>
      <c r="JMJ2384" s="697"/>
      <c r="JMK2384" s="697"/>
      <c r="JML2384" s="473"/>
      <c r="JMM2384" s="470"/>
      <c r="JMN2384" s="470"/>
      <c r="JMO2384" s="470"/>
      <c r="JMP2384" s="677"/>
      <c r="JMQ2384" s="470"/>
      <c r="JMR2384" s="467"/>
      <c r="JMS2384" s="559"/>
      <c r="JMT2384" s="467"/>
      <c r="JMU2384" s="467"/>
      <c r="JMV2384" s="467"/>
      <c r="JMW2384" s="467"/>
      <c r="JMX2384" s="467"/>
      <c r="JMY2384" s="467"/>
      <c r="JMZ2384" s="467"/>
      <c r="JNA2384" s="467"/>
      <c r="JNB2384" s="467"/>
      <c r="JNC2384" s="467"/>
      <c r="JND2384" s="467"/>
      <c r="JNE2384" s="467"/>
      <c r="JNF2384" s="467"/>
      <c r="JNG2384" s="467"/>
      <c r="JNH2384" s="467"/>
      <c r="JNI2384" s="467"/>
      <c r="JNJ2384" s="467"/>
      <c r="JNK2384" s="467"/>
      <c r="JNL2384" s="467"/>
      <c r="JNM2384" s="467"/>
      <c r="JNN2384" s="467"/>
      <c r="JNO2384" s="467"/>
      <c r="JNP2384" s="1055"/>
      <c r="JNQ2384" s="695"/>
      <c r="JNR2384" s="696"/>
      <c r="JNS2384" s="696"/>
      <c r="JNT2384" s="697"/>
      <c r="JNU2384" s="697"/>
      <c r="JNV2384" s="473"/>
      <c r="JNW2384" s="470"/>
      <c r="JNX2384" s="470"/>
      <c r="JNY2384" s="470"/>
      <c r="JNZ2384" s="677"/>
      <c r="JOA2384" s="470"/>
      <c r="JOB2384" s="467"/>
      <c r="JOC2384" s="559"/>
      <c r="JOD2384" s="467"/>
      <c r="JOE2384" s="467"/>
      <c r="JOF2384" s="467"/>
      <c r="JOG2384" s="467"/>
      <c r="JOH2384" s="467"/>
      <c r="JOI2384" s="467"/>
      <c r="JOJ2384" s="467"/>
      <c r="JOK2384" s="467"/>
      <c r="JOL2384" s="467"/>
      <c r="JOM2384" s="467"/>
      <c r="JON2384" s="467"/>
      <c r="JOO2384" s="467"/>
      <c r="JOP2384" s="467"/>
      <c r="JOQ2384" s="467"/>
      <c r="JOR2384" s="467"/>
      <c r="JOS2384" s="467"/>
      <c r="JOT2384" s="467"/>
      <c r="JOU2384" s="467"/>
      <c r="JOV2384" s="467"/>
      <c r="JOW2384" s="467"/>
      <c r="JOX2384" s="467"/>
      <c r="JOY2384" s="467"/>
      <c r="JOZ2384" s="1055"/>
      <c r="JPA2384" s="695"/>
      <c r="JPB2384" s="696"/>
      <c r="JPC2384" s="696"/>
      <c r="JPD2384" s="697"/>
      <c r="JPE2384" s="697"/>
      <c r="JPF2384" s="473"/>
      <c r="JPG2384" s="470"/>
      <c r="JPH2384" s="470"/>
      <c r="JPI2384" s="470"/>
      <c r="JPJ2384" s="677"/>
      <c r="JPK2384" s="470"/>
      <c r="JPL2384" s="467"/>
      <c r="JPM2384" s="559"/>
      <c r="JPN2384" s="467"/>
      <c r="JPO2384" s="467"/>
      <c r="JPP2384" s="467"/>
      <c r="JPQ2384" s="467"/>
      <c r="JPR2384" s="467"/>
      <c r="JPS2384" s="467"/>
      <c r="JPT2384" s="467"/>
      <c r="JPU2384" s="467"/>
      <c r="JPV2384" s="467"/>
      <c r="JPW2384" s="467"/>
      <c r="JPX2384" s="467"/>
      <c r="JPY2384" s="467"/>
      <c r="JPZ2384" s="467"/>
      <c r="JQA2384" s="467"/>
      <c r="JQB2384" s="467"/>
      <c r="JQC2384" s="467"/>
      <c r="JQD2384" s="467"/>
      <c r="JQE2384" s="467"/>
      <c r="JQF2384" s="467"/>
      <c r="JQG2384" s="467"/>
      <c r="JQH2384" s="467"/>
      <c r="JQI2384" s="467"/>
      <c r="JQJ2384" s="1055"/>
      <c r="JQK2384" s="695"/>
      <c r="JQL2384" s="696"/>
      <c r="JQM2384" s="696"/>
      <c r="JQN2384" s="697"/>
      <c r="JQO2384" s="697"/>
      <c r="JQP2384" s="473"/>
      <c r="JQQ2384" s="470"/>
      <c r="JQR2384" s="470"/>
      <c r="JQS2384" s="470"/>
      <c r="JQT2384" s="677"/>
      <c r="JQU2384" s="470"/>
      <c r="JQV2384" s="467"/>
      <c r="JQW2384" s="559"/>
      <c r="JQX2384" s="467"/>
      <c r="JQY2384" s="467"/>
      <c r="JQZ2384" s="467"/>
      <c r="JRA2384" s="467"/>
      <c r="JRB2384" s="467"/>
      <c r="JRC2384" s="467"/>
      <c r="JRD2384" s="467"/>
      <c r="JRE2384" s="467"/>
      <c r="JRF2384" s="467"/>
      <c r="JRG2384" s="467"/>
      <c r="JRH2384" s="467"/>
      <c r="JRI2384" s="467"/>
      <c r="JRJ2384" s="467"/>
      <c r="JRK2384" s="467"/>
      <c r="JRL2384" s="467"/>
      <c r="JRM2384" s="467"/>
      <c r="JRN2384" s="467"/>
      <c r="JRO2384" s="467"/>
      <c r="JRP2384" s="467"/>
      <c r="JRQ2384" s="467"/>
      <c r="JRR2384" s="467"/>
      <c r="JRS2384" s="467"/>
      <c r="JRT2384" s="1055"/>
      <c r="JRU2384" s="695"/>
      <c r="JRV2384" s="696"/>
      <c r="JRW2384" s="696"/>
      <c r="JRX2384" s="697"/>
      <c r="JRY2384" s="697"/>
      <c r="JRZ2384" s="473"/>
      <c r="JSA2384" s="470"/>
      <c r="JSB2384" s="470"/>
      <c r="JSC2384" s="470"/>
      <c r="JSD2384" s="677"/>
      <c r="JSE2384" s="470"/>
      <c r="JSF2384" s="467"/>
      <c r="JSG2384" s="559"/>
      <c r="JSH2384" s="467"/>
      <c r="JSI2384" s="467"/>
      <c r="JSJ2384" s="467"/>
      <c r="JSK2384" s="467"/>
      <c r="JSL2384" s="467"/>
      <c r="JSM2384" s="467"/>
      <c r="JSN2384" s="467"/>
      <c r="JSO2384" s="467"/>
      <c r="JSP2384" s="467"/>
      <c r="JSQ2384" s="467"/>
      <c r="JSR2384" s="467"/>
      <c r="JSS2384" s="467"/>
      <c r="JST2384" s="467"/>
      <c r="JSU2384" s="467"/>
      <c r="JSV2384" s="467"/>
      <c r="JSW2384" s="467"/>
      <c r="JSX2384" s="467"/>
      <c r="JSY2384" s="467"/>
      <c r="JSZ2384" s="467"/>
      <c r="JTA2384" s="467"/>
      <c r="JTB2384" s="467"/>
      <c r="JTC2384" s="467"/>
      <c r="JTD2384" s="1055"/>
      <c r="JTE2384" s="695"/>
      <c r="JTF2384" s="696"/>
      <c r="JTG2384" s="696"/>
      <c r="JTH2384" s="697"/>
      <c r="JTI2384" s="697"/>
      <c r="JTJ2384" s="473"/>
      <c r="JTK2384" s="470"/>
      <c r="JTL2384" s="470"/>
      <c r="JTM2384" s="470"/>
      <c r="JTN2384" s="677"/>
      <c r="JTO2384" s="470"/>
      <c r="JTP2384" s="467"/>
      <c r="JTQ2384" s="559"/>
      <c r="JTR2384" s="467"/>
      <c r="JTS2384" s="467"/>
      <c r="JTT2384" s="467"/>
      <c r="JTU2384" s="467"/>
      <c r="JTV2384" s="467"/>
      <c r="JTW2384" s="467"/>
      <c r="JTX2384" s="467"/>
      <c r="JTY2384" s="467"/>
      <c r="JTZ2384" s="467"/>
      <c r="JUA2384" s="467"/>
      <c r="JUB2384" s="467"/>
      <c r="JUC2384" s="467"/>
      <c r="JUD2384" s="467"/>
      <c r="JUE2384" s="467"/>
      <c r="JUF2384" s="467"/>
      <c r="JUG2384" s="467"/>
      <c r="JUH2384" s="467"/>
      <c r="JUI2384" s="467"/>
      <c r="JUJ2384" s="467"/>
      <c r="JUK2384" s="467"/>
      <c r="JUL2384" s="467"/>
      <c r="JUM2384" s="467"/>
      <c r="JUN2384" s="1055"/>
      <c r="JUO2384" s="695"/>
      <c r="JUP2384" s="696"/>
      <c r="JUQ2384" s="696"/>
      <c r="JUR2384" s="697"/>
      <c r="JUS2384" s="697"/>
      <c r="JUT2384" s="473"/>
      <c r="JUU2384" s="470"/>
      <c r="JUV2384" s="470"/>
      <c r="JUW2384" s="470"/>
      <c r="JUX2384" s="677"/>
      <c r="JUY2384" s="470"/>
      <c r="JUZ2384" s="467"/>
      <c r="JVA2384" s="559"/>
      <c r="JVB2384" s="467"/>
      <c r="JVC2384" s="467"/>
      <c r="JVD2384" s="467"/>
      <c r="JVE2384" s="467"/>
      <c r="JVF2384" s="467"/>
      <c r="JVG2384" s="467"/>
      <c r="JVH2384" s="467"/>
      <c r="JVI2384" s="467"/>
      <c r="JVJ2384" s="467"/>
      <c r="JVK2384" s="467"/>
      <c r="JVL2384" s="467"/>
      <c r="JVM2384" s="467"/>
      <c r="JVN2384" s="467"/>
      <c r="JVO2384" s="467"/>
      <c r="JVP2384" s="467"/>
      <c r="JVQ2384" s="467"/>
      <c r="JVR2384" s="467"/>
      <c r="JVS2384" s="467"/>
      <c r="JVT2384" s="467"/>
      <c r="JVU2384" s="467"/>
      <c r="JVV2384" s="467"/>
      <c r="JVW2384" s="467"/>
      <c r="JVX2384" s="1055"/>
      <c r="JVY2384" s="695"/>
      <c r="JVZ2384" s="696"/>
      <c r="JWA2384" s="696"/>
      <c r="JWB2384" s="697"/>
      <c r="JWC2384" s="697"/>
      <c r="JWD2384" s="473"/>
      <c r="JWE2384" s="470"/>
      <c r="JWF2384" s="470"/>
      <c r="JWG2384" s="470"/>
      <c r="JWH2384" s="677"/>
      <c r="JWI2384" s="470"/>
      <c r="JWJ2384" s="467"/>
      <c r="JWK2384" s="559"/>
      <c r="JWL2384" s="467"/>
      <c r="JWM2384" s="467"/>
      <c r="JWN2384" s="467"/>
      <c r="JWO2384" s="467"/>
      <c r="JWP2384" s="467"/>
      <c r="JWQ2384" s="467"/>
      <c r="JWR2384" s="467"/>
      <c r="JWS2384" s="467"/>
      <c r="JWT2384" s="467"/>
      <c r="JWU2384" s="467"/>
      <c r="JWV2384" s="467"/>
      <c r="JWW2384" s="467"/>
      <c r="JWX2384" s="467"/>
      <c r="JWY2384" s="467"/>
      <c r="JWZ2384" s="467"/>
      <c r="JXA2384" s="467"/>
      <c r="JXB2384" s="467"/>
      <c r="JXC2384" s="467"/>
      <c r="JXD2384" s="467"/>
      <c r="JXE2384" s="467"/>
      <c r="JXF2384" s="467"/>
      <c r="JXG2384" s="467"/>
      <c r="JXH2384" s="1055"/>
      <c r="JXI2384" s="695"/>
      <c r="JXJ2384" s="696"/>
      <c r="JXK2384" s="696"/>
      <c r="JXL2384" s="697"/>
      <c r="JXM2384" s="697"/>
      <c r="JXN2384" s="473"/>
      <c r="JXO2384" s="470"/>
      <c r="JXP2384" s="470"/>
      <c r="JXQ2384" s="470"/>
      <c r="JXR2384" s="677"/>
      <c r="JXS2384" s="470"/>
      <c r="JXT2384" s="467"/>
      <c r="JXU2384" s="559"/>
      <c r="JXV2384" s="467"/>
      <c r="JXW2384" s="467"/>
      <c r="JXX2384" s="467"/>
      <c r="JXY2384" s="467"/>
      <c r="JXZ2384" s="467"/>
      <c r="JYA2384" s="467"/>
      <c r="JYB2384" s="467"/>
      <c r="JYC2384" s="467"/>
      <c r="JYD2384" s="467"/>
      <c r="JYE2384" s="467"/>
      <c r="JYF2384" s="467"/>
      <c r="JYG2384" s="467"/>
      <c r="JYH2384" s="467"/>
      <c r="JYI2384" s="467"/>
      <c r="JYJ2384" s="467"/>
      <c r="JYK2384" s="467"/>
      <c r="JYL2384" s="467"/>
      <c r="JYM2384" s="467"/>
      <c r="JYN2384" s="467"/>
      <c r="JYO2384" s="467"/>
      <c r="JYP2384" s="467"/>
      <c r="JYQ2384" s="467"/>
      <c r="JYR2384" s="1055"/>
      <c r="JYS2384" s="695"/>
      <c r="JYT2384" s="696"/>
      <c r="JYU2384" s="696"/>
      <c r="JYV2384" s="697"/>
      <c r="JYW2384" s="697"/>
      <c r="JYX2384" s="473"/>
      <c r="JYY2384" s="470"/>
      <c r="JYZ2384" s="470"/>
      <c r="JZA2384" s="470"/>
      <c r="JZB2384" s="677"/>
      <c r="JZC2384" s="470"/>
      <c r="JZD2384" s="467"/>
      <c r="JZE2384" s="559"/>
      <c r="JZF2384" s="467"/>
      <c r="JZG2384" s="467"/>
      <c r="JZH2384" s="467"/>
      <c r="JZI2384" s="467"/>
      <c r="JZJ2384" s="467"/>
      <c r="JZK2384" s="467"/>
      <c r="JZL2384" s="467"/>
      <c r="JZM2384" s="467"/>
      <c r="JZN2384" s="467"/>
      <c r="JZO2384" s="467"/>
      <c r="JZP2384" s="467"/>
      <c r="JZQ2384" s="467"/>
      <c r="JZR2384" s="467"/>
      <c r="JZS2384" s="467"/>
      <c r="JZT2384" s="467"/>
      <c r="JZU2384" s="467"/>
      <c r="JZV2384" s="467"/>
      <c r="JZW2384" s="467"/>
      <c r="JZX2384" s="467"/>
      <c r="JZY2384" s="467"/>
      <c r="JZZ2384" s="467"/>
      <c r="KAA2384" s="467"/>
      <c r="KAB2384" s="1055"/>
      <c r="KAC2384" s="695"/>
      <c r="KAD2384" s="696"/>
      <c r="KAE2384" s="696"/>
      <c r="KAF2384" s="697"/>
      <c r="KAG2384" s="697"/>
      <c r="KAH2384" s="473"/>
      <c r="KAI2384" s="470"/>
      <c r="KAJ2384" s="470"/>
      <c r="KAK2384" s="470"/>
      <c r="KAL2384" s="677"/>
      <c r="KAM2384" s="470"/>
      <c r="KAN2384" s="467"/>
      <c r="KAO2384" s="559"/>
      <c r="KAP2384" s="467"/>
      <c r="KAQ2384" s="467"/>
      <c r="KAR2384" s="467"/>
      <c r="KAS2384" s="467"/>
      <c r="KAT2384" s="467"/>
      <c r="KAU2384" s="467"/>
      <c r="KAV2384" s="467"/>
      <c r="KAW2384" s="467"/>
      <c r="KAX2384" s="467"/>
      <c r="KAY2384" s="467"/>
      <c r="KAZ2384" s="467"/>
      <c r="KBA2384" s="467"/>
      <c r="KBB2384" s="467"/>
      <c r="KBC2384" s="467"/>
      <c r="KBD2384" s="467"/>
      <c r="KBE2384" s="467"/>
      <c r="KBF2384" s="467"/>
      <c r="KBG2384" s="467"/>
      <c r="KBH2384" s="467"/>
      <c r="KBI2384" s="467"/>
      <c r="KBJ2384" s="467"/>
      <c r="KBK2384" s="467"/>
      <c r="KBL2384" s="1055"/>
      <c r="KBM2384" s="695"/>
      <c r="KBN2384" s="696"/>
      <c r="KBO2384" s="696"/>
      <c r="KBP2384" s="697"/>
      <c r="KBQ2384" s="697"/>
      <c r="KBR2384" s="473"/>
      <c r="KBS2384" s="470"/>
      <c r="KBT2384" s="470"/>
      <c r="KBU2384" s="470"/>
      <c r="KBV2384" s="677"/>
      <c r="KBW2384" s="470"/>
      <c r="KBX2384" s="467"/>
      <c r="KBY2384" s="559"/>
      <c r="KBZ2384" s="467"/>
      <c r="KCA2384" s="467"/>
      <c r="KCB2384" s="467"/>
      <c r="KCC2384" s="467"/>
      <c r="KCD2384" s="467"/>
      <c r="KCE2384" s="467"/>
      <c r="KCF2384" s="467"/>
      <c r="KCG2384" s="467"/>
      <c r="KCH2384" s="467"/>
      <c r="KCI2384" s="467"/>
      <c r="KCJ2384" s="467"/>
      <c r="KCK2384" s="467"/>
      <c r="KCL2384" s="467"/>
      <c r="KCM2384" s="467"/>
      <c r="KCN2384" s="467"/>
      <c r="KCO2384" s="467"/>
      <c r="KCP2384" s="467"/>
      <c r="KCQ2384" s="467"/>
      <c r="KCR2384" s="467"/>
      <c r="KCS2384" s="467"/>
      <c r="KCT2384" s="467"/>
      <c r="KCU2384" s="467"/>
      <c r="KCV2384" s="1055"/>
      <c r="KCW2384" s="695"/>
      <c r="KCX2384" s="696"/>
      <c r="KCY2384" s="696"/>
      <c r="KCZ2384" s="697"/>
      <c r="KDA2384" s="697"/>
      <c r="KDB2384" s="473"/>
      <c r="KDC2384" s="470"/>
      <c r="KDD2384" s="470"/>
      <c r="KDE2384" s="470"/>
      <c r="KDF2384" s="677"/>
      <c r="KDG2384" s="470"/>
      <c r="KDH2384" s="467"/>
      <c r="KDI2384" s="559"/>
      <c r="KDJ2384" s="467"/>
      <c r="KDK2384" s="467"/>
      <c r="KDL2384" s="467"/>
      <c r="KDM2384" s="467"/>
      <c r="KDN2384" s="467"/>
      <c r="KDO2384" s="467"/>
      <c r="KDP2384" s="467"/>
      <c r="KDQ2384" s="467"/>
      <c r="KDR2384" s="467"/>
      <c r="KDS2384" s="467"/>
      <c r="KDT2384" s="467"/>
      <c r="KDU2384" s="467"/>
      <c r="KDV2384" s="467"/>
      <c r="KDW2384" s="467"/>
      <c r="KDX2384" s="467"/>
      <c r="KDY2384" s="467"/>
      <c r="KDZ2384" s="467"/>
      <c r="KEA2384" s="467"/>
      <c r="KEB2384" s="467"/>
      <c r="KEC2384" s="467"/>
      <c r="KED2384" s="467"/>
      <c r="KEE2384" s="467"/>
      <c r="KEF2384" s="1055"/>
      <c r="KEG2384" s="695"/>
      <c r="KEH2384" s="696"/>
      <c r="KEI2384" s="696"/>
      <c r="KEJ2384" s="697"/>
      <c r="KEK2384" s="697"/>
      <c r="KEL2384" s="473"/>
      <c r="KEM2384" s="470"/>
      <c r="KEN2384" s="470"/>
      <c r="KEO2384" s="470"/>
      <c r="KEP2384" s="677"/>
      <c r="KEQ2384" s="470"/>
      <c r="KER2384" s="467"/>
      <c r="KES2384" s="559"/>
      <c r="KET2384" s="467"/>
      <c r="KEU2384" s="467"/>
      <c r="KEV2384" s="467"/>
      <c r="KEW2384" s="467"/>
      <c r="KEX2384" s="467"/>
      <c r="KEY2384" s="467"/>
      <c r="KEZ2384" s="467"/>
      <c r="KFA2384" s="467"/>
      <c r="KFB2384" s="467"/>
      <c r="KFC2384" s="467"/>
      <c r="KFD2384" s="467"/>
      <c r="KFE2384" s="467"/>
      <c r="KFF2384" s="467"/>
      <c r="KFG2384" s="467"/>
      <c r="KFH2384" s="467"/>
      <c r="KFI2384" s="467"/>
      <c r="KFJ2384" s="467"/>
      <c r="KFK2384" s="467"/>
      <c r="KFL2384" s="467"/>
      <c r="KFM2384" s="467"/>
      <c r="KFN2384" s="467"/>
      <c r="KFO2384" s="467"/>
      <c r="KFP2384" s="1055"/>
      <c r="KFQ2384" s="695"/>
      <c r="KFR2384" s="696"/>
      <c r="KFS2384" s="696"/>
      <c r="KFT2384" s="697"/>
      <c r="KFU2384" s="697"/>
      <c r="KFV2384" s="473"/>
      <c r="KFW2384" s="470"/>
      <c r="KFX2384" s="470"/>
      <c r="KFY2384" s="470"/>
      <c r="KFZ2384" s="677"/>
      <c r="KGA2384" s="470"/>
      <c r="KGB2384" s="467"/>
      <c r="KGC2384" s="559"/>
      <c r="KGD2384" s="467"/>
      <c r="KGE2384" s="467"/>
      <c r="KGF2384" s="467"/>
      <c r="KGG2384" s="467"/>
      <c r="KGH2384" s="467"/>
      <c r="KGI2384" s="467"/>
      <c r="KGJ2384" s="467"/>
      <c r="KGK2384" s="467"/>
      <c r="KGL2384" s="467"/>
      <c r="KGM2384" s="467"/>
      <c r="KGN2384" s="467"/>
      <c r="KGO2384" s="467"/>
      <c r="KGP2384" s="467"/>
      <c r="KGQ2384" s="467"/>
      <c r="KGR2384" s="467"/>
      <c r="KGS2384" s="467"/>
      <c r="KGT2384" s="467"/>
      <c r="KGU2384" s="467"/>
      <c r="KGV2384" s="467"/>
      <c r="KGW2384" s="467"/>
      <c r="KGX2384" s="467"/>
      <c r="KGY2384" s="467"/>
      <c r="KGZ2384" s="1055"/>
      <c r="KHA2384" s="695"/>
      <c r="KHB2384" s="696"/>
      <c r="KHC2384" s="696"/>
      <c r="KHD2384" s="697"/>
      <c r="KHE2384" s="697"/>
      <c r="KHF2384" s="473"/>
      <c r="KHG2384" s="470"/>
      <c r="KHH2384" s="470"/>
      <c r="KHI2384" s="470"/>
      <c r="KHJ2384" s="677"/>
      <c r="KHK2384" s="470"/>
      <c r="KHL2384" s="467"/>
      <c r="KHM2384" s="559"/>
      <c r="KHN2384" s="467"/>
      <c r="KHO2384" s="467"/>
      <c r="KHP2384" s="467"/>
      <c r="KHQ2384" s="467"/>
      <c r="KHR2384" s="467"/>
      <c r="KHS2384" s="467"/>
      <c r="KHT2384" s="467"/>
      <c r="KHU2384" s="467"/>
      <c r="KHV2384" s="467"/>
      <c r="KHW2384" s="467"/>
      <c r="KHX2384" s="467"/>
      <c r="KHY2384" s="467"/>
      <c r="KHZ2384" s="467"/>
      <c r="KIA2384" s="467"/>
      <c r="KIB2384" s="467"/>
      <c r="KIC2384" s="467"/>
      <c r="KID2384" s="467"/>
      <c r="KIE2384" s="467"/>
      <c r="KIF2384" s="467"/>
      <c r="KIG2384" s="467"/>
      <c r="KIH2384" s="467"/>
      <c r="KII2384" s="467"/>
      <c r="KIJ2384" s="1055"/>
      <c r="KIK2384" s="695"/>
      <c r="KIL2384" s="696"/>
      <c r="KIM2384" s="696"/>
      <c r="KIN2384" s="697"/>
      <c r="KIO2384" s="697"/>
      <c r="KIP2384" s="473"/>
      <c r="KIQ2384" s="470"/>
      <c r="KIR2384" s="470"/>
      <c r="KIS2384" s="470"/>
      <c r="KIT2384" s="677"/>
      <c r="KIU2384" s="470"/>
      <c r="KIV2384" s="467"/>
      <c r="KIW2384" s="559"/>
      <c r="KIX2384" s="467"/>
      <c r="KIY2384" s="467"/>
      <c r="KIZ2384" s="467"/>
      <c r="KJA2384" s="467"/>
      <c r="KJB2384" s="467"/>
      <c r="KJC2384" s="467"/>
      <c r="KJD2384" s="467"/>
      <c r="KJE2384" s="467"/>
      <c r="KJF2384" s="467"/>
      <c r="KJG2384" s="467"/>
      <c r="KJH2384" s="467"/>
      <c r="KJI2384" s="467"/>
      <c r="KJJ2384" s="467"/>
      <c r="KJK2384" s="467"/>
      <c r="KJL2384" s="467"/>
      <c r="KJM2384" s="467"/>
      <c r="KJN2384" s="467"/>
      <c r="KJO2384" s="467"/>
      <c r="KJP2384" s="467"/>
      <c r="KJQ2384" s="467"/>
      <c r="KJR2384" s="467"/>
      <c r="KJS2384" s="467"/>
      <c r="KJT2384" s="1055"/>
      <c r="KJU2384" s="695"/>
      <c r="KJV2384" s="696"/>
      <c r="KJW2384" s="696"/>
      <c r="KJX2384" s="697"/>
      <c r="KJY2384" s="697"/>
      <c r="KJZ2384" s="473"/>
      <c r="KKA2384" s="470"/>
      <c r="KKB2384" s="470"/>
      <c r="KKC2384" s="470"/>
      <c r="KKD2384" s="677"/>
      <c r="KKE2384" s="470"/>
      <c r="KKF2384" s="467"/>
      <c r="KKG2384" s="559"/>
      <c r="KKH2384" s="467"/>
      <c r="KKI2384" s="467"/>
      <c r="KKJ2384" s="467"/>
      <c r="KKK2384" s="467"/>
      <c r="KKL2384" s="467"/>
      <c r="KKM2384" s="467"/>
      <c r="KKN2384" s="467"/>
      <c r="KKO2384" s="467"/>
      <c r="KKP2384" s="467"/>
      <c r="KKQ2384" s="467"/>
      <c r="KKR2384" s="467"/>
      <c r="KKS2384" s="467"/>
      <c r="KKT2384" s="467"/>
      <c r="KKU2384" s="467"/>
      <c r="KKV2384" s="467"/>
      <c r="KKW2384" s="467"/>
      <c r="KKX2384" s="467"/>
      <c r="KKY2384" s="467"/>
      <c r="KKZ2384" s="467"/>
      <c r="KLA2384" s="467"/>
      <c r="KLB2384" s="467"/>
      <c r="KLC2384" s="467"/>
      <c r="KLD2384" s="1055"/>
      <c r="KLE2384" s="695"/>
      <c r="KLF2384" s="696"/>
      <c r="KLG2384" s="696"/>
      <c r="KLH2384" s="697"/>
      <c r="KLI2384" s="697"/>
      <c r="KLJ2384" s="473"/>
      <c r="KLK2384" s="470"/>
      <c r="KLL2384" s="470"/>
      <c r="KLM2384" s="470"/>
      <c r="KLN2384" s="677"/>
      <c r="KLO2384" s="470"/>
      <c r="KLP2384" s="467"/>
      <c r="KLQ2384" s="559"/>
      <c r="KLR2384" s="467"/>
      <c r="KLS2384" s="467"/>
      <c r="KLT2384" s="467"/>
      <c r="KLU2384" s="467"/>
      <c r="KLV2384" s="467"/>
      <c r="KLW2384" s="467"/>
      <c r="KLX2384" s="467"/>
      <c r="KLY2384" s="467"/>
      <c r="KLZ2384" s="467"/>
      <c r="KMA2384" s="467"/>
      <c r="KMB2384" s="467"/>
      <c r="KMC2384" s="467"/>
      <c r="KMD2384" s="467"/>
      <c r="KME2384" s="467"/>
      <c r="KMF2384" s="467"/>
      <c r="KMG2384" s="467"/>
      <c r="KMH2384" s="467"/>
      <c r="KMI2384" s="467"/>
      <c r="KMJ2384" s="467"/>
      <c r="KMK2384" s="467"/>
      <c r="KML2384" s="467"/>
      <c r="KMM2384" s="467"/>
      <c r="KMN2384" s="1055"/>
      <c r="KMO2384" s="695"/>
      <c r="KMP2384" s="696"/>
      <c r="KMQ2384" s="696"/>
      <c r="KMR2384" s="697"/>
      <c r="KMS2384" s="697"/>
      <c r="KMT2384" s="473"/>
      <c r="KMU2384" s="470"/>
      <c r="KMV2384" s="470"/>
      <c r="KMW2384" s="470"/>
      <c r="KMX2384" s="677"/>
      <c r="KMY2384" s="470"/>
      <c r="KMZ2384" s="467"/>
      <c r="KNA2384" s="559"/>
      <c r="KNB2384" s="467"/>
      <c r="KNC2384" s="467"/>
      <c r="KND2384" s="467"/>
      <c r="KNE2384" s="467"/>
      <c r="KNF2384" s="467"/>
      <c r="KNG2384" s="467"/>
      <c r="KNH2384" s="467"/>
      <c r="KNI2384" s="467"/>
      <c r="KNJ2384" s="467"/>
      <c r="KNK2384" s="467"/>
      <c r="KNL2384" s="467"/>
      <c r="KNM2384" s="467"/>
      <c r="KNN2384" s="467"/>
      <c r="KNO2384" s="467"/>
      <c r="KNP2384" s="467"/>
      <c r="KNQ2384" s="467"/>
      <c r="KNR2384" s="467"/>
      <c r="KNS2384" s="467"/>
      <c r="KNT2384" s="467"/>
      <c r="KNU2384" s="467"/>
      <c r="KNV2384" s="467"/>
      <c r="KNW2384" s="467"/>
      <c r="KNX2384" s="1055"/>
      <c r="KNY2384" s="695"/>
      <c r="KNZ2384" s="696"/>
      <c r="KOA2384" s="696"/>
      <c r="KOB2384" s="697"/>
      <c r="KOC2384" s="697"/>
      <c r="KOD2384" s="473"/>
      <c r="KOE2384" s="470"/>
      <c r="KOF2384" s="470"/>
      <c r="KOG2384" s="470"/>
      <c r="KOH2384" s="677"/>
      <c r="KOI2384" s="470"/>
      <c r="KOJ2384" s="467"/>
      <c r="KOK2384" s="559"/>
      <c r="KOL2384" s="467"/>
      <c r="KOM2384" s="467"/>
      <c r="KON2384" s="467"/>
      <c r="KOO2384" s="467"/>
      <c r="KOP2384" s="467"/>
      <c r="KOQ2384" s="467"/>
      <c r="KOR2384" s="467"/>
      <c r="KOS2384" s="467"/>
      <c r="KOT2384" s="467"/>
      <c r="KOU2384" s="467"/>
      <c r="KOV2384" s="467"/>
      <c r="KOW2384" s="467"/>
      <c r="KOX2384" s="467"/>
      <c r="KOY2384" s="467"/>
      <c r="KOZ2384" s="467"/>
      <c r="KPA2384" s="467"/>
      <c r="KPB2384" s="467"/>
      <c r="KPC2384" s="467"/>
      <c r="KPD2384" s="467"/>
      <c r="KPE2384" s="467"/>
      <c r="KPF2384" s="467"/>
      <c r="KPG2384" s="467"/>
      <c r="KPH2384" s="1055"/>
      <c r="KPI2384" s="695"/>
      <c r="KPJ2384" s="696"/>
      <c r="KPK2384" s="696"/>
      <c r="KPL2384" s="697"/>
      <c r="KPM2384" s="697"/>
      <c r="KPN2384" s="473"/>
      <c r="KPO2384" s="470"/>
      <c r="KPP2384" s="470"/>
      <c r="KPQ2384" s="470"/>
      <c r="KPR2384" s="677"/>
      <c r="KPS2384" s="470"/>
      <c r="KPT2384" s="467"/>
      <c r="KPU2384" s="559"/>
      <c r="KPV2384" s="467"/>
      <c r="KPW2384" s="467"/>
      <c r="KPX2384" s="467"/>
      <c r="KPY2384" s="467"/>
      <c r="KPZ2384" s="467"/>
      <c r="KQA2384" s="467"/>
      <c r="KQB2384" s="467"/>
      <c r="KQC2384" s="467"/>
      <c r="KQD2384" s="467"/>
      <c r="KQE2384" s="467"/>
      <c r="KQF2384" s="467"/>
      <c r="KQG2384" s="467"/>
      <c r="KQH2384" s="467"/>
      <c r="KQI2384" s="467"/>
      <c r="KQJ2384" s="467"/>
      <c r="KQK2384" s="467"/>
      <c r="KQL2384" s="467"/>
      <c r="KQM2384" s="467"/>
      <c r="KQN2384" s="467"/>
      <c r="KQO2384" s="467"/>
      <c r="KQP2384" s="467"/>
      <c r="KQQ2384" s="467"/>
      <c r="KQR2384" s="1055"/>
      <c r="KQS2384" s="695"/>
      <c r="KQT2384" s="696"/>
      <c r="KQU2384" s="696"/>
      <c r="KQV2384" s="697"/>
      <c r="KQW2384" s="697"/>
      <c r="KQX2384" s="473"/>
      <c r="KQY2384" s="470"/>
      <c r="KQZ2384" s="470"/>
      <c r="KRA2384" s="470"/>
      <c r="KRB2384" s="677"/>
      <c r="KRC2384" s="470"/>
      <c r="KRD2384" s="467"/>
      <c r="KRE2384" s="559"/>
      <c r="KRF2384" s="467"/>
      <c r="KRG2384" s="467"/>
      <c r="KRH2384" s="467"/>
      <c r="KRI2384" s="467"/>
      <c r="KRJ2384" s="467"/>
      <c r="KRK2384" s="467"/>
      <c r="KRL2384" s="467"/>
      <c r="KRM2384" s="467"/>
      <c r="KRN2384" s="467"/>
      <c r="KRO2384" s="467"/>
      <c r="KRP2384" s="467"/>
      <c r="KRQ2384" s="467"/>
      <c r="KRR2384" s="467"/>
      <c r="KRS2384" s="467"/>
      <c r="KRT2384" s="467"/>
      <c r="KRU2384" s="467"/>
      <c r="KRV2384" s="467"/>
      <c r="KRW2384" s="467"/>
      <c r="KRX2384" s="467"/>
      <c r="KRY2384" s="467"/>
      <c r="KRZ2384" s="467"/>
      <c r="KSA2384" s="467"/>
      <c r="KSB2384" s="1055"/>
      <c r="KSC2384" s="695"/>
      <c r="KSD2384" s="696"/>
      <c r="KSE2384" s="696"/>
      <c r="KSF2384" s="697"/>
      <c r="KSG2384" s="697"/>
      <c r="KSH2384" s="473"/>
      <c r="KSI2384" s="470"/>
      <c r="KSJ2384" s="470"/>
      <c r="KSK2384" s="470"/>
      <c r="KSL2384" s="677"/>
      <c r="KSM2384" s="470"/>
      <c r="KSN2384" s="467"/>
      <c r="KSO2384" s="559"/>
      <c r="KSP2384" s="467"/>
      <c r="KSQ2384" s="467"/>
      <c r="KSR2384" s="467"/>
      <c r="KSS2384" s="467"/>
      <c r="KST2384" s="467"/>
      <c r="KSU2384" s="467"/>
      <c r="KSV2384" s="467"/>
      <c r="KSW2384" s="467"/>
      <c r="KSX2384" s="467"/>
      <c r="KSY2384" s="467"/>
      <c r="KSZ2384" s="467"/>
      <c r="KTA2384" s="467"/>
      <c r="KTB2384" s="467"/>
      <c r="KTC2384" s="467"/>
      <c r="KTD2384" s="467"/>
      <c r="KTE2384" s="467"/>
      <c r="KTF2384" s="467"/>
      <c r="KTG2384" s="467"/>
      <c r="KTH2384" s="467"/>
      <c r="KTI2384" s="467"/>
      <c r="KTJ2384" s="467"/>
      <c r="KTK2384" s="467"/>
      <c r="KTL2384" s="1055"/>
      <c r="KTM2384" s="695"/>
      <c r="KTN2384" s="696"/>
      <c r="KTO2384" s="696"/>
      <c r="KTP2384" s="697"/>
      <c r="KTQ2384" s="697"/>
      <c r="KTR2384" s="473"/>
      <c r="KTS2384" s="470"/>
      <c r="KTT2384" s="470"/>
      <c r="KTU2384" s="470"/>
      <c r="KTV2384" s="677"/>
      <c r="KTW2384" s="470"/>
      <c r="KTX2384" s="467"/>
      <c r="KTY2384" s="559"/>
      <c r="KTZ2384" s="467"/>
      <c r="KUA2384" s="467"/>
      <c r="KUB2384" s="467"/>
      <c r="KUC2384" s="467"/>
      <c r="KUD2384" s="467"/>
      <c r="KUE2384" s="467"/>
      <c r="KUF2384" s="467"/>
      <c r="KUG2384" s="467"/>
      <c r="KUH2384" s="467"/>
      <c r="KUI2384" s="467"/>
      <c r="KUJ2384" s="467"/>
      <c r="KUK2384" s="467"/>
      <c r="KUL2384" s="467"/>
      <c r="KUM2384" s="467"/>
      <c r="KUN2384" s="467"/>
      <c r="KUO2384" s="467"/>
      <c r="KUP2384" s="467"/>
      <c r="KUQ2384" s="467"/>
      <c r="KUR2384" s="467"/>
      <c r="KUS2384" s="467"/>
      <c r="KUT2384" s="467"/>
      <c r="KUU2384" s="467"/>
      <c r="KUV2384" s="1055"/>
      <c r="KUW2384" s="695"/>
      <c r="KUX2384" s="696"/>
      <c r="KUY2384" s="696"/>
      <c r="KUZ2384" s="697"/>
      <c r="KVA2384" s="697"/>
      <c r="KVB2384" s="473"/>
      <c r="KVC2384" s="470"/>
      <c r="KVD2384" s="470"/>
      <c r="KVE2384" s="470"/>
      <c r="KVF2384" s="677"/>
      <c r="KVG2384" s="470"/>
      <c r="KVH2384" s="467"/>
      <c r="KVI2384" s="559"/>
      <c r="KVJ2384" s="467"/>
      <c r="KVK2384" s="467"/>
      <c r="KVL2384" s="467"/>
      <c r="KVM2384" s="467"/>
      <c r="KVN2384" s="467"/>
      <c r="KVO2384" s="467"/>
      <c r="KVP2384" s="467"/>
      <c r="KVQ2384" s="467"/>
      <c r="KVR2384" s="467"/>
      <c r="KVS2384" s="467"/>
      <c r="KVT2384" s="467"/>
      <c r="KVU2384" s="467"/>
      <c r="KVV2384" s="467"/>
      <c r="KVW2384" s="467"/>
      <c r="KVX2384" s="467"/>
      <c r="KVY2384" s="467"/>
      <c r="KVZ2384" s="467"/>
      <c r="KWA2384" s="467"/>
      <c r="KWB2384" s="467"/>
      <c r="KWC2384" s="467"/>
      <c r="KWD2384" s="467"/>
      <c r="KWE2384" s="467"/>
      <c r="KWF2384" s="1055"/>
      <c r="KWG2384" s="695"/>
      <c r="KWH2384" s="696"/>
      <c r="KWI2384" s="696"/>
      <c r="KWJ2384" s="697"/>
      <c r="KWK2384" s="697"/>
      <c r="KWL2384" s="473"/>
      <c r="KWM2384" s="470"/>
      <c r="KWN2384" s="470"/>
      <c r="KWO2384" s="470"/>
      <c r="KWP2384" s="677"/>
      <c r="KWQ2384" s="470"/>
      <c r="KWR2384" s="467"/>
      <c r="KWS2384" s="559"/>
      <c r="KWT2384" s="467"/>
      <c r="KWU2384" s="467"/>
      <c r="KWV2384" s="467"/>
      <c r="KWW2384" s="467"/>
      <c r="KWX2384" s="467"/>
      <c r="KWY2384" s="467"/>
      <c r="KWZ2384" s="467"/>
      <c r="KXA2384" s="467"/>
      <c r="KXB2384" s="467"/>
      <c r="KXC2384" s="467"/>
      <c r="KXD2384" s="467"/>
      <c r="KXE2384" s="467"/>
      <c r="KXF2384" s="467"/>
      <c r="KXG2384" s="467"/>
      <c r="KXH2384" s="467"/>
      <c r="KXI2384" s="467"/>
      <c r="KXJ2384" s="467"/>
      <c r="KXK2384" s="467"/>
      <c r="KXL2384" s="467"/>
      <c r="KXM2384" s="467"/>
      <c r="KXN2384" s="467"/>
      <c r="KXO2384" s="467"/>
      <c r="KXP2384" s="1055"/>
      <c r="KXQ2384" s="695"/>
      <c r="KXR2384" s="696"/>
      <c r="KXS2384" s="696"/>
      <c r="KXT2384" s="697"/>
      <c r="KXU2384" s="697"/>
      <c r="KXV2384" s="473"/>
      <c r="KXW2384" s="470"/>
      <c r="KXX2384" s="470"/>
      <c r="KXY2384" s="470"/>
      <c r="KXZ2384" s="677"/>
      <c r="KYA2384" s="470"/>
      <c r="KYB2384" s="467"/>
      <c r="KYC2384" s="559"/>
      <c r="KYD2384" s="467"/>
      <c r="KYE2384" s="467"/>
      <c r="KYF2384" s="467"/>
      <c r="KYG2384" s="467"/>
      <c r="KYH2384" s="467"/>
      <c r="KYI2384" s="467"/>
      <c r="KYJ2384" s="467"/>
      <c r="KYK2384" s="467"/>
      <c r="KYL2384" s="467"/>
      <c r="KYM2384" s="467"/>
      <c r="KYN2384" s="467"/>
      <c r="KYO2384" s="467"/>
      <c r="KYP2384" s="467"/>
      <c r="KYQ2384" s="467"/>
      <c r="KYR2384" s="467"/>
      <c r="KYS2384" s="467"/>
      <c r="KYT2384" s="467"/>
      <c r="KYU2384" s="467"/>
      <c r="KYV2384" s="467"/>
      <c r="KYW2384" s="467"/>
      <c r="KYX2384" s="467"/>
      <c r="KYY2384" s="467"/>
      <c r="KYZ2384" s="1055"/>
      <c r="KZA2384" s="695"/>
      <c r="KZB2384" s="696"/>
      <c r="KZC2384" s="696"/>
      <c r="KZD2384" s="697"/>
      <c r="KZE2384" s="697"/>
      <c r="KZF2384" s="473"/>
      <c r="KZG2384" s="470"/>
      <c r="KZH2384" s="470"/>
      <c r="KZI2384" s="470"/>
      <c r="KZJ2384" s="677"/>
      <c r="KZK2384" s="470"/>
      <c r="KZL2384" s="467"/>
      <c r="KZM2384" s="559"/>
      <c r="KZN2384" s="467"/>
      <c r="KZO2384" s="467"/>
      <c r="KZP2384" s="467"/>
      <c r="KZQ2384" s="467"/>
      <c r="KZR2384" s="467"/>
      <c r="KZS2384" s="467"/>
      <c r="KZT2384" s="467"/>
      <c r="KZU2384" s="467"/>
      <c r="KZV2384" s="467"/>
      <c r="KZW2384" s="467"/>
      <c r="KZX2384" s="467"/>
      <c r="KZY2384" s="467"/>
      <c r="KZZ2384" s="467"/>
      <c r="LAA2384" s="467"/>
      <c r="LAB2384" s="467"/>
      <c r="LAC2384" s="467"/>
      <c r="LAD2384" s="467"/>
      <c r="LAE2384" s="467"/>
      <c r="LAF2384" s="467"/>
      <c r="LAG2384" s="467"/>
      <c r="LAH2384" s="467"/>
      <c r="LAI2384" s="467"/>
      <c r="LAJ2384" s="1055"/>
      <c r="LAK2384" s="695"/>
      <c r="LAL2384" s="696"/>
      <c r="LAM2384" s="696"/>
      <c r="LAN2384" s="697"/>
      <c r="LAO2384" s="697"/>
      <c r="LAP2384" s="473"/>
      <c r="LAQ2384" s="470"/>
      <c r="LAR2384" s="470"/>
      <c r="LAS2384" s="470"/>
      <c r="LAT2384" s="677"/>
      <c r="LAU2384" s="470"/>
      <c r="LAV2384" s="467"/>
      <c r="LAW2384" s="559"/>
      <c r="LAX2384" s="467"/>
      <c r="LAY2384" s="467"/>
      <c r="LAZ2384" s="467"/>
      <c r="LBA2384" s="467"/>
      <c r="LBB2384" s="467"/>
      <c r="LBC2384" s="467"/>
      <c r="LBD2384" s="467"/>
      <c r="LBE2384" s="467"/>
      <c r="LBF2384" s="467"/>
      <c r="LBG2384" s="467"/>
      <c r="LBH2384" s="467"/>
      <c r="LBI2384" s="467"/>
      <c r="LBJ2384" s="467"/>
      <c r="LBK2384" s="467"/>
      <c r="LBL2384" s="467"/>
      <c r="LBM2384" s="467"/>
      <c r="LBN2384" s="467"/>
      <c r="LBO2384" s="467"/>
      <c r="LBP2384" s="467"/>
      <c r="LBQ2384" s="467"/>
      <c r="LBR2384" s="467"/>
      <c r="LBS2384" s="467"/>
      <c r="LBT2384" s="1055"/>
      <c r="LBU2384" s="695"/>
      <c r="LBV2384" s="696"/>
      <c r="LBW2384" s="696"/>
      <c r="LBX2384" s="697"/>
      <c r="LBY2384" s="697"/>
      <c r="LBZ2384" s="473"/>
      <c r="LCA2384" s="470"/>
      <c r="LCB2384" s="470"/>
      <c r="LCC2384" s="470"/>
      <c r="LCD2384" s="677"/>
      <c r="LCE2384" s="470"/>
      <c r="LCF2384" s="467"/>
      <c r="LCG2384" s="559"/>
      <c r="LCH2384" s="467"/>
      <c r="LCI2384" s="467"/>
      <c r="LCJ2384" s="467"/>
      <c r="LCK2384" s="467"/>
      <c r="LCL2384" s="467"/>
      <c r="LCM2384" s="467"/>
      <c r="LCN2384" s="467"/>
      <c r="LCO2384" s="467"/>
      <c r="LCP2384" s="467"/>
      <c r="LCQ2384" s="467"/>
      <c r="LCR2384" s="467"/>
      <c r="LCS2384" s="467"/>
      <c r="LCT2384" s="467"/>
      <c r="LCU2384" s="467"/>
      <c r="LCV2384" s="467"/>
      <c r="LCW2384" s="467"/>
      <c r="LCX2384" s="467"/>
      <c r="LCY2384" s="467"/>
      <c r="LCZ2384" s="467"/>
      <c r="LDA2384" s="467"/>
      <c r="LDB2384" s="467"/>
      <c r="LDC2384" s="467"/>
      <c r="LDD2384" s="1055"/>
      <c r="LDE2384" s="695"/>
      <c r="LDF2384" s="696"/>
      <c r="LDG2384" s="696"/>
      <c r="LDH2384" s="697"/>
      <c r="LDI2384" s="697"/>
      <c r="LDJ2384" s="473"/>
      <c r="LDK2384" s="470"/>
      <c r="LDL2384" s="470"/>
      <c r="LDM2384" s="470"/>
      <c r="LDN2384" s="677"/>
      <c r="LDO2384" s="470"/>
      <c r="LDP2384" s="467"/>
      <c r="LDQ2384" s="559"/>
      <c r="LDR2384" s="467"/>
      <c r="LDS2384" s="467"/>
      <c r="LDT2384" s="467"/>
      <c r="LDU2384" s="467"/>
      <c r="LDV2384" s="467"/>
      <c r="LDW2384" s="467"/>
      <c r="LDX2384" s="467"/>
      <c r="LDY2384" s="467"/>
      <c r="LDZ2384" s="467"/>
      <c r="LEA2384" s="467"/>
      <c r="LEB2384" s="467"/>
      <c r="LEC2384" s="467"/>
      <c r="LED2384" s="467"/>
      <c r="LEE2384" s="467"/>
      <c r="LEF2384" s="467"/>
      <c r="LEG2384" s="467"/>
      <c r="LEH2384" s="467"/>
      <c r="LEI2384" s="467"/>
      <c r="LEJ2384" s="467"/>
      <c r="LEK2384" s="467"/>
      <c r="LEL2384" s="467"/>
      <c r="LEM2384" s="467"/>
      <c r="LEN2384" s="1055"/>
      <c r="LEO2384" s="695"/>
      <c r="LEP2384" s="696"/>
      <c r="LEQ2384" s="696"/>
      <c r="LER2384" s="697"/>
      <c r="LES2384" s="697"/>
      <c r="LET2384" s="473"/>
      <c r="LEU2384" s="470"/>
      <c r="LEV2384" s="470"/>
      <c r="LEW2384" s="470"/>
      <c r="LEX2384" s="677"/>
      <c r="LEY2384" s="470"/>
      <c r="LEZ2384" s="467"/>
      <c r="LFA2384" s="559"/>
      <c r="LFB2384" s="467"/>
      <c r="LFC2384" s="467"/>
      <c r="LFD2384" s="467"/>
      <c r="LFE2384" s="467"/>
      <c r="LFF2384" s="467"/>
      <c r="LFG2384" s="467"/>
      <c r="LFH2384" s="467"/>
      <c r="LFI2384" s="467"/>
      <c r="LFJ2384" s="467"/>
      <c r="LFK2384" s="467"/>
      <c r="LFL2384" s="467"/>
      <c r="LFM2384" s="467"/>
      <c r="LFN2384" s="467"/>
      <c r="LFO2384" s="467"/>
      <c r="LFP2384" s="467"/>
      <c r="LFQ2384" s="467"/>
      <c r="LFR2384" s="467"/>
      <c r="LFS2384" s="467"/>
      <c r="LFT2384" s="467"/>
      <c r="LFU2384" s="467"/>
      <c r="LFV2384" s="467"/>
      <c r="LFW2384" s="467"/>
      <c r="LFX2384" s="1055"/>
      <c r="LFY2384" s="695"/>
      <c r="LFZ2384" s="696"/>
      <c r="LGA2384" s="696"/>
      <c r="LGB2384" s="697"/>
      <c r="LGC2384" s="697"/>
      <c r="LGD2384" s="473"/>
      <c r="LGE2384" s="470"/>
      <c r="LGF2384" s="470"/>
      <c r="LGG2384" s="470"/>
      <c r="LGH2384" s="677"/>
      <c r="LGI2384" s="470"/>
      <c r="LGJ2384" s="467"/>
      <c r="LGK2384" s="559"/>
      <c r="LGL2384" s="467"/>
      <c r="LGM2384" s="467"/>
      <c r="LGN2384" s="467"/>
      <c r="LGO2384" s="467"/>
      <c r="LGP2384" s="467"/>
      <c r="LGQ2384" s="467"/>
      <c r="LGR2384" s="467"/>
      <c r="LGS2384" s="467"/>
      <c r="LGT2384" s="467"/>
      <c r="LGU2384" s="467"/>
      <c r="LGV2384" s="467"/>
      <c r="LGW2384" s="467"/>
      <c r="LGX2384" s="467"/>
      <c r="LGY2384" s="467"/>
      <c r="LGZ2384" s="467"/>
      <c r="LHA2384" s="467"/>
      <c r="LHB2384" s="467"/>
      <c r="LHC2384" s="467"/>
      <c r="LHD2384" s="467"/>
      <c r="LHE2384" s="467"/>
      <c r="LHF2384" s="467"/>
      <c r="LHG2384" s="467"/>
      <c r="LHH2384" s="1055"/>
      <c r="LHI2384" s="695"/>
      <c r="LHJ2384" s="696"/>
      <c r="LHK2384" s="696"/>
      <c r="LHL2384" s="697"/>
      <c r="LHM2384" s="697"/>
      <c r="LHN2384" s="473"/>
      <c r="LHO2384" s="470"/>
      <c r="LHP2384" s="470"/>
      <c r="LHQ2384" s="470"/>
      <c r="LHR2384" s="677"/>
      <c r="LHS2384" s="470"/>
      <c r="LHT2384" s="467"/>
      <c r="LHU2384" s="559"/>
      <c r="LHV2384" s="467"/>
      <c r="LHW2384" s="467"/>
      <c r="LHX2384" s="467"/>
      <c r="LHY2384" s="467"/>
      <c r="LHZ2384" s="467"/>
      <c r="LIA2384" s="467"/>
      <c r="LIB2384" s="467"/>
      <c r="LIC2384" s="467"/>
      <c r="LID2384" s="467"/>
      <c r="LIE2384" s="467"/>
      <c r="LIF2384" s="467"/>
      <c r="LIG2384" s="467"/>
      <c r="LIH2384" s="467"/>
      <c r="LII2384" s="467"/>
      <c r="LIJ2384" s="467"/>
      <c r="LIK2384" s="467"/>
      <c r="LIL2384" s="467"/>
      <c r="LIM2384" s="467"/>
      <c r="LIN2384" s="467"/>
      <c r="LIO2384" s="467"/>
      <c r="LIP2384" s="467"/>
      <c r="LIQ2384" s="467"/>
      <c r="LIR2384" s="1055"/>
      <c r="LIS2384" s="695"/>
      <c r="LIT2384" s="696"/>
      <c r="LIU2384" s="696"/>
      <c r="LIV2384" s="697"/>
      <c r="LIW2384" s="697"/>
      <c r="LIX2384" s="473"/>
      <c r="LIY2384" s="470"/>
      <c r="LIZ2384" s="470"/>
      <c r="LJA2384" s="470"/>
      <c r="LJB2384" s="677"/>
      <c r="LJC2384" s="470"/>
      <c r="LJD2384" s="467"/>
      <c r="LJE2384" s="559"/>
      <c r="LJF2384" s="467"/>
      <c r="LJG2384" s="467"/>
      <c r="LJH2384" s="467"/>
      <c r="LJI2384" s="467"/>
      <c r="LJJ2384" s="467"/>
      <c r="LJK2384" s="467"/>
      <c r="LJL2384" s="467"/>
      <c r="LJM2384" s="467"/>
      <c r="LJN2384" s="467"/>
      <c r="LJO2384" s="467"/>
      <c r="LJP2384" s="467"/>
      <c r="LJQ2384" s="467"/>
      <c r="LJR2384" s="467"/>
      <c r="LJS2384" s="467"/>
      <c r="LJT2384" s="467"/>
      <c r="LJU2384" s="467"/>
      <c r="LJV2384" s="467"/>
      <c r="LJW2384" s="467"/>
      <c r="LJX2384" s="467"/>
      <c r="LJY2384" s="467"/>
      <c r="LJZ2384" s="467"/>
      <c r="LKA2384" s="467"/>
      <c r="LKB2384" s="1055"/>
      <c r="LKC2384" s="695"/>
      <c r="LKD2384" s="696"/>
      <c r="LKE2384" s="696"/>
      <c r="LKF2384" s="697"/>
      <c r="LKG2384" s="697"/>
      <c r="LKH2384" s="473"/>
      <c r="LKI2384" s="470"/>
      <c r="LKJ2384" s="470"/>
      <c r="LKK2384" s="470"/>
      <c r="LKL2384" s="677"/>
      <c r="LKM2384" s="470"/>
      <c r="LKN2384" s="467"/>
      <c r="LKO2384" s="559"/>
      <c r="LKP2384" s="467"/>
      <c r="LKQ2384" s="467"/>
      <c r="LKR2384" s="467"/>
      <c r="LKS2384" s="467"/>
      <c r="LKT2384" s="467"/>
      <c r="LKU2384" s="467"/>
      <c r="LKV2384" s="467"/>
      <c r="LKW2384" s="467"/>
      <c r="LKX2384" s="467"/>
      <c r="LKY2384" s="467"/>
      <c r="LKZ2384" s="467"/>
      <c r="LLA2384" s="467"/>
      <c r="LLB2384" s="467"/>
      <c r="LLC2384" s="467"/>
      <c r="LLD2384" s="467"/>
      <c r="LLE2384" s="467"/>
      <c r="LLF2384" s="467"/>
      <c r="LLG2384" s="467"/>
      <c r="LLH2384" s="467"/>
      <c r="LLI2384" s="467"/>
      <c r="LLJ2384" s="467"/>
      <c r="LLK2384" s="467"/>
      <c r="LLL2384" s="1055"/>
      <c r="LLM2384" s="695"/>
      <c r="LLN2384" s="696"/>
      <c r="LLO2384" s="696"/>
      <c r="LLP2384" s="697"/>
      <c r="LLQ2384" s="697"/>
      <c r="LLR2384" s="473"/>
      <c r="LLS2384" s="470"/>
      <c r="LLT2384" s="470"/>
      <c r="LLU2384" s="470"/>
      <c r="LLV2384" s="677"/>
      <c r="LLW2384" s="470"/>
      <c r="LLX2384" s="467"/>
      <c r="LLY2384" s="559"/>
      <c r="LLZ2384" s="467"/>
      <c r="LMA2384" s="467"/>
      <c r="LMB2384" s="467"/>
      <c r="LMC2384" s="467"/>
      <c r="LMD2384" s="467"/>
      <c r="LME2384" s="467"/>
      <c r="LMF2384" s="467"/>
      <c r="LMG2384" s="467"/>
      <c r="LMH2384" s="467"/>
      <c r="LMI2384" s="467"/>
      <c r="LMJ2384" s="467"/>
      <c r="LMK2384" s="467"/>
      <c r="LML2384" s="467"/>
      <c r="LMM2384" s="467"/>
      <c r="LMN2384" s="467"/>
      <c r="LMO2384" s="467"/>
      <c r="LMP2384" s="467"/>
      <c r="LMQ2384" s="467"/>
      <c r="LMR2384" s="467"/>
      <c r="LMS2384" s="467"/>
      <c r="LMT2384" s="467"/>
      <c r="LMU2384" s="467"/>
      <c r="LMV2384" s="1055"/>
      <c r="LMW2384" s="695"/>
      <c r="LMX2384" s="696"/>
      <c r="LMY2384" s="696"/>
      <c r="LMZ2384" s="697"/>
      <c r="LNA2384" s="697"/>
      <c r="LNB2384" s="473"/>
      <c r="LNC2384" s="470"/>
      <c r="LND2384" s="470"/>
      <c r="LNE2384" s="470"/>
      <c r="LNF2384" s="677"/>
      <c r="LNG2384" s="470"/>
      <c r="LNH2384" s="467"/>
      <c r="LNI2384" s="559"/>
      <c r="LNJ2384" s="467"/>
      <c r="LNK2384" s="467"/>
      <c r="LNL2384" s="467"/>
      <c r="LNM2384" s="467"/>
      <c r="LNN2384" s="467"/>
      <c r="LNO2384" s="467"/>
      <c r="LNP2384" s="467"/>
      <c r="LNQ2384" s="467"/>
      <c r="LNR2384" s="467"/>
      <c r="LNS2384" s="467"/>
      <c r="LNT2384" s="467"/>
      <c r="LNU2384" s="467"/>
      <c r="LNV2384" s="467"/>
      <c r="LNW2384" s="467"/>
      <c r="LNX2384" s="467"/>
      <c r="LNY2384" s="467"/>
      <c r="LNZ2384" s="467"/>
      <c r="LOA2384" s="467"/>
      <c r="LOB2384" s="467"/>
      <c r="LOC2384" s="467"/>
      <c r="LOD2384" s="467"/>
      <c r="LOE2384" s="467"/>
      <c r="LOF2384" s="1055"/>
      <c r="LOG2384" s="695"/>
      <c r="LOH2384" s="696"/>
      <c r="LOI2384" s="696"/>
      <c r="LOJ2384" s="697"/>
      <c r="LOK2384" s="697"/>
      <c r="LOL2384" s="473"/>
      <c r="LOM2384" s="470"/>
      <c r="LON2384" s="470"/>
      <c r="LOO2384" s="470"/>
      <c r="LOP2384" s="677"/>
      <c r="LOQ2384" s="470"/>
      <c r="LOR2384" s="467"/>
      <c r="LOS2384" s="559"/>
      <c r="LOT2384" s="467"/>
      <c r="LOU2384" s="467"/>
      <c r="LOV2384" s="467"/>
      <c r="LOW2384" s="467"/>
      <c r="LOX2384" s="467"/>
      <c r="LOY2384" s="467"/>
      <c r="LOZ2384" s="467"/>
      <c r="LPA2384" s="467"/>
      <c r="LPB2384" s="467"/>
      <c r="LPC2384" s="467"/>
      <c r="LPD2384" s="467"/>
      <c r="LPE2384" s="467"/>
      <c r="LPF2384" s="467"/>
      <c r="LPG2384" s="467"/>
      <c r="LPH2384" s="467"/>
      <c r="LPI2384" s="467"/>
      <c r="LPJ2384" s="467"/>
      <c r="LPK2384" s="467"/>
      <c r="LPL2384" s="467"/>
      <c r="LPM2384" s="467"/>
      <c r="LPN2384" s="467"/>
      <c r="LPO2384" s="467"/>
      <c r="LPP2384" s="1055"/>
      <c r="LPQ2384" s="695"/>
      <c r="LPR2384" s="696"/>
      <c r="LPS2384" s="696"/>
      <c r="LPT2384" s="697"/>
      <c r="LPU2384" s="697"/>
      <c r="LPV2384" s="473"/>
      <c r="LPW2384" s="470"/>
      <c r="LPX2384" s="470"/>
      <c r="LPY2384" s="470"/>
      <c r="LPZ2384" s="677"/>
      <c r="LQA2384" s="470"/>
      <c r="LQB2384" s="467"/>
      <c r="LQC2384" s="559"/>
      <c r="LQD2384" s="467"/>
      <c r="LQE2384" s="467"/>
      <c r="LQF2384" s="467"/>
      <c r="LQG2384" s="467"/>
      <c r="LQH2384" s="467"/>
      <c r="LQI2384" s="467"/>
      <c r="LQJ2384" s="467"/>
      <c r="LQK2384" s="467"/>
      <c r="LQL2384" s="467"/>
      <c r="LQM2384" s="467"/>
      <c r="LQN2384" s="467"/>
      <c r="LQO2384" s="467"/>
      <c r="LQP2384" s="467"/>
      <c r="LQQ2384" s="467"/>
      <c r="LQR2384" s="467"/>
      <c r="LQS2384" s="467"/>
      <c r="LQT2384" s="467"/>
      <c r="LQU2384" s="467"/>
      <c r="LQV2384" s="467"/>
      <c r="LQW2384" s="467"/>
      <c r="LQX2384" s="467"/>
      <c r="LQY2384" s="467"/>
      <c r="LQZ2384" s="1055"/>
      <c r="LRA2384" s="695"/>
      <c r="LRB2384" s="696"/>
      <c r="LRC2384" s="696"/>
      <c r="LRD2384" s="697"/>
      <c r="LRE2384" s="697"/>
      <c r="LRF2384" s="473"/>
      <c r="LRG2384" s="470"/>
      <c r="LRH2384" s="470"/>
      <c r="LRI2384" s="470"/>
      <c r="LRJ2384" s="677"/>
      <c r="LRK2384" s="470"/>
      <c r="LRL2384" s="467"/>
      <c r="LRM2384" s="559"/>
      <c r="LRN2384" s="467"/>
      <c r="LRO2384" s="467"/>
      <c r="LRP2384" s="467"/>
      <c r="LRQ2384" s="467"/>
      <c r="LRR2384" s="467"/>
      <c r="LRS2384" s="467"/>
      <c r="LRT2384" s="467"/>
      <c r="LRU2384" s="467"/>
      <c r="LRV2384" s="467"/>
      <c r="LRW2384" s="467"/>
      <c r="LRX2384" s="467"/>
      <c r="LRY2384" s="467"/>
      <c r="LRZ2384" s="467"/>
      <c r="LSA2384" s="467"/>
      <c r="LSB2384" s="467"/>
      <c r="LSC2384" s="467"/>
      <c r="LSD2384" s="467"/>
      <c r="LSE2384" s="467"/>
      <c r="LSF2384" s="467"/>
      <c r="LSG2384" s="467"/>
      <c r="LSH2384" s="467"/>
      <c r="LSI2384" s="467"/>
      <c r="LSJ2384" s="1055"/>
      <c r="LSK2384" s="695"/>
      <c r="LSL2384" s="696"/>
      <c r="LSM2384" s="696"/>
      <c r="LSN2384" s="697"/>
      <c r="LSO2384" s="697"/>
      <c r="LSP2384" s="473"/>
      <c r="LSQ2384" s="470"/>
      <c r="LSR2384" s="470"/>
      <c r="LSS2384" s="470"/>
      <c r="LST2384" s="677"/>
      <c r="LSU2384" s="470"/>
      <c r="LSV2384" s="467"/>
      <c r="LSW2384" s="559"/>
      <c r="LSX2384" s="467"/>
      <c r="LSY2384" s="467"/>
      <c r="LSZ2384" s="467"/>
      <c r="LTA2384" s="467"/>
      <c r="LTB2384" s="467"/>
      <c r="LTC2384" s="467"/>
      <c r="LTD2384" s="467"/>
      <c r="LTE2384" s="467"/>
      <c r="LTF2384" s="467"/>
      <c r="LTG2384" s="467"/>
      <c r="LTH2384" s="467"/>
      <c r="LTI2384" s="467"/>
      <c r="LTJ2384" s="467"/>
      <c r="LTK2384" s="467"/>
      <c r="LTL2384" s="467"/>
      <c r="LTM2384" s="467"/>
      <c r="LTN2384" s="467"/>
      <c r="LTO2384" s="467"/>
      <c r="LTP2384" s="467"/>
      <c r="LTQ2384" s="467"/>
      <c r="LTR2384" s="467"/>
      <c r="LTS2384" s="467"/>
      <c r="LTT2384" s="1055"/>
      <c r="LTU2384" s="695"/>
      <c r="LTV2384" s="696"/>
      <c r="LTW2384" s="696"/>
      <c r="LTX2384" s="697"/>
      <c r="LTY2384" s="697"/>
      <c r="LTZ2384" s="473"/>
      <c r="LUA2384" s="470"/>
      <c r="LUB2384" s="470"/>
      <c r="LUC2384" s="470"/>
      <c r="LUD2384" s="677"/>
      <c r="LUE2384" s="470"/>
      <c r="LUF2384" s="467"/>
      <c r="LUG2384" s="559"/>
      <c r="LUH2384" s="467"/>
      <c r="LUI2384" s="467"/>
      <c r="LUJ2384" s="467"/>
      <c r="LUK2384" s="467"/>
      <c r="LUL2384" s="467"/>
      <c r="LUM2384" s="467"/>
      <c r="LUN2384" s="467"/>
      <c r="LUO2384" s="467"/>
      <c r="LUP2384" s="467"/>
      <c r="LUQ2384" s="467"/>
      <c r="LUR2384" s="467"/>
      <c r="LUS2384" s="467"/>
      <c r="LUT2384" s="467"/>
      <c r="LUU2384" s="467"/>
      <c r="LUV2384" s="467"/>
      <c r="LUW2384" s="467"/>
      <c r="LUX2384" s="467"/>
      <c r="LUY2384" s="467"/>
      <c r="LUZ2384" s="467"/>
      <c r="LVA2384" s="467"/>
      <c r="LVB2384" s="467"/>
      <c r="LVC2384" s="467"/>
      <c r="LVD2384" s="1055"/>
      <c r="LVE2384" s="695"/>
      <c r="LVF2384" s="696"/>
      <c r="LVG2384" s="696"/>
      <c r="LVH2384" s="697"/>
      <c r="LVI2384" s="697"/>
      <c r="LVJ2384" s="473"/>
      <c r="LVK2384" s="470"/>
      <c r="LVL2384" s="470"/>
      <c r="LVM2384" s="470"/>
      <c r="LVN2384" s="677"/>
      <c r="LVO2384" s="470"/>
      <c r="LVP2384" s="467"/>
      <c r="LVQ2384" s="559"/>
      <c r="LVR2384" s="467"/>
      <c r="LVS2384" s="467"/>
      <c r="LVT2384" s="467"/>
      <c r="LVU2384" s="467"/>
      <c r="LVV2384" s="467"/>
      <c r="LVW2384" s="467"/>
      <c r="LVX2384" s="467"/>
      <c r="LVY2384" s="467"/>
      <c r="LVZ2384" s="467"/>
      <c r="LWA2384" s="467"/>
      <c r="LWB2384" s="467"/>
      <c r="LWC2384" s="467"/>
      <c r="LWD2384" s="467"/>
      <c r="LWE2384" s="467"/>
      <c r="LWF2384" s="467"/>
      <c r="LWG2384" s="467"/>
      <c r="LWH2384" s="467"/>
      <c r="LWI2384" s="467"/>
      <c r="LWJ2384" s="467"/>
      <c r="LWK2384" s="467"/>
      <c r="LWL2384" s="467"/>
      <c r="LWM2384" s="467"/>
      <c r="LWN2384" s="1055"/>
      <c r="LWO2384" s="695"/>
      <c r="LWP2384" s="696"/>
      <c r="LWQ2384" s="696"/>
      <c r="LWR2384" s="697"/>
      <c r="LWS2384" s="697"/>
      <c r="LWT2384" s="473"/>
      <c r="LWU2384" s="470"/>
      <c r="LWV2384" s="470"/>
      <c r="LWW2384" s="470"/>
      <c r="LWX2384" s="677"/>
      <c r="LWY2384" s="470"/>
      <c r="LWZ2384" s="467"/>
      <c r="LXA2384" s="559"/>
      <c r="LXB2384" s="467"/>
      <c r="LXC2384" s="467"/>
      <c r="LXD2384" s="467"/>
      <c r="LXE2384" s="467"/>
      <c r="LXF2384" s="467"/>
      <c r="LXG2384" s="467"/>
      <c r="LXH2384" s="467"/>
      <c r="LXI2384" s="467"/>
      <c r="LXJ2384" s="467"/>
      <c r="LXK2384" s="467"/>
      <c r="LXL2384" s="467"/>
      <c r="LXM2384" s="467"/>
      <c r="LXN2384" s="467"/>
      <c r="LXO2384" s="467"/>
      <c r="LXP2384" s="467"/>
      <c r="LXQ2384" s="467"/>
      <c r="LXR2384" s="467"/>
      <c r="LXS2384" s="467"/>
      <c r="LXT2384" s="467"/>
      <c r="LXU2384" s="467"/>
      <c r="LXV2384" s="467"/>
      <c r="LXW2384" s="467"/>
      <c r="LXX2384" s="1055"/>
      <c r="LXY2384" s="695"/>
      <c r="LXZ2384" s="696"/>
      <c r="LYA2384" s="696"/>
      <c r="LYB2384" s="697"/>
      <c r="LYC2384" s="697"/>
      <c r="LYD2384" s="473"/>
      <c r="LYE2384" s="470"/>
      <c r="LYF2384" s="470"/>
      <c r="LYG2384" s="470"/>
      <c r="LYH2384" s="677"/>
      <c r="LYI2384" s="470"/>
      <c r="LYJ2384" s="467"/>
      <c r="LYK2384" s="559"/>
      <c r="LYL2384" s="467"/>
      <c r="LYM2384" s="467"/>
      <c r="LYN2384" s="467"/>
      <c r="LYO2384" s="467"/>
      <c r="LYP2384" s="467"/>
      <c r="LYQ2384" s="467"/>
      <c r="LYR2384" s="467"/>
      <c r="LYS2384" s="467"/>
      <c r="LYT2384" s="467"/>
      <c r="LYU2384" s="467"/>
      <c r="LYV2384" s="467"/>
      <c r="LYW2384" s="467"/>
      <c r="LYX2384" s="467"/>
      <c r="LYY2384" s="467"/>
      <c r="LYZ2384" s="467"/>
      <c r="LZA2384" s="467"/>
      <c r="LZB2384" s="467"/>
      <c r="LZC2384" s="467"/>
      <c r="LZD2384" s="467"/>
      <c r="LZE2384" s="467"/>
      <c r="LZF2384" s="467"/>
      <c r="LZG2384" s="467"/>
      <c r="LZH2384" s="1055"/>
      <c r="LZI2384" s="695"/>
      <c r="LZJ2384" s="696"/>
      <c r="LZK2384" s="696"/>
      <c r="LZL2384" s="697"/>
      <c r="LZM2384" s="697"/>
      <c r="LZN2384" s="473"/>
      <c r="LZO2384" s="470"/>
      <c r="LZP2384" s="470"/>
      <c r="LZQ2384" s="470"/>
      <c r="LZR2384" s="677"/>
      <c r="LZS2384" s="470"/>
      <c r="LZT2384" s="467"/>
      <c r="LZU2384" s="559"/>
      <c r="LZV2384" s="467"/>
      <c r="LZW2384" s="467"/>
      <c r="LZX2384" s="467"/>
      <c r="LZY2384" s="467"/>
      <c r="LZZ2384" s="467"/>
      <c r="MAA2384" s="467"/>
      <c r="MAB2384" s="467"/>
      <c r="MAC2384" s="467"/>
      <c r="MAD2384" s="467"/>
      <c r="MAE2384" s="467"/>
      <c r="MAF2384" s="467"/>
      <c r="MAG2384" s="467"/>
      <c r="MAH2384" s="467"/>
      <c r="MAI2384" s="467"/>
      <c r="MAJ2384" s="467"/>
      <c r="MAK2384" s="467"/>
      <c r="MAL2384" s="467"/>
      <c r="MAM2384" s="467"/>
      <c r="MAN2384" s="467"/>
      <c r="MAO2384" s="467"/>
      <c r="MAP2384" s="467"/>
      <c r="MAQ2384" s="467"/>
      <c r="MAR2384" s="1055"/>
      <c r="MAS2384" s="695"/>
      <c r="MAT2384" s="696"/>
      <c r="MAU2384" s="696"/>
      <c r="MAV2384" s="697"/>
      <c r="MAW2384" s="697"/>
      <c r="MAX2384" s="473"/>
      <c r="MAY2384" s="470"/>
      <c r="MAZ2384" s="470"/>
      <c r="MBA2384" s="470"/>
      <c r="MBB2384" s="677"/>
      <c r="MBC2384" s="470"/>
      <c r="MBD2384" s="467"/>
      <c r="MBE2384" s="559"/>
      <c r="MBF2384" s="467"/>
      <c r="MBG2384" s="467"/>
      <c r="MBH2384" s="467"/>
      <c r="MBI2384" s="467"/>
      <c r="MBJ2384" s="467"/>
      <c r="MBK2384" s="467"/>
      <c r="MBL2384" s="467"/>
      <c r="MBM2384" s="467"/>
      <c r="MBN2384" s="467"/>
      <c r="MBO2384" s="467"/>
      <c r="MBP2384" s="467"/>
      <c r="MBQ2384" s="467"/>
      <c r="MBR2384" s="467"/>
      <c r="MBS2384" s="467"/>
      <c r="MBT2384" s="467"/>
      <c r="MBU2384" s="467"/>
      <c r="MBV2384" s="467"/>
      <c r="MBW2384" s="467"/>
      <c r="MBX2384" s="467"/>
      <c r="MBY2384" s="467"/>
      <c r="MBZ2384" s="467"/>
      <c r="MCA2384" s="467"/>
      <c r="MCB2384" s="1055"/>
      <c r="MCC2384" s="695"/>
      <c r="MCD2384" s="696"/>
      <c r="MCE2384" s="696"/>
      <c r="MCF2384" s="697"/>
      <c r="MCG2384" s="697"/>
      <c r="MCH2384" s="473"/>
      <c r="MCI2384" s="470"/>
      <c r="MCJ2384" s="470"/>
      <c r="MCK2384" s="470"/>
      <c r="MCL2384" s="677"/>
      <c r="MCM2384" s="470"/>
      <c r="MCN2384" s="467"/>
      <c r="MCO2384" s="559"/>
      <c r="MCP2384" s="467"/>
      <c r="MCQ2384" s="467"/>
      <c r="MCR2384" s="467"/>
      <c r="MCS2384" s="467"/>
      <c r="MCT2384" s="467"/>
      <c r="MCU2384" s="467"/>
      <c r="MCV2384" s="467"/>
      <c r="MCW2384" s="467"/>
      <c r="MCX2384" s="467"/>
      <c r="MCY2384" s="467"/>
      <c r="MCZ2384" s="467"/>
      <c r="MDA2384" s="467"/>
      <c r="MDB2384" s="467"/>
      <c r="MDC2384" s="467"/>
      <c r="MDD2384" s="467"/>
      <c r="MDE2384" s="467"/>
      <c r="MDF2384" s="467"/>
      <c r="MDG2384" s="467"/>
      <c r="MDH2384" s="467"/>
      <c r="MDI2384" s="467"/>
      <c r="MDJ2384" s="467"/>
      <c r="MDK2384" s="467"/>
      <c r="MDL2384" s="1055"/>
      <c r="MDM2384" s="695"/>
      <c r="MDN2384" s="696"/>
      <c r="MDO2384" s="696"/>
      <c r="MDP2384" s="697"/>
      <c r="MDQ2384" s="697"/>
      <c r="MDR2384" s="473"/>
      <c r="MDS2384" s="470"/>
      <c r="MDT2384" s="470"/>
      <c r="MDU2384" s="470"/>
      <c r="MDV2384" s="677"/>
      <c r="MDW2384" s="470"/>
      <c r="MDX2384" s="467"/>
      <c r="MDY2384" s="559"/>
      <c r="MDZ2384" s="467"/>
      <c r="MEA2384" s="467"/>
      <c r="MEB2384" s="467"/>
      <c r="MEC2384" s="467"/>
      <c r="MED2384" s="467"/>
      <c r="MEE2384" s="467"/>
      <c r="MEF2384" s="467"/>
      <c r="MEG2384" s="467"/>
      <c r="MEH2384" s="467"/>
      <c r="MEI2384" s="467"/>
      <c r="MEJ2384" s="467"/>
      <c r="MEK2384" s="467"/>
      <c r="MEL2384" s="467"/>
      <c r="MEM2384" s="467"/>
      <c r="MEN2384" s="467"/>
      <c r="MEO2384" s="467"/>
      <c r="MEP2384" s="467"/>
      <c r="MEQ2384" s="467"/>
      <c r="MER2384" s="467"/>
      <c r="MES2384" s="467"/>
      <c r="MET2384" s="467"/>
      <c r="MEU2384" s="467"/>
      <c r="MEV2384" s="1055"/>
      <c r="MEW2384" s="695"/>
      <c r="MEX2384" s="696"/>
      <c r="MEY2384" s="696"/>
      <c r="MEZ2384" s="697"/>
      <c r="MFA2384" s="697"/>
      <c r="MFB2384" s="473"/>
      <c r="MFC2384" s="470"/>
      <c r="MFD2384" s="470"/>
      <c r="MFE2384" s="470"/>
      <c r="MFF2384" s="677"/>
      <c r="MFG2384" s="470"/>
      <c r="MFH2384" s="467"/>
      <c r="MFI2384" s="559"/>
      <c r="MFJ2384" s="467"/>
      <c r="MFK2384" s="467"/>
      <c r="MFL2384" s="467"/>
      <c r="MFM2384" s="467"/>
      <c r="MFN2384" s="467"/>
      <c r="MFO2384" s="467"/>
      <c r="MFP2384" s="467"/>
      <c r="MFQ2384" s="467"/>
      <c r="MFR2384" s="467"/>
      <c r="MFS2384" s="467"/>
      <c r="MFT2384" s="467"/>
      <c r="MFU2384" s="467"/>
      <c r="MFV2384" s="467"/>
      <c r="MFW2384" s="467"/>
      <c r="MFX2384" s="467"/>
      <c r="MFY2384" s="467"/>
      <c r="MFZ2384" s="467"/>
      <c r="MGA2384" s="467"/>
      <c r="MGB2384" s="467"/>
      <c r="MGC2384" s="467"/>
      <c r="MGD2384" s="467"/>
      <c r="MGE2384" s="467"/>
      <c r="MGF2384" s="1055"/>
      <c r="MGG2384" s="695"/>
      <c r="MGH2384" s="696"/>
      <c r="MGI2384" s="696"/>
      <c r="MGJ2384" s="697"/>
      <c r="MGK2384" s="697"/>
      <c r="MGL2384" s="473"/>
      <c r="MGM2384" s="470"/>
      <c r="MGN2384" s="470"/>
      <c r="MGO2384" s="470"/>
      <c r="MGP2384" s="677"/>
      <c r="MGQ2384" s="470"/>
      <c r="MGR2384" s="467"/>
      <c r="MGS2384" s="559"/>
      <c r="MGT2384" s="467"/>
      <c r="MGU2384" s="467"/>
      <c r="MGV2384" s="467"/>
      <c r="MGW2384" s="467"/>
      <c r="MGX2384" s="467"/>
      <c r="MGY2384" s="467"/>
      <c r="MGZ2384" s="467"/>
      <c r="MHA2384" s="467"/>
      <c r="MHB2384" s="467"/>
      <c r="MHC2384" s="467"/>
      <c r="MHD2384" s="467"/>
      <c r="MHE2384" s="467"/>
      <c r="MHF2384" s="467"/>
      <c r="MHG2384" s="467"/>
      <c r="MHH2384" s="467"/>
      <c r="MHI2384" s="467"/>
      <c r="MHJ2384" s="467"/>
      <c r="MHK2384" s="467"/>
      <c r="MHL2384" s="467"/>
      <c r="MHM2384" s="467"/>
      <c r="MHN2384" s="467"/>
      <c r="MHO2384" s="467"/>
      <c r="MHP2384" s="1055"/>
      <c r="MHQ2384" s="695"/>
      <c r="MHR2384" s="696"/>
      <c r="MHS2384" s="696"/>
      <c r="MHT2384" s="697"/>
      <c r="MHU2384" s="697"/>
      <c r="MHV2384" s="473"/>
      <c r="MHW2384" s="470"/>
      <c r="MHX2384" s="470"/>
      <c r="MHY2384" s="470"/>
      <c r="MHZ2384" s="677"/>
      <c r="MIA2384" s="470"/>
      <c r="MIB2384" s="467"/>
      <c r="MIC2384" s="559"/>
      <c r="MID2384" s="467"/>
      <c r="MIE2384" s="467"/>
      <c r="MIF2384" s="467"/>
      <c r="MIG2384" s="467"/>
      <c r="MIH2384" s="467"/>
      <c r="MII2384" s="467"/>
      <c r="MIJ2384" s="467"/>
      <c r="MIK2384" s="467"/>
      <c r="MIL2384" s="467"/>
      <c r="MIM2384" s="467"/>
      <c r="MIN2384" s="467"/>
      <c r="MIO2384" s="467"/>
      <c r="MIP2384" s="467"/>
      <c r="MIQ2384" s="467"/>
      <c r="MIR2384" s="467"/>
      <c r="MIS2384" s="467"/>
      <c r="MIT2384" s="467"/>
      <c r="MIU2384" s="467"/>
      <c r="MIV2384" s="467"/>
      <c r="MIW2384" s="467"/>
      <c r="MIX2384" s="467"/>
      <c r="MIY2384" s="467"/>
      <c r="MIZ2384" s="1055"/>
      <c r="MJA2384" s="695"/>
      <c r="MJB2384" s="696"/>
      <c r="MJC2384" s="696"/>
      <c r="MJD2384" s="697"/>
      <c r="MJE2384" s="697"/>
      <c r="MJF2384" s="473"/>
      <c r="MJG2384" s="470"/>
      <c r="MJH2384" s="470"/>
      <c r="MJI2384" s="470"/>
      <c r="MJJ2384" s="677"/>
      <c r="MJK2384" s="470"/>
      <c r="MJL2384" s="467"/>
      <c r="MJM2384" s="559"/>
      <c r="MJN2384" s="467"/>
      <c r="MJO2384" s="467"/>
      <c r="MJP2384" s="467"/>
      <c r="MJQ2384" s="467"/>
      <c r="MJR2384" s="467"/>
      <c r="MJS2384" s="467"/>
      <c r="MJT2384" s="467"/>
      <c r="MJU2384" s="467"/>
      <c r="MJV2384" s="467"/>
      <c r="MJW2384" s="467"/>
      <c r="MJX2384" s="467"/>
      <c r="MJY2384" s="467"/>
      <c r="MJZ2384" s="467"/>
      <c r="MKA2384" s="467"/>
      <c r="MKB2384" s="467"/>
      <c r="MKC2384" s="467"/>
      <c r="MKD2384" s="467"/>
      <c r="MKE2384" s="467"/>
      <c r="MKF2384" s="467"/>
      <c r="MKG2384" s="467"/>
      <c r="MKH2384" s="467"/>
      <c r="MKI2384" s="467"/>
      <c r="MKJ2384" s="1055"/>
      <c r="MKK2384" s="695"/>
      <c r="MKL2384" s="696"/>
      <c r="MKM2384" s="696"/>
      <c r="MKN2384" s="697"/>
      <c r="MKO2384" s="697"/>
      <c r="MKP2384" s="473"/>
      <c r="MKQ2384" s="470"/>
      <c r="MKR2384" s="470"/>
      <c r="MKS2384" s="470"/>
      <c r="MKT2384" s="677"/>
      <c r="MKU2384" s="470"/>
      <c r="MKV2384" s="467"/>
      <c r="MKW2384" s="559"/>
      <c r="MKX2384" s="467"/>
      <c r="MKY2384" s="467"/>
      <c r="MKZ2384" s="467"/>
      <c r="MLA2384" s="467"/>
      <c r="MLB2384" s="467"/>
      <c r="MLC2384" s="467"/>
      <c r="MLD2384" s="467"/>
      <c r="MLE2384" s="467"/>
      <c r="MLF2384" s="467"/>
      <c r="MLG2384" s="467"/>
      <c r="MLH2384" s="467"/>
      <c r="MLI2384" s="467"/>
      <c r="MLJ2384" s="467"/>
      <c r="MLK2384" s="467"/>
      <c r="MLL2384" s="467"/>
      <c r="MLM2384" s="467"/>
      <c r="MLN2384" s="467"/>
      <c r="MLO2384" s="467"/>
      <c r="MLP2384" s="467"/>
      <c r="MLQ2384" s="467"/>
      <c r="MLR2384" s="467"/>
      <c r="MLS2384" s="467"/>
      <c r="MLT2384" s="1055"/>
      <c r="MLU2384" s="695"/>
      <c r="MLV2384" s="696"/>
      <c r="MLW2384" s="696"/>
      <c r="MLX2384" s="697"/>
      <c r="MLY2384" s="697"/>
      <c r="MLZ2384" s="473"/>
      <c r="MMA2384" s="470"/>
      <c r="MMB2384" s="470"/>
      <c r="MMC2384" s="470"/>
      <c r="MMD2384" s="677"/>
      <c r="MME2384" s="470"/>
      <c r="MMF2384" s="467"/>
      <c r="MMG2384" s="559"/>
      <c r="MMH2384" s="467"/>
      <c r="MMI2384" s="467"/>
      <c r="MMJ2384" s="467"/>
      <c r="MMK2384" s="467"/>
      <c r="MML2384" s="467"/>
      <c r="MMM2384" s="467"/>
      <c r="MMN2384" s="467"/>
      <c r="MMO2384" s="467"/>
      <c r="MMP2384" s="467"/>
      <c r="MMQ2384" s="467"/>
      <c r="MMR2384" s="467"/>
      <c r="MMS2384" s="467"/>
      <c r="MMT2384" s="467"/>
      <c r="MMU2384" s="467"/>
      <c r="MMV2384" s="467"/>
      <c r="MMW2384" s="467"/>
      <c r="MMX2384" s="467"/>
      <c r="MMY2384" s="467"/>
      <c r="MMZ2384" s="467"/>
      <c r="MNA2384" s="467"/>
      <c r="MNB2384" s="467"/>
      <c r="MNC2384" s="467"/>
      <c r="MND2384" s="1055"/>
      <c r="MNE2384" s="695"/>
      <c r="MNF2384" s="696"/>
      <c r="MNG2384" s="696"/>
      <c r="MNH2384" s="697"/>
      <c r="MNI2384" s="697"/>
      <c r="MNJ2384" s="473"/>
      <c r="MNK2384" s="470"/>
      <c r="MNL2384" s="470"/>
      <c r="MNM2384" s="470"/>
      <c r="MNN2384" s="677"/>
      <c r="MNO2384" s="470"/>
      <c r="MNP2384" s="467"/>
      <c r="MNQ2384" s="559"/>
      <c r="MNR2384" s="467"/>
      <c r="MNS2384" s="467"/>
      <c r="MNT2384" s="467"/>
      <c r="MNU2384" s="467"/>
      <c r="MNV2384" s="467"/>
      <c r="MNW2384" s="467"/>
      <c r="MNX2384" s="467"/>
      <c r="MNY2384" s="467"/>
      <c r="MNZ2384" s="467"/>
      <c r="MOA2384" s="467"/>
      <c r="MOB2384" s="467"/>
      <c r="MOC2384" s="467"/>
      <c r="MOD2384" s="467"/>
      <c r="MOE2384" s="467"/>
      <c r="MOF2384" s="467"/>
      <c r="MOG2384" s="467"/>
      <c r="MOH2384" s="467"/>
      <c r="MOI2384" s="467"/>
      <c r="MOJ2384" s="467"/>
      <c r="MOK2384" s="467"/>
      <c r="MOL2384" s="467"/>
      <c r="MOM2384" s="467"/>
      <c r="MON2384" s="1055"/>
      <c r="MOO2384" s="695"/>
      <c r="MOP2384" s="696"/>
      <c r="MOQ2384" s="696"/>
      <c r="MOR2384" s="697"/>
      <c r="MOS2384" s="697"/>
      <c r="MOT2384" s="473"/>
      <c r="MOU2384" s="470"/>
      <c r="MOV2384" s="470"/>
      <c r="MOW2384" s="470"/>
      <c r="MOX2384" s="677"/>
      <c r="MOY2384" s="470"/>
      <c r="MOZ2384" s="467"/>
      <c r="MPA2384" s="559"/>
      <c r="MPB2384" s="467"/>
      <c r="MPC2384" s="467"/>
      <c r="MPD2384" s="467"/>
      <c r="MPE2384" s="467"/>
      <c r="MPF2384" s="467"/>
      <c r="MPG2384" s="467"/>
      <c r="MPH2384" s="467"/>
      <c r="MPI2384" s="467"/>
      <c r="MPJ2384" s="467"/>
      <c r="MPK2384" s="467"/>
      <c r="MPL2384" s="467"/>
      <c r="MPM2384" s="467"/>
      <c r="MPN2384" s="467"/>
      <c r="MPO2384" s="467"/>
      <c r="MPP2384" s="467"/>
      <c r="MPQ2384" s="467"/>
      <c r="MPR2384" s="467"/>
      <c r="MPS2384" s="467"/>
      <c r="MPT2384" s="467"/>
      <c r="MPU2384" s="467"/>
      <c r="MPV2384" s="467"/>
      <c r="MPW2384" s="467"/>
      <c r="MPX2384" s="1055"/>
      <c r="MPY2384" s="695"/>
      <c r="MPZ2384" s="696"/>
      <c r="MQA2384" s="696"/>
      <c r="MQB2384" s="697"/>
      <c r="MQC2384" s="697"/>
      <c r="MQD2384" s="473"/>
      <c r="MQE2384" s="470"/>
      <c r="MQF2384" s="470"/>
      <c r="MQG2384" s="470"/>
      <c r="MQH2384" s="677"/>
      <c r="MQI2384" s="470"/>
      <c r="MQJ2384" s="467"/>
      <c r="MQK2384" s="559"/>
      <c r="MQL2384" s="467"/>
      <c r="MQM2384" s="467"/>
      <c r="MQN2384" s="467"/>
      <c r="MQO2384" s="467"/>
      <c r="MQP2384" s="467"/>
      <c r="MQQ2384" s="467"/>
      <c r="MQR2384" s="467"/>
      <c r="MQS2384" s="467"/>
      <c r="MQT2384" s="467"/>
      <c r="MQU2384" s="467"/>
      <c r="MQV2384" s="467"/>
      <c r="MQW2384" s="467"/>
      <c r="MQX2384" s="467"/>
      <c r="MQY2384" s="467"/>
      <c r="MQZ2384" s="467"/>
      <c r="MRA2384" s="467"/>
      <c r="MRB2384" s="467"/>
      <c r="MRC2384" s="467"/>
      <c r="MRD2384" s="467"/>
      <c r="MRE2384" s="467"/>
      <c r="MRF2384" s="467"/>
      <c r="MRG2384" s="467"/>
      <c r="MRH2384" s="1055"/>
      <c r="MRI2384" s="695"/>
      <c r="MRJ2384" s="696"/>
      <c r="MRK2384" s="696"/>
      <c r="MRL2384" s="697"/>
      <c r="MRM2384" s="697"/>
      <c r="MRN2384" s="473"/>
      <c r="MRO2384" s="470"/>
      <c r="MRP2384" s="470"/>
      <c r="MRQ2384" s="470"/>
      <c r="MRR2384" s="677"/>
      <c r="MRS2384" s="470"/>
      <c r="MRT2384" s="467"/>
      <c r="MRU2384" s="559"/>
      <c r="MRV2384" s="467"/>
      <c r="MRW2384" s="467"/>
      <c r="MRX2384" s="467"/>
      <c r="MRY2384" s="467"/>
      <c r="MRZ2384" s="467"/>
      <c r="MSA2384" s="467"/>
      <c r="MSB2384" s="467"/>
      <c r="MSC2384" s="467"/>
      <c r="MSD2384" s="467"/>
      <c r="MSE2384" s="467"/>
      <c r="MSF2384" s="467"/>
      <c r="MSG2384" s="467"/>
      <c r="MSH2384" s="467"/>
      <c r="MSI2384" s="467"/>
      <c r="MSJ2384" s="467"/>
      <c r="MSK2384" s="467"/>
      <c r="MSL2384" s="467"/>
      <c r="MSM2384" s="467"/>
      <c r="MSN2384" s="467"/>
      <c r="MSO2384" s="467"/>
      <c r="MSP2384" s="467"/>
      <c r="MSQ2384" s="467"/>
      <c r="MSR2384" s="1055"/>
      <c r="MSS2384" s="695"/>
      <c r="MST2384" s="696"/>
      <c r="MSU2384" s="696"/>
      <c r="MSV2384" s="697"/>
      <c r="MSW2384" s="697"/>
      <c r="MSX2384" s="473"/>
      <c r="MSY2384" s="470"/>
      <c r="MSZ2384" s="470"/>
      <c r="MTA2384" s="470"/>
      <c r="MTB2384" s="677"/>
      <c r="MTC2384" s="470"/>
      <c r="MTD2384" s="467"/>
      <c r="MTE2384" s="559"/>
      <c r="MTF2384" s="467"/>
      <c r="MTG2384" s="467"/>
      <c r="MTH2384" s="467"/>
      <c r="MTI2384" s="467"/>
      <c r="MTJ2384" s="467"/>
      <c r="MTK2384" s="467"/>
      <c r="MTL2384" s="467"/>
      <c r="MTM2384" s="467"/>
      <c r="MTN2384" s="467"/>
      <c r="MTO2384" s="467"/>
      <c r="MTP2384" s="467"/>
      <c r="MTQ2384" s="467"/>
      <c r="MTR2384" s="467"/>
      <c r="MTS2384" s="467"/>
      <c r="MTT2384" s="467"/>
      <c r="MTU2384" s="467"/>
      <c r="MTV2384" s="467"/>
      <c r="MTW2384" s="467"/>
      <c r="MTX2384" s="467"/>
      <c r="MTY2384" s="467"/>
      <c r="MTZ2384" s="467"/>
      <c r="MUA2384" s="467"/>
      <c r="MUB2384" s="1055"/>
      <c r="MUC2384" s="695"/>
      <c r="MUD2384" s="696"/>
      <c r="MUE2384" s="696"/>
      <c r="MUF2384" s="697"/>
      <c r="MUG2384" s="697"/>
      <c r="MUH2384" s="473"/>
      <c r="MUI2384" s="470"/>
      <c r="MUJ2384" s="470"/>
      <c r="MUK2384" s="470"/>
      <c r="MUL2384" s="677"/>
      <c r="MUM2384" s="470"/>
      <c r="MUN2384" s="467"/>
      <c r="MUO2384" s="559"/>
      <c r="MUP2384" s="467"/>
      <c r="MUQ2384" s="467"/>
      <c r="MUR2384" s="467"/>
      <c r="MUS2384" s="467"/>
      <c r="MUT2384" s="467"/>
      <c r="MUU2384" s="467"/>
      <c r="MUV2384" s="467"/>
      <c r="MUW2384" s="467"/>
      <c r="MUX2384" s="467"/>
      <c r="MUY2384" s="467"/>
      <c r="MUZ2384" s="467"/>
      <c r="MVA2384" s="467"/>
      <c r="MVB2384" s="467"/>
      <c r="MVC2384" s="467"/>
      <c r="MVD2384" s="467"/>
      <c r="MVE2384" s="467"/>
      <c r="MVF2384" s="467"/>
      <c r="MVG2384" s="467"/>
      <c r="MVH2384" s="467"/>
      <c r="MVI2384" s="467"/>
      <c r="MVJ2384" s="467"/>
      <c r="MVK2384" s="467"/>
      <c r="MVL2384" s="1055"/>
      <c r="MVM2384" s="695"/>
      <c r="MVN2384" s="696"/>
      <c r="MVO2384" s="696"/>
      <c r="MVP2384" s="697"/>
      <c r="MVQ2384" s="697"/>
      <c r="MVR2384" s="473"/>
      <c r="MVS2384" s="470"/>
      <c r="MVT2384" s="470"/>
      <c r="MVU2384" s="470"/>
      <c r="MVV2384" s="677"/>
      <c r="MVW2384" s="470"/>
      <c r="MVX2384" s="467"/>
      <c r="MVY2384" s="559"/>
      <c r="MVZ2384" s="467"/>
      <c r="MWA2384" s="467"/>
      <c r="MWB2384" s="467"/>
      <c r="MWC2384" s="467"/>
      <c r="MWD2384" s="467"/>
      <c r="MWE2384" s="467"/>
      <c r="MWF2384" s="467"/>
      <c r="MWG2384" s="467"/>
      <c r="MWH2384" s="467"/>
      <c r="MWI2384" s="467"/>
      <c r="MWJ2384" s="467"/>
      <c r="MWK2384" s="467"/>
      <c r="MWL2384" s="467"/>
      <c r="MWM2384" s="467"/>
      <c r="MWN2384" s="467"/>
      <c r="MWO2384" s="467"/>
      <c r="MWP2384" s="467"/>
      <c r="MWQ2384" s="467"/>
      <c r="MWR2384" s="467"/>
      <c r="MWS2384" s="467"/>
      <c r="MWT2384" s="467"/>
      <c r="MWU2384" s="467"/>
      <c r="MWV2384" s="1055"/>
      <c r="MWW2384" s="695"/>
      <c r="MWX2384" s="696"/>
      <c r="MWY2384" s="696"/>
      <c r="MWZ2384" s="697"/>
      <c r="MXA2384" s="697"/>
      <c r="MXB2384" s="473"/>
      <c r="MXC2384" s="470"/>
      <c r="MXD2384" s="470"/>
      <c r="MXE2384" s="470"/>
      <c r="MXF2384" s="677"/>
      <c r="MXG2384" s="470"/>
      <c r="MXH2384" s="467"/>
      <c r="MXI2384" s="559"/>
      <c r="MXJ2384" s="467"/>
      <c r="MXK2384" s="467"/>
      <c r="MXL2384" s="467"/>
      <c r="MXM2384" s="467"/>
      <c r="MXN2384" s="467"/>
      <c r="MXO2384" s="467"/>
      <c r="MXP2384" s="467"/>
      <c r="MXQ2384" s="467"/>
      <c r="MXR2384" s="467"/>
      <c r="MXS2384" s="467"/>
      <c r="MXT2384" s="467"/>
      <c r="MXU2384" s="467"/>
      <c r="MXV2384" s="467"/>
      <c r="MXW2384" s="467"/>
      <c r="MXX2384" s="467"/>
      <c r="MXY2384" s="467"/>
      <c r="MXZ2384" s="467"/>
      <c r="MYA2384" s="467"/>
      <c r="MYB2384" s="467"/>
      <c r="MYC2384" s="467"/>
      <c r="MYD2384" s="467"/>
      <c r="MYE2384" s="467"/>
      <c r="MYF2384" s="1055"/>
      <c r="MYG2384" s="695"/>
      <c r="MYH2384" s="696"/>
      <c r="MYI2384" s="696"/>
      <c r="MYJ2384" s="697"/>
      <c r="MYK2384" s="697"/>
      <c r="MYL2384" s="473"/>
      <c r="MYM2384" s="470"/>
      <c r="MYN2384" s="470"/>
      <c r="MYO2384" s="470"/>
      <c r="MYP2384" s="677"/>
      <c r="MYQ2384" s="470"/>
      <c r="MYR2384" s="467"/>
      <c r="MYS2384" s="559"/>
      <c r="MYT2384" s="467"/>
      <c r="MYU2384" s="467"/>
      <c r="MYV2384" s="467"/>
      <c r="MYW2384" s="467"/>
      <c r="MYX2384" s="467"/>
      <c r="MYY2384" s="467"/>
      <c r="MYZ2384" s="467"/>
      <c r="MZA2384" s="467"/>
      <c r="MZB2384" s="467"/>
      <c r="MZC2384" s="467"/>
      <c r="MZD2384" s="467"/>
      <c r="MZE2384" s="467"/>
      <c r="MZF2384" s="467"/>
      <c r="MZG2384" s="467"/>
      <c r="MZH2384" s="467"/>
      <c r="MZI2384" s="467"/>
      <c r="MZJ2384" s="467"/>
      <c r="MZK2384" s="467"/>
      <c r="MZL2384" s="467"/>
      <c r="MZM2384" s="467"/>
      <c r="MZN2384" s="467"/>
      <c r="MZO2384" s="467"/>
      <c r="MZP2384" s="1055"/>
      <c r="MZQ2384" s="695"/>
      <c r="MZR2384" s="696"/>
      <c r="MZS2384" s="696"/>
      <c r="MZT2384" s="697"/>
      <c r="MZU2384" s="697"/>
      <c r="MZV2384" s="473"/>
      <c r="MZW2384" s="470"/>
      <c r="MZX2384" s="470"/>
      <c r="MZY2384" s="470"/>
      <c r="MZZ2384" s="677"/>
      <c r="NAA2384" s="470"/>
      <c r="NAB2384" s="467"/>
      <c r="NAC2384" s="559"/>
      <c r="NAD2384" s="467"/>
      <c r="NAE2384" s="467"/>
      <c r="NAF2384" s="467"/>
      <c r="NAG2384" s="467"/>
      <c r="NAH2384" s="467"/>
      <c r="NAI2384" s="467"/>
      <c r="NAJ2384" s="467"/>
      <c r="NAK2384" s="467"/>
      <c r="NAL2384" s="467"/>
      <c r="NAM2384" s="467"/>
      <c r="NAN2384" s="467"/>
      <c r="NAO2384" s="467"/>
      <c r="NAP2384" s="467"/>
      <c r="NAQ2384" s="467"/>
      <c r="NAR2384" s="467"/>
      <c r="NAS2384" s="467"/>
      <c r="NAT2384" s="467"/>
      <c r="NAU2384" s="467"/>
      <c r="NAV2384" s="467"/>
      <c r="NAW2384" s="467"/>
      <c r="NAX2384" s="467"/>
      <c r="NAY2384" s="467"/>
      <c r="NAZ2384" s="1055"/>
      <c r="NBA2384" s="695"/>
      <c r="NBB2384" s="696"/>
      <c r="NBC2384" s="696"/>
      <c r="NBD2384" s="697"/>
      <c r="NBE2384" s="697"/>
      <c r="NBF2384" s="473"/>
      <c r="NBG2384" s="470"/>
      <c r="NBH2384" s="470"/>
      <c r="NBI2384" s="470"/>
      <c r="NBJ2384" s="677"/>
      <c r="NBK2384" s="470"/>
      <c r="NBL2384" s="467"/>
      <c r="NBM2384" s="559"/>
      <c r="NBN2384" s="467"/>
      <c r="NBO2384" s="467"/>
      <c r="NBP2384" s="467"/>
      <c r="NBQ2384" s="467"/>
      <c r="NBR2384" s="467"/>
      <c r="NBS2384" s="467"/>
      <c r="NBT2384" s="467"/>
      <c r="NBU2384" s="467"/>
      <c r="NBV2384" s="467"/>
      <c r="NBW2384" s="467"/>
      <c r="NBX2384" s="467"/>
      <c r="NBY2384" s="467"/>
      <c r="NBZ2384" s="467"/>
      <c r="NCA2384" s="467"/>
      <c r="NCB2384" s="467"/>
      <c r="NCC2384" s="467"/>
      <c r="NCD2384" s="467"/>
      <c r="NCE2384" s="467"/>
      <c r="NCF2384" s="467"/>
      <c r="NCG2384" s="467"/>
      <c r="NCH2384" s="467"/>
      <c r="NCI2384" s="467"/>
      <c r="NCJ2384" s="1055"/>
      <c r="NCK2384" s="695"/>
      <c r="NCL2384" s="696"/>
      <c r="NCM2384" s="696"/>
      <c r="NCN2384" s="697"/>
      <c r="NCO2384" s="697"/>
      <c r="NCP2384" s="473"/>
      <c r="NCQ2384" s="470"/>
      <c r="NCR2384" s="470"/>
      <c r="NCS2384" s="470"/>
      <c r="NCT2384" s="677"/>
      <c r="NCU2384" s="470"/>
      <c r="NCV2384" s="467"/>
      <c r="NCW2384" s="559"/>
      <c r="NCX2384" s="467"/>
      <c r="NCY2384" s="467"/>
      <c r="NCZ2384" s="467"/>
      <c r="NDA2384" s="467"/>
      <c r="NDB2384" s="467"/>
      <c r="NDC2384" s="467"/>
      <c r="NDD2384" s="467"/>
      <c r="NDE2384" s="467"/>
      <c r="NDF2384" s="467"/>
      <c r="NDG2384" s="467"/>
      <c r="NDH2384" s="467"/>
      <c r="NDI2384" s="467"/>
      <c r="NDJ2384" s="467"/>
      <c r="NDK2384" s="467"/>
      <c r="NDL2384" s="467"/>
      <c r="NDM2384" s="467"/>
      <c r="NDN2384" s="467"/>
      <c r="NDO2384" s="467"/>
      <c r="NDP2384" s="467"/>
      <c r="NDQ2384" s="467"/>
      <c r="NDR2384" s="467"/>
      <c r="NDS2384" s="467"/>
      <c r="NDT2384" s="1055"/>
      <c r="NDU2384" s="695"/>
      <c r="NDV2384" s="696"/>
      <c r="NDW2384" s="696"/>
      <c r="NDX2384" s="697"/>
      <c r="NDY2384" s="697"/>
      <c r="NDZ2384" s="473"/>
      <c r="NEA2384" s="470"/>
      <c r="NEB2384" s="470"/>
      <c r="NEC2384" s="470"/>
      <c r="NED2384" s="677"/>
      <c r="NEE2384" s="470"/>
      <c r="NEF2384" s="467"/>
      <c r="NEG2384" s="559"/>
      <c r="NEH2384" s="467"/>
      <c r="NEI2384" s="467"/>
      <c r="NEJ2384" s="467"/>
      <c r="NEK2384" s="467"/>
      <c r="NEL2384" s="467"/>
      <c r="NEM2384" s="467"/>
      <c r="NEN2384" s="467"/>
      <c r="NEO2384" s="467"/>
      <c r="NEP2384" s="467"/>
      <c r="NEQ2384" s="467"/>
      <c r="NER2384" s="467"/>
      <c r="NES2384" s="467"/>
      <c r="NET2384" s="467"/>
      <c r="NEU2384" s="467"/>
      <c r="NEV2384" s="467"/>
      <c r="NEW2384" s="467"/>
      <c r="NEX2384" s="467"/>
      <c r="NEY2384" s="467"/>
      <c r="NEZ2384" s="467"/>
      <c r="NFA2384" s="467"/>
      <c r="NFB2384" s="467"/>
      <c r="NFC2384" s="467"/>
      <c r="NFD2384" s="1055"/>
      <c r="NFE2384" s="695"/>
      <c r="NFF2384" s="696"/>
      <c r="NFG2384" s="696"/>
      <c r="NFH2384" s="697"/>
      <c r="NFI2384" s="697"/>
      <c r="NFJ2384" s="473"/>
      <c r="NFK2384" s="470"/>
      <c r="NFL2384" s="470"/>
      <c r="NFM2384" s="470"/>
      <c r="NFN2384" s="677"/>
      <c r="NFO2384" s="470"/>
      <c r="NFP2384" s="467"/>
      <c r="NFQ2384" s="559"/>
      <c r="NFR2384" s="467"/>
      <c r="NFS2384" s="467"/>
      <c r="NFT2384" s="467"/>
      <c r="NFU2384" s="467"/>
      <c r="NFV2384" s="467"/>
      <c r="NFW2384" s="467"/>
      <c r="NFX2384" s="467"/>
      <c r="NFY2384" s="467"/>
      <c r="NFZ2384" s="467"/>
      <c r="NGA2384" s="467"/>
      <c r="NGB2384" s="467"/>
      <c r="NGC2384" s="467"/>
      <c r="NGD2384" s="467"/>
      <c r="NGE2384" s="467"/>
      <c r="NGF2384" s="467"/>
      <c r="NGG2384" s="467"/>
      <c r="NGH2384" s="467"/>
      <c r="NGI2384" s="467"/>
      <c r="NGJ2384" s="467"/>
      <c r="NGK2384" s="467"/>
      <c r="NGL2384" s="467"/>
      <c r="NGM2384" s="467"/>
      <c r="NGN2384" s="1055"/>
      <c r="NGO2384" s="695"/>
      <c r="NGP2384" s="696"/>
      <c r="NGQ2384" s="696"/>
      <c r="NGR2384" s="697"/>
      <c r="NGS2384" s="697"/>
      <c r="NGT2384" s="473"/>
      <c r="NGU2384" s="470"/>
      <c r="NGV2384" s="470"/>
      <c r="NGW2384" s="470"/>
      <c r="NGX2384" s="677"/>
      <c r="NGY2384" s="470"/>
      <c r="NGZ2384" s="467"/>
      <c r="NHA2384" s="559"/>
      <c r="NHB2384" s="467"/>
      <c r="NHC2384" s="467"/>
      <c r="NHD2384" s="467"/>
      <c r="NHE2384" s="467"/>
      <c r="NHF2384" s="467"/>
      <c r="NHG2384" s="467"/>
      <c r="NHH2384" s="467"/>
      <c r="NHI2384" s="467"/>
      <c r="NHJ2384" s="467"/>
      <c r="NHK2384" s="467"/>
      <c r="NHL2384" s="467"/>
      <c r="NHM2384" s="467"/>
      <c r="NHN2384" s="467"/>
      <c r="NHO2384" s="467"/>
      <c r="NHP2384" s="467"/>
      <c r="NHQ2384" s="467"/>
      <c r="NHR2384" s="467"/>
      <c r="NHS2384" s="467"/>
      <c r="NHT2384" s="467"/>
      <c r="NHU2384" s="467"/>
      <c r="NHV2384" s="467"/>
      <c r="NHW2384" s="467"/>
      <c r="NHX2384" s="1055"/>
      <c r="NHY2384" s="695"/>
      <c r="NHZ2384" s="696"/>
      <c r="NIA2384" s="696"/>
      <c r="NIB2384" s="697"/>
      <c r="NIC2384" s="697"/>
      <c r="NID2384" s="473"/>
      <c r="NIE2384" s="470"/>
      <c r="NIF2384" s="470"/>
      <c r="NIG2384" s="470"/>
      <c r="NIH2384" s="677"/>
      <c r="NII2384" s="470"/>
      <c r="NIJ2384" s="467"/>
      <c r="NIK2384" s="559"/>
      <c r="NIL2384" s="467"/>
      <c r="NIM2384" s="467"/>
      <c r="NIN2384" s="467"/>
      <c r="NIO2384" s="467"/>
      <c r="NIP2384" s="467"/>
      <c r="NIQ2384" s="467"/>
      <c r="NIR2384" s="467"/>
      <c r="NIS2384" s="467"/>
      <c r="NIT2384" s="467"/>
      <c r="NIU2384" s="467"/>
      <c r="NIV2384" s="467"/>
      <c r="NIW2384" s="467"/>
      <c r="NIX2384" s="467"/>
      <c r="NIY2384" s="467"/>
      <c r="NIZ2384" s="467"/>
      <c r="NJA2384" s="467"/>
      <c r="NJB2384" s="467"/>
      <c r="NJC2384" s="467"/>
      <c r="NJD2384" s="467"/>
      <c r="NJE2384" s="467"/>
      <c r="NJF2384" s="467"/>
      <c r="NJG2384" s="467"/>
      <c r="NJH2384" s="1055"/>
      <c r="NJI2384" s="695"/>
      <c r="NJJ2384" s="696"/>
      <c r="NJK2384" s="696"/>
      <c r="NJL2384" s="697"/>
      <c r="NJM2384" s="697"/>
      <c r="NJN2384" s="473"/>
      <c r="NJO2384" s="470"/>
      <c r="NJP2384" s="470"/>
      <c r="NJQ2384" s="470"/>
      <c r="NJR2384" s="677"/>
      <c r="NJS2384" s="470"/>
      <c r="NJT2384" s="467"/>
      <c r="NJU2384" s="559"/>
      <c r="NJV2384" s="467"/>
      <c r="NJW2384" s="467"/>
      <c r="NJX2384" s="467"/>
      <c r="NJY2384" s="467"/>
      <c r="NJZ2384" s="467"/>
      <c r="NKA2384" s="467"/>
      <c r="NKB2384" s="467"/>
      <c r="NKC2384" s="467"/>
      <c r="NKD2384" s="467"/>
      <c r="NKE2384" s="467"/>
      <c r="NKF2384" s="467"/>
      <c r="NKG2384" s="467"/>
      <c r="NKH2384" s="467"/>
      <c r="NKI2384" s="467"/>
      <c r="NKJ2384" s="467"/>
      <c r="NKK2384" s="467"/>
      <c r="NKL2384" s="467"/>
      <c r="NKM2384" s="467"/>
      <c r="NKN2384" s="467"/>
      <c r="NKO2384" s="467"/>
      <c r="NKP2384" s="467"/>
      <c r="NKQ2384" s="467"/>
      <c r="NKR2384" s="1055"/>
      <c r="NKS2384" s="695"/>
      <c r="NKT2384" s="696"/>
      <c r="NKU2384" s="696"/>
      <c r="NKV2384" s="697"/>
      <c r="NKW2384" s="697"/>
      <c r="NKX2384" s="473"/>
      <c r="NKY2384" s="470"/>
      <c r="NKZ2384" s="470"/>
      <c r="NLA2384" s="470"/>
      <c r="NLB2384" s="677"/>
      <c r="NLC2384" s="470"/>
      <c r="NLD2384" s="467"/>
      <c r="NLE2384" s="559"/>
      <c r="NLF2384" s="467"/>
      <c r="NLG2384" s="467"/>
      <c r="NLH2384" s="467"/>
      <c r="NLI2384" s="467"/>
      <c r="NLJ2384" s="467"/>
      <c r="NLK2384" s="467"/>
      <c r="NLL2384" s="467"/>
      <c r="NLM2384" s="467"/>
      <c r="NLN2384" s="467"/>
      <c r="NLO2384" s="467"/>
      <c r="NLP2384" s="467"/>
      <c r="NLQ2384" s="467"/>
      <c r="NLR2384" s="467"/>
      <c r="NLS2384" s="467"/>
      <c r="NLT2384" s="467"/>
      <c r="NLU2384" s="467"/>
      <c r="NLV2384" s="467"/>
      <c r="NLW2384" s="467"/>
      <c r="NLX2384" s="467"/>
      <c r="NLY2384" s="467"/>
      <c r="NLZ2384" s="467"/>
      <c r="NMA2384" s="467"/>
      <c r="NMB2384" s="1055"/>
      <c r="NMC2384" s="695"/>
      <c r="NMD2384" s="696"/>
      <c r="NME2384" s="696"/>
      <c r="NMF2384" s="697"/>
      <c r="NMG2384" s="697"/>
      <c r="NMH2384" s="473"/>
      <c r="NMI2384" s="470"/>
      <c r="NMJ2384" s="470"/>
      <c r="NMK2384" s="470"/>
      <c r="NML2384" s="677"/>
      <c r="NMM2384" s="470"/>
      <c r="NMN2384" s="467"/>
      <c r="NMO2384" s="559"/>
      <c r="NMP2384" s="467"/>
      <c r="NMQ2384" s="467"/>
      <c r="NMR2384" s="467"/>
      <c r="NMS2384" s="467"/>
      <c r="NMT2384" s="467"/>
      <c r="NMU2384" s="467"/>
      <c r="NMV2384" s="467"/>
      <c r="NMW2384" s="467"/>
      <c r="NMX2384" s="467"/>
      <c r="NMY2384" s="467"/>
      <c r="NMZ2384" s="467"/>
      <c r="NNA2384" s="467"/>
      <c r="NNB2384" s="467"/>
      <c r="NNC2384" s="467"/>
      <c r="NND2384" s="467"/>
      <c r="NNE2384" s="467"/>
      <c r="NNF2384" s="467"/>
      <c r="NNG2384" s="467"/>
      <c r="NNH2384" s="467"/>
      <c r="NNI2384" s="467"/>
      <c r="NNJ2384" s="467"/>
      <c r="NNK2384" s="467"/>
      <c r="NNL2384" s="1055"/>
      <c r="NNM2384" s="695"/>
      <c r="NNN2384" s="696"/>
      <c r="NNO2384" s="696"/>
      <c r="NNP2384" s="697"/>
      <c r="NNQ2384" s="697"/>
      <c r="NNR2384" s="473"/>
      <c r="NNS2384" s="470"/>
      <c r="NNT2384" s="470"/>
      <c r="NNU2384" s="470"/>
      <c r="NNV2384" s="677"/>
      <c r="NNW2384" s="470"/>
      <c r="NNX2384" s="467"/>
      <c r="NNY2384" s="559"/>
      <c r="NNZ2384" s="467"/>
      <c r="NOA2384" s="467"/>
      <c r="NOB2384" s="467"/>
      <c r="NOC2384" s="467"/>
      <c r="NOD2384" s="467"/>
      <c r="NOE2384" s="467"/>
      <c r="NOF2384" s="467"/>
      <c r="NOG2384" s="467"/>
      <c r="NOH2384" s="467"/>
      <c r="NOI2384" s="467"/>
      <c r="NOJ2384" s="467"/>
      <c r="NOK2384" s="467"/>
      <c r="NOL2384" s="467"/>
      <c r="NOM2384" s="467"/>
      <c r="NON2384" s="467"/>
      <c r="NOO2384" s="467"/>
      <c r="NOP2384" s="467"/>
      <c r="NOQ2384" s="467"/>
      <c r="NOR2384" s="467"/>
      <c r="NOS2384" s="467"/>
      <c r="NOT2384" s="467"/>
      <c r="NOU2384" s="467"/>
      <c r="NOV2384" s="1055"/>
      <c r="NOW2384" s="695"/>
      <c r="NOX2384" s="696"/>
      <c r="NOY2384" s="696"/>
      <c r="NOZ2384" s="697"/>
      <c r="NPA2384" s="697"/>
      <c r="NPB2384" s="473"/>
      <c r="NPC2384" s="470"/>
      <c r="NPD2384" s="470"/>
      <c r="NPE2384" s="470"/>
      <c r="NPF2384" s="677"/>
      <c r="NPG2384" s="470"/>
      <c r="NPH2384" s="467"/>
      <c r="NPI2384" s="559"/>
      <c r="NPJ2384" s="467"/>
      <c r="NPK2384" s="467"/>
      <c r="NPL2384" s="467"/>
      <c r="NPM2384" s="467"/>
      <c r="NPN2384" s="467"/>
      <c r="NPO2384" s="467"/>
      <c r="NPP2384" s="467"/>
      <c r="NPQ2384" s="467"/>
      <c r="NPR2384" s="467"/>
      <c r="NPS2384" s="467"/>
      <c r="NPT2384" s="467"/>
      <c r="NPU2384" s="467"/>
      <c r="NPV2384" s="467"/>
      <c r="NPW2384" s="467"/>
      <c r="NPX2384" s="467"/>
      <c r="NPY2384" s="467"/>
      <c r="NPZ2384" s="467"/>
      <c r="NQA2384" s="467"/>
      <c r="NQB2384" s="467"/>
      <c r="NQC2384" s="467"/>
      <c r="NQD2384" s="467"/>
      <c r="NQE2384" s="467"/>
      <c r="NQF2384" s="1055"/>
      <c r="NQG2384" s="695"/>
      <c r="NQH2384" s="696"/>
      <c r="NQI2384" s="696"/>
      <c r="NQJ2384" s="697"/>
      <c r="NQK2384" s="697"/>
      <c r="NQL2384" s="473"/>
      <c r="NQM2384" s="470"/>
      <c r="NQN2384" s="470"/>
      <c r="NQO2384" s="470"/>
      <c r="NQP2384" s="677"/>
      <c r="NQQ2384" s="470"/>
      <c r="NQR2384" s="467"/>
      <c r="NQS2384" s="559"/>
      <c r="NQT2384" s="467"/>
      <c r="NQU2384" s="467"/>
      <c r="NQV2384" s="467"/>
      <c r="NQW2384" s="467"/>
      <c r="NQX2384" s="467"/>
      <c r="NQY2384" s="467"/>
      <c r="NQZ2384" s="467"/>
      <c r="NRA2384" s="467"/>
      <c r="NRB2384" s="467"/>
      <c r="NRC2384" s="467"/>
      <c r="NRD2384" s="467"/>
      <c r="NRE2384" s="467"/>
      <c r="NRF2384" s="467"/>
      <c r="NRG2384" s="467"/>
      <c r="NRH2384" s="467"/>
      <c r="NRI2384" s="467"/>
      <c r="NRJ2384" s="467"/>
      <c r="NRK2384" s="467"/>
      <c r="NRL2384" s="467"/>
      <c r="NRM2384" s="467"/>
      <c r="NRN2384" s="467"/>
      <c r="NRO2384" s="467"/>
      <c r="NRP2384" s="1055"/>
      <c r="NRQ2384" s="695"/>
      <c r="NRR2384" s="696"/>
      <c r="NRS2384" s="696"/>
      <c r="NRT2384" s="697"/>
      <c r="NRU2384" s="697"/>
      <c r="NRV2384" s="473"/>
      <c r="NRW2384" s="470"/>
      <c r="NRX2384" s="470"/>
      <c r="NRY2384" s="470"/>
      <c r="NRZ2384" s="677"/>
      <c r="NSA2384" s="470"/>
      <c r="NSB2384" s="467"/>
      <c r="NSC2384" s="559"/>
      <c r="NSD2384" s="467"/>
      <c r="NSE2384" s="467"/>
      <c r="NSF2384" s="467"/>
      <c r="NSG2384" s="467"/>
      <c r="NSH2384" s="467"/>
      <c r="NSI2384" s="467"/>
      <c r="NSJ2384" s="467"/>
      <c r="NSK2384" s="467"/>
      <c r="NSL2384" s="467"/>
      <c r="NSM2384" s="467"/>
      <c r="NSN2384" s="467"/>
      <c r="NSO2384" s="467"/>
      <c r="NSP2384" s="467"/>
      <c r="NSQ2384" s="467"/>
      <c r="NSR2384" s="467"/>
      <c r="NSS2384" s="467"/>
      <c r="NST2384" s="467"/>
      <c r="NSU2384" s="467"/>
      <c r="NSV2384" s="467"/>
      <c r="NSW2384" s="467"/>
      <c r="NSX2384" s="467"/>
      <c r="NSY2384" s="467"/>
      <c r="NSZ2384" s="1055"/>
      <c r="NTA2384" s="695"/>
      <c r="NTB2384" s="696"/>
      <c r="NTC2384" s="696"/>
      <c r="NTD2384" s="697"/>
      <c r="NTE2384" s="697"/>
      <c r="NTF2384" s="473"/>
      <c r="NTG2384" s="470"/>
      <c r="NTH2384" s="470"/>
      <c r="NTI2384" s="470"/>
      <c r="NTJ2384" s="677"/>
      <c r="NTK2384" s="470"/>
      <c r="NTL2384" s="467"/>
      <c r="NTM2384" s="559"/>
      <c r="NTN2384" s="467"/>
      <c r="NTO2384" s="467"/>
      <c r="NTP2384" s="467"/>
      <c r="NTQ2384" s="467"/>
      <c r="NTR2384" s="467"/>
      <c r="NTS2384" s="467"/>
      <c r="NTT2384" s="467"/>
      <c r="NTU2384" s="467"/>
      <c r="NTV2384" s="467"/>
      <c r="NTW2384" s="467"/>
      <c r="NTX2384" s="467"/>
      <c r="NTY2384" s="467"/>
      <c r="NTZ2384" s="467"/>
      <c r="NUA2384" s="467"/>
      <c r="NUB2384" s="467"/>
      <c r="NUC2384" s="467"/>
      <c r="NUD2384" s="467"/>
      <c r="NUE2384" s="467"/>
      <c r="NUF2384" s="467"/>
      <c r="NUG2384" s="467"/>
      <c r="NUH2384" s="467"/>
      <c r="NUI2384" s="467"/>
      <c r="NUJ2384" s="1055"/>
      <c r="NUK2384" s="695"/>
      <c r="NUL2384" s="696"/>
      <c r="NUM2384" s="696"/>
      <c r="NUN2384" s="697"/>
      <c r="NUO2384" s="697"/>
      <c r="NUP2384" s="473"/>
      <c r="NUQ2384" s="470"/>
      <c r="NUR2384" s="470"/>
      <c r="NUS2384" s="470"/>
      <c r="NUT2384" s="677"/>
      <c r="NUU2384" s="470"/>
      <c r="NUV2384" s="467"/>
      <c r="NUW2384" s="559"/>
      <c r="NUX2384" s="467"/>
      <c r="NUY2384" s="467"/>
      <c r="NUZ2384" s="467"/>
      <c r="NVA2384" s="467"/>
      <c r="NVB2384" s="467"/>
      <c r="NVC2384" s="467"/>
      <c r="NVD2384" s="467"/>
      <c r="NVE2384" s="467"/>
      <c r="NVF2384" s="467"/>
      <c r="NVG2384" s="467"/>
      <c r="NVH2384" s="467"/>
      <c r="NVI2384" s="467"/>
      <c r="NVJ2384" s="467"/>
      <c r="NVK2384" s="467"/>
      <c r="NVL2384" s="467"/>
      <c r="NVM2384" s="467"/>
      <c r="NVN2384" s="467"/>
      <c r="NVO2384" s="467"/>
      <c r="NVP2384" s="467"/>
      <c r="NVQ2384" s="467"/>
      <c r="NVR2384" s="467"/>
      <c r="NVS2384" s="467"/>
      <c r="NVT2384" s="1055"/>
      <c r="NVU2384" s="695"/>
      <c r="NVV2384" s="696"/>
      <c r="NVW2384" s="696"/>
      <c r="NVX2384" s="697"/>
      <c r="NVY2384" s="697"/>
      <c r="NVZ2384" s="473"/>
      <c r="NWA2384" s="470"/>
      <c r="NWB2384" s="470"/>
      <c r="NWC2384" s="470"/>
      <c r="NWD2384" s="677"/>
      <c r="NWE2384" s="470"/>
      <c r="NWF2384" s="467"/>
      <c r="NWG2384" s="559"/>
      <c r="NWH2384" s="467"/>
      <c r="NWI2384" s="467"/>
      <c r="NWJ2384" s="467"/>
      <c r="NWK2384" s="467"/>
      <c r="NWL2384" s="467"/>
      <c r="NWM2384" s="467"/>
      <c r="NWN2384" s="467"/>
      <c r="NWO2384" s="467"/>
      <c r="NWP2384" s="467"/>
      <c r="NWQ2384" s="467"/>
      <c r="NWR2384" s="467"/>
      <c r="NWS2384" s="467"/>
      <c r="NWT2384" s="467"/>
      <c r="NWU2384" s="467"/>
      <c r="NWV2384" s="467"/>
      <c r="NWW2384" s="467"/>
      <c r="NWX2384" s="467"/>
      <c r="NWY2384" s="467"/>
      <c r="NWZ2384" s="467"/>
      <c r="NXA2384" s="467"/>
      <c r="NXB2384" s="467"/>
      <c r="NXC2384" s="467"/>
      <c r="NXD2384" s="1055"/>
      <c r="NXE2384" s="695"/>
      <c r="NXF2384" s="696"/>
      <c r="NXG2384" s="696"/>
      <c r="NXH2384" s="697"/>
      <c r="NXI2384" s="697"/>
      <c r="NXJ2384" s="473"/>
      <c r="NXK2384" s="470"/>
      <c r="NXL2384" s="470"/>
      <c r="NXM2384" s="470"/>
      <c r="NXN2384" s="677"/>
      <c r="NXO2384" s="470"/>
      <c r="NXP2384" s="467"/>
      <c r="NXQ2384" s="559"/>
      <c r="NXR2384" s="467"/>
      <c r="NXS2384" s="467"/>
      <c r="NXT2384" s="467"/>
      <c r="NXU2384" s="467"/>
      <c r="NXV2384" s="467"/>
      <c r="NXW2384" s="467"/>
      <c r="NXX2384" s="467"/>
      <c r="NXY2384" s="467"/>
      <c r="NXZ2384" s="467"/>
      <c r="NYA2384" s="467"/>
      <c r="NYB2384" s="467"/>
      <c r="NYC2384" s="467"/>
      <c r="NYD2384" s="467"/>
      <c r="NYE2384" s="467"/>
      <c r="NYF2384" s="467"/>
      <c r="NYG2384" s="467"/>
      <c r="NYH2384" s="467"/>
      <c r="NYI2384" s="467"/>
      <c r="NYJ2384" s="467"/>
      <c r="NYK2384" s="467"/>
      <c r="NYL2384" s="467"/>
      <c r="NYM2384" s="467"/>
      <c r="NYN2384" s="1055"/>
      <c r="NYO2384" s="695"/>
      <c r="NYP2384" s="696"/>
      <c r="NYQ2384" s="696"/>
      <c r="NYR2384" s="697"/>
      <c r="NYS2384" s="697"/>
      <c r="NYT2384" s="473"/>
      <c r="NYU2384" s="470"/>
      <c r="NYV2384" s="470"/>
      <c r="NYW2384" s="470"/>
      <c r="NYX2384" s="677"/>
      <c r="NYY2384" s="470"/>
      <c r="NYZ2384" s="467"/>
      <c r="NZA2384" s="559"/>
      <c r="NZB2384" s="467"/>
      <c r="NZC2384" s="467"/>
      <c r="NZD2384" s="467"/>
      <c r="NZE2384" s="467"/>
      <c r="NZF2384" s="467"/>
      <c r="NZG2384" s="467"/>
      <c r="NZH2384" s="467"/>
      <c r="NZI2384" s="467"/>
      <c r="NZJ2384" s="467"/>
      <c r="NZK2384" s="467"/>
      <c r="NZL2384" s="467"/>
      <c r="NZM2384" s="467"/>
      <c r="NZN2384" s="467"/>
      <c r="NZO2384" s="467"/>
      <c r="NZP2384" s="467"/>
      <c r="NZQ2384" s="467"/>
      <c r="NZR2384" s="467"/>
      <c r="NZS2384" s="467"/>
      <c r="NZT2384" s="467"/>
      <c r="NZU2384" s="467"/>
      <c r="NZV2384" s="467"/>
      <c r="NZW2384" s="467"/>
      <c r="NZX2384" s="1055"/>
      <c r="NZY2384" s="695"/>
      <c r="NZZ2384" s="696"/>
      <c r="OAA2384" s="696"/>
      <c r="OAB2384" s="697"/>
      <c r="OAC2384" s="697"/>
      <c r="OAD2384" s="473"/>
      <c r="OAE2384" s="470"/>
      <c r="OAF2384" s="470"/>
      <c r="OAG2384" s="470"/>
      <c r="OAH2384" s="677"/>
      <c r="OAI2384" s="470"/>
      <c r="OAJ2384" s="467"/>
      <c r="OAK2384" s="559"/>
      <c r="OAL2384" s="467"/>
      <c r="OAM2384" s="467"/>
      <c r="OAN2384" s="467"/>
      <c r="OAO2384" s="467"/>
      <c r="OAP2384" s="467"/>
      <c r="OAQ2384" s="467"/>
      <c r="OAR2384" s="467"/>
      <c r="OAS2384" s="467"/>
      <c r="OAT2384" s="467"/>
      <c r="OAU2384" s="467"/>
      <c r="OAV2384" s="467"/>
      <c r="OAW2384" s="467"/>
      <c r="OAX2384" s="467"/>
      <c r="OAY2384" s="467"/>
      <c r="OAZ2384" s="467"/>
      <c r="OBA2384" s="467"/>
      <c r="OBB2384" s="467"/>
      <c r="OBC2384" s="467"/>
      <c r="OBD2384" s="467"/>
      <c r="OBE2384" s="467"/>
      <c r="OBF2384" s="467"/>
      <c r="OBG2384" s="467"/>
      <c r="OBH2384" s="1055"/>
      <c r="OBI2384" s="695"/>
      <c r="OBJ2384" s="696"/>
      <c r="OBK2384" s="696"/>
      <c r="OBL2384" s="697"/>
      <c r="OBM2384" s="697"/>
      <c r="OBN2384" s="473"/>
      <c r="OBO2384" s="470"/>
      <c r="OBP2384" s="470"/>
      <c r="OBQ2384" s="470"/>
      <c r="OBR2384" s="677"/>
      <c r="OBS2384" s="470"/>
      <c r="OBT2384" s="467"/>
      <c r="OBU2384" s="559"/>
      <c r="OBV2384" s="467"/>
      <c r="OBW2384" s="467"/>
      <c r="OBX2384" s="467"/>
      <c r="OBY2384" s="467"/>
      <c r="OBZ2384" s="467"/>
      <c r="OCA2384" s="467"/>
      <c r="OCB2384" s="467"/>
      <c r="OCC2384" s="467"/>
      <c r="OCD2384" s="467"/>
      <c r="OCE2384" s="467"/>
      <c r="OCF2384" s="467"/>
      <c r="OCG2384" s="467"/>
      <c r="OCH2384" s="467"/>
      <c r="OCI2384" s="467"/>
      <c r="OCJ2384" s="467"/>
      <c r="OCK2384" s="467"/>
      <c r="OCL2384" s="467"/>
      <c r="OCM2384" s="467"/>
      <c r="OCN2384" s="467"/>
      <c r="OCO2384" s="467"/>
      <c r="OCP2384" s="467"/>
      <c r="OCQ2384" s="467"/>
      <c r="OCR2384" s="1055"/>
      <c r="OCS2384" s="695"/>
      <c r="OCT2384" s="696"/>
      <c r="OCU2384" s="696"/>
      <c r="OCV2384" s="697"/>
      <c r="OCW2384" s="697"/>
      <c r="OCX2384" s="473"/>
      <c r="OCY2384" s="470"/>
      <c r="OCZ2384" s="470"/>
      <c r="ODA2384" s="470"/>
      <c r="ODB2384" s="677"/>
      <c r="ODC2384" s="470"/>
      <c r="ODD2384" s="467"/>
      <c r="ODE2384" s="559"/>
      <c r="ODF2384" s="467"/>
      <c r="ODG2384" s="467"/>
      <c r="ODH2384" s="467"/>
      <c r="ODI2384" s="467"/>
      <c r="ODJ2384" s="467"/>
      <c r="ODK2384" s="467"/>
      <c r="ODL2384" s="467"/>
      <c r="ODM2384" s="467"/>
      <c r="ODN2384" s="467"/>
      <c r="ODO2384" s="467"/>
      <c r="ODP2384" s="467"/>
      <c r="ODQ2384" s="467"/>
      <c r="ODR2384" s="467"/>
      <c r="ODS2384" s="467"/>
      <c r="ODT2384" s="467"/>
      <c r="ODU2384" s="467"/>
      <c r="ODV2384" s="467"/>
      <c r="ODW2384" s="467"/>
      <c r="ODX2384" s="467"/>
      <c r="ODY2384" s="467"/>
      <c r="ODZ2384" s="467"/>
      <c r="OEA2384" s="467"/>
      <c r="OEB2384" s="1055"/>
      <c r="OEC2384" s="695"/>
      <c r="OED2384" s="696"/>
      <c r="OEE2384" s="696"/>
      <c r="OEF2384" s="697"/>
      <c r="OEG2384" s="697"/>
      <c r="OEH2384" s="473"/>
      <c r="OEI2384" s="470"/>
      <c r="OEJ2384" s="470"/>
      <c r="OEK2384" s="470"/>
      <c r="OEL2384" s="677"/>
      <c r="OEM2384" s="470"/>
      <c r="OEN2384" s="467"/>
      <c r="OEO2384" s="559"/>
      <c r="OEP2384" s="467"/>
      <c r="OEQ2384" s="467"/>
      <c r="OER2384" s="467"/>
      <c r="OES2384" s="467"/>
      <c r="OET2384" s="467"/>
      <c r="OEU2384" s="467"/>
      <c r="OEV2384" s="467"/>
      <c r="OEW2384" s="467"/>
      <c r="OEX2384" s="467"/>
      <c r="OEY2384" s="467"/>
      <c r="OEZ2384" s="467"/>
      <c r="OFA2384" s="467"/>
      <c r="OFB2384" s="467"/>
      <c r="OFC2384" s="467"/>
      <c r="OFD2384" s="467"/>
      <c r="OFE2384" s="467"/>
      <c r="OFF2384" s="467"/>
      <c r="OFG2384" s="467"/>
      <c r="OFH2384" s="467"/>
      <c r="OFI2384" s="467"/>
      <c r="OFJ2384" s="467"/>
      <c r="OFK2384" s="467"/>
      <c r="OFL2384" s="1055"/>
      <c r="OFM2384" s="695"/>
      <c r="OFN2384" s="696"/>
      <c r="OFO2384" s="696"/>
      <c r="OFP2384" s="697"/>
      <c r="OFQ2384" s="697"/>
      <c r="OFR2384" s="473"/>
      <c r="OFS2384" s="470"/>
      <c r="OFT2384" s="470"/>
      <c r="OFU2384" s="470"/>
      <c r="OFV2384" s="677"/>
      <c r="OFW2384" s="470"/>
      <c r="OFX2384" s="467"/>
      <c r="OFY2384" s="559"/>
      <c r="OFZ2384" s="467"/>
      <c r="OGA2384" s="467"/>
      <c r="OGB2384" s="467"/>
      <c r="OGC2384" s="467"/>
      <c r="OGD2384" s="467"/>
      <c r="OGE2384" s="467"/>
      <c r="OGF2384" s="467"/>
      <c r="OGG2384" s="467"/>
      <c r="OGH2384" s="467"/>
      <c r="OGI2384" s="467"/>
      <c r="OGJ2384" s="467"/>
      <c r="OGK2384" s="467"/>
      <c r="OGL2384" s="467"/>
      <c r="OGM2384" s="467"/>
      <c r="OGN2384" s="467"/>
      <c r="OGO2384" s="467"/>
      <c r="OGP2384" s="467"/>
      <c r="OGQ2384" s="467"/>
      <c r="OGR2384" s="467"/>
      <c r="OGS2384" s="467"/>
      <c r="OGT2384" s="467"/>
      <c r="OGU2384" s="467"/>
      <c r="OGV2384" s="1055"/>
      <c r="OGW2384" s="695"/>
      <c r="OGX2384" s="696"/>
      <c r="OGY2384" s="696"/>
      <c r="OGZ2384" s="697"/>
      <c r="OHA2384" s="697"/>
      <c r="OHB2384" s="473"/>
      <c r="OHC2384" s="470"/>
      <c r="OHD2384" s="470"/>
      <c r="OHE2384" s="470"/>
      <c r="OHF2384" s="677"/>
      <c r="OHG2384" s="470"/>
      <c r="OHH2384" s="467"/>
      <c r="OHI2384" s="559"/>
      <c r="OHJ2384" s="467"/>
      <c r="OHK2384" s="467"/>
      <c r="OHL2384" s="467"/>
      <c r="OHM2384" s="467"/>
      <c r="OHN2384" s="467"/>
      <c r="OHO2384" s="467"/>
      <c r="OHP2384" s="467"/>
      <c r="OHQ2384" s="467"/>
      <c r="OHR2384" s="467"/>
      <c r="OHS2384" s="467"/>
      <c r="OHT2384" s="467"/>
      <c r="OHU2384" s="467"/>
      <c r="OHV2384" s="467"/>
      <c r="OHW2384" s="467"/>
      <c r="OHX2384" s="467"/>
      <c r="OHY2384" s="467"/>
      <c r="OHZ2384" s="467"/>
      <c r="OIA2384" s="467"/>
      <c r="OIB2384" s="467"/>
      <c r="OIC2384" s="467"/>
      <c r="OID2384" s="467"/>
      <c r="OIE2384" s="467"/>
      <c r="OIF2384" s="1055"/>
      <c r="OIG2384" s="695"/>
      <c r="OIH2384" s="696"/>
      <c r="OII2384" s="696"/>
      <c r="OIJ2384" s="697"/>
      <c r="OIK2384" s="697"/>
      <c r="OIL2384" s="473"/>
      <c r="OIM2384" s="470"/>
      <c r="OIN2384" s="470"/>
      <c r="OIO2384" s="470"/>
      <c r="OIP2384" s="677"/>
      <c r="OIQ2384" s="470"/>
      <c r="OIR2384" s="467"/>
      <c r="OIS2384" s="559"/>
      <c r="OIT2384" s="467"/>
      <c r="OIU2384" s="467"/>
      <c r="OIV2384" s="467"/>
      <c r="OIW2384" s="467"/>
      <c r="OIX2384" s="467"/>
      <c r="OIY2384" s="467"/>
      <c r="OIZ2384" s="467"/>
      <c r="OJA2384" s="467"/>
      <c r="OJB2384" s="467"/>
      <c r="OJC2384" s="467"/>
      <c r="OJD2384" s="467"/>
      <c r="OJE2384" s="467"/>
      <c r="OJF2384" s="467"/>
      <c r="OJG2384" s="467"/>
      <c r="OJH2384" s="467"/>
      <c r="OJI2384" s="467"/>
      <c r="OJJ2384" s="467"/>
      <c r="OJK2384" s="467"/>
      <c r="OJL2384" s="467"/>
      <c r="OJM2384" s="467"/>
      <c r="OJN2384" s="467"/>
      <c r="OJO2384" s="467"/>
      <c r="OJP2384" s="1055"/>
      <c r="OJQ2384" s="695"/>
      <c r="OJR2384" s="696"/>
      <c r="OJS2384" s="696"/>
      <c r="OJT2384" s="697"/>
      <c r="OJU2384" s="697"/>
      <c r="OJV2384" s="473"/>
      <c r="OJW2384" s="470"/>
      <c r="OJX2384" s="470"/>
      <c r="OJY2384" s="470"/>
      <c r="OJZ2384" s="677"/>
      <c r="OKA2384" s="470"/>
      <c r="OKB2384" s="467"/>
      <c r="OKC2384" s="559"/>
      <c r="OKD2384" s="467"/>
      <c r="OKE2384" s="467"/>
      <c r="OKF2384" s="467"/>
      <c r="OKG2384" s="467"/>
      <c r="OKH2384" s="467"/>
      <c r="OKI2384" s="467"/>
      <c r="OKJ2384" s="467"/>
      <c r="OKK2384" s="467"/>
      <c r="OKL2384" s="467"/>
      <c r="OKM2384" s="467"/>
      <c r="OKN2384" s="467"/>
      <c r="OKO2384" s="467"/>
      <c r="OKP2384" s="467"/>
      <c r="OKQ2384" s="467"/>
      <c r="OKR2384" s="467"/>
      <c r="OKS2384" s="467"/>
      <c r="OKT2384" s="467"/>
      <c r="OKU2384" s="467"/>
      <c r="OKV2384" s="467"/>
      <c r="OKW2384" s="467"/>
      <c r="OKX2384" s="467"/>
      <c r="OKY2384" s="467"/>
      <c r="OKZ2384" s="1055"/>
      <c r="OLA2384" s="695"/>
      <c r="OLB2384" s="696"/>
      <c r="OLC2384" s="696"/>
      <c r="OLD2384" s="697"/>
      <c r="OLE2384" s="697"/>
      <c r="OLF2384" s="473"/>
      <c r="OLG2384" s="470"/>
      <c r="OLH2384" s="470"/>
      <c r="OLI2384" s="470"/>
      <c r="OLJ2384" s="677"/>
      <c r="OLK2384" s="470"/>
      <c r="OLL2384" s="467"/>
      <c r="OLM2384" s="559"/>
      <c r="OLN2384" s="467"/>
      <c r="OLO2384" s="467"/>
      <c r="OLP2384" s="467"/>
      <c r="OLQ2384" s="467"/>
      <c r="OLR2384" s="467"/>
      <c r="OLS2384" s="467"/>
      <c r="OLT2384" s="467"/>
      <c r="OLU2384" s="467"/>
      <c r="OLV2384" s="467"/>
      <c r="OLW2384" s="467"/>
      <c r="OLX2384" s="467"/>
      <c r="OLY2384" s="467"/>
      <c r="OLZ2384" s="467"/>
      <c r="OMA2384" s="467"/>
      <c r="OMB2384" s="467"/>
      <c r="OMC2384" s="467"/>
      <c r="OMD2384" s="467"/>
      <c r="OME2384" s="467"/>
      <c r="OMF2384" s="467"/>
      <c r="OMG2384" s="467"/>
      <c r="OMH2384" s="467"/>
      <c r="OMI2384" s="467"/>
      <c r="OMJ2384" s="1055"/>
      <c r="OMK2384" s="695"/>
      <c r="OML2384" s="696"/>
      <c r="OMM2384" s="696"/>
      <c r="OMN2384" s="697"/>
      <c r="OMO2384" s="697"/>
      <c r="OMP2384" s="473"/>
      <c r="OMQ2384" s="470"/>
      <c r="OMR2384" s="470"/>
      <c r="OMS2384" s="470"/>
      <c r="OMT2384" s="677"/>
      <c r="OMU2384" s="470"/>
      <c r="OMV2384" s="467"/>
      <c r="OMW2384" s="559"/>
      <c r="OMX2384" s="467"/>
      <c r="OMY2384" s="467"/>
      <c r="OMZ2384" s="467"/>
      <c r="ONA2384" s="467"/>
      <c r="ONB2384" s="467"/>
      <c r="ONC2384" s="467"/>
      <c r="OND2384" s="467"/>
      <c r="ONE2384" s="467"/>
      <c r="ONF2384" s="467"/>
      <c r="ONG2384" s="467"/>
      <c r="ONH2384" s="467"/>
      <c r="ONI2384" s="467"/>
      <c r="ONJ2384" s="467"/>
      <c r="ONK2384" s="467"/>
      <c r="ONL2384" s="467"/>
      <c r="ONM2384" s="467"/>
      <c r="ONN2384" s="467"/>
      <c r="ONO2384" s="467"/>
      <c r="ONP2384" s="467"/>
      <c r="ONQ2384" s="467"/>
      <c r="ONR2384" s="467"/>
      <c r="ONS2384" s="467"/>
      <c r="ONT2384" s="1055"/>
      <c r="ONU2384" s="695"/>
      <c r="ONV2384" s="696"/>
      <c r="ONW2384" s="696"/>
      <c r="ONX2384" s="697"/>
      <c r="ONY2384" s="697"/>
      <c r="ONZ2384" s="473"/>
      <c r="OOA2384" s="470"/>
      <c r="OOB2384" s="470"/>
      <c r="OOC2384" s="470"/>
      <c r="OOD2384" s="677"/>
      <c r="OOE2384" s="470"/>
      <c r="OOF2384" s="467"/>
      <c r="OOG2384" s="559"/>
      <c r="OOH2384" s="467"/>
      <c r="OOI2384" s="467"/>
      <c r="OOJ2384" s="467"/>
      <c r="OOK2384" s="467"/>
      <c r="OOL2384" s="467"/>
      <c r="OOM2384" s="467"/>
      <c r="OON2384" s="467"/>
      <c r="OOO2384" s="467"/>
      <c r="OOP2384" s="467"/>
      <c r="OOQ2384" s="467"/>
      <c r="OOR2384" s="467"/>
      <c r="OOS2384" s="467"/>
      <c r="OOT2384" s="467"/>
      <c r="OOU2384" s="467"/>
      <c r="OOV2384" s="467"/>
      <c r="OOW2384" s="467"/>
      <c r="OOX2384" s="467"/>
      <c r="OOY2384" s="467"/>
      <c r="OOZ2384" s="467"/>
      <c r="OPA2384" s="467"/>
      <c r="OPB2384" s="467"/>
      <c r="OPC2384" s="467"/>
      <c r="OPD2384" s="1055"/>
      <c r="OPE2384" s="695"/>
      <c r="OPF2384" s="696"/>
      <c r="OPG2384" s="696"/>
      <c r="OPH2384" s="697"/>
      <c r="OPI2384" s="697"/>
      <c r="OPJ2384" s="473"/>
      <c r="OPK2384" s="470"/>
      <c r="OPL2384" s="470"/>
      <c r="OPM2384" s="470"/>
      <c r="OPN2384" s="677"/>
      <c r="OPO2384" s="470"/>
      <c r="OPP2384" s="467"/>
      <c r="OPQ2384" s="559"/>
      <c r="OPR2384" s="467"/>
      <c r="OPS2384" s="467"/>
      <c r="OPT2384" s="467"/>
      <c r="OPU2384" s="467"/>
      <c r="OPV2384" s="467"/>
      <c r="OPW2384" s="467"/>
      <c r="OPX2384" s="467"/>
      <c r="OPY2384" s="467"/>
      <c r="OPZ2384" s="467"/>
      <c r="OQA2384" s="467"/>
      <c r="OQB2384" s="467"/>
      <c r="OQC2384" s="467"/>
      <c r="OQD2384" s="467"/>
      <c r="OQE2384" s="467"/>
      <c r="OQF2384" s="467"/>
      <c r="OQG2384" s="467"/>
      <c r="OQH2384" s="467"/>
      <c r="OQI2384" s="467"/>
      <c r="OQJ2384" s="467"/>
      <c r="OQK2384" s="467"/>
      <c r="OQL2384" s="467"/>
      <c r="OQM2384" s="467"/>
      <c r="OQN2384" s="1055"/>
      <c r="OQO2384" s="695"/>
      <c r="OQP2384" s="696"/>
      <c r="OQQ2384" s="696"/>
      <c r="OQR2384" s="697"/>
      <c r="OQS2384" s="697"/>
      <c r="OQT2384" s="473"/>
      <c r="OQU2384" s="470"/>
      <c r="OQV2384" s="470"/>
      <c r="OQW2384" s="470"/>
      <c r="OQX2384" s="677"/>
      <c r="OQY2384" s="470"/>
      <c r="OQZ2384" s="467"/>
      <c r="ORA2384" s="559"/>
      <c r="ORB2384" s="467"/>
      <c r="ORC2384" s="467"/>
      <c r="ORD2384" s="467"/>
      <c r="ORE2384" s="467"/>
      <c r="ORF2384" s="467"/>
      <c r="ORG2384" s="467"/>
      <c r="ORH2384" s="467"/>
      <c r="ORI2384" s="467"/>
      <c r="ORJ2384" s="467"/>
      <c r="ORK2384" s="467"/>
      <c r="ORL2384" s="467"/>
      <c r="ORM2384" s="467"/>
      <c r="ORN2384" s="467"/>
      <c r="ORO2384" s="467"/>
      <c r="ORP2384" s="467"/>
      <c r="ORQ2384" s="467"/>
      <c r="ORR2384" s="467"/>
      <c r="ORS2384" s="467"/>
      <c r="ORT2384" s="467"/>
      <c r="ORU2384" s="467"/>
      <c r="ORV2384" s="467"/>
      <c r="ORW2384" s="467"/>
      <c r="ORX2384" s="1055"/>
      <c r="ORY2384" s="695"/>
      <c r="ORZ2384" s="696"/>
      <c r="OSA2384" s="696"/>
      <c r="OSB2384" s="697"/>
      <c r="OSC2384" s="697"/>
      <c r="OSD2384" s="473"/>
      <c r="OSE2384" s="470"/>
      <c r="OSF2384" s="470"/>
      <c r="OSG2384" s="470"/>
      <c r="OSH2384" s="677"/>
      <c r="OSI2384" s="470"/>
      <c r="OSJ2384" s="467"/>
      <c r="OSK2384" s="559"/>
      <c r="OSL2384" s="467"/>
      <c r="OSM2384" s="467"/>
      <c r="OSN2384" s="467"/>
      <c r="OSO2384" s="467"/>
      <c r="OSP2384" s="467"/>
      <c r="OSQ2384" s="467"/>
      <c r="OSR2384" s="467"/>
      <c r="OSS2384" s="467"/>
      <c r="OST2384" s="467"/>
      <c r="OSU2384" s="467"/>
      <c r="OSV2384" s="467"/>
      <c r="OSW2384" s="467"/>
      <c r="OSX2384" s="467"/>
      <c r="OSY2384" s="467"/>
      <c r="OSZ2384" s="467"/>
      <c r="OTA2384" s="467"/>
      <c r="OTB2384" s="467"/>
      <c r="OTC2384" s="467"/>
      <c r="OTD2384" s="467"/>
      <c r="OTE2384" s="467"/>
      <c r="OTF2384" s="467"/>
      <c r="OTG2384" s="467"/>
      <c r="OTH2384" s="1055"/>
      <c r="OTI2384" s="695"/>
      <c r="OTJ2384" s="696"/>
      <c r="OTK2384" s="696"/>
      <c r="OTL2384" s="697"/>
      <c r="OTM2384" s="697"/>
      <c r="OTN2384" s="473"/>
      <c r="OTO2384" s="470"/>
      <c r="OTP2384" s="470"/>
      <c r="OTQ2384" s="470"/>
      <c r="OTR2384" s="677"/>
      <c r="OTS2384" s="470"/>
      <c r="OTT2384" s="467"/>
      <c r="OTU2384" s="559"/>
      <c r="OTV2384" s="467"/>
      <c r="OTW2384" s="467"/>
      <c r="OTX2384" s="467"/>
      <c r="OTY2384" s="467"/>
      <c r="OTZ2384" s="467"/>
      <c r="OUA2384" s="467"/>
      <c r="OUB2384" s="467"/>
      <c r="OUC2384" s="467"/>
      <c r="OUD2384" s="467"/>
      <c r="OUE2384" s="467"/>
      <c r="OUF2384" s="467"/>
      <c r="OUG2384" s="467"/>
      <c r="OUH2384" s="467"/>
      <c r="OUI2384" s="467"/>
      <c r="OUJ2384" s="467"/>
      <c r="OUK2384" s="467"/>
      <c r="OUL2384" s="467"/>
      <c r="OUM2384" s="467"/>
      <c r="OUN2384" s="467"/>
      <c r="OUO2384" s="467"/>
      <c r="OUP2384" s="467"/>
      <c r="OUQ2384" s="467"/>
      <c r="OUR2384" s="1055"/>
      <c r="OUS2384" s="695"/>
      <c r="OUT2384" s="696"/>
      <c r="OUU2384" s="696"/>
      <c r="OUV2384" s="697"/>
      <c r="OUW2384" s="697"/>
      <c r="OUX2384" s="473"/>
      <c r="OUY2384" s="470"/>
      <c r="OUZ2384" s="470"/>
      <c r="OVA2384" s="470"/>
      <c r="OVB2384" s="677"/>
      <c r="OVC2384" s="470"/>
      <c r="OVD2384" s="467"/>
      <c r="OVE2384" s="559"/>
      <c r="OVF2384" s="467"/>
      <c r="OVG2384" s="467"/>
      <c r="OVH2384" s="467"/>
      <c r="OVI2384" s="467"/>
      <c r="OVJ2384" s="467"/>
      <c r="OVK2384" s="467"/>
      <c r="OVL2384" s="467"/>
      <c r="OVM2384" s="467"/>
      <c r="OVN2384" s="467"/>
      <c r="OVO2384" s="467"/>
      <c r="OVP2384" s="467"/>
      <c r="OVQ2384" s="467"/>
      <c r="OVR2384" s="467"/>
      <c r="OVS2384" s="467"/>
      <c r="OVT2384" s="467"/>
      <c r="OVU2384" s="467"/>
      <c r="OVV2384" s="467"/>
      <c r="OVW2384" s="467"/>
      <c r="OVX2384" s="467"/>
      <c r="OVY2384" s="467"/>
      <c r="OVZ2384" s="467"/>
      <c r="OWA2384" s="467"/>
      <c r="OWB2384" s="1055"/>
      <c r="OWC2384" s="695"/>
      <c r="OWD2384" s="696"/>
      <c r="OWE2384" s="696"/>
      <c r="OWF2384" s="697"/>
      <c r="OWG2384" s="697"/>
      <c r="OWH2384" s="473"/>
      <c r="OWI2384" s="470"/>
      <c r="OWJ2384" s="470"/>
      <c r="OWK2384" s="470"/>
      <c r="OWL2384" s="677"/>
      <c r="OWM2384" s="470"/>
      <c r="OWN2384" s="467"/>
      <c r="OWO2384" s="559"/>
      <c r="OWP2384" s="467"/>
      <c r="OWQ2384" s="467"/>
      <c r="OWR2384" s="467"/>
      <c r="OWS2384" s="467"/>
      <c r="OWT2384" s="467"/>
      <c r="OWU2384" s="467"/>
      <c r="OWV2384" s="467"/>
      <c r="OWW2384" s="467"/>
      <c r="OWX2384" s="467"/>
      <c r="OWY2384" s="467"/>
      <c r="OWZ2384" s="467"/>
      <c r="OXA2384" s="467"/>
      <c r="OXB2384" s="467"/>
      <c r="OXC2384" s="467"/>
      <c r="OXD2384" s="467"/>
      <c r="OXE2384" s="467"/>
      <c r="OXF2384" s="467"/>
      <c r="OXG2384" s="467"/>
      <c r="OXH2384" s="467"/>
      <c r="OXI2384" s="467"/>
      <c r="OXJ2384" s="467"/>
      <c r="OXK2384" s="467"/>
      <c r="OXL2384" s="1055"/>
      <c r="OXM2384" s="695"/>
      <c r="OXN2384" s="696"/>
      <c r="OXO2384" s="696"/>
      <c r="OXP2384" s="697"/>
      <c r="OXQ2384" s="697"/>
      <c r="OXR2384" s="473"/>
      <c r="OXS2384" s="470"/>
      <c r="OXT2384" s="470"/>
      <c r="OXU2384" s="470"/>
      <c r="OXV2384" s="677"/>
      <c r="OXW2384" s="470"/>
      <c r="OXX2384" s="467"/>
      <c r="OXY2384" s="559"/>
      <c r="OXZ2384" s="467"/>
      <c r="OYA2384" s="467"/>
      <c r="OYB2384" s="467"/>
      <c r="OYC2384" s="467"/>
      <c r="OYD2384" s="467"/>
      <c r="OYE2384" s="467"/>
      <c r="OYF2384" s="467"/>
      <c r="OYG2384" s="467"/>
      <c r="OYH2384" s="467"/>
      <c r="OYI2384" s="467"/>
      <c r="OYJ2384" s="467"/>
      <c r="OYK2384" s="467"/>
      <c r="OYL2384" s="467"/>
      <c r="OYM2384" s="467"/>
      <c r="OYN2384" s="467"/>
      <c r="OYO2384" s="467"/>
      <c r="OYP2384" s="467"/>
      <c r="OYQ2384" s="467"/>
      <c r="OYR2384" s="467"/>
      <c r="OYS2384" s="467"/>
      <c r="OYT2384" s="467"/>
      <c r="OYU2384" s="467"/>
      <c r="OYV2384" s="1055"/>
      <c r="OYW2384" s="695"/>
      <c r="OYX2384" s="696"/>
      <c r="OYY2384" s="696"/>
      <c r="OYZ2384" s="697"/>
      <c r="OZA2384" s="697"/>
      <c r="OZB2384" s="473"/>
      <c r="OZC2384" s="470"/>
      <c r="OZD2384" s="470"/>
      <c r="OZE2384" s="470"/>
      <c r="OZF2384" s="677"/>
      <c r="OZG2384" s="470"/>
      <c r="OZH2384" s="467"/>
      <c r="OZI2384" s="559"/>
      <c r="OZJ2384" s="467"/>
      <c r="OZK2384" s="467"/>
      <c r="OZL2384" s="467"/>
      <c r="OZM2384" s="467"/>
      <c r="OZN2384" s="467"/>
      <c r="OZO2384" s="467"/>
      <c r="OZP2384" s="467"/>
      <c r="OZQ2384" s="467"/>
      <c r="OZR2384" s="467"/>
      <c r="OZS2384" s="467"/>
      <c r="OZT2384" s="467"/>
      <c r="OZU2384" s="467"/>
      <c r="OZV2384" s="467"/>
      <c r="OZW2384" s="467"/>
      <c r="OZX2384" s="467"/>
      <c r="OZY2384" s="467"/>
      <c r="OZZ2384" s="467"/>
      <c r="PAA2384" s="467"/>
      <c r="PAB2384" s="467"/>
      <c r="PAC2384" s="467"/>
      <c r="PAD2384" s="467"/>
      <c r="PAE2384" s="467"/>
      <c r="PAF2384" s="1055"/>
      <c r="PAG2384" s="695"/>
      <c r="PAH2384" s="696"/>
      <c r="PAI2384" s="696"/>
      <c r="PAJ2384" s="697"/>
      <c r="PAK2384" s="697"/>
      <c r="PAL2384" s="473"/>
      <c r="PAM2384" s="470"/>
      <c r="PAN2384" s="470"/>
      <c r="PAO2384" s="470"/>
      <c r="PAP2384" s="677"/>
      <c r="PAQ2384" s="470"/>
      <c r="PAR2384" s="467"/>
      <c r="PAS2384" s="559"/>
      <c r="PAT2384" s="467"/>
      <c r="PAU2384" s="467"/>
      <c r="PAV2384" s="467"/>
      <c r="PAW2384" s="467"/>
      <c r="PAX2384" s="467"/>
      <c r="PAY2384" s="467"/>
      <c r="PAZ2384" s="467"/>
      <c r="PBA2384" s="467"/>
      <c r="PBB2384" s="467"/>
      <c r="PBC2384" s="467"/>
      <c r="PBD2384" s="467"/>
      <c r="PBE2384" s="467"/>
      <c r="PBF2384" s="467"/>
      <c r="PBG2384" s="467"/>
      <c r="PBH2384" s="467"/>
      <c r="PBI2384" s="467"/>
      <c r="PBJ2384" s="467"/>
      <c r="PBK2384" s="467"/>
      <c r="PBL2384" s="467"/>
      <c r="PBM2384" s="467"/>
      <c r="PBN2384" s="467"/>
      <c r="PBO2384" s="467"/>
      <c r="PBP2384" s="1055"/>
      <c r="PBQ2384" s="695"/>
      <c r="PBR2384" s="696"/>
      <c r="PBS2384" s="696"/>
      <c r="PBT2384" s="697"/>
      <c r="PBU2384" s="697"/>
      <c r="PBV2384" s="473"/>
      <c r="PBW2384" s="470"/>
      <c r="PBX2384" s="470"/>
      <c r="PBY2384" s="470"/>
      <c r="PBZ2384" s="677"/>
      <c r="PCA2384" s="470"/>
      <c r="PCB2384" s="467"/>
      <c r="PCC2384" s="559"/>
      <c r="PCD2384" s="467"/>
      <c r="PCE2384" s="467"/>
      <c r="PCF2384" s="467"/>
      <c r="PCG2384" s="467"/>
      <c r="PCH2384" s="467"/>
      <c r="PCI2384" s="467"/>
      <c r="PCJ2384" s="467"/>
      <c r="PCK2384" s="467"/>
      <c r="PCL2384" s="467"/>
      <c r="PCM2384" s="467"/>
      <c r="PCN2384" s="467"/>
      <c r="PCO2384" s="467"/>
      <c r="PCP2384" s="467"/>
      <c r="PCQ2384" s="467"/>
      <c r="PCR2384" s="467"/>
      <c r="PCS2384" s="467"/>
      <c r="PCT2384" s="467"/>
      <c r="PCU2384" s="467"/>
      <c r="PCV2384" s="467"/>
      <c r="PCW2384" s="467"/>
      <c r="PCX2384" s="467"/>
      <c r="PCY2384" s="467"/>
      <c r="PCZ2384" s="1055"/>
      <c r="PDA2384" s="695"/>
      <c r="PDB2384" s="696"/>
      <c r="PDC2384" s="696"/>
      <c r="PDD2384" s="697"/>
      <c r="PDE2384" s="697"/>
      <c r="PDF2384" s="473"/>
      <c r="PDG2384" s="470"/>
      <c r="PDH2384" s="470"/>
      <c r="PDI2384" s="470"/>
      <c r="PDJ2384" s="677"/>
      <c r="PDK2384" s="470"/>
      <c r="PDL2384" s="467"/>
      <c r="PDM2384" s="559"/>
      <c r="PDN2384" s="467"/>
      <c r="PDO2384" s="467"/>
      <c r="PDP2384" s="467"/>
      <c r="PDQ2384" s="467"/>
      <c r="PDR2384" s="467"/>
      <c r="PDS2384" s="467"/>
      <c r="PDT2384" s="467"/>
      <c r="PDU2384" s="467"/>
      <c r="PDV2384" s="467"/>
      <c r="PDW2384" s="467"/>
      <c r="PDX2384" s="467"/>
      <c r="PDY2384" s="467"/>
      <c r="PDZ2384" s="467"/>
      <c r="PEA2384" s="467"/>
      <c r="PEB2384" s="467"/>
      <c r="PEC2384" s="467"/>
      <c r="PED2384" s="467"/>
      <c r="PEE2384" s="467"/>
      <c r="PEF2384" s="467"/>
      <c r="PEG2384" s="467"/>
      <c r="PEH2384" s="467"/>
      <c r="PEI2384" s="467"/>
      <c r="PEJ2384" s="1055"/>
      <c r="PEK2384" s="695"/>
      <c r="PEL2384" s="696"/>
      <c r="PEM2384" s="696"/>
      <c r="PEN2384" s="697"/>
      <c r="PEO2384" s="697"/>
      <c r="PEP2384" s="473"/>
      <c r="PEQ2384" s="470"/>
      <c r="PER2384" s="470"/>
      <c r="PES2384" s="470"/>
      <c r="PET2384" s="677"/>
      <c r="PEU2384" s="470"/>
      <c r="PEV2384" s="467"/>
      <c r="PEW2384" s="559"/>
      <c r="PEX2384" s="467"/>
      <c r="PEY2384" s="467"/>
      <c r="PEZ2384" s="467"/>
      <c r="PFA2384" s="467"/>
      <c r="PFB2384" s="467"/>
      <c r="PFC2384" s="467"/>
      <c r="PFD2384" s="467"/>
      <c r="PFE2384" s="467"/>
      <c r="PFF2384" s="467"/>
      <c r="PFG2384" s="467"/>
      <c r="PFH2384" s="467"/>
      <c r="PFI2384" s="467"/>
      <c r="PFJ2384" s="467"/>
      <c r="PFK2384" s="467"/>
      <c r="PFL2384" s="467"/>
      <c r="PFM2384" s="467"/>
      <c r="PFN2384" s="467"/>
      <c r="PFO2384" s="467"/>
      <c r="PFP2384" s="467"/>
      <c r="PFQ2384" s="467"/>
      <c r="PFR2384" s="467"/>
      <c r="PFS2384" s="467"/>
      <c r="PFT2384" s="1055"/>
      <c r="PFU2384" s="695"/>
      <c r="PFV2384" s="696"/>
      <c r="PFW2384" s="696"/>
      <c r="PFX2384" s="697"/>
      <c r="PFY2384" s="697"/>
      <c r="PFZ2384" s="473"/>
      <c r="PGA2384" s="470"/>
      <c r="PGB2384" s="470"/>
      <c r="PGC2384" s="470"/>
      <c r="PGD2384" s="677"/>
      <c r="PGE2384" s="470"/>
      <c r="PGF2384" s="467"/>
      <c r="PGG2384" s="559"/>
      <c r="PGH2384" s="467"/>
      <c r="PGI2384" s="467"/>
      <c r="PGJ2384" s="467"/>
      <c r="PGK2384" s="467"/>
      <c r="PGL2384" s="467"/>
      <c r="PGM2384" s="467"/>
      <c r="PGN2384" s="467"/>
      <c r="PGO2384" s="467"/>
      <c r="PGP2384" s="467"/>
      <c r="PGQ2384" s="467"/>
      <c r="PGR2384" s="467"/>
      <c r="PGS2384" s="467"/>
      <c r="PGT2384" s="467"/>
      <c r="PGU2384" s="467"/>
      <c r="PGV2384" s="467"/>
      <c r="PGW2384" s="467"/>
      <c r="PGX2384" s="467"/>
      <c r="PGY2384" s="467"/>
      <c r="PGZ2384" s="467"/>
      <c r="PHA2384" s="467"/>
      <c r="PHB2384" s="467"/>
      <c r="PHC2384" s="467"/>
      <c r="PHD2384" s="1055"/>
      <c r="PHE2384" s="695"/>
      <c r="PHF2384" s="696"/>
      <c r="PHG2384" s="696"/>
      <c r="PHH2384" s="697"/>
      <c r="PHI2384" s="697"/>
      <c r="PHJ2384" s="473"/>
      <c r="PHK2384" s="470"/>
      <c r="PHL2384" s="470"/>
      <c r="PHM2384" s="470"/>
      <c r="PHN2384" s="677"/>
      <c r="PHO2384" s="470"/>
      <c r="PHP2384" s="467"/>
      <c r="PHQ2384" s="559"/>
      <c r="PHR2384" s="467"/>
      <c r="PHS2384" s="467"/>
      <c r="PHT2384" s="467"/>
      <c r="PHU2384" s="467"/>
      <c r="PHV2384" s="467"/>
      <c r="PHW2384" s="467"/>
      <c r="PHX2384" s="467"/>
      <c r="PHY2384" s="467"/>
      <c r="PHZ2384" s="467"/>
      <c r="PIA2384" s="467"/>
      <c r="PIB2384" s="467"/>
      <c r="PIC2384" s="467"/>
      <c r="PID2384" s="467"/>
      <c r="PIE2384" s="467"/>
      <c r="PIF2384" s="467"/>
      <c r="PIG2384" s="467"/>
      <c r="PIH2384" s="467"/>
      <c r="PII2384" s="467"/>
      <c r="PIJ2384" s="467"/>
      <c r="PIK2384" s="467"/>
      <c r="PIL2384" s="467"/>
      <c r="PIM2384" s="467"/>
      <c r="PIN2384" s="1055"/>
      <c r="PIO2384" s="695"/>
      <c r="PIP2384" s="696"/>
      <c r="PIQ2384" s="696"/>
      <c r="PIR2384" s="697"/>
      <c r="PIS2384" s="697"/>
      <c r="PIT2384" s="473"/>
      <c r="PIU2384" s="470"/>
      <c r="PIV2384" s="470"/>
      <c r="PIW2384" s="470"/>
      <c r="PIX2384" s="677"/>
      <c r="PIY2384" s="470"/>
      <c r="PIZ2384" s="467"/>
      <c r="PJA2384" s="559"/>
      <c r="PJB2384" s="467"/>
      <c r="PJC2384" s="467"/>
      <c r="PJD2384" s="467"/>
      <c r="PJE2384" s="467"/>
      <c r="PJF2384" s="467"/>
      <c r="PJG2384" s="467"/>
      <c r="PJH2384" s="467"/>
      <c r="PJI2384" s="467"/>
      <c r="PJJ2384" s="467"/>
      <c r="PJK2384" s="467"/>
      <c r="PJL2384" s="467"/>
      <c r="PJM2384" s="467"/>
      <c r="PJN2384" s="467"/>
      <c r="PJO2384" s="467"/>
      <c r="PJP2384" s="467"/>
      <c r="PJQ2384" s="467"/>
      <c r="PJR2384" s="467"/>
      <c r="PJS2384" s="467"/>
      <c r="PJT2384" s="467"/>
      <c r="PJU2384" s="467"/>
      <c r="PJV2384" s="467"/>
      <c r="PJW2384" s="467"/>
      <c r="PJX2384" s="1055"/>
      <c r="PJY2384" s="695"/>
      <c r="PJZ2384" s="696"/>
      <c r="PKA2384" s="696"/>
      <c r="PKB2384" s="697"/>
      <c r="PKC2384" s="697"/>
      <c r="PKD2384" s="473"/>
      <c r="PKE2384" s="470"/>
      <c r="PKF2384" s="470"/>
      <c r="PKG2384" s="470"/>
      <c r="PKH2384" s="677"/>
      <c r="PKI2384" s="470"/>
      <c r="PKJ2384" s="467"/>
      <c r="PKK2384" s="559"/>
      <c r="PKL2384" s="467"/>
      <c r="PKM2384" s="467"/>
      <c r="PKN2384" s="467"/>
      <c r="PKO2384" s="467"/>
      <c r="PKP2384" s="467"/>
      <c r="PKQ2384" s="467"/>
      <c r="PKR2384" s="467"/>
      <c r="PKS2384" s="467"/>
      <c r="PKT2384" s="467"/>
      <c r="PKU2384" s="467"/>
      <c r="PKV2384" s="467"/>
      <c r="PKW2384" s="467"/>
      <c r="PKX2384" s="467"/>
      <c r="PKY2384" s="467"/>
      <c r="PKZ2384" s="467"/>
      <c r="PLA2384" s="467"/>
      <c r="PLB2384" s="467"/>
      <c r="PLC2384" s="467"/>
      <c r="PLD2384" s="467"/>
      <c r="PLE2384" s="467"/>
      <c r="PLF2384" s="467"/>
      <c r="PLG2384" s="467"/>
      <c r="PLH2384" s="1055"/>
      <c r="PLI2384" s="695"/>
      <c r="PLJ2384" s="696"/>
      <c r="PLK2384" s="696"/>
      <c r="PLL2384" s="697"/>
      <c r="PLM2384" s="697"/>
      <c r="PLN2384" s="473"/>
      <c r="PLO2384" s="470"/>
      <c r="PLP2384" s="470"/>
      <c r="PLQ2384" s="470"/>
      <c r="PLR2384" s="677"/>
      <c r="PLS2384" s="470"/>
      <c r="PLT2384" s="467"/>
      <c r="PLU2384" s="559"/>
      <c r="PLV2384" s="467"/>
      <c r="PLW2384" s="467"/>
      <c r="PLX2384" s="467"/>
      <c r="PLY2384" s="467"/>
      <c r="PLZ2384" s="467"/>
      <c r="PMA2384" s="467"/>
      <c r="PMB2384" s="467"/>
      <c r="PMC2384" s="467"/>
      <c r="PMD2384" s="467"/>
      <c r="PME2384" s="467"/>
      <c r="PMF2384" s="467"/>
      <c r="PMG2384" s="467"/>
      <c r="PMH2384" s="467"/>
      <c r="PMI2384" s="467"/>
      <c r="PMJ2384" s="467"/>
      <c r="PMK2384" s="467"/>
      <c r="PML2384" s="467"/>
      <c r="PMM2384" s="467"/>
      <c r="PMN2384" s="467"/>
      <c r="PMO2384" s="467"/>
      <c r="PMP2384" s="467"/>
      <c r="PMQ2384" s="467"/>
      <c r="PMR2384" s="1055"/>
      <c r="PMS2384" s="695"/>
      <c r="PMT2384" s="696"/>
      <c r="PMU2384" s="696"/>
      <c r="PMV2384" s="697"/>
      <c r="PMW2384" s="697"/>
      <c r="PMX2384" s="473"/>
      <c r="PMY2384" s="470"/>
      <c r="PMZ2384" s="470"/>
      <c r="PNA2384" s="470"/>
      <c r="PNB2384" s="677"/>
      <c r="PNC2384" s="470"/>
      <c r="PND2384" s="467"/>
      <c r="PNE2384" s="559"/>
      <c r="PNF2384" s="467"/>
      <c r="PNG2384" s="467"/>
      <c r="PNH2384" s="467"/>
      <c r="PNI2384" s="467"/>
      <c r="PNJ2384" s="467"/>
      <c r="PNK2384" s="467"/>
      <c r="PNL2384" s="467"/>
      <c r="PNM2384" s="467"/>
      <c r="PNN2384" s="467"/>
      <c r="PNO2384" s="467"/>
      <c r="PNP2384" s="467"/>
      <c r="PNQ2384" s="467"/>
      <c r="PNR2384" s="467"/>
      <c r="PNS2384" s="467"/>
      <c r="PNT2384" s="467"/>
      <c r="PNU2384" s="467"/>
      <c r="PNV2384" s="467"/>
      <c r="PNW2384" s="467"/>
      <c r="PNX2384" s="467"/>
      <c r="PNY2384" s="467"/>
      <c r="PNZ2384" s="467"/>
      <c r="POA2384" s="467"/>
      <c r="POB2384" s="1055"/>
      <c r="POC2384" s="695"/>
      <c r="POD2384" s="696"/>
      <c r="POE2384" s="696"/>
      <c r="POF2384" s="697"/>
      <c r="POG2384" s="697"/>
      <c r="POH2384" s="473"/>
      <c r="POI2384" s="470"/>
      <c r="POJ2384" s="470"/>
      <c r="POK2384" s="470"/>
      <c r="POL2384" s="677"/>
      <c r="POM2384" s="470"/>
      <c r="PON2384" s="467"/>
      <c r="POO2384" s="559"/>
      <c r="POP2384" s="467"/>
      <c r="POQ2384" s="467"/>
      <c r="POR2384" s="467"/>
      <c r="POS2384" s="467"/>
      <c r="POT2384" s="467"/>
      <c r="POU2384" s="467"/>
      <c r="POV2384" s="467"/>
      <c r="POW2384" s="467"/>
      <c r="POX2384" s="467"/>
      <c r="POY2384" s="467"/>
      <c r="POZ2384" s="467"/>
      <c r="PPA2384" s="467"/>
      <c r="PPB2384" s="467"/>
      <c r="PPC2384" s="467"/>
      <c r="PPD2384" s="467"/>
      <c r="PPE2384" s="467"/>
      <c r="PPF2384" s="467"/>
      <c r="PPG2384" s="467"/>
      <c r="PPH2384" s="467"/>
      <c r="PPI2384" s="467"/>
      <c r="PPJ2384" s="467"/>
      <c r="PPK2384" s="467"/>
      <c r="PPL2384" s="1055"/>
      <c r="PPM2384" s="695"/>
      <c r="PPN2384" s="696"/>
      <c r="PPO2384" s="696"/>
      <c r="PPP2384" s="697"/>
      <c r="PPQ2384" s="697"/>
      <c r="PPR2384" s="473"/>
      <c r="PPS2384" s="470"/>
      <c r="PPT2384" s="470"/>
      <c r="PPU2384" s="470"/>
      <c r="PPV2384" s="677"/>
      <c r="PPW2384" s="470"/>
      <c r="PPX2384" s="467"/>
      <c r="PPY2384" s="559"/>
      <c r="PPZ2384" s="467"/>
      <c r="PQA2384" s="467"/>
      <c r="PQB2384" s="467"/>
      <c r="PQC2384" s="467"/>
      <c r="PQD2384" s="467"/>
      <c r="PQE2384" s="467"/>
      <c r="PQF2384" s="467"/>
      <c r="PQG2384" s="467"/>
      <c r="PQH2384" s="467"/>
      <c r="PQI2384" s="467"/>
      <c r="PQJ2384" s="467"/>
      <c r="PQK2384" s="467"/>
      <c r="PQL2384" s="467"/>
      <c r="PQM2384" s="467"/>
      <c r="PQN2384" s="467"/>
      <c r="PQO2384" s="467"/>
      <c r="PQP2384" s="467"/>
      <c r="PQQ2384" s="467"/>
      <c r="PQR2384" s="467"/>
      <c r="PQS2384" s="467"/>
      <c r="PQT2384" s="467"/>
      <c r="PQU2384" s="467"/>
      <c r="PQV2384" s="1055"/>
      <c r="PQW2384" s="695"/>
      <c r="PQX2384" s="696"/>
      <c r="PQY2384" s="696"/>
      <c r="PQZ2384" s="697"/>
      <c r="PRA2384" s="697"/>
      <c r="PRB2384" s="473"/>
      <c r="PRC2384" s="470"/>
      <c r="PRD2384" s="470"/>
      <c r="PRE2384" s="470"/>
      <c r="PRF2384" s="677"/>
      <c r="PRG2384" s="470"/>
      <c r="PRH2384" s="467"/>
      <c r="PRI2384" s="559"/>
      <c r="PRJ2384" s="467"/>
      <c r="PRK2384" s="467"/>
      <c r="PRL2384" s="467"/>
      <c r="PRM2384" s="467"/>
      <c r="PRN2384" s="467"/>
      <c r="PRO2384" s="467"/>
      <c r="PRP2384" s="467"/>
      <c r="PRQ2384" s="467"/>
      <c r="PRR2384" s="467"/>
      <c r="PRS2384" s="467"/>
      <c r="PRT2384" s="467"/>
      <c r="PRU2384" s="467"/>
      <c r="PRV2384" s="467"/>
      <c r="PRW2384" s="467"/>
      <c r="PRX2384" s="467"/>
      <c r="PRY2384" s="467"/>
      <c r="PRZ2384" s="467"/>
      <c r="PSA2384" s="467"/>
      <c r="PSB2384" s="467"/>
      <c r="PSC2384" s="467"/>
      <c r="PSD2384" s="467"/>
      <c r="PSE2384" s="467"/>
      <c r="PSF2384" s="1055"/>
      <c r="PSG2384" s="695"/>
      <c r="PSH2384" s="696"/>
      <c r="PSI2384" s="696"/>
      <c r="PSJ2384" s="697"/>
      <c r="PSK2384" s="697"/>
      <c r="PSL2384" s="473"/>
      <c r="PSM2384" s="470"/>
      <c r="PSN2384" s="470"/>
      <c r="PSO2384" s="470"/>
      <c r="PSP2384" s="677"/>
      <c r="PSQ2384" s="470"/>
      <c r="PSR2384" s="467"/>
      <c r="PSS2384" s="559"/>
      <c r="PST2384" s="467"/>
      <c r="PSU2384" s="467"/>
      <c r="PSV2384" s="467"/>
      <c r="PSW2384" s="467"/>
      <c r="PSX2384" s="467"/>
      <c r="PSY2384" s="467"/>
      <c r="PSZ2384" s="467"/>
      <c r="PTA2384" s="467"/>
      <c r="PTB2384" s="467"/>
      <c r="PTC2384" s="467"/>
      <c r="PTD2384" s="467"/>
      <c r="PTE2384" s="467"/>
      <c r="PTF2384" s="467"/>
      <c r="PTG2384" s="467"/>
      <c r="PTH2384" s="467"/>
      <c r="PTI2384" s="467"/>
      <c r="PTJ2384" s="467"/>
      <c r="PTK2384" s="467"/>
      <c r="PTL2384" s="467"/>
      <c r="PTM2384" s="467"/>
      <c r="PTN2384" s="467"/>
      <c r="PTO2384" s="467"/>
      <c r="PTP2384" s="1055"/>
      <c r="PTQ2384" s="695"/>
      <c r="PTR2384" s="696"/>
      <c r="PTS2384" s="696"/>
      <c r="PTT2384" s="697"/>
      <c r="PTU2384" s="697"/>
      <c r="PTV2384" s="473"/>
      <c r="PTW2384" s="470"/>
      <c r="PTX2384" s="470"/>
      <c r="PTY2384" s="470"/>
      <c r="PTZ2384" s="677"/>
      <c r="PUA2384" s="470"/>
      <c r="PUB2384" s="467"/>
      <c r="PUC2384" s="559"/>
      <c r="PUD2384" s="467"/>
      <c r="PUE2384" s="467"/>
      <c r="PUF2384" s="467"/>
      <c r="PUG2384" s="467"/>
      <c r="PUH2384" s="467"/>
      <c r="PUI2384" s="467"/>
      <c r="PUJ2384" s="467"/>
      <c r="PUK2384" s="467"/>
      <c r="PUL2384" s="467"/>
      <c r="PUM2384" s="467"/>
      <c r="PUN2384" s="467"/>
      <c r="PUO2384" s="467"/>
      <c r="PUP2384" s="467"/>
      <c r="PUQ2384" s="467"/>
      <c r="PUR2384" s="467"/>
      <c r="PUS2384" s="467"/>
      <c r="PUT2384" s="467"/>
      <c r="PUU2384" s="467"/>
      <c r="PUV2384" s="467"/>
      <c r="PUW2384" s="467"/>
      <c r="PUX2384" s="467"/>
      <c r="PUY2384" s="467"/>
      <c r="PUZ2384" s="1055"/>
      <c r="PVA2384" s="695"/>
      <c r="PVB2384" s="696"/>
      <c r="PVC2384" s="696"/>
      <c r="PVD2384" s="697"/>
      <c r="PVE2384" s="697"/>
      <c r="PVF2384" s="473"/>
      <c r="PVG2384" s="470"/>
      <c r="PVH2384" s="470"/>
      <c r="PVI2384" s="470"/>
      <c r="PVJ2384" s="677"/>
      <c r="PVK2384" s="470"/>
      <c r="PVL2384" s="467"/>
      <c r="PVM2384" s="559"/>
      <c r="PVN2384" s="467"/>
      <c r="PVO2384" s="467"/>
      <c r="PVP2384" s="467"/>
      <c r="PVQ2384" s="467"/>
      <c r="PVR2384" s="467"/>
      <c r="PVS2384" s="467"/>
      <c r="PVT2384" s="467"/>
      <c r="PVU2384" s="467"/>
      <c r="PVV2384" s="467"/>
      <c r="PVW2384" s="467"/>
      <c r="PVX2384" s="467"/>
      <c r="PVY2384" s="467"/>
      <c r="PVZ2384" s="467"/>
      <c r="PWA2384" s="467"/>
      <c r="PWB2384" s="467"/>
      <c r="PWC2384" s="467"/>
      <c r="PWD2384" s="467"/>
      <c r="PWE2384" s="467"/>
      <c r="PWF2384" s="467"/>
      <c r="PWG2384" s="467"/>
      <c r="PWH2384" s="467"/>
      <c r="PWI2384" s="467"/>
      <c r="PWJ2384" s="1055"/>
      <c r="PWK2384" s="695"/>
      <c r="PWL2384" s="696"/>
      <c r="PWM2384" s="696"/>
      <c r="PWN2384" s="697"/>
      <c r="PWO2384" s="697"/>
      <c r="PWP2384" s="473"/>
      <c r="PWQ2384" s="470"/>
      <c r="PWR2384" s="470"/>
      <c r="PWS2384" s="470"/>
      <c r="PWT2384" s="677"/>
      <c r="PWU2384" s="470"/>
      <c r="PWV2384" s="467"/>
      <c r="PWW2384" s="559"/>
      <c r="PWX2384" s="467"/>
      <c r="PWY2384" s="467"/>
      <c r="PWZ2384" s="467"/>
      <c r="PXA2384" s="467"/>
      <c r="PXB2384" s="467"/>
      <c r="PXC2384" s="467"/>
      <c r="PXD2384" s="467"/>
      <c r="PXE2384" s="467"/>
      <c r="PXF2384" s="467"/>
      <c r="PXG2384" s="467"/>
      <c r="PXH2384" s="467"/>
      <c r="PXI2384" s="467"/>
      <c r="PXJ2384" s="467"/>
      <c r="PXK2384" s="467"/>
      <c r="PXL2384" s="467"/>
      <c r="PXM2384" s="467"/>
      <c r="PXN2384" s="467"/>
      <c r="PXO2384" s="467"/>
      <c r="PXP2384" s="467"/>
      <c r="PXQ2384" s="467"/>
      <c r="PXR2384" s="467"/>
      <c r="PXS2384" s="467"/>
      <c r="PXT2384" s="1055"/>
      <c r="PXU2384" s="695"/>
      <c r="PXV2384" s="696"/>
      <c r="PXW2384" s="696"/>
      <c r="PXX2384" s="697"/>
      <c r="PXY2384" s="697"/>
      <c r="PXZ2384" s="473"/>
      <c r="PYA2384" s="470"/>
      <c r="PYB2384" s="470"/>
      <c r="PYC2384" s="470"/>
      <c r="PYD2384" s="677"/>
      <c r="PYE2384" s="470"/>
      <c r="PYF2384" s="467"/>
      <c r="PYG2384" s="559"/>
      <c r="PYH2384" s="467"/>
      <c r="PYI2384" s="467"/>
      <c r="PYJ2384" s="467"/>
      <c r="PYK2384" s="467"/>
      <c r="PYL2384" s="467"/>
      <c r="PYM2384" s="467"/>
      <c r="PYN2384" s="467"/>
      <c r="PYO2384" s="467"/>
      <c r="PYP2384" s="467"/>
      <c r="PYQ2384" s="467"/>
      <c r="PYR2384" s="467"/>
      <c r="PYS2384" s="467"/>
      <c r="PYT2384" s="467"/>
      <c r="PYU2384" s="467"/>
      <c r="PYV2384" s="467"/>
      <c r="PYW2384" s="467"/>
      <c r="PYX2384" s="467"/>
      <c r="PYY2384" s="467"/>
      <c r="PYZ2384" s="467"/>
      <c r="PZA2384" s="467"/>
      <c r="PZB2384" s="467"/>
      <c r="PZC2384" s="467"/>
      <c r="PZD2384" s="1055"/>
      <c r="PZE2384" s="695"/>
      <c r="PZF2384" s="696"/>
      <c r="PZG2384" s="696"/>
      <c r="PZH2384" s="697"/>
      <c r="PZI2384" s="697"/>
      <c r="PZJ2384" s="473"/>
      <c r="PZK2384" s="470"/>
      <c r="PZL2384" s="470"/>
      <c r="PZM2384" s="470"/>
      <c r="PZN2384" s="677"/>
      <c r="PZO2384" s="470"/>
      <c r="PZP2384" s="467"/>
      <c r="PZQ2384" s="559"/>
      <c r="PZR2384" s="467"/>
      <c r="PZS2384" s="467"/>
      <c r="PZT2384" s="467"/>
      <c r="PZU2384" s="467"/>
      <c r="PZV2384" s="467"/>
      <c r="PZW2384" s="467"/>
      <c r="PZX2384" s="467"/>
      <c r="PZY2384" s="467"/>
      <c r="PZZ2384" s="467"/>
      <c r="QAA2384" s="467"/>
      <c r="QAB2384" s="467"/>
      <c r="QAC2384" s="467"/>
      <c r="QAD2384" s="467"/>
      <c r="QAE2384" s="467"/>
      <c r="QAF2384" s="467"/>
      <c r="QAG2384" s="467"/>
      <c r="QAH2384" s="467"/>
      <c r="QAI2384" s="467"/>
      <c r="QAJ2384" s="467"/>
      <c r="QAK2384" s="467"/>
      <c r="QAL2384" s="467"/>
      <c r="QAM2384" s="467"/>
      <c r="QAN2384" s="1055"/>
      <c r="QAO2384" s="695"/>
      <c r="QAP2384" s="696"/>
      <c r="QAQ2384" s="696"/>
      <c r="QAR2384" s="697"/>
      <c r="QAS2384" s="697"/>
      <c r="QAT2384" s="473"/>
      <c r="QAU2384" s="470"/>
      <c r="QAV2384" s="470"/>
      <c r="QAW2384" s="470"/>
      <c r="QAX2384" s="677"/>
      <c r="QAY2384" s="470"/>
      <c r="QAZ2384" s="467"/>
      <c r="QBA2384" s="559"/>
      <c r="QBB2384" s="467"/>
      <c r="QBC2384" s="467"/>
      <c r="QBD2384" s="467"/>
      <c r="QBE2384" s="467"/>
      <c r="QBF2384" s="467"/>
      <c r="QBG2384" s="467"/>
      <c r="QBH2384" s="467"/>
      <c r="QBI2384" s="467"/>
      <c r="QBJ2384" s="467"/>
      <c r="QBK2384" s="467"/>
      <c r="QBL2384" s="467"/>
      <c r="QBM2384" s="467"/>
      <c r="QBN2384" s="467"/>
      <c r="QBO2384" s="467"/>
      <c r="QBP2384" s="467"/>
      <c r="QBQ2384" s="467"/>
      <c r="QBR2384" s="467"/>
      <c r="QBS2384" s="467"/>
      <c r="QBT2384" s="467"/>
      <c r="QBU2384" s="467"/>
      <c r="QBV2384" s="467"/>
      <c r="QBW2384" s="467"/>
      <c r="QBX2384" s="1055"/>
      <c r="QBY2384" s="695"/>
      <c r="QBZ2384" s="696"/>
      <c r="QCA2384" s="696"/>
      <c r="QCB2384" s="697"/>
      <c r="QCC2384" s="697"/>
      <c r="QCD2384" s="473"/>
      <c r="QCE2384" s="470"/>
      <c r="QCF2384" s="470"/>
      <c r="QCG2384" s="470"/>
      <c r="QCH2384" s="677"/>
      <c r="QCI2384" s="470"/>
      <c r="QCJ2384" s="467"/>
      <c r="QCK2384" s="559"/>
      <c r="QCL2384" s="467"/>
      <c r="QCM2384" s="467"/>
      <c r="QCN2384" s="467"/>
      <c r="QCO2384" s="467"/>
      <c r="QCP2384" s="467"/>
      <c r="QCQ2384" s="467"/>
      <c r="QCR2384" s="467"/>
      <c r="QCS2384" s="467"/>
      <c r="QCT2384" s="467"/>
      <c r="QCU2384" s="467"/>
      <c r="QCV2384" s="467"/>
      <c r="QCW2384" s="467"/>
      <c r="QCX2384" s="467"/>
      <c r="QCY2384" s="467"/>
      <c r="QCZ2384" s="467"/>
      <c r="QDA2384" s="467"/>
      <c r="QDB2384" s="467"/>
      <c r="QDC2384" s="467"/>
      <c r="QDD2384" s="467"/>
      <c r="QDE2384" s="467"/>
      <c r="QDF2384" s="467"/>
      <c r="QDG2384" s="467"/>
      <c r="QDH2384" s="1055"/>
      <c r="QDI2384" s="695"/>
      <c r="QDJ2384" s="696"/>
      <c r="QDK2384" s="696"/>
      <c r="QDL2384" s="697"/>
      <c r="QDM2384" s="697"/>
      <c r="QDN2384" s="473"/>
      <c r="QDO2384" s="470"/>
      <c r="QDP2384" s="470"/>
      <c r="QDQ2384" s="470"/>
      <c r="QDR2384" s="677"/>
      <c r="QDS2384" s="470"/>
      <c r="QDT2384" s="467"/>
      <c r="QDU2384" s="559"/>
      <c r="QDV2384" s="467"/>
      <c r="QDW2384" s="467"/>
      <c r="QDX2384" s="467"/>
      <c r="QDY2384" s="467"/>
      <c r="QDZ2384" s="467"/>
      <c r="QEA2384" s="467"/>
      <c r="QEB2384" s="467"/>
      <c r="QEC2384" s="467"/>
      <c r="QED2384" s="467"/>
      <c r="QEE2384" s="467"/>
      <c r="QEF2384" s="467"/>
      <c r="QEG2384" s="467"/>
      <c r="QEH2384" s="467"/>
      <c r="QEI2384" s="467"/>
      <c r="QEJ2384" s="467"/>
      <c r="QEK2384" s="467"/>
      <c r="QEL2384" s="467"/>
      <c r="QEM2384" s="467"/>
      <c r="QEN2384" s="467"/>
      <c r="QEO2384" s="467"/>
      <c r="QEP2384" s="467"/>
      <c r="QEQ2384" s="467"/>
      <c r="QER2384" s="1055"/>
      <c r="QES2384" s="695"/>
      <c r="QET2384" s="696"/>
      <c r="QEU2384" s="696"/>
      <c r="QEV2384" s="697"/>
      <c r="QEW2384" s="697"/>
      <c r="QEX2384" s="473"/>
      <c r="QEY2384" s="470"/>
      <c r="QEZ2384" s="470"/>
      <c r="QFA2384" s="470"/>
      <c r="QFB2384" s="677"/>
      <c r="QFC2384" s="470"/>
      <c r="QFD2384" s="467"/>
      <c r="QFE2384" s="559"/>
      <c r="QFF2384" s="467"/>
      <c r="QFG2384" s="467"/>
      <c r="QFH2384" s="467"/>
      <c r="QFI2384" s="467"/>
      <c r="QFJ2384" s="467"/>
      <c r="QFK2384" s="467"/>
      <c r="QFL2384" s="467"/>
      <c r="QFM2384" s="467"/>
      <c r="QFN2384" s="467"/>
      <c r="QFO2384" s="467"/>
      <c r="QFP2384" s="467"/>
      <c r="QFQ2384" s="467"/>
      <c r="QFR2384" s="467"/>
      <c r="QFS2384" s="467"/>
      <c r="QFT2384" s="467"/>
      <c r="QFU2384" s="467"/>
      <c r="QFV2384" s="467"/>
      <c r="QFW2384" s="467"/>
      <c r="QFX2384" s="467"/>
      <c r="QFY2384" s="467"/>
      <c r="QFZ2384" s="467"/>
      <c r="QGA2384" s="467"/>
      <c r="QGB2384" s="1055"/>
      <c r="QGC2384" s="695"/>
      <c r="QGD2384" s="696"/>
      <c r="QGE2384" s="696"/>
      <c r="QGF2384" s="697"/>
      <c r="QGG2384" s="697"/>
      <c r="QGH2384" s="473"/>
      <c r="QGI2384" s="470"/>
      <c r="QGJ2384" s="470"/>
      <c r="QGK2384" s="470"/>
      <c r="QGL2384" s="677"/>
      <c r="QGM2384" s="470"/>
      <c r="QGN2384" s="467"/>
      <c r="QGO2384" s="559"/>
      <c r="QGP2384" s="467"/>
      <c r="QGQ2384" s="467"/>
      <c r="QGR2384" s="467"/>
      <c r="QGS2384" s="467"/>
      <c r="QGT2384" s="467"/>
      <c r="QGU2384" s="467"/>
      <c r="QGV2384" s="467"/>
      <c r="QGW2384" s="467"/>
      <c r="QGX2384" s="467"/>
      <c r="QGY2384" s="467"/>
      <c r="QGZ2384" s="467"/>
      <c r="QHA2384" s="467"/>
      <c r="QHB2384" s="467"/>
      <c r="QHC2384" s="467"/>
      <c r="QHD2384" s="467"/>
      <c r="QHE2384" s="467"/>
      <c r="QHF2384" s="467"/>
      <c r="QHG2384" s="467"/>
      <c r="QHH2384" s="467"/>
      <c r="QHI2384" s="467"/>
      <c r="QHJ2384" s="467"/>
      <c r="QHK2384" s="467"/>
      <c r="QHL2384" s="1055"/>
      <c r="QHM2384" s="695"/>
      <c r="QHN2384" s="696"/>
      <c r="QHO2384" s="696"/>
      <c r="QHP2384" s="697"/>
      <c r="QHQ2384" s="697"/>
      <c r="QHR2384" s="473"/>
      <c r="QHS2384" s="470"/>
      <c r="QHT2384" s="470"/>
      <c r="QHU2384" s="470"/>
      <c r="QHV2384" s="677"/>
      <c r="QHW2384" s="470"/>
      <c r="QHX2384" s="467"/>
      <c r="QHY2384" s="559"/>
      <c r="QHZ2384" s="467"/>
      <c r="QIA2384" s="467"/>
      <c r="QIB2384" s="467"/>
      <c r="QIC2384" s="467"/>
      <c r="QID2384" s="467"/>
      <c r="QIE2384" s="467"/>
      <c r="QIF2384" s="467"/>
      <c r="QIG2384" s="467"/>
      <c r="QIH2384" s="467"/>
      <c r="QII2384" s="467"/>
      <c r="QIJ2384" s="467"/>
      <c r="QIK2384" s="467"/>
      <c r="QIL2384" s="467"/>
      <c r="QIM2384" s="467"/>
      <c r="QIN2384" s="467"/>
      <c r="QIO2384" s="467"/>
      <c r="QIP2384" s="467"/>
      <c r="QIQ2384" s="467"/>
      <c r="QIR2384" s="467"/>
      <c r="QIS2384" s="467"/>
      <c r="QIT2384" s="467"/>
      <c r="QIU2384" s="467"/>
      <c r="QIV2384" s="1055"/>
      <c r="QIW2384" s="695"/>
      <c r="QIX2384" s="696"/>
      <c r="QIY2384" s="696"/>
      <c r="QIZ2384" s="697"/>
      <c r="QJA2384" s="697"/>
      <c r="QJB2384" s="473"/>
      <c r="QJC2384" s="470"/>
      <c r="QJD2384" s="470"/>
      <c r="QJE2384" s="470"/>
      <c r="QJF2384" s="677"/>
      <c r="QJG2384" s="470"/>
      <c r="QJH2384" s="467"/>
      <c r="QJI2384" s="559"/>
      <c r="QJJ2384" s="467"/>
      <c r="QJK2384" s="467"/>
      <c r="QJL2384" s="467"/>
      <c r="QJM2384" s="467"/>
      <c r="QJN2384" s="467"/>
      <c r="QJO2384" s="467"/>
      <c r="QJP2384" s="467"/>
      <c r="QJQ2384" s="467"/>
      <c r="QJR2384" s="467"/>
      <c r="QJS2384" s="467"/>
      <c r="QJT2384" s="467"/>
      <c r="QJU2384" s="467"/>
      <c r="QJV2384" s="467"/>
      <c r="QJW2384" s="467"/>
      <c r="QJX2384" s="467"/>
      <c r="QJY2384" s="467"/>
      <c r="QJZ2384" s="467"/>
      <c r="QKA2384" s="467"/>
      <c r="QKB2384" s="467"/>
      <c r="QKC2384" s="467"/>
      <c r="QKD2384" s="467"/>
      <c r="QKE2384" s="467"/>
      <c r="QKF2384" s="1055"/>
      <c r="QKG2384" s="695"/>
      <c r="QKH2384" s="696"/>
      <c r="QKI2384" s="696"/>
      <c r="QKJ2384" s="697"/>
      <c r="QKK2384" s="697"/>
      <c r="QKL2384" s="473"/>
      <c r="QKM2384" s="470"/>
      <c r="QKN2384" s="470"/>
      <c r="QKO2384" s="470"/>
      <c r="QKP2384" s="677"/>
      <c r="QKQ2384" s="470"/>
      <c r="QKR2384" s="467"/>
      <c r="QKS2384" s="559"/>
      <c r="QKT2384" s="467"/>
      <c r="QKU2384" s="467"/>
      <c r="QKV2384" s="467"/>
      <c r="QKW2384" s="467"/>
      <c r="QKX2384" s="467"/>
      <c r="QKY2384" s="467"/>
      <c r="QKZ2384" s="467"/>
      <c r="QLA2384" s="467"/>
      <c r="QLB2384" s="467"/>
      <c r="QLC2384" s="467"/>
      <c r="QLD2384" s="467"/>
      <c r="QLE2384" s="467"/>
      <c r="QLF2384" s="467"/>
      <c r="QLG2384" s="467"/>
      <c r="QLH2384" s="467"/>
      <c r="QLI2384" s="467"/>
      <c r="QLJ2384" s="467"/>
      <c r="QLK2384" s="467"/>
      <c r="QLL2384" s="467"/>
      <c r="QLM2384" s="467"/>
      <c r="QLN2384" s="467"/>
      <c r="QLO2384" s="467"/>
      <c r="QLP2384" s="1055"/>
      <c r="QLQ2384" s="695"/>
      <c r="QLR2384" s="696"/>
      <c r="QLS2384" s="696"/>
      <c r="QLT2384" s="697"/>
      <c r="QLU2384" s="697"/>
      <c r="QLV2384" s="473"/>
      <c r="QLW2384" s="470"/>
      <c r="QLX2384" s="470"/>
      <c r="QLY2384" s="470"/>
      <c r="QLZ2384" s="677"/>
      <c r="QMA2384" s="470"/>
      <c r="QMB2384" s="467"/>
      <c r="QMC2384" s="559"/>
      <c r="QMD2384" s="467"/>
      <c r="QME2384" s="467"/>
      <c r="QMF2384" s="467"/>
      <c r="QMG2384" s="467"/>
      <c r="QMH2384" s="467"/>
      <c r="QMI2384" s="467"/>
      <c r="QMJ2384" s="467"/>
      <c r="QMK2384" s="467"/>
      <c r="QML2384" s="467"/>
      <c r="QMM2384" s="467"/>
      <c r="QMN2384" s="467"/>
      <c r="QMO2384" s="467"/>
      <c r="QMP2384" s="467"/>
      <c r="QMQ2384" s="467"/>
      <c r="QMR2384" s="467"/>
      <c r="QMS2384" s="467"/>
      <c r="QMT2384" s="467"/>
      <c r="QMU2384" s="467"/>
      <c r="QMV2384" s="467"/>
      <c r="QMW2384" s="467"/>
      <c r="QMX2384" s="467"/>
      <c r="QMY2384" s="467"/>
      <c r="QMZ2384" s="1055"/>
      <c r="QNA2384" s="695"/>
      <c r="QNB2384" s="696"/>
      <c r="QNC2384" s="696"/>
      <c r="QND2384" s="697"/>
      <c r="QNE2384" s="697"/>
      <c r="QNF2384" s="473"/>
      <c r="QNG2384" s="470"/>
      <c r="QNH2384" s="470"/>
      <c r="QNI2384" s="470"/>
      <c r="QNJ2384" s="677"/>
      <c r="QNK2384" s="470"/>
      <c r="QNL2384" s="467"/>
      <c r="QNM2384" s="559"/>
      <c r="QNN2384" s="467"/>
      <c r="QNO2384" s="467"/>
      <c r="QNP2384" s="467"/>
      <c r="QNQ2384" s="467"/>
      <c r="QNR2384" s="467"/>
      <c r="QNS2384" s="467"/>
      <c r="QNT2384" s="467"/>
      <c r="QNU2384" s="467"/>
      <c r="QNV2384" s="467"/>
      <c r="QNW2384" s="467"/>
      <c r="QNX2384" s="467"/>
      <c r="QNY2384" s="467"/>
      <c r="QNZ2384" s="467"/>
      <c r="QOA2384" s="467"/>
      <c r="QOB2384" s="467"/>
      <c r="QOC2384" s="467"/>
      <c r="QOD2384" s="467"/>
      <c r="QOE2384" s="467"/>
      <c r="QOF2384" s="467"/>
      <c r="QOG2384" s="467"/>
      <c r="QOH2384" s="467"/>
      <c r="QOI2384" s="467"/>
      <c r="QOJ2384" s="1055"/>
      <c r="QOK2384" s="695"/>
      <c r="QOL2384" s="696"/>
      <c r="QOM2384" s="696"/>
      <c r="QON2384" s="697"/>
      <c r="QOO2384" s="697"/>
      <c r="QOP2384" s="473"/>
      <c r="QOQ2384" s="470"/>
      <c r="QOR2384" s="470"/>
      <c r="QOS2384" s="470"/>
      <c r="QOT2384" s="677"/>
      <c r="QOU2384" s="470"/>
      <c r="QOV2384" s="467"/>
      <c r="QOW2384" s="559"/>
      <c r="QOX2384" s="467"/>
      <c r="QOY2384" s="467"/>
      <c r="QOZ2384" s="467"/>
      <c r="QPA2384" s="467"/>
      <c r="QPB2384" s="467"/>
      <c r="QPC2384" s="467"/>
      <c r="QPD2384" s="467"/>
      <c r="QPE2384" s="467"/>
      <c r="QPF2384" s="467"/>
      <c r="QPG2384" s="467"/>
      <c r="QPH2384" s="467"/>
      <c r="QPI2384" s="467"/>
      <c r="QPJ2384" s="467"/>
      <c r="QPK2384" s="467"/>
      <c r="QPL2384" s="467"/>
      <c r="QPM2384" s="467"/>
      <c r="QPN2384" s="467"/>
      <c r="QPO2384" s="467"/>
      <c r="QPP2384" s="467"/>
      <c r="QPQ2384" s="467"/>
      <c r="QPR2384" s="467"/>
      <c r="QPS2384" s="467"/>
      <c r="QPT2384" s="1055"/>
      <c r="QPU2384" s="695"/>
      <c r="QPV2384" s="696"/>
      <c r="QPW2384" s="696"/>
      <c r="QPX2384" s="697"/>
      <c r="QPY2384" s="697"/>
      <c r="QPZ2384" s="473"/>
      <c r="QQA2384" s="470"/>
      <c r="QQB2384" s="470"/>
      <c r="QQC2384" s="470"/>
      <c r="QQD2384" s="677"/>
      <c r="QQE2384" s="470"/>
      <c r="QQF2384" s="467"/>
      <c r="QQG2384" s="559"/>
      <c r="QQH2384" s="467"/>
      <c r="QQI2384" s="467"/>
      <c r="QQJ2384" s="467"/>
      <c r="QQK2384" s="467"/>
      <c r="QQL2384" s="467"/>
      <c r="QQM2384" s="467"/>
      <c r="QQN2384" s="467"/>
      <c r="QQO2384" s="467"/>
      <c r="QQP2384" s="467"/>
      <c r="QQQ2384" s="467"/>
      <c r="QQR2384" s="467"/>
      <c r="QQS2384" s="467"/>
      <c r="QQT2384" s="467"/>
      <c r="QQU2384" s="467"/>
      <c r="QQV2384" s="467"/>
      <c r="QQW2384" s="467"/>
      <c r="QQX2384" s="467"/>
      <c r="QQY2384" s="467"/>
      <c r="QQZ2384" s="467"/>
      <c r="QRA2384" s="467"/>
      <c r="QRB2384" s="467"/>
      <c r="QRC2384" s="467"/>
      <c r="QRD2384" s="1055"/>
      <c r="QRE2384" s="695"/>
      <c r="QRF2384" s="696"/>
      <c r="QRG2384" s="696"/>
      <c r="QRH2384" s="697"/>
      <c r="QRI2384" s="697"/>
      <c r="QRJ2384" s="473"/>
      <c r="QRK2384" s="470"/>
      <c r="QRL2384" s="470"/>
      <c r="QRM2384" s="470"/>
      <c r="QRN2384" s="677"/>
      <c r="QRO2384" s="470"/>
      <c r="QRP2384" s="467"/>
      <c r="QRQ2384" s="559"/>
      <c r="QRR2384" s="467"/>
      <c r="QRS2384" s="467"/>
      <c r="QRT2384" s="467"/>
      <c r="QRU2384" s="467"/>
      <c r="QRV2384" s="467"/>
      <c r="QRW2384" s="467"/>
      <c r="QRX2384" s="467"/>
      <c r="QRY2384" s="467"/>
      <c r="QRZ2384" s="467"/>
      <c r="QSA2384" s="467"/>
      <c r="QSB2384" s="467"/>
      <c r="QSC2384" s="467"/>
      <c r="QSD2384" s="467"/>
      <c r="QSE2384" s="467"/>
      <c r="QSF2384" s="467"/>
      <c r="QSG2384" s="467"/>
      <c r="QSH2384" s="467"/>
      <c r="QSI2384" s="467"/>
      <c r="QSJ2384" s="467"/>
      <c r="QSK2384" s="467"/>
      <c r="QSL2384" s="467"/>
      <c r="QSM2384" s="467"/>
      <c r="QSN2384" s="1055"/>
      <c r="QSO2384" s="695"/>
      <c r="QSP2384" s="696"/>
      <c r="QSQ2384" s="696"/>
      <c r="QSR2384" s="697"/>
      <c r="QSS2384" s="697"/>
      <c r="QST2384" s="473"/>
      <c r="QSU2384" s="470"/>
      <c r="QSV2384" s="470"/>
      <c r="QSW2384" s="470"/>
      <c r="QSX2384" s="677"/>
      <c r="QSY2384" s="470"/>
      <c r="QSZ2384" s="467"/>
      <c r="QTA2384" s="559"/>
      <c r="QTB2384" s="467"/>
      <c r="QTC2384" s="467"/>
      <c r="QTD2384" s="467"/>
      <c r="QTE2384" s="467"/>
      <c r="QTF2384" s="467"/>
      <c r="QTG2384" s="467"/>
      <c r="QTH2384" s="467"/>
      <c r="QTI2384" s="467"/>
      <c r="QTJ2384" s="467"/>
      <c r="QTK2384" s="467"/>
      <c r="QTL2384" s="467"/>
      <c r="QTM2384" s="467"/>
      <c r="QTN2384" s="467"/>
      <c r="QTO2384" s="467"/>
      <c r="QTP2384" s="467"/>
      <c r="QTQ2384" s="467"/>
      <c r="QTR2384" s="467"/>
      <c r="QTS2384" s="467"/>
      <c r="QTT2384" s="467"/>
      <c r="QTU2384" s="467"/>
      <c r="QTV2384" s="467"/>
      <c r="QTW2384" s="467"/>
      <c r="QTX2384" s="1055"/>
      <c r="QTY2384" s="695"/>
      <c r="QTZ2384" s="696"/>
      <c r="QUA2384" s="696"/>
      <c r="QUB2384" s="697"/>
      <c r="QUC2384" s="697"/>
      <c r="QUD2384" s="473"/>
      <c r="QUE2384" s="470"/>
      <c r="QUF2384" s="470"/>
      <c r="QUG2384" s="470"/>
      <c r="QUH2384" s="677"/>
      <c r="QUI2384" s="470"/>
      <c r="QUJ2384" s="467"/>
      <c r="QUK2384" s="559"/>
      <c r="QUL2384" s="467"/>
      <c r="QUM2384" s="467"/>
      <c r="QUN2384" s="467"/>
      <c r="QUO2384" s="467"/>
      <c r="QUP2384" s="467"/>
      <c r="QUQ2384" s="467"/>
      <c r="QUR2384" s="467"/>
      <c r="QUS2384" s="467"/>
      <c r="QUT2384" s="467"/>
      <c r="QUU2384" s="467"/>
      <c r="QUV2384" s="467"/>
      <c r="QUW2384" s="467"/>
      <c r="QUX2384" s="467"/>
      <c r="QUY2384" s="467"/>
      <c r="QUZ2384" s="467"/>
      <c r="QVA2384" s="467"/>
      <c r="QVB2384" s="467"/>
      <c r="QVC2384" s="467"/>
      <c r="QVD2384" s="467"/>
      <c r="QVE2384" s="467"/>
      <c r="QVF2384" s="467"/>
      <c r="QVG2384" s="467"/>
      <c r="QVH2384" s="1055"/>
      <c r="QVI2384" s="695"/>
      <c r="QVJ2384" s="696"/>
      <c r="QVK2384" s="696"/>
      <c r="QVL2384" s="697"/>
      <c r="QVM2384" s="697"/>
      <c r="QVN2384" s="473"/>
      <c r="QVO2384" s="470"/>
      <c r="QVP2384" s="470"/>
      <c r="QVQ2384" s="470"/>
      <c r="QVR2384" s="677"/>
      <c r="QVS2384" s="470"/>
      <c r="QVT2384" s="467"/>
      <c r="QVU2384" s="559"/>
      <c r="QVV2384" s="467"/>
      <c r="QVW2384" s="467"/>
      <c r="QVX2384" s="467"/>
      <c r="QVY2384" s="467"/>
      <c r="QVZ2384" s="467"/>
      <c r="QWA2384" s="467"/>
      <c r="QWB2384" s="467"/>
      <c r="QWC2384" s="467"/>
      <c r="QWD2384" s="467"/>
      <c r="QWE2384" s="467"/>
      <c r="QWF2384" s="467"/>
      <c r="QWG2384" s="467"/>
      <c r="QWH2384" s="467"/>
      <c r="QWI2384" s="467"/>
      <c r="QWJ2384" s="467"/>
      <c r="QWK2384" s="467"/>
      <c r="QWL2384" s="467"/>
      <c r="QWM2384" s="467"/>
      <c r="QWN2384" s="467"/>
      <c r="QWO2384" s="467"/>
      <c r="QWP2384" s="467"/>
      <c r="QWQ2384" s="467"/>
      <c r="QWR2384" s="1055"/>
      <c r="QWS2384" s="695"/>
      <c r="QWT2384" s="696"/>
      <c r="QWU2384" s="696"/>
      <c r="QWV2384" s="697"/>
      <c r="QWW2384" s="697"/>
      <c r="QWX2384" s="473"/>
      <c r="QWY2384" s="470"/>
      <c r="QWZ2384" s="470"/>
      <c r="QXA2384" s="470"/>
      <c r="QXB2384" s="677"/>
      <c r="QXC2384" s="470"/>
      <c r="QXD2384" s="467"/>
      <c r="QXE2384" s="559"/>
      <c r="QXF2384" s="467"/>
      <c r="QXG2384" s="467"/>
      <c r="QXH2384" s="467"/>
      <c r="QXI2384" s="467"/>
      <c r="QXJ2384" s="467"/>
      <c r="QXK2384" s="467"/>
      <c r="QXL2384" s="467"/>
      <c r="QXM2384" s="467"/>
      <c r="QXN2384" s="467"/>
      <c r="QXO2384" s="467"/>
      <c r="QXP2384" s="467"/>
      <c r="QXQ2384" s="467"/>
      <c r="QXR2384" s="467"/>
      <c r="QXS2384" s="467"/>
      <c r="QXT2384" s="467"/>
      <c r="QXU2384" s="467"/>
      <c r="QXV2384" s="467"/>
      <c r="QXW2384" s="467"/>
      <c r="QXX2384" s="467"/>
      <c r="QXY2384" s="467"/>
      <c r="QXZ2384" s="467"/>
      <c r="QYA2384" s="467"/>
      <c r="QYB2384" s="1055"/>
      <c r="QYC2384" s="695"/>
      <c r="QYD2384" s="696"/>
      <c r="QYE2384" s="696"/>
      <c r="QYF2384" s="697"/>
      <c r="QYG2384" s="697"/>
      <c r="QYH2384" s="473"/>
      <c r="QYI2384" s="470"/>
      <c r="QYJ2384" s="470"/>
      <c r="QYK2384" s="470"/>
      <c r="QYL2384" s="677"/>
      <c r="QYM2384" s="470"/>
      <c r="QYN2384" s="467"/>
      <c r="QYO2384" s="559"/>
      <c r="QYP2384" s="467"/>
      <c r="QYQ2384" s="467"/>
      <c r="QYR2384" s="467"/>
      <c r="QYS2384" s="467"/>
      <c r="QYT2384" s="467"/>
      <c r="QYU2384" s="467"/>
      <c r="QYV2384" s="467"/>
      <c r="QYW2384" s="467"/>
      <c r="QYX2384" s="467"/>
      <c r="QYY2384" s="467"/>
      <c r="QYZ2384" s="467"/>
      <c r="QZA2384" s="467"/>
      <c r="QZB2384" s="467"/>
      <c r="QZC2384" s="467"/>
      <c r="QZD2384" s="467"/>
      <c r="QZE2384" s="467"/>
      <c r="QZF2384" s="467"/>
      <c r="QZG2384" s="467"/>
      <c r="QZH2384" s="467"/>
      <c r="QZI2384" s="467"/>
      <c r="QZJ2384" s="467"/>
      <c r="QZK2384" s="467"/>
      <c r="QZL2384" s="1055"/>
      <c r="QZM2384" s="695"/>
      <c r="QZN2384" s="696"/>
      <c r="QZO2384" s="696"/>
      <c r="QZP2384" s="697"/>
      <c r="QZQ2384" s="697"/>
      <c r="QZR2384" s="473"/>
      <c r="QZS2384" s="470"/>
      <c r="QZT2384" s="470"/>
      <c r="QZU2384" s="470"/>
      <c r="QZV2384" s="677"/>
      <c r="QZW2384" s="470"/>
      <c r="QZX2384" s="467"/>
      <c r="QZY2384" s="559"/>
      <c r="QZZ2384" s="467"/>
      <c r="RAA2384" s="467"/>
      <c r="RAB2384" s="467"/>
      <c r="RAC2384" s="467"/>
      <c r="RAD2384" s="467"/>
      <c r="RAE2384" s="467"/>
      <c r="RAF2384" s="467"/>
      <c r="RAG2384" s="467"/>
      <c r="RAH2384" s="467"/>
      <c r="RAI2384" s="467"/>
      <c r="RAJ2384" s="467"/>
      <c r="RAK2384" s="467"/>
      <c r="RAL2384" s="467"/>
      <c r="RAM2384" s="467"/>
      <c r="RAN2384" s="467"/>
      <c r="RAO2384" s="467"/>
      <c r="RAP2384" s="467"/>
      <c r="RAQ2384" s="467"/>
      <c r="RAR2384" s="467"/>
      <c r="RAS2384" s="467"/>
      <c r="RAT2384" s="467"/>
      <c r="RAU2384" s="467"/>
      <c r="RAV2384" s="1055"/>
      <c r="RAW2384" s="695"/>
      <c r="RAX2384" s="696"/>
      <c r="RAY2384" s="696"/>
      <c r="RAZ2384" s="697"/>
      <c r="RBA2384" s="697"/>
      <c r="RBB2384" s="473"/>
      <c r="RBC2384" s="470"/>
      <c r="RBD2384" s="470"/>
      <c r="RBE2384" s="470"/>
      <c r="RBF2384" s="677"/>
      <c r="RBG2384" s="470"/>
      <c r="RBH2384" s="467"/>
      <c r="RBI2384" s="559"/>
      <c r="RBJ2384" s="467"/>
      <c r="RBK2384" s="467"/>
      <c r="RBL2384" s="467"/>
      <c r="RBM2384" s="467"/>
      <c r="RBN2384" s="467"/>
      <c r="RBO2384" s="467"/>
      <c r="RBP2384" s="467"/>
      <c r="RBQ2384" s="467"/>
      <c r="RBR2384" s="467"/>
      <c r="RBS2384" s="467"/>
      <c r="RBT2384" s="467"/>
      <c r="RBU2384" s="467"/>
      <c r="RBV2384" s="467"/>
      <c r="RBW2384" s="467"/>
      <c r="RBX2384" s="467"/>
      <c r="RBY2384" s="467"/>
      <c r="RBZ2384" s="467"/>
      <c r="RCA2384" s="467"/>
      <c r="RCB2384" s="467"/>
      <c r="RCC2384" s="467"/>
      <c r="RCD2384" s="467"/>
      <c r="RCE2384" s="467"/>
      <c r="RCF2384" s="1055"/>
      <c r="RCG2384" s="695"/>
      <c r="RCH2384" s="696"/>
      <c r="RCI2384" s="696"/>
      <c r="RCJ2384" s="697"/>
      <c r="RCK2384" s="697"/>
      <c r="RCL2384" s="473"/>
      <c r="RCM2384" s="470"/>
      <c r="RCN2384" s="470"/>
      <c r="RCO2384" s="470"/>
      <c r="RCP2384" s="677"/>
      <c r="RCQ2384" s="470"/>
      <c r="RCR2384" s="467"/>
      <c r="RCS2384" s="559"/>
      <c r="RCT2384" s="467"/>
      <c r="RCU2384" s="467"/>
      <c r="RCV2384" s="467"/>
      <c r="RCW2384" s="467"/>
      <c r="RCX2384" s="467"/>
      <c r="RCY2384" s="467"/>
      <c r="RCZ2384" s="467"/>
      <c r="RDA2384" s="467"/>
      <c r="RDB2384" s="467"/>
      <c r="RDC2384" s="467"/>
      <c r="RDD2384" s="467"/>
      <c r="RDE2384" s="467"/>
      <c r="RDF2384" s="467"/>
      <c r="RDG2384" s="467"/>
      <c r="RDH2384" s="467"/>
      <c r="RDI2384" s="467"/>
      <c r="RDJ2384" s="467"/>
      <c r="RDK2384" s="467"/>
      <c r="RDL2384" s="467"/>
      <c r="RDM2384" s="467"/>
      <c r="RDN2384" s="467"/>
      <c r="RDO2384" s="467"/>
      <c r="RDP2384" s="1055"/>
      <c r="RDQ2384" s="695"/>
      <c r="RDR2384" s="696"/>
      <c r="RDS2384" s="696"/>
      <c r="RDT2384" s="697"/>
      <c r="RDU2384" s="697"/>
      <c r="RDV2384" s="473"/>
      <c r="RDW2384" s="470"/>
      <c r="RDX2384" s="470"/>
      <c r="RDY2384" s="470"/>
      <c r="RDZ2384" s="677"/>
      <c r="REA2384" s="470"/>
      <c r="REB2384" s="467"/>
      <c r="REC2384" s="559"/>
      <c r="RED2384" s="467"/>
      <c r="REE2384" s="467"/>
      <c r="REF2384" s="467"/>
      <c r="REG2384" s="467"/>
      <c r="REH2384" s="467"/>
      <c r="REI2384" s="467"/>
      <c r="REJ2384" s="467"/>
      <c r="REK2384" s="467"/>
      <c r="REL2384" s="467"/>
      <c r="REM2384" s="467"/>
      <c r="REN2384" s="467"/>
      <c r="REO2384" s="467"/>
      <c r="REP2384" s="467"/>
      <c r="REQ2384" s="467"/>
      <c r="RER2384" s="467"/>
      <c r="RES2384" s="467"/>
      <c r="RET2384" s="467"/>
      <c r="REU2384" s="467"/>
      <c r="REV2384" s="467"/>
      <c r="REW2384" s="467"/>
      <c r="REX2384" s="467"/>
      <c r="REY2384" s="467"/>
      <c r="REZ2384" s="1055"/>
      <c r="RFA2384" s="695"/>
      <c r="RFB2384" s="696"/>
      <c r="RFC2384" s="696"/>
      <c r="RFD2384" s="697"/>
      <c r="RFE2384" s="697"/>
      <c r="RFF2384" s="473"/>
      <c r="RFG2384" s="470"/>
      <c r="RFH2384" s="470"/>
      <c r="RFI2384" s="470"/>
      <c r="RFJ2384" s="677"/>
      <c r="RFK2384" s="470"/>
      <c r="RFL2384" s="467"/>
      <c r="RFM2384" s="559"/>
      <c r="RFN2384" s="467"/>
      <c r="RFO2384" s="467"/>
      <c r="RFP2384" s="467"/>
      <c r="RFQ2384" s="467"/>
      <c r="RFR2384" s="467"/>
      <c r="RFS2384" s="467"/>
      <c r="RFT2384" s="467"/>
      <c r="RFU2384" s="467"/>
      <c r="RFV2384" s="467"/>
      <c r="RFW2384" s="467"/>
      <c r="RFX2384" s="467"/>
      <c r="RFY2384" s="467"/>
      <c r="RFZ2384" s="467"/>
      <c r="RGA2384" s="467"/>
      <c r="RGB2384" s="467"/>
      <c r="RGC2384" s="467"/>
      <c r="RGD2384" s="467"/>
      <c r="RGE2384" s="467"/>
      <c r="RGF2384" s="467"/>
      <c r="RGG2384" s="467"/>
      <c r="RGH2384" s="467"/>
      <c r="RGI2384" s="467"/>
      <c r="RGJ2384" s="1055"/>
      <c r="RGK2384" s="695"/>
      <c r="RGL2384" s="696"/>
      <c r="RGM2384" s="696"/>
      <c r="RGN2384" s="697"/>
      <c r="RGO2384" s="697"/>
      <c r="RGP2384" s="473"/>
      <c r="RGQ2384" s="470"/>
      <c r="RGR2384" s="470"/>
      <c r="RGS2384" s="470"/>
      <c r="RGT2384" s="677"/>
      <c r="RGU2384" s="470"/>
      <c r="RGV2384" s="467"/>
      <c r="RGW2384" s="559"/>
      <c r="RGX2384" s="467"/>
      <c r="RGY2384" s="467"/>
      <c r="RGZ2384" s="467"/>
      <c r="RHA2384" s="467"/>
      <c r="RHB2384" s="467"/>
      <c r="RHC2384" s="467"/>
      <c r="RHD2384" s="467"/>
      <c r="RHE2384" s="467"/>
      <c r="RHF2384" s="467"/>
      <c r="RHG2384" s="467"/>
      <c r="RHH2384" s="467"/>
      <c r="RHI2384" s="467"/>
      <c r="RHJ2384" s="467"/>
      <c r="RHK2384" s="467"/>
      <c r="RHL2384" s="467"/>
      <c r="RHM2384" s="467"/>
      <c r="RHN2384" s="467"/>
      <c r="RHO2384" s="467"/>
      <c r="RHP2384" s="467"/>
      <c r="RHQ2384" s="467"/>
      <c r="RHR2384" s="467"/>
      <c r="RHS2384" s="467"/>
      <c r="RHT2384" s="1055"/>
      <c r="RHU2384" s="695"/>
      <c r="RHV2384" s="696"/>
      <c r="RHW2384" s="696"/>
      <c r="RHX2384" s="697"/>
      <c r="RHY2384" s="697"/>
      <c r="RHZ2384" s="473"/>
      <c r="RIA2384" s="470"/>
      <c r="RIB2384" s="470"/>
      <c r="RIC2384" s="470"/>
      <c r="RID2384" s="677"/>
      <c r="RIE2384" s="470"/>
      <c r="RIF2384" s="467"/>
      <c r="RIG2384" s="559"/>
      <c r="RIH2384" s="467"/>
      <c r="RII2384" s="467"/>
      <c r="RIJ2384" s="467"/>
      <c r="RIK2384" s="467"/>
      <c r="RIL2384" s="467"/>
      <c r="RIM2384" s="467"/>
      <c r="RIN2384" s="467"/>
      <c r="RIO2384" s="467"/>
      <c r="RIP2384" s="467"/>
      <c r="RIQ2384" s="467"/>
      <c r="RIR2384" s="467"/>
      <c r="RIS2384" s="467"/>
      <c r="RIT2384" s="467"/>
      <c r="RIU2384" s="467"/>
      <c r="RIV2384" s="467"/>
      <c r="RIW2384" s="467"/>
      <c r="RIX2384" s="467"/>
      <c r="RIY2384" s="467"/>
      <c r="RIZ2384" s="467"/>
      <c r="RJA2384" s="467"/>
      <c r="RJB2384" s="467"/>
      <c r="RJC2384" s="467"/>
      <c r="RJD2384" s="1055"/>
      <c r="RJE2384" s="695"/>
      <c r="RJF2384" s="696"/>
      <c r="RJG2384" s="696"/>
      <c r="RJH2384" s="697"/>
      <c r="RJI2384" s="697"/>
      <c r="RJJ2384" s="473"/>
      <c r="RJK2384" s="470"/>
      <c r="RJL2384" s="470"/>
      <c r="RJM2384" s="470"/>
      <c r="RJN2384" s="677"/>
      <c r="RJO2384" s="470"/>
      <c r="RJP2384" s="467"/>
      <c r="RJQ2384" s="559"/>
      <c r="RJR2384" s="467"/>
      <c r="RJS2384" s="467"/>
      <c r="RJT2384" s="467"/>
      <c r="RJU2384" s="467"/>
      <c r="RJV2384" s="467"/>
      <c r="RJW2384" s="467"/>
      <c r="RJX2384" s="467"/>
      <c r="RJY2384" s="467"/>
      <c r="RJZ2384" s="467"/>
      <c r="RKA2384" s="467"/>
      <c r="RKB2384" s="467"/>
      <c r="RKC2384" s="467"/>
      <c r="RKD2384" s="467"/>
      <c r="RKE2384" s="467"/>
      <c r="RKF2384" s="467"/>
      <c r="RKG2384" s="467"/>
      <c r="RKH2384" s="467"/>
      <c r="RKI2384" s="467"/>
      <c r="RKJ2384" s="467"/>
      <c r="RKK2384" s="467"/>
      <c r="RKL2384" s="467"/>
      <c r="RKM2384" s="467"/>
      <c r="RKN2384" s="1055"/>
      <c r="RKO2384" s="695"/>
      <c r="RKP2384" s="696"/>
      <c r="RKQ2384" s="696"/>
      <c r="RKR2384" s="697"/>
      <c r="RKS2384" s="697"/>
      <c r="RKT2384" s="473"/>
      <c r="RKU2384" s="470"/>
      <c r="RKV2384" s="470"/>
      <c r="RKW2384" s="470"/>
      <c r="RKX2384" s="677"/>
      <c r="RKY2384" s="470"/>
      <c r="RKZ2384" s="467"/>
      <c r="RLA2384" s="559"/>
      <c r="RLB2384" s="467"/>
      <c r="RLC2384" s="467"/>
      <c r="RLD2384" s="467"/>
      <c r="RLE2384" s="467"/>
      <c r="RLF2384" s="467"/>
      <c r="RLG2384" s="467"/>
      <c r="RLH2384" s="467"/>
      <c r="RLI2384" s="467"/>
      <c r="RLJ2384" s="467"/>
      <c r="RLK2384" s="467"/>
      <c r="RLL2384" s="467"/>
      <c r="RLM2384" s="467"/>
      <c r="RLN2384" s="467"/>
      <c r="RLO2384" s="467"/>
      <c r="RLP2384" s="467"/>
      <c r="RLQ2384" s="467"/>
      <c r="RLR2384" s="467"/>
      <c r="RLS2384" s="467"/>
      <c r="RLT2384" s="467"/>
      <c r="RLU2384" s="467"/>
      <c r="RLV2384" s="467"/>
      <c r="RLW2384" s="467"/>
      <c r="RLX2384" s="1055"/>
      <c r="RLY2384" s="695"/>
      <c r="RLZ2384" s="696"/>
      <c r="RMA2384" s="696"/>
      <c r="RMB2384" s="697"/>
      <c r="RMC2384" s="697"/>
      <c r="RMD2384" s="473"/>
      <c r="RME2384" s="470"/>
      <c r="RMF2384" s="470"/>
      <c r="RMG2384" s="470"/>
      <c r="RMH2384" s="677"/>
      <c r="RMI2384" s="470"/>
      <c r="RMJ2384" s="467"/>
      <c r="RMK2384" s="559"/>
      <c r="RML2384" s="467"/>
      <c r="RMM2384" s="467"/>
      <c r="RMN2384" s="467"/>
      <c r="RMO2384" s="467"/>
      <c r="RMP2384" s="467"/>
      <c r="RMQ2384" s="467"/>
      <c r="RMR2384" s="467"/>
      <c r="RMS2384" s="467"/>
      <c r="RMT2384" s="467"/>
      <c r="RMU2384" s="467"/>
      <c r="RMV2384" s="467"/>
      <c r="RMW2384" s="467"/>
      <c r="RMX2384" s="467"/>
      <c r="RMY2384" s="467"/>
      <c r="RMZ2384" s="467"/>
      <c r="RNA2384" s="467"/>
      <c r="RNB2384" s="467"/>
      <c r="RNC2384" s="467"/>
      <c r="RND2384" s="467"/>
      <c r="RNE2384" s="467"/>
      <c r="RNF2384" s="467"/>
      <c r="RNG2384" s="467"/>
      <c r="RNH2384" s="1055"/>
      <c r="RNI2384" s="695"/>
      <c r="RNJ2384" s="696"/>
      <c r="RNK2384" s="696"/>
      <c r="RNL2384" s="697"/>
      <c r="RNM2384" s="697"/>
      <c r="RNN2384" s="473"/>
      <c r="RNO2384" s="470"/>
      <c r="RNP2384" s="470"/>
      <c r="RNQ2384" s="470"/>
      <c r="RNR2384" s="677"/>
      <c r="RNS2384" s="470"/>
      <c r="RNT2384" s="467"/>
      <c r="RNU2384" s="559"/>
      <c r="RNV2384" s="467"/>
      <c r="RNW2384" s="467"/>
      <c r="RNX2384" s="467"/>
      <c r="RNY2384" s="467"/>
      <c r="RNZ2384" s="467"/>
      <c r="ROA2384" s="467"/>
      <c r="ROB2384" s="467"/>
      <c r="ROC2384" s="467"/>
      <c r="ROD2384" s="467"/>
      <c r="ROE2384" s="467"/>
      <c r="ROF2384" s="467"/>
      <c r="ROG2384" s="467"/>
      <c r="ROH2384" s="467"/>
      <c r="ROI2384" s="467"/>
      <c r="ROJ2384" s="467"/>
      <c r="ROK2384" s="467"/>
      <c r="ROL2384" s="467"/>
      <c r="ROM2384" s="467"/>
      <c r="RON2384" s="467"/>
      <c r="ROO2384" s="467"/>
      <c r="ROP2384" s="467"/>
      <c r="ROQ2384" s="467"/>
      <c r="ROR2384" s="1055"/>
      <c r="ROS2384" s="695"/>
      <c r="ROT2384" s="696"/>
      <c r="ROU2384" s="696"/>
      <c r="ROV2384" s="697"/>
      <c r="ROW2384" s="697"/>
      <c r="ROX2384" s="473"/>
      <c r="ROY2384" s="470"/>
      <c r="ROZ2384" s="470"/>
      <c r="RPA2384" s="470"/>
      <c r="RPB2384" s="677"/>
      <c r="RPC2384" s="470"/>
      <c r="RPD2384" s="467"/>
      <c r="RPE2384" s="559"/>
      <c r="RPF2384" s="467"/>
      <c r="RPG2384" s="467"/>
      <c r="RPH2384" s="467"/>
      <c r="RPI2384" s="467"/>
      <c r="RPJ2384" s="467"/>
      <c r="RPK2384" s="467"/>
      <c r="RPL2384" s="467"/>
      <c r="RPM2384" s="467"/>
      <c r="RPN2384" s="467"/>
      <c r="RPO2384" s="467"/>
      <c r="RPP2384" s="467"/>
      <c r="RPQ2384" s="467"/>
      <c r="RPR2384" s="467"/>
      <c r="RPS2384" s="467"/>
      <c r="RPT2384" s="467"/>
      <c r="RPU2384" s="467"/>
      <c r="RPV2384" s="467"/>
      <c r="RPW2384" s="467"/>
      <c r="RPX2384" s="467"/>
      <c r="RPY2384" s="467"/>
      <c r="RPZ2384" s="467"/>
      <c r="RQA2384" s="467"/>
      <c r="RQB2384" s="1055"/>
      <c r="RQC2384" s="695"/>
      <c r="RQD2384" s="696"/>
      <c r="RQE2384" s="696"/>
      <c r="RQF2384" s="697"/>
      <c r="RQG2384" s="697"/>
      <c r="RQH2384" s="473"/>
      <c r="RQI2384" s="470"/>
      <c r="RQJ2384" s="470"/>
      <c r="RQK2384" s="470"/>
      <c r="RQL2384" s="677"/>
      <c r="RQM2384" s="470"/>
      <c r="RQN2384" s="467"/>
      <c r="RQO2384" s="559"/>
      <c r="RQP2384" s="467"/>
      <c r="RQQ2384" s="467"/>
      <c r="RQR2384" s="467"/>
      <c r="RQS2384" s="467"/>
      <c r="RQT2384" s="467"/>
      <c r="RQU2384" s="467"/>
      <c r="RQV2384" s="467"/>
      <c r="RQW2384" s="467"/>
      <c r="RQX2384" s="467"/>
      <c r="RQY2384" s="467"/>
      <c r="RQZ2384" s="467"/>
      <c r="RRA2384" s="467"/>
      <c r="RRB2384" s="467"/>
      <c r="RRC2384" s="467"/>
      <c r="RRD2384" s="467"/>
      <c r="RRE2384" s="467"/>
      <c r="RRF2384" s="467"/>
      <c r="RRG2384" s="467"/>
      <c r="RRH2384" s="467"/>
      <c r="RRI2384" s="467"/>
      <c r="RRJ2384" s="467"/>
      <c r="RRK2384" s="467"/>
      <c r="RRL2384" s="1055"/>
      <c r="RRM2384" s="695"/>
      <c r="RRN2384" s="696"/>
      <c r="RRO2384" s="696"/>
      <c r="RRP2384" s="697"/>
      <c r="RRQ2384" s="697"/>
      <c r="RRR2384" s="473"/>
      <c r="RRS2384" s="470"/>
      <c r="RRT2384" s="470"/>
      <c r="RRU2384" s="470"/>
      <c r="RRV2384" s="677"/>
      <c r="RRW2384" s="470"/>
      <c r="RRX2384" s="467"/>
      <c r="RRY2384" s="559"/>
      <c r="RRZ2384" s="467"/>
      <c r="RSA2384" s="467"/>
      <c r="RSB2384" s="467"/>
      <c r="RSC2384" s="467"/>
      <c r="RSD2384" s="467"/>
      <c r="RSE2384" s="467"/>
      <c r="RSF2384" s="467"/>
      <c r="RSG2384" s="467"/>
      <c r="RSH2384" s="467"/>
      <c r="RSI2384" s="467"/>
      <c r="RSJ2384" s="467"/>
      <c r="RSK2384" s="467"/>
      <c r="RSL2384" s="467"/>
      <c r="RSM2384" s="467"/>
      <c r="RSN2384" s="467"/>
      <c r="RSO2384" s="467"/>
      <c r="RSP2384" s="467"/>
      <c r="RSQ2384" s="467"/>
      <c r="RSR2384" s="467"/>
      <c r="RSS2384" s="467"/>
      <c r="RST2384" s="467"/>
      <c r="RSU2384" s="467"/>
      <c r="RSV2384" s="1055"/>
      <c r="RSW2384" s="695"/>
      <c r="RSX2384" s="696"/>
      <c r="RSY2384" s="696"/>
      <c r="RSZ2384" s="697"/>
      <c r="RTA2384" s="697"/>
      <c r="RTB2384" s="473"/>
      <c r="RTC2384" s="470"/>
      <c r="RTD2384" s="470"/>
      <c r="RTE2384" s="470"/>
      <c r="RTF2384" s="677"/>
      <c r="RTG2384" s="470"/>
      <c r="RTH2384" s="467"/>
      <c r="RTI2384" s="559"/>
      <c r="RTJ2384" s="467"/>
      <c r="RTK2384" s="467"/>
      <c r="RTL2384" s="467"/>
      <c r="RTM2384" s="467"/>
      <c r="RTN2384" s="467"/>
      <c r="RTO2384" s="467"/>
      <c r="RTP2384" s="467"/>
      <c r="RTQ2384" s="467"/>
      <c r="RTR2384" s="467"/>
      <c r="RTS2384" s="467"/>
      <c r="RTT2384" s="467"/>
      <c r="RTU2384" s="467"/>
      <c r="RTV2384" s="467"/>
      <c r="RTW2384" s="467"/>
      <c r="RTX2384" s="467"/>
      <c r="RTY2384" s="467"/>
      <c r="RTZ2384" s="467"/>
      <c r="RUA2384" s="467"/>
      <c r="RUB2384" s="467"/>
      <c r="RUC2384" s="467"/>
      <c r="RUD2384" s="467"/>
      <c r="RUE2384" s="467"/>
      <c r="RUF2384" s="1055"/>
      <c r="RUG2384" s="695"/>
      <c r="RUH2384" s="696"/>
      <c r="RUI2384" s="696"/>
      <c r="RUJ2384" s="697"/>
      <c r="RUK2384" s="697"/>
      <c r="RUL2384" s="473"/>
      <c r="RUM2384" s="470"/>
      <c r="RUN2384" s="470"/>
      <c r="RUO2384" s="470"/>
      <c r="RUP2384" s="677"/>
      <c r="RUQ2384" s="470"/>
      <c r="RUR2384" s="467"/>
      <c r="RUS2384" s="559"/>
      <c r="RUT2384" s="467"/>
      <c r="RUU2384" s="467"/>
      <c r="RUV2384" s="467"/>
      <c r="RUW2384" s="467"/>
      <c r="RUX2384" s="467"/>
      <c r="RUY2384" s="467"/>
      <c r="RUZ2384" s="467"/>
      <c r="RVA2384" s="467"/>
      <c r="RVB2384" s="467"/>
      <c r="RVC2384" s="467"/>
      <c r="RVD2384" s="467"/>
      <c r="RVE2384" s="467"/>
      <c r="RVF2384" s="467"/>
      <c r="RVG2384" s="467"/>
      <c r="RVH2384" s="467"/>
      <c r="RVI2384" s="467"/>
      <c r="RVJ2384" s="467"/>
      <c r="RVK2384" s="467"/>
      <c r="RVL2384" s="467"/>
      <c r="RVM2384" s="467"/>
      <c r="RVN2384" s="467"/>
      <c r="RVO2384" s="467"/>
      <c r="RVP2384" s="1055"/>
      <c r="RVQ2384" s="695"/>
      <c r="RVR2384" s="696"/>
      <c r="RVS2384" s="696"/>
      <c r="RVT2384" s="697"/>
      <c r="RVU2384" s="697"/>
      <c r="RVV2384" s="473"/>
      <c r="RVW2384" s="470"/>
      <c r="RVX2384" s="470"/>
      <c r="RVY2384" s="470"/>
      <c r="RVZ2384" s="677"/>
      <c r="RWA2384" s="470"/>
      <c r="RWB2384" s="467"/>
      <c r="RWC2384" s="559"/>
      <c r="RWD2384" s="467"/>
      <c r="RWE2384" s="467"/>
      <c r="RWF2384" s="467"/>
      <c r="RWG2384" s="467"/>
      <c r="RWH2384" s="467"/>
      <c r="RWI2384" s="467"/>
      <c r="RWJ2384" s="467"/>
      <c r="RWK2384" s="467"/>
      <c r="RWL2384" s="467"/>
      <c r="RWM2384" s="467"/>
      <c r="RWN2384" s="467"/>
      <c r="RWO2384" s="467"/>
      <c r="RWP2384" s="467"/>
      <c r="RWQ2384" s="467"/>
      <c r="RWR2384" s="467"/>
      <c r="RWS2384" s="467"/>
      <c r="RWT2384" s="467"/>
      <c r="RWU2384" s="467"/>
      <c r="RWV2384" s="467"/>
      <c r="RWW2384" s="467"/>
      <c r="RWX2384" s="467"/>
      <c r="RWY2384" s="467"/>
      <c r="RWZ2384" s="1055"/>
      <c r="RXA2384" s="695"/>
      <c r="RXB2384" s="696"/>
      <c r="RXC2384" s="696"/>
      <c r="RXD2384" s="697"/>
      <c r="RXE2384" s="697"/>
      <c r="RXF2384" s="473"/>
      <c r="RXG2384" s="470"/>
      <c r="RXH2384" s="470"/>
      <c r="RXI2384" s="470"/>
      <c r="RXJ2384" s="677"/>
      <c r="RXK2384" s="470"/>
      <c r="RXL2384" s="467"/>
      <c r="RXM2384" s="559"/>
      <c r="RXN2384" s="467"/>
      <c r="RXO2384" s="467"/>
      <c r="RXP2384" s="467"/>
      <c r="RXQ2384" s="467"/>
      <c r="RXR2384" s="467"/>
      <c r="RXS2384" s="467"/>
      <c r="RXT2384" s="467"/>
      <c r="RXU2384" s="467"/>
      <c r="RXV2384" s="467"/>
      <c r="RXW2384" s="467"/>
      <c r="RXX2384" s="467"/>
      <c r="RXY2384" s="467"/>
      <c r="RXZ2384" s="467"/>
      <c r="RYA2384" s="467"/>
      <c r="RYB2384" s="467"/>
      <c r="RYC2384" s="467"/>
      <c r="RYD2384" s="467"/>
      <c r="RYE2384" s="467"/>
      <c r="RYF2384" s="467"/>
      <c r="RYG2384" s="467"/>
      <c r="RYH2384" s="467"/>
      <c r="RYI2384" s="467"/>
      <c r="RYJ2384" s="1055"/>
      <c r="RYK2384" s="695"/>
      <c r="RYL2384" s="696"/>
      <c r="RYM2384" s="696"/>
      <c r="RYN2384" s="697"/>
      <c r="RYO2384" s="697"/>
      <c r="RYP2384" s="473"/>
      <c r="RYQ2384" s="470"/>
      <c r="RYR2384" s="470"/>
      <c r="RYS2384" s="470"/>
      <c r="RYT2384" s="677"/>
      <c r="RYU2384" s="470"/>
      <c r="RYV2384" s="467"/>
      <c r="RYW2384" s="559"/>
      <c r="RYX2384" s="467"/>
      <c r="RYY2384" s="467"/>
      <c r="RYZ2384" s="467"/>
      <c r="RZA2384" s="467"/>
      <c r="RZB2384" s="467"/>
      <c r="RZC2384" s="467"/>
      <c r="RZD2384" s="467"/>
      <c r="RZE2384" s="467"/>
      <c r="RZF2384" s="467"/>
      <c r="RZG2384" s="467"/>
      <c r="RZH2384" s="467"/>
      <c r="RZI2384" s="467"/>
      <c r="RZJ2384" s="467"/>
      <c r="RZK2384" s="467"/>
      <c r="RZL2384" s="467"/>
      <c r="RZM2384" s="467"/>
      <c r="RZN2384" s="467"/>
      <c r="RZO2384" s="467"/>
      <c r="RZP2384" s="467"/>
      <c r="RZQ2384" s="467"/>
      <c r="RZR2384" s="467"/>
      <c r="RZS2384" s="467"/>
      <c r="RZT2384" s="1055"/>
      <c r="RZU2384" s="695"/>
      <c r="RZV2384" s="696"/>
      <c r="RZW2384" s="696"/>
      <c r="RZX2384" s="697"/>
      <c r="RZY2384" s="697"/>
      <c r="RZZ2384" s="473"/>
      <c r="SAA2384" s="470"/>
      <c r="SAB2384" s="470"/>
      <c r="SAC2384" s="470"/>
      <c r="SAD2384" s="677"/>
      <c r="SAE2384" s="470"/>
      <c r="SAF2384" s="467"/>
      <c r="SAG2384" s="559"/>
      <c r="SAH2384" s="467"/>
      <c r="SAI2384" s="467"/>
      <c r="SAJ2384" s="467"/>
      <c r="SAK2384" s="467"/>
      <c r="SAL2384" s="467"/>
      <c r="SAM2384" s="467"/>
      <c r="SAN2384" s="467"/>
      <c r="SAO2384" s="467"/>
      <c r="SAP2384" s="467"/>
      <c r="SAQ2384" s="467"/>
      <c r="SAR2384" s="467"/>
      <c r="SAS2384" s="467"/>
      <c r="SAT2384" s="467"/>
      <c r="SAU2384" s="467"/>
      <c r="SAV2384" s="467"/>
      <c r="SAW2384" s="467"/>
      <c r="SAX2384" s="467"/>
      <c r="SAY2384" s="467"/>
      <c r="SAZ2384" s="467"/>
      <c r="SBA2384" s="467"/>
      <c r="SBB2384" s="467"/>
      <c r="SBC2384" s="467"/>
      <c r="SBD2384" s="1055"/>
      <c r="SBE2384" s="695"/>
      <c r="SBF2384" s="696"/>
      <c r="SBG2384" s="696"/>
      <c r="SBH2384" s="697"/>
      <c r="SBI2384" s="697"/>
      <c r="SBJ2384" s="473"/>
      <c r="SBK2384" s="470"/>
      <c r="SBL2384" s="470"/>
      <c r="SBM2384" s="470"/>
      <c r="SBN2384" s="677"/>
      <c r="SBO2384" s="470"/>
      <c r="SBP2384" s="467"/>
      <c r="SBQ2384" s="559"/>
      <c r="SBR2384" s="467"/>
      <c r="SBS2384" s="467"/>
      <c r="SBT2384" s="467"/>
      <c r="SBU2384" s="467"/>
      <c r="SBV2384" s="467"/>
      <c r="SBW2384" s="467"/>
      <c r="SBX2384" s="467"/>
      <c r="SBY2384" s="467"/>
      <c r="SBZ2384" s="467"/>
      <c r="SCA2384" s="467"/>
      <c r="SCB2384" s="467"/>
      <c r="SCC2384" s="467"/>
      <c r="SCD2384" s="467"/>
      <c r="SCE2384" s="467"/>
      <c r="SCF2384" s="467"/>
      <c r="SCG2384" s="467"/>
      <c r="SCH2384" s="467"/>
      <c r="SCI2384" s="467"/>
      <c r="SCJ2384" s="467"/>
      <c r="SCK2384" s="467"/>
      <c r="SCL2384" s="467"/>
      <c r="SCM2384" s="467"/>
      <c r="SCN2384" s="1055"/>
      <c r="SCO2384" s="695"/>
      <c r="SCP2384" s="696"/>
      <c r="SCQ2384" s="696"/>
      <c r="SCR2384" s="697"/>
      <c r="SCS2384" s="697"/>
      <c r="SCT2384" s="473"/>
      <c r="SCU2384" s="470"/>
      <c r="SCV2384" s="470"/>
      <c r="SCW2384" s="470"/>
      <c r="SCX2384" s="677"/>
      <c r="SCY2384" s="470"/>
      <c r="SCZ2384" s="467"/>
      <c r="SDA2384" s="559"/>
      <c r="SDB2384" s="467"/>
      <c r="SDC2384" s="467"/>
      <c r="SDD2384" s="467"/>
      <c r="SDE2384" s="467"/>
      <c r="SDF2384" s="467"/>
      <c r="SDG2384" s="467"/>
      <c r="SDH2384" s="467"/>
      <c r="SDI2384" s="467"/>
      <c r="SDJ2384" s="467"/>
      <c r="SDK2384" s="467"/>
      <c r="SDL2384" s="467"/>
      <c r="SDM2384" s="467"/>
      <c r="SDN2384" s="467"/>
      <c r="SDO2384" s="467"/>
      <c r="SDP2384" s="467"/>
      <c r="SDQ2384" s="467"/>
      <c r="SDR2384" s="467"/>
      <c r="SDS2384" s="467"/>
      <c r="SDT2384" s="467"/>
      <c r="SDU2384" s="467"/>
      <c r="SDV2384" s="467"/>
      <c r="SDW2384" s="467"/>
      <c r="SDX2384" s="1055"/>
      <c r="SDY2384" s="695"/>
      <c r="SDZ2384" s="696"/>
      <c r="SEA2384" s="696"/>
      <c r="SEB2384" s="697"/>
      <c r="SEC2384" s="697"/>
      <c r="SED2384" s="473"/>
      <c r="SEE2384" s="470"/>
      <c r="SEF2384" s="470"/>
      <c r="SEG2384" s="470"/>
      <c r="SEH2384" s="677"/>
      <c r="SEI2384" s="470"/>
      <c r="SEJ2384" s="467"/>
      <c r="SEK2384" s="559"/>
      <c r="SEL2384" s="467"/>
      <c r="SEM2384" s="467"/>
      <c r="SEN2384" s="467"/>
      <c r="SEO2384" s="467"/>
      <c r="SEP2384" s="467"/>
      <c r="SEQ2384" s="467"/>
      <c r="SER2384" s="467"/>
      <c r="SES2384" s="467"/>
      <c r="SET2384" s="467"/>
      <c r="SEU2384" s="467"/>
      <c r="SEV2384" s="467"/>
      <c r="SEW2384" s="467"/>
      <c r="SEX2384" s="467"/>
      <c r="SEY2384" s="467"/>
      <c r="SEZ2384" s="467"/>
      <c r="SFA2384" s="467"/>
      <c r="SFB2384" s="467"/>
      <c r="SFC2384" s="467"/>
      <c r="SFD2384" s="467"/>
      <c r="SFE2384" s="467"/>
      <c r="SFF2384" s="467"/>
      <c r="SFG2384" s="467"/>
      <c r="SFH2384" s="1055"/>
      <c r="SFI2384" s="695"/>
      <c r="SFJ2384" s="696"/>
      <c r="SFK2384" s="696"/>
      <c r="SFL2384" s="697"/>
      <c r="SFM2384" s="697"/>
      <c r="SFN2384" s="473"/>
      <c r="SFO2384" s="470"/>
      <c r="SFP2384" s="470"/>
      <c r="SFQ2384" s="470"/>
      <c r="SFR2384" s="677"/>
      <c r="SFS2384" s="470"/>
      <c r="SFT2384" s="467"/>
      <c r="SFU2384" s="559"/>
      <c r="SFV2384" s="467"/>
      <c r="SFW2384" s="467"/>
      <c r="SFX2384" s="467"/>
      <c r="SFY2384" s="467"/>
      <c r="SFZ2384" s="467"/>
      <c r="SGA2384" s="467"/>
      <c r="SGB2384" s="467"/>
      <c r="SGC2384" s="467"/>
      <c r="SGD2384" s="467"/>
      <c r="SGE2384" s="467"/>
      <c r="SGF2384" s="467"/>
      <c r="SGG2384" s="467"/>
      <c r="SGH2384" s="467"/>
      <c r="SGI2384" s="467"/>
      <c r="SGJ2384" s="467"/>
      <c r="SGK2384" s="467"/>
      <c r="SGL2384" s="467"/>
      <c r="SGM2384" s="467"/>
      <c r="SGN2384" s="467"/>
      <c r="SGO2384" s="467"/>
      <c r="SGP2384" s="467"/>
      <c r="SGQ2384" s="467"/>
      <c r="SGR2384" s="1055"/>
      <c r="SGS2384" s="695"/>
      <c r="SGT2384" s="696"/>
      <c r="SGU2384" s="696"/>
      <c r="SGV2384" s="697"/>
      <c r="SGW2384" s="697"/>
      <c r="SGX2384" s="473"/>
      <c r="SGY2384" s="470"/>
      <c r="SGZ2384" s="470"/>
      <c r="SHA2384" s="470"/>
      <c r="SHB2384" s="677"/>
      <c r="SHC2384" s="470"/>
      <c r="SHD2384" s="467"/>
      <c r="SHE2384" s="559"/>
      <c r="SHF2384" s="467"/>
      <c r="SHG2384" s="467"/>
      <c r="SHH2384" s="467"/>
      <c r="SHI2384" s="467"/>
      <c r="SHJ2384" s="467"/>
      <c r="SHK2384" s="467"/>
      <c r="SHL2384" s="467"/>
      <c r="SHM2384" s="467"/>
      <c r="SHN2384" s="467"/>
      <c r="SHO2384" s="467"/>
      <c r="SHP2384" s="467"/>
      <c r="SHQ2384" s="467"/>
      <c r="SHR2384" s="467"/>
      <c r="SHS2384" s="467"/>
      <c r="SHT2384" s="467"/>
      <c r="SHU2384" s="467"/>
      <c r="SHV2384" s="467"/>
      <c r="SHW2384" s="467"/>
      <c r="SHX2384" s="467"/>
      <c r="SHY2384" s="467"/>
      <c r="SHZ2384" s="467"/>
      <c r="SIA2384" s="467"/>
      <c r="SIB2384" s="1055"/>
      <c r="SIC2384" s="695"/>
      <c r="SID2384" s="696"/>
      <c r="SIE2384" s="696"/>
      <c r="SIF2384" s="697"/>
      <c r="SIG2384" s="697"/>
      <c r="SIH2384" s="473"/>
      <c r="SII2384" s="470"/>
      <c r="SIJ2384" s="470"/>
      <c r="SIK2384" s="470"/>
      <c r="SIL2384" s="677"/>
      <c r="SIM2384" s="470"/>
      <c r="SIN2384" s="467"/>
      <c r="SIO2384" s="559"/>
      <c r="SIP2384" s="467"/>
      <c r="SIQ2384" s="467"/>
      <c r="SIR2384" s="467"/>
      <c r="SIS2384" s="467"/>
      <c r="SIT2384" s="467"/>
      <c r="SIU2384" s="467"/>
      <c r="SIV2384" s="467"/>
      <c r="SIW2384" s="467"/>
      <c r="SIX2384" s="467"/>
      <c r="SIY2384" s="467"/>
      <c r="SIZ2384" s="467"/>
      <c r="SJA2384" s="467"/>
      <c r="SJB2384" s="467"/>
      <c r="SJC2384" s="467"/>
      <c r="SJD2384" s="467"/>
      <c r="SJE2384" s="467"/>
      <c r="SJF2384" s="467"/>
      <c r="SJG2384" s="467"/>
      <c r="SJH2384" s="467"/>
      <c r="SJI2384" s="467"/>
      <c r="SJJ2384" s="467"/>
      <c r="SJK2384" s="467"/>
      <c r="SJL2384" s="1055"/>
      <c r="SJM2384" s="695"/>
      <c r="SJN2384" s="696"/>
      <c r="SJO2384" s="696"/>
      <c r="SJP2384" s="697"/>
      <c r="SJQ2384" s="697"/>
      <c r="SJR2384" s="473"/>
      <c r="SJS2384" s="470"/>
      <c r="SJT2384" s="470"/>
      <c r="SJU2384" s="470"/>
      <c r="SJV2384" s="677"/>
      <c r="SJW2384" s="470"/>
      <c r="SJX2384" s="467"/>
      <c r="SJY2384" s="559"/>
      <c r="SJZ2384" s="467"/>
      <c r="SKA2384" s="467"/>
      <c r="SKB2384" s="467"/>
      <c r="SKC2384" s="467"/>
      <c r="SKD2384" s="467"/>
      <c r="SKE2384" s="467"/>
      <c r="SKF2384" s="467"/>
      <c r="SKG2384" s="467"/>
      <c r="SKH2384" s="467"/>
      <c r="SKI2384" s="467"/>
      <c r="SKJ2384" s="467"/>
      <c r="SKK2384" s="467"/>
      <c r="SKL2384" s="467"/>
      <c r="SKM2384" s="467"/>
      <c r="SKN2384" s="467"/>
      <c r="SKO2384" s="467"/>
      <c r="SKP2384" s="467"/>
      <c r="SKQ2384" s="467"/>
      <c r="SKR2384" s="467"/>
      <c r="SKS2384" s="467"/>
      <c r="SKT2384" s="467"/>
      <c r="SKU2384" s="467"/>
      <c r="SKV2384" s="1055"/>
      <c r="SKW2384" s="695"/>
      <c r="SKX2384" s="696"/>
      <c r="SKY2384" s="696"/>
      <c r="SKZ2384" s="697"/>
      <c r="SLA2384" s="697"/>
      <c r="SLB2384" s="473"/>
      <c r="SLC2384" s="470"/>
      <c r="SLD2384" s="470"/>
      <c r="SLE2384" s="470"/>
      <c r="SLF2384" s="677"/>
      <c r="SLG2384" s="470"/>
      <c r="SLH2384" s="467"/>
      <c r="SLI2384" s="559"/>
      <c r="SLJ2384" s="467"/>
      <c r="SLK2384" s="467"/>
      <c r="SLL2384" s="467"/>
      <c r="SLM2384" s="467"/>
      <c r="SLN2384" s="467"/>
      <c r="SLO2384" s="467"/>
      <c r="SLP2384" s="467"/>
      <c r="SLQ2384" s="467"/>
      <c r="SLR2384" s="467"/>
      <c r="SLS2384" s="467"/>
      <c r="SLT2384" s="467"/>
      <c r="SLU2384" s="467"/>
      <c r="SLV2384" s="467"/>
      <c r="SLW2384" s="467"/>
      <c r="SLX2384" s="467"/>
      <c r="SLY2384" s="467"/>
      <c r="SLZ2384" s="467"/>
      <c r="SMA2384" s="467"/>
      <c r="SMB2384" s="467"/>
      <c r="SMC2384" s="467"/>
      <c r="SMD2384" s="467"/>
      <c r="SME2384" s="467"/>
      <c r="SMF2384" s="1055"/>
      <c r="SMG2384" s="695"/>
      <c r="SMH2384" s="696"/>
      <c r="SMI2384" s="696"/>
      <c r="SMJ2384" s="697"/>
      <c r="SMK2384" s="697"/>
      <c r="SML2384" s="473"/>
      <c r="SMM2384" s="470"/>
      <c r="SMN2384" s="470"/>
      <c r="SMO2384" s="470"/>
      <c r="SMP2384" s="677"/>
      <c r="SMQ2384" s="470"/>
      <c r="SMR2384" s="467"/>
      <c r="SMS2384" s="559"/>
      <c r="SMT2384" s="467"/>
      <c r="SMU2384" s="467"/>
      <c r="SMV2384" s="467"/>
      <c r="SMW2384" s="467"/>
      <c r="SMX2384" s="467"/>
      <c r="SMY2384" s="467"/>
      <c r="SMZ2384" s="467"/>
      <c r="SNA2384" s="467"/>
      <c r="SNB2384" s="467"/>
      <c r="SNC2384" s="467"/>
      <c r="SND2384" s="467"/>
      <c r="SNE2384" s="467"/>
      <c r="SNF2384" s="467"/>
      <c r="SNG2384" s="467"/>
      <c r="SNH2384" s="467"/>
      <c r="SNI2384" s="467"/>
      <c r="SNJ2384" s="467"/>
      <c r="SNK2384" s="467"/>
      <c r="SNL2384" s="467"/>
      <c r="SNM2384" s="467"/>
      <c r="SNN2384" s="467"/>
      <c r="SNO2384" s="467"/>
      <c r="SNP2384" s="1055"/>
      <c r="SNQ2384" s="695"/>
      <c r="SNR2384" s="696"/>
      <c r="SNS2384" s="696"/>
      <c r="SNT2384" s="697"/>
      <c r="SNU2384" s="697"/>
      <c r="SNV2384" s="473"/>
      <c r="SNW2384" s="470"/>
      <c r="SNX2384" s="470"/>
      <c r="SNY2384" s="470"/>
      <c r="SNZ2384" s="677"/>
      <c r="SOA2384" s="470"/>
      <c r="SOB2384" s="467"/>
      <c r="SOC2384" s="559"/>
      <c r="SOD2384" s="467"/>
      <c r="SOE2384" s="467"/>
      <c r="SOF2384" s="467"/>
      <c r="SOG2384" s="467"/>
      <c r="SOH2384" s="467"/>
      <c r="SOI2384" s="467"/>
      <c r="SOJ2384" s="467"/>
      <c r="SOK2384" s="467"/>
      <c r="SOL2384" s="467"/>
      <c r="SOM2384" s="467"/>
      <c r="SON2384" s="467"/>
      <c r="SOO2384" s="467"/>
      <c r="SOP2384" s="467"/>
      <c r="SOQ2384" s="467"/>
      <c r="SOR2384" s="467"/>
      <c r="SOS2384" s="467"/>
      <c r="SOT2384" s="467"/>
      <c r="SOU2384" s="467"/>
      <c r="SOV2384" s="467"/>
      <c r="SOW2384" s="467"/>
      <c r="SOX2384" s="467"/>
      <c r="SOY2384" s="467"/>
      <c r="SOZ2384" s="1055"/>
      <c r="SPA2384" s="695"/>
      <c r="SPB2384" s="696"/>
      <c r="SPC2384" s="696"/>
      <c r="SPD2384" s="697"/>
      <c r="SPE2384" s="697"/>
      <c r="SPF2384" s="473"/>
      <c r="SPG2384" s="470"/>
      <c r="SPH2384" s="470"/>
      <c r="SPI2384" s="470"/>
      <c r="SPJ2384" s="677"/>
      <c r="SPK2384" s="470"/>
      <c r="SPL2384" s="467"/>
      <c r="SPM2384" s="559"/>
      <c r="SPN2384" s="467"/>
      <c r="SPO2384" s="467"/>
      <c r="SPP2384" s="467"/>
      <c r="SPQ2384" s="467"/>
      <c r="SPR2384" s="467"/>
      <c r="SPS2384" s="467"/>
      <c r="SPT2384" s="467"/>
      <c r="SPU2384" s="467"/>
      <c r="SPV2384" s="467"/>
      <c r="SPW2384" s="467"/>
      <c r="SPX2384" s="467"/>
      <c r="SPY2384" s="467"/>
      <c r="SPZ2384" s="467"/>
      <c r="SQA2384" s="467"/>
      <c r="SQB2384" s="467"/>
      <c r="SQC2384" s="467"/>
      <c r="SQD2384" s="467"/>
      <c r="SQE2384" s="467"/>
      <c r="SQF2384" s="467"/>
      <c r="SQG2384" s="467"/>
      <c r="SQH2384" s="467"/>
      <c r="SQI2384" s="467"/>
      <c r="SQJ2384" s="1055"/>
      <c r="SQK2384" s="695"/>
      <c r="SQL2384" s="696"/>
      <c r="SQM2384" s="696"/>
      <c r="SQN2384" s="697"/>
      <c r="SQO2384" s="697"/>
      <c r="SQP2384" s="473"/>
      <c r="SQQ2384" s="470"/>
      <c r="SQR2384" s="470"/>
      <c r="SQS2384" s="470"/>
      <c r="SQT2384" s="677"/>
      <c r="SQU2384" s="470"/>
      <c r="SQV2384" s="467"/>
      <c r="SQW2384" s="559"/>
      <c r="SQX2384" s="467"/>
      <c r="SQY2384" s="467"/>
      <c r="SQZ2384" s="467"/>
      <c r="SRA2384" s="467"/>
      <c r="SRB2384" s="467"/>
      <c r="SRC2384" s="467"/>
      <c r="SRD2384" s="467"/>
      <c r="SRE2384" s="467"/>
      <c r="SRF2384" s="467"/>
      <c r="SRG2384" s="467"/>
      <c r="SRH2384" s="467"/>
      <c r="SRI2384" s="467"/>
      <c r="SRJ2384" s="467"/>
      <c r="SRK2384" s="467"/>
      <c r="SRL2384" s="467"/>
      <c r="SRM2384" s="467"/>
      <c r="SRN2384" s="467"/>
      <c r="SRO2384" s="467"/>
      <c r="SRP2384" s="467"/>
      <c r="SRQ2384" s="467"/>
      <c r="SRR2384" s="467"/>
      <c r="SRS2384" s="467"/>
      <c r="SRT2384" s="1055"/>
      <c r="SRU2384" s="695"/>
      <c r="SRV2384" s="696"/>
      <c r="SRW2384" s="696"/>
      <c r="SRX2384" s="697"/>
      <c r="SRY2384" s="697"/>
      <c r="SRZ2384" s="473"/>
      <c r="SSA2384" s="470"/>
      <c r="SSB2384" s="470"/>
      <c r="SSC2384" s="470"/>
      <c r="SSD2384" s="677"/>
      <c r="SSE2384" s="470"/>
      <c r="SSF2384" s="467"/>
      <c r="SSG2384" s="559"/>
      <c r="SSH2384" s="467"/>
      <c r="SSI2384" s="467"/>
      <c r="SSJ2384" s="467"/>
      <c r="SSK2384" s="467"/>
      <c r="SSL2384" s="467"/>
      <c r="SSM2384" s="467"/>
      <c r="SSN2384" s="467"/>
      <c r="SSO2384" s="467"/>
      <c r="SSP2384" s="467"/>
      <c r="SSQ2384" s="467"/>
      <c r="SSR2384" s="467"/>
      <c r="SSS2384" s="467"/>
      <c r="SST2384" s="467"/>
      <c r="SSU2384" s="467"/>
      <c r="SSV2384" s="467"/>
      <c r="SSW2384" s="467"/>
      <c r="SSX2384" s="467"/>
      <c r="SSY2384" s="467"/>
      <c r="SSZ2384" s="467"/>
      <c r="STA2384" s="467"/>
      <c r="STB2384" s="467"/>
      <c r="STC2384" s="467"/>
      <c r="STD2384" s="1055"/>
      <c r="STE2384" s="695"/>
      <c r="STF2384" s="696"/>
      <c r="STG2384" s="696"/>
      <c r="STH2384" s="697"/>
      <c r="STI2384" s="697"/>
      <c r="STJ2384" s="473"/>
      <c r="STK2384" s="470"/>
      <c r="STL2384" s="470"/>
      <c r="STM2384" s="470"/>
      <c r="STN2384" s="677"/>
      <c r="STO2384" s="470"/>
      <c r="STP2384" s="467"/>
      <c r="STQ2384" s="559"/>
      <c r="STR2384" s="467"/>
      <c r="STS2384" s="467"/>
      <c r="STT2384" s="467"/>
      <c r="STU2384" s="467"/>
      <c r="STV2384" s="467"/>
      <c r="STW2384" s="467"/>
      <c r="STX2384" s="467"/>
      <c r="STY2384" s="467"/>
      <c r="STZ2384" s="467"/>
      <c r="SUA2384" s="467"/>
      <c r="SUB2384" s="467"/>
      <c r="SUC2384" s="467"/>
      <c r="SUD2384" s="467"/>
      <c r="SUE2384" s="467"/>
      <c r="SUF2384" s="467"/>
      <c r="SUG2384" s="467"/>
      <c r="SUH2384" s="467"/>
      <c r="SUI2384" s="467"/>
      <c r="SUJ2384" s="467"/>
      <c r="SUK2384" s="467"/>
      <c r="SUL2384" s="467"/>
      <c r="SUM2384" s="467"/>
      <c r="SUN2384" s="1055"/>
      <c r="SUO2384" s="695"/>
      <c r="SUP2384" s="696"/>
      <c r="SUQ2384" s="696"/>
      <c r="SUR2384" s="697"/>
      <c r="SUS2384" s="697"/>
      <c r="SUT2384" s="473"/>
      <c r="SUU2384" s="470"/>
      <c r="SUV2384" s="470"/>
      <c r="SUW2384" s="470"/>
      <c r="SUX2384" s="677"/>
      <c r="SUY2384" s="470"/>
      <c r="SUZ2384" s="467"/>
      <c r="SVA2384" s="559"/>
      <c r="SVB2384" s="467"/>
      <c r="SVC2384" s="467"/>
      <c r="SVD2384" s="467"/>
      <c r="SVE2384" s="467"/>
      <c r="SVF2384" s="467"/>
      <c r="SVG2384" s="467"/>
      <c r="SVH2384" s="467"/>
      <c r="SVI2384" s="467"/>
      <c r="SVJ2384" s="467"/>
      <c r="SVK2384" s="467"/>
      <c r="SVL2384" s="467"/>
      <c r="SVM2384" s="467"/>
      <c r="SVN2384" s="467"/>
      <c r="SVO2384" s="467"/>
      <c r="SVP2384" s="467"/>
      <c r="SVQ2384" s="467"/>
      <c r="SVR2384" s="467"/>
      <c r="SVS2384" s="467"/>
      <c r="SVT2384" s="467"/>
      <c r="SVU2384" s="467"/>
      <c r="SVV2384" s="467"/>
      <c r="SVW2384" s="467"/>
      <c r="SVX2384" s="1055"/>
      <c r="SVY2384" s="695"/>
      <c r="SVZ2384" s="696"/>
      <c r="SWA2384" s="696"/>
      <c r="SWB2384" s="697"/>
      <c r="SWC2384" s="697"/>
      <c r="SWD2384" s="473"/>
      <c r="SWE2384" s="470"/>
      <c r="SWF2384" s="470"/>
      <c r="SWG2384" s="470"/>
      <c r="SWH2384" s="677"/>
      <c r="SWI2384" s="470"/>
      <c r="SWJ2384" s="467"/>
      <c r="SWK2384" s="559"/>
      <c r="SWL2384" s="467"/>
      <c r="SWM2384" s="467"/>
      <c r="SWN2384" s="467"/>
      <c r="SWO2384" s="467"/>
      <c r="SWP2384" s="467"/>
      <c r="SWQ2384" s="467"/>
      <c r="SWR2384" s="467"/>
      <c r="SWS2384" s="467"/>
      <c r="SWT2384" s="467"/>
      <c r="SWU2384" s="467"/>
      <c r="SWV2384" s="467"/>
      <c r="SWW2384" s="467"/>
      <c r="SWX2384" s="467"/>
      <c r="SWY2384" s="467"/>
      <c r="SWZ2384" s="467"/>
      <c r="SXA2384" s="467"/>
      <c r="SXB2384" s="467"/>
      <c r="SXC2384" s="467"/>
      <c r="SXD2384" s="467"/>
      <c r="SXE2384" s="467"/>
      <c r="SXF2384" s="467"/>
      <c r="SXG2384" s="467"/>
      <c r="SXH2384" s="1055"/>
      <c r="SXI2384" s="695"/>
      <c r="SXJ2384" s="696"/>
      <c r="SXK2384" s="696"/>
      <c r="SXL2384" s="697"/>
      <c r="SXM2384" s="697"/>
      <c r="SXN2384" s="473"/>
      <c r="SXO2384" s="470"/>
      <c r="SXP2384" s="470"/>
      <c r="SXQ2384" s="470"/>
      <c r="SXR2384" s="677"/>
      <c r="SXS2384" s="470"/>
      <c r="SXT2384" s="467"/>
      <c r="SXU2384" s="559"/>
      <c r="SXV2384" s="467"/>
      <c r="SXW2384" s="467"/>
      <c r="SXX2384" s="467"/>
      <c r="SXY2384" s="467"/>
      <c r="SXZ2384" s="467"/>
      <c r="SYA2384" s="467"/>
      <c r="SYB2384" s="467"/>
      <c r="SYC2384" s="467"/>
      <c r="SYD2384" s="467"/>
      <c r="SYE2384" s="467"/>
      <c r="SYF2384" s="467"/>
      <c r="SYG2384" s="467"/>
      <c r="SYH2384" s="467"/>
      <c r="SYI2384" s="467"/>
      <c r="SYJ2384" s="467"/>
      <c r="SYK2384" s="467"/>
      <c r="SYL2384" s="467"/>
      <c r="SYM2384" s="467"/>
      <c r="SYN2384" s="467"/>
      <c r="SYO2384" s="467"/>
      <c r="SYP2384" s="467"/>
      <c r="SYQ2384" s="467"/>
      <c r="SYR2384" s="1055"/>
      <c r="SYS2384" s="695"/>
      <c r="SYT2384" s="696"/>
      <c r="SYU2384" s="696"/>
      <c r="SYV2384" s="697"/>
      <c r="SYW2384" s="697"/>
      <c r="SYX2384" s="473"/>
      <c r="SYY2384" s="470"/>
      <c r="SYZ2384" s="470"/>
      <c r="SZA2384" s="470"/>
      <c r="SZB2384" s="677"/>
      <c r="SZC2384" s="470"/>
      <c r="SZD2384" s="467"/>
      <c r="SZE2384" s="559"/>
      <c r="SZF2384" s="467"/>
      <c r="SZG2384" s="467"/>
      <c r="SZH2384" s="467"/>
      <c r="SZI2384" s="467"/>
      <c r="SZJ2384" s="467"/>
      <c r="SZK2384" s="467"/>
      <c r="SZL2384" s="467"/>
      <c r="SZM2384" s="467"/>
      <c r="SZN2384" s="467"/>
      <c r="SZO2384" s="467"/>
      <c r="SZP2384" s="467"/>
      <c r="SZQ2384" s="467"/>
      <c r="SZR2384" s="467"/>
      <c r="SZS2384" s="467"/>
      <c r="SZT2384" s="467"/>
      <c r="SZU2384" s="467"/>
      <c r="SZV2384" s="467"/>
      <c r="SZW2384" s="467"/>
      <c r="SZX2384" s="467"/>
      <c r="SZY2384" s="467"/>
      <c r="SZZ2384" s="467"/>
      <c r="TAA2384" s="467"/>
      <c r="TAB2384" s="1055"/>
      <c r="TAC2384" s="695"/>
      <c r="TAD2384" s="696"/>
      <c r="TAE2384" s="696"/>
      <c r="TAF2384" s="697"/>
      <c r="TAG2384" s="697"/>
      <c r="TAH2384" s="473"/>
      <c r="TAI2384" s="470"/>
      <c r="TAJ2384" s="470"/>
      <c r="TAK2384" s="470"/>
      <c r="TAL2384" s="677"/>
      <c r="TAM2384" s="470"/>
      <c r="TAN2384" s="467"/>
      <c r="TAO2384" s="559"/>
      <c r="TAP2384" s="467"/>
      <c r="TAQ2384" s="467"/>
      <c r="TAR2384" s="467"/>
      <c r="TAS2384" s="467"/>
      <c r="TAT2384" s="467"/>
      <c r="TAU2384" s="467"/>
      <c r="TAV2384" s="467"/>
      <c r="TAW2384" s="467"/>
      <c r="TAX2384" s="467"/>
      <c r="TAY2384" s="467"/>
      <c r="TAZ2384" s="467"/>
      <c r="TBA2384" s="467"/>
      <c r="TBB2384" s="467"/>
      <c r="TBC2384" s="467"/>
      <c r="TBD2384" s="467"/>
      <c r="TBE2384" s="467"/>
      <c r="TBF2384" s="467"/>
      <c r="TBG2384" s="467"/>
      <c r="TBH2384" s="467"/>
      <c r="TBI2384" s="467"/>
      <c r="TBJ2384" s="467"/>
      <c r="TBK2384" s="467"/>
      <c r="TBL2384" s="1055"/>
      <c r="TBM2384" s="695"/>
      <c r="TBN2384" s="696"/>
      <c r="TBO2384" s="696"/>
      <c r="TBP2384" s="697"/>
      <c r="TBQ2384" s="697"/>
      <c r="TBR2384" s="473"/>
      <c r="TBS2384" s="470"/>
      <c r="TBT2384" s="470"/>
      <c r="TBU2384" s="470"/>
      <c r="TBV2384" s="677"/>
      <c r="TBW2384" s="470"/>
      <c r="TBX2384" s="467"/>
      <c r="TBY2384" s="559"/>
      <c r="TBZ2384" s="467"/>
      <c r="TCA2384" s="467"/>
      <c r="TCB2384" s="467"/>
      <c r="TCC2384" s="467"/>
      <c r="TCD2384" s="467"/>
      <c r="TCE2384" s="467"/>
      <c r="TCF2384" s="467"/>
      <c r="TCG2384" s="467"/>
      <c r="TCH2384" s="467"/>
      <c r="TCI2384" s="467"/>
      <c r="TCJ2384" s="467"/>
      <c r="TCK2384" s="467"/>
      <c r="TCL2384" s="467"/>
      <c r="TCM2384" s="467"/>
      <c r="TCN2384" s="467"/>
      <c r="TCO2384" s="467"/>
      <c r="TCP2384" s="467"/>
      <c r="TCQ2384" s="467"/>
      <c r="TCR2384" s="467"/>
      <c r="TCS2384" s="467"/>
      <c r="TCT2384" s="467"/>
      <c r="TCU2384" s="467"/>
      <c r="TCV2384" s="1055"/>
      <c r="TCW2384" s="695"/>
      <c r="TCX2384" s="696"/>
      <c r="TCY2384" s="696"/>
      <c r="TCZ2384" s="697"/>
      <c r="TDA2384" s="697"/>
      <c r="TDB2384" s="473"/>
      <c r="TDC2384" s="470"/>
      <c r="TDD2384" s="470"/>
      <c r="TDE2384" s="470"/>
      <c r="TDF2384" s="677"/>
      <c r="TDG2384" s="470"/>
      <c r="TDH2384" s="467"/>
      <c r="TDI2384" s="559"/>
      <c r="TDJ2384" s="467"/>
      <c r="TDK2384" s="467"/>
      <c r="TDL2384" s="467"/>
      <c r="TDM2384" s="467"/>
      <c r="TDN2384" s="467"/>
      <c r="TDO2384" s="467"/>
      <c r="TDP2384" s="467"/>
      <c r="TDQ2384" s="467"/>
      <c r="TDR2384" s="467"/>
      <c r="TDS2384" s="467"/>
      <c r="TDT2384" s="467"/>
      <c r="TDU2384" s="467"/>
      <c r="TDV2384" s="467"/>
      <c r="TDW2384" s="467"/>
      <c r="TDX2384" s="467"/>
      <c r="TDY2384" s="467"/>
      <c r="TDZ2384" s="467"/>
      <c r="TEA2384" s="467"/>
      <c r="TEB2384" s="467"/>
      <c r="TEC2384" s="467"/>
      <c r="TED2384" s="467"/>
      <c r="TEE2384" s="467"/>
      <c r="TEF2384" s="1055"/>
      <c r="TEG2384" s="695"/>
      <c r="TEH2384" s="696"/>
      <c r="TEI2384" s="696"/>
      <c r="TEJ2384" s="697"/>
      <c r="TEK2384" s="697"/>
      <c r="TEL2384" s="473"/>
      <c r="TEM2384" s="470"/>
      <c r="TEN2384" s="470"/>
      <c r="TEO2384" s="470"/>
      <c r="TEP2384" s="677"/>
      <c r="TEQ2384" s="470"/>
      <c r="TER2384" s="467"/>
      <c r="TES2384" s="559"/>
      <c r="TET2384" s="467"/>
      <c r="TEU2384" s="467"/>
      <c r="TEV2384" s="467"/>
      <c r="TEW2384" s="467"/>
      <c r="TEX2384" s="467"/>
      <c r="TEY2384" s="467"/>
      <c r="TEZ2384" s="467"/>
      <c r="TFA2384" s="467"/>
      <c r="TFB2384" s="467"/>
      <c r="TFC2384" s="467"/>
      <c r="TFD2384" s="467"/>
      <c r="TFE2384" s="467"/>
      <c r="TFF2384" s="467"/>
      <c r="TFG2384" s="467"/>
      <c r="TFH2384" s="467"/>
      <c r="TFI2384" s="467"/>
      <c r="TFJ2384" s="467"/>
      <c r="TFK2384" s="467"/>
      <c r="TFL2384" s="467"/>
      <c r="TFM2384" s="467"/>
      <c r="TFN2384" s="467"/>
      <c r="TFO2384" s="467"/>
      <c r="TFP2384" s="1055"/>
      <c r="TFQ2384" s="695"/>
      <c r="TFR2384" s="696"/>
      <c r="TFS2384" s="696"/>
      <c r="TFT2384" s="697"/>
      <c r="TFU2384" s="697"/>
      <c r="TFV2384" s="473"/>
      <c r="TFW2384" s="470"/>
      <c r="TFX2384" s="470"/>
      <c r="TFY2384" s="470"/>
      <c r="TFZ2384" s="677"/>
      <c r="TGA2384" s="470"/>
      <c r="TGB2384" s="467"/>
      <c r="TGC2384" s="559"/>
      <c r="TGD2384" s="467"/>
      <c r="TGE2384" s="467"/>
      <c r="TGF2384" s="467"/>
      <c r="TGG2384" s="467"/>
      <c r="TGH2384" s="467"/>
      <c r="TGI2384" s="467"/>
      <c r="TGJ2384" s="467"/>
      <c r="TGK2384" s="467"/>
      <c r="TGL2384" s="467"/>
      <c r="TGM2384" s="467"/>
      <c r="TGN2384" s="467"/>
      <c r="TGO2384" s="467"/>
      <c r="TGP2384" s="467"/>
      <c r="TGQ2384" s="467"/>
      <c r="TGR2384" s="467"/>
      <c r="TGS2384" s="467"/>
      <c r="TGT2384" s="467"/>
      <c r="TGU2384" s="467"/>
      <c r="TGV2384" s="467"/>
      <c r="TGW2384" s="467"/>
      <c r="TGX2384" s="467"/>
      <c r="TGY2384" s="467"/>
      <c r="TGZ2384" s="1055"/>
      <c r="THA2384" s="695"/>
      <c r="THB2384" s="696"/>
      <c r="THC2384" s="696"/>
      <c r="THD2384" s="697"/>
      <c r="THE2384" s="697"/>
      <c r="THF2384" s="473"/>
      <c r="THG2384" s="470"/>
      <c r="THH2384" s="470"/>
      <c r="THI2384" s="470"/>
      <c r="THJ2384" s="677"/>
      <c r="THK2384" s="470"/>
      <c r="THL2384" s="467"/>
      <c r="THM2384" s="559"/>
      <c r="THN2384" s="467"/>
      <c r="THO2384" s="467"/>
      <c r="THP2384" s="467"/>
      <c r="THQ2384" s="467"/>
      <c r="THR2384" s="467"/>
      <c r="THS2384" s="467"/>
      <c r="THT2384" s="467"/>
      <c r="THU2384" s="467"/>
      <c r="THV2384" s="467"/>
      <c r="THW2384" s="467"/>
      <c r="THX2384" s="467"/>
      <c r="THY2384" s="467"/>
      <c r="THZ2384" s="467"/>
      <c r="TIA2384" s="467"/>
      <c r="TIB2384" s="467"/>
      <c r="TIC2384" s="467"/>
      <c r="TID2384" s="467"/>
      <c r="TIE2384" s="467"/>
      <c r="TIF2384" s="467"/>
      <c r="TIG2384" s="467"/>
      <c r="TIH2384" s="467"/>
      <c r="TII2384" s="467"/>
      <c r="TIJ2384" s="1055"/>
      <c r="TIK2384" s="695"/>
      <c r="TIL2384" s="696"/>
      <c r="TIM2384" s="696"/>
      <c r="TIN2384" s="697"/>
      <c r="TIO2384" s="697"/>
      <c r="TIP2384" s="473"/>
      <c r="TIQ2384" s="470"/>
      <c r="TIR2384" s="470"/>
      <c r="TIS2384" s="470"/>
      <c r="TIT2384" s="677"/>
      <c r="TIU2384" s="470"/>
      <c r="TIV2384" s="467"/>
      <c r="TIW2384" s="559"/>
      <c r="TIX2384" s="467"/>
      <c r="TIY2384" s="467"/>
      <c r="TIZ2384" s="467"/>
      <c r="TJA2384" s="467"/>
      <c r="TJB2384" s="467"/>
      <c r="TJC2384" s="467"/>
      <c r="TJD2384" s="467"/>
      <c r="TJE2384" s="467"/>
      <c r="TJF2384" s="467"/>
      <c r="TJG2384" s="467"/>
      <c r="TJH2384" s="467"/>
      <c r="TJI2384" s="467"/>
      <c r="TJJ2384" s="467"/>
      <c r="TJK2384" s="467"/>
      <c r="TJL2384" s="467"/>
      <c r="TJM2384" s="467"/>
      <c r="TJN2384" s="467"/>
      <c r="TJO2384" s="467"/>
      <c r="TJP2384" s="467"/>
      <c r="TJQ2384" s="467"/>
      <c r="TJR2384" s="467"/>
      <c r="TJS2384" s="467"/>
      <c r="TJT2384" s="1055"/>
      <c r="TJU2384" s="695"/>
      <c r="TJV2384" s="696"/>
      <c r="TJW2384" s="696"/>
      <c r="TJX2384" s="697"/>
      <c r="TJY2384" s="697"/>
      <c r="TJZ2384" s="473"/>
      <c r="TKA2384" s="470"/>
      <c r="TKB2384" s="470"/>
      <c r="TKC2384" s="470"/>
      <c r="TKD2384" s="677"/>
      <c r="TKE2384" s="470"/>
      <c r="TKF2384" s="467"/>
      <c r="TKG2384" s="559"/>
      <c r="TKH2384" s="467"/>
      <c r="TKI2384" s="467"/>
      <c r="TKJ2384" s="467"/>
      <c r="TKK2384" s="467"/>
      <c r="TKL2384" s="467"/>
      <c r="TKM2384" s="467"/>
      <c r="TKN2384" s="467"/>
      <c r="TKO2384" s="467"/>
      <c r="TKP2384" s="467"/>
      <c r="TKQ2384" s="467"/>
      <c r="TKR2384" s="467"/>
      <c r="TKS2384" s="467"/>
      <c r="TKT2384" s="467"/>
      <c r="TKU2384" s="467"/>
      <c r="TKV2384" s="467"/>
      <c r="TKW2384" s="467"/>
      <c r="TKX2384" s="467"/>
      <c r="TKY2384" s="467"/>
      <c r="TKZ2384" s="467"/>
      <c r="TLA2384" s="467"/>
      <c r="TLB2384" s="467"/>
      <c r="TLC2384" s="467"/>
      <c r="TLD2384" s="1055"/>
      <c r="TLE2384" s="695"/>
      <c r="TLF2384" s="696"/>
      <c r="TLG2384" s="696"/>
      <c r="TLH2384" s="697"/>
      <c r="TLI2384" s="697"/>
      <c r="TLJ2384" s="473"/>
      <c r="TLK2384" s="470"/>
      <c r="TLL2384" s="470"/>
      <c r="TLM2384" s="470"/>
      <c r="TLN2384" s="677"/>
      <c r="TLO2384" s="470"/>
      <c r="TLP2384" s="467"/>
      <c r="TLQ2384" s="559"/>
      <c r="TLR2384" s="467"/>
      <c r="TLS2384" s="467"/>
      <c r="TLT2384" s="467"/>
      <c r="TLU2384" s="467"/>
      <c r="TLV2384" s="467"/>
      <c r="TLW2384" s="467"/>
      <c r="TLX2384" s="467"/>
      <c r="TLY2384" s="467"/>
      <c r="TLZ2384" s="467"/>
      <c r="TMA2384" s="467"/>
      <c r="TMB2384" s="467"/>
      <c r="TMC2384" s="467"/>
      <c r="TMD2384" s="467"/>
      <c r="TME2384" s="467"/>
      <c r="TMF2384" s="467"/>
      <c r="TMG2384" s="467"/>
      <c r="TMH2384" s="467"/>
      <c r="TMI2384" s="467"/>
      <c r="TMJ2384" s="467"/>
      <c r="TMK2384" s="467"/>
      <c r="TML2384" s="467"/>
      <c r="TMM2384" s="467"/>
      <c r="TMN2384" s="1055"/>
      <c r="TMO2384" s="695"/>
      <c r="TMP2384" s="696"/>
      <c r="TMQ2384" s="696"/>
      <c r="TMR2384" s="697"/>
      <c r="TMS2384" s="697"/>
      <c r="TMT2384" s="473"/>
      <c r="TMU2384" s="470"/>
      <c r="TMV2384" s="470"/>
      <c r="TMW2384" s="470"/>
      <c r="TMX2384" s="677"/>
      <c r="TMY2384" s="470"/>
      <c r="TMZ2384" s="467"/>
      <c r="TNA2384" s="559"/>
      <c r="TNB2384" s="467"/>
      <c r="TNC2384" s="467"/>
      <c r="TND2384" s="467"/>
      <c r="TNE2384" s="467"/>
      <c r="TNF2384" s="467"/>
      <c r="TNG2384" s="467"/>
      <c r="TNH2384" s="467"/>
      <c r="TNI2384" s="467"/>
      <c r="TNJ2384" s="467"/>
      <c r="TNK2384" s="467"/>
      <c r="TNL2384" s="467"/>
      <c r="TNM2384" s="467"/>
      <c r="TNN2384" s="467"/>
      <c r="TNO2384" s="467"/>
      <c r="TNP2384" s="467"/>
      <c r="TNQ2384" s="467"/>
      <c r="TNR2384" s="467"/>
      <c r="TNS2384" s="467"/>
      <c r="TNT2384" s="467"/>
      <c r="TNU2384" s="467"/>
      <c r="TNV2384" s="467"/>
      <c r="TNW2384" s="467"/>
      <c r="TNX2384" s="1055"/>
      <c r="TNY2384" s="695"/>
      <c r="TNZ2384" s="696"/>
      <c r="TOA2384" s="696"/>
      <c r="TOB2384" s="697"/>
      <c r="TOC2384" s="697"/>
      <c r="TOD2384" s="473"/>
      <c r="TOE2384" s="470"/>
      <c r="TOF2384" s="470"/>
      <c r="TOG2384" s="470"/>
      <c r="TOH2384" s="677"/>
      <c r="TOI2384" s="470"/>
      <c r="TOJ2384" s="467"/>
      <c r="TOK2384" s="559"/>
      <c r="TOL2384" s="467"/>
      <c r="TOM2384" s="467"/>
      <c r="TON2384" s="467"/>
      <c r="TOO2384" s="467"/>
      <c r="TOP2384" s="467"/>
      <c r="TOQ2384" s="467"/>
      <c r="TOR2384" s="467"/>
      <c r="TOS2384" s="467"/>
      <c r="TOT2384" s="467"/>
      <c r="TOU2384" s="467"/>
      <c r="TOV2384" s="467"/>
      <c r="TOW2384" s="467"/>
      <c r="TOX2384" s="467"/>
      <c r="TOY2384" s="467"/>
      <c r="TOZ2384" s="467"/>
      <c r="TPA2384" s="467"/>
      <c r="TPB2384" s="467"/>
      <c r="TPC2384" s="467"/>
      <c r="TPD2384" s="467"/>
      <c r="TPE2384" s="467"/>
      <c r="TPF2384" s="467"/>
      <c r="TPG2384" s="467"/>
      <c r="TPH2384" s="1055"/>
      <c r="TPI2384" s="695"/>
      <c r="TPJ2384" s="696"/>
      <c r="TPK2384" s="696"/>
      <c r="TPL2384" s="697"/>
      <c r="TPM2384" s="697"/>
      <c r="TPN2384" s="473"/>
      <c r="TPO2384" s="470"/>
      <c r="TPP2384" s="470"/>
      <c r="TPQ2384" s="470"/>
      <c r="TPR2384" s="677"/>
      <c r="TPS2384" s="470"/>
      <c r="TPT2384" s="467"/>
      <c r="TPU2384" s="559"/>
      <c r="TPV2384" s="467"/>
      <c r="TPW2384" s="467"/>
      <c r="TPX2384" s="467"/>
      <c r="TPY2384" s="467"/>
      <c r="TPZ2384" s="467"/>
      <c r="TQA2384" s="467"/>
      <c r="TQB2384" s="467"/>
      <c r="TQC2384" s="467"/>
      <c r="TQD2384" s="467"/>
      <c r="TQE2384" s="467"/>
      <c r="TQF2384" s="467"/>
      <c r="TQG2384" s="467"/>
      <c r="TQH2384" s="467"/>
      <c r="TQI2384" s="467"/>
      <c r="TQJ2384" s="467"/>
      <c r="TQK2384" s="467"/>
      <c r="TQL2384" s="467"/>
      <c r="TQM2384" s="467"/>
      <c r="TQN2384" s="467"/>
      <c r="TQO2384" s="467"/>
      <c r="TQP2384" s="467"/>
      <c r="TQQ2384" s="467"/>
      <c r="TQR2384" s="1055"/>
      <c r="TQS2384" s="695"/>
      <c r="TQT2384" s="696"/>
      <c r="TQU2384" s="696"/>
      <c r="TQV2384" s="697"/>
      <c r="TQW2384" s="697"/>
      <c r="TQX2384" s="473"/>
      <c r="TQY2384" s="470"/>
      <c r="TQZ2384" s="470"/>
      <c r="TRA2384" s="470"/>
      <c r="TRB2384" s="677"/>
      <c r="TRC2384" s="470"/>
      <c r="TRD2384" s="467"/>
      <c r="TRE2384" s="559"/>
      <c r="TRF2384" s="467"/>
      <c r="TRG2384" s="467"/>
      <c r="TRH2384" s="467"/>
      <c r="TRI2384" s="467"/>
      <c r="TRJ2384" s="467"/>
      <c r="TRK2384" s="467"/>
      <c r="TRL2384" s="467"/>
      <c r="TRM2384" s="467"/>
      <c r="TRN2384" s="467"/>
      <c r="TRO2384" s="467"/>
      <c r="TRP2384" s="467"/>
      <c r="TRQ2384" s="467"/>
      <c r="TRR2384" s="467"/>
      <c r="TRS2384" s="467"/>
      <c r="TRT2384" s="467"/>
      <c r="TRU2384" s="467"/>
      <c r="TRV2384" s="467"/>
      <c r="TRW2384" s="467"/>
      <c r="TRX2384" s="467"/>
      <c r="TRY2384" s="467"/>
      <c r="TRZ2384" s="467"/>
      <c r="TSA2384" s="467"/>
      <c r="TSB2384" s="1055"/>
      <c r="TSC2384" s="695"/>
      <c r="TSD2384" s="696"/>
      <c r="TSE2384" s="696"/>
      <c r="TSF2384" s="697"/>
      <c r="TSG2384" s="697"/>
      <c r="TSH2384" s="473"/>
      <c r="TSI2384" s="470"/>
      <c r="TSJ2384" s="470"/>
      <c r="TSK2384" s="470"/>
      <c r="TSL2384" s="677"/>
      <c r="TSM2384" s="470"/>
      <c r="TSN2384" s="467"/>
      <c r="TSO2384" s="559"/>
      <c r="TSP2384" s="467"/>
      <c r="TSQ2384" s="467"/>
      <c r="TSR2384" s="467"/>
      <c r="TSS2384" s="467"/>
      <c r="TST2384" s="467"/>
      <c r="TSU2384" s="467"/>
      <c r="TSV2384" s="467"/>
      <c r="TSW2384" s="467"/>
      <c r="TSX2384" s="467"/>
      <c r="TSY2384" s="467"/>
      <c r="TSZ2384" s="467"/>
      <c r="TTA2384" s="467"/>
      <c r="TTB2384" s="467"/>
      <c r="TTC2384" s="467"/>
      <c r="TTD2384" s="467"/>
      <c r="TTE2384" s="467"/>
      <c r="TTF2384" s="467"/>
      <c r="TTG2384" s="467"/>
      <c r="TTH2384" s="467"/>
      <c r="TTI2384" s="467"/>
      <c r="TTJ2384" s="467"/>
      <c r="TTK2384" s="467"/>
      <c r="TTL2384" s="1055"/>
      <c r="TTM2384" s="695"/>
      <c r="TTN2384" s="696"/>
      <c r="TTO2384" s="696"/>
      <c r="TTP2384" s="697"/>
      <c r="TTQ2384" s="697"/>
      <c r="TTR2384" s="473"/>
      <c r="TTS2384" s="470"/>
      <c r="TTT2384" s="470"/>
      <c r="TTU2384" s="470"/>
      <c r="TTV2384" s="677"/>
      <c r="TTW2384" s="470"/>
      <c r="TTX2384" s="467"/>
      <c r="TTY2384" s="559"/>
      <c r="TTZ2384" s="467"/>
      <c r="TUA2384" s="467"/>
      <c r="TUB2384" s="467"/>
      <c r="TUC2384" s="467"/>
      <c r="TUD2384" s="467"/>
      <c r="TUE2384" s="467"/>
      <c r="TUF2384" s="467"/>
      <c r="TUG2384" s="467"/>
      <c r="TUH2384" s="467"/>
      <c r="TUI2384" s="467"/>
      <c r="TUJ2384" s="467"/>
      <c r="TUK2384" s="467"/>
      <c r="TUL2384" s="467"/>
      <c r="TUM2384" s="467"/>
      <c r="TUN2384" s="467"/>
      <c r="TUO2384" s="467"/>
      <c r="TUP2384" s="467"/>
      <c r="TUQ2384" s="467"/>
      <c r="TUR2384" s="467"/>
      <c r="TUS2384" s="467"/>
      <c r="TUT2384" s="467"/>
      <c r="TUU2384" s="467"/>
      <c r="TUV2384" s="1055"/>
      <c r="TUW2384" s="695"/>
      <c r="TUX2384" s="696"/>
      <c r="TUY2384" s="696"/>
      <c r="TUZ2384" s="697"/>
      <c r="TVA2384" s="697"/>
      <c r="TVB2384" s="473"/>
      <c r="TVC2384" s="470"/>
      <c r="TVD2384" s="470"/>
      <c r="TVE2384" s="470"/>
      <c r="TVF2384" s="677"/>
      <c r="TVG2384" s="470"/>
      <c r="TVH2384" s="467"/>
      <c r="TVI2384" s="559"/>
      <c r="TVJ2384" s="467"/>
      <c r="TVK2384" s="467"/>
      <c r="TVL2384" s="467"/>
      <c r="TVM2384" s="467"/>
      <c r="TVN2384" s="467"/>
      <c r="TVO2384" s="467"/>
      <c r="TVP2384" s="467"/>
      <c r="TVQ2384" s="467"/>
      <c r="TVR2384" s="467"/>
      <c r="TVS2384" s="467"/>
      <c r="TVT2384" s="467"/>
      <c r="TVU2384" s="467"/>
      <c r="TVV2384" s="467"/>
      <c r="TVW2384" s="467"/>
      <c r="TVX2384" s="467"/>
      <c r="TVY2384" s="467"/>
      <c r="TVZ2384" s="467"/>
      <c r="TWA2384" s="467"/>
      <c r="TWB2384" s="467"/>
      <c r="TWC2384" s="467"/>
      <c r="TWD2384" s="467"/>
      <c r="TWE2384" s="467"/>
      <c r="TWF2384" s="1055"/>
      <c r="TWG2384" s="695"/>
      <c r="TWH2384" s="696"/>
      <c r="TWI2384" s="696"/>
      <c r="TWJ2384" s="697"/>
      <c r="TWK2384" s="697"/>
      <c r="TWL2384" s="473"/>
      <c r="TWM2384" s="470"/>
      <c r="TWN2384" s="470"/>
      <c r="TWO2384" s="470"/>
      <c r="TWP2384" s="677"/>
      <c r="TWQ2384" s="470"/>
      <c r="TWR2384" s="467"/>
      <c r="TWS2384" s="559"/>
      <c r="TWT2384" s="467"/>
      <c r="TWU2384" s="467"/>
      <c r="TWV2384" s="467"/>
      <c r="TWW2384" s="467"/>
      <c r="TWX2384" s="467"/>
      <c r="TWY2384" s="467"/>
      <c r="TWZ2384" s="467"/>
      <c r="TXA2384" s="467"/>
      <c r="TXB2384" s="467"/>
      <c r="TXC2384" s="467"/>
      <c r="TXD2384" s="467"/>
      <c r="TXE2384" s="467"/>
      <c r="TXF2384" s="467"/>
      <c r="TXG2384" s="467"/>
      <c r="TXH2384" s="467"/>
      <c r="TXI2384" s="467"/>
      <c r="TXJ2384" s="467"/>
      <c r="TXK2384" s="467"/>
      <c r="TXL2384" s="467"/>
      <c r="TXM2384" s="467"/>
      <c r="TXN2384" s="467"/>
      <c r="TXO2384" s="467"/>
      <c r="TXP2384" s="1055"/>
      <c r="TXQ2384" s="695"/>
      <c r="TXR2384" s="696"/>
      <c r="TXS2384" s="696"/>
      <c r="TXT2384" s="697"/>
      <c r="TXU2384" s="697"/>
      <c r="TXV2384" s="473"/>
      <c r="TXW2384" s="470"/>
      <c r="TXX2384" s="470"/>
      <c r="TXY2384" s="470"/>
      <c r="TXZ2384" s="677"/>
      <c r="TYA2384" s="470"/>
      <c r="TYB2384" s="467"/>
      <c r="TYC2384" s="559"/>
      <c r="TYD2384" s="467"/>
      <c r="TYE2384" s="467"/>
      <c r="TYF2384" s="467"/>
      <c r="TYG2384" s="467"/>
      <c r="TYH2384" s="467"/>
      <c r="TYI2384" s="467"/>
      <c r="TYJ2384" s="467"/>
      <c r="TYK2384" s="467"/>
      <c r="TYL2384" s="467"/>
      <c r="TYM2384" s="467"/>
      <c r="TYN2384" s="467"/>
      <c r="TYO2384" s="467"/>
      <c r="TYP2384" s="467"/>
      <c r="TYQ2384" s="467"/>
      <c r="TYR2384" s="467"/>
      <c r="TYS2384" s="467"/>
      <c r="TYT2384" s="467"/>
      <c r="TYU2384" s="467"/>
      <c r="TYV2384" s="467"/>
      <c r="TYW2384" s="467"/>
      <c r="TYX2384" s="467"/>
      <c r="TYY2384" s="467"/>
      <c r="TYZ2384" s="1055"/>
      <c r="TZA2384" s="695"/>
      <c r="TZB2384" s="696"/>
      <c r="TZC2384" s="696"/>
      <c r="TZD2384" s="697"/>
      <c r="TZE2384" s="697"/>
      <c r="TZF2384" s="473"/>
      <c r="TZG2384" s="470"/>
      <c r="TZH2384" s="470"/>
      <c r="TZI2384" s="470"/>
      <c r="TZJ2384" s="677"/>
      <c r="TZK2384" s="470"/>
      <c r="TZL2384" s="467"/>
      <c r="TZM2384" s="559"/>
      <c r="TZN2384" s="467"/>
      <c r="TZO2384" s="467"/>
      <c r="TZP2384" s="467"/>
      <c r="TZQ2384" s="467"/>
      <c r="TZR2384" s="467"/>
      <c r="TZS2384" s="467"/>
      <c r="TZT2384" s="467"/>
      <c r="TZU2384" s="467"/>
      <c r="TZV2384" s="467"/>
      <c r="TZW2384" s="467"/>
      <c r="TZX2384" s="467"/>
      <c r="TZY2384" s="467"/>
      <c r="TZZ2384" s="467"/>
      <c r="UAA2384" s="467"/>
      <c r="UAB2384" s="467"/>
      <c r="UAC2384" s="467"/>
      <c r="UAD2384" s="467"/>
      <c r="UAE2384" s="467"/>
      <c r="UAF2384" s="467"/>
      <c r="UAG2384" s="467"/>
      <c r="UAH2384" s="467"/>
      <c r="UAI2384" s="467"/>
      <c r="UAJ2384" s="1055"/>
      <c r="UAK2384" s="695"/>
      <c r="UAL2384" s="696"/>
      <c r="UAM2384" s="696"/>
      <c r="UAN2384" s="697"/>
      <c r="UAO2384" s="697"/>
      <c r="UAP2384" s="473"/>
      <c r="UAQ2384" s="470"/>
      <c r="UAR2384" s="470"/>
      <c r="UAS2384" s="470"/>
      <c r="UAT2384" s="677"/>
      <c r="UAU2384" s="470"/>
      <c r="UAV2384" s="467"/>
      <c r="UAW2384" s="559"/>
      <c r="UAX2384" s="467"/>
      <c r="UAY2384" s="467"/>
      <c r="UAZ2384" s="467"/>
      <c r="UBA2384" s="467"/>
      <c r="UBB2384" s="467"/>
      <c r="UBC2384" s="467"/>
      <c r="UBD2384" s="467"/>
      <c r="UBE2384" s="467"/>
      <c r="UBF2384" s="467"/>
      <c r="UBG2384" s="467"/>
      <c r="UBH2384" s="467"/>
      <c r="UBI2384" s="467"/>
      <c r="UBJ2384" s="467"/>
      <c r="UBK2384" s="467"/>
      <c r="UBL2384" s="467"/>
      <c r="UBM2384" s="467"/>
      <c r="UBN2384" s="467"/>
      <c r="UBO2384" s="467"/>
      <c r="UBP2384" s="467"/>
      <c r="UBQ2384" s="467"/>
      <c r="UBR2384" s="467"/>
      <c r="UBS2384" s="467"/>
      <c r="UBT2384" s="1055"/>
      <c r="UBU2384" s="695"/>
      <c r="UBV2384" s="696"/>
      <c r="UBW2384" s="696"/>
      <c r="UBX2384" s="697"/>
      <c r="UBY2384" s="697"/>
      <c r="UBZ2384" s="473"/>
      <c r="UCA2384" s="470"/>
      <c r="UCB2384" s="470"/>
      <c r="UCC2384" s="470"/>
      <c r="UCD2384" s="677"/>
      <c r="UCE2384" s="470"/>
      <c r="UCF2384" s="467"/>
      <c r="UCG2384" s="559"/>
      <c r="UCH2384" s="467"/>
      <c r="UCI2384" s="467"/>
      <c r="UCJ2384" s="467"/>
      <c r="UCK2384" s="467"/>
      <c r="UCL2384" s="467"/>
      <c r="UCM2384" s="467"/>
      <c r="UCN2384" s="467"/>
      <c r="UCO2384" s="467"/>
      <c r="UCP2384" s="467"/>
      <c r="UCQ2384" s="467"/>
      <c r="UCR2384" s="467"/>
      <c r="UCS2384" s="467"/>
      <c r="UCT2384" s="467"/>
      <c r="UCU2384" s="467"/>
      <c r="UCV2384" s="467"/>
      <c r="UCW2384" s="467"/>
      <c r="UCX2384" s="467"/>
      <c r="UCY2384" s="467"/>
      <c r="UCZ2384" s="467"/>
      <c r="UDA2384" s="467"/>
      <c r="UDB2384" s="467"/>
      <c r="UDC2384" s="467"/>
      <c r="UDD2384" s="1055"/>
      <c r="UDE2384" s="695"/>
      <c r="UDF2384" s="696"/>
      <c r="UDG2384" s="696"/>
      <c r="UDH2384" s="697"/>
      <c r="UDI2384" s="697"/>
      <c r="UDJ2384" s="473"/>
      <c r="UDK2384" s="470"/>
      <c r="UDL2384" s="470"/>
      <c r="UDM2384" s="470"/>
      <c r="UDN2384" s="677"/>
      <c r="UDO2384" s="470"/>
      <c r="UDP2384" s="467"/>
      <c r="UDQ2384" s="559"/>
      <c r="UDR2384" s="467"/>
      <c r="UDS2384" s="467"/>
      <c r="UDT2384" s="467"/>
      <c r="UDU2384" s="467"/>
      <c r="UDV2384" s="467"/>
      <c r="UDW2384" s="467"/>
      <c r="UDX2384" s="467"/>
      <c r="UDY2384" s="467"/>
      <c r="UDZ2384" s="467"/>
      <c r="UEA2384" s="467"/>
      <c r="UEB2384" s="467"/>
      <c r="UEC2384" s="467"/>
      <c r="UED2384" s="467"/>
      <c r="UEE2384" s="467"/>
      <c r="UEF2384" s="467"/>
      <c r="UEG2384" s="467"/>
      <c r="UEH2384" s="467"/>
      <c r="UEI2384" s="467"/>
      <c r="UEJ2384" s="467"/>
      <c r="UEK2384" s="467"/>
      <c r="UEL2384" s="467"/>
      <c r="UEM2384" s="467"/>
      <c r="UEN2384" s="1055"/>
      <c r="UEO2384" s="695"/>
      <c r="UEP2384" s="696"/>
      <c r="UEQ2384" s="696"/>
      <c r="UER2384" s="697"/>
      <c r="UES2384" s="697"/>
      <c r="UET2384" s="473"/>
      <c r="UEU2384" s="470"/>
      <c r="UEV2384" s="470"/>
      <c r="UEW2384" s="470"/>
      <c r="UEX2384" s="677"/>
      <c r="UEY2384" s="470"/>
      <c r="UEZ2384" s="467"/>
      <c r="UFA2384" s="559"/>
      <c r="UFB2384" s="467"/>
      <c r="UFC2384" s="467"/>
      <c r="UFD2384" s="467"/>
      <c r="UFE2384" s="467"/>
      <c r="UFF2384" s="467"/>
      <c r="UFG2384" s="467"/>
      <c r="UFH2384" s="467"/>
      <c r="UFI2384" s="467"/>
      <c r="UFJ2384" s="467"/>
      <c r="UFK2384" s="467"/>
      <c r="UFL2384" s="467"/>
      <c r="UFM2384" s="467"/>
      <c r="UFN2384" s="467"/>
      <c r="UFO2384" s="467"/>
      <c r="UFP2384" s="467"/>
      <c r="UFQ2384" s="467"/>
      <c r="UFR2384" s="467"/>
      <c r="UFS2384" s="467"/>
      <c r="UFT2384" s="467"/>
      <c r="UFU2384" s="467"/>
      <c r="UFV2384" s="467"/>
      <c r="UFW2384" s="467"/>
      <c r="UFX2384" s="1055"/>
      <c r="UFY2384" s="695"/>
      <c r="UFZ2384" s="696"/>
      <c r="UGA2384" s="696"/>
      <c r="UGB2384" s="697"/>
      <c r="UGC2384" s="697"/>
      <c r="UGD2384" s="473"/>
      <c r="UGE2384" s="470"/>
      <c r="UGF2384" s="470"/>
      <c r="UGG2384" s="470"/>
      <c r="UGH2384" s="677"/>
      <c r="UGI2384" s="470"/>
      <c r="UGJ2384" s="467"/>
      <c r="UGK2384" s="559"/>
      <c r="UGL2384" s="467"/>
      <c r="UGM2384" s="467"/>
      <c r="UGN2384" s="467"/>
      <c r="UGO2384" s="467"/>
      <c r="UGP2384" s="467"/>
      <c r="UGQ2384" s="467"/>
      <c r="UGR2384" s="467"/>
      <c r="UGS2384" s="467"/>
      <c r="UGT2384" s="467"/>
      <c r="UGU2384" s="467"/>
      <c r="UGV2384" s="467"/>
      <c r="UGW2384" s="467"/>
      <c r="UGX2384" s="467"/>
      <c r="UGY2384" s="467"/>
      <c r="UGZ2384" s="467"/>
      <c r="UHA2384" s="467"/>
      <c r="UHB2384" s="467"/>
      <c r="UHC2384" s="467"/>
      <c r="UHD2384" s="467"/>
      <c r="UHE2384" s="467"/>
      <c r="UHF2384" s="467"/>
      <c r="UHG2384" s="467"/>
      <c r="UHH2384" s="1055"/>
      <c r="UHI2384" s="695"/>
      <c r="UHJ2384" s="696"/>
      <c r="UHK2384" s="696"/>
      <c r="UHL2384" s="697"/>
      <c r="UHM2384" s="697"/>
      <c r="UHN2384" s="473"/>
      <c r="UHO2384" s="470"/>
      <c r="UHP2384" s="470"/>
      <c r="UHQ2384" s="470"/>
      <c r="UHR2384" s="677"/>
      <c r="UHS2384" s="470"/>
      <c r="UHT2384" s="467"/>
      <c r="UHU2384" s="559"/>
      <c r="UHV2384" s="467"/>
      <c r="UHW2384" s="467"/>
      <c r="UHX2384" s="467"/>
      <c r="UHY2384" s="467"/>
      <c r="UHZ2384" s="467"/>
      <c r="UIA2384" s="467"/>
      <c r="UIB2384" s="467"/>
      <c r="UIC2384" s="467"/>
      <c r="UID2384" s="467"/>
      <c r="UIE2384" s="467"/>
      <c r="UIF2384" s="467"/>
      <c r="UIG2384" s="467"/>
      <c r="UIH2384" s="467"/>
      <c r="UII2384" s="467"/>
      <c r="UIJ2384" s="467"/>
      <c r="UIK2384" s="467"/>
      <c r="UIL2384" s="467"/>
      <c r="UIM2384" s="467"/>
      <c r="UIN2384" s="467"/>
      <c r="UIO2384" s="467"/>
      <c r="UIP2384" s="467"/>
      <c r="UIQ2384" s="467"/>
      <c r="UIR2384" s="1055"/>
      <c r="UIS2384" s="695"/>
      <c r="UIT2384" s="696"/>
      <c r="UIU2384" s="696"/>
      <c r="UIV2384" s="697"/>
      <c r="UIW2384" s="697"/>
      <c r="UIX2384" s="473"/>
      <c r="UIY2384" s="470"/>
      <c r="UIZ2384" s="470"/>
      <c r="UJA2384" s="470"/>
      <c r="UJB2384" s="677"/>
      <c r="UJC2384" s="470"/>
      <c r="UJD2384" s="467"/>
      <c r="UJE2384" s="559"/>
      <c r="UJF2384" s="467"/>
      <c r="UJG2384" s="467"/>
      <c r="UJH2384" s="467"/>
      <c r="UJI2384" s="467"/>
      <c r="UJJ2384" s="467"/>
      <c r="UJK2384" s="467"/>
      <c r="UJL2384" s="467"/>
      <c r="UJM2384" s="467"/>
      <c r="UJN2384" s="467"/>
      <c r="UJO2384" s="467"/>
      <c r="UJP2384" s="467"/>
      <c r="UJQ2384" s="467"/>
      <c r="UJR2384" s="467"/>
      <c r="UJS2384" s="467"/>
      <c r="UJT2384" s="467"/>
      <c r="UJU2384" s="467"/>
      <c r="UJV2384" s="467"/>
      <c r="UJW2384" s="467"/>
      <c r="UJX2384" s="467"/>
      <c r="UJY2384" s="467"/>
      <c r="UJZ2384" s="467"/>
      <c r="UKA2384" s="467"/>
      <c r="UKB2384" s="1055"/>
      <c r="UKC2384" s="695"/>
      <c r="UKD2384" s="696"/>
      <c r="UKE2384" s="696"/>
      <c r="UKF2384" s="697"/>
      <c r="UKG2384" s="697"/>
      <c r="UKH2384" s="473"/>
      <c r="UKI2384" s="470"/>
      <c r="UKJ2384" s="470"/>
      <c r="UKK2384" s="470"/>
      <c r="UKL2384" s="677"/>
      <c r="UKM2384" s="470"/>
      <c r="UKN2384" s="467"/>
      <c r="UKO2384" s="559"/>
      <c r="UKP2384" s="467"/>
      <c r="UKQ2384" s="467"/>
      <c r="UKR2384" s="467"/>
      <c r="UKS2384" s="467"/>
      <c r="UKT2384" s="467"/>
      <c r="UKU2384" s="467"/>
      <c r="UKV2384" s="467"/>
      <c r="UKW2384" s="467"/>
      <c r="UKX2384" s="467"/>
      <c r="UKY2384" s="467"/>
      <c r="UKZ2384" s="467"/>
      <c r="ULA2384" s="467"/>
      <c r="ULB2384" s="467"/>
      <c r="ULC2384" s="467"/>
      <c r="ULD2384" s="467"/>
      <c r="ULE2384" s="467"/>
      <c r="ULF2384" s="467"/>
      <c r="ULG2384" s="467"/>
      <c r="ULH2384" s="467"/>
      <c r="ULI2384" s="467"/>
      <c r="ULJ2384" s="467"/>
      <c r="ULK2384" s="467"/>
      <c r="ULL2384" s="1055"/>
      <c r="ULM2384" s="695"/>
      <c r="ULN2384" s="696"/>
      <c r="ULO2384" s="696"/>
      <c r="ULP2384" s="697"/>
      <c r="ULQ2384" s="697"/>
      <c r="ULR2384" s="473"/>
      <c r="ULS2384" s="470"/>
      <c r="ULT2384" s="470"/>
      <c r="ULU2384" s="470"/>
      <c r="ULV2384" s="677"/>
      <c r="ULW2384" s="470"/>
      <c r="ULX2384" s="467"/>
      <c r="ULY2384" s="559"/>
      <c r="ULZ2384" s="467"/>
      <c r="UMA2384" s="467"/>
      <c r="UMB2384" s="467"/>
      <c r="UMC2384" s="467"/>
      <c r="UMD2384" s="467"/>
      <c r="UME2384" s="467"/>
      <c r="UMF2384" s="467"/>
      <c r="UMG2384" s="467"/>
      <c r="UMH2384" s="467"/>
      <c r="UMI2384" s="467"/>
      <c r="UMJ2384" s="467"/>
      <c r="UMK2384" s="467"/>
      <c r="UML2384" s="467"/>
      <c r="UMM2384" s="467"/>
      <c r="UMN2384" s="467"/>
      <c r="UMO2384" s="467"/>
      <c r="UMP2384" s="467"/>
      <c r="UMQ2384" s="467"/>
      <c r="UMR2384" s="467"/>
      <c r="UMS2384" s="467"/>
      <c r="UMT2384" s="467"/>
      <c r="UMU2384" s="467"/>
      <c r="UMV2384" s="1055"/>
      <c r="UMW2384" s="695"/>
      <c r="UMX2384" s="696"/>
      <c r="UMY2384" s="696"/>
      <c r="UMZ2384" s="697"/>
      <c r="UNA2384" s="697"/>
      <c r="UNB2384" s="473"/>
      <c r="UNC2384" s="470"/>
      <c r="UND2384" s="470"/>
      <c r="UNE2384" s="470"/>
      <c r="UNF2384" s="677"/>
      <c r="UNG2384" s="470"/>
      <c r="UNH2384" s="467"/>
      <c r="UNI2384" s="559"/>
      <c r="UNJ2384" s="467"/>
      <c r="UNK2384" s="467"/>
      <c r="UNL2384" s="467"/>
      <c r="UNM2384" s="467"/>
      <c r="UNN2384" s="467"/>
      <c r="UNO2384" s="467"/>
      <c r="UNP2384" s="467"/>
      <c r="UNQ2384" s="467"/>
      <c r="UNR2384" s="467"/>
      <c r="UNS2384" s="467"/>
      <c r="UNT2384" s="467"/>
      <c r="UNU2384" s="467"/>
      <c r="UNV2384" s="467"/>
      <c r="UNW2384" s="467"/>
      <c r="UNX2384" s="467"/>
      <c r="UNY2384" s="467"/>
      <c r="UNZ2384" s="467"/>
      <c r="UOA2384" s="467"/>
      <c r="UOB2384" s="467"/>
      <c r="UOC2384" s="467"/>
      <c r="UOD2384" s="467"/>
      <c r="UOE2384" s="467"/>
      <c r="UOF2384" s="1055"/>
      <c r="UOG2384" s="695"/>
      <c r="UOH2384" s="696"/>
      <c r="UOI2384" s="696"/>
      <c r="UOJ2384" s="697"/>
      <c r="UOK2384" s="697"/>
      <c r="UOL2384" s="473"/>
      <c r="UOM2384" s="470"/>
      <c r="UON2384" s="470"/>
      <c r="UOO2384" s="470"/>
      <c r="UOP2384" s="677"/>
      <c r="UOQ2384" s="470"/>
      <c r="UOR2384" s="467"/>
      <c r="UOS2384" s="559"/>
      <c r="UOT2384" s="467"/>
      <c r="UOU2384" s="467"/>
      <c r="UOV2384" s="467"/>
      <c r="UOW2384" s="467"/>
      <c r="UOX2384" s="467"/>
      <c r="UOY2384" s="467"/>
      <c r="UOZ2384" s="467"/>
      <c r="UPA2384" s="467"/>
      <c r="UPB2384" s="467"/>
      <c r="UPC2384" s="467"/>
      <c r="UPD2384" s="467"/>
      <c r="UPE2384" s="467"/>
      <c r="UPF2384" s="467"/>
      <c r="UPG2384" s="467"/>
      <c r="UPH2384" s="467"/>
      <c r="UPI2384" s="467"/>
      <c r="UPJ2384" s="467"/>
      <c r="UPK2384" s="467"/>
      <c r="UPL2384" s="467"/>
      <c r="UPM2384" s="467"/>
      <c r="UPN2384" s="467"/>
      <c r="UPO2384" s="467"/>
      <c r="UPP2384" s="1055"/>
      <c r="UPQ2384" s="695"/>
      <c r="UPR2384" s="696"/>
      <c r="UPS2384" s="696"/>
      <c r="UPT2384" s="697"/>
      <c r="UPU2384" s="697"/>
      <c r="UPV2384" s="473"/>
      <c r="UPW2384" s="470"/>
      <c r="UPX2384" s="470"/>
      <c r="UPY2384" s="470"/>
      <c r="UPZ2384" s="677"/>
      <c r="UQA2384" s="470"/>
      <c r="UQB2384" s="467"/>
      <c r="UQC2384" s="559"/>
      <c r="UQD2384" s="467"/>
      <c r="UQE2384" s="467"/>
      <c r="UQF2384" s="467"/>
      <c r="UQG2384" s="467"/>
      <c r="UQH2384" s="467"/>
      <c r="UQI2384" s="467"/>
      <c r="UQJ2384" s="467"/>
      <c r="UQK2384" s="467"/>
      <c r="UQL2384" s="467"/>
      <c r="UQM2384" s="467"/>
      <c r="UQN2384" s="467"/>
      <c r="UQO2384" s="467"/>
      <c r="UQP2384" s="467"/>
      <c r="UQQ2384" s="467"/>
      <c r="UQR2384" s="467"/>
      <c r="UQS2384" s="467"/>
      <c r="UQT2384" s="467"/>
      <c r="UQU2384" s="467"/>
      <c r="UQV2384" s="467"/>
      <c r="UQW2384" s="467"/>
      <c r="UQX2384" s="467"/>
      <c r="UQY2384" s="467"/>
      <c r="UQZ2384" s="1055"/>
      <c r="URA2384" s="695"/>
      <c r="URB2384" s="696"/>
      <c r="URC2384" s="696"/>
      <c r="URD2384" s="697"/>
      <c r="URE2384" s="697"/>
      <c r="URF2384" s="473"/>
      <c r="URG2384" s="470"/>
      <c r="URH2384" s="470"/>
      <c r="URI2384" s="470"/>
      <c r="URJ2384" s="677"/>
      <c r="URK2384" s="470"/>
      <c r="URL2384" s="467"/>
      <c r="URM2384" s="559"/>
      <c r="URN2384" s="467"/>
      <c r="URO2384" s="467"/>
      <c r="URP2384" s="467"/>
      <c r="URQ2384" s="467"/>
      <c r="URR2384" s="467"/>
      <c r="URS2384" s="467"/>
      <c r="URT2384" s="467"/>
      <c r="URU2384" s="467"/>
      <c r="URV2384" s="467"/>
      <c r="URW2384" s="467"/>
      <c r="URX2384" s="467"/>
      <c r="URY2384" s="467"/>
      <c r="URZ2384" s="467"/>
      <c r="USA2384" s="467"/>
      <c r="USB2384" s="467"/>
      <c r="USC2384" s="467"/>
      <c r="USD2384" s="467"/>
      <c r="USE2384" s="467"/>
      <c r="USF2384" s="467"/>
      <c r="USG2384" s="467"/>
      <c r="USH2384" s="467"/>
      <c r="USI2384" s="467"/>
      <c r="USJ2384" s="1055"/>
      <c r="USK2384" s="695"/>
      <c r="USL2384" s="696"/>
      <c r="USM2384" s="696"/>
      <c r="USN2384" s="697"/>
      <c r="USO2384" s="697"/>
      <c r="USP2384" s="473"/>
      <c r="USQ2384" s="470"/>
      <c r="USR2384" s="470"/>
      <c r="USS2384" s="470"/>
      <c r="UST2384" s="677"/>
      <c r="USU2384" s="470"/>
      <c r="USV2384" s="467"/>
      <c r="USW2384" s="559"/>
      <c r="USX2384" s="467"/>
      <c r="USY2384" s="467"/>
      <c r="USZ2384" s="467"/>
      <c r="UTA2384" s="467"/>
      <c r="UTB2384" s="467"/>
      <c r="UTC2384" s="467"/>
      <c r="UTD2384" s="467"/>
      <c r="UTE2384" s="467"/>
      <c r="UTF2384" s="467"/>
      <c r="UTG2384" s="467"/>
      <c r="UTH2384" s="467"/>
      <c r="UTI2384" s="467"/>
      <c r="UTJ2384" s="467"/>
      <c r="UTK2384" s="467"/>
      <c r="UTL2384" s="467"/>
      <c r="UTM2384" s="467"/>
      <c r="UTN2384" s="467"/>
      <c r="UTO2384" s="467"/>
      <c r="UTP2384" s="467"/>
      <c r="UTQ2384" s="467"/>
      <c r="UTR2384" s="467"/>
      <c r="UTS2384" s="467"/>
      <c r="UTT2384" s="1055"/>
      <c r="UTU2384" s="695"/>
      <c r="UTV2384" s="696"/>
      <c r="UTW2384" s="696"/>
      <c r="UTX2384" s="697"/>
      <c r="UTY2384" s="697"/>
      <c r="UTZ2384" s="473"/>
      <c r="UUA2384" s="470"/>
      <c r="UUB2384" s="470"/>
      <c r="UUC2384" s="470"/>
      <c r="UUD2384" s="677"/>
      <c r="UUE2384" s="470"/>
      <c r="UUF2384" s="467"/>
      <c r="UUG2384" s="559"/>
      <c r="UUH2384" s="467"/>
      <c r="UUI2384" s="467"/>
      <c r="UUJ2384" s="467"/>
      <c r="UUK2384" s="467"/>
      <c r="UUL2384" s="467"/>
      <c r="UUM2384" s="467"/>
      <c r="UUN2384" s="467"/>
      <c r="UUO2384" s="467"/>
      <c r="UUP2384" s="467"/>
      <c r="UUQ2384" s="467"/>
      <c r="UUR2384" s="467"/>
      <c r="UUS2384" s="467"/>
      <c r="UUT2384" s="467"/>
      <c r="UUU2384" s="467"/>
      <c r="UUV2384" s="467"/>
      <c r="UUW2384" s="467"/>
      <c r="UUX2384" s="467"/>
      <c r="UUY2384" s="467"/>
      <c r="UUZ2384" s="467"/>
      <c r="UVA2384" s="467"/>
      <c r="UVB2384" s="467"/>
      <c r="UVC2384" s="467"/>
      <c r="UVD2384" s="1055"/>
      <c r="UVE2384" s="695"/>
      <c r="UVF2384" s="696"/>
      <c r="UVG2384" s="696"/>
      <c r="UVH2384" s="697"/>
      <c r="UVI2384" s="697"/>
      <c r="UVJ2384" s="473"/>
      <c r="UVK2384" s="470"/>
      <c r="UVL2384" s="470"/>
      <c r="UVM2384" s="470"/>
      <c r="UVN2384" s="677"/>
      <c r="UVO2384" s="470"/>
      <c r="UVP2384" s="467"/>
      <c r="UVQ2384" s="559"/>
      <c r="UVR2384" s="467"/>
      <c r="UVS2384" s="467"/>
      <c r="UVT2384" s="467"/>
      <c r="UVU2384" s="467"/>
      <c r="UVV2384" s="467"/>
      <c r="UVW2384" s="467"/>
      <c r="UVX2384" s="467"/>
      <c r="UVY2384" s="467"/>
      <c r="UVZ2384" s="467"/>
      <c r="UWA2384" s="467"/>
      <c r="UWB2384" s="467"/>
      <c r="UWC2384" s="467"/>
      <c r="UWD2384" s="467"/>
      <c r="UWE2384" s="467"/>
      <c r="UWF2384" s="467"/>
      <c r="UWG2384" s="467"/>
      <c r="UWH2384" s="467"/>
      <c r="UWI2384" s="467"/>
      <c r="UWJ2384" s="467"/>
      <c r="UWK2384" s="467"/>
      <c r="UWL2384" s="467"/>
      <c r="UWM2384" s="467"/>
      <c r="UWN2384" s="1055"/>
      <c r="UWO2384" s="695"/>
      <c r="UWP2384" s="696"/>
      <c r="UWQ2384" s="696"/>
      <c r="UWR2384" s="697"/>
      <c r="UWS2384" s="697"/>
      <c r="UWT2384" s="473"/>
      <c r="UWU2384" s="470"/>
      <c r="UWV2384" s="470"/>
      <c r="UWW2384" s="470"/>
      <c r="UWX2384" s="677"/>
      <c r="UWY2384" s="470"/>
      <c r="UWZ2384" s="467"/>
      <c r="UXA2384" s="559"/>
      <c r="UXB2384" s="467"/>
      <c r="UXC2384" s="467"/>
      <c r="UXD2384" s="467"/>
      <c r="UXE2384" s="467"/>
      <c r="UXF2384" s="467"/>
      <c r="UXG2384" s="467"/>
      <c r="UXH2384" s="467"/>
      <c r="UXI2384" s="467"/>
      <c r="UXJ2384" s="467"/>
      <c r="UXK2384" s="467"/>
      <c r="UXL2384" s="467"/>
      <c r="UXM2384" s="467"/>
      <c r="UXN2384" s="467"/>
      <c r="UXO2384" s="467"/>
      <c r="UXP2384" s="467"/>
      <c r="UXQ2384" s="467"/>
      <c r="UXR2384" s="467"/>
      <c r="UXS2384" s="467"/>
      <c r="UXT2384" s="467"/>
      <c r="UXU2384" s="467"/>
      <c r="UXV2384" s="467"/>
      <c r="UXW2384" s="467"/>
      <c r="UXX2384" s="1055"/>
      <c r="UXY2384" s="695"/>
      <c r="UXZ2384" s="696"/>
      <c r="UYA2384" s="696"/>
      <c r="UYB2384" s="697"/>
      <c r="UYC2384" s="697"/>
      <c r="UYD2384" s="473"/>
      <c r="UYE2384" s="470"/>
      <c r="UYF2384" s="470"/>
      <c r="UYG2384" s="470"/>
      <c r="UYH2384" s="677"/>
      <c r="UYI2384" s="470"/>
      <c r="UYJ2384" s="467"/>
      <c r="UYK2384" s="559"/>
      <c r="UYL2384" s="467"/>
      <c r="UYM2384" s="467"/>
      <c r="UYN2384" s="467"/>
      <c r="UYO2384" s="467"/>
      <c r="UYP2384" s="467"/>
      <c r="UYQ2384" s="467"/>
      <c r="UYR2384" s="467"/>
      <c r="UYS2384" s="467"/>
      <c r="UYT2384" s="467"/>
      <c r="UYU2384" s="467"/>
      <c r="UYV2384" s="467"/>
      <c r="UYW2384" s="467"/>
      <c r="UYX2384" s="467"/>
      <c r="UYY2384" s="467"/>
      <c r="UYZ2384" s="467"/>
      <c r="UZA2384" s="467"/>
      <c r="UZB2384" s="467"/>
      <c r="UZC2384" s="467"/>
      <c r="UZD2384" s="467"/>
      <c r="UZE2384" s="467"/>
      <c r="UZF2384" s="467"/>
      <c r="UZG2384" s="467"/>
      <c r="UZH2384" s="1055"/>
      <c r="UZI2384" s="695"/>
      <c r="UZJ2384" s="696"/>
      <c r="UZK2384" s="696"/>
      <c r="UZL2384" s="697"/>
      <c r="UZM2384" s="697"/>
      <c r="UZN2384" s="473"/>
      <c r="UZO2384" s="470"/>
      <c r="UZP2384" s="470"/>
      <c r="UZQ2384" s="470"/>
      <c r="UZR2384" s="677"/>
      <c r="UZS2384" s="470"/>
      <c r="UZT2384" s="467"/>
      <c r="UZU2384" s="559"/>
      <c r="UZV2384" s="467"/>
      <c r="UZW2384" s="467"/>
      <c r="UZX2384" s="467"/>
      <c r="UZY2384" s="467"/>
      <c r="UZZ2384" s="467"/>
      <c r="VAA2384" s="467"/>
      <c r="VAB2384" s="467"/>
      <c r="VAC2384" s="467"/>
      <c r="VAD2384" s="467"/>
      <c r="VAE2384" s="467"/>
      <c r="VAF2384" s="467"/>
      <c r="VAG2384" s="467"/>
      <c r="VAH2384" s="467"/>
      <c r="VAI2384" s="467"/>
      <c r="VAJ2384" s="467"/>
      <c r="VAK2384" s="467"/>
      <c r="VAL2384" s="467"/>
      <c r="VAM2384" s="467"/>
      <c r="VAN2384" s="467"/>
      <c r="VAO2384" s="467"/>
      <c r="VAP2384" s="467"/>
      <c r="VAQ2384" s="467"/>
      <c r="VAR2384" s="1055"/>
      <c r="VAS2384" s="695"/>
      <c r="VAT2384" s="696"/>
      <c r="VAU2384" s="696"/>
      <c r="VAV2384" s="697"/>
      <c r="VAW2384" s="697"/>
      <c r="VAX2384" s="473"/>
      <c r="VAY2384" s="470"/>
      <c r="VAZ2384" s="470"/>
      <c r="VBA2384" s="470"/>
      <c r="VBB2384" s="677"/>
      <c r="VBC2384" s="470"/>
      <c r="VBD2384" s="467"/>
      <c r="VBE2384" s="559"/>
      <c r="VBF2384" s="467"/>
      <c r="VBG2384" s="467"/>
      <c r="VBH2384" s="467"/>
      <c r="VBI2384" s="467"/>
      <c r="VBJ2384" s="467"/>
      <c r="VBK2384" s="467"/>
      <c r="VBL2384" s="467"/>
      <c r="VBM2384" s="467"/>
      <c r="VBN2384" s="467"/>
      <c r="VBO2384" s="467"/>
      <c r="VBP2384" s="467"/>
      <c r="VBQ2384" s="467"/>
      <c r="VBR2384" s="467"/>
      <c r="VBS2384" s="467"/>
      <c r="VBT2384" s="467"/>
      <c r="VBU2384" s="467"/>
      <c r="VBV2384" s="467"/>
      <c r="VBW2384" s="467"/>
      <c r="VBX2384" s="467"/>
      <c r="VBY2384" s="467"/>
      <c r="VBZ2384" s="467"/>
      <c r="VCA2384" s="467"/>
      <c r="VCB2384" s="1055"/>
      <c r="VCC2384" s="695"/>
      <c r="VCD2384" s="696"/>
      <c r="VCE2384" s="696"/>
      <c r="VCF2384" s="697"/>
      <c r="VCG2384" s="697"/>
      <c r="VCH2384" s="473"/>
      <c r="VCI2384" s="470"/>
      <c r="VCJ2384" s="470"/>
      <c r="VCK2384" s="470"/>
      <c r="VCL2384" s="677"/>
      <c r="VCM2384" s="470"/>
      <c r="VCN2384" s="467"/>
      <c r="VCO2384" s="559"/>
      <c r="VCP2384" s="467"/>
      <c r="VCQ2384" s="467"/>
      <c r="VCR2384" s="467"/>
      <c r="VCS2384" s="467"/>
      <c r="VCT2384" s="467"/>
      <c r="VCU2384" s="467"/>
      <c r="VCV2384" s="467"/>
      <c r="VCW2384" s="467"/>
      <c r="VCX2384" s="467"/>
      <c r="VCY2384" s="467"/>
      <c r="VCZ2384" s="467"/>
      <c r="VDA2384" s="467"/>
      <c r="VDB2384" s="467"/>
      <c r="VDC2384" s="467"/>
      <c r="VDD2384" s="467"/>
      <c r="VDE2384" s="467"/>
      <c r="VDF2384" s="467"/>
      <c r="VDG2384" s="467"/>
      <c r="VDH2384" s="467"/>
      <c r="VDI2384" s="467"/>
      <c r="VDJ2384" s="467"/>
      <c r="VDK2384" s="467"/>
      <c r="VDL2384" s="1055"/>
      <c r="VDM2384" s="695"/>
      <c r="VDN2384" s="696"/>
      <c r="VDO2384" s="696"/>
      <c r="VDP2384" s="697"/>
      <c r="VDQ2384" s="697"/>
      <c r="VDR2384" s="473"/>
      <c r="VDS2384" s="470"/>
      <c r="VDT2384" s="470"/>
      <c r="VDU2384" s="470"/>
      <c r="VDV2384" s="677"/>
      <c r="VDW2384" s="470"/>
      <c r="VDX2384" s="467"/>
      <c r="VDY2384" s="559"/>
      <c r="VDZ2384" s="467"/>
      <c r="VEA2384" s="467"/>
      <c r="VEB2384" s="467"/>
      <c r="VEC2384" s="467"/>
      <c r="VED2384" s="467"/>
      <c r="VEE2384" s="467"/>
      <c r="VEF2384" s="467"/>
      <c r="VEG2384" s="467"/>
      <c r="VEH2384" s="467"/>
      <c r="VEI2384" s="467"/>
      <c r="VEJ2384" s="467"/>
      <c r="VEK2384" s="467"/>
      <c r="VEL2384" s="467"/>
      <c r="VEM2384" s="467"/>
      <c r="VEN2384" s="467"/>
      <c r="VEO2384" s="467"/>
      <c r="VEP2384" s="467"/>
      <c r="VEQ2384" s="467"/>
      <c r="VER2384" s="467"/>
      <c r="VES2384" s="467"/>
      <c r="VET2384" s="467"/>
      <c r="VEU2384" s="467"/>
      <c r="VEV2384" s="1055"/>
      <c r="VEW2384" s="695"/>
      <c r="VEX2384" s="696"/>
      <c r="VEY2384" s="696"/>
      <c r="VEZ2384" s="697"/>
      <c r="VFA2384" s="697"/>
      <c r="VFB2384" s="473"/>
      <c r="VFC2384" s="470"/>
      <c r="VFD2384" s="470"/>
      <c r="VFE2384" s="470"/>
      <c r="VFF2384" s="677"/>
      <c r="VFG2384" s="470"/>
      <c r="VFH2384" s="467"/>
      <c r="VFI2384" s="559"/>
      <c r="VFJ2384" s="467"/>
      <c r="VFK2384" s="467"/>
      <c r="VFL2384" s="467"/>
      <c r="VFM2384" s="467"/>
      <c r="VFN2384" s="467"/>
      <c r="VFO2384" s="467"/>
      <c r="VFP2384" s="467"/>
      <c r="VFQ2384" s="467"/>
      <c r="VFR2384" s="467"/>
      <c r="VFS2384" s="467"/>
      <c r="VFT2384" s="467"/>
      <c r="VFU2384" s="467"/>
      <c r="VFV2384" s="467"/>
      <c r="VFW2384" s="467"/>
      <c r="VFX2384" s="467"/>
      <c r="VFY2384" s="467"/>
      <c r="VFZ2384" s="467"/>
      <c r="VGA2384" s="467"/>
      <c r="VGB2384" s="467"/>
      <c r="VGC2384" s="467"/>
      <c r="VGD2384" s="467"/>
      <c r="VGE2384" s="467"/>
      <c r="VGF2384" s="1055"/>
      <c r="VGG2384" s="695"/>
      <c r="VGH2384" s="696"/>
      <c r="VGI2384" s="696"/>
      <c r="VGJ2384" s="697"/>
      <c r="VGK2384" s="697"/>
      <c r="VGL2384" s="473"/>
      <c r="VGM2384" s="470"/>
      <c r="VGN2384" s="470"/>
      <c r="VGO2384" s="470"/>
      <c r="VGP2384" s="677"/>
      <c r="VGQ2384" s="470"/>
      <c r="VGR2384" s="467"/>
      <c r="VGS2384" s="559"/>
      <c r="VGT2384" s="467"/>
      <c r="VGU2384" s="467"/>
      <c r="VGV2384" s="467"/>
      <c r="VGW2384" s="467"/>
      <c r="VGX2384" s="467"/>
      <c r="VGY2384" s="467"/>
      <c r="VGZ2384" s="467"/>
      <c r="VHA2384" s="467"/>
      <c r="VHB2384" s="467"/>
      <c r="VHC2384" s="467"/>
      <c r="VHD2384" s="467"/>
      <c r="VHE2384" s="467"/>
      <c r="VHF2384" s="467"/>
      <c r="VHG2384" s="467"/>
      <c r="VHH2384" s="467"/>
      <c r="VHI2384" s="467"/>
      <c r="VHJ2384" s="467"/>
      <c r="VHK2384" s="467"/>
      <c r="VHL2384" s="467"/>
      <c r="VHM2384" s="467"/>
      <c r="VHN2384" s="467"/>
      <c r="VHO2384" s="467"/>
      <c r="VHP2384" s="1055"/>
      <c r="VHQ2384" s="695"/>
      <c r="VHR2384" s="696"/>
      <c r="VHS2384" s="696"/>
      <c r="VHT2384" s="697"/>
      <c r="VHU2384" s="697"/>
      <c r="VHV2384" s="473"/>
      <c r="VHW2384" s="470"/>
      <c r="VHX2384" s="470"/>
      <c r="VHY2384" s="470"/>
      <c r="VHZ2384" s="677"/>
      <c r="VIA2384" s="470"/>
      <c r="VIB2384" s="467"/>
      <c r="VIC2384" s="559"/>
      <c r="VID2384" s="467"/>
      <c r="VIE2384" s="467"/>
      <c r="VIF2384" s="467"/>
      <c r="VIG2384" s="467"/>
      <c r="VIH2384" s="467"/>
      <c r="VII2384" s="467"/>
      <c r="VIJ2384" s="467"/>
      <c r="VIK2384" s="467"/>
      <c r="VIL2384" s="467"/>
      <c r="VIM2384" s="467"/>
      <c r="VIN2384" s="467"/>
      <c r="VIO2384" s="467"/>
      <c r="VIP2384" s="467"/>
      <c r="VIQ2384" s="467"/>
      <c r="VIR2384" s="467"/>
      <c r="VIS2384" s="467"/>
      <c r="VIT2384" s="467"/>
      <c r="VIU2384" s="467"/>
      <c r="VIV2384" s="467"/>
      <c r="VIW2384" s="467"/>
      <c r="VIX2384" s="467"/>
      <c r="VIY2384" s="467"/>
      <c r="VIZ2384" s="1055"/>
      <c r="VJA2384" s="695"/>
      <c r="VJB2384" s="696"/>
      <c r="VJC2384" s="696"/>
      <c r="VJD2384" s="697"/>
      <c r="VJE2384" s="697"/>
      <c r="VJF2384" s="473"/>
      <c r="VJG2384" s="470"/>
      <c r="VJH2384" s="470"/>
      <c r="VJI2384" s="470"/>
      <c r="VJJ2384" s="677"/>
      <c r="VJK2384" s="470"/>
      <c r="VJL2384" s="467"/>
      <c r="VJM2384" s="559"/>
      <c r="VJN2384" s="467"/>
      <c r="VJO2384" s="467"/>
      <c r="VJP2384" s="467"/>
      <c r="VJQ2384" s="467"/>
      <c r="VJR2384" s="467"/>
      <c r="VJS2384" s="467"/>
      <c r="VJT2384" s="467"/>
      <c r="VJU2384" s="467"/>
      <c r="VJV2384" s="467"/>
      <c r="VJW2384" s="467"/>
      <c r="VJX2384" s="467"/>
      <c r="VJY2384" s="467"/>
      <c r="VJZ2384" s="467"/>
      <c r="VKA2384" s="467"/>
      <c r="VKB2384" s="467"/>
      <c r="VKC2384" s="467"/>
      <c r="VKD2384" s="467"/>
      <c r="VKE2384" s="467"/>
      <c r="VKF2384" s="467"/>
      <c r="VKG2384" s="467"/>
      <c r="VKH2384" s="467"/>
      <c r="VKI2384" s="467"/>
      <c r="VKJ2384" s="1055"/>
      <c r="VKK2384" s="695"/>
      <c r="VKL2384" s="696"/>
      <c r="VKM2384" s="696"/>
      <c r="VKN2384" s="697"/>
      <c r="VKO2384" s="697"/>
      <c r="VKP2384" s="473"/>
      <c r="VKQ2384" s="470"/>
      <c r="VKR2384" s="470"/>
      <c r="VKS2384" s="470"/>
      <c r="VKT2384" s="677"/>
      <c r="VKU2384" s="470"/>
      <c r="VKV2384" s="467"/>
      <c r="VKW2384" s="559"/>
      <c r="VKX2384" s="467"/>
      <c r="VKY2384" s="467"/>
      <c r="VKZ2384" s="467"/>
      <c r="VLA2384" s="467"/>
      <c r="VLB2384" s="467"/>
      <c r="VLC2384" s="467"/>
      <c r="VLD2384" s="467"/>
      <c r="VLE2384" s="467"/>
      <c r="VLF2384" s="467"/>
      <c r="VLG2384" s="467"/>
      <c r="VLH2384" s="467"/>
      <c r="VLI2384" s="467"/>
      <c r="VLJ2384" s="467"/>
      <c r="VLK2384" s="467"/>
      <c r="VLL2384" s="467"/>
      <c r="VLM2384" s="467"/>
      <c r="VLN2384" s="467"/>
      <c r="VLO2384" s="467"/>
      <c r="VLP2384" s="467"/>
      <c r="VLQ2384" s="467"/>
      <c r="VLR2384" s="467"/>
      <c r="VLS2384" s="467"/>
      <c r="VLT2384" s="1055"/>
      <c r="VLU2384" s="695"/>
      <c r="VLV2384" s="696"/>
      <c r="VLW2384" s="696"/>
      <c r="VLX2384" s="697"/>
      <c r="VLY2384" s="697"/>
      <c r="VLZ2384" s="473"/>
      <c r="VMA2384" s="470"/>
      <c r="VMB2384" s="470"/>
      <c r="VMC2384" s="470"/>
      <c r="VMD2384" s="677"/>
      <c r="VME2384" s="470"/>
      <c r="VMF2384" s="467"/>
      <c r="VMG2384" s="559"/>
      <c r="VMH2384" s="467"/>
      <c r="VMI2384" s="467"/>
      <c r="VMJ2384" s="467"/>
      <c r="VMK2384" s="467"/>
      <c r="VML2384" s="467"/>
      <c r="VMM2384" s="467"/>
      <c r="VMN2384" s="467"/>
      <c r="VMO2384" s="467"/>
      <c r="VMP2384" s="467"/>
      <c r="VMQ2384" s="467"/>
      <c r="VMR2384" s="467"/>
      <c r="VMS2384" s="467"/>
      <c r="VMT2384" s="467"/>
      <c r="VMU2384" s="467"/>
      <c r="VMV2384" s="467"/>
      <c r="VMW2384" s="467"/>
      <c r="VMX2384" s="467"/>
      <c r="VMY2384" s="467"/>
      <c r="VMZ2384" s="467"/>
      <c r="VNA2384" s="467"/>
      <c r="VNB2384" s="467"/>
      <c r="VNC2384" s="467"/>
      <c r="VND2384" s="1055"/>
      <c r="VNE2384" s="695"/>
      <c r="VNF2384" s="696"/>
      <c r="VNG2384" s="696"/>
      <c r="VNH2384" s="697"/>
      <c r="VNI2384" s="697"/>
      <c r="VNJ2384" s="473"/>
      <c r="VNK2384" s="470"/>
      <c r="VNL2384" s="470"/>
      <c r="VNM2384" s="470"/>
      <c r="VNN2384" s="677"/>
      <c r="VNO2384" s="470"/>
      <c r="VNP2384" s="467"/>
      <c r="VNQ2384" s="559"/>
      <c r="VNR2384" s="467"/>
      <c r="VNS2384" s="467"/>
      <c r="VNT2384" s="467"/>
      <c r="VNU2384" s="467"/>
      <c r="VNV2384" s="467"/>
      <c r="VNW2384" s="467"/>
      <c r="VNX2384" s="467"/>
      <c r="VNY2384" s="467"/>
      <c r="VNZ2384" s="467"/>
      <c r="VOA2384" s="467"/>
      <c r="VOB2384" s="467"/>
      <c r="VOC2384" s="467"/>
      <c r="VOD2384" s="467"/>
      <c r="VOE2384" s="467"/>
      <c r="VOF2384" s="467"/>
      <c r="VOG2384" s="467"/>
      <c r="VOH2384" s="467"/>
      <c r="VOI2384" s="467"/>
      <c r="VOJ2384" s="467"/>
      <c r="VOK2384" s="467"/>
      <c r="VOL2384" s="467"/>
      <c r="VOM2384" s="467"/>
      <c r="VON2384" s="1055"/>
      <c r="VOO2384" s="695"/>
      <c r="VOP2384" s="696"/>
      <c r="VOQ2384" s="696"/>
      <c r="VOR2384" s="697"/>
      <c r="VOS2384" s="697"/>
      <c r="VOT2384" s="473"/>
      <c r="VOU2384" s="470"/>
      <c r="VOV2384" s="470"/>
      <c r="VOW2384" s="470"/>
      <c r="VOX2384" s="677"/>
      <c r="VOY2384" s="470"/>
      <c r="VOZ2384" s="467"/>
      <c r="VPA2384" s="559"/>
      <c r="VPB2384" s="467"/>
      <c r="VPC2384" s="467"/>
      <c r="VPD2384" s="467"/>
      <c r="VPE2384" s="467"/>
      <c r="VPF2384" s="467"/>
      <c r="VPG2384" s="467"/>
      <c r="VPH2384" s="467"/>
      <c r="VPI2384" s="467"/>
      <c r="VPJ2384" s="467"/>
      <c r="VPK2384" s="467"/>
      <c r="VPL2384" s="467"/>
      <c r="VPM2384" s="467"/>
      <c r="VPN2384" s="467"/>
      <c r="VPO2384" s="467"/>
      <c r="VPP2384" s="467"/>
      <c r="VPQ2384" s="467"/>
      <c r="VPR2384" s="467"/>
      <c r="VPS2384" s="467"/>
      <c r="VPT2384" s="467"/>
      <c r="VPU2384" s="467"/>
      <c r="VPV2384" s="467"/>
      <c r="VPW2384" s="467"/>
      <c r="VPX2384" s="1055"/>
      <c r="VPY2384" s="695"/>
      <c r="VPZ2384" s="696"/>
      <c r="VQA2384" s="696"/>
      <c r="VQB2384" s="697"/>
      <c r="VQC2384" s="697"/>
      <c r="VQD2384" s="473"/>
      <c r="VQE2384" s="470"/>
      <c r="VQF2384" s="470"/>
      <c r="VQG2384" s="470"/>
      <c r="VQH2384" s="677"/>
      <c r="VQI2384" s="470"/>
      <c r="VQJ2384" s="467"/>
      <c r="VQK2384" s="559"/>
      <c r="VQL2384" s="467"/>
      <c r="VQM2384" s="467"/>
      <c r="VQN2384" s="467"/>
      <c r="VQO2384" s="467"/>
      <c r="VQP2384" s="467"/>
      <c r="VQQ2384" s="467"/>
      <c r="VQR2384" s="467"/>
      <c r="VQS2384" s="467"/>
      <c r="VQT2384" s="467"/>
      <c r="VQU2384" s="467"/>
      <c r="VQV2384" s="467"/>
      <c r="VQW2384" s="467"/>
      <c r="VQX2384" s="467"/>
      <c r="VQY2384" s="467"/>
      <c r="VQZ2384" s="467"/>
      <c r="VRA2384" s="467"/>
      <c r="VRB2384" s="467"/>
      <c r="VRC2384" s="467"/>
      <c r="VRD2384" s="467"/>
      <c r="VRE2384" s="467"/>
      <c r="VRF2384" s="467"/>
      <c r="VRG2384" s="467"/>
      <c r="VRH2384" s="1055"/>
      <c r="VRI2384" s="695"/>
      <c r="VRJ2384" s="696"/>
      <c r="VRK2384" s="696"/>
      <c r="VRL2384" s="697"/>
      <c r="VRM2384" s="697"/>
      <c r="VRN2384" s="473"/>
      <c r="VRO2384" s="470"/>
      <c r="VRP2384" s="470"/>
      <c r="VRQ2384" s="470"/>
      <c r="VRR2384" s="677"/>
      <c r="VRS2384" s="470"/>
      <c r="VRT2384" s="467"/>
      <c r="VRU2384" s="559"/>
      <c r="VRV2384" s="467"/>
      <c r="VRW2384" s="467"/>
      <c r="VRX2384" s="467"/>
      <c r="VRY2384" s="467"/>
      <c r="VRZ2384" s="467"/>
      <c r="VSA2384" s="467"/>
      <c r="VSB2384" s="467"/>
      <c r="VSC2384" s="467"/>
      <c r="VSD2384" s="467"/>
      <c r="VSE2384" s="467"/>
      <c r="VSF2384" s="467"/>
      <c r="VSG2384" s="467"/>
      <c r="VSH2384" s="467"/>
      <c r="VSI2384" s="467"/>
      <c r="VSJ2384" s="467"/>
      <c r="VSK2384" s="467"/>
      <c r="VSL2384" s="467"/>
      <c r="VSM2384" s="467"/>
      <c r="VSN2384" s="467"/>
      <c r="VSO2384" s="467"/>
      <c r="VSP2384" s="467"/>
      <c r="VSQ2384" s="467"/>
      <c r="VSR2384" s="1055"/>
      <c r="VSS2384" s="695"/>
      <c r="VST2384" s="696"/>
      <c r="VSU2384" s="696"/>
      <c r="VSV2384" s="697"/>
      <c r="VSW2384" s="697"/>
      <c r="VSX2384" s="473"/>
      <c r="VSY2384" s="470"/>
      <c r="VSZ2384" s="470"/>
      <c r="VTA2384" s="470"/>
      <c r="VTB2384" s="677"/>
      <c r="VTC2384" s="470"/>
      <c r="VTD2384" s="467"/>
      <c r="VTE2384" s="559"/>
      <c r="VTF2384" s="467"/>
      <c r="VTG2384" s="467"/>
      <c r="VTH2384" s="467"/>
      <c r="VTI2384" s="467"/>
      <c r="VTJ2384" s="467"/>
      <c r="VTK2384" s="467"/>
      <c r="VTL2384" s="467"/>
      <c r="VTM2384" s="467"/>
      <c r="VTN2384" s="467"/>
      <c r="VTO2384" s="467"/>
      <c r="VTP2384" s="467"/>
      <c r="VTQ2384" s="467"/>
      <c r="VTR2384" s="467"/>
      <c r="VTS2384" s="467"/>
      <c r="VTT2384" s="467"/>
      <c r="VTU2384" s="467"/>
      <c r="VTV2384" s="467"/>
      <c r="VTW2384" s="467"/>
      <c r="VTX2384" s="467"/>
      <c r="VTY2384" s="467"/>
      <c r="VTZ2384" s="467"/>
      <c r="VUA2384" s="467"/>
      <c r="VUB2384" s="1055"/>
      <c r="VUC2384" s="695"/>
      <c r="VUD2384" s="696"/>
      <c r="VUE2384" s="696"/>
      <c r="VUF2384" s="697"/>
      <c r="VUG2384" s="697"/>
      <c r="VUH2384" s="473"/>
      <c r="VUI2384" s="470"/>
      <c r="VUJ2384" s="470"/>
      <c r="VUK2384" s="470"/>
      <c r="VUL2384" s="677"/>
      <c r="VUM2384" s="470"/>
      <c r="VUN2384" s="467"/>
      <c r="VUO2384" s="559"/>
      <c r="VUP2384" s="467"/>
      <c r="VUQ2384" s="467"/>
      <c r="VUR2384" s="467"/>
      <c r="VUS2384" s="467"/>
      <c r="VUT2384" s="467"/>
      <c r="VUU2384" s="467"/>
      <c r="VUV2384" s="467"/>
      <c r="VUW2384" s="467"/>
      <c r="VUX2384" s="467"/>
      <c r="VUY2384" s="467"/>
      <c r="VUZ2384" s="467"/>
      <c r="VVA2384" s="467"/>
      <c r="VVB2384" s="467"/>
      <c r="VVC2384" s="467"/>
      <c r="VVD2384" s="467"/>
      <c r="VVE2384" s="467"/>
      <c r="VVF2384" s="467"/>
      <c r="VVG2384" s="467"/>
      <c r="VVH2384" s="467"/>
      <c r="VVI2384" s="467"/>
      <c r="VVJ2384" s="467"/>
      <c r="VVK2384" s="467"/>
      <c r="VVL2384" s="1055"/>
      <c r="VVM2384" s="695"/>
      <c r="VVN2384" s="696"/>
      <c r="VVO2384" s="696"/>
      <c r="VVP2384" s="697"/>
      <c r="VVQ2384" s="697"/>
      <c r="VVR2384" s="473"/>
      <c r="VVS2384" s="470"/>
      <c r="VVT2384" s="470"/>
      <c r="VVU2384" s="470"/>
      <c r="VVV2384" s="677"/>
      <c r="VVW2384" s="470"/>
      <c r="VVX2384" s="467"/>
      <c r="VVY2384" s="559"/>
      <c r="VVZ2384" s="467"/>
      <c r="VWA2384" s="467"/>
      <c r="VWB2384" s="467"/>
      <c r="VWC2384" s="467"/>
      <c r="VWD2384" s="467"/>
      <c r="VWE2384" s="467"/>
      <c r="VWF2384" s="467"/>
      <c r="VWG2384" s="467"/>
      <c r="VWH2384" s="467"/>
      <c r="VWI2384" s="467"/>
      <c r="VWJ2384" s="467"/>
      <c r="VWK2384" s="467"/>
      <c r="VWL2384" s="467"/>
      <c r="VWM2384" s="467"/>
      <c r="VWN2384" s="467"/>
      <c r="VWO2384" s="467"/>
      <c r="VWP2384" s="467"/>
      <c r="VWQ2384" s="467"/>
      <c r="VWR2384" s="467"/>
      <c r="VWS2384" s="467"/>
      <c r="VWT2384" s="467"/>
      <c r="VWU2384" s="467"/>
      <c r="VWV2384" s="1055"/>
      <c r="VWW2384" s="695"/>
      <c r="VWX2384" s="696"/>
      <c r="VWY2384" s="696"/>
      <c r="VWZ2384" s="697"/>
      <c r="VXA2384" s="697"/>
      <c r="VXB2384" s="473"/>
      <c r="VXC2384" s="470"/>
      <c r="VXD2384" s="470"/>
      <c r="VXE2384" s="470"/>
      <c r="VXF2384" s="677"/>
      <c r="VXG2384" s="470"/>
      <c r="VXH2384" s="467"/>
      <c r="VXI2384" s="559"/>
      <c r="VXJ2384" s="467"/>
      <c r="VXK2384" s="467"/>
      <c r="VXL2384" s="467"/>
      <c r="VXM2384" s="467"/>
      <c r="VXN2384" s="467"/>
      <c r="VXO2384" s="467"/>
      <c r="VXP2384" s="467"/>
      <c r="VXQ2384" s="467"/>
      <c r="VXR2384" s="467"/>
      <c r="VXS2384" s="467"/>
      <c r="VXT2384" s="467"/>
      <c r="VXU2384" s="467"/>
      <c r="VXV2384" s="467"/>
      <c r="VXW2384" s="467"/>
      <c r="VXX2384" s="467"/>
      <c r="VXY2384" s="467"/>
      <c r="VXZ2384" s="467"/>
      <c r="VYA2384" s="467"/>
      <c r="VYB2384" s="467"/>
      <c r="VYC2384" s="467"/>
      <c r="VYD2384" s="467"/>
      <c r="VYE2384" s="467"/>
      <c r="VYF2384" s="1055"/>
      <c r="VYG2384" s="695"/>
      <c r="VYH2384" s="696"/>
      <c r="VYI2384" s="696"/>
      <c r="VYJ2384" s="697"/>
      <c r="VYK2384" s="697"/>
      <c r="VYL2384" s="473"/>
      <c r="VYM2384" s="470"/>
      <c r="VYN2384" s="470"/>
      <c r="VYO2384" s="470"/>
      <c r="VYP2384" s="677"/>
      <c r="VYQ2384" s="470"/>
      <c r="VYR2384" s="467"/>
      <c r="VYS2384" s="559"/>
      <c r="VYT2384" s="467"/>
      <c r="VYU2384" s="467"/>
      <c r="VYV2384" s="467"/>
      <c r="VYW2384" s="467"/>
      <c r="VYX2384" s="467"/>
      <c r="VYY2384" s="467"/>
      <c r="VYZ2384" s="467"/>
      <c r="VZA2384" s="467"/>
      <c r="VZB2384" s="467"/>
      <c r="VZC2384" s="467"/>
      <c r="VZD2384" s="467"/>
      <c r="VZE2384" s="467"/>
      <c r="VZF2384" s="467"/>
      <c r="VZG2384" s="467"/>
      <c r="VZH2384" s="467"/>
      <c r="VZI2384" s="467"/>
      <c r="VZJ2384" s="467"/>
      <c r="VZK2384" s="467"/>
      <c r="VZL2384" s="467"/>
      <c r="VZM2384" s="467"/>
      <c r="VZN2384" s="467"/>
      <c r="VZO2384" s="467"/>
      <c r="VZP2384" s="1055"/>
      <c r="VZQ2384" s="695"/>
      <c r="VZR2384" s="696"/>
      <c r="VZS2384" s="696"/>
      <c r="VZT2384" s="697"/>
      <c r="VZU2384" s="697"/>
      <c r="VZV2384" s="473"/>
      <c r="VZW2384" s="470"/>
      <c r="VZX2384" s="470"/>
      <c r="VZY2384" s="470"/>
      <c r="VZZ2384" s="677"/>
      <c r="WAA2384" s="470"/>
      <c r="WAB2384" s="467"/>
      <c r="WAC2384" s="559"/>
      <c r="WAD2384" s="467"/>
      <c r="WAE2384" s="467"/>
      <c r="WAF2384" s="467"/>
      <c r="WAG2384" s="467"/>
      <c r="WAH2384" s="467"/>
      <c r="WAI2384" s="467"/>
      <c r="WAJ2384" s="467"/>
      <c r="WAK2384" s="467"/>
      <c r="WAL2384" s="467"/>
      <c r="WAM2384" s="467"/>
      <c r="WAN2384" s="467"/>
      <c r="WAO2384" s="467"/>
      <c r="WAP2384" s="467"/>
      <c r="WAQ2384" s="467"/>
      <c r="WAR2384" s="467"/>
      <c r="WAS2384" s="467"/>
      <c r="WAT2384" s="467"/>
      <c r="WAU2384" s="467"/>
      <c r="WAV2384" s="467"/>
      <c r="WAW2384" s="467"/>
      <c r="WAX2384" s="467"/>
      <c r="WAY2384" s="467"/>
      <c r="WAZ2384" s="1055"/>
      <c r="WBA2384" s="695"/>
      <c r="WBB2384" s="696"/>
      <c r="WBC2384" s="696"/>
      <c r="WBD2384" s="697"/>
      <c r="WBE2384" s="697"/>
      <c r="WBF2384" s="473"/>
      <c r="WBG2384" s="470"/>
      <c r="WBH2384" s="470"/>
      <c r="WBI2384" s="470"/>
      <c r="WBJ2384" s="677"/>
      <c r="WBK2384" s="470"/>
      <c r="WBL2384" s="467"/>
      <c r="WBM2384" s="559"/>
      <c r="WBN2384" s="467"/>
      <c r="WBO2384" s="467"/>
      <c r="WBP2384" s="467"/>
      <c r="WBQ2384" s="467"/>
      <c r="WBR2384" s="467"/>
      <c r="WBS2384" s="467"/>
      <c r="WBT2384" s="467"/>
      <c r="WBU2384" s="467"/>
      <c r="WBV2384" s="467"/>
      <c r="WBW2384" s="467"/>
      <c r="WBX2384" s="467"/>
      <c r="WBY2384" s="467"/>
      <c r="WBZ2384" s="467"/>
      <c r="WCA2384" s="467"/>
      <c r="WCB2384" s="467"/>
      <c r="WCC2384" s="467"/>
      <c r="WCD2384" s="467"/>
      <c r="WCE2384" s="467"/>
      <c r="WCF2384" s="467"/>
      <c r="WCG2384" s="467"/>
      <c r="WCH2384" s="467"/>
      <c r="WCI2384" s="467"/>
      <c r="WCJ2384" s="1055"/>
      <c r="WCK2384" s="695"/>
      <c r="WCL2384" s="696"/>
      <c r="WCM2384" s="696"/>
      <c r="WCN2384" s="697"/>
      <c r="WCO2384" s="697"/>
      <c r="WCP2384" s="473"/>
      <c r="WCQ2384" s="470"/>
      <c r="WCR2384" s="470"/>
      <c r="WCS2384" s="470"/>
      <c r="WCT2384" s="677"/>
      <c r="WCU2384" s="470"/>
      <c r="WCV2384" s="467"/>
      <c r="WCW2384" s="559"/>
      <c r="WCX2384" s="467"/>
      <c r="WCY2384" s="467"/>
      <c r="WCZ2384" s="467"/>
      <c r="WDA2384" s="467"/>
      <c r="WDB2384" s="467"/>
      <c r="WDC2384" s="467"/>
      <c r="WDD2384" s="467"/>
      <c r="WDE2384" s="467"/>
      <c r="WDF2384" s="467"/>
      <c r="WDG2384" s="467"/>
      <c r="WDH2384" s="467"/>
      <c r="WDI2384" s="467"/>
      <c r="WDJ2384" s="467"/>
      <c r="WDK2384" s="467"/>
      <c r="WDL2384" s="467"/>
      <c r="WDM2384" s="467"/>
      <c r="WDN2384" s="467"/>
      <c r="WDO2384" s="467"/>
      <c r="WDP2384" s="467"/>
      <c r="WDQ2384" s="467"/>
      <c r="WDR2384" s="467"/>
      <c r="WDS2384" s="467"/>
      <c r="WDT2384" s="1055"/>
      <c r="WDU2384" s="695"/>
      <c r="WDV2384" s="696"/>
      <c r="WDW2384" s="696"/>
      <c r="WDX2384" s="697"/>
      <c r="WDY2384" s="697"/>
      <c r="WDZ2384" s="473"/>
      <c r="WEA2384" s="470"/>
      <c r="WEB2384" s="470"/>
      <c r="WEC2384" s="470"/>
      <c r="WED2384" s="677"/>
      <c r="WEE2384" s="470"/>
      <c r="WEF2384" s="467"/>
      <c r="WEG2384" s="559"/>
      <c r="WEH2384" s="467"/>
      <c r="WEI2384" s="467"/>
      <c r="WEJ2384" s="467"/>
      <c r="WEK2384" s="467"/>
      <c r="WEL2384" s="467"/>
      <c r="WEM2384" s="467"/>
      <c r="WEN2384" s="467"/>
      <c r="WEO2384" s="467"/>
      <c r="WEP2384" s="467"/>
      <c r="WEQ2384" s="467"/>
      <c r="WER2384" s="467"/>
      <c r="WES2384" s="467"/>
      <c r="WET2384" s="467"/>
      <c r="WEU2384" s="467"/>
      <c r="WEV2384" s="467"/>
      <c r="WEW2384" s="467"/>
      <c r="WEX2384" s="467"/>
      <c r="WEY2384" s="467"/>
      <c r="WEZ2384" s="467"/>
      <c r="WFA2384" s="467"/>
      <c r="WFB2384" s="467"/>
      <c r="WFC2384" s="467"/>
      <c r="WFD2384" s="1055"/>
      <c r="WFE2384" s="695"/>
      <c r="WFF2384" s="696"/>
      <c r="WFG2384" s="696"/>
      <c r="WFH2384" s="697"/>
      <c r="WFI2384" s="697"/>
      <c r="WFJ2384" s="473"/>
      <c r="WFK2384" s="470"/>
      <c r="WFL2384" s="470"/>
      <c r="WFM2384" s="470"/>
      <c r="WFN2384" s="677"/>
      <c r="WFO2384" s="470"/>
      <c r="WFP2384" s="467"/>
      <c r="WFQ2384" s="559"/>
      <c r="WFR2384" s="467"/>
      <c r="WFS2384" s="467"/>
      <c r="WFT2384" s="467"/>
      <c r="WFU2384" s="467"/>
      <c r="WFV2384" s="467"/>
      <c r="WFW2384" s="467"/>
      <c r="WFX2384" s="467"/>
      <c r="WFY2384" s="467"/>
      <c r="WFZ2384" s="467"/>
      <c r="WGA2384" s="467"/>
      <c r="WGB2384" s="467"/>
      <c r="WGC2384" s="467"/>
      <c r="WGD2384" s="467"/>
      <c r="WGE2384" s="467"/>
      <c r="WGF2384" s="467"/>
      <c r="WGG2384" s="467"/>
      <c r="WGH2384" s="467"/>
      <c r="WGI2384" s="467"/>
      <c r="WGJ2384" s="467"/>
      <c r="WGK2384" s="467"/>
      <c r="WGL2384" s="467"/>
      <c r="WGM2384" s="467"/>
      <c r="WGN2384" s="1055"/>
      <c r="WGO2384" s="695"/>
      <c r="WGP2384" s="696"/>
      <c r="WGQ2384" s="696"/>
      <c r="WGR2384" s="697"/>
      <c r="WGS2384" s="697"/>
      <c r="WGT2384" s="473"/>
      <c r="WGU2384" s="470"/>
      <c r="WGV2384" s="470"/>
      <c r="WGW2384" s="470"/>
      <c r="WGX2384" s="677"/>
      <c r="WGY2384" s="470"/>
      <c r="WGZ2384" s="467"/>
      <c r="WHA2384" s="559"/>
      <c r="WHB2384" s="467"/>
      <c r="WHC2384" s="467"/>
      <c r="WHD2384" s="467"/>
      <c r="WHE2384" s="467"/>
      <c r="WHF2384" s="467"/>
      <c r="WHG2384" s="467"/>
      <c r="WHH2384" s="467"/>
      <c r="WHI2384" s="467"/>
      <c r="WHJ2384" s="467"/>
      <c r="WHK2384" s="467"/>
      <c r="WHL2384" s="467"/>
      <c r="WHM2384" s="467"/>
      <c r="WHN2384" s="467"/>
      <c r="WHO2384" s="467"/>
      <c r="WHP2384" s="467"/>
      <c r="WHQ2384" s="467"/>
      <c r="WHR2384" s="467"/>
      <c r="WHS2384" s="467"/>
      <c r="WHT2384" s="467"/>
      <c r="WHU2384" s="467"/>
      <c r="WHV2384" s="467"/>
      <c r="WHW2384" s="467"/>
      <c r="WHX2384" s="1055"/>
      <c r="WHY2384" s="695"/>
      <c r="WHZ2384" s="696"/>
      <c r="WIA2384" s="696"/>
      <c r="WIB2384" s="697"/>
      <c r="WIC2384" s="697"/>
      <c r="WID2384" s="473"/>
      <c r="WIE2384" s="470"/>
      <c r="WIF2384" s="470"/>
      <c r="WIG2384" s="470"/>
      <c r="WIH2384" s="677"/>
      <c r="WII2384" s="470"/>
      <c r="WIJ2384" s="467"/>
      <c r="WIK2384" s="559"/>
      <c r="WIL2384" s="467"/>
      <c r="WIM2384" s="467"/>
      <c r="WIN2384" s="467"/>
      <c r="WIO2384" s="467"/>
      <c r="WIP2384" s="467"/>
      <c r="WIQ2384" s="467"/>
      <c r="WIR2384" s="467"/>
      <c r="WIS2384" s="467"/>
      <c r="WIT2384" s="467"/>
      <c r="WIU2384" s="467"/>
      <c r="WIV2384" s="467"/>
      <c r="WIW2384" s="467"/>
      <c r="WIX2384" s="467"/>
      <c r="WIY2384" s="467"/>
      <c r="WIZ2384" s="467"/>
      <c r="WJA2384" s="467"/>
      <c r="WJB2384" s="467"/>
      <c r="WJC2384" s="467"/>
      <c r="WJD2384" s="467"/>
      <c r="WJE2384" s="467"/>
      <c r="WJF2384" s="467"/>
      <c r="WJG2384" s="467"/>
      <c r="WJH2384" s="1055"/>
      <c r="WJI2384" s="695"/>
      <c r="WJJ2384" s="696"/>
      <c r="WJK2384" s="696"/>
      <c r="WJL2384" s="697"/>
      <c r="WJM2384" s="697"/>
      <c r="WJN2384" s="473"/>
      <c r="WJO2384" s="470"/>
      <c r="WJP2384" s="470"/>
      <c r="WJQ2384" s="470"/>
      <c r="WJR2384" s="677"/>
      <c r="WJS2384" s="470"/>
      <c r="WJT2384" s="467"/>
      <c r="WJU2384" s="559"/>
      <c r="WJV2384" s="467"/>
      <c r="WJW2384" s="467"/>
      <c r="WJX2384" s="467"/>
      <c r="WJY2384" s="467"/>
      <c r="WJZ2384" s="467"/>
      <c r="WKA2384" s="467"/>
      <c r="WKB2384" s="467"/>
      <c r="WKC2384" s="467"/>
      <c r="WKD2384" s="467"/>
      <c r="WKE2384" s="467"/>
      <c r="WKF2384" s="467"/>
      <c r="WKG2384" s="467"/>
      <c r="WKH2384" s="467"/>
      <c r="WKI2384" s="467"/>
      <c r="WKJ2384" s="467"/>
      <c r="WKK2384" s="467"/>
      <c r="WKL2384" s="467"/>
      <c r="WKM2384" s="467"/>
      <c r="WKN2384" s="467"/>
      <c r="WKO2384" s="467"/>
      <c r="WKP2384" s="467"/>
      <c r="WKQ2384" s="467"/>
      <c r="WKR2384" s="1055"/>
      <c r="WKS2384" s="695"/>
      <c r="WKT2384" s="696"/>
      <c r="WKU2384" s="696"/>
      <c r="WKV2384" s="697"/>
      <c r="WKW2384" s="697"/>
      <c r="WKX2384" s="473"/>
      <c r="WKY2384" s="470"/>
      <c r="WKZ2384" s="470"/>
      <c r="WLA2384" s="470"/>
      <c r="WLB2384" s="677"/>
      <c r="WLC2384" s="470"/>
      <c r="WLD2384" s="467"/>
      <c r="WLE2384" s="559"/>
      <c r="WLF2384" s="467"/>
      <c r="WLG2384" s="467"/>
      <c r="WLH2384" s="467"/>
      <c r="WLI2384" s="467"/>
      <c r="WLJ2384" s="467"/>
      <c r="WLK2384" s="467"/>
      <c r="WLL2384" s="467"/>
      <c r="WLM2384" s="467"/>
      <c r="WLN2384" s="467"/>
      <c r="WLO2384" s="467"/>
      <c r="WLP2384" s="467"/>
      <c r="WLQ2384" s="467"/>
      <c r="WLR2384" s="467"/>
      <c r="WLS2384" s="467"/>
      <c r="WLT2384" s="467"/>
      <c r="WLU2384" s="467"/>
      <c r="WLV2384" s="467"/>
      <c r="WLW2384" s="467"/>
      <c r="WLX2384" s="467"/>
      <c r="WLY2384" s="467"/>
      <c r="WLZ2384" s="467"/>
      <c r="WMA2384" s="467"/>
      <c r="WMB2384" s="1055"/>
      <c r="WMC2384" s="695"/>
      <c r="WMD2384" s="696"/>
      <c r="WME2384" s="696"/>
      <c r="WMF2384" s="697"/>
      <c r="WMG2384" s="697"/>
      <c r="WMH2384" s="473"/>
      <c r="WMI2384" s="470"/>
      <c r="WMJ2384" s="470"/>
      <c r="WMK2384" s="470"/>
      <c r="WML2384" s="677"/>
      <c r="WMM2384" s="470"/>
      <c r="WMN2384" s="467"/>
      <c r="WMO2384" s="559"/>
      <c r="WMP2384" s="467"/>
      <c r="WMQ2384" s="467"/>
      <c r="WMR2384" s="467"/>
      <c r="WMS2384" s="467"/>
      <c r="WMT2384" s="467"/>
      <c r="WMU2384" s="467"/>
      <c r="WMV2384" s="467"/>
      <c r="WMW2384" s="467"/>
      <c r="WMX2384" s="467"/>
      <c r="WMY2384" s="467"/>
      <c r="WMZ2384" s="467"/>
      <c r="WNA2384" s="467"/>
      <c r="WNB2384" s="467"/>
      <c r="WNC2384" s="467"/>
      <c r="WND2384" s="467"/>
      <c r="WNE2384" s="467"/>
      <c r="WNF2384" s="467"/>
      <c r="WNG2384" s="467"/>
      <c r="WNH2384" s="467"/>
      <c r="WNI2384" s="467"/>
      <c r="WNJ2384" s="467"/>
      <c r="WNK2384" s="467"/>
      <c r="WNL2384" s="1055"/>
      <c r="WNM2384" s="695"/>
      <c r="WNN2384" s="696"/>
      <c r="WNO2384" s="696"/>
      <c r="WNP2384" s="697"/>
      <c r="WNQ2384" s="697"/>
      <c r="WNR2384" s="473"/>
      <c r="WNS2384" s="470"/>
      <c r="WNT2384" s="470"/>
      <c r="WNU2384" s="470"/>
      <c r="WNV2384" s="677"/>
      <c r="WNW2384" s="470"/>
      <c r="WNX2384" s="467"/>
      <c r="WNY2384" s="559"/>
      <c r="WNZ2384" s="467"/>
      <c r="WOA2384" s="467"/>
      <c r="WOB2384" s="467"/>
      <c r="WOC2384" s="467"/>
      <c r="WOD2384" s="467"/>
      <c r="WOE2384" s="467"/>
      <c r="WOF2384" s="467"/>
      <c r="WOG2384" s="467"/>
      <c r="WOH2384" s="467"/>
      <c r="WOI2384" s="467"/>
      <c r="WOJ2384" s="467"/>
      <c r="WOK2384" s="467"/>
      <c r="WOL2384" s="467"/>
      <c r="WOM2384" s="467"/>
      <c r="WON2384" s="467"/>
      <c r="WOO2384" s="467"/>
      <c r="WOP2384" s="467"/>
      <c r="WOQ2384" s="467"/>
      <c r="WOR2384" s="467"/>
      <c r="WOS2384" s="467"/>
      <c r="WOT2384" s="467"/>
      <c r="WOU2384" s="467"/>
      <c r="WOV2384" s="1055"/>
      <c r="WOW2384" s="695"/>
      <c r="WOX2384" s="696"/>
      <c r="WOY2384" s="696"/>
      <c r="WOZ2384" s="697"/>
      <c r="WPA2384" s="697"/>
      <c r="WPB2384" s="473"/>
      <c r="WPC2384" s="470"/>
      <c r="WPD2384" s="470"/>
      <c r="WPE2384" s="470"/>
      <c r="WPF2384" s="677"/>
      <c r="WPG2384" s="470"/>
      <c r="WPH2384" s="467"/>
      <c r="WPI2384" s="559"/>
      <c r="WPJ2384" s="467"/>
      <c r="WPK2384" s="467"/>
      <c r="WPL2384" s="467"/>
      <c r="WPM2384" s="467"/>
      <c r="WPN2384" s="467"/>
      <c r="WPO2384" s="467"/>
      <c r="WPP2384" s="467"/>
      <c r="WPQ2384" s="467"/>
      <c r="WPR2384" s="467"/>
      <c r="WPS2384" s="467"/>
      <c r="WPT2384" s="467"/>
      <c r="WPU2384" s="467"/>
      <c r="WPV2384" s="467"/>
      <c r="WPW2384" s="467"/>
      <c r="WPX2384" s="467"/>
      <c r="WPY2384" s="467"/>
      <c r="WPZ2384" s="467"/>
      <c r="WQA2384" s="467"/>
      <c r="WQB2384" s="467"/>
      <c r="WQC2384" s="467"/>
      <c r="WQD2384" s="467"/>
      <c r="WQE2384" s="467"/>
      <c r="WQF2384" s="1055"/>
      <c r="WQG2384" s="695"/>
      <c r="WQH2384" s="696"/>
      <c r="WQI2384" s="696"/>
      <c r="WQJ2384" s="697"/>
      <c r="WQK2384" s="697"/>
      <c r="WQL2384" s="473"/>
      <c r="WQM2384" s="470"/>
      <c r="WQN2384" s="470"/>
      <c r="WQO2384" s="470"/>
      <c r="WQP2384" s="677"/>
      <c r="WQQ2384" s="470"/>
      <c r="WQR2384" s="467"/>
      <c r="WQS2384" s="559"/>
      <c r="WQT2384" s="467"/>
      <c r="WQU2384" s="467"/>
      <c r="WQV2384" s="467"/>
      <c r="WQW2384" s="467"/>
      <c r="WQX2384" s="467"/>
      <c r="WQY2384" s="467"/>
      <c r="WQZ2384" s="467"/>
      <c r="WRA2384" s="467"/>
      <c r="WRB2384" s="467"/>
      <c r="WRC2384" s="467"/>
      <c r="WRD2384" s="467"/>
      <c r="WRE2384" s="467"/>
      <c r="WRF2384" s="467"/>
      <c r="WRG2384" s="467"/>
      <c r="WRH2384" s="467"/>
      <c r="WRI2384" s="467"/>
      <c r="WRJ2384" s="467"/>
      <c r="WRK2384" s="467"/>
      <c r="WRL2384" s="467"/>
      <c r="WRM2384" s="467"/>
      <c r="WRN2384" s="467"/>
      <c r="WRO2384" s="467"/>
      <c r="WRP2384" s="1055"/>
      <c r="WRQ2384" s="695"/>
      <c r="WRR2384" s="696"/>
      <c r="WRS2384" s="696"/>
      <c r="WRT2384" s="697"/>
      <c r="WRU2384" s="697"/>
      <c r="WRV2384" s="473"/>
      <c r="WRW2384" s="470"/>
      <c r="WRX2384" s="470"/>
      <c r="WRY2384" s="470"/>
      <c r="WRZ2384" s="677"/>
      <c r="WSA2384" s="470"/>
      <c r="WSB2384" s="467"/>
      <c r="WSC2384" s="559"/>
      <c r="WSD2384" s="467"/>
      <c r="WSE2384" s="467"/>
      <c r="WSF2384" s="467"/>
      <c r="WSG2384" s="467"/>
      <c r="WSH2384" s="467"/>
      <c r="WSI2384" s="467"/>
      <c r="WSJ2384" s="467"/>
      <c r="WSK2384" s="467"/>
      <c r="WSL2384" s="467"/>
      <c r="WSM2384" s="467"/>
      <c r="WSN2384" s="467"/>
      <c r="WSO2384" s="467"/>
      <c r="WSP2384" s="467"/>
      <c r="WSQ2384" s="467"/>
      <c r="WSR2384" s="467"/>
      <c r="WSS2384" s="467"/>
      <c r="WST2384" s="467"/>
      <c r="WSU2384" s="467"/>
      <c r="WSV2384" s="467"/>
      <c r="WSW2384" s="467"/>
      <c r="WSX2384" s="467"/>
      <c r="WSY2384" s="467"/>
      <c r="WSZ2384" s="1055"/>
      <c r="WTA2384" s="695"/>
      <c r="WTB2384" s="696"/>
      <c r="WTC2384" s="696"/>
      <c r="WTD2384" s="697"/>
      <c r="WTE2384" s="697"/>
      <c r="WTF2384" s="473"/>
      <c r="WTG2384" s="470"/>
      <c r="WTH2384" s="470"/>
      <c r="WTI2384" s="470"/>
      <c r="WTJ2384" s="677"/>
      <c r="WTK2384" s="470"/>
      <c r="WTL2384" s="467"/>
      <c r="WTM2384" s="559"/>
      <c r="WTN2384" s="467"/>
      <c r="WTO2384" s="467"/>
      <c r="WTP2384" s="467"/>
      <c r="WTQ2384" s="467"/>
      <c r="WTR2384" s="467"/>
      <c r="WTS2384" s="467"/>
      <c r="WTT2384" s="467"/>
      <c r="WTU2384" s="467"/>
      <c r="WTV2384" s="467"/>
      <c r="WTW2384" s="467"/>
      <c r="WTX2384" s="467"/>
      <c r="WTY2384" s="467"/>
      <c r="WTZ2384" s="467"/>
      <c r="WUA2384" s="467"/>
      <c r="WUB2384" s="467"/>
      <c r="WUC2384" s="467"/>
      <c r="WUD2384" s="467"/>
      <c r="WUE2384" s="467"/>
      <c r="WUF2384" s="467"/>
      <c r="WUG2384" s="467"/>
      <c r="WUH2384" s="467"/>
      <c r="WUI2384" s="467"/>
      <c r="WUJ2384" s="1055"/>
      <c r="WUK2384" s="695"/>
      <c r="WUL2384" s="696"/>
      <c r="WUM2384" s="696"/>
      <c r="WUN2384" s="697"/>
      <c r="WUO2384" s="697"/>
      <c r="WUP2384" s="473"/>
      <c r="WUQ2384" s="470"/>
      <c r="WUR2384" s="470"/>
      <c r="WUS2384" s="470"/>
      <c r="WUT2384" s="677"/>
      <c r="WUU2384" s="470"/>
      <c r="WUV2384" s="467"/>
      <c r="WUW2384" s="559"/>
      <c r="WUX2384" s="467"/>
      <c r="WUY2384" s="467"/>
      <c r="WUZ2384" s="467"/>
      <c r="WVA2384" s="467"/>
      <c r="WVB2384" s="467"/>
      <c r="WVC2384" s="467"/>
      <c r="WVD2384" s="467"/>
      <c r="WVE2384" s="467"/>
      <c r="WVF2384" s="467"/>
      <c r="WVG2384" s="467"/>
      <c r="WVH2384" s="467"/>
      <c r="WVI2384" s="467"/>
      <c r="WVJ2384" s="467"/>
      <c r="WVK2384" s="467"/>
      <c r="WVL2384" s="467"/>
      <c r="WVM2384" s="467"/>
      <c r="WVN2384" s="467"/>
      <c r="WVO2384" s="467"/>
      <c r="WVP2384" s="467"/>
      <c r="WVQ2384" s="467"/>
      <c r="WVR2384" s="467"/>
      <c r="WVS2384" s="467"/>
      <c r="WVT2384" s="1055"/>
      <c r="WVU2384" s="695"/>
      <c r="WVV2384" s="696"/>
      <c r="WVW2384" s="696"/>
      <c r="WVX2384" s="697"/>
      <c r="WVY2384" s="697"/>
      <c r="WVZ2384" s="473"/>
      <c r="WWA2384" s="470"/>
      <c r="WWB2384" s="470"/>
      <c r="WWC2384" s="470"/>
      <c r="WWD2384" s="677"/>
      <c r="WWE2384" s="470"/>
      <c r="WWF2384" s="467"/>
      <c r="WWG2384" s="559"/>
      <c r="WWH2384" s="467"/>
      <c r="WWI2384" s="467"/>
      <c r="WWJ2384" s="467"/>
      <c r="WWK2384" s="467"/>
      <c r="WWL2384" s="467"/>
      <c r="WWM2384" s="467"/>
      <c r="WWN2384" s="467"/>
      <c r="WWO2384" s="467"/>
      <c r="WWP2384" s="467"/>
      <c r="WWQ2384" s="467"/>
      <c r="WWR2384" s="467"/>
      <c r="WWS2384" s="467"/>
      <c r="WWT2384" s="467"/>
      <c r="WWU2384" s="467"/>
      <c r="WWV2384" s="467"/>
      <c r="WWW2384" s="467"/>
      <c r="WWX2384" s="467"/>
      <c r="WWY2384" s="467"/>
      <c r="WWZ2384" s="467"/>
      <c r="WXA2384" s="467"/>
      <c r="WXB2384" s="467"/>
      <c r="WXC2384" s="467"/>
      <c r="WXD2384" s="1055"/>
      <c r="WXE2384" s="695"/>
      <c r="WXF2384" s="696"/>
      <c r="WXG2384" s="696"/>
      <c r="WXH2384" s="697"/>
      <c r="WXI2384" s="697"/>
      <c r="WXJ2384" s="473"/>
      <c r="WXK2384" s="470"/>
      <c r="WXL2384" s="470"/>
      <c r="WXM2384" s="470"/>
      <c r="WXN2384" s="677"/>
      <c r="WXO2384" s="470"/>
      <c r="WXP2384" s="467"/>
      <c r="WXQ2384" s="559"/>
      <c r="WXR2384" s="467"/>
      <c r="WXS2384" s="467"/>
      <c r="WXT2384" s="467"/>
      <c r="WXU2384" s="467"/>
      <c r="WXV2384" s="467"/>
      <c r="WXW2384" s="467"/>
      <c r="WXX2384" s="467"/>
      <c r="WXY2384" s="467"/>
      <c r="WXZ2384" s="467"/>
      <c r="WYA2384" s="467"/>
      <c r="WYB2384" s="467"/>
      <c r="WYC2384" s="467"/>
      <c r="WYD2384" s="467"/>
      <c r="WYE2384" s="467"/>
      <c r="WYF2384" s="467"/>
      <c r="WYG2384" s="467"/>
      <c r="WYH2384" s="467"/>
      <c r="WYI2384" s="467"/>
      <c r="WYJ2384" s="467"/>
      <c r="WYK2384" s="467"/>
      <c r="WYL2384" s="467"/>
      <c r="WYM2384" s="467"/>
      <c r="WYN2384" s="1055"/>
      <c r="WYO2384" s="695"/>
      <c r="WYP2384" s="696"/>
      <c r="WYQ2384" s="696"/>
      <c r="WYR2384" s="697"/>
      <c r="WYS2384" s="697"/>
      <c r="WYT2384" s="473"/>
      <c r="WYU2384" s="470"/>
      <c r="WYV2384" s="470"/>
      <c r="WYW2384" s="470"/>
      <c r="WYX2384" s="677"/>
      <c r="WYY2384" s="470"/>
      <c r="WYZ2384" s="467"/>
      <c r="WZA2384" s="559"/>
      <c r="WZB2384" s="467"/>
      <c r="WZC2384" s="467"/>
      <c r="WZD2384" s="467"/>
      <c r="WZE2384" s="467"/>
      <c r="WZF2384" s="467"/>
      <c r="WZG2384" s="467"/>
      <c r="WZH2384" s="467"/>
      <c r="WZI2384" s="467"/>
      <c r="WZJ2384" s="467"/>
      <c r="WZK2384" s="467"/>
      <c r="WZL2384" s="467"/>
      <c r="WZM2384" s="467"/>
      <c r="WZN2384" s="467"/>
      <c r="WZO2384" s="467"/>
      <c r="WZP2384" s="467"/>
      <c r="WZQ2384" s="467"/>
      <c r="WZR2384" s="467"/>
      <c r="WZS2384" s="467"/>
      <c r="WZT2384" s="467"/>
      <c r="WZU2384" s="467"/>
      <c r="WZV2384" s="467"/>
      <c r="WZW2384" s="467"/>
      <c r="WZX2384" s="1055"/>
      <c r="WZY2384" s="695"/>
      <c r="WZZ2384" s="696"/>
      <c r="XAA2384" s="696"/>
      <c r="XAB2384" s="697"/>
      <c r="XAC2384" s="697"/>
      <c r="XAD2384" s="473"/>
      <c r="XAE2384" s="470"/>
      <c r="XAF2384" s="470"/>
      <c r="XAG2384" s="470"/>
      <c r="XAH2384" s="677"/>
      <c r="XAI2384" s="470"/>
      <c r="XAJ2384" s="467"/>
      <c r="XAK2384" s="559"/>
      <c r="XAL2384" s="467"/>
      <c r="XAM2384" s="467"/>
      <c r="XAN2384" s="467"/>
      <c r="XAO2384" s="467"/>
      <c r="XAP2384" s="467"/>
      <c r="XAQ2384" s="467"/>
      <c r="XAR2384" s="467"/>
      <c r="XAS2384" s="467"/>
      <c r="XAT2384" s="467"/>
      <c r="XAU2384" s="467"/>
      <c r="XAV2384" s="467"/>
      <c r="XAW2384" s="467"/>
      <c r="XAX2384" s="467"/>
      <c r="XAY2384" s="467"/>
      <c r="XAZ2384" s="467"/>
      <c r="XBA2384" s="467"/>
      <c r="XBB2384" s="467"/>
      <c r="XBC2384" s="467"/>
      <c r="XBD2384" s="467"/>
      <c r="XBE2384" s="467"/>
      <c r="XBF2384" s="467"/>
      <c r="XBG2384" s="467"/>
      <c r="XBH2384" s="1055"/>
      <c r="XBI2384" s="695"/>
      <c r="XBJ2384" s="696"/>
      <c r="XBK2384" s="696"/>
      <c r="XBL2384" s="697"/>
      <c r="XBM2384" s="697"/>
      <c r="XBN2384" s="473"/>
      <c r="XBO2384" s="470"/>
      <c r="XBP2384" s="470"/>
      <c r="XBQ2384" s="470"/>
      <c r="XBR2384" s="677"/>
      <c r="XBS2384" s="470"/>
      <c r="XBT2384" s="467"/>
      <c r="XBU2384" s="559"/>
      <c r="XBV2384" s="467"/>
      <c r="XBW2384" s="467"/>
      <c r="XBX2384" s="467"/>
      <c r="XBY2384" s="467"/>
      <c r="XBZ2384" s="467"/>
      <c r="XCA2384" s="467"/>
      <c r="XCB2384" s="467"/>
      <c r="XCC2384" s="467"/>
      <c r="XCD2384" s="467"/>
      <c r="XCE2384" s="467"/>
      <c r="XCF2384" s="467"/>
      <c r="XCG2384" s="467"/>
      <c r="XCH2384" s="467"/>
      <c r="XCI2384" s="467"/>
      <c r="XCJ2384" s="467"/>
      <c r="XCK2384" s="467"/>
      <c r="XCL2384" s="467"/>
      <c r="XCM2384" s="467"/>
      <c r="XCN2384" s="467"/>
      <c r="XCO2384" s="467"/>
      <c r="XCP2384" s="467"/>
      <c r="XCQ2384" s="467"/>
      <c r="XCR2384" s="1055"/>
      <c r="XCS2384" s="695"/>
      <c r="XCT2384" s="696"/>
      <c r="XCU2384" s="696"/>
      <c r="XCV2384" s="697"/>
      <c r="XCW2384" s="697"/>
      <c r="XCX2384" s="473"/>
      <c r="XCY2384" s="470"/>
      <c r="XCZ2384" s="470"/>
      <c r="XDA2384" s="470"/>
      <c r="XDB2384" s="677"/>
      <c r="XDC2384" s="470"/>
      <c r="XDD2384" s="467"/>
      <c r="XDE2384" s="559"/>
      <c r="XDF2384" s="467"/>
      <c r="XDG2384" s="467"/>
      <c r="XDH2384" s="467"/>
      <c r="XDI2384" s="467"/>
      <c r="XDJ2384" s="467"/>
      <c r="XDK2384" s="467"/>
      <c r="XDL2384" s="467"/>
      <c r="XDM2384" s="467"/>
      <c r="XDN2384" s="467"/>
      <c r="XDO2384" s="467"/>
      <c r="XDP2384" s="467"/>
      <c r="XDQ2384" s="467"/>
      <c r="XDR2384" s="467"/>
      <c r="XDS2384" s="467"/>
      <c r="XDT2384" s="467"/>
      <c r="XDU2384" s="467"/>
      <c r="XDV2384" s="467"/>
      <c r="XDW2384" s="467"/>
      <c r="XDX2384" s="467"/>
      <c r="XDY2384" s="467"/>
      <c r="XDZ2384" s="467"/>
      <c r="XEA2384" s="467"/>
      <c r="XEB2384" s="1055"/>
      <c r="XEC2384" s="695"/>
      <c r="XED2384" s="696"/>
      <c r="XEE2384" s="696"/>
      <c r="XEF2384" s="697"/>
    </row>
    <row r="2385" spans="1:16360" ht="14.45" customHeight="1" outlineLevel="1" x14ac:dyDescent="0.25">
      <c r="A2385" s="878">
        <v>216</v>
      </c>
      <c r="B2385" s="690">
        <v>264</v>
      </c>
      <c r="C2385" s="1215" t="s">
        <v>3341</v>
      </c>
      <c r="D2385" s="773" t="s">
        <v>3391</v>
      </c>
      <c r="E2385" s="755"/>
      <c r="F2385" s="1110"/>
      <c r="G2385" s="755"/>
      <c r="H2385" s="755"/>
      <c r="I2385" s="755"/>
      <c r="J2385" s="755"/>
      <c r="K2385" s="755"/>
      <c r="L2385" s="755"/>
      <c r="M2385" s="755" t="s">
        <v>830</v>
      </c>
      <c r="N2385" s="755"/>
      <c r="O2385" s="1236">
        <v>305.89</v>
      </c>
      <c r="Q2385" s="697"/>
      <c r="R2385" s="473"/>
      <c r="S2385" s="470"/>
      <c r="T2385" s="470"/>
      <c r="U2385" s="470"/>
      <c r="V2385" s="677"/>
      <c r="W2385" s="470"/>
      <c r="X2385" s="467"/>
      <c r="Y2385" s="559"/>
      <c r="Z2385" s="467"/>
      <c r="AA2385" s="467"/>
      <c r="AB2385" s="467"/>
      <c r="AC2385" s="467"/>
      <c r="AD2385" s="467"/>
      <c r="AE2385" s="467"/>
      <c r="AF2385" s="467"/>
      <c r="AG2385" s="467"/>
      <c r="AH2385" s="467"/>
      <c r="AI2385" s="467"/>
      <c r="AJ2385" s="467"/>
      <c r="AK2385" s="467"/>
      <c r="AL2385" s="467"/>
      <c r="AM2385" s="467"/>
      <c r="AN2385" s="467"/>
      <c r="AO2385" s="467"/>
      <c r="AP2385" s="467"/>
      <c r="AQ2385" s="467"/>
      <c r="AR2385" s="467"/>
      <c r="AS2385" s="467"/>
      <c r="AT2385" s="467"/>
      <c r="AU2385" s="467"/>
      <c r="AV2385" s="1055"/>
      <c r="AW2385" s="695"/>
      <c r="AX2385" s="696"/>
      <c r="AY2385" s="696"/>
      <c r="AZ2385" s="697"/>
      <c r="BA2385" s="697"/>
      <c r="BB2385" s="473"/>
      <c r="BC2385" s="470"/>
      <c r="BD2385" s="470"/>
      <c r="BE2385" s="470"/>
      <c r="BF2385" s="677"/>
      <c r="BG2385" s="470"/>
      <c r="BH2385" s="467"/>
      <c r="BI2385" s="559"/>
      <c r="BJ2385" s="467"/>
      <c r="BK2385" s="467"/>
      <c r="BL2385" s="467"/>
      <c r="BM2385" s="467"/>
      <c r="BN2385" s="467"/>
      <c r="BO2385" s="467"/>
      <c r="BP2385" s="467"/>
      <c r="BQ2385" s="467"/>
      <c r="BR2385" s="467"/>
      <c r="BS2385" s="467"/>
      <c r="BT2385" s="467"/>
      <c r="BU2385" s="467"/>
      <c r="BV2385" s="467"/>
      <c r="BW2385" s="467"/>
      <c r="BX2385" s="467"/>
      <c r="BY2385" s="467"/>
      <c r="BZ2385" s="467"/>
      <c r="CA2385" s="467"/>
      <c r="CB2385" s="467"/>
      <c r="CC2385" s="467"/>
      <c r="CD2385" s="467"/>
      <c r="CE2385" s="467"/>
      <c r="CF2385" s="1055"/>
      <c r="CG2385" s="695"/>
      <c r="CH2385" s="696"/>
      <c r="CI2385" s="696"/>
      <c r="CJ2385" s="697"/>
      <c r="CK2385" s="697"/>
      <c r="CL2385" s="473"/>
      <c r="CM2385" s="470"/>
      <c r="CN2385" s="470"/>
      <c r="CO2385" s="470"/>
      <c r="CP2385" s="677"/>
      <c r="CQ2385" s="470"/>
      <c r="CR2385" s="467"/>
      <c r="CS2385" s="559"/>
      <c r="CT2385" s="467"/>
      <c r="CU2385" s="467"/>
      <c r="CV2385" s="467"/>
      <c r="CW2385" s="467"/>
      <c r="CX2385" s="467"/>
      <c r="CY2385" s="467"/>
      <c r="CZ2385" s="467"/>
      <c r="DA2385" s="467"/>
      <c r="DB2385" s="467"/>
      <c r="DC2385" s="467"/>
      <c r="DD2385" s="467"/>
      <c r="DE2385" s="467"/>
      <c r="DF2385" s="467"/>
      <c r="DG2385" s="467"/>
      <c r="DH2385" s="467"/>
      <c r="DI2385" s="467"/>
      <c r="DJ2385" s="467"/>
      <c r="DK2385" s="467"/>
      <c r="DL2385" s="467"/>
      <c r="DM2385" s="467"/>
      <c r="DN2385" s="467"/>
      <c r="DO2385" s="467"/>
      <c r="DP2385" s="1055"/>
      <c r="DQ2385" s="695"/>
      <c r="DR2385" s="696"/>
      <c r="DS2385" s="696"/>
      <c r="DT2385" s="697"/>
      <c r="DU2385" s="697"/>
      <c r="DV2385" s="473"/>
      <c r="DW2385" s="470"/>
      <c r="DX2385" s="470"/>
      <c r="DY2385" s="470"/>
      <c r="DZ2385" s="677"/>
      <c r="EA2385" s="470"/>
      <c r="EB2385" s="467"/>
      <c r="EC2385" s="559"/>
      <c r="ED2385" s="467"/>
      <c r="EE2385" s="467"/>
      <c r="EF2385" s="467"/>
      <c r="EG2385" s="467"/>
      <c r="EH2385" s="467"/>
      <c r="EI2385" s="467"/>
      <c r="EJ2385" s="467"/>
      <c r="EK2385" s="467"/>
      <c r="EL2385" s="467"/>
      <c r="EM2385" s="467"/>
      <c r="EN2385" s="467"/>
      <c r="EO2385" s="467"/>
      <c r="EP2385" s="467"/>
      <c r="EQ2385" s="467"/>
      <c r="ER2385" s="467"/>
      <c r="ES2385" s="467"/>
      <c r="ET2385" s="467"/>
      <c r="EU2385" s="467"/>
      <c r="EV2385" s="467"/>
      <c r="EW2385" s="467"/>
      <c r="EX2385" s="467"/>
      <c r="EY2385" s="467"/>
      <c r="EZ2385" s="1055"/>
      <c r="FA2385" s="695"/>
      <c r="FB2385" s="696"/>
      <c r="FC2385" s="696"/>
      <c r="FD2385" s="697"/>
      <c r="FE2385" s="697"/>
      <c r="FF2385" s="473"/>
      <c r="FG2385" s="470"/>
      <c r="FH2385" s="470"/>
      <c r="FI2385" s="470"/>
      <c r="FJ2385" s="677"/>
      <c r="FK2385" s="470"/>
      <c r="FL2385" s="467"/>
      <c r="FM2385" s="559"/>
      <c r="FN2385" s="467"/>
      <c r="FO2385" s="467"/>
      <c r="FP2385" s="467"/>
      <c r="FQ2385" s="467"/>
      <c r="FR2385" s="467"/>
      <c r="FS2385" s="467"/>
      <c r="FT2385" s="467"/>
      <c r="FU2385" s="467"/>
      <c r="FV2385" s="467"/>
      <c r="FW2385" s="467"/>
      <c r="FX2385" s="467"/>
      <c r="FY2385" s="467"/>
      <c r="FZ2385" s="467"/>
      <c r="GA2385" s="467"/>
      <c r="GB2385" s="467"/>
      <c r="GC2385" s="467"/>
      <c r="GD2385" s="467"/>
      <c r="GE2385" s="467"/>
      <c r="GF2385" s="467"/>
      <c r="GG2385" s="467"/>
      <c r="GH2385" s="467"/>
      <c r="GI2385" s="467"/>
      <c r="GJ2385" s="1055"/>
      <c r="GK2385" s="695"/>
      <c r="GL2385" s="696"/>
      <c r="GM2385" s="696"/>
      <c r="GN2385" s="697"/>
      <c r="GO2385" s="697"/>
      <c r="GP2385" s="473"/>
      <c r="GQ2385" s="470"/>
      <c r="GR2385" s="470"/>
      <c r="GS2385" s="470"/>
      <c r="GT2385" s="677"/>
      <c r="GU2385" s="470"/>
      <c r="GV2385" s="467"/>
      <c r="GW2385" s="559"/>
      <c r="GX2385" s="467"/>
      <c r="GY2385" s="467"/>
      <c r="GZ2385" s="467"/>
      <c r="HA2385" s="467"/>
      <c r="HB2385" s="467"/>
      <c r="HC2385" s="467"/>
      <c r="HD2385" s="467"/>
      <c r="HE2385" s="467"/>
      <c r="HF2385" s="467"/>
      <c r="HG2385" s="467"/>
      <c r="HH2385" s="467"/>
      <c r="HI2385" s="467"/>
      <c r="HJ2385" s="467"/>
      <c r="HK2385" s="467"/>
      <c r="HL2385" s="467"/>
      <c r="HM2385" s="467"/>
      <c r="HN2385" s="467"/>
      <c r="HO2385" s="467"/>
      <c r="HP2385" s="467"/>
      <c r="HQ2385" s="467"/>
      <c r="HR2385" s="467"/>
      <c r="HS2385" s="467"/>
      <c r="HT2385" s="1055"/>
      <c r="HU2385" s="695"/>
      <c r="HV2385" s="696"/>
      <c r="HW2385" s="696"/>
      <c r="HX2385" s="697"/>
      <c r="HY2385" s="697"/>
      <c r="HZ2385" s="473"/>
      <c r="IA2385" s="470"/>
      <c r="IB2385" s="470"/>
      <c r="IC2385" s="470"/>
      <c r="ID2385" s="677"/>
      <c r="IE2385" s="470"/>
      <c r="IF2385" s="467"/>
      <c r="IG2385" s="559"/>
      <c r="IH2385" s="467"/>
      <c r="II2385" s="467"/>
      <c r="IJ2385" s="467"/>
      <c r="IK2385" s="467"/>
      <c r="IL2385" s="467"/>
      <c r="IM2385" s="467"/>
      <c r="IN2385" s="467"/>
      <c r="IO2385" s="467"/>
      <c r="IP2385" s="467"/>
      <c r="IQ2385" s="467"/>
      <c r="IR2385" s="467"/>
      <c r="IS2385" s="467"/>
      <c r="IT2385" s="467"/>
      <c r="IU2385" s="467"/>
      <c r="IV2385" s="467"/>
      <c r="IW2385" s="467"/>
      <c r="IX2385" s="467"/>
      <c r="IY2385" s="467"/>
      <c r="IZ2385" s="467"/>
      <c r="JA2385" s="467"/>
      <c r="JB2385" s="467"/>
      <c r="JC2385" s="467"/>
      <c r="JD2385" s="1055"/>
      <c r="JE2385" s="695"/>
      <c r="JF2385" s="696"/>
      <c r="JG2385" s="696"/>
      <c r="JH2385" s="697"/>
      <c r="JI2385" s="697"/>
      <c r="JJ2385" s="473"/>
      <c r="JK2385" s="470"/>
      <c r="JL2385" s="470"/>
      <c r="JM2385" s="470"/>
      <c r="JN2385" s="677"/>
      <c r="JO2385" s="470"/>
      <c r="JP2385" s="467"/>
      <c r="JQ2385" s="559"/>
      <c r="JR2385" s="467"/>
      <c r="JS2385" s="467"/>
      <c r="JT2385" s="467"/>
      <c r="JU2385" s="467"/>
      <c r="JV2385" s="467"/>
      <c r="JW2385" s="467"/>
      <c r="JX2385" s="467"/>
      <c r="JY2385" s="467"/>
      <c r="JZ2385" s="467"/>
      <c r="KA2385" s="467"/>
      <c r="KB2385" s="467"/>
      <c r="KC2385" s="467"/>
      <c r="KD2385" s="467"/>
      <c r="KE2385" s="467"/>
      <c r="KF2385" s="467"/>
      <c r="KG2385" s="467"/>
      <c r="KH2385" s="467"/>
      <c r="KI2385" s="467"/>
      <c r="KJ2385" s="467"/>
      <c r="KK2385" s="467"/>
      <c r="KL2385" s="467"/>
      <c r="KM2385" s="467"/>
      <c r="KN2385" s="1055"/>
      <c r="KO2385" s="695"/>
      <c r="KP2385" s="696"/>
      <c r="KQ2385" s="696"/>
      <c r="KR2385" s="697"/>
      <c r="KS2385" s="697"/>
      <c r="KT2385" s="473"/>
      <c r="KU2385" s="470"/>
      <c r="KV2385" s="470"/>
      <c r="KW2385" s="470"/>
      <c r="KX2385" s="677"/>
      <c r="KY2385" s="470"/>
      <c r="KZ2385" s="467"/>
      <c r="LA2385" s="559"/>
      <c r="LB2385" s="467"/>
      <c r="LC2385" s="467"/>
      <c r="LD2385" s="467"/>
      <c r="LE2385" s="467"/>
      <c r="LF2385" s="467"/>
      <c r="LG2385" s="467"/>
      <c r="LH2385" s="467"/>
      <c r="LI2385" s="467"/>
      <c r="LJ2385" s="467"/>
      <c r="LK2385" s="467"/>
      <c r="LL2385" s="467"/>
      <c r="LM2385" s="467"/>
      <c r="LN2385" s="467"/>
      <c r="LO2385" s="467"/>
      <c r="LP2385" s="467"/>
      <c r="LQ2385" s="467"/>
      <c r="LR2385" s="467"/>
      <c r="LS2385" s="467"/>
      <c r="LT2385" s="467"/>
      <c r="LU2385" s="467"/>
      <c r="LV2385" s="467"/>
      <c r="LW2385" s="467"/>
      <c r="LX2385" s="1055"/>
      <c r="LY2385" s="695"/>
      <c r="LZ2385" s="696"/>
      <c r="MA2385" s="696"/>
      <c r="MB2385" s="697"/>
      <c r="MC2385" s="697"/>
      <c r="MD2385" s="473"/>
      <c r="ME2385" s="470"/>
      <c r="MF2385" s="470"/>
      <c r="MG2385" s="470"/>
      <c r="MH2385" s="677"/>
      <c r="MI2385" s="470"/>
      <c r="MJ2385" s="467"/>
      <c r="MK2385" s="559"/>
      <c r="ML2385" s="467"/>
      <c r="MM2385" s="467"/>
      <c r="MN2385" s="467"/>
      <c r="MO2385" s="467"/>
      <c r="MP2385" s="467"/>
      <c r="MQ2385" s="467"/>
      <c r="MR2385" s="467"/>
      <c r="MS2385" s="467"/>
      <c r="MT2385" s="467"/>
      <c r="MU2385" s="467"/>
      <c r="MV2385" s="467"/>
      <c r="MW2385" s="467"/>
      <c r="MX2385" s="467"/>
      <c r="MY2385" s="467"/>
      <c r="MZ2385" s="467"/>
      <c r="NA2385" s="467"/>
      <c r="NB2385" s="467"/>
      <c r="NC2385" s="467"/>
      <c r="ND2385" s="467"/>
      <c r="NE2385" s="467"/>
      <c r="NF2385" s="467"/>
      <c r="NG2385" s="467"/>
      <c r="NH2385" s="1055"/>
      <c r="NI2385" s="695"/>
      <c r="NJ2385" s="696"/>
      <c r="NK2385" s="696"/>
      <c r="NL2385" s="697"/>
      <c r="NM2385" s="697"/>
      <c r="NN2385" s="473"/>
      <c r="NO2385" s="470"/>
      <c r="NP2385" s="470"/>
      <c r="NQ2385" s="470"/>
      <c r="NR2385" s="677"/>
      <c r="NS2385" s="470"/>
      <c r="NT2385" s="467"/>
      <c r="NU2385" s="559"/>
      <c r="NV2385" s="467"/>
      <c r="NW2385" s="467"/>
      <c r="NX2385" s="467"/>
      <c r="NY2385" s="467"/>
      <c r="NZ2385" s="467"/>
      <c r="OA2385" s="467"/>
      <c r="OB2385" s="467"/>
      <c r="OC2385" s="467"/>
      <c r="OD2385" s="467"/>
      <c r="OE2385" s="467"/>
      <c r="OF2385" s="467"/>
      <c r="OG2385" s="467"/>
      <c r="OH2385" s="467"/>
      <c r="OI2385" s="467"/>
      <c r="OJ2385" s="467"/>
      <c r="OK2385" s="467"/>
      <c r="OL2385" s="467"/>
      <c r="OM2385" s="467"/>
      <c r="ON2385" s="467"/>
      <c r="OO2385" s="467"/>
      <c r="OP2385" s="467"/>
      <c r="OQ2385" s="467"/>
      <c r="OR2385" s="1055"/>
      <c r="OS2385" s="695"/>
      <c r="OT2385" s="696"/>
      <c r="OU2385" s="696"/>
      <c r="OV2385" s="697"/>
      <c r="OW2385" s="697"/>
      <c r="OX2385" s="473"/>
      <c r="OY2385" s="470"/>
      <c r="OZ2385" s="470"/>
      <c r="PA2385" s="470"/>
      <c r="PB2385" s="677"/>
      <c r="PC2385" s="470"/>
      <c r="PD2385" s="467"/>
      <c r="PE2385" s="559"/>
      <c r="PF2385" s="467"/>
      <c r="PG2385" s="467"/>
      <c r="PH2385" s="467"/>
      <c r="PI2385" s="467"/>
      <c r="PJ2385" s="467"/>
      <c r="PK2385" s="467"/>
      <c r="PL2385" s="467"/>
      <c r="PM2385" s="467"/>
      <c r="PN2385" s="467"/>
      <c r="PO2385" s="467"/>
      <c r="PP2385" s="467"/>
      <c r="PQ2385" s="467"/>
      <c r="PR2385" s="467"/>
      <c r="PS2385" s="467"/>
      <c r="PT2385" s="467"/>
      <c r="PU2385" s="467"/>
      <c r="PV2385" s="467"/>
      <c r="PW2385" s="467"/>
      <c r="PX2385" s="467"/>
      <c r="PY2385" s="467"/>
      <c r="PZ2385" s="467"/>
      <c r="QA2385" s="467"/>
      <c r="QB2385" s="1055"/>
      <c r="QC2385" s="695"/>
      <c r="QD2385" s="696"/>
      <c r="QE2385" s="696"/>
      <c r="QF2385" s="697"/>
      <c r="QG2385" s="697"/>
      <c r="QH2385" s="473"/>
      <c r="QI2385" s="470"/>
      <c r="QJ2385" s="470"/>
      <c r="QK2385" s="470"/>
      <c r="QL2385" s="677"/>
      <c r="QM2385" s="470"/>
      <c r="QN2385" s="467"/>
      <c r="QO2385" s="559"/>
      <c r="QP2385" s="467"/>
      <c r="QQ2385" s="467"/>
      <c r="QR2385" s="467"/>
      <c r="QS2385" s="467"/>
      <c r="QT2385" s="467"/>
      <c r="QU2385" s="467"/>
      <c r="QV2385" s="467"/>
      <c r="QW2385" s="467"/>
      <c r="QX2385" s="467"/>
      <c r="QY2385" s="467"/>
      <c r="QZ2385" s="467"/>
      <c r="RA2385" s="467"/>
      <c r="RB2385" s="467"/>
      <c r="RC2385" s="467"/>
      <c r="RD2385" s="467"/>
      <c r="RE2385" s="467"/>
      <c r="RF2385" s="467"/>
      <c r="RG2385" s="467"/>
      <c r="RH2385" s="467"/>
      <c r="RI2385" s="467"/>
      <c r="RJ2385" s="467"/>
      <c r="RK2385" s="467"/>
      <c r="RL2385" s="1055"/>
      <c r="RM2385" s="695"/>
      <c r="RN2385" s="696"/>
      <c r="RO2385" s="696"/>
      <c r="RP2385" s="697"/>
      <c r="RQ2385" s="697"/>
      <c r="RR2385" s="473"/>
      <c r="RS2385" s="470"/>
      <c r="RT2385" s="470"/>
      <c r="RU2385" s="470"/>
      <c r="RV2385" s="677"/>
      <c r="RW2385" s="470"/>
      <c r="RX2385" s="467"/>
      <c r="RY2385" s="559"/>
      <c r="RZ2385" s="467"/>
      <c r="SA2385" s="467"/>
      <c r="SB2385" s="467"/>
      <c r="SC2385" s="467"/>
      <c r="SD2385" s="467"/>
      <c r="SE2385" s="467"/>
      <c r="SF2385" s="467"/>
      <c r="SG2385" s="467"/>
      <c r="SH2385" s="467"/>
      <c r="SI2385" s="467"/>
      <c r="SJ2385" s="467"/>
      <c r="SK2385" s="467"/>
      <c r="SL2385" s="467"/>
      <c r="SM2385" s="467"/>
      <c r="SN2385" s="467"/>
      <c r="SO2385" s="467"/>
      <c r="SP2385" s="467"/>
      <c r="SQ2385" s="467"/>
      <c r="SR2385" s="467"/>
      <c r="SS2385" s="467"/>
      <c r="ST2385" s="467"/>
      <c r="SU2385" s="467"/>
      <c r="SV2385" s="1055"/>
      <c r="SW2385" s="695"/>
      <c r="SX2385" s="696"/>
      <c r="SY2385" s="696"/>
      <c r="SZ2385" s="697"/>
      <c r="TA2385" s="697"/>
      <c r="TB2385" s="473"/>
      <c r="TC2385" s="470"/>
      <c r="TD2385" s="470"/>
      <c r="TE2385" s="470"/>
      <c r="TF2385" s="677"/>
      <c r="TG2385" s="470"/>
      <c r="TH2385" s="467"/>
      <c r="TI2385" s="559"/>
      <c r="TJ2385" s="467"/>
      <c r="TK2385" s="467"/>
      <c r="TL2385" s="467"/>
      <c r="TM2385" s="467"/>
      <c r="TN2385" s="467"/>
      <c r="TO2385" s="467"/>
      <c r="TP2385" s="467"/>
      <c r="TQ2385" s="467"/>
      <c r="TR2385" s="467"/>
      <c r="TS2385" s="467"/>
      <c r="TT2385" s="467"/>
      <c r="TU2385" s="467"/>
      <c r="TV2385" s="467"/>
      <c r="TW2385" s="467"/>
      <c r="TX2385" s="467"/>
      <c r="TY2385" s="467"/>
      <c r="TZ2385" s="467"/>
      <c r="UA2385" s="467"/>
      <c r="UB2385" s="467"/>
      <c r="UC2385" s="467"/>
      <c r="UD2385" s="467"/>
      <c r="UE2385" s="467"/>
      <c r="UF2385" s="1055"/>
      <c r="UG2385" s="695"/>
      <c r="UH2385" s="696"/>
      <c r="UI2385" s="696"/>
      <c r="UJ2385" s="697"/>
      <c r="UK2385" s="697"/>
      <c r="UL2385" s="473"/>
      <c r="UM2385" s="470"/>
      <c r="UN2385" s="470"/>
      <c r="UO2385" s="470"/>
      <c r="UP2385" s="677"/>
      <c r="UQ2385" s="470"/>
      <c r="UR2385" s="467"/>
      <c r="US2385" s="559"/>
      <c r="UT2385" s="467"/>
      <c r="UU2385" s="467"/>
      <c r="UV2385" s="467"/>
      <c r="UW2385" s="467"/>
      <c r="UX2385" s="467"/>
      <c r="UY2385" s="467"/>
      <c r="UZ2385" s="467"/>
      <c r="VA2385" s="467"/>
      <c r="VB2385" s="467"/>
      <c r="VC2385" s="467"/>
      <c r="VD2385" s="467"/>
      <c r="VE2385" s="467"/>
      <c r="VF2385" s="467"/>
      <c r="VG2385" s="467"/>
      <c r="VH2385" s="467"/>
      <c r="VI2385" s="467"/>
      <c r="VJ2385" s="467"/>
      <c r="VK2385" s="467"/>
      <c r="VL2385" s="467"/>
      <c r="VM2385" s="467"/>
      <c r="VN2385" s="467"/>
      <c r="VO2385" s="467"/>
      <c r="VP2385" s="1055"/>
      <c r="VQ2385" s="695"/>
      <c r="VR2385" s="696"/>
      <c r="VS2385" s="696"/>
      <c r="VT2385" s="697"/>
      <c r="VU2385" s="697"/>
      <c r="VV2385" s="473"/>
      <c r="VW2385" s="470"/>
      <c r="VX2385" s="470"/>
      <c r="VY2385" s="470"/>
      <c r="VZ2385" s="677"/>
      <c r="WA2385" s="470"/>
      <c r="WB2385" s="467"/>
      <c r="WC2385" s="559"/>
      <c r="WD2385" s="467"/>
      <c r="WE2385" s="467"/>
      <c r="WF2385" s="467"/>
      <c r="WG2385" s="467"/>
      <c r="WH2385" s="467"/>
      <c r="WI2385" s="467"/>
      <c r="WJ2385" s="467"/>
      <c r="WK2385" s="467"/>
      <c r="WL2385" s="467"/>
      <c r="WM2385" s="467"/>
      <c r="WN2385" s="467"/>
      <c r="WO2385" s="467"/>
      <c r="WP2385" s="467"/>
      <c r="WQ2385" s="467"/>
      <c r="WR2385" s="467"/>
      <c r="WS2385" s="467"/>
      <c r="WT2385" s="467"/>
      <c r="WU2385" s="467"/>
      <c r="WV2385" s="467"/>
      <c r="WW2385" s="467"/>
      <c r="WX2385" s="467"/>
      <c r="WY2385" s="467"/>
      <c r="WZ2385" s="1055"/>
      <c r="XA2385" s="695"/>
      <c r="XB2385" s="696"/>
      <c r="XC2385" s="696"/>
      <c r="XD2385" s="697"/>
      <c r="XE2385" s="697"/>
      <c r="XF2385" s="473"/>
      <c r="XG2385" s="470"/>
      <c r="XH2385" s="470"/>
      <c r="XI2385" s="470"/>
      <c r="XJ2385" s="677"/>
      <c r="XK2385" s="470"/>
      <c r="XL2385" s="467"/>
      <c r="XM2385" s="559"/>
      <c r="XN2385" s="467"/>
      <c r="XO2385" s="467"/>
      <c r="XP2385" s="467"/>
      <c r="XQ2385" s="467"/>
      <c r="XR2385" s="467"/>
      <c r="XS2385" s="467"/>
      <c r="XT2385" s="467"/>
      <c r="XU2385" s="467"/>
      <c r="XV2385" s="467"/>
      <c r="XW2385" s="467"/>
      <c r="XX2385" s="467"/>
      <c r="XY2385" s="467"/>
      <c r="XZ2385" s="467"/>
      <c r="YA2385" s="467"/>
      <c r="YB2385" s="467"/>
      <c r="YC2385" s="467"/>
      <c r="YD2385" s="467"/>
      <c r="YE2385" s="467"/>
      <c r="YF2385" s="467"/>
      <c r="YG2385" s="467"/>
      <c r="YH2385" s="467"/>
      <c r="YI2385" s="467"/>
      <c r="YJ2385" s="1055"/>
      <c r="YK2385" s="695"/>
      <c r="YL2385" s="696"/>
      <c r="YM2385" s="696"/>
      <c r="YN2385" s="697"/>
      <c r="YO2385" s="697"/>
      <c r="YP2385" s="473"/>
      <c r="YQ2385" s="470"/>
      <c r="YR2385" s="470"/>
      <c r="YS2385" s="470"/>
      <c r="YT2385" s="677"/>
      <c r="YU2385" s="470"/>
      <c r="YV2385" s="467"/>
      <c r="YW2385" s="559"/>
      <c r="YX2385" s="467"/>
      <c r="YY2385" s="467"/>
      <c r="YZ2385" s="467"/>
      <c r="ZA2385" s="467"/>
      <c r="ZB2385" s="467"/>
      <c r="ZC2385" s="467"/>
      <c r="ZD2385" s="467"/>
      <c r="ZE2385" s="467"/>
      <c r="ZF2385" s="467"/>
      <c r="ZG2385" s="467"/>
      <c r="ZH2385" s="467"/>
      <c r="ZI2385" s="467"/>
      <c r="ZJ2385" s="467"/>
      <c r="ZK2385" s="467"/>
      <c r="ZL2385" s="467"/>
      <c r="ZM2385" s="467"/>
      <c r="ZN2385" s="467"/>
      <c r="ZO2385" s="467"/>
      <c r="ZP2385" s="467"/>
      <c r="ZQ2385" s="467"/>
      <c r="ZR2385" s="467"/>
      <c r="ZS2385" s="467"/>
      <c r="ZT2385" s="1055"/>
      <c r="ZU2385" s="695"/>
      <c r="ZV2385" s="696"/>
      <c r="ZW2385" s="696"/>
      <c r="ZX2385" s="697"/>
      <c r="ZY2385" s="697"/>
      <c r="ZZ2385" s="473"/>
      <c r="AAA2385" s="470"/>
      <c r="AAB2385" s="470"/>
      <c r="AAC2385" s="470"/>
      <c r="AAD2385" s="677"/>
      <c r="AAE2385" s="470"/>
      <c r="AAF2385" s="467"/>
      <c r="AAG2385" s="559"/>
      <c r="AAH2385" s="467"/>
      <c r="AAI2385" s="467"/>
      <c r="AAJ2385" s="467"/>
      <c r="AAK2385" s="467"/>
      <c r="AAL2385" s="467"/>
      <c r="AAM2385" s="467"/>
      <c r="AAN2385" s="467"/>
      <c r="AAO2385" s="467"/>
      <c r="AAP2385" s="467"/>
      <c r="AAQ2385" s="467"/>
      <c r="AAR2385" s="467"/>
      <c r="AAS2385" s="467"/>
      <c r="AAT2385" s="467"/>
      <c r="AAU2385" s="467"/>
      <c r="AAV2385" s="467"/>
      <c r="AAW2385" s="467"/>
      <c r="AAX2385" s="467"/>
      <c r="AAY2385" s="467"/>
      <c r="AAZ2385" s="467"/>
      <c r="ABA2385" s="467"/>
      <c r="ABB2385" s="467"/>
      <c r="ABC2385" s="467"/>
      <c r="ABD2385" s="1055"/>
      <c r="ABE2385" s="695"/>
      <c r="ABF2385" s="696"/>
      <c r="ABG2385" s="696"/>
      <c r="ABH2385" s="697"/>
      <c r="ABI2385" s="697"/>
      <c r="ABJ2385" s="473"/>
      <c r="ABK2385" s="470"/>
      <c r="ABL2385" s="470"/>
      <c r="ABM2385" s="470"/>
      <c r="ABN2385" s="677"/>
      <c r="ABO2385" s="470"/>
      <c r="ABP2385" s="467"/>
      <c r="ABQ2385" s="559"/>
      <c r="ABR2385" s="467"/>
      <c r="ABS2385" s="467"/>
      <c r="ABT2385" s="467"/>
      <c r="ABU2385" s="467"/>
      <c r="ABV2385" s="467"/>
      <c r="ABW2385" s="467"/>
      <c r="ABX2385" s="467"/>
      <c r="ABY2385" s="467"/>
      <c r="ABZ2385" s="467"/>
      <c r="ACA2385" s="467"/>
      <c r="ACB2385" s="467"/>
      <c r="ACC2385" s="467"/>
      <c r="ACD2385" s="467"/>
      <c r="ACE2385" s="467"/>
      <c r="ACF2385" s="467"/>
      <c r="ACG2385" s="467"/>
      <c r="ACH2385" s="467"/>
      <c r="ACI2385" s="467"/>
      <c r="ACJ2385" s="467"/>
      <c r="ACK2385" s="467"/>
      <c r="ACL2385" s="467"/>
      <c r="ACM2385" s="467"/>
      <c r="ACN2385" s="1055"/>
      <c r="ACO2385" s="695"/>
      <c r="ACP2385" s="696"/>
      <c r="ACQ2385" s="696"/>
      <c r="ACR2385" s="697"/>
      <c r="ACS2385" s="697"/>
      <c r="ACT2385" s="473"/>
      <c r="ACU2385" s="470"/>
      <c r="ACV2385" s="470"/>
      <c r="ACW2385" s="470"/>
      <c r="ACX2385" s="677"/>
      <c r="ACY2385" s="470"/>
      <c r="ACZ2385" s="467"/>
      <c r="ADA2385" s="559"/>
      <c r="ADB2385" s="467"/>
      <c r="ADC2385" s="467"/>
      <c r="ADD2385" s="467"/>
      <c r="ADE2385" s="467"/>
      <c r="ADF2385" s="467"/>
      <c r="ADG2385" s="467"/>
      <c r="ADH2385" s="467"/>
      <c r="ADI2385" s="467"/>
      <c r="ADJ2385" s="467"/>
      <c r="ADK2385" s="467"/>
      <c r="ADL2385" s="467"/>
      <c r="ADM2385" s="467"/>
      <c r="ADN2385" s="467"/>
      <c r="ADO2385" s="467"/>
      <c r="ADP2385" s="467"/>
      <c r="ADQ2385" s="467"/>
      <c r="ADR2385" s="467"/>
      <c r="ADS2385" s="467"/>
      <c r="ADT2385" s="467"/>
      <c r="ADU2385" s="467"/>
      <c r="ADV2385" s="467"/>
      <c r="ADW2385" s="467"/>
      <c r="ADX2385" s="1055"/>
      <c r="ADY2385" s="695"/>
      <c r="ADZ2385" s="696"/>
      <c r="AEA2385" s="696"/>
      <c r="AEB2385" s="697"/>
      <c r="AEC2385" s="697"/>
      <c r="AED2385" s="473"/>
      <c r="AEE2385" s="470"/>
      <c r="AEF2385" s="470"/>
      <c r="AEG2385" s="470"/>
      <c r="AEH2385" s="677"/>
      <c r="AEI2385" s="470"/>
      <c r="AEJ2385" s="467"/>
      <c r="AEK2385" s="559"/>
      <c r="AEL2385" s="467"/>
      <c r="AEM2385" s="467"/>
      <c r="AEN2385" s="467"/>
      <c r="AEO2385" s="467"/>
      <c r="AEP2385" s="467"/>
      <c r="AEQ2385" s="467"/>
      <c r="AER2385" s="467"/>
      <c r="AES2385" s="467"/>
      <c r="AET2385" s="467"/>
      <c r="AEU2385" s="467"/>
      <c r="AEV2385" s="467"/>
      <c r="AEW2385" s="467"/>
      <c r="AEX2385" s="467"/>
      <c r="AEY2385" s="467"/>
      <c r="AEZ2385" s="467"/>
      <c r="AFA2385" s="467"/>
      <c r="AFB2385" s="467"/>
      <c r="AFC2385" s="467"/>
      <c r="AFD2385" s="467"/>
      <c r="AFE2385" s="467"/>
      <c r="AFF2385" s="467"/>
      <c r="AFG2385" s="467"/>
      <c r="AFH2385" s="1055"/>
      <c r="AFI2385" s="695"/>
      <c r="AFJ2385" s="696"/>
      <c r="AFK2385" s="696"/>
      <c r="AFL2385" s="697"/>
      <c r="AFM2385" s="697"/>
      <c r="AFN2385" s="473"/>
      <c r="AFO2385" s="470"/>
      <c r="AFP2385" s="470"/>
      <c r="AFQ2385" s="470"/>
      <c r="AFR2385" s="677"/>
      <c r="AFS2385" s="470"/>
      <c r="AFT2385" s="467"/>
      <c r="AFU2385" s="559"/>
      <c r="AFV2385" s="467"/>
      <c r="AFW2385" s="467"/>
      <c r="AFX2385" s="467"/>
      <c r="AFY2385" s="467"/>
      <c r="AFZ2385" s="467"/>
      <c r="AGA2385" s="467"/>
      <c r="AGB2385" s="467"/>
      <c r="AGC2385" s="467"/>
      <c r="AGD2385" s="467"/>
      <c r="AGE2385" s="467"/>
      <c r="AGF2385" s="467"/>
      <c r="AGG2385" s="467"/>
      <c r="AGH2385" s="467"/>
      <c r="AGI2385" s="467"/>
      <c r="AGJ2385" s="467"/>
      <c r="AGK2385" s="467"/>
      <c r="AGL2385" s="467"/>
      <c r="AGM2385" s="467"/>
      <c r="AGN2385" s="467"/>
      <c r="AGO2385" s="467"/>
      <c r="AGP2385" s="467"/>
      <c r="AGQ2385" s="467"/>
      <c r="AGR2385" s="1055"/>
      <c r="AGS2385" s="695"/>
      <c r="AGT2385" s="696"/>
      <c r="AGU2385" s="696"/>
      <c r="AGV2385" s="697"/>
      <c r="AGW2385" s="697"/>
      <c r="AGX2385" s="473"/>
      <c r="AGY2385" s="470"/>
      <c r="AGZ2385" s="470"/>
      <c r="AHA2385" s="470"/>
      <c r="AHB2385" s="677"/>
      <c r="AHC2385" s="470"/>
      <c r="AHD2385" s="467"/>
      <c r="AHE2385" s="559"/>
      <c r="AHF2385" s="467"/>
      <c r="AHG2385" s="467"/>
      <c r="AHH2385" s="467"/>
      <c r="AHI2385" s="467"/>
      <c r="AHJ2385" s="467"/>
      <c r="AHK2385" s="467"/>
      <c r="AHL2385" s="467"/>
      <c r="AHM2385" s="467"/>
      <c r="AHN2385" s="467"/>
      <c r="AHO2385" s="467"/>
      <c r="AHP2385" s="467"/>
      <c r="AHQ2385" s="467"/>
      <c r="AHR2385" s="467"/>
      <c r="AHS2385" s="467"/>
      <c r="AHT2385" s="467"/>
      <c r="AHU2385" s="467"/>
      <c r="AHV2385" s="467"/>
      <c r="AHW2385" s="467"/>
      <c r="AHX2385" s="467"/>
      <c r="AHY2385" s="467"/>
      <c r="AHZ2385" s="467"/>
      <c r="AIA2385" s="467"/>
      <c r="AIB2385" s="1055"/>
      <c r="AIC2385" s="695"/>
      <c r="AID2385" s="696"/>
      <c r="AIE2385" s="696"/>
      <c r="AIF2385" s="697"/>
      <c r="AIG2385" s="697"/>
      <c r="AIH2385" s="473"/>
      <c r="AII2385" s="470"/>
      <c r="AIJ2385" s="470"/>
      <c r="AIK2385" s="470"/>
      <c r="AIL2385" s="677"/>
      <c r="AIM2385" s="470"/>
      <c r="AIN2385" s="467"/>
      <c r="AIO2385" s="559"/>
      <c r="AIP2385" s="467"/>
      <c r="AIQ2385" s="467"/>
      <c r="AIR2385" s="467"/>
      <c r="AIS2385" s="467"/>
      <c r="AIT2385" s="467"/>
      <c r="AIU2385" s="467"/>
      <c r="AIV2385" s="467"/>
      <c r="AIW2385" s="467"/>
      <c r="AIX2385" s="467"/>
      <c r="AIY2385" s="467"/>
      <c r="AIZ2385" s="467"/>
      <c r="AJA2385" s="467"/>
      <c r="AJB2385" s="467"/>
      <c r="AJC2385" s="467"/>
      <c r="AJD2385" s="467"/>
      <c r="AJE2385" s="467"/>
      <c r="AJF2385" s="467"/>
      <c r="AJG2385" s="467"/>
      <c r="AJH2385" s="467"/>
      <c r="AJI2385" s="467"/>
      <c r="AJJ2385" s="467"/>
      <c r="AJK2385" s="467"/>
      <c r="AJL2385" s="1055"/>
      <c r="AJM2385" s="695"/>
      <c r="AJN2385" s="696"/>
      <c r="AJO2385" s="696"/>
      <c r="AJP2385" s="697"/>
      <c r="AJQ2385" s="697"/>
      <c r="AJR2385" s="473"/>
      <c r="AJS2385" s="470"/>
      <c r="AJT2385" s="470"/>
      <c r="AJU2385" s="470"/>
      <c r="AJV2385" s="677"/>
      <c r="AJW2385" s="470"/>
      <c r="AJX2385" s="467"/>
      <c r="AJY2385" s="559"/>
      <c r="AJZ2385" s="467"/>
      <c r="AKA2385" s="467"/>
      <c r="AKB2385" s="467"/>
      <c r="AKC2385" s="467"/>
      <c r="AKD2385" s="467"/>
      <c r="AKE2385" s="467"/>
      <c r="AKF2385" s="467"/>
      <c r="AKG2385" s="467"/>
      <c r="AKH2385" s="467"/>
      <c r="AKI2385" s="467"/>
      <c r="AKJ2385" s="467"/>
      <c r="AKK2385" s="467"/>
      <c r="AKL2385" s="467"/>
      <c r="AKM2385" s="467"/>
      <c r="AKN2385" s="467"/>
      <c r="AKO2385" s="467"/>
      <c r="AKP2385" s="467"/>
      <c r="AKQ2385" s="467"/>
      <c r="AKR2385" s="467"/>
      <c r="AKS2385" s="467"/>
      <c r="AKT2385" s="467"/>
      <c r="AKU2385" s="467"/>
      <c r="AKV2385" s="1055"/>
      <c r="AKW2385" s="695"/>
      <c r="AKX2385" s="696"/>
      <c r="AKY2385" s="696"/>
      <c r="AKZ2385" s="697"/>
      <c r="ALA2385" s="697"/>
      <c r="ALB2385" s="473"/>
      <c r="ALC2385" s="470"/>
      <c r="ALD2385" s="470"/>
      <c r="ALE2385" s="470"/>
      <c r="ALF2385" s="677"/>
      <c r="ALG2385" s="470"/>
      <c r="ALH2385" s="467"/>
      <c r="ALI2385" s="559"/>
      <c r="ALJ2385" s="467"/>
      <c r="ALK2385" s="467"/>
      <c r="ALL2385" s="467"/>
      <c r="ALM2385" s="467"/>
      <c r="ALN2385" s="467"/>
      <c r="ALO2385" s="467"/>
      <c r="ALP2385" s="467"/>
      <c r="ALQ2385" s="467"/>
      <c r="ALR2385" s="467"/>
      <c r="ALS2385" s="467"/>
      <c r="ALT2385" s="467"/>
      <c r="ALU2385" s="467"/>
      <c r="ALV2385" s="467"/>
      <c r="ALW2385" s="467"/>
      <c r="ALX2385" s="467"/>
      <c r="ALY2385" s="467"/>
      <c r="ALZ2385" s="467"/>
      <c r="AMA2385" s="467"/>
      <c r="AMB2385" s="467"/>
      <c r="AMC2385" s="467"/>
      <c r="AMD2385" s="467"/>
      <c r="AME2385" s="467"/>
      <c r="AMF2385" s="1055"/>
      <c r="AMG2385" s="695"/>
      <c r="AMH2385" s="696"/>
      <c r="AMI2385" s="696"/>
      <c r="AMJ2385" s="697"/>
      <c r="AMK2385" s="697"/>
      <c r="AML2385" s="473"/>
      <c r="AMM2385" s="470"/>
      <c r="AMN2385" s="470"/>
      <c r="AMO2385" s="470"/>
      <c r="AMP2385" s="677"/>
      <c r="AMQ2385" s="470"/>
      <c r="AMR2385" s="467"/>
      <c r="AMS2385" s="559"/>
      <c r="AMT2385" s="467"/>
      <c r="AMU2385" s="467"/>
      <c r="AMV2385" s="467"/>
      <c r="AMW2385" s="467"/>
      <c r="AMX2385" s="467"/>
      <c r="AMY2385" s="467"/>
      <c r="AMZ2385" s="467"/>
      <c r="ANA2385" s="467"/>
      <c r="ANB2385" s="467"/>
      <c r="ANC2385" s="467"/>
      <c r="AND2385" s="467"/>
      <c r="ANE2385" s="467"/>
      <c r="ANF2385" s="467"/>
      <c r="ANG2385" s="467"/>
      <c r="ANH2385" s="467"/>
      <c r="ANI2385" s="467"/>
      <c r="ANJ2385" s="467"/>
      <c r="ANK2385" s="467"/>
      <c r="ANL2385" s="467"/>
      <c r="ANM2385" s="467"/>
      <c r="ANN2385" s="467"/>
      <c r="ANO2385" s="467"/>
      <c r="ANP2385" s="1055"/>
      <c r="ANQ2385" s="695"/>
      <c r="ANR2385" s="696"/>
      <c r="ANS2385" s="696"/>
      <c r="ANT2385" s="697"/>
      <c r="ANU2385" s="697"/>
      <c r="ANV2385" s="473"/>
      <c r="ANW2385" s="470"/>
      <c r="ANX2385" s="470"/>
      <c r="ANY2385" s="470"/>
      <c r="ANZ2385" s="677"/>
      <c r="AOA2385" s="470"/>
      <c r="AOB2385" s="467"/>
      <c r="AOC2385" s="559"/>
      <c r="AOD2385" s="467"/>
      <c r="AOE2385" s="467"/>
      <c r="AOF2385" s="467"/>
      <c r="AOG2385" s="467"/>
      <c r="AOH2385" s="467"/>
      <c r="AOI2385" s="467"/>
      <c r="AOJ2385" s="467"/>
      <c r="AOK2385" s="467"/>
      <c r="AOL2385" s="467"/>
      <c r="AOM2385" s="467"/>
      <c r="AON2385" s="467"/>
      <c r="AOO2385" s="467"/>
      <c r="AOP2385" s="467"/>
      <c r="AOQ2385" s="467"/>
      <c r="AOR2385" s="467"/>
      <c r="AOS2385" s="467"/>
      <c r="AOT2385" s="467"/>
      <c r="AOU2385" s="467"/>
      <c r="AOV2385" s="467"/>
      <c r="AOW2385" s="467"/>
      <c r="AOX2385" s="467"/>
      <c r="AOY2385" s="467"/>
      <c r="AOZ2385" s="1055"/>
      <c r="APA2385" s="695"/>
      <c r="APB2385" s="696"/>
      <c r="APC2385" s="696"/>
      <c r="APD2385" s="697"/>
      <c r="APE2385" s="697"/>
      <c r="APF2385" s="473"/>
      <c r="APG2385" s="470"/>
      <c r="APH2385" s="470"/>
      <c r="API2385" s="470"/>
      <c r="APJ2385" s="677"/>
      <c r="APK2385" s="470"/>
      <c r="APL2385" s="467"/>
      <c r="APM2385" s="559"/>
      <c r="APN2385" s="467"/>
      <c r="APO2385" s="467"/>
      <c r="APP2385" s="467"/>
      <c r="APQ2385" s="467"/>
      <c r="APR2385" s="467"/>
      <c r="APS2385" s="467"/>
      <c r="APT2385" s="467"/>
      <c r="APU2385" s="467"/>
      <c r="APV2385" s="467"/>
      <c r="APW2385" s="467"/>
      <c r="APX2385" s="467"/>
      <c r="APY2385" s="467"/>
      <c r="APZ2385" s="467"/>
      <c r="AQA2385" s="467"/>
      <c r="AQB2385" s="467"/>
      <c r="AQC2385" s="467"/>
      <c r="AQD2385" s="467"/>
      <c r="AQE2385" s="467"/>
      <c r="AQF2385" s="467"/>
      <c r="AQG2385" s="467"/>
      <c r="AQH2385" s="467"/>
      <c r="AQI2385" s="467"/>
      <c r="AQJ2385" s="1055"/>
      <c r="AQK2385" s="695"/>
      <c r="AQL2385" s="696"/>
      <c r="AQM2385" s="696"/>
      <c r="AQN2385" s="697"/>
      <c r="AQO2385" s="697"/>
      <c r="AQP2385" s="473"/>
      <c r="AQQ2385" s="470"/>
      <c r="AQR2385" s="470"/>
      <c r="AQS2385" s="470"/>
      <c r="AQT2385" s="677"/>
      <c r="AQU2385" s="470"/>
      <c r="AQV2385" s="467"/>
      <c r="AQW2385" s="559"/>
      <c r="AQX2385" s="467"/>
      <c r="AQY2385" s="467"/>
      <c r="AQZ2385" s="467"/>
      <c r="ARA2385" s="467"/>
      <c r="ARB2385" s="467"/>
      <c r="ARC2385" s="467"/>
      <c r="ARD2385" s="467"/>
      <c r="ARE2385" s="467"/>
      <c r="ARF2385" s="467"/>
      <c r="ARG2385" s="467"/>
      <c r="ARH2385" s="467"/>
      <c r="ARI2385" s="467"/>
      <c r="ARJ2385" s="467"/>
      <c r="ARK2385" s="467"/>
      <c r="ARL2385" s="467"/>
      <c r="ARM2385" s="467"/>
      <c r="ARN2385" s="467"/>
      <c r="ARO2385" s="467"/>
      <c r="ARP2385" s="467"/>
      <c r="ARQ2385" s="467"/>
      <c r="ARR2385" s="467"/>
      <c r="ARS2385" s="467"/>
      <c r="ART2385" s="1055"/>
      <c r="ARU2385" s="695"/>
      <c r="ARV2385" s="696"/>
      <c r="ARW2385" s="696"/>
      <c r="ARX2385" s="697"/>
      <c r="ARY2385" s="697"/>
      <c r="ARZ2385" s="473"/>
      <c r="ASA2385" s="470"/>
      <c r="ASB2385" s="470"/>
      <c r="ASC2385" s="470"/>
      <c r="ASD2385" s="677"/>
      <c r="ASE2385" s="470"/>
      <c r="ASF2385" s="467"/>
      <c r="ASG2385" s="559"/>
      <c r="ASH2385" s="467"/>
      <c r="ASI2385" s="467"/>
      <c r="ASJ2385" s="467"/>
      <c r="ASK2385" s="467"/>
      <c r="ASL2385" s="467"/>
      <c r="ASM2385" s="467"/>
      <c r="ASN2385" s="467"/>
      <c r="ASO2385" s="467"/>
      <c r="ASP2385" s="467"/>
      <c r="ASQ2385" s="467"/>
      <c r="ASR2385" s="467"/>
      <c r="ASS2385" s="467"/>
      <c r="AST2385" s="467"/>
      <c r="ASU2385" s="467"/>
      <c r="ASV2385" s="467"/>
      <c r="ASW2385" s="467"/>
      <c r="ASX2385" s="467"/>
      <c r="ASY2385" s="467"/>
      <c r="ASZ2385" s="467"/>
      <c r="ATA2385" s="467"/>
      <c r="ATB2385" s="467"/>
      <c r="ATC2385" s="467"/>
      <c r="ATD2385" s="1055"/>
      <c r="ATE2385" s="695"/>
      <c r="ATF2385" s="696"/>
      <c r="ATG2385" s="696"/>
      <c r="ATH2385" s="697"/>
      <c r="ATI2385" s="697"/>
      <c r="ATJ2385" s="473"/>
      <c r="ATK2385" s="470"/>
      <c r="ATL2385" s="470"/>
      <c r="ATM2385" s="470"/>
      <c r="ATN2385" s="677"/>
      <c r="ATO2385" s="470"/>
      <c r="ATP2385" s="467"/>
      <c r="ATQ2385" s="559"/>
      <c r="ATR2385" s="467"/>
      <c r="ATS2385" s="467"/>
      <c r="ATT2385" s="467"/>
      <c r="ATU2385" s="467"/>
      <c r="ATV2385" s="467"/>
      <c r="ATW2385" s="467"/>
      <c r="ATX2385" s="467"/>
      <c r="ATY2385" s="467"/>
      <c r="ATZ2385" s="467"/>
      <c r="AUA2385" s="467"/>
      <c r="AUB2385" s="467"/>
      <c r="AUC2385" s="467"/>
      <c r="AUD2385" s="467"/>
      <c r="AUE2385" s="467"/>
      <c r="AUF2385" s="467"/>
      <c r="AUG2385" s="467"/>
      <c r="AUH2385" s="467"/>
      <c r="AUI2385" s="467"/>
      <c r="AUJ2385" s="467"/>
      <c r="AUK2385" s="467"/>
      <c r="AUL2385" s="467"/>
      <c r="AUM2385" s="467"/>
      <c r="AUN2385" s="1055"/>
      <c r="AUO2385" s="695"/>
      <c r="AUP2385" s="696"/>
      <c r="AUQ2385" s="696"/>
      <c r="AUR2385" s="697"/>
      <c r="AUS2385" s="697"/>
      <c r="AUT2385" s="473"/>
      <c r="AUU2385" s="470"/>
      <c r="AUV2385" s="470"/>
      <c r="AUW2385" s="470"/>
      <c r="AUX2385" s="677"/>
      <c r="AUY2385" s="470"/>
      <c r="AUZ2385" s="467"/>
      <c r="AVA2385" s="559"/>
      <c r="AVB2385" s="467"/>
      <c r="AVC2385" s="467"/>
      <c r="AVD2385" s="467"/>
      <c r="AVE2385" s="467"/>
      <c r="AVF2385" s="467"/>
      <c r="AVG2385" s="467"/>
      <c r="AVH2385" s="467"/>
      <c r="AVI2385" s="467"/>
      <c r="AVJ2385" s="467"/>
      <c r="AVK2385" s="467"/>
      <c r="AVL2385" s="467"/>
      <c r="AVM2385" s="467"/>
      <c r="AVN2385" s="467"/>
      <c r="AVO2385" s="467"/>
      <c r="AVP2385" s="467"/>
      <c r="AVQ2385" s="467"/>
      <c r="AVR2385" s="467"/>
      <c r="AVS2385" s="467"/>
      <c r="AVT2385" s="467"/>
      <c r="AVU2385" s="467"/>
      <c r="AVV2385" s="467"/>
      <c r="AVW2385" s="467"/>
      <c r="AVX2385" s="1055"/>
      <c r="AVY2385" s="695"/>
      <c r="AVZ2385" s="696"/>
      <c r="AWA2385" s="696"/>
      <c r="AWB2385" s="697"/>
      <c r="AWC2385" s="697"/>
      <c r="AWD2385" s="473"/>
      <c r="AWE2385" s="470"/>
      <c r="AWF2385" s="470"/>
      <c r="AWG2385" s="470"/>
      <c r="AWH2385" s="677"/>
      <c r="AWI2385" s="470"/>
      <c r="AWJ2385" s="467"/>
      <c r="AWK2385" s="559"/>
      <c r="AWL2385" s="467"/>
      <c r="AWM2385" s="467"/>
      <c r="AWN2385" s="467"/>
      <c r="AWO2385" s="467"/>
      <c r="AWP2385" s="467"/>
      <c r="AWQ2385" s="467"/>
      <c r="AWR2385" s="467"/>
      <c r="AWS2385" s="467"/>
      <c r="AWT2385" s="467"/>
      <c r="AWU2385" s="467"/>
      <c r="AWV2385" s="467"/>
      <c r="AWW2385" s="467"/>
      <c r="AWX2385" s="467"/>
      <c r="AWY2385" s="467"/>
      <c r="AWZ2385" s="467"/>
      <c r="AXA2385" s="467"/>
      <c r="AXB2385" s="467"/>
      <c r="AXC2385" s="467"/>
      <c r="AXD2385" s="467"/>
      <c r="AXE2385" s="467"/>
      <c r="AXF2385" s="467"/>
      <c r="AXG2385" s="467"/>
      <c r="AXH2385" s="1055"/>
      <c r="AXI2385" s="695"/>
      <c r="AXJ2385" s="696"/>
      <c r="AXK2385" s="696"/>
      <c r="AXL2385" s="697"/>
      <c r="AXM2385" s="697"/>
      <c r="AXN2385" s="473"/>
      <c r="AXO2385" s="470"/>
      <c r="AXP2385" s="470"/>
      <c r="AXQ2385" s="470"/>
      <c r="AXR2385" s="677"/>
      <c r="AXS2385" s="470"/>
      <c r="AXT2385" s="467"/>
      <c r="AXU2385" s="559"/>
      <c r="AXV2385" s="467"/>
      <c r="AXW2385" s="467"/>
      <c r="AXX2385" s="467"/>
      <c r="AXY2385" s="467"/>
      <c r="AXZ2385" s="467"/>
      <c r="AYA2385" s="467"/>
      <c r="AYB2385" s="467"/>
      <c r="AYC2385" s="467"/>
      <c r="AYD2385" s="467"/>
      <c r="AYE2385" s="467"/>
      <c r="AYF2385" s="467"/>
      <c r="AYG2385" s="467"/>
      <c r="AYH2385" s="467"/>
      <c r="AYI2385" s="467"/>
      <c r="AYJ2385" s="467"/>
      <c r="AYK2385" s="467"/>
      <c r="AYL2385" s="467"/>
      <c r="AYM2385" s="467"/>
      <c r="AYN2385" s="467"/>
      <c r="AYO2385" s="467"/>
      <c r="AYP2385" s="467"/>
      <c r="AYQ2385" s="467"/>
      <c r="AYR2385" s="1055"/>
      <c r="AYS2385" s="695"/>
      <c r="AYT2385" s="696"/>
      <c r="AYU2385" s="696"/>
      <c r="AYV2385" s="697"/>
      <c r="AYW2385" s="697"/>
      <c r="AYX2385" s="473"/>
      <c r="AYY2385" s="470"/>
      <c r="AYZ2385" s="470"/>
      <c r="AZA2385" s="470"/>
      <c r="AZB2385" s="677"/>
      <c r="AZC2385" s="470"/>
      <c r="AZD2385" s="467"/>
      <c r="AZE2385" s="559"/>
      <c r="AZF2385" s="467"/>
      <c r="AZG2385" s="467"/>
      <c r="AZH2385" s="467"/>
      <c r="AZI2385" s="467"/>
      <c r="AZJ2385" s="467"/>
      <c r="AZK2385" s="467"/>
      <c r="AZL2385" s="467"/>
      <c r="AZM2385" s="467"/>
      <c r="AZN2385" s="467"/>
      <c r="AZO2385" s="467"/>
      <c r="AZP2385" s="467"/>
      <c r="AZQ2385" s="467"/>
      <c r="AZR2385" s="467"/>
      <c r="AZS2385" s="467"/>
      <c r="AZT2385" s="467"/>
      <c r="AZU2385" s="467"/>
      <c r="AZV2385" s="467"/>
      <c r="AZW2385" s="467"/>
      <c r="AZX2385" s="467"/>
      <c r="AZY2385" s="467"/>
      <c r="AZZ2385" s="467"/>
      <c r="BAA2385" s="467"/>
      <c r="BAB2385" s="1055"/>
      <c r="BAC2385" s="695"/>
      <c r="BAD2385" s="696"/>
      <c r="BAE2385" s="696"/>
      <c r="BAF2385" s="697"/>
      <c r="BAG2385" s="697"/>
      <c r="BAH2385" s="473"/>
      <c r="BAI2385" s="470"/>
      <c r="BAJ2385" s="470"/>
      <c r="BAK2385" s="470"/>
      <c r="BAL2385" s="677"/>
      <c r="BAM2385" s="470"/>
      <c r="BAN2385" s="467"/>
      <c r="BAO2385" s="559"/>
      <c r="BAP2385" s="467"/>
      <c r="BAQ2385" s="467"/>
      <c r="BAR2385" s="467"/>
      <c r="BAS2385" s="467"/>
      <c r="BAT2385" s="467"/>
      <c r="BAU2385" s="467"/>
      <c r="BAV2385" s="467"/>
      <c r="BAW2385" s="467"/>
      <c r="BAX2385" s="467"/>
      <c r="BAY2385" s="467"/>
      <c r="BAZ2385" s="467"/>
      <c r="BBA2385" s="467"/>
      <c r="BBB2385" s="467"/>
      <c r="BBC2385" s="467"/>
      <c r="BBD2385" s="467"/>
      <c r="BBE2385" s="467"/>
      <c r="BBF2385" s="467"/>
      <c r="BBG2385" s="467"/>
      <c r="BBH2385" s="467"/>
      <c r="BBI2385" s="467"/>
      <c r="BBJ2385" s="467"/>
      <c r="BBK2385" s="467"/>
      <c r="BBL2385" s="1055"/>
      <c r="BBM2385" s="695"/>
      <c r="BBN2385" s="696"/>
      <c r="BBO2385" s="696"/>
      <c r="BBP2385" s="697"/>
      <c r="BBQ2385" s="697"/>
      <c r="BBR2385" s="473"/>
      <c r="BBS2385" s="470"/>
      <c r="BBT2385" s="470"/>
      <c r="BBU2385" s="470"/>
      <c r="BBV2385" s="677"/>
      <c r="BBW2385" s="470"/>
      <c r="BBX2385" s="467"/>
      <c r="BBY2385" s="559"/>
      <c r="BBZ2385" s="467"/>
      <c r="BCA2385" s="467"/>
      <c r="BCB2385" s="467"/>
      <c r="BCC2385" s="467"/>
      <c r="BCD2385" s="467"/>
      <c r="BCE2385" s="467"/>
      <c r="BCF2385" s="467"/>
      <c r="BCG2385" s="467"/>
      <c r="BCH2385" s="467"/>
      <c r="BCI2385" s="467"/>
      <c r="BCJ2385" s="467"/>
      <c r="BCK2385" s="467"/>
      <c r="BCL2385" s="467"/>
      <c r="BCM2385" s="467"/>
      <c r="BCN2385" s="467"/>
      <c r="BCO2385" s="467"/>
      <c r="BCP2385" s="467"/>
      <c r="BCQ2385" s="467"/>
      <c r="BCR2385" s="467"/>
      <c r="BCS2385" s="467"/>
      <c r="BCT2385" s="467"/>
      <c r="BCU2385" s="467"/>
      <c r="BCV2385" s="1055"/>
      <c r="BCW2385" s="695"/>
      <c r="BCX2385" s="696"/>
      <c r="BCY2385" s="696"/>
      <c r="BCZ2385" s="697"/>
      <c r="BDA2385" s="697"/>
      <c r="BDB2385" s="473"/>
      <c r="BDC2385" s="470"/>
      <c r="BDD2385" s="470"/>
      <c r="BDE2385" s="470"/>
      <c r="BDF2385" s="677"/>
      <c r="BDG2385" s="470"/>
      <c r="BDH2385" s="467"/>
      <c r="BDI2385" s="559"/>
      <c r="BDJ2385" s="467"/>
      <c r="BDK2385" s="467"/>
      <c r="BDL2385" s="467"/>
      <c r="BDM2385" s="467"/>
      <c r="BDN2385" s="467"/>
      <c r="BDO2385" s="467"/>
      <c r="BDP2385" s="467"/>
      <c r="BDQ2385" s="467"/>
      <c r="BDR2385" s="467"/>
      <c r="BDS2385" s="467"/>
      <c r="BDT2385" s="467"/>
      <c r="BDU2385" s="467"/>
      <c r="BDV2385" s="467"/>
      <c r="BDW2385" s="467"/>
      <c r="BDX2385" s="467"/>
      <c r="BDY2385" s="467"/>
      <c r="BDZ2385" s="467"/>
      <c r="BEA2385" s="467"/>
      <c r="BEB2385" s="467"/>
      <c r="BEC2385" s="467"/>
      <c r="BED2385" s="467"/>
      <c r="BEE2385" s="467"/>
      <c r="BEF2385" s="1055"/>
      <c r="BEG2385" s="695"/>
      <c r="BEH2385" s="696"/>
      <c r="BEI2385" s="696"/>
      <c r="BEJ2385" s="697"/>
      <c r="BEK2385" s="697"/>
      <c r="BEL2385" s="473"/>
      <c r="BEM2385" s="470"/>
      <c r="BEN2385" s="470"/>
      <c r="BEO2385" s="470"/>
      <c r="BEP2385" s="677"/>
      <c r="BEQ2385" s="470"/>
      <c r="BER2385" s="467"/>
      <c r="BES2385" s="559"/>
      <c r="BET2385" s="467"/>
      <c r="BEU2385" s="467"/>
      <c r="BEV2385" s="467"/>
      <c r="BEW2385" s="467"/>
      <c r="BEX2385" s="467"/>
      <c r="BEY2385" s="467"/>
      <c r="BEZ2385" s="467"/>
      <c r="BFA2385" s="467"/>
      <c r="BFB2385" s="467"/>
      <c r="BFC2385" s="467"/>
      <c r="BFD2385" s="467"/>
      <c r="BFE2385" s="467"/>
      <c r="BFF2385" s="467"/>
      <c r="BFG2385" s="467"/>
      <c r="BFH2385" s="467"/>
      <c r="BFI2385" s="467"/>
      <c r="BFJ2385" s="467"/>
      <c r="BFK2385" s="467"/>
      <c r="BFL2385" s="467"/>
      <c r="BFM2385" s="467"/>
      <c r="BFN2385" s="467"/>
      <c r="BFO2385" s="467"/>
      <c r="BFP2385" s="1055"/>
      <c r="BFQ2385" s="695"/>
      <c r="BFR2385" s="696"/>
      <c r="BFS2385" s="696"/>
      <c r="BFT2385" s="697"/>
      <c r="BFU2385" s="697"/>
      <c r="BFV2385" s="473"/>
      <c r="BFW2385" s="470"/>
      <c r="BFX2385" s="470"/>
      <c r="BFY2385" s="470"/>
      <c r="BFZ2385" s="677"/>
      <c r="BGA2385" s="470"/>
      <c r="BGB2385" s="467"/>
      <c r="BGC2385" s="559"/>
      <c r="BGD2385" s="467"/>
      <c r="BGE2385" s="467"/>
      <c r="BGF2385" s="467"/>
      <c r="BGG2385" s="467"/>
      <c r="BGH2385" s="467"/>
      <c r="BGI2385" s="467"/>
      <c r="BGJ2385" s="467"/>
      <c r="BGK2385" s="467"/>
      <c r="BGL2385" s="467"/>
      <c r="BGM2385" s="467"/>
      <c r="BGN2385" s="467"/>
      <c r="BGO2385" s="467"/>
      <c r="BGP2385" s="467"/>
      <c r="BGQ2385" s="467"/>
      <c r="BGR2385" s="467"/>
      <c r="BGS2385" s="467"/>
      <c r="BGT2385" s="467"/>
      <c r="BGU2385" s="467"/>
      <c r="BGV2385" s="467"/>
      <c r="BGW2385" s="467"/>
      <c r="BGX2385" s="467"/>
      <c r="BGY2385" s="467"/>
      <c r="BGZ2385" s="1055"/>
      <c r="BHA2385" s="695"/>
      <c r="BHB2385" s="696"/>
      <c r="BHC2385" s="696"/>
      <c r="BHD2385" s="697"/>
      <c r="BHE2385" s="697"/>
      <c r="BHF2385" s="473"/>
      <c r="BHG2385" s="470"/>
      <c r="BHH2385" s="470"/>
      <c r="BHI2385" s="470"/>
      <c r="BHJ2385" s="677"/>
      <c r="BHK2385" s="470"/>
      <c r="BHL2385" s="467"/>
      <c r="BHM2385" s="559"/>
      <c r="BHN2385" s="467"/>
      <c r="BHO2385" s="467"/>
      <c r="BHP2385" s="467"/>
      <c r="BHQ2385" s="467"/>
      <c r="BHR2385" s="467"/>
      <c r="BHS2385" s="467"/>
      <c r="BHT2385" s="467"/>
      <c r="BHU2385" s="467"/>
      <c r="BHV2385" s="467"/>
      <c r="BHW2385" s="467"/>
      <c r="BHX2385" s="467"/>
      <c r="BHY2385" s="467"/>
      <c r="BHZ2385" s="467"/>
      <c r="BIA2385" s="467"/>
      <c r="BIB2385" s="467"/>
      <c r="BIC2385" s="467"/>
      <c r="BID2385" s="467"/>
      <c r="BIE2385" s="467"/>
      <c r="BIF2385" s="467"/>
      <c r="BIG2385" s="467"/>
      <c r="BIH2385" s="467"/>
      <c r="BII2385" s="467"/>
      <c r="BIJ2385" s="1055"/>
      <c r="BIK2385" s="695"/>
      <c r="BIL2385" s="696"/>
      <c r="BIM2385" s="696"/>
      <c r="BIN2385" s="697"/>
      <c r="BIO2385" s="697"/>
      <c r="BIP2385" s="473"/>
      <c r="BIQ2385" s="470"/>
      <c r="BIR2385" s="470"/>
      <c r="BIS2385" s="470"/>
      <c r="BIT2385" s="677"/>
      <c r="BIU2385" s="470"/>
      <c r="BIV2385" s="467"/>
      <c r="BIW2385" s="559"/>
      <c r="BIX2385" s="467"/>
      <c r="BIY2385" s="467"/>
      <c r="BIZ2385" s="467"/>
      <c r="BJA2385" s="467"/>
      <c r="BJB2385" s="467"/>
      <c r="BJC2385" s="467"/>
      <c r="BJD2385" s="467"/>
      <c r="BJE2385" s="467"/>
      <c r="BJF2385" s="467"/>
      <c r="BJG2385" s="467"/>
      <c r="BJH2385" s="467"/>
      <c r="BJI2385" s="467"/>
      <c r="BJJ2385" s="467"/>
      <c r="BJK2385" s="467"/>
      <c r="BJL2385" s="467"/>
      <c r="BJM2385" s="467"/>
      <c r="BJN2385" s="467"/>
      <c r="BJO2385" s="467"/>
      <c r="BJP2385" s="467"/>
      <c r="BJQ2385" s="467"/>
      <c r="BJR2385" s="467"/>
      <c r="BJS2385" s="467"/>
      <c r="BJT2385" s="1055"/>
      <c r="BJU2385" s="695"/>
      <c r="BJV2385" s="696"/>
      <c r="BJW2385" s="696"/>
      <c r="BJX2385" s="697"/>
      <c r="BJY2385" s="697"/>
      <c r="BJZ2385" s="473"/>
      <c r="BKA2385" s="470"/>
      <c r="BKB2385" s="470"/>
      <c r="BKC2385" s="470"/>
      <c r="BKD2385" s="677"/>
      <c r="BKE2385" s="470"/>
      <c r="BKF2385" s="467"/>
      <c r="BKG2385" s="559"/>
      <c r="BKH2385" s="467"/>
      <c r="BKI2385" s="467"/>
      <c r="BKJ2385" s="467"/>
      <c r="BKK2385" s="467"/>
      <c r="BKL2385" s="467"/>
      <c r="BKM2385" s="467"/>
      <c r="BKN2385" s="467"/>
      <c r="BKO2385" s="467"/>
      <c r="BKP2385" s="467"/>
      <c r="BKQ2385" s="467"/>
      <c r="BKR2385" s="467"/>
      <c r="BKS2385" s="467"/>
      <c r="BKT2385" s="467"/>
      <c r="BKU2385" s="467"/>
      <c r="BKV2385" s="467"/>
      <c r="BKW2385" s="467"/>
      <c r="BKX2385" s="467"/>
      <c r="BKY2385" s="467"/>
      <c r="BKZ2385" s="467"/>
      <c r="BLA2385" s="467"/>
      <c r="BLB2385" s="467"/>
      <c r="BLC2385" s="467"/>
      <c r="BLD2385" s="1055"/>
      <c r="BLE2385" s="695"/>
      <c r="BLF2385" s="696"/>
      <c r="BLG2385" s="696"/>
      <c r="BLH2385" s="697"/>
      <c r="BLI2385" s="697"/>
      <c r="BLJ2385" s="473"/>
      <c r="BLK2385" s="470"/>
      <c r="BLL2385" s="470"/>
      <c r="BLM2385" s="470"/>
      <c r="BLN2385" s="677"/>
      <c r="BLO2385" s="470"/>
      <c r="BLP2385" s="467"/>
      <c r="BLQ2385" s="559"/>
      <c r="BLR2385" s="467"/>
      <c r="BLS2385" s="467"/>
      <c r="BLT2385" s="467"/>
      <c r="BLU2385" s="467"/>
      <c r="BLV2385" s="467"/>
      <c r="BLW2385" s="467"/>
      <c r="BLX2385" s="467"/>
      <c r="BLY2385" s="467"/>
      <c r="BLZ2385" s="467"/>
      <c r="BMA2385" s="467"/>
      <c r="BMB2385" s="467"/>
      <c r="BMC2385" s="467"/>
      <c r="BMD2385" s="467"/>
      <c r="BME2385" s="467"/>
      <c r="BMF2385" s="467"/>
      <c r="BMG2385" s="467"/>
      <c r="BMH2385" s="467"/>
      <c r="BMI2385" s="467"/>
      <c r="BMJ2385" s="467"/>
      <c r="BMK2385" s="467"/>
      <c r="BML2385" s="467"/>
      <c r="BMM2385" s="467"/>
      <c r="BMN2385" s="1055"/>
      <c r="BMO2385" s="695"/>
      <c r="BMP2385" s="696"/>
      <c r="BMQ2385" s="696"/>
      <c r="BMR2385" s="697"/>
      <c r="BMS2385" s="697"/>
      <c r="BMT2385" s="473"/>
      <c r="BMU2385" s="470"/>
      <c r="BMV2385" s="470"/>
      <c r="BMW2385" s="470"/>
      <c r="BMX2385" s="677"/>
      <c r="BMY2385" s="470"/>
      <c r="BMZ2385" s="467"/>
      <c r="BNA2385" s="559"/>
      <c r="BNB2385" s="467"/>
      <c r="BNC2385" s="467"/>
      <c r="BND2385" s="467"/>
      <c r="BNE2385" s="467"/>
      <c r="BNF2385" s="467"/>
      <c r="BNG2385" s="467"/>
      <c r="BNH2385" s="467"/>
      <c r="BNI2385" s="467"/>
      <c r="BNJ2385" s="467"/>
      <c r="BNK2385" s="467"/>
      <c r="BNL2385" s="467"/>
      <c r="BNM2385" s="467"/>
      <c r="BNN2385" s="467"/>
      <c r="BNO2385" s="467"/>
      <c r="BNP2385" s="467"/>
      <c r="BNQ2385" s="467"/>
      <c r="BNR2385" s="467"/>
      <c r="BNS2385" s="467"/>
      <c r="BNT2385" s="467"/>
      <c r="BNU2385" s="467"/>
      <c r="BNV2385" s="467"/>
      <c r="BNW2385" s="467"/>
      <c r="BNX2385" s="1055"/>
      <c r="BNY2385" s="695"/>
      <c r="BNZ2385" s="696"/>
      <c r="BOA2385" s="696"/>
      <c r="BOB2385" s="697"/>
      <c r="BOC2385" s="697"/>
      <c r="BOD2385" s="473"/>
      <c r="BOE2385" s="470"/>
      <c r="BOF2385" s="470"/>
      <c r="BOG2385" s="470"/>
      <c r="BOH2385" s="677"/>
      <c r="BOI2385" s="470"/>
      <c r="BOJ2385" s="467"/>
      <c r="BOK2385" s="559"/>
      <c r="BOL2385" s="467"/>
      <c r="BOM2385" s="467"/>
      <c r="BON2385" s="467"/>
      <c r="BOO2385" s="467"/>
      <c r="BOP2385" s="467"/>
      <c r="BOQ2385" s="467"/>
      <c r="BOR2385" s="467"/>
      <c r="BOS2385" s="467"/>
      <c r="BOT2385" s="467"/>
      <c r="BOU2385" s="467"/>
      <c r="BOV2385" s="467"/>
      <c r="BOW2385" s="467"/>
      <c r="BOX2385" s="467"/>
      <c r="BOY2385" s="467"/>
      <c r="BOZ2385" s="467"/>
      <c r="BPA2385" s="467"/>
      <c r="BPB2385" s="467"/>
      <c r="BPC2385" s="467"/>
      <c r="BPD2385" s="467"/>
      <c r="BPE2385" s="467"/>
      <c r="BPF2385" s="467"/>
      <c r="BPG2385" s="467"/>
      <c r="BPH2385" s="1055"/>
      <c r="BPI2385" s="695"/>
      <c r="BPJ2385" s="696"/>
      <c r="BPK2385" s="696"/>
      <c r="BPL2385" s="697"/>
      <c r="BPM2385" s="697"/>
      <c r="BPN2385" s="473"/>
      <c r="BPO2385" s="470"/>
      <c r="BPP2385" s="470"/>
      <c r="BPQ2385" s="470"/>
      <c r="BPR2385" s="677"/>
      <c r="BPS2385" s="470"/>
      <c r="BPT2385" s="467"/>
      <c r="BPU2385" s="559"/>
      <c r="BPV2385" s="467"/>
      <c r="BPW2385" s="467"/>
      <c r="BPX2385" s="467"/>
      <c r="BPY2385" s="467"/>
      <c r="BPZ2385" s="467"/>
      <c r="BQA2385" s="467"/>
      <c r="BQB2385" s="467"/>
      <c r="BQC2385" s="467"/>
      <c r="BQD2385" s="467"/>
      <c r="BQE2385" s="467"/>
      <c r="BQF2385" s="467"/>
      <c r="BQG2385" s="467"/>
      <c r="BQH2385" s="467"/>
      <c r="BQI2385" s="467"/>
      <c r="BQJ2385" s="467"/>
      <c r="BQK2385" s="467"/>
      <c r="BQL2385" s="467"/>
      <c r="BQM2385" s="467"/>
      <c r="BQN2385" s="467"/>
      <c r="BQO2385" s="467"/>
      <c r="BQP2385" s="467"/>
      <c r="BQQ2385" s="467"/>
      <c r="BQR2385" s="1055"/>
      <c r="BQS2385" s="695"/>
      <c r="BQT2385" s="696"/>
      <c r="BQU2385" s="696"/>
      <c r="BQV2385" s="697"/>
      <c r="BQW2385" s="697"/>
      <c r="BQX2385" s="473"/>
      <c r="BQY2385" s="470"/>
      <c r="BQZ2385" s="470"/>
      <c r="BRA2385" s="470"/>
      <c r="BRB2385" s="677"/>
      <c r="BRC2385" s="470"/>
      <c r="BRD2385" s="467"/>
      <c r="BRE2385" s="559"/>
      <c r="BRF2385" s="467"/>
      <c r="BRG2385" s="467"/>
      <c r="BRH2385" s="467"/>
      <c r="BRI2385" s="467"/>
      <c r="BRJ2385" s="467"/>
      <c r="BRK2385" s="467"/>
      <c r="BRL2385" s="467"/>
      <c r="BRM2385" s="467"/>
      <c r="BRN2385" s="467"/>
      <c r="BRO2385" s="467"/>
      <c r="BRP2385" s="467"/>
      <c r="BRQ2385" s="467"/>
      <c r="BRR2385" s="467"/>
      <c r="BRS2385" s="467"/>
      <c r="BRT2385" s="467"/>
      <c r="BRU2385" s="467"/>
      <c r="BRV2385" s="467"/>
      <c r="BRW2385" s="467"/>
      <c r="BRX2385" s="467"/>
      <c r="BRY2385" s="467"/>
      <c r="BRZ2385" s="467"/>
      <c r="BSA2385" s="467"/>
      <c r="BSB2385" s="1055"/>
      <c r="BSC2385" s="695"/>
      <c r="BSD2385" s="696"/>
      <c r="BSE2385" s="696"/>
      <c r="BSF2385" s="697"/>
      <c r="BSG2385" s="697"/>
      <c r="BSH2385" s="473"/>
      <c r="BSI2385" s="470"/>
      <c r="BSJ2385" s="470"/>
      <c r="BSK2385" s="470"/>
      <c r="BSL2385" s="677"/>
      <c r="BSM2385" s="470"/>
      <c r="BSN2385" s="467"/>
      <c r="BSO2385" s="559"/>
      <c r="BSP2385" s="467"/>
      <c r="BSQ2385" s="467"/>
      <c r="BSR2385" s="467"/>
      <c r="BSS2385" s="467"/>
      <c r="BST2385" s="467"/>
      <c r="BSU2385" s="467"/>
      <c r="BSV2385" s="467"/>
      <c r="BSW2385" s="467"/>
      <c r="BSX2385" s="467"/>
      <c r="BSY2385" s="467"/>
      <c r="BSZ2385" s="467"/>
      <c r="BTA2385" s="467"/>
      <c r="BTB2385" s="467"/>
      <c r="BTC2385" s="467"/>
      <c r="BTD2385" s="467"/>
      <c r="BTE2385" s="467"/>
      <c r="BTF2385" s="467"/>
      <c r="BTG2385" s="467"/>
      <c r="BTH2385" s="467"/>
      <c r="BTI2385" s="467"/>
      <c r="BTJ2385" s="467"/>
      <c r="BTK2385" s="467"/>
      <c r="BTL2385" s="1055"/>
      <c r="BTM2385" s="695"/>
      <c r="BTN2385" s="696"/>
      <c r="BTO2385" s="696"/>
      <c r="BTP2385" s="697"/>
      <c r="BTQ2385" s="697"/>
      <c r="BTR2385" s="473"/>
      <c r="BTS2385" s="470"/>
      <c r="BTT2385" s="470"/>
      <c r="BTU2385" s="470"/>
      <c r="BTV2385" s="677"/>
      <c r="BTW2385" s="470"/>
      <c r="BTX2385" s="467"/>
      <c r="BTY2385" s="559"/>
      <c r="BTZ2385" s="467"/>
      <c r="BUA2385" s="467"/>
      <c r="BUB2385" s="467"/>
      <c r="BUC2385" s="467"/>
      <c r="BUD2385" s="467"/>
      <c r="BUE2385" s="467"/>
      <c r="BUF2385" s="467"/>
      <c r="BUG2385" s="467"/>
      <c r="BUH2385" s="467"/>
      <c r="BUI2385" s="467"/>
      <c r="BUJ2385" s="467"/>
      <c r="BUK2385" s="467"/>
      <c r="BUL2385" s="467"/>
      <c r="BUM2385" s="467"/>
      <c r="BUN2385" s="467"/>
      <c r="BUO2385" s="467"/>
      <c r="BUP2385" s="467"/>
      <c r="BUQ2385" s="467"/>
      <c r="BUR2385" s="467"/>
      <c r="BUS2385" s="467"/>
      <c r="BUT2385" s="467"/>
      <c r="BUU2385" s="467"/>
      <c r="BUV2385" s="1055"/>
      <c r="BUW2385" s="695"/>
      <c r="BUX2385" s="696"/>
      <c r="BUY2385" s="696"/>
      <c r="BUZ2385" s="697"/>
      <c r="BVA2385" s="697"/>
      <c r="BVB2385" s="473"/>
      <c r="BVC2385" s="470"/>
      <c r="BVD2385" s="470"/>
      <c r="BVE2385" s="470"/>
      <c r="BVF2385" s="677"/>
      <c r="BVG2385" s="470"/>
      <c r="BVH2385" s="467"/>
      <c r="BVI2385" s="559"/>
      <c r="BVJ2385" s="467"/>
      <c r="BVK2385" s="467"/>
      <c r="BVL2385" s="467"/>
      <c r="BVM2385" s="467"/>
      <c r="BVN2385" s="467"/>
      <c r="BVO2385" s="467"/>
      <c r="BVP2385" s="467"/>
      <c r="BVQ2385" s="467"/>
      <c r="BVR2385" s="467"/>
      <c r="BVS2385" s="467"/>
      <c r="BVT2385" s="467"/>
      <c r="BVU2385" s="467"/>
      <c r="BVV2385" s="467"/>
      <c r="BVW2385" s="467"/>
      <c r="BVX2385" s="467"/>
      <c r="BVY2385" s="467"/>
      <c r="BVZ2385" s="467"/>
      <c r="BWA2385" s="467"/>
      <c r="BWB2385" s="467"/>
      <c r="BWC2385" s="467"/>
      <c r="BWD2385" s="467"/>
      <c r="BWE2385" s="467"/>
      <c r="BWF2385" s="1055"/>
      <c r="BWG2385" s="695"/>
      <c r="BWH2385" s="696"/>
      <c r="BWI2385" s="696"/>
      <c r="BWJ2385" s="697"/>
      <c r="BWK2385" s="697"/>
      <c r="BWL2385" s="473"/>
      <c r="BWM2385" s="470"/>
      <c r="BWN2385" s="470"/>
      <c r="BWO2385" s="470"/>
      <c r="BWP2385" s="677"/>
      <c r="BWQ2385" s="470"/>
      <c r="BWR2385" s="467"/>
      <c r="BWS2385" s="559"/>
      <c r="BWT2385" s="467"/>
      <c r="BWU2385" s="467"/>
      <c r="BWV2385" s="467"/>
      <c r="BWW2385" s="467"/>
      <c r="BWX2385" s="467"/>
      <c r="BWY2385" s="467"/>
      <c r="BWZ2385" s="467"/>
      <c r="BXA2385" s="467"/>
      <c r="BXB2385" s="467"/>
      <c r="BXC2385" s="467"/>
      <c r="BXD2385" s="467"/>
      <c r="BXE2385" s="467"/>
      <c r="BXF2385" s="467"/>
      <c r="BXG2385" s="467"/>
      <c r="BXH2385" s="467"/>
      <c r="BXI2385" s="467"/>
      <c r="BXJ2385" s="467"/>
      <c r="BXK2385" s="467"/>
      <c r="BXL2385" s="467"/>
      <c r="BXM2385" s="467"/>
      <c r="BXN2385" s="467"/>
      <c r="BXO2385" s="467"/>
      <c r="BXP2385" s="1055"/>
      <c r="BXQ2385" s="695"/>
      <c r="BXR2385" s="696"/>
      <c r="BXS2385" s="696"/>
      <c r="BXT2385" s="697"/>
      <c r="BXU2385" s="697"/>
      <c r="BXV2385" s="473"/>
      <c r="BXW2385" s="470"/>
      <c r="BXX2385" s="470"/>
      <c r="BXY2385" s="470"/>
      <c r="BXZ2385" s="677"/>
      <c r="BYA2385" s="470"/>
      <c r="BYB2385" s="467"/>
      <c r="BYC2385" s="559"/>
      <c r="BYD2385" s="467"/>
      <c r="BYE2385" s="467"/>
      <c r="BYF2385" s="467"/>
      <c r="BYG2385" s="467"/>
      <c r="BYH2385" s="467"/>
      <c r="BYI2385" s="467"/>
      <c r="BYJ2385" s="467"/>
      <c r="BYK2385" s="467"/>
      <c r="BYL2385" s="467"/>
      <c r="BYM2385" s="467"/>
      <c r="BYN2385" s="467"/>
      <c r="BYO2385" s="467"/>
      <c r="BYP2385" s="467"/>
      <c r="BYQ2385" s="467"/>
      <c r="BYR2385" s="467"/>
      <c r="BYS2385" s="467"/>
      <c r="BYT2385" s="467"/>
      <c r="BYU2385" s="467"/>
      <c r="BYV2385" s="467"/>
      <c r="BYW2385" s="467"/>
      <c r="BYX2385" s="467"/>
      <c r="BYY2385" s="467"/>
      <c r="BYZ2385" s="1055"/>
      <c r="BZA2385" s="695"/>
      <c r="BZB2385" s="696"/>
      <c r="BZC2385" s="696"/>
      <c r="BZD2385" s="697"/>
      <c r="BZE2385" s="697"/>
      <c r="BZF2385" s="473"/>
      <c r="BZG2385" s="470"/>
      <c r="BZH2385" s="470"/>
      <c r="BZI2385" s="470"/>
      <c r="BZJ2385" s="677"/>
      <c r="BZK2385" s="470"/>
      <c r="BZL2385" s="467"/>
      <c r="BZM2385" s="559"/>
      <c r="BZN2385" s="467"/>
      <c r="BZO2385" s="467"/>
      <c r="BZP2385" s="467"/>
      <c r="BZQ2385" s="467"/>
      <c r="BZR2385" s="467"/>
      <c r="BZS2385" s="467"/>
      <c r="BZT2385" s="467"/>
      <c r="BZU2385" s="467"/>
      <c r="BZV2385" s="467"/>
      <c r="BZW2385" s="467"/>
      <c r="BZX2385" s="467"/>
      <c r="BZY2385" s="467"/>
      <c r="BZZ2385" s="467"/>
      <c r="CAA2385" s="467"/>
      <c r="CAB2385" s="467"/>
      <c r="CAC2385" s="467"/>
      <c r="CAD2385" s="467"/>
      <c r="CAE2385" s="467"/>
      <c r="CAF2385" s="467"/>
      <c r="CAG2385" s="467"/>
      <c r="CAH2385" s="467"/>
      <c r="CAI2385" s="467"/>
      <c r="CAJ2385" s="1055"/>
      <c r="CAK2385" s="695"/>
      <c r="CAL2385" s="696"/>
      <c r="CAM2385" s="696"/>
      <c r="CAN2385" s="697"/>
      <c r="CAO2385" s="697"/>
      <c r="CAP2385" s="473"/>
      <c r="CAQ2385" s="470"/>
      <c r="CAR2385" s="470"/>
      <c r="CAS2385" s="470"/>
      <c r="CAT2385" s="677"/>
      <c r="CAU2385" s="470"/>
      <c r="CAV2385" s="467"/>
      <c r="CAW2385" s="559"/>
      <c r="CAX2385" s="467"/>
      <c r="CAY2385" s="467"/>
      <c r="CAZ2385" s="467"/>
      <c r="CBA2385" s="467"/>
      <c r="CBB2385" s="467"/>
      <c r="CBC2385" s="467"/>
      <c r="CBD2385" s="467"/>
      <c r="CBE2385" s="467"/>
      <c r="CBF2385" s="467"/>
      <c r="CBG2385" s="467"/>
      <c r="CBH2385" s="467"/>
      <c r="CBI2385" s="467"/>
      <c r="CBJ2385" s="467"/>
      <c r="CBK2385" s="467"/>
      <c r="CBL2385" s="467"/>
      <c r="CBM2385" s="467"/>
      <c r="CBN2385" s="467"/>
      <c r="CBO2385" s="467"/>
      <c r="CBP2385" s="467"/>
      <c r="CBQ2385" s="467"/>
      <c r="CBR2385" s="467"/>
      <c r="CBS2385" s="467"/>
      <c r="CBT2385" s="1055"/>
      <c r="CBU2385" s="695"/>
      <c r="CBV2385" s="696"/>
      <c r="CBW2385" s="696"/>
      <c r="CBX2385" s="697"/>
      <c r="CBY2385" s="697"/>
      <c r="CBZ2385" s="473"/>
      <c r="CCA2385" s="470"/>
      <c r="CCB2385" s="470"/>
      <c r="CCC2385" s="470"/>
      <c r="CCD2385" s="677"/>
      <c r="CCE2385" s="470"/>
      <c r="CCF2385" s="467"/>
      <c r="CCG2385" s="559"/>
      <c r="CCH2385" s="467"/>
      <c r="CCI2385" s="467"/>
      <c r="CCJ2385" s="467"/>
      <c r="CCK2385" s="467"/>
      <c r="CCL2385" s="467"/>
      <c r="CCM2385" s="467"/>
      <c r="CCN2385" s="467"/>
      <c r="CCO2385" s="467"/>
      <c r="CCP2385" s="467"/>
      <c r="CCQ2385" s="467"/>
      <c r="CCR2385" s="467"/>
      <c r="CCS2385" s="467"/>
      <c r="CCT2385" s="467"/>
      <c r="CCU2385" s="467"/>
      <c r="CCV2385" s="467"/>
      <c r="CCW2385" s="467"/>
      <c r="CCX2385" s="467"/>
      <c r="CCY2385" s="467"/>
      <c r="CCZ2385" s="467"/>
      <c r="CDA2385" s="467"/>
      <c r="CDB2385" s="467"/>
      <c r="CDC2385" s="467"/>
      <c r="CDD2385" s="1055"/>
      <c r="CDE2385" s="695"/>
      <c r="CDF2385" s="696"/>
      <c r="CDG2385" s="696"/>
      <c r="CDH2385" s="697"/>
      <c r="CDI2385" s="697"/>
      <c r="CDJ2385" s="473"/>
      <c r="CDK2385" s="470"/>
      <c r="CDL2385" s="470"/>
      <c r="CDM2385" s="470"/>
      <c r="CDN2385" s="677"/>
      <c r="CDO2385" s="470"/>
      <c r="CDP2385" s="467"/>
      <c r="CDQ2385" s="559"/>
      <c r="CDR2385" s="467"/>
      <c r="CDS2385" s="467"/>
      <c r="CDT2385" s="467"/>
      <c r="CDU2385" s="467"/>
      <c r="CDV2385" s="467"/>
      <c r="CDW2385" s="467"/>
      <c r="CDX2385" s="467"/>
      <c r="CDY2385" s="467"/>
      <c r="CDZ2385" s="467"/>
      <c r="CEA2385" s="467"/>
      <c r="CEB2385" s="467"/>
      <c r="CEC2385" s="467"/>
      <c r="CED2385" s="467"/>
      <c r="CEE2385" s="467"/>
      <c r="CEF2385" s="467"/>
      <c r="CEG2385" s="467"/>
      <c r="CEH2385" s="467"/>
      <c r="CEI2385" s="467"/>
      <c r="CEJ2385" s="467"/>
      <c r="CEK2385" s="467"/>
      <c r="CEL2385" s="467"/>
      <c r="CEM2385" s="467"/>
      <c r="CEN2385" s="1055"/>
      <c r="CEO2385" s="695"/>
      <c r="CEP2385" s="696"/>
      <c r="CEQ2385" s="696"/>
      <c r="CER2385" s="697"/>
      <c r="CES2385" s="697"/>
      <c r="CET2385" s="473"/>
      <c r="CEU2385" s="470"/>
      <c r="CEV2385" s="470"/>
      <c r="CEW2385" s="470"/>
      <c r="CEX2385" s="677"/>
      <c r="CEY2385" s="470"/>
      <c r="CEZ2385" s="467"/>
      <c r="CFA2385" s="559"/>
      <c r="CFB2385" s="467"/>
      <c r="CFC2385" s="467"/>
      <c r="CFD2385" s="467"/>
      <c r="CFE2385" s="467"/>
      <c r="CFF2385" s="467"/>
      <c r="CFG2385" s="467"/>
      <c r="CFH2385" s="467"/>
      <c r="CFI2385" s="467"/>
      <c r="CFJ2385" s="467"/>
      <c r="CFK2385" s="467"/>
      <c r="CFL2385" s="467"/>
      <c r="CFM2385" s="467"/>
      <c r="CFN2385" s="467"/>
      <c r="CFO2385" s="467"/>
      <c r="CFP2385" s="467"/>
      <c r="CFQ2385" s="467"/>
      <c r="CFR2385" s="467"/>
      <c r="CFS2385" s="467"/>
      <c r="CFT2385" s="467"/>
      <c r="CFU2385" s="467"/>
      <c r="CFV2385" s="467"/>
      <c r="CFW2385" s="467"/>
      <c r="CFX2385" s="1055"/>
      <c r="CFY2385" s="695"/>
      <c r="CFZ2385" s="696"/>
      <c r="CGA2385" s="696"/>
      <c r="CGB2385" s="697"/>
      <c r="CGC2385" s="697"/>
      <c r="CGD2385" s="473"/>
      <c r="CGE2385" s="470"/>
      <c r="CGF2385" s="470"/>
      <c r="CGG2385" s="470"/>
      <c r="CGH2385" s="677"/>
      <c r="CGI2385" s="470"/>
      <c r="CGJ2385" s="467"/>
      <c r="CGK2385" s="559"/>
      <c r="CGL2385" s="467"/>
      <c r="CGM2385" s="467"/>
      <c r="CGN2385" s="467"/>
      <c r="CGO2385" s="467"/>
      <c r="CGP2385" s="467"/>
      <c r="CGQ2385" s="467"/>
      <c r="CGR2385" s="467"/>
      <c r="CGS2385" s="467"/>
      <c r="CGT2385" s="467"/>
      <c r="CGU2385" s="467"/>
      <c r="CGV2385" s="467"/>
      <c r="CGW2385" s="467"/>
      <c r="CGX2385" s="467"/>
      <c r="CGY2385" s="467"/>
      <c r="CGZ2385" s="467"/>
      <c r="CHA2385" s="467"/>
      <c r="CHB2385" s="467"/>
      <c r="CHC2385" s="467"/>
      <c r="CHD2385" s="467"/>
      <c r="CHE2385" s="467"/>
      <c r="CHF2385" s="467"/>
      <c r="CHG2385" s="467"/>
      <c r="CHH2385" s="1055"/>
      <c r="CHI2385" s="695"/>
      <c r="CHJ2385" s="696"/>
      <c r="CHK2385" s="696"/>
      <c r="CHL2385" s="697"/>
      <c r="CHM2385" s="697"/>
      <c r="CHN2385" s="473"/>
      <c r="CHO2385" s="470"/>
      <c r="CHP2385" s="470"/>
      <c r="CHQ2385" s="470"/>
      <c r="CHR2385" s="677"/>
      <c r="CHS2385" s="470"/>
      <c r="CHT2385" s="467"/>
      <c r="CHU2385" s="559"/>
      <c r="CHV2385" s="467"/>
      <c r="CHW2385" s="467"/>
      <c r="CHX2385" s="467"/>
      <c r="CHY2385" s="467"/>
      <c r="CHZ2385" s="467"/>
      <c r="CIA2385" s="467"/>
      <c r="CIB2385" s="467"/>
      <c r="CIC2385" s="467"/>
      <c r="CID2385" s="467"/>
      <c r="CIE2385" s="467"/>
      <c r="CIF2385" s="467"/>
      <c r="CIG2385" s="467"/>
      <c r="CIH2385" s="467"/>
      <c r="CII2385" s="467"/>
      <c r="CIJ2385" s="467"/>
      <c r="CIK2385" s="467"/>
      <c r="CIL2385" s="467"/>
      <c r="CIM2385" s="467"/>
      <c r="CIN2385" s="467"/>
      <c r="CIO2385" s="467"/>
      <c r="CIP2385" s="467"/>
      <c r="CIQ2385" s="467"/>
      <c r="CIR2385" s="1055"/>
      <c r="CIS2385" s="695"/>
      <c r="CIT2385" s="696"/>
      <c r="CIU2385" s="696"/>
      <c r="CIV2385" s="697"/>
      <c r="CIW2385" s="697"/>
      <c r="CIX2385" s="473"/>
      <c r="CIY2385" s="470"/>
      <c r="CIZ2385" s="470"/>
      <c r="CJA2385" s="470"/>
      <c r="CJB2385" s="677"/>
      <c r="CJC2385" s="470"/>
      <c r="CJD2385" s="467"/>
      <c r="CJE2385" s="559"/>
      <c r="CJF2385" s="467"/>
      <c r="CJG2385" s="467"/>
      <c r="CJH2385" s="467"/>
      <c r="CJI2385" s="467"/>
      <c r="CJJ2385" s="467"/>
      <c r="CJK2385" s="467"/>
      <c r="CJL2385" s="467"/>
      <c r="CJM2385" s="467"/>
      <c r="CJN2385" s="467"/>
      <c r="CJO2385" s="467"/>
      <c r="CJP2385" s="467"/>
      <c r="CJQ2385" s="467"/>
      <c r="CJR2385" s="467"/>
      <c r="CJS2385" s="467"/>
      <c r="CJT2385" s="467"/>
      <c r="CJU2385" s="467"/>
      <c r="CJV2385" s="467"/>
      <c r="CJW2385" s="467"/>
      <c r="CJX2385" s="467"/>
      <c r="CJY2385" s="467"/>
      <c r="CJZ2385" s="467"/>
      <c r="CKA2385" s="467"/>
      <c r="CKB2385" s="1055"/>
      <c r="CKC2385" s="695"/>
      <c r="CKD2385" s="696"/>
      <c r="CKE2385" s="696"/>
      <c r="CKF2385" s="697"/>
      <c r="CKG2385" s="697"/>
      <c r="CKH2385" s="473"/>
      <c r="CKI2385" s="470"/>
      <c r="CKJ2385" s="470"/>
      <c r="CKK2385" s="470"/>
      <c r="CKL2385" s="677"/>
      <c r="CKM2385" s="470"/>
      <c r="CKN2385" s="467"/>
      <c r="CKO2385" s="559"/>
      <c r="CKP2385" s="467"/>
      <c r="CKQ2385" s="467"/>
      <c r="CKR2385" s="467"/>
      <c r="CKS2385" s="467"/>
      <c r="CKT2385" s="467"/>
      <c r="CKU2385" s="467"/>
      <c r="CKV2385" s="467"/>
      <c r="CKW2385" s="467"/>
      <c r="CKX2385" s="467"/>
      <c r="CKY2385" s="467"/>
      <c r="CKZ2385" s="467"/>
      <c r="CLA2385" s="467"/>
      <c r="CLB2385" s="467"/>
      <c r="CLC2385" s="467"/>
      <c r="CLD2385" s="467"/>
      <c r="CLE2385" s="467"/>
      <c r="CLF2385" s="467"/>
      <c r="CLG2385" s="467"/>
      <c r="CLH2385" s="467"/>
      <c r="CLI2385" s="467"/>
      <c r="CLJ2385" s="467"/>
      <c r="CLK2385" s="467"/>
      <c r="CLL2385" s="1055"/>
      <c r="CLM2385" s="695"/>
      <c r="CLN2385" s="696"/>
      <c r="CLO2385" s="696"/>
      <c r="CLP2385" s="697"/>
      <c r="CLQ2385" s="697"/>
      <c r="CLR2385" s="473"/>
      <c r="CLS2385" s="470"/>
      <c r="CLT2385" s="470"/>
      <c r="CLU2385" s="470"/>
      <c r="CLV2385" s="677"/>
      <c r="CLW2385" s="470"/>
      <c r="CLX2385" s="467"/>
      <c r="CLY2385" s="559"/>
      <c r="CLZ2385" s="467"/>
      <c r="CMA2385" s="467"/>
      <c r="CMB2385" s="467"/>
      <c r="CMC2385" s="467"/>
      <c r="CMD2385" s="467"/>
      <c r="CME2385" s="467"/>
      <c r="CMF2385" s="467"/>
      <c r="CMG2385" s="467"/>
      <c r="CMH2385" s="467"/>
      <c r="CMI2385" s="467"/>
      <c r="CMJ2385" s="467"/>
      <c r="CMK2385" s="467"/>
      <c r="CML2385" s="467"/>
      <c r="CMM2385" s="467"/>
      <c r="CMN2385" s="467"/>
      <c r="CMO2385" s="467"/>
      <c r="CMP2385" s="467"/>
      <c r="CMQ2385" s="467"/>
      <c r="CMR2385" s="467"/>
      <c r="CMS2385" s="467"/>
      <c r="CMT2385" s="467"/>
      <c r="CMU2385" s="467"/>
      <c r="CMV2385" s="1055"/>
      <c r="CMW2385" s="695"/>
      <c r="CMX2385" s="696"/>
      <c r="CMY2385" s="696"/>
      <c r="CMZ2385" s="697"/>
      <c r="CNA2385" s="697"/>
      <c r="CNB2385" s="473"/>
      <c r="CNC2385" s="470"/>
      <c r="CND2385" s="470"/>
      <c r="CNE2385" s="470"/>
      <c r="CNF2385" s="677"/>
      <c r="CNG2385" s="470"/>
      <c r="CNH2385" s="467"/>
      <c r="CNI2385" s="559"/>
      <c r="CNJ2385" s="467"/>
      <c r="CNK2385" s="467"/>
      <c r="CNL2385" s="467"/>
      <c r="CNM2385" s="467"/>
      <c r="CNN2385" s="467"/>
      <c r="CNO2385" s="467"/>
      <c r="CNP2385" s="467"/>
      <c r="CNQ2385" s="467"/>
      <c r="CNR2385" s="467"/>
      <c r="CNS2385" s="467"/>
      <c r="CNT2385" s="467"/>
      <c r="CNU2385" s="467"/>
      <c r="CNV2385" s="467"/>
      <c r="CNW2385" s="467"/>
      <c r="CNX2385" s="467"/>
      <c r="CNY2385" s="467"/>
      <c r="CNZ2385" s="467"/>
      <c r="COA2385" s="467"/>
      <c r="COB2385" s="467"/>
      <c r="COC2385" s="467"/>
      <c r="COD2385" s="467"/>
      <c r="COE2385" s="467"/>
      <c r="COF2385" s="1055"/>
      <c r="COG2385" s="695"/>
      <c r="COH2385" s="696"/>
      <c r="COI2385" s="696"/>
      <c r="COJ2385" s="697"/>
      <c r="COK2385" s="697"/>
      <c r="COL2385" s="473"/>
      <c r="COM2385" s="470"/>
      <c r="CON2385" s="470"/>
      <c r="COO2385" s="470"/>
      <c r="COP2385" s="677"/>
      <c r="COQ2385" s="470"/>
      <c r="COR2385" s="467"/>
      <c r="COS2385" s="559"/>
      <c r="COT2385" s="467"/>
      <c r="COU2385" s="467"/>
      <c r="COV2385" s="467"/>
      <c r="COW2385" s="467"/>
      <c r="COX2385" s="467"/>
      <c r="COY2385" s="467"/>
      <c r="COZ2385" s="467"/>
      <c r="CPA2385" s="467"/>
      <c r="CPB2385" s="467"/>
      <c r="CPC2385" s="467"/>
      <c r="CPD2385" s="467"/>
      <c r="CPE2385" s="467"/>
      <c r="CPF2385" s="467"/>
      <c r="CPG2385" s="467"/>
      <c r="CPH2385" s="467"/>
      <c r="CPI2385" s="467"/>
      <c r="CPJ2385" s="467"/>
      <c r="CPK2385" s="467"/>
      <c r="CPL2385" s="467"/>
      <c r="CPM2385" s="467"/>
      <c r="CPN2385" s="467"/>
      <c r="CPO2385" s="467"/>
      <c r="CPP2385" s="1055"/>
      <c r="CPQ2385" s="695"/>
      <c r="CPR2385" s="696"/>
      <c r="CPS2385" s="696"/>
      <c r="CPT2385" s="697"/>
      <c r="CPU2385" s="697"/>
      <c r="CPV2385" s="473"/>
      <c r="CPW2385" s="470"/>
      <c r="CPX2385" s="470"/>
      <c r="CPY2385" s="470"/>
      <c r="CPZ2385" s="677"/>
      <c r="CQA2385" s="470"/>
      <c r="CQB2385" s="467"/>
      <c r="CQC2385" s="559"/>
      <c r="CQD2385" s="467"/>
      <c r="CQE2385" s="467"/>
      <c r="CQF2385" s="467"/>
      <c r="CQG2385" s="467"/>
      <c r="CQH2385" s="467"/>
      <c r="CQI2385" s="467"/>
      <c r="CQJ2385" s="467"/>
      <c r="CQK2385" s="467"/>
      <c r="CQL2385" s="467"/>
      <c r="CQM2385" s="467"/>
      <c r="CQN2385" s="467"/>
      <c r="CQO2385" s="467"/>
      <c r="CQP2385" s="467"/>
      <c r="CQQ2385" s="467"/>
      <c r="CQR2385" s="467"/>
      <c r="CQS2385" s="467"/>
      <c r="CQT2385" s="467"/>
      <c r="CQU2385" s="467"/>
      <c r="CQV2385" s="467"/>
      <c r="CQW2385" s="467"/>
      <c r="CQX2385" s="467"/>
      <c r="CQY2385" s="467"/>
      <c r="CQZ2385" s="1055"/>
      <c r="CRA2385" s="695"/>
      <c r="CRB2385" s="696"/>
      <c r="CRC2385" s="696"/>
      <c r="CRD2385" s="697"/>
      <c r="CRE2385" s="697"/>
      <c r="CRF2385" s="473"/>
      <c r="CRG2385" s="470"/>
      <c r="CRH2385" s="470"/>
      <c r="CRI2385" s="470"/>
      <c r="CRJ2385" s="677"/>
      <c r="CRK2385" s="470"/>
      <c r="CRL2385" s="467"/>
      <c r="CRM2385" s="559"/>
      <c r="CRN2385" s="467"/>
      <c r="CRO2385" s="467"/>
      <c r="CRP2385" s="467"/>
      <c r="CRQ2385" s="467"/>
      <c r="CRR2385" s="467"/>
      <c r="CRS2385" s="467"/>
      <c r="CRT2385" s="467"/>
      <c r="CRU2385" s="467"/>
      <c r="CRV2385" s="467"/>
      <c r="CRW2385" s="467"/>
      <c r="CRX2385" s="467"/>
      <c r="CRY2385" s="467"/>
      <c r="CRZ2385" s="467"/>
      <c r="CSA2385" s="467"/>
      <c r="CSB2385" s="467"/>
      <c r="CSC2385" s="467"/>
      <c r="CSD2385" s="467"/>
      <c r="CSE2385" s="467"/>
      <c r="CSF2385" s="467"/>
      <c r="CSG2385" s="467"/>
      <c r="CSH2385" s="467"/>
      <c r="CSI2385" s="467"/>
      <c r="CSJ2385" s="1055"/>
      <c r="CSK2385" s="695"/>
      <c r="CSL2385" s="696"/>
      <c r="CSM2385" s="696"/>
      <c r="CSN2385" s="697"/>
      <c r="CSO2385" s="697"/>
      <c r="CSP2385" s="473"/>
      <c r="CSQ2385" s="470"/>
      <c r="CSR2385" s="470"/>
      <c r="CSS2385" s="470"/>
      <c r="CST2385" s="677"/>
      <c r="CSU2385" s="470"/>
      <c r="CSV2385" s="467"/>
      <c r="CSW2385" s="559"/>
      <c r="CSX2385" s="467"/>
      <c r="CSY2385" s="467"/>
      <c r="CSZ2385" s="467"/>
      <c r="CTA2385" s="467"/>
      <c r="CTB2385" s="467"/>
      <c r="CTC2385" s="467"/>
      <c r="CTD2385" s="467"/>
      <c r="CTE2385" s="467"/>
      <c r="CTF2385" s="467"/>
      <c r="CTG2385" s="467"/>
      <c r="CTH2385" s="467"/>
      <c r="CTI2385" s="467"/>
      <c r="CTJ2385" s="467"/>
      <c r="CTK2385" s="467"/>
      <c r="CTL2385" s="467"/>
      <c r="CTM2385" s="467"/>
      <c r="CTN2385" s="467"/>
      <c r="CTO2385" s="467"/>
      <c r="CTP2385" s="467"/>
      <c r="CTQ2385" s="467"/>
      <c r="CTR2385" s="467"/>
      <c r="CTS2385" s="467"/>
      <c r="CTT2385" s="1055"/>
      <c r="CTU2385" s="695"/>
      <c r="CTV2385" s="696"/>
      <c r="CTW2385" s="696"/>
      <c r="CTX2385" s="697"/>
      <c r="CTY2385" s="697"/>
      <c r="CTZ2385" s="473"/>
      <c r="CUA2385" s="470"/>
      <c r="CUB2385" s="470"/>
      <c r="CUC2385" s="470"/>
      <c r="CUD2385" s="677"/>
      <c r="CUE2385" s="470"/>
      <c r="CUF2385" s="467"/>
      <c r="CUG2385" s="559"/>
      <c r="CUH2385" s="467"/>
      <c r="CUI2385" s="467"/>
      <c r="CUJ2385" s="467"/>
      <c r="CUK2385" s="467"/>
      <c r="CUL2385" s="467"/>
      <c r="CUM2385" s="467"/>
      <c r="CUN2385" s="467"/>
      <c r="CUO2385" s="467"/>
      <c r="CUP2385" s="467"/>
      <c r="CUQ2385" s="467"/>
      <c r="CUR2385" s="467"/>
      <c r="CUS2385" s="467"/>
      <c r="CUT2385" s="467"/>
      <c r="CUU2385" s="467"/>
      <c r="CUV2385" s="467"/>
      <c r="CUW2385" s="467"/>
      <c r="CUX2385" s="467"/>
      <c r="CUY2385" s="467"/>
      <c r="CUZ2385" s="467"/>
      <c r="CVA2385" s="467"/>
      <c r="CVB2385" s="467"/>
      <c r="CVC2385" s="467"/>
      <c r="CVD2385" s="1055"/>
      <c r="CVE2385" s="695"/>
      <c r="CVF2385" s="696"/>
      <c r="CVG2385" s="696"/>
      <c r="CVH2385" s="697"/>
      <c r="CVI2385" s="697"/>
      <c r="CVJ2385" s="473"/>
      <c r="CVK2385" s="470"/>
      <c r="CVL2385" s="470"/>
      <c r="CVM2385" s="470"/>
      <c r="CVN2385" s="677"/>
      <c r="CVO2385" s="470"/>
      <c r="CVP2385" s="467"/>
      <c r="CVQ2385" s="559"/>
      <c r="CVR2385" s="467"/>
      <c r="CVS2385" s="467"/>
      <c r="CVT2385" s="467"/>
      <c r="CVU2385" s="467"/>
      <c r="CVV2385" s="467"/>
      <c r="CVW2385" s="467"/>
      <c r="CVX2385" s="467"/>
      <c r="CVY2385" s="467"/>
      <c r="CVZ2385" s="467"/>
      <c r="CWA2385" s="467"/>
      <c r="CWB2385" s="467"/>
      <c r="CWC2385" s="467"/>
      <c r="CWD2385" s="467"/>
      <c r="CWE2385" s="467"/>
      <c r="CWF2385" s="467"/>
      <c r="CWG2385" s="467"/>
      <c r="CWH2385" s="467"/>
      <c r="CWI2385" s="467"/>
      <c r="CWJ2385" s="467"/>
      <c r="CWK2385" s="467"/>
      <c r="CWL2385" s="467"/>
      <c r="CWM2385" s="467"/>
      <c r="CWN2385" s="1055"/>
      <c r="CWO2385" s="695"/>
      <c r="CWP2385" s="696"/>
      <c r="CWQ2385" s="696"/>
      <c r="CWR2385" s="697"/>
      <c r="CWS2385" s="697"/>
      <c r="CWT2385" s="473"/>
      <c r="CWU2385" s="470"/>
      <c r="CWV2385" s="470"/>
      <c r="CWW2385" s="470"/>
      <c r="CWX2385" s="677"/>
      <c r="CWY2385" s="470"/>
      <c r="CWZ2385" s="467"/>
      <c r="CXA2385" s="559"/>
      <c r="CXB2385" s="467"/>
      <c r="CXC2385" s="467"/>
      <c r="CXD2385" s="467"/>
      <c r="CXE2385" s="467"/>
      <c r="CXF2385" s="467"/>
      <c r="CXG2385" s="467"/>
      <c r="CXH2385" s="467"/>
      <c r="CXI2385" s="467"/>
      <c r="CXJ2385" s="467"/>
      <c r="CXK2385" s="467"/>
      <c r="CXL2385" s="467"/>
      <c r="CXM2385" s="467"/>
      <c r="CXN2385" s="467"/>
      <c r="CXO2385" s="467"/>
      <c r="CXP2385" s="467"/>
      <c r="CXQ2385" s="467"/>
      <c r="CXR2385" s="467"/>
      <c r="CXS2385" s="467"/>
      <c r="CXT2385" s="467"/>
      <c r="CXU2385" s="467"/>
      <c r="CXV2385" s="467"/>
      <c r="CXW2385" s="467"/>
      <c r="CXX2385" s="1055"/>
      <c r="CXY2385" s="695"/>
      <c r="CXZ2385" s="696"/>
      <c r="CYA2385" s="696"/>
      <c r="CYB2385" s="697"/>
      <c r="CYC2385" s="697"/>
      <c r="CYD2385" s="473"/>
      <c r="CYE2385" s="470"/>
      <c r="CYF2385" s="470"/>
      <c r="CYG2385" s="470"/>
      <c r="CYH2385" s="677"/>
      <c r="CYI2385" s="470"/>
      <c r="CYJ2385" s="467"/>
      <c r="CYK2385" s="559"/>
      <c r="CYL2385" s="467"/>
      <c r="CYM2385" s="467"/>
      <c r="CYN2385" s="467"/>
      <c r="CYO2385" s="467"/>
      <c r="CYP2385" s="467"/>
      <c r="CYQ2385" s="467"/>
      <c r="CYR2385" s="467"/>
      <c r="CYS2385" s="467"/>
      <c r="CYT2385" s="467"/>
      <c r="CYU2385" s="467"/>
      <c r="CYV2385" s="467"/>
      <c r="CYW2385" s="467"/>
      <c r="CYX2385" s="467"/>
      <c r="CYY2385" s="467"/>
      <c r="CYZ2385" s="467"/>
      <c r="CZA2385" s="467"/>
      <c r="CZB2385" s="467"/>
      <c r="CZC2385" s="467"/>
      <c r="CZD2385" s="467"/>
      <c r="CZE2385" s="467"/>
      <c r="CZF2385" s="467"/>
      <c r="CZG2385" s="467"/>
      <c r="CZH2385" s="1055"/>
      <c r="CZI2385" s="695"/>
      <c r="CZJ2385" s="696"/>
      <c r="CZK2385" s="696"/>
      <c r="CZL2385" s="697"/>
      <c r="CZM2385" s="697"/>
      <c r="CZN2385" s="473"/>
      <c r="CZO2385" s="470"/>
      <c r="CZP2385" s="470"/>
      <c r="CZQ2385" s="470"/>
      <c r="CZR2385" s="677"/>
      <c r="CZS2385" s="470"/>
      <c r="CZT2385" s="467"/>
      <c r="CZU2385" s="559"/>
      <c r="CZV2385" s="467"/>
      <c r="CZW2385" s="467"/>
      <c r="CZX2385" s="467"/>
      <c r="CZY2385" s="467"/>
      <c r="CZZ2385" s="467"/>
      <c r="DAA2385" s="467"/>
      <c r="DAB2385" s="467"/>
      <c r="DAC2385" s="467"/>
      <c r="DAD2385" s="467"/>
      <c r="DAE2385" s="467"/>
      <c r="DAF2385" s="467"/>
      <c r="DAG2385" s="467"/>
      <c r="DAH2385" s="467"/>
      <c r="DAI2385" s="467"/>
      <c r="DAJ2385" s="467"/>
      <c r="DAK2385" s="467"/>
      <c r="DAL2385" s="467"/>
      <c r="DAM2385" s="467"/>
      <c r="DAN2385" s="467"/>
      <c r="DAO2385" s="467"/>
      <c r="DAP2385" s="467"/>
      <c r="DAQ2385" s="467"/>
      <c r="DAR2385" s="1055"/>
      <c r="DAS2385" s="695"/>
      <c r="DAT2385" s="696"/>
      <c r="DAU2385" s="696"/>
      <c r="DAV2385" s="697"/>
      <c r="DAW2385" s="697"/>
      <c r="DAX2385" s="473"/>
      <c r="DAY2385" s="470"/>
      <c r="DAZ2385" s="470"/>
      <c r="DBA2385" s="470"/>
      <c r="DBB2385" s="677"/>
      <c r="DBC2385" s="470"/>
      <c r="DBD2385" s="467"/>
      <c r="DBE2385" s="559"/>
      <c r="DBF2385" s="467"/>
      <c r="DBG2385" s="467"/>
      <c r="DBH2385" s="467"/>
      <c r="DBI2385" s="467"/>
      <c r="DBJ2385" s="467"/>
      <c r="DBK2385" s="467"/>
      <c r="DBL2385" s="467"/>
      <c r="DBM2385" s="467"/>
      <c r="DBN2385" s="467"/>
      <c r="DBO2385" s="467"/>
      <c r="DBP2385" s="467"/>
      <c r="DBQ2385" s="467"/>
      <c r="DBR2385" s="467"/>
      <c r="DBS2385" s="467"/>
      <c r="DBT2385" s="467"/>
      <c r="DBU2385" s="467"/>
      <c r="DBV2385" s="467"/>
      <c r="DBW2385" s="467"/>
      <c r="DBX2385" s="467"/>
      <c r="DBY2385" s="467"/>
      <c r="DBZ2385" s="467"/>
      <c r="DCA2385" s="467"/>
      <c r="DCB2385" s="1055"/>
      <c r="DCC2385" s="695"/>
      <c r="DCD2385" s="696"/>
      <c r="DCE2385" s="696"/>
      <c r="DCF2385" s="697"/>
      <c r="DCG2385" s="697"/>
      <c r="DCH2385" s="473"/>
      <c r="DCI2385" s="470"/>
      <c r="DCJ2385" s="470"/>
      <c r="DCK2385" s="470"/>
      <c r="DCL2385" s="677"/>
      <c r="DCM2385" s="470"/>
      <c r="DCN2385" s="467"/>
      <c r="DCO2385" s="559"/>
      <c r="DCP2385" s="467"/>
      <c r="DCQ2385" s="467"/>
      <c r="DCR2385" s="467"/>
      <c r="DCS2385" s="467"/>
      <c r="DCT2385" s="467"/>
      <c r="DCU2385" s="467"/>
      <c r="DCV2385" s="467"/>
      <c r="DCW2385" s="467"/>
      <c r="DCX2385" s="467"/>
      <c r="DCY2385" s="467"/>
      <c r="DCZ2385" s="467"/>
      <c r="DDA2385" s="467"/>
      <c r="DDB2385" s="467"/>
      <c r="DDC2385" s="467"/>
      <c r="DDD2385" s="467"/>
      <c r="DDE2385" s="467"/>
      <c r="DDF2385" s="467"/>
      <c r="DDG2385" s="467"/>
      <c r="DDH2385" s="467"/>
      <c r="DDI2385" s="467"/>
      <c r="DDJ2385" s="467"/>
      <c r="DDK2385" s="467"/>
      <c r="DDL2385" s="1055"/>
      <c r="DDM2385" s="695"/>
      <c r="DDN2385" s="696"/>
      <c r="DDO2385" s="696"/>
      <c r="DDP2385" s="697"/>
      <c r="DDQ2385" s="697"/>
      <c r="DDR2385" s="473"/>
      <c r="DDS2385" s="470"/>
      <c r="DDT2385" s="470"/>
      <c r="DDU2385" s="470"/>
      <c r="DDV2385" s="677"/>
      <c r="DDW2385" s="470"/>
      <c r="DDX2385" s="467"/>
      <c r="DDY2385" s="559"/>
      <c r="DDZ2385" s="467"/>
      <c r="DEA2385" s="467"/>
      <c r="DEB2385" s="467"/>
      <c r="DEC2385" s="467"/>
      <c r="DED2385" s="467"/>
      <c r="DEE2385" s="467"/>
      <c r="DEF2385" s="467"/>
      <c r="DEG2385" s="467"/>
      <c r="DEH2385" s="467"/>
      <c r="DEI2385" s="467"/>
      <c r="DEJ2385" s="467"/>
      <c r="DEK2385" s="467"/>
      <c r="DEL2385" s="467"/>
      <c r="DEM2385" s="467"/>
      <c r="DEN2385" s="467"/>
      <c r="DEO2385" s="467"/>
      <c r="DEP2385" s="467"/>
      <c r="DEQ2385" s="467"/>
      <c r="DER2385" s="467"/>
      <c r="DES2385" s="467"/>
      <c r="DET2385" s="467"/>
      <c r="DEU2385" s="467"/>
      <c r="DEV2385" s="1055"/>
      <c r="DEW2385" s="695"/>
      <c r="DEX2385" s="696"/>
      <c r="DEY2385" s="696"/>
      <c r="DEZ2385" s="697"/>
      <c r="DFA2385" s="697"/>
      <c r="DFB2385" s="473"/>
      <c r="DFC2385" s="470"/>
      <c r="DFD2385" s="470"/>
      <c r="DFE2385" s="470"/>
      <c r="DFF2385" s="677"/>
      <c r="DFG2385" s="470"/>
      <c r="DFH2385" s="467"/>
      <c r="DFI2385" s="559"/>
      <c r="DFJ2385" s="467"/>
      <c r="DFK2385" s="467"/>
      <c r="DFL2385" s="467"/>
      <c r="DFM2385" s="467"/>
      <c r="DFN2385" s="467"/>
      <c r="DFO2385" s="467"/>
      <c r="DFP2385" s="467"/>
      <c r="DFQ2385" s="467"/>
      <c r="DFR2385" s="467"/>
      <c r="DFS2385" s="467"/>
      <c r="DFT2385" s="467"/>
      <c r="DFU2385" s="467"/>
      <c r="DFV2385" s="467"/>
      <c r="DFW2385" s="467"/>
      <c r="DFX2385" s="467"/>
      <c r="DFY2385" s="467"/>
      <c r="DFZ2385" s="467"/>
      <c r="DGA2385" s="467"/>
      <c r="DGB2385" s="467"/>
      <c r="DGC2385" s="467"/>
      <c r="DGD2385" s="467"/>
      <c r="DGE2385" s="467"/>
      <c r="DGF2385" s="1055"/>
      <c r="DGG2385" s="695"/>
      <c r="DGH2385" s="696"/>
      <c r="DGI2385" s="696"/>
      <c r="DGJ2385" s="697"/>
      <c r="DGK2385" s="697"/>
      <c r="DGL2385" s="473"/>
      <c r="DGM2385" s="470"/>
      <c r="DGN2385" s="470"/>
      <c r="DGO2385" s="470"/>
      <c r="DGP2385" s="677"/>
      <c r="DGQ2385" s="470"/>
      <c r="DGR2385" s="467"/>
      <c r="DGS2385" s="559"/>
      <c r="DGT2385" s="467"/>
      <c r="DGU2385" s="467"/>
      <c r="DGV2385" s="467"/>
      <c r="DGW2385" s="467"/>
      <c r="DGX2385" s="467"/>
      <c r="DGY2385" s="467"/>
      <c r="DGZ2385" s="467"/>
      <c r="DHA2385" s="467"/>
      <c r="DHB2385" s="467"/>
      <c r="DHC2385" s="467"/>
      <c r="DHD2385" s="467"/>
      <c r="DHE2385" s="467"/>
      <c r="DHF2385" s="467"/>
      <c r="DHG2385" s="467"/>
      <c r="DHH2385" s="467"/>
      <c r="DHI2385" s="467"/>
      <c r="DHJ2385" s="467"/>
      <c r="DHK2385" s="467"/>
      <c r="DHL2385" s="467"/>
      <c r="DHM2385" s="467"/>
      <c r="DHN2385" s="467"/>
      <c r="DHO2385" s="467"/>
      <c r="DHP2385" s="1055"/>
      <c r="DHQ2385" s="695"/>
      <c r="DHR2385" s="696"/>
      <c r="DHS2385" s="696"/>
      <c r="DHT2385" s="697"/>
      <c r="DHU2385" s="697"/>
      <c r="DHV2385" s="473"/>
      <c r="DHW2385" s="470"/>
      <c r="DHX2385" s="470"/>
      <c r="DHY2385" s="470"/>
      <c r="DHZ2385" s="677"/>
      <c r="DIA2385" s="470"/>
      <c r="DIB2385" s="467"/>
      <c r="DIC2385" s="559"/>
      <c r="DID2385" s="467"/>
      <c r="DIE2385" s="467"/>
      <c r="DIF2385" s="467"/>
      <c r="DIG2385" s="467"/>
      <c r="DIH2385" s="467"/>
      <c r="DII2385" s="467"/>
      <c r="DIJ2385" s="467"/>
      <c r="DIK2385" s="467"/>
      <c r="DIL2385" s="467"/>
      <c r="DIM2385" s="467"/>
      <c r="DIN2385" s="467"/>
      <c r="DIO2385" s="467"/>
      <c r="DIP2385" s="467"/>
      <c r="DIQ2385" s="467"/>
      <c r="DIR2385" s="467"/>
      <c r="DIS2385" s="467"/>
      <c r="DIT2385" s="467"/>
      <c r="DIU2385" s="467"/>
      <c r="DIV2385" s="467"/>
      <c r="DIW2385" s="467"/>
      <c r="DIX2385" s="467"/>
      <c r="DIY2385" s="467"/>
      <c r="DIZ2385" s="1055"/>
      <c r="DJA2385" s="695"/>
      <c r="DJB2385" s="696"/>
      <c r="DJC2385" s="696"/>
      <c r="DJD2385" s="697"/>
      <c r="DJE2385" s="697"/>
      <c r="DJF2385" s="473"/>
      <c r="DJG2385" s="470"/>
      <c r="DJH2385" s="470"/>
      <c r="DJI2385" s="470"/>
      <c r="DJJ2385" s="677"/>
      <c r="DJK2385" s="470"/>
      <c r="DJL2385" s="467"/>
      <c r="DJM2385" s="559"/>
      <c r="DJN2385" s="467"/>
      <c r="DJO2385" s="467"/>
      <c r="DJP2385" s="467"/>
      <c r="DJQ2385" s="467"/>
      <c r="DJR2385" s="467"/>
      <c r="DJS2385" s="467"/>
      <c r="DJT2385" s="467"/>
      <c r="DJU2385" s="467"/>
      <c r="DJV2385" s="467"/>
      <c r="DJW2385" s="467"/>
      <c r="DJX2385" s="467"/>
      <c r="DJY2385" s="467"/>
      <c r="DJZ2385" s="467"/>
      <c r="DKA2385" s="467"/>
      <c r="DKB2385" s="467"/>
      <c r="DKC2385" s="467"/>
      <c r="DKD2385" s="467"/>
      <c r="DKE2385" s="467"/>
      <c r="DKF2385" s="467"/>
      <c r="DKG2385" s="467"/>
      <c r="DKH2385" s="467"/>
      <c r="DKI2385" s="467"/>
      <c r="DKJ2385" s="1055"/>
      <c r="DKK2385" s="695"/>
      <c r="DKL2385" s="696"/>
      <c r="DKM2385" s="696"/>
      <c r="DKN2385" s="697"/>
      <c r="DKO2385" s="697"/>
      <c r="DKP2385" s="473"/>
      <c r="DKQ2385" s="470"/>
      <c r="DKR2385" s="470"/>
      <c r="DKS2385" s="470"/>
      <c r="DKT2385" s="677"/>
      <c r="DKU2385" s="470"/>
      <c r="DKV2385" s="467"/>
      <c r="DKW2385" s="559"/>
      <c r="DKX2385" s="467"/>
      <c r="DKY2385" s="467"/>
      <c r="DKZ2385" s="467"/>
      <c r="DLA2385" s="467"/>
      <c r="DLB2385" s="467"/>
      <c r="DLC2385" s="467"/>
      <c r="DLD2385" s="467"/>
      <c r="DLE2385" s="467"/>
      <c r="DLF2385" s="467"/>
      <c r="DLG2385" s="467"/>
      <c r="DLH2385" s="467"/>
      <c r="DLI2385" s="467"/>
      <c r="DLJ2385" s="467"/>
      <c r="DLK2385" s="467"/>
      <c r="DLL2385" s="467"/>
      <c r="DLM2385" s="467"/>
      <c r="DLN2385" s="467"/>
      <c r="DLO2385" s="467"/>
      <c r="DLP2385" s="467"/>
      <c r="DLQ2385" s="467"/>
      <c r="DLR2385" s="467"/>
      <c r="DLS2385" s="467"/>
      <c r="DLT2385" s="1055"/>
      <c r="DLU2385" s="695"/>
      <c r="DLV2385" s="696"/>
      <c r="DLW2385" s="696"/>
      <c r="DLX2385" s="697"/>
      <c r="DLY2385" s="697"/>
      <c r="DLZ2385" s="473"/>
      <c r="DMA2385" s="470"/>
      <c r="DMB2385" s="470"/>
      <c r="DMC2385" s="470"/>
      <c r="DMD2385" s="677"/>
      <c r="DME2385" s="470"/>
      <c r="DMF2385" s="467"/>
      <c r="DMG2385" s="559"/>
      <c r="DMH2385" s="467"/>
      <c r="DMI2385" s="467"/>
      <c r="DMJ2385" s="467"/>
      <c r="DMK2385" s="467"/>
      <c r="DML2385" s="467"/>
      <c r="DMM2385" s="467"/>
      <c r="DMN2385" s="467"/>
      <c r="DMO2385" s="467"/>
      <c r="DMP2385" s="467"/>
      <c r="DMQ2385" s="467"/>
      <c r="DMR2385" s="467"/>
      <c r="DMS2385" s="467"/>
      <c r="DMT2385" s="467"/>
      <c r="DMU2385" s="467"/>
      <c r="DMV2385" s="467"/>
      <c r="DMW2385" s="467"/>
      <c r="DMX2385" s="467"/>
      <c r="DMY2385" s="467"/>
      <c r="DMZ2385" s="467"/>
      <c r="DNA2385" s="467"/>
      <c r="DNB2385" s="467"/>
      <c r="DNC2385" s="467"/>
      <c r="DND2385" s="1055"/>
      <c r="DNE2385" s="695"/>
      <c r="DNF2385" s="696"/>
      <c r="DNG2385" s="696"/>
      <c r="DNH2385" s="697"/>
      <c r="DNI2385" s="697"/>
      <c r="DNJ2385" s="473"/>
      <c r="DNK2385" s="470"/>
      <c r="DNL2385" s="470"/>
      <c r="DNM2385" s="470"/>
      <c r="DNN2385" s="677"/>
      <c r="DNO2385" s="470"/>
      <c r="DNP2385" s="467"/>
      <c r="DNQ2385" s="559"/>
      <c r="DNR2385" s="467"/>
      <c r="DNS2385" s="467"/>
      <c r="DNT2385" s="467"/>
      <c r="DNU2385" s="467"/>
      <c r="DNV2385" s="467"/>
      <c r="DNW2385" s="467"/>
      <c r="DNX2385" s="467"/>
      <c r="DNY2385" s="467"/>
      <c r="DNZ2385" s="467"/>
      <c r="DOA2385" s="467"/>
      <c r="DOB2385" s="467"/>
      <c r="DOC2385" s="467"/>
      <c r="DOD2385" s="467"/>
      <c r="DOE2385" s="467"/>
      <c r="DOF2385" s="467"/>
      <c r="DOG2385" s="467"/>
      <c r="DOH2385" s="467"/>
      <c r="DOI2385" s="467"/>
      <c r="DOJ2385" s="467"/>
      <c r="DOK2385" s="467"/>
      <c r="DOL2385" s="467"/>
      <c r="DOM2385" s="467"/>
      <c r="DON2385" s="1055"/>
      <c r="DOO2385" s="695"/>
      <c r="DOP2385" s="696"/>
      <c r="DOQ2385" s="696"/>
      <c r="DOR2385" s="697"/>
      <c r="DOS2385" s="697"/>
      <c r="DOT2385" s="473"/>
      <c r="DOU2385" s="470"/>
      <c r="DOV2385" s="470"/>
      <c r="DOW2385" s="470"/>
      <c r="DOX2385" s="677"/>
      <c r="DOY2385" s="470"/>
      <c r="DOZ2385" s="467"/>
      <c r="DPA2385" s="559"/>
      <c r="DPB2385" s="467"/>
      <c r="DPC2385" s="467"/>
      <c r="DPD2385" s="467"/>
      <c r="DPE2385" s="467"/>
      <c r="DPF2385" s="467"/>
      <c r="DPG2385" s="467"/>
      <c r="DPH2385" s="467"/>
      <c r="DPI2385" s="467"/>
      <c r="DPJ2385" s="467"/>
      <c r="DPK2385" s="467"/>
      <c r="DPL2385" s="467"/>
      <c r="DPM2385" s="467"/>
      <c r="DPN2385" s="467"/>
      <c r="DPO2385" s="467"/>
      <c r="DPP2385" s="467"/>
      <c r="DPQ2385" s="467"/>
      <c r="DPR2385" s="467"/>
      <c r="DPS2385" s="467"/>
      <c r="DPT2385" s="467"/>
      <c r="DPU2385" s="467"/>
      <c r="DPV2385" s="467"/>
      <c r="DPW2385" s="467"/>
      <c r="DPX2385" s="1055"/>
      <c r="DPY2385" s="695"/>
      <c r="DPZ2385" s="696"/>
      <c r="DQA2385" s="696"/>
      <c r="DQB2385" s="697"/>
      <c r="DQC2385" s="697"/>
      <c r="DQD2385" s="473"/>
      <c r="DQE2385" s="470"/>
      <c r="DQF2385" s="470"/>
      <c r="DQG2385" s="470"/>
      <c r="DQH2385" s="677"/>
      <c r="DQI2385" s="470"/>
      <c r="DQJ2385" s="467"/>
      <c r="DQK2385" s="559"/>
      <c r="DQL2385" s="467"/>
      <c r="DQM2385" s="467"/>
      <c r="DQN2385" s="467"/>
      <c r="DQO2385" s="467"/>
      <c r="DQP2385" s="467"/>
      <c r="DQQ2385" s="467"/>
      <c r="DQR2385" s="467"/>
      <c r="DQS2385" s="467"/>
      <c r="DQT2385" s="467"/>
      <c r="DQU2385" s="467"/>
      <c r="DQV2385" s="467"/>
      <c r="DQW2385" s="467"/>
      <c r="DQX2385" s="467"/>
      <c r="DQY2385" s="467"/>
      <c r="DQZ2385" s="467"/>
      <c r="DRA2385" s="467"/>
      <c r="DRB2385" s="467"/>
      <c r="DRC2385" s="467"/>
      <c r="DRD2385" s="467"/>
      <c r="DRE2385" s="467"/>
      <c r="DRF2385" s="467"/>
      <c r="DRG2385" s="467"/>
      <c r="DRH2385" s="1055"/>
      <c r="DRI2385" s="695"/>
      <c r="DRJ2385" s="696"/>
      <c r="DRK2385" s="696"/>
      <c r="DRL2385" s="697"/>
      <c r="DRM2385" s="697"/>
      <c r="DRN2385" s="473"/>
      <c r="DRO2385" s="470"/>
      <c r="DRP2385" s="470"/>
      <c r="DRQ2385" s="470"/>
      <c r="DRR2385" s="677"/>
      <c r="DRS2385" s="470"/>
      <c r="DRT2385" s="467"/>
      <c r="DRU2385" s="559"/>
      <c r="DRV2385" s="467"/>
      <c r="DRW2385" s="467"/>
      <c r="DRX2385" s="467"/>
      <c r="DRY2385" s="467"/>
      <c r="DRZ2385" s="467"/>
      <c r="DSA2385" s="467"/>
      <c r="DSB2385" s="467"/>
      <c r="DSC2385" s="467"/>
      <c r="DSD2385" s="467"/>
      <c r="DSE2385" s="467"/>
      <c r="DSF2385" s="467"/>
      <c r="DSG2385" s="467"/>
      <c r="DSH2385" s="467"/>
      <c r="DSI2385" s="467"/>
      <c r="DSJ2385" s="467"/>
      <c r="DSK2385" s="467"/>
      <c r="DSL2385" s="467"/>
      <c r="DSM2385" s="467"/>
      <c r="DSN2385" s="467"/>
      <c r="DSO2385" s="467"/>
      <c r="DSP2385" s="467"/>
      <c r="DSQ2385" s="467"/>
      <c r="DSR2385" s="1055"/>
      <c r="DSS2385" s="695"/>
      <c r="DST2385" s="696"/>
      <c r="DSU2385" s="696"/>
      <c r="DSV2385" s="697"/>
      <c r="DSW2385" s="697"/>
      <c r="DSX2385" s="473"/>
      <c r="DSY2385" s="470"/>
      <c r="DSZ2385" s="470"/>
      <c r="DTA2385" s="470"/>
      <c r="DTB2385" s="677"/>
      <c r="DTC2385" s="470"/>
      <c r="DTD2385" s="467"/>
      <c r="DTE2385" s="559"/>
      <c r="DTF2385" s="467"/>
      <c r="DTG2385" s="467"/>
      <c r="DTH2385" s="467"/>
      <c r="DTI2385" s="467"/>
      <c r="DTJ2385" s="467"/>
      <c r="DTK2385" s="467"/>
      <c r="DTL2385" s="467"/>
      <c r="DTM2385" s="467"/>
      <c r="DTN2385" s="467"/>
      <c r="DTO2385" s="467"/>
      <c r="DTP2385" s="467"/>
      <c r="DTQ2385" s="467"/>
      <c r="DTR2385" s="467"/>
      <c r="DTS2385" s="467"/>
      <c r="DTT2385" s="467"/>
      <c r="DTU2385" s="467"/>
      <c r="DTV2385" s="467"/>
      <c r="DTW2385" s="467"/>
      <c r="DTX2385" s="467"/>
      <c r="DTY2385" s="467"/>
      <c r="DTZ2385" s="467"/>
      <c r="DUA2385" s="467"/>
      <c r="DUB2385" s="1055"/>
      <c r="DUC2385" s="695"/>
      <c r="DUD2385" s="696"/>
      <c r="DUE2385" s="696"/>
      <c r="DUF2385" s="697"/>
      <c r="DUG2385" s="697"/>
      <c r="DUH2385" s="473"/>
      <c r="DUI2385" s="470"/>
      <c r="DUJ2385" s="470"/>
      <c r="DUK2385" s="470"/>
      <c r="DUL2385" s="677"/>
      <c r="DUM2385" s="470"/>
      <c r="DUN2385" s="467"/>
      <c r="DUO2385" s="559"/>
      <c r="DUP2385" s="467"/>
      <c r="DUQ2385" s="467"/>
      <c r="DUR2385" s="467"/>
      <c r="DUS2385" s="467"/>
      <c r="DUT2385" s="467"/>
      <c r="DUU2385" s="467"/>
      <c r="DUV2385" s="467"/>
      <c r="DUW2385" s="467"/>
      <c r="DUX2385" s="467"/>
      <c r="DUY2385" s="467"/>
      <c r="DUZ2385" s="467"/>
      <c r="DVA2385" s="467"/>
      <c r="DVB2385" s="467"/>
      <c r="DVC2385" s="467"/>
      <c r="DVD2385" s="467"/>
      <c r="DVE2385" s="467"/>
      <c r="DVF2385" s="467"/>
      <c r="DVG2385" s="467"/>
      <c r="DVH2385" s="467"/>
      <c r="DVI2385" s="467"/>
      <c r="DVJ2385" s="467"/>
      <c r="DVK2385" s="467"/>
      <c r="DVL2385" s="1055"/>
      <c r="DVM2385" s="695"/>
      <c r="DVN2385" s="696"/>
      <c r="DVO2385" s="696"/>
      <c r="DVP2385" s="697"/>
      <c r="DVQ2385" s="697"/>
      <c r="DVR2385" s="473"/>
      <c r="DVS2385" s="470"/>
      <c r="DVT2385" s="470"/>
      <c r="DVU2385" s="470"/>
      <c r="DVV2385" s="677"/>
      <c r="DVW2385" s="470"/>
      <c r="DVX2385" s="467"/>
      <c r="DVY2385" s="559"/>
      <c r="DVZ2385" s="467"/>
      <c r="DWA2385" s="467"/>
      <c r="DWB2385" s="467"/>
      <c r="DWC2385" s="467"/>
      <c r="DWD2385" s="467"/>
      <c r="DWE2385" s="467"/>
      <c r="DWF2385" s="467"/>
      <c r="DWG2385" s="467"/>
      <c r="DWH2385" s="467"/>
      <c r="DWI2385" s="467"/>
      <c r="DWJ2385" s="467"/>
      <c r="DWK2385" s="467"/>
      <c r="DWL2385" s="467"/>
      <c r="DWM2385" s="467"/>
      <c r="DWN2385" s="467"/>
      <c r="DWO2385" s="467"/>
      <c r="DWP2385" s="467"/>
      <c r="DWQ2385" s="467"/>
      <c r="DWR2385" s="467"/>
      <c r="DWS2385" s="467"/>
      <c r="DWT2385" s="467"/>
      <c r="DWU2385" s="467"/>
      <c r="DWV2385" s="1055"/>
      <c r="DWW2385" s="695"/>
      <c r="DWX2385" s="696"/>
      <c r="DWY2385" s="696"/>
      <c r="DWZ2385" s="697"/>
      <c r="DXA2385" s="697"/>
      <c r="DXB2385" s="473"/>
      <c r="DXC2385" s="470"/>
      <c r="DXD2385" s="470"/>
      <c r="DXE2385" s="470"/>
      <c r="DXF2385" s="677"/>
      <c r="DXG2385" s="470"/>
      <c r="DXH2385" s="467"/>
      <c r="DXI2385" s="559"/>
      <c r="DXJ2385" s="467"/>
      <c r="DXK2385" s="467"/>
      <c r="DXL2385" s="467"/>
      <c r="DXM2385" s="467"/>
      <c r="DXN2385" s="467"/>
      <c r="DXO2385" s="467"/>
      <c r="DXP2385" s="467"/>
      <c r="DXQ2385" s="467"/>
      <c r="DXR2385" s="467"/>
      <c r="DXS2385" s="467"/>
      <c r="DXT2385" s="467"/>
      <c r="DXU2385" s="467"/>
      <c r="DXV2385" s="467"/>
      <c r="DXW2385" s="467"/>
      <c r="DXX2385" s="467"/>
      <c r="DXY2385" s="467"/>
      <c r="DXZ2385" s="467"/>
      <c r="DYA2385" s="467"/>
      <c r="DYB2385" s="467"/>
      <c r="DYC2385" s="467"/>
      <c r="DYD2385" s="467"/>
      <c r="DYE2385" s="467"/>
      <c r="DYF2385" s="1055"/>
      <c r="DYG2385" s="695"/>
      <c r="DYH2385" s="696"/>
      <c r="DYI2385" s="696"/>
      <c r="DYJ2385" s="697"/>
      <c r="DYK2385" s="697"/>
      <c r="DYL2385" s="473"/>
      <c r="DYM2385" s="470"/>
      <c r="DYN2385" s="470"/>
      <c r="DYO2385" s="470"/>
      <c r="DYP2385" s="677"/>
      <c r="DYQ2385" s="470"/>
      <c r="DYR2385" s="467"/>
      <c r="DYS2385" s="559"/>
      <c r="DYT2385" s="467"/>
      <c r="DYU2385" s="467"/>
      <c r="DYV2385" s="467"/>
      <c r="DYW2385" s="467"/>
      <c r="DYX2385" s="467"/>
      <c r="DYY2385" s="467"/>
      <c r="DYZ2385" s="467"/>
      <c r="DZA2385" s="467"/>
      <c r="DZB2385" s="467"/>
      <c r="DZC2385" s="467"/>
      <c r="DZD2385" s="467"/>
      <c r="DZE2385" s="467"/>
      <c r="DZF2385" s="467"/>
      <c r="DZG2385" s="467"/>
      <c r="DZH2385" s="467"/>
      <c r="DZI2385" s="467"/>
      <c r="DZJ2385" s="467"/>
      <c r="DZK2385" s="467"/>
      <c r="DZL2385" s="467"/>
      <c r="DZM2385" s="467"/>
      <c r="DZN2385" s="467"/>
      <c r="DZO2385" s="467"/>
      <c r="DZP2385" s="1055"/>
      <c r="DZQ2385" s="695"/>
      <c r="DZR2385" s="696"/>
      <c r="DZS2385" s="696"/>
      <c r="DZT2385" s="697"/>
      <c r="DZU2385" s="697"/>
      <c r="DZV2385" s="473"/>
      <c r="DZW2385" s="470"/>
      <c r="DZX2385" s="470"/>
      <c r="DZY2385" s="470"/>
      <c r="DZZ2385" s="677"/>
      <c r="EAA2385" s="470"/>
      <c r="EAB2385" s="467"/>
      <c r="EAC2385" s="559"/>
      <c r="EAD2385" s="467"/>
      <c r="EAE2385" s="467"/>
      <c r="EAF2385" s="467"/>
      <c r="EAG2385" s="467"/>
      <c r="EAH2385" s="467"/>
      <c r="EAI2385" s="467"/>
      <c r="EAJ2385" s="467"/>
      <c r="EAK2385" s="467"/>
      <c r="EAL2385" s="467"/>
      <c r="EAM2385" s="467"/>
      <c r="EAN2385" s="467"/>
      <c r="EAO2385" s="467"/>
      <c r="EAP2385" s="467"/>
      <c r="EAQ2385" s="467"/>
      <c r="EAR2385" s="467"/>
      <c r="EAS2385" s="467"/>
      <c r="EAT2385" s="467"/>
      <c r="EAU2385" s="467"/>
      <c r="EAV2385" s="467"/>
      <c r="EAW2385" s="467"/>
      <c r="EAX2385" s="467"/>
      <c r="EAY2385" s="467"/>
      <c r="EAZ2385" s="1055"/>
      <c r="EBA2385" s="695"/>
      <c r="EBB2385" s="696"/>
      <c r="EBC2385" s="696"/>
      <c r="EBD2385" s="697"/>
      <c r="EBE2385" s="697"/>
      <c r="EBF2385" s="473"/>
      <c r="EBG2385" s="470"/>
      <c r="EBH2385" s="470"/>
      <c r="EBI2385" s="470"/>
      <c r="EBJ2385" s="677"/>
      <c r="EBK2385" s="470"/>
      <c r="EBL2385" s="467"/>
      <c r="EBM2385" s="559"/>
      <c r="EBN2385" s="467"/>
      <c r="EBO2385" s="467"/>
      <c r="EBP2385" s="467"/>
      <c r="EBQ2385" s="467"/>
      <c r="EBR2385" s="467"/>
      <c r="EBS2385" s="467"/>
      <c r="EBT2385" s="467"/>
      <c r="EBU2385" s="467"/>
      <c r="EBV2385" s="467"/>
      <c r="EBW2385" s="467"/>
      <c r="EBX2385" s="467"/>
      <c r="EBY2385" s="467"/>
      <c r="EBZ2385" s="467"/>
      <c r="ECA2385" s="467"/>
      <c r="ECB2385" s="467"/>
      <c r="ECC2385" s="467"/>
      <c r="ECD2385" s="467"/>
      <c r="ECE2385" s="467"/>
      <c r="ECF2385" s="467"/>
      <c r="ECG2385" s="467"/>
      <c r="ECH2385" s="467"/>
      <c r="ECI2385" s="467"/>
      <c r="ECJ2385" s="1055"/>
      <c r="ECK2385" s="695"/>
      <c r="ECL2385" s="696"/>
      <c r="ECM2385" s="696"/>
      <c r="ECN2385" s="697"/>
      <c r="ECO2385" s="697"/>
      <c r="ECP2385" s="473"/>
      <c r="ECQ2385" s="470"/>
      <c r="ECR2385" s="470"/>
      <c r="ECS2385" s="470"/>
      <c r="ECT2385" s="677"/>
      <c r="ECU2385" s="470"/>
      <c r="ECV2385" s="467"/>
      <c r="ECW2385" s="559"/>
      <c r="ECX2385" s="467"/>
      <c r="ECY2385" s="467"/>
      <c r="ECZ2385" s="467"/>
      <c r="EDA2385" s="467"/>
      <c r="EDB2385" s="467"/>
      <c r="EDC2385" s="467"/>
      <c r="EDD2385" s="467"/>
      <c r="EDE2385" s="467"/>
      <c r="EDF2385" s="467"/>
      <c r="EDG2385" s="467"/>
      <c r="EDH2385" s="467"/>
      <c r="EDI2385" s="467"/>
      <c r="EDJ2385" s="467"/>
      <c r="EDK2385" s="467"/>
      <c r="EDL2385" s="467"/>
      <c r="EDM2385" s="467"/>
      <c r="EDN2385" s="467"/>
      <c r="EDO2385" s="467"/>
      <c r="EDP2385" s="467"/>
      <c r="EDQ2385" s="467"/>
      <c r="EDR2385" s="467"/>
      <c r="EDS2385" s="467"/>
      <c r="EDT2385" s="1055"/>
      <c r="EDU2385" s="695"/>
      <c r="EDV2385" s="696"/>
      <c r="EDW2385" s="696"/>
      <c r="EDX2385" s="697"/>
      <c r="EDY2385" s="697"/>
      <c r="EDZ2385" s="473"/>
      <c r="EEA2385" s="470"/>
      <c r="EEB2385" s="470"/>
      <c r="EEC2385" s="470"/>
      <c r="EED2385" s="677"/>
      <c r="EEE2385" s="470"/>
      <c r="EEF2385" s="467"/>
      <c r="EEG2385" s="559"/>
      <c r="EEH2385" s="467"/>
      <c r="EEI2385" s="467"/>
      <c r="EEJ2385" s="467"/>
      <c r="EEK2385" s="467"/>
      <c r="EEL2385" s="467"/>
      <c r="EEM2385" s="467"/>
      <c r="EEN2385" s="467"/>
      <c r="EEO2385" s="467"/>
      <c r="EEP2385" s="467"/>
      <c r="EEQ2385" s="467"/>
      <c r="EER2385" s="467"/>
      <c r="EES2385" s="467"/>
      <c r="EET2385" s="467"/>
      <c r="EEU2385" s="467"/>
      <c r="EEV2385" s="467"/>
      <c r="EEW2385" s="467"/>
      <c r="EEX2385" s="467"/>
      <c r="EEY2385" s="467"/>
      <c r="EEZ2385" s="467"/>
      <c r="EFA2385" s="467"/>
      <c r="EFB2385" s="467"/>
      <c r="EFC2385" s="467"/>
      <c r="EFD2385" s="1055"/>
      <c r="EFE2385" s="695"/>
      <c r="EFF2385" s="696"/>
      <c r="EFG2385" s="696"/>
      <c r="EFH2385" s="697"/>
      <c r="EFI2385" s="697"/>
      <c r="EFJ2385" s="473"/>
      <c r="EFK2385" s="470"/>
      <c r="EFL2385" s="470"/>
      <c r="EFM2385" s="470"/>
      <c r="EFN2385" s="677"/>
      <c r="EFO2385" s="470"/>
      <c r="EFP2385" s="467"/>
      <c r="EFQ2385" s="559"/>
      <c r="EFR2385" s="467"/>
      <c r="EFS2385" s="467"/>
      <c r="EFT2385" s="467"/>
      <c r="EFU2385" s="467"/>
      <c r="EFV2385" s="467"/>
      <c r="EFW2385" s="467"/>
      <c r="EFX2385" s="467"/>
      <c r="EFY2385" s="467"/>
      <c r="EFZ2385" s="467"/>
      <c r="EGA2385" s="467"/>
      <c r="EGB2385" s="467"/>
      <c r="EGC2385" s="467"/>
      <c r="EGD2385" s="467"/>
      <c r="EGE2385" s="467"/>
      <c r="EGF2385" s="467"/>
      <c r="EGG2385" s="467"/>
      <c r="EGH2385" s="467"/>
      <c r="EGI2385" s="467"/>
      <c r="EGJ2385" s="467"/>
      <c r="EGK2385" s="467"/>
      <c r="EGL2385" s="467"/>
      <c r="EGM2385" s="467"/>
      <c r="EGN2385" s="1055"/>
      <c r="EGO2385" s="695"/>
      <c r="EGP2385" s="696"/>
      <c r="EGQ2385" s="696"/>
      <c r="EGR2385" s="697"/>
      <c r="EGS2385" s="697"/>
      <c r="EGT2385" s="473"/>
      <c r="EGU2385" s="470"/>
      <c r="EGV2385" s="470"/>
      <c r="EGW2385" s="470"/>
      <c r="EGX2385" s="677"/>
      <c r="EGY2385" s="470"/>
      <c r="EGZ2385" s="467"/>
      <c r="EHA2385" s="559"/>
      <c r="EHB2385" s="467"/>
      <c r="EHC2385" s="467"/>
      <c r="EHD2385" s="467"/>
      <c r="EHE2385" s="467"/>
      <c r="EHF2385" s="467"/>
      <c r="EHG2385" s="467"/>
      <c r="EHH2385" s="467"/>
      <c r="EHI2385" s="467"/>
      <c r="EHJ2385" s="467"/>
      <c r="EHK2385" s="467"/>
      <c r="EHL2385" s="467"/>
      <c r="EHM2385" s="467"/>
      <c r="EHN2385" s="467"/>
      <c r="EHO2385" s="467"/>
      <c r="EHP2385" s="467"/>
      <c r="EHQ2385" s="467"/>
      <c r="EHR2385" s="467"/>
      <c r="EHS2385" s="467"/>
      <c r="EHT2385" s="467"/>
      <c r="EHU2385" s="467"/>
      <c r="EHV2385" s="467"/>
      <c r="EHW2385" s="467"/>
      <c r="EHX2385" s="1055"/>
      <c r="EHY2385" s="695"/>
      <c r="EHZ2385" s="696"/>
      <c r="EIA2385" s="696"/>
      <c r="EIB2385" s="697"/>
      <c r="EIC2385" s="697"/>
      <c r="EID2385" s="473"/>
      <c r="EIE2385" s="470"/>
      <c r="EIF2385" s="470"/>
      <c r="EIG2385" s="470"/>
      <c r="EIH2385" s="677"/>
      <c r="EII2385" s="470"/>
      <c r="EIJ2385" s="467"/>
      <c r="EIK2385" s="559"/>
      <c r="EIL2385" s="467"/>
      <c r="EIM2385" s="467"/>
      <c r="EIN2385" s="467"/>
      <c r="EIO2385" s="467"/>
      <c r="EIP2385" s="467"/>
      <c r="EIQ2385" s="467"/>
      <c r="EIR2385" s="467"/>
      <c r="EIS2385" s="467"/>
      <c r="EIT2385" s="467"/>
      <c r="EIU2385" s="467"/>
      <c r="EIV2385" s="467"/>
      <c r="EIW2385" s="467"/>
      <c r="EIX2385" s="467"/>
      <c r="EIY2385" s="467"/>
      <c r="EIZ2385" s="467"/>
      <c r="EJA2385" s="467"/>
      <c r="EJB2385" s="467"/>
      <c r="EJC2385" s="467"/>
      <c r="EJD2385" s="467"/>
      <c r="EJE2385" s="467"/>
      <c r="EJF2385" s="467"/>
      <c r="EJG2385" s="467"/>
      <c r="EJH2385" s="1055"/>
      <c r="EJI2385" s="695"/>
      <c r="EJJ2385" s="696"/>
      <c r="EJK2385" s="696"/>
      <c r="EJL2385" s="697"/>
      <c r="EJM2385" s="697"/>
      <c r="EJN2385" s="473"/>
      <c r="EJO2385" s="470"/>
      <c r="EJP2385" s="470"/>
      <c r="EJQ2385" s="470"/>
      <c r="EJR2385" s="677"/>
      <c r="EJS2385" s="470"/>
      <c r="EJT2385" s="467"/>
      <c r="EJU2385" s="559"/>
      <c r="EJV2385" s="467"/>
      <c r="EJW2385" s="467"/>
      <c r="EJX2385" s="467"/>
      <c r="EJY2385" s="467"/>
      <c r="EJZ2385" s="467"/>
      <c r="EKA2385" s="467"/>
      <c r="EKB2385" s="467"/>
      <c r="EKC2385" s="467"/>
      <c r="EKD2385" s="467"/>
      <c r="EKE2385" s="467"/>
      <c r="EKF2385" s="467"/>
      <c r="EKG2385" s="467"/>
      <c r="EKH2385" s="467"/>
      <c r="EKI2385" s="467"/>
      <c r="EKJ2385" s="467"/>
      <c r="EKK2385" s="467"/>
      <c r="EKL2385" s="467"/>
      <c r="EKM2385" s="467"/>
      <c r="EKN2385" s="467"/>
      <c r="EKO2385" s="467"/>
      <c r="EKP2385" s="467"/>
      <c r="EKQ2385" s="467"/>
      <c r="EKR2385" s="1055"/>
      <c r="EKS2385" s="695"/>
      <c r="EKT2385" s="696"/>
      <c r="EKU2385" s="696"/>
      <c r="EKV2385" s="697"/>
      <c r="EKW2385" s="697"/>
      <c r="EKX2385" s="473"/>
      <c r="EKY2385" s="470"/>
      <c r="EKZ2385" s="470"/>
      <c r="ELA2385" s="470"/>
      <c r="ELB2385" s="677"/>
      <c r="ELC2385" s="470"/>
      <c r="ELD2385" s="467"/>
      <c r="ELE2385" s="559"/>
      <c r="ELF2385" s="467"/>
      <c r="ELG2385" s="467"/>
      <c r="ELH2385" s="467"/>
      <c r="ELI2385" s="467"/>
      <c r="ELJ2385" s="467"/>
      <c r="ELK2385" s="467"/>
      <c r="ELL2385" s="467"/>
      <c r="ELM2385" s="467"/>
      <c r="ELN2385" s="467"/>
      <c r="ELO2385" s="467"/>
      <c r="ELP2385" s="467"/>
      <c r="ELQ2385" s="467"/>
      <c r="ELR2385" s="467"/>
      <c r="ELS2385" s="467"/>
      <c r="ELT2385" s="467"/>
      <c r="ELU2385" s="467"/>
      <c r="ELV2385" s="467"/>
      <c r="ELW2385" s="467"/>
      <c r="ELX2385" s="467"/>
      <c r="ELY2385" s="467"/>
      <c r="ELZ2385" s="467"/>
      <c r="EMA2385" s="467"/>
      <c r="EMB2385" s="1055"/>
      <c r="EMC2385" s="695"/>
      <c r="EMD2385" s="696"/>
      <c r="EME2385" s="696"/>
      <c r="EMF2385" s="697"/>
      <c r="EMG2385" s="697"/>
      <c r="EMH2385" s="473"/>
      <c r="EMI2385" s="470"/>
      <c r="EMJ2385" s="470"/>
      <c r="EMK2385" s="470"/>
      <c r="EML2385" s="677"/>
      <c r="EMM2385" s="470"/>
      <c r="EMN2385" s="467"/>
      <c r="EMO2385" s="559"/>
      <c r="EMP2385" s="467"/>
      <c r="EMQ2385" s="467"/>
      <c r="EMR2385" s="467"/>
      <c r="EMS2385" s="467"/>
      <c r="EMT2385" s="467"/>
      <c r="EMU2385" s="467"/>
      <c r="EMV2385" s="467"/>
      <c r="EMW2385" s="467"/>
      <c r="EMX2385" s="467"/>
      <c r="EMY2385" s="467"/>
      <c r="EMZ2385" s="467"/>
      <c r="ENA2385" s="467"/>
      <c r="ENB2385" s="467"/>
      <c r="ENC2385" s="467"/>
      <c r="END2385" s="467"/>
      <c r="ENE2385" s="467"/>
      <c r="ENF2385" s="467"/>
      <c r="ENG2385" s="467"/>
      <c r="ENH2385" s="467"/>
      <c r="ENI2385" s="467"/>
      <c r="ENJ2385" s="467"/>
      <c r="ENK2385" s="467"/>
      <c r="ENL2385" s="1055"/>
      <c r="ENM2385" s="695"/>
      <c r="ENN2385" s="696"/>
      <c r="ENO2385" s="696"/>
      <c r="ENP2385" s="697"/>
      <c r="ENQ2385" s="697"/>
      <c r="ENR2385" s="473"/>
      <c r="ENS2385" s="470"/>
      <c r="ENT2385" s="470"/>
      <c r="ENU2385" s="470"/>
      <c r="ENV2385" s="677"/>
      <c r="ENW2385" s="470"/>
      <c r="ENX2385" s="467"/>
      <c r="ENY2385" s="559"/>
      <c r="ENZ2385" s="467"/>
      <c r="EOA2385" s="467"/>
      <c r="EOB2385" s="467"/>
      <c r="EOC2385" s="467"/>
      <c r="EOD2385" s="467"/>
      <c r="EOE2385" s="467"/>
      <c r="EOF2385" s="467"/>
      <c r="EOG2385" s="467"/>
      <c r="EOH2385" s="467"/>
      <c r="EOI2385" s="467"/>
      <c r="EOJ2385" s="467"/>
      <c r="EOK2385" s="467"/>
      <c r="EOL2385" s="467"/>
      <c r="EOM2385" s="467"/>
      <c r="EON2385" s="467"/>
      <c r="EOO2385" s="467"/>
      <c r="EOP2385" s="467"/>
      <c r="EOQ2385" s="467"/>
      <c r="EOR2385" s="467"/>
      <c r="EOS2385" s="467"/>
      <c r="EOT2385" s="467"/>
      <c r="EOU2385" s="467"/>
      <c r="EOV2385" s="1055"/>
      <c r="EOW2385" s="695"/>
      <c r="EOX2385" s="696"/>
      <c r="EOY2385" s="696"/>
      <c r="EOZ2385" s="697"/>
      <c r="EPA2385" s="697"/>
      <c r="EPB2385" s="473"/>
      <c r="EPC2385" s="470"/>
      <c r="EPD2385" s="470"/>
      <c r="EPE2385" s="470"/>
      <c r="EPF2385" s="677"/>
      <c r="EPG2385" s="470"/>
      <c r="EPH2385" s="467"/>
      <c r="EPI2385" s="559"/>
      <c r="EPJ2385" s="467"/>
      <c r="EPK2385" s="467"/>
      <c r="EPL2385" s="467"/>
      <c r="EPM2385" s="467"/>
      <c r="EPN2385" s="467"/>
      <c r="EPO2385" s="467"/>
      <c r="EPP2385" s="467"/>
      <c r="EPQ2385" s="467"/>
      <c r="EPR2385" s="467"/>
      <c r="EPS2385" s="467"/>
      <c r="EPT2385" s="467"/>
      <c r="EPU2385" s="467"/>
      <c r="EPV2385" s="467"/>
      <c r="EPW2385" s="467"/>
      <c r="EPX2385" s="467"/>
      <c r="EPY2385" s="467"/>
      <c r="EPZ2385" s="467"/>
      <c r="EQA2385" s="467"/>
      <c r="EQB2385" s="467"/>
      <c r="EQC2385" s="467"/>
      <c r="EQD2385" s="467"/>
      <c r="EQE2385" s="467"/>
      <c r="EQF2385" s="1055"/>
      <c r="EQG2385" s="695"/>
      <c r="EQH2385" s="696"/>
      <c r="EQI2385" s="696"/>
      <c r="EQJ2385" s="697"/>
      <c r="EQK2385" s="697"/>
      <c r="EQL2385" s="473"/>
      <c r="EQM2385" s="470"/>
      <c r="EQN2385" s="470"/>
      <c r="EQO2385" s="470"/>
      <c r="EQP2385" s="677"/>
      <c r="EQQ2385" s="470"/>
      <c r="EQR2385" s="467"/>
      <c r="EQS2385" s="559"/>
      <c r="EQT2385" s="467"/>
      <c r="EQU2385" s="467"/>
      <c r="EQV2385" s="467"/>
      <c r="EQW2385" s="467"/>
      <c r="EQX2385" s="467"/>
      <c r="EQY2385" s="467"/>
      <c r="EQZ2385" s="467"/>
      <c r="ERA2385" s="467"/>
      <c r="ERB2385" s="467"/>
      <c r="ERC2385" s="467"/>
      <c r="ERD2385" s="467"/>
      <c r="ERE2385" s="467"/>
      <c r="ERF2385" s="467"/>
      <c r="ERG2385" s="467"/>
      <c r="ERH2385" s="467"/>
      <c r="ERI2385" s="467"/>
      <c r="ERJ2385" s="467"/>
      <c r="ERK2385" s="467"/>
      <c r="ERL2385" s="467"/>
      <c r="ERM2385" s="467"/>
      <c r="ERN2385" s="467"/>
      <c r="ERO2385" s="467"/>
      <c r="ERP2385" s="1055"/>
      <c r="ERQ2385" s="695"/>
      <c r="ERR2385" s="696"/>
      <c r="ERS2385" s="696"/>
      <c r="ERT2385" s="697"/>
      <c r="ERU2385" s="697"/>
      <c r="ERV2385" s="473"/>
      <c r="ERW2385" s="470"/>
      <c r="ERX2385" s="470"/>
      <c r="ERY2385" s="470"/>
      <c r="ERZ2385" s="677"/>
      <c r="ESA2385" s="470"/>
      <c r="ESB2385" s="467"/>
      <c r="ESC2385" s="559"/>
      <c r="ESD2385" s="467"/>
      <c r="ESE2385" s="467"/>
      <c r="ESF2385" s="467"/>
      <c r="ESG2385" s="467"/>
      <c r="ESH2385" s="467"/>
      <c r="ESI2385" s="467"/>
      <c r="ESJ2385" s="467"/>
      <c r="ESK2385" s="467"/>
      <c r="ESL2385" s="467"/>
      <c r="ESM2385" s="467"/>
      <c r="ESN2385" s="467"/>
      <c r="ESO2385" s="467"/>
      <c r="ESP2385" s="467"/>
      <c r="ESQ2385" s="467"/>
      <c r="ESR2385" s="467"/>
      <c r="ESS2385" s="467"/>
      <c r="EST2385" s="467"/>
      <c r="ESU2385" s="467"/>
      <c r="ESV2385" s="467"/>
      <c r="ESW2385" s="467"/>
      <c r="ESX2385" s="467"/>
      <c r="ESY2385" s="467"/>
      <c r="ESZ2385" s="1055"/>
      <c r="ETA2385" s="695"/>
      <c r="ETB2385" s="696"/>
      <c r="ETC2385" s="696"/>
      <c r="ETD2385" s="697"/>
      <c r="ETE2385" s="697"/>
      <c r="ETF2385" s="473"/>
      <c r="ETG2385" s="470"/>
      <c r="ETH2385" s="470"/>
      <c r="ETI2385" s="470"/>
      <c r="ETJ2385" s="677"/>
      <c r="ETK2385" s="470"/>
      <c r="ETL2385" s="467"/>
      <c r="ETM2385" s="559"/>
      <c r="ETN2385" s="467"/>
      <c r="ETO2385" s="467"/>
      <c r="ETP2385" s="467"/>
      <c r="ETQ2385" s="467"/>
      <c r="ETR2385" s="467"/>
      <c r="ETS2385" s="467"/>
      <c r="ETT2385" s="467"/>
      <c r="ETU2385" s="467"/>
      <c r="ETV2385" s="467"/>
      <c r="ETW2385" s="467"/>
      <c r="ETX2385" s="467"/>
      <c r="ETY2385" s="467"/>
      <c r="ETZ2385" s="467"/>
      <c r="EUA2385" s="467"/>
      <c r="EUB2385" s="467"/>
      <c r="EUC2385" s="467"/>
      <c r="EUD2385" s="467"/>
      <c r="EUE2385" s="467"/>
      <c r="EUF2385" s="467"/>
      <c r="EUG2385" s="467"/>
      <c r="EUH2385" s="467"/>
      <c r="EUI2385" s="467"/>
      <c r="EUJ2385" s="1055"/>
      <c r="EUK2385" s="695"/>
      <c r="EUL2385" s="696"/>
      <c r="EUM2385" s="696"/>
      <c r="EUN2385" s="697"/>
      <c r="EUO2385" s="697"/>
      <c r="EUP2385" s="473"/>
      <c r="EUQ2385" s="470"/>
      <c r="EUR2385" s="470"/>
      <c r="EUS2385" s="470"/>
      <c r="EUT2385" s="677"/>
      <c r="EUU2385" s="470"/>
      <c r="EUV2385" s="467"/>
      <c r="EUW2385" s="559"/>
      <c r="EUX2385" s="467"/>
      <c r="EUY2385" s="467"/>
      <c r="EUZ2385" s="467"/>
      <c r="EVA2385" s="467"/>
      <c r="EVB2385" s="467"/>
      <c r="EVC2385" s="467"/>
      <c r="EVD2385" s="467"/>
      <c r="EVE2385" s="467"/>
      <c r="EVF2385" s="467"/>
      <c r="EVG2385" s="467"/>
      <c r="EVH2385" s="467"/>
      <c r="EVI2385" s="467"/>
      <c r="EVJ2385" s="467"/>
      <c r="EVK2385" s="467"/>
      <c r="EVL2385" s="467"/>
      <c r="EVM2385" s="467"/>
      <c r="EVN2385" s="467"/>
      <c r="EVO2385" s="467"/>
      <c r="EVP2385" s="467"/>
      <c r="EVQ2385" s="467"/>
      <c r="EVR2385" s="467"/>
      <c r="EVS2385" s="467"/>
      <c r="EVT2385" s="1055"/>
      <c r="EVU2385" s="695"/>
      <c r="EVV2385" s="696"/>
      <c r="EVW2385" s="696"/>
      <c r="EVX2385" s="697"/>
      <c r="EVY2385" s="697"/>
      <c r="EVZ2385" s="473"/>
      <c r="EWA2385" s="470"/>
      <c r="EWB2385" s="470"/>
      <c r="EWC2385" s="470"/>
      <c r="EWD2385" s="677"/>
      <c r="EWE2385" s="470"/>
      <c r="EWF2385" s="467"/>
      <c r="EWG2385" s="559"/>
      <c r="EWH2385" s="467"/>
      <c r="EWI2385" s="467"/>
      <c r="EWJ2385" s="467"/>
      <c r="EWK2385" s="467"/>
      <c r="EWL2385" s="467"/>
      <c r="EWM2385" s="467"/>
      <c r="EWN2385" s="467"/>
      <c r="EWO2385" s="467"/>
      <c r="EWP2385" s="467"/>
      <c r="EWQ2385" s="467"/>
      <c r="EWR2385" s="467"/>
      <c r="EWS2385" s="467"/>
      <c r="EWT2385" s="467"/>
      <c r="EWU2385" s="467"/>
      <c r="EWV2385" s="467"/>
      <c r="EWW2385" s="467"/>
      <c r="EWX2385" s="467"/>
      <c r="EWY2385" s="467"/>
      <c r="EWZ2385" s="467"/>
      <c r="EXA2385" s="467"/>
      <c r="EXB2385" s="467"/>
      <c r="EXC2385" s="467"/>
      <c r="EXD2385" s="1055"/>
      <c r="EXE2385" s="695"/>
      <c r="EXF2385" s="696"/>
      <c r="EXG2385" s="696"/>
      <c r="EXH2385" s="697"/>
      <c r="EXI2385" s="697"/>
      <c r="EXJ2385" s="473"/>
      <c r="EXK2385" s="470"/>
      <c r="EXL2385" s="470"/>
      <c r="EXM2385" s="470"/>
      <c r="EXN2385" s="677"/>
      <c r="EXO2385" s="470"/>
      <c r="EXP2385" s="467"/>
      <c r="EXQ2385" s="559"/>
      <c r="EXR2385" s="467"/>
      <c r="EXS2385" s="467"/>
      <c r="EXT2385" s="467"/>
      <c r="EXU2385" s="467"/>
      <c r="EXV2385" s="467"/>
      <c r="EXW2385" s="467"/>
      <c r="EXX2385" s="467"/>
      <c r="EXY2385" s="467"/>
      <c r="EXZ2385" s="467"/>
      <c r="EYA2385" s="467"/>
      <c r="EYB2385" s="467"/>
      <c r="EYC2385" s="467"/>
      <c r="EYD2385" s="467"/>
      <c r="EYE2385" s="467"/>
      <c r="EYF2385" s="467"/>
      <c r="EYG2385" s="467"/>
      <c r="EYH2385" s="467"/>
      <c r="EYI2385" s="467"/>
      <c r="EYJ2385" s="467"/>
      <c r="EYK2385" s="467"/>
      <c r="EYL2385" s="467"/>
      <c r="EYM2385" s="467"/>
      <c r="EYN2385" s="1055"/>
      <c r="EYO2385" s="695"/>
      <c r="EYP2385" s="696"/>
      <c r="EYQ2385" s="696"/>
      <c r="EYR2385" s="697"/>
      <c r="EYS2385" s="697"/>
      <c r="EYT2385" s="473"/>
      <c r="EYU2385" s="470"/>
      <c r="EYV2385" s="470"/>
      <c r="EYW2385" s="470"/>
      <c r="EYX2385" s="677"/>
      <c r="EYY2385" s="470"/>
      <c r="EYZ2385" s="467"/>
      <c r="EZA2385" s="559"/>
      <c r="EZB2385" s="467"/>
      <c r="EZC2385" s="467"/>
      <c r="EZD2385" s="467"/>
      <c r="EZE2385" s="467"/>
      <c r="EZF2385" s="467"/>
      <c r="EZG2385" s="467"/>
      <c r="EZH2385" s="467"/>
      <c r="EZI2385" s="467"/>
      <c r="EZJ2385" s="467"/>
      <c r="EZK2385" s="467"/>
      <c r="EZL2385" s="467"/>
      <c r="EZM2385" s="467"/>
      <c r="EZN2385" s="467"/>
      <c r="EZO2385" s="467"/>
      <c r="EZP2385" s="467"/>
      <c r="EZQ2385" s="467"/>
      <c r="EZR2385" s="467"/>
      <c r="EZS2385" s="467"/>
      <c r="EZT2385" s="467"/>
      <c r="EZU2385" s="467"/>
      <c r="EZV2385" s="467"/>
      <c r="EZW2385" s="467"/>
      <c r="EZX2385" s="1055"/>
      <c r="EZY2385" s="695"/>
      <c r="EZZ2385" s="696"/>
      <c r="FAA2385" s="696"/>
      <c r="FAB2385" s="697"/>
      <c r="FAC2385" s="697"/>
      <c r="FAD2385" s="473"/>
      <c r="FAE2385" s="470"/>
      <c r="FAF2385" s="470"/>
      <c r="FAG2385" s="470"/>
      <c r="FAH2385" s="677"/>
      <c r="FAI2385" s="470"/>
      <c r="FAJ2385" s="467"/>
      <c r="FAK2385" s="559"/>
      <c r="FAL2385" s="467"/>
      <c r="FAM2385" s="467"/>
      <c r="FAN2385" s="467"/>
      <c r="FAO2385" s="467"/>
      <c r="FAP2385" s="467"/>
      <c r="FAQ2385" s="467"/>
      <c r="FAR2385" s="467"/>
      <c r="FAS2385" s="467"/>
      <c r="FAT2385" s="467"/>
      <c r="FAU2385" s="467"/>
      <c r="FAV2385" s="467"/>
      <c r="FAW2385" s="467"/>
      <c r="FAX2385" s="467"/>
      <c r="FAY2385" s="467"/>
      <c r="FAZ2385" s="467"/>
      <c r="FBA2385" s="467"/>
      <c r="FBB2385" s="467"/>
      <c r="FBC2385" s="467"/>
      <c r="FBD2385" s="467"/>
      <c r="FBE2385" s="467"/>
      <c r="FBF2385" s="467"/>
      <c r="FBG2385" s="467"/>
      <c r="FBH2385" s="1055"/>
      <c r="FBI2385" s="695"/>
      <c r="FBJ2385" s="696"/>
      <c r="FBK2385" s="696"/>
      <c r="FBL2385" s="697"/>
      <c r="FBM2385" s="697"/>
      <c r="FBN2385" s="473"/>
      <c r="FBO2385" s="470"/>
      <c r="FBP2385" s="470"/>
      <c r="FBQ2385" s="470"/>
      <c r="FBR2385" s="677"/>
      <c r="FBS2385" s="470"/>
      <c r="FBT2385" s="467"/>
      <c r="FBU2385" s="559"/>
      <c r="FBV2385" s="467"/>
      <c r="FBW2385" s="467"/>
      <c r="FBX2385" s="467"/>
      <c r="FBY2385" s="467"/>
      <c r="FBZ2385" s="467"/>
      <c r="FCA2385" s="467"/>
      <c r="FCB2385" s="467"/>
      <c r="FCC2385" s="467"/>
      <c r="FCD2385" s="467"/>
      <c r="FCE2385" s="467"/>
      <c r="FCF2385" s="467"/>
      <c r="FCG2385" s="467"/>
      <c r="FCH2385" s="467"/>
      <c r="FCI2385" s="467"/>
      <c r="FCJ2385" s="467"/>
      <c r="FCK2385" s="467"/>
      <c r="FCL2385" s="467"/>
      <c r="FCM2385" s="467"/>
      <c r="FCN2385" s="467"/>
      <c r="FCO2385" s="467"/>
      <c r="FCP2385" s="467"/>
      <c r="FCQ2385" s="467"/>
      <c r="FCR2385" s="1055"/>
      <c r="FCS2385" s="695"/>
      <c r="FCT2385" s="696"/>
      <c r="FCU2385" s="696"/>
      <c r="FCV2385" s="697"/>
      <c r="FCW2385" s="697"/>
      <c r="FCX2385" s="473"/>
      <c r="FCY2385" s="470"/>
      <c r="FCZ2385" s="470"/>
      <c r="FDA2385" s="470"/>
      <c r="FDB2385" s="677"/>
      <c r="FDC2385" s="470"/>
      <c r="FDD2385" s="467"/>
      <c r="FDE2385" s="559"/>
      <c r="FDF2385" s="467"/>
      <c r="FDG2385" s="467"/>
      <c r="FDH2385" s="467"/>
      <c r="FDI2385" s="467"/>
      <c r="FDJ2385" s="467"/>
      <c r="FDK2385" s="467"/>
      <c r="FDL2385" s="467"/>
      <c r="FDM2385" s="467"/>
      <c r="FDN2385" s="467"/>
      <c r="FDO2385" s="467"/>
      <c r="FDP2385" s="467"/>
      <c r="FDQ2385" s="467"/>
      <c r="FDR2385" s="467"/>
      <c r="FDS2385" s="467"/>
      <c r="FDT2385" s="467"/>
      <c r="FDU2385" s="467"/>
      <c r="FDV2385" s="467"/>
      <c r="FDW2385" s="467"/>
      <c r="FDX2385" s="467"/>
      <c r="FDY2385" s="467"/>
      <c r="FDZ2385" s="467"/>
      <c r="FEA2385" s="467"/>
      <c r="FEB2385" s="1055"/>
      <c r="FEC2385" s="695"/>
      <c r="FED2385" s="696"/>
      <c r="FEE2385" s="696"/>
      <c r="FEF2385" s="697"/>
      <c r="FEG2385" s="697"/>
      <c r="FEH2385" s="473"/>
      <c r="FEI2385" s="470"/>
      <c r="FEJ2385" s="470"/>
      <c r="FEK2385" s="470"/>
      <c r="FEL2385" s="677"/>
      <c r="FEM2385" s="470"/>
      <c r="FEN2385" s="467"/>
      <c r="FEO2385" s="559"/>
      <c r="FEP2385" s="467"/>
      <c r="FEQ2385" s="467"/>
      <c r="FER2385" s="467"/>
      <c r="FES2385" s="467"/>
      <c r="FET2385" s="467"/>
      <c r="FEU2385" s="467"/>
      <c r="FEV2385" s="467"/>
      <c r="FEW2385" s="467"/>
      <c r="FEX2385" s="467"/>
      <c r="FEY2385" s="467"/>
      <c r="FEZ2385" s="467"/>
      <c r="FFA2385" s="467"/>
      <c r="FFB2385" s="467"/>
      <c r="FFC2385" s="467"/>
      <c r="FFD2385" s="467"/>
      <c r="FFE2385" s="467"/>
      <c r="FFF2385" s="467"/>
      <c r="FFG2385" s="467"/>
      <c r="FFH2385" s="467"/>
      <c r="FFI2385" s="467"/>
      <c r="FFJ2385" s="467"/>
      <c r="FFK2385" s="467"/>
      <c r="FFL2385" s="1055"/>
      <c r="FFM2385" s="695"/>
      <c r="FFN2385" s="696"/>
      <c r="FFO2385" s="696"/>
      <c r="FFP2385" s="697"/>
      <c r="FFQ2385" s="697"/>
      <c r="FFR2385" s="473"/>
      <c r="FFS2385" s="470"/>
      <c r="FFT2385" s="470"/>
      <c r="FFU2385" s="470"/>
      <c r="FFV2385" s="677"/>
      <c r="FFW2385" s="470"/>
      <c r="FFX2385" s="467"/>
      <c r="FFY2385" s="559"/>
      <c r="FFZ2385" s="467"/>
      <c r="FGA2385" s="467"/>
      <c r="FGB2385" s="467"/>
      <c r="FGC2385" s="467"/>
      <c r="FGD2385" s="467"/>
      <c r="FGE2385" s="467"/>
      <c r="FGF2385" s="467"/>
      <c r="FGG2385" s="467"/>
      <c r="FGH2385" s="467"/>
      <c r="FGI2385" s="467"/>
      <c r="FGJ2385" s="467"/>
      <c r="FGK2385" s="467"/>
      <c r="FGL2385" s="467"/>
      <c r="FGM2385" s="467"/>
      <c r="FGN2385" s="467"/>
      <c r="FGO2385" s="467"/>
      <c r="FGP2385" s="467"/>
      <c r="FGQ2385" s="467"/>
      <c r="FGR2385" s="467"/>
      <c r="FGS2385" s="467"/>
      <c r="FGT2385" s="467"/>
      <c r="FGU2385" s="467"/>
      <c r="FGV2385" s="1055"/>
      <c r="FGW2385" s="695"/>
      <c r="FGX2385" s="696"/>
      <c r="FGY2385" s="696"/>
      <c r="FGZ2385" s="697"/>
      <c r="FHA2385" s="697"/>
      <c r="FHB2385" s="473"/>
      <c r="FHC2385" s="470"/>
      <c r="FHD2385" s="470"/>
      <c r="FHE2385" s="470"/>
      <c r="FHF2385" s="677"/>
      <c r="FHG2385" s="470"/>
      <c r="FHH2385" s="467"/>
      <c r="FHI2385" s="559"/>
      <c r="FHJ2385" s="467"/>
      <c r="FHK2385" s="467"/>
      <c r="FHL2385" s="467"/>
      <c r="FHM2385" s="467"/>
      <c r="FHN2385" s="467"/>
      <c r="FHO2385" s="467"/>
      <c r="FHP2385" s="467"/>
      <c r="FHQ2385" s="467"/>
      <c r="FHR2385" s="467"/>
      <c r="FHS2385" s="467"/>
      <c r="FHT2385" s="467"/>
      <c r="FHU2385" s="467"/>
      <c r="FHV2385" s="467"/>
      <c r="FHW2385" s="467"/>
      <c r="FHX2385" s="467"/>
      <c r="FHY2385" s="467"/>
      <c r="FHZ2385" s="467"/>
      <c r="FIA2385" s="467"/>
      <c r="FIB2385" s="467"/>
      <c r="FIC2385" s="467"/>
      <c r="FID2385" s="467"/>
      <c r="FIE2385" s="467"/>
      <c r="FIF2385" s="1055"/>
      <c r="FIG2385" s="695"/>
      <c r="FIH2385" s="696"/>
      <c r="FII2385" s="696"/>
      <c r="FIJ2385" s="697"/>
      <c r="FIK2385" s="697"/>
      <c r="FIL2385" s="473"/>
      <c r="FIM2385" s="470"/>
      <c r="FIN2385" s="470"/>
      <c r="FIO2385" s="470"/>
      <c r="FIP2385" s="677"/>
      <c r="FIQ2385" s="470"/>
      <c r="FIR2385" s="467"/>
      <c r="FIS2385" s="559"/>
      <c r="FIT2385" s="467"/>
      <c r="FIU2385" s="467"/>
      <c r="FIV2385" s="467"/>
      <c r="FIW2385" s="467"/>
      <c r="FIX2385" s="467"/>
      <c r="FIY2385" s="467"/>
      <c r="FIZ2385" s="467"/>
      <c r="FJA2385" s="467"/>
      <c r="FJB2385" s="467"/>
      <c r="FJC2385" s="467"/>
      <c r="FJD2385" s="467"/>
      <c r="FJE2385" s="467"/>
      <c r="FJF2385" s="467"/>
      <c r="FJG2385" s="467"/>
      <c r="FJH2385" s="467"/>
      <c r="FJI2385" s="467"/>
      <c r="FJJ2385" s="467"/>
      <c r="FJK2385" s="467"/>
      <c r="FJL2385" s="467"/>
      <c r="FJM2385" s="467"/>
      <c r="FJN2385" s="467"/>
      <c r="FJO2385" s="467"/>
      <c r="FJP2385" s="1055"/>
      <c r="FJQ2385" s="695"/>
      <c r="FJR2385" s="696"/>
      <c r="FJS2385" s="696"/>
      <c r="FJT2385" s="697"/>
      <c r="FJU2385" s="697"/>
      <c r="FJV2385" s="473"/>
      <c r="FJW2385" s="470"/>
      <c r="FJX2385" s="470"/>
      <c r="FJY2385" s="470"/>
      <c r="FJZ2385" s="677"/>
      <c r="FKA2385" s="470"/>
      <c r="FKB2385" s="467"/>
      <c r="FKC2385" s="559"/>
      <c r="FKD2385" s="467"/>
      <c r="FKE2385" s="467"/>
      <c r="FKF2385" s="467"/>
      <c r="FKG2385" s="467"/>
      <c r="FKH2385" s="467"/>
      <c r="FKI2385" s="467"/>
      <c r="FKJ2385" s="467"/>
      <c r="FKK2385" s="467"/>
      <c r="FKL2385" s="467"/>
      <c r="FKM2385" s="467"/>
      <c r="FKN2385" s="467"/>
      <c r="FKO2385" s="467"/>
      <c r="FKP2385" s="467"/>
      <c r="FKQ2385" s="467"/>
      <c r="FKR2385" s="467"/>
      <c r="FKS2385" s="467"/>
      <c r="FKT2385" s="467"/>
      <c r="FKU2385" s="467"/>
      <c r="FKV2385" s="467"/>
      <c r="FKW2385" s="467"/>
      <c r="FKX2385" s="467"/>
      <c r="FKY2385" s="467"/>
      <c r="FKZ2385" s="1055"/>
      <c r="FLA2385" s="695"/>
      <c r="FLB2385" s="696"/>
      <c r="FLC2385" s="696"/>
      <c r="FLD2385" s="697"/>
      <c r="FLE2385" s="697"/>
      <c r="FLF2385" s="473"/>
      <c r="FLG2385" s="470"/>
      <c r="FLH2385" s="470"/>
      <c r="FLI2385" s="470"/>
      <c r="FLJ2385" s="677"/>
      <c r="FLK2385" s="470"/>
      <c r="FLL2385" s="467"/>
      <c r="FLM2385" s="559"/>
      <c r="FLN2385" s="467"/>
      <c r="FLO2385" s="467"/>
      <c r="FLP2385" s="467"/>
      <c r="FLQ2385" s="467"/>
      <c r="FLR2385" s="467"/>
      <c r="FLS2385" s="467"/>
      <c r="FLT2385" s="467"/>
      <c r="FLU2385" s="467"/>
      <c r="FLV2385" s="467"/>
      <c r="FLW2385" s="467"/>
      <c r="FLX2385" s="467"/>
      <c r="FLY2385" s="467"/>
      <c r="FLZ2385" s="467"/>
      <c r="FMA2385" s="467"/>
      <c r="FMB2385" s="467"/>
      <c r="FMC2385" s="467"/>
      <c r="FMD2385" s="467"/>
      <c r="FME2385" s="467"/>
      <c r="FMF2385" s="467"/>
      <c r="FMG2385" s="467"/>
      <c r="FMH2385" s="467"/>
      <c r="FMI2385" s="467"/>
      <c r="FMJ2385" s="1055"/>
      <c r="FMK2385" s="695"/>
      <c r="FML2385" s="696"/>
      <c r="FMM2385" s="696"/>
      <c r="FMN2385" s="697"/>
      <c r="FMO2385" s="697"/>
      <c r="FMP2385" s="473"/>
      <c r="FMQ2385" s="470"/>
      <c r="FMR2385" s="470"/>
      <c r="FMS2385" s="470"/>
      <c r="FMT2385" s="677"/>
      <c r="FMU2385" s="470"/>
      <c r="FMV2385" s="467"/>
      <c r="FMW2385" s="559"/>
      <c r="FMX2385" s="467"/>
      <c r="FMY2385" s="467"/>
      <c r="FMZ2385" s="467"/>
      <c r="FNA2385" s="467"/>
      <c r="FNB2385" s="467"/>
      <c r="FNC2385" s="467"/>
      <c r="FND2385" s="467"/>
      <c r="FNE2385" s="467"/>
      <c r="FNF2385" s="467"/>
      <c r="FNG2385" s="467"/>
      <c r="FNH2385" s="467"/>
      <c r="FNI2385" s="467"/>
      <c r="FNJ2385" s="467"/>
      <c r="FNK2385" s="467"/>
      <c r="FNL2385" s="467"/>
      <c r="FNM2385" s="467"/>
      <c r="FNN2385" s="467"/>
      <c r="FNO2385" s="467"/>
      <c r="FNP2385" s="467"/>
      <c r="FNQ2385" s="467"/>
      <c r="FNR2385" s="467"/>
      <c r="FNS2385" s="467"/>
      <c r="FNT2385" s="1055"/>
      <c r="FNU2385" s="695"/>
      <c r="FNV2385" s="696"/>
      <c r="FNW2385" s="696"/>
      <c r="FNX2385" s="697"/>
      <c r="FNY2385" s="697"/>
      <c r="FNZ2385" s="473"/>
      <c r="FOA2385" s="470"/>
      <c r="FOB2385" s="470"/>
      <c r="FOC2385" s="470"/>
      <c r="FOD2385" s="677"/>
      <c r="FOE2385" s="470"/>
      <c r="FOF2385" s="467"/>
      <c r="FOG2385" s="559"/>
      <c r="FOH2385" s="467"/>
      <c r="FOI2385" s="467"/>
      <c r="FOJ2385" s="467"/>
      <c r="FOK2385" s="467"/>
      <c r="FOL2385" s="467"/>
      <c r="FOM2385" s="467"/>
      <c r="FON2385" s="467"/>
      <c r="FOO2385" s="467"/>
      <c r="FOP2385" s="467"/>
      <c r="FOQ2385" s="467"/>
      <c r="FOR2385" s="467"/>
      <c r="FOS2385" s="467"/>
      <c r="FOT2385" s="467"/>
      <c r="FOU2385" s="467"/>
      <c r="FOV2385" s="467"/>
      <c r="FOW2385" s="467"/>
      <c r="FOX2385" s="467"/>
      <c r="FOY2385" s="467"/>
      <c r="FOZ2385" s="467"/>
      <c r="FPA2385" s="467"/>
      <c r="FPB2385" s="467"/>
      <c r="FPC2385" s="467"/>
      <c r="FPD2385" s="1055"/>
      <c r="FPE2385" s="695"/>
      <c r="FPF2385" s="696"/>
      <c r="FPG2385" s="696"/>
      <c r="FPH2385" s="697"/>
      <c r="FPI2385" s="697"/>
      <c r="FPJ2385" s="473"/>
      <c r="FPK2385" s="470"/>
      <c r="FPL2385" s="470"/>
      <c r="FPM2385" s="470"/>
      <c r="FPN2385" s="677"/>
      <c r="FPO2385" s="470"/>
      <c r="FPP2385" s="467"/>
      <c r="FPQ2385" s="559"/>
      <c r="FPR2385" s="467"/>
      <c r="FPS2385" s="467"/>
      <c r="FPT2385" s="467"/>
      <c r="FPU2385" s="467"/>
      <c r="FPV2385" s="467"/>
      <c r="FPW2385" s="467"/>
      <c r="FPX2385" s="467"/>
      <c r="FPY2385" s="467"/>
      <c r="FPZ2385" s="467"/>
      <c r="FQA2385" s="467"/>
      <c r="FQB2385" s="467"/>
      <c r="FQC2385" s="467"/>
      <c r="FQD2385" s="467"/>
      <c r="FQE2385" s="467"/>
      <c r="FQF2385" s="467"/>
      <c r="FQG2385" s="467"/>
      <c r="FQH2385" s="467"/>
      <c r="FQI2385" s="467"/>
      <c r="FQJ2385" s="467"/>
      <c r="FQK2385" s="467"/>
      <c r="FQL2385" s="467"/>
      <c r="FQM2385" s="467"/>
      <c r="FQN2385" s="1055"/>
      <c r="FQO2385" s="695"/>
      <c r="FQP2385" s="696"/>
      <c r="FQQ2385" s="696"/>
      <c r="FQR2385" s="697"/>
      <c r="FQS2385" s="697"/>
      <c r="FQT2385" s="473"/>
      <c r="FQU2385" s="470"/>
      <c r="FQV2385" s="470"/>
      <c r="FQW2385" s="470"/>
      <c r="FQX2385" s="677"/>
      <c r="FQY2385" s="470"/>
      <c r="FQZ2385" s="467"/>
      <c r="FRA2385" s="559"/>
      <c r="FRB2385" s="467"/>
      <c r="FRC2385" s="467"/>
      <c r="FRD2385" s="467"/>
      <c r="FRE2385" s="467"/>
      <c r="FRF2385" s="467"/>
      <c r="FRG2385" s="467"/>
      <c r="FRH2385" s="467"/>
      <c r="FRI2385" s="467"/>
      <c r="FRJ2385" s="467"/>
      <c r="FRK2385" s="467"/>
      <c r="FRL2385" s="467"/>
      <c r="FRM2385" s="467"/>
      <c r="FRN2385" s="467"/>
      <c r="FRO2385" s="467"/>
      <c r="FRP2385" s="467"/>
      <c r="FRQ2385" s="467"/>
      <c r="FRR2385" s="467"/>
      <c r="FRS2385" s="467"/>
      <c r="FRT2385" s="467"/>
      <c r="FRU2385" s="467"/>
      <c r="FRV2385" s="467"/>
      <c r="FRW2385" s="467"/>
      <c r="FRX2385" s="1055"/>
      <c r="FRY2385" s="695"/>
      <c r="FRZ2385" s="696"/>
      <c r="FSA2385" s="696"/>
      <c r="FSB2385" s="697"/>
      <c r="FSC2385" s="697"/>
      <c r="FSD2385" s="473"/>
      <c r="FSE2385" s="470"/>
      <c r="FSF2385" s="470"/>
      <c r="FSG2385" s="470"/>
      <c r="FSH2385" s="677"/>
      <c r="FSI2385" s="470"/>
      <c r="FSJ2385" s="467"/>
      <c r="FSK2385" s="559"/>
      <c r="FSL2385" s="467"/>
      <c r="FSM2385" s="467"/>
      <c r="FSN2385" s="467"/>
      <c r="FSO2385" s="467"/>
      <c r="FSP2385" s="467"/>
      <c r="FSQ2385" s="467"/>
      <c r="FSR2385" s="467"/>
      <c r="FSS2385" s="467"/>
      <c r="FST2385" s="467"/>
      <c r="FSU2385" s="467"/>
      <c r="FSV2385" s="467"/>
      <c r="FSW2385" s="467"/>
      <c r="FSX2385" s="467"/>
      <c r="FSY2385" s="467"/>
      <c r="FSZ2385" s="467"/>
      <c r="FTA2385" s="467"/>
      <c r="FTB2385" s="467"/>
      <c r="FTC2385" s="467"/>
      <c r="FTD2385" s="467"/>
      <c r="FTE2385" s="467"/>
      <c r="FTF2385" s="467"/>
      <c r="FTG2385" s="467"/>
      <c r="FTH2385" s="1055"/>
      <c r="FTI2385" s="695"/>
      <c r="FTJ2385" s="696"/>
      <c r="FTK2385" s="696"/>
      <c r="FTL2385" s="697"/>
      <c r="FTM2385" s="697"/>
      <c r="FTN2385" s="473"/>
      <c r="FTO2385" s="470"/>
      <c r="FTP2385" s="470"/>
      <c r="FTQ2385" s="470"/>
      <c r="FTR2385" s="677"/>
      <c r="FTS2385" s="470"/>
      <c r="FTT2385" s="467"/>
      <c r="FTU2385" s="559"/>
      <c r="FTV2385" s="467"/>
      <c r="FTW2385" s="467"/>
      <c r="FTX2385" s="467"/>
      <c r="FTY2385" s="467"/>
      <c r="FTZ2385" s="467"/>
      <c r="FUA2385" s="467"/>
      <c r="FUB2385" s="467"/>
      <c r="FUC2385" s="467"/>
      <c r="FUD2385" s="467"/>
      <c r="FUE2385" s="467"/>
      <c r="FUF2385" s="467"/>
      <c r="FUG2385" s="467"/>
      <c r="FUH2385" s="467"/>
      <c r="FUI2385" s="467"/>
      <c r="FUJ2385" s="467"/>
      <c r="FUK2385" s="467"/>
      <c r="FUL2385" s="467"/>
      <c r="FUM2385" s="467"/>
      <c r="FUN2385" s="467"/>
      <c r="FUO2385" s="467"/>
      <c r="FUP2385" s="467"/>
      <c r="FUQ2385" s="467"/>
      <c r="FUR2385" s="1055"/>
      <c r="FUS2385" s="695"/>
      <c r="FUT2385" s="696"/>
      <c r="FUU2385" s="696"/>
      <c r="FUV2385" s="697"/>
      <c r="FUW2385" s="697"/>
      <c r="FUX2385" s="473"/>
      <c r="FUY2385" s="470"/>
      <c r="FUZ2385" s="470"/>
      <c r="FVA2385" s="470"/>
      <c r="FVB2385" s="677"/>
      <c r="FVC2385" s="470"/>
      <c r="FVD2385" s="467"/>
      <c r="FVE2385" s="559"/>
      <c r="FVF2385" s="467"/>
      <c r="FVG2385" s="467"/>
      <c r="FVH2385" s="467"/>
      <c r="FVI2385" s="467"/>
      <c r="FVJ2385" s="467"/>
      <c r="FVK2385" s="467"/>
      <c r="FVL2385" s="467"/>
      <c r="FVM2385" s="467"/>
      <c r="FVN2385" s="467"/>
      <c r="FVO2385" s="467"/>
      <c r="FVP2385" s="467"/>
      <c r="FVQ2385" s="467"/>
      <c r="FVR2385" s="467"/>
      <c r="FVS2385" s="467"/>
      <c r="FVT2385" s="467"/>
      <c r="FVU2385" s="467"/>
      <c r="FVV2385" s="467"/>
      <c r="FVW2385" s="467"/>
      <c r="FVX2385" s="467"/>
      <c r="FVY2385" s="467"/>
      <c r="FVZ2385" s="467"/>
      <c r="FWA2385" s="467"/>
      <c r="FWB2385" s="1055"/>
      <c r="FWC2385" s="695"/>
      <c r="FWD2385" s="696"/>
      <c r="FWE2385" s="696"/>
      <c r="FWF2385" s="697"/>
      <c r="FWG2385" s="697"/>
      <c r="FWH2385" s="473"/>
      <c r="FWI2385" s="470"/>
      <c r="FWJ2385" s="470"/>
      <c r="FWK2385" s="470"/>
      <c r="FWL2385" s="677"/>
      <c r="FWM2385" s="470"/>
      <c r="FWN2385" s="467"/>
      <c r="FWO2385" s="559"/>
      <c r="FWP2385" s="467"/>
      <c r="FWQ2385" s="467"/>
      <c r="FWR2385" s="467"/>
      <c r="FWS2385" s="467"/>
      <c r="FWT2385" s="467"/>
      <c r="FWU2385" s="467"/>
      <c r="FWV2385" s="467"/>
      <c r="FWW2385" s="467"/>
      <c r="FWX2385" s="467"/>
      <c r="FWY2385" s="467"/>
      <c r="FWZ2385" s="467"/>
      <c r="FXA2385" s="467"/>
      <c r="FXB2385" s="467"/>
      <c r="FXC2385" s="467"/>
      <c r="FXD2385" s="467"/>
      <c r="FXE2385" s="467"/>
      <c r="FXF2385" s="467"/>
      <c r="FXG2385" s="467"/>
      <c r="FXH2385" s="467"/>
      <c r="FXI2385" s="467"/>
      <c r="FXJ2385" s="467"/>
      <c r="FXK2385" s="467"/>
      <c r="FXL2385" s="1055"/>
      <c r="FXM2385" s="695"/>
      <c r="FXN2385" s="696"/>
      <c r="FXO2385" s="696"/>
      <c r="FXP2385" s="697"/>
      <c r="FXQ2385" s="697"/>
      <c r="FXR2385" s="473"/>
      <c r="FXS2385" s="470"/>
      <c r="FXT2385" s="470"/>
      <c r="FXU2385" s="470"/>
      <c r="FXV2385" s="677"/>
      <c r="FXW2385" s="470"/>
      <c r="FXX2385" s="467"/>
      <c r="FXY2385" s="559"/>
      <c r="FXZ2385" s="467"/>
      <c r="FYA2385" s="467"/>
      <c r="FYB2385" s="467"/>
      <c r="FYC2385" s="467"/>
      <c r="FYD2385" s="467"/>
      <c r="FYE2385" s="467"/>
      <c r="FYF2385" s="467"/>
      <c r="FYG2385" s="467"/>
      <c r="FYH2385" s="467"/>
      <c r="FYI2385" s="467"/>
      <c r="FYJ2385" s="467"/>
      <c r="FYK2385" s="467"/>
      <c r="FYL2385" s="467"/>
      <c r="FYM2385" s="467"/>
      <c r="FYN2385" s="467"/>
      <c r="FYO2385" s="467"/>
      <c r="FYP2385" s="467"/>
      <c r="FYQ2385" s="467"/>
      <c r="FYR2385" s="467"/>
      <c r="FYS2385" s="467"/>
      <c r="FYT2385" s="467"/>
      <c r="FYU2385" s="467"/>
      <c r="FYV2385" s="1055"/>
      <c r="FYW2385" s="695"/>
      <c r="FYX2385" s="696"/>
      <c r="FYY2385" s="696"/>
      <c r="FYZ2385" s="697"/>
      <c r="FZA2385" s="697"/>
      <c r="FZB2385" s="473"/>
      <c r="FZC2385" s="470"/>
      <c r="FZD2385" s="470"/>
      <c r="FZE2385" s="470"/>
      <c r="FZF2385" s="677"/>
      <c r="FZG2385" s="470"/>
      <c r="FZH2385" s="467"/>
      <c r="FZI2385" s="559"/>
      <c r="FZJ2385" s="467"/>
      <c r="FZK2385" s="467"/>
      <c r="FZL2385" s="467"/>
      <c r="FZM2385" s="467"/>
      <c r="FZN2385" s="467"/>
      <c r="FZO2385" s="467"/>
      <c r="FZP2385" s="467"/>
      <c r="FZQ2385" s="467"/>
      <c r="FZR2385" s="467"/>
      <c r="FZS2385" s="467"/>
      <c r="FZT2385" s="467"/>
      <c r="FZU2385" s="467"/>
      <c r="FZV2385" s="467"/>
      <c r="FZW2385" s="467"/>
      <c r="FZX2385" s="467"/>
      <c r="FZY2385" s="467"/>
      <c r="FZZ2385" s="467"/>
      <c r="GAA2385" s="467"/>
      <c r="GAB2385" s="467"/>
      <c r="GAC2385" s="467"/>
      <c r="GAD2385" s="467"/>
      <c r="GAE2385" s="467"/>
      <c r="GAF2385" s="1055"/>
      <c r="GAG2385" s="695"/>
      <c r="GAH2385" s="696"/>
      <c r="GAI2385" s="696"/>
      <c r="GAJ2385" s="697"/>
      <c r="GAK2385" s="697"/>
      <c r="GAL2385" s="473"/>
      <c r="GAM2385" s="470"/>
      <c r="GAN2385" s="470"/>
      <c r="GAO2385" s="470"/>
      <c r="GAP2385" s="677"/>
      <c r="GAQ2385" s="470"/>
      <c r="GAR2385" s="467"/>
      <c r="GAS2385" s="559"/>
      <c r="GAT2385" s="467"/>
      <c r="GAU2385" s="467"/>
      <c r="GAV2385" s="467"/>
      <c r="GAW2385" s="467"/>
      <c r="GAX2385" s="467"/>
      <c r="GAY2385" s="467"/>
      <c r="GAZ2385" s="467"/>
      <c r="GBA2385" s="467"/>
      <c r="GBB2385" s="467"/>
      <c r="GBC2385" s="467"/>
      <c r="GBD2385" s="467"/>
      <c r="GBE2385" s="467"/>
      <c r="GBF2385" s="467"/>
      <c r="GBG2385" s="467"/>
      <c r="GBH2385" s="467"/>
      <c r="GBI2385" s="467"/>
      <c r="GBJ2385" s="467"/>
      <c r="GBK2385" s="467"/>
      <c r="GBL2385" s="467"/>
      <c r="GBM2385" s="467"/>
      <c r="GBN2385" s="467"/>
      <c r="GBO2385" s="467"/>
      <c r="GBP2385" s="1055"/>
      <c r="GBQ2385" s="695"/>
      <c r="GBR2385" s="696"/>
      <c r="GBS2385" s="696"/>
      <c r="GBT2385" s="697"/>
      <c r="GBU2385" s="697"/>
      <c r="GBV2385" s="473"/>
      <c r="GBW2385" s="470"/>
      <c r="GBX2385" s="470"/>
      <c r="GBY2385" s="470"/>
      <c r="GBZ2385" s="677"/>
      <c r="GCA2385" s="470"/>
      <c r="GCB2385" s="467"/>
      <c r="GCC2385" s="559"/>
      <c r="GCD2385" s="467"/>
      <c r="GCE2385" s="467"/>
      <c r="GCF2385" s="467"/>
      <c r="GCG2385" s="467"/>
      <c r="GCH2385" s="467"/>
      <c r="GCI2385" s="467"/>
      <c r="GCJ2385" s="467"/>
      <c r="GCK2385" s="467"/>
      <c r="GCL2385" s="467"/>
      <c r="GCM2385" s="467"/>
      <c r="GCN2385" s="467"/>
      <c r="GCO2385" s="467"/>
      <c r="GCP2385" s="467"/>
      <c r="GCQ2385" s="467"/>
      <c r="GCR2385" s="467"/>
      <c r="GCS2385" s="467"/>
      <c r="GCT2385" s="467"/>
      <c r="GCU2385" s="467"/>
      <c r="GCV2385" s="467"/>
      <c r="GCW2385" s="467"/>
      <c r="GCX2385" s="467"/>
      <c r="GCY2385" s="467"/>
      <c r="GCZ2385" s="1055"/>
      <c r="GDA2385" s="695"/>
      <c r="GDB2385" s="696"/>
      <c r="GDC2385" s="696"/>
      <c r="GDD2385" s="697"/>
      <c r="GDE2385" s="697"/>
      <c r="GDF2385" s="473"/>
      <c r="GDG2385" s="470"/>
      <c r="GDH2385" s="470"/>
      <c r="GDI2385" s="470"/>
      <c r="GDJ2385" s="677"/>
      <c r="GDK2385" s="470"/>
      <c r="GDL2385" s="467"/>
      <c r="GDM2385" s="559"/>
      <c r="GDN2385" s="467"/>
      <c r="GDO2385" s="467"/>
      <c r="GDP2385" s="467"/>
      <c r="GDQ2385" s="467"/>
      <c r="GDR2385" s="467"/>
      <c r="GDS2385" s="467"/>
      <c r="GDT2385" s="467"/>
      <c r="GDU2385" s="467"/>
      <c r="GDV2385" s="467"/>
      <c r="GDW2385" s="467"/>
      <c r="GDX2385" s="467"/>
      <c r="GDY2385" s="467"/>
      <c r="GDZ2385" s="467"/>
      <c r="GEA2385" s="467"/>
      <c r="GEB2385" s="467"/>
      <c r="GEC2385" s="467"/>
      <c r="GED2385" s="467"/>
      <c r="GEE2385" s="467"/>
      <c r="GEF2385" s="467"/>
      <c r="GEG2385" s="467"/>
      <c r="GEH2385" s="467"/>
      <c r="GEI2385" s="467"/>
      <c r="GEJ2385" s="1055"/>
      <c r="GEK2385" s="695"/>
      <c r="GEL2385" s="696"/>
      <c r="GEM2385" s="696"/>
      <c r="GEN2385" s="697"/>
      <c r="GEO2385" s="697"/>
      <c r="GEP2385" s="473"/>
      <c r="GEQ2385" s="470"/>
      <c r="GER2385" s="470"/>
      <c r="GES2385" s="470"/>
      <c r="GET2385" s="677"/>
      <c r="GEU2385" s="470"/>
      <c r="GEV2385" s="467"/>
      <c r="GEW2385" s="559"/>
      <c r="GEX2385" s="467"/>
      <c r="GEY2385" s="467"/>
      <c r="GEZ2385" s="467"/>
      <c r="GFA2385" s="467"/>
      <c r="GFB2385" s="467"/>
      <c r="GFC2385" s="467"/>
      <c r="GFD2385" s="467"/>
      <c r="GFE2385" s="467"/>
      <c r="GFF2385" s="467"/>
      <c r="GFG2385" s="467"/>
      <c r="GFH2385" s="467"/>
      <c r="GFI2385" s="467"/>
      <c r="GFJ2385" s="467"/>
      <c r="GFK2385" s="467"/>
      <c r="GFL2385" s="467"/>
      <c r="GFM2385" s="467"/>
      <c r="GFN2385" s="467"/>
      <c r="GFO2385" s="467"/>
      <c r="GFP2385" s="467"/>
      <c r="GFQ2385" s="467"/>
      <c r="GFR2385" s="467"/>
      <c r="GFS2385" s="467"/>
      <c r="GFT2385" s="1055"/>
      <c r="GFU2385" s="695"/>
      <c r="GFV2385" s="696"/>
      <c r="GFW2385" s="696"/>
      <c r="GFX2385" s="697"/>
      <c r="GFY2385" s="697"/>
      <c r="GFZ2385" s="473"/>
      <c r="GGA2385" s="470"/>
      <c r="GGB2385" s="470"/>
      <c r="GGC2385" s="470"/>
      <c r="GGD2385" s="677"/>
      <c r="GGE2385" s="470"/>
      <c r="GGF2385" s="467"/>
      <c r="GGG2385" s="559"/>
      <c r="GGH2385" s="467"/>
      <c r="GGI2385" s="467"/>
      <c r="GGJ2385" s="467"/>
      <c r="GGK2385" s="467"/>
      <c r="GGL2385" s="467"/>
      <c r="GGM2385" s="467"/>
      <c r="GGN2385" s="467"/>
      <c r="GGO2385" s="467"/>
      <c r="GGP2385" s="467"/>
      <c r="GGQ2385" s="467"/>
      <c r="GGR2385" s="467"/>
      <c r="GGS2385" s="467"/>
      <c r="GGT2385" s="467"/>
      <c r="GGU2385" s="467"/>
      <c r="GGV2385" s="467"/>
      <c r="GGW2385" s="467"/>
      <c r="GGX2385" s="467"/>
      <c r="GGY2385" s="467"/>
      <c r="GGZ2385" s="467"/>
      <c r="GHA2385" s="467"/>
      <c r="GHB2385" s="467"/>
      <c r="GHC2385" s="467"/>
      <c r="GHD2385" s="1055"/>
      <c r="GHE2385" s="695"/>
      <c r="GHF2385" s="696"/>
      <c r="GHG2385" s="696"/>
      <c r="GHH2385" s="697"/>
      <c r="GHI2385" s="697"/>
      <c r="GHJ2385" s="473"/>
      <c r="GHK2385" s="470"/>
      <c r="GHL2385" s="470"/>
      <c r="GHM2385" s="470"/>
      <c r="GHN2385" s="677"/>
      <c r="GHO2385" s="470"/>
      <c r="GHP2385" s="467"/>
      <c r="GHQ2385" s="559"/>
      <c r="GHR2385" s="467"/>
      <c r="GHS2385" s="467"/>
      <c r="GHT2385" s="467"/>
      <c r="GHU2385" s="467"/>
      <c r="GHV2385" s="467"/>
      <c r="GHW2385" s="467"/>
      <c r="GHX2385" s="467"/>
      <c r="GHY2385" s="467"/>
      <c r="GHZ2385" s="467"/>
      <c r="GIA2385" s="467"/>
      <c r="GIB2385" s="467"/>
      <c r="GIC2385" s="467"/>
      <c r="GID2385" s="467"/>
      <c r="GIE2385" s="467"/>
      <c r="GIF2385" s="467"/>
      <c r="GIG2385" s="467"/>
      <c r="GIH2385" s="467"/>
      <c r="GII2385" s="467"/>
      <c r="GIJ2385" s="467"/>
      <c r="GIK2385" s="467"/>
      <c r="GIL2385" s="467"/>
      <c r="GIM2385" s="467"/>
      <c r="GIN2385" s="1055"/>
      <c r="GIO2385" s="695"/>
      <c r="GIP2385" s="696"/>
      <c r="GIQ2385" s="696"/>
      <c r="GIR2385" s="697"/>
      <c r="GIS2385" s="697"/>
      <c r="GIT2385" s="473"/>
      <c r="GIU2385" s="470"/>
      <c r="GIV2385" s="470"/>
      <c r="GIW2385" s="470"/>
      <c r="GIX2385" s="677"/>
      <c r="GIY2385" s="470"/>
      <c r="GIZ2385" s="467"/>
      <c r="GJA2385" s="559"/>
      <c r="GJB2385" s="467"/>
      <c r="GJC2385" s="467"/>
      <c r="GJD2385" s="467"/>
      <c r="GJE2385" s="467"/>
      <c r="GJF2385" s="467"/>
      <c r="GJG2385" s="467"/>
      <c r="GJH2385" s="467"/>
      <c r="GJI2385" s="467"/>
      <c r="GJJ2385" s="467"/>
      <c r="GJK2385" s="467"/>
      <c r="GJL2385" s="467"/>
      <c r="GJM2385" s="467"/>
      <c r="GJN2385" s="467"/>
      <c r="GJO2385" s="467"/>
      <c r="GJP2385" s="467"/>
      <c r="GJQ2385" s="467"/>
      <c r="GJR2385" s="467"/>
      <c r="GJS2385" s="467"/>
      <c r="GJT2385" s="467"/>
      <c r="GJU2385" s="467"/>
      <c r="GJV2385" s="467"/>
      <c r="GJW2385" s="467"/>
      <c r="GJX2385" s="1055"/>
      <c r="GJY2385" s="695"/>
      <c r="GJZ2385" s="696"/>
      <c r="GKA2385" s="696"/>
      <c r="GKB2385" s="697"/>
      <c r="GKC2385" s="697"/>
      <c r="GKD2385" s="473"/>
      <c r="GKE2385" s="470"/>
      <c r="GKF2385" s="470"/>
      <c r="GKG2385" s="470"/>
      <c r="GKH2385" s="677"/>
      <c r="GKI2385" s="470"/>
      <c r="GKJ2385" s="467"/>
      <c r="GKK2385" s="559"/>
      <c r="GKL2385" s="467"/>
      <c r="GKM2385" s="467"/>
      <c r="GKN2385" s="467"/>
      <c r="GKO2385" s="467"/>
      <c r="GKP2385" s="467"/>
      <c r="GKQ2385" s="467"/>
      <c r="GKR2385" s="467"/>
      <c r="GKS2385" s="467"/>
      <c r="GKT2385" s="467"/>
      <c r="GKU2385" s="467"/>
      <c r="GKV2385" s="467"/>
      <c r="GKW2385" s="467"/>
      <c r="GKX2385" s="467"/>
      <c r="GKY2385" s="467"/>
      <c r="GKZ2385" s="467"/>
      <c r="GLA2385" s="467"/>
      <c r="GLB2385" s="467"/>
      <c r="GLC2385" s="467"/>
      <c r="GLD2385" s="467"/>
      <c r="GLE2385" s="467"/>
      <c r="GLF2385" s="467"/>
      <c r="GLG2385" s="467"/>
      <c r="GLH2385" s="1055"/>
      <c r="GLI2385" s="695"/>
      <c r="GLJ2385" s="696"/>
      <c r="GLK2385" s="696"/>
      <c r="GLL2385" s="697"/>
      <c r="GLM2385" s="697"/>
      <c r="GLN2385" s="473"/>
      <c r="GLO2385" s="470"/>
      <c r="GLP2385" s="470"/>
      <c r="GLQ2385" s="470"/>
      <c r="GLR2385" s="677"/>
      <c r="GLS2385" s="470"/>
      <c r="GLT2385" s="467"/>
      <c r="GLU2385" s="559"/>
      <c r="GLV2385" s="467"/>
      <c r="GLW2385" s="467"/>
      <c r="GLX2385" s="467"/>
      <c r="GLY2385" s="467"/>
      <c r="GLZ2385" s="467"/>
      <c r="GMA2385" s="467"/>
      <c r="GMB2385" s="467"/>
      <c r="GMC2385" s="467"/>
      <c r="GMD2385" s="467"/>
      <c r="GME2385" s="467"/>
      <c r="GMF2385" s="467"/>
      <c r="GMG2385" s="467"/>
      <c r="GMH2385" s="467"/>
      <c r="GMI2385" s="467"/>
      <c r="GMJ2385" s="467"/>
      <c r="GMK2385" s="467"/>
      <c r="GML2385" s="467"/>
      <c r="GMM2385" s="467"/>
      <c r="GMN2385" s="467"/>
      <c r="GMO2385" s="467"/>
      <c r="GMP2385" s="467"/>
      <c r="GMQ2385" s="467"/>
      <c r="GMR2385" s="1055"/>
      <c r="GMS2385" s="695"/>
      <c r="GMT2385" s="696"/>
      <c r="GMU2385" s="696"/>
      <c r="GMV2385" s="697"/>
      <c r="GMW2385" s="697"/>
      <c r="GMX2385" s="473"/>
      <c r="GMY2385" s="470"/>
      <c r="GMZ2385" s="470"/>
      <c r="GNA2385" s="470"/>
      <c r="GNB2385" s="677"/>
      <c r="GNC2385" s="470"/>
      <c r="GND2385" s="467"/>
      <c r="GNE2385" s="559"/>
      <c r="GNF2385" s="467"/>
      <c r="GNG2385" s="467"/>
      <c r="GNH2385" s="467"/>
      <c r="GNI2385" s="467"/>
      <c r="GNJ2385" s="467"/>
      <c r="GNK2385" s="467"/>
      <c r="GNL2385" s="467"/>
      <c r="GNM2385" s="467"/>
      <c r="GNN2385" s="467"/>
      <c r="GNO2385" s="467"/>
      <c r="GNP2385" s="467"/>
      <c r="GNQ2385" s="467"/>
      <c r="GNR2385" s="467"/>
      <c r="GNS2385" s="467"/>
      <c r="GNT2385" s="467"/>
      <c r="GNU2385" s="467"/>
      <c r="GNV2385" s="467"/>
      <c r="GNW2385" s="467"/>
      <c r="GNX2385" s="467"/>
      <c r="GNY2385" s="467"/>
      <c r="GNZ2385" s="467"/>
      <c r="GOA2385" s="467"/>
      <c r="GOB2385" s="1055"/>
      <c r="GOC2385" s="695"/>
      <c r="GOD2385" s="696"/>
      <c r="GOE2385" s="696"/>
      <c r="GOF2385" s="697"/>
      <c r="GOG2385" s="697"/>
      <c r="GOH2385" s="473"/>
      <c r="GOI2385" s="470"/>
      <c r="GOJ2385" s="470"/>
      <c r="GOK2385" s="470"/>
      <c r="GOL2385" s="677"/>
      <c r="GOM2385" s="470"/>
      <c r="GON2385" s="467"/>
      <c r="GOO2385" s="559"/>
      <c r="GOP2385" s="467"/>
      <c r="GOQ2385" s="467"/>
      <c r="GOR2385" s="467"/>
      <c r="GOS2385" s="467"/>
      <c r="GOT2385" s="467"/>
      <c r="GOU2385" s="467"/>
      <c r="GOV2385" s="467"/>
      <c r="GOW2385" s="467"/>
      <c r="GOX2385" s="467"/>
      <c r="GOY2385" s="467"/>
      <c r="GOZ2385" s="467"/>
      <c r="GPA2385" s="467"/>
      <c r="GPB2385" s="467"/>
      <c r="GPC2385" s="467"/>
      <c r="GPD2385" s="467"/>
      <c r="GPE2385" s="467"/>
      <c r="GPF2385" s="467"/>
      <c r="GPG2385" s="467"/>
      <c r="GPH2385" s="467"/>
      <c r="GPI2385" s="467"/>
      <c r="GPJ2385" s="467"/>
      <c r="GPK2385" s="467"/>
      <c r="GPL2385" s="1055"/>
      <c r="GPM2385" s="695"/>
      <c r="GPN2385" s="696"/>
      <c r="GPO2385" s="696"/>
      <c r="GPP2385" s="697"/>
      <c r="GPQ2385" s="697"/>
      <c r="GPR2385" s="473"/>
      <c r="GPS2385" s="470"/>
      <c r="GPT2385" s="470"/>
      <c r="GPU2385" s="470"/>
      <c r="GPV2385" s="677"/>
      <c r="GPW2385" s="470"/>
      <c r="GPX2385" s="467"/>
      <c r="GPY2385" s="559"/>
      <c r="GPZ2385" s="467"/>
      <c r="GQA2385" s="467"/>
      <c r="GQB2385" s="467"/>
      <c r="GQC2385" s="467"/>
      <c r="GQD2385" s="467"/>
      <c r="GQE2385" s="467"/>
      <c r="GQF2385" s="467"/>
      <c r="GQG2385" s="467"/>
      <c r="GQH2385" s="467"/>
      <c r="GQI2385" s="467"/>
      <c r="GQJ2385" s="467"/>
      <c r="GQK2385" s="467"/>
      <c r="GQL2385" s="467"/>
      <c r="GQM2385" s="467"/>
      <c r="GQN2385" s="467"/>
      <c r="GQO2385" s="467"/>
      <c r="GQP2385" s="467"/>
      <c r="GQQ2385" s="467"/>
      <c r="GQR2385" s="467"/>
      <c r="GQS2385" s="467"/>
      <c r="GQT2385" s="467"/>
      <c r="GQU2385" s="467"/>
      <c r="GQV2385" s="1055"/>
      <c r="GQW2385" s="695"/>
      <c r="GQX2385" s="696"/>
      <c r="GQY2385" s="696"/>
      <c r="GQZ2385" s="697"/>
      <c r="GRA2385" s="697"/>
      <c r="GRB2385" s="473"/>
      <c r="GRC2385" s="470"/>
      <c r="GRD2385" s="470"/>
      <c r="GRE2385" s="470"/>
      <c r="GRF2385" s="677"/>
      <c r="GRG2385" s="470"/>
      <c r="GRH2385" s="467"/>
      <c r="GRI2385" s="559"/>
      <c r="GRJ2385" s="467"/>
      <c r="GRK2385" s="467"/>
      <c r="GRL2385" s="467"/>
      <c r="GRM2385" s="467"/>
      <c r="GRN2385" s="467"/>
      <c r="GRO2385" s="467"/>
      <c r="GRP2385" s="467"/>
      <c r="GRQ2385" s="467"/>
      <c r="GRR2385" s="467"/>
      <c r="GRS2385" s="467"/>
      <c r="GRT2385" s="467"/>
      <c r="GRU2385" s="467"/>
      <c r="GRV2385" s="467"/>
      <c r="GRW2385" s="467"/>
      <c r="GRX2385" s="467"/>
      <c r="GRY2385" s="467"/>
      <c r="GRZ2385" s="467"/>
      <c r="GSA2385" s="467"/>
      <c r="GSB2385" s="467"/>
      <c r="GSC2385" s="467"/>
      <c r="GSD2385" s="467"/>
      <c r="GSE2385" s="467"/>
      <c r="GSF2385" s="1055"/>
      <c r="GSG2385" s="695"/>
      <c r="GSH2385" s="696"/>
      <c r="GSI2385" s="696"/>
      <c r="GSJ2385" s="697"/>
      <c r="GSK2385" s="697"/>
      <c r="GSL2385" s="473"/>
      <c r="GSM2385" s="470"/>
      <c r="GSN2385" s="470"/>
      <c r="GSO2385" s="470"/>
      <c r="GSP2385" s="677"/>
      <c r="GSQ2385" s="470"/>
      <c r="GSR2385" s="467"/>
      <c r="GSS2385" s="559"/>
      <c r="GST2385" s="467"/>
      <c r="GSU2385" s="467"/>
      <c r="GSV2385" s="467"/>
      <c r="GSW2385" s="467"/>
      <c r="GSX2385" s="467"/>
      <c r="GSY2385" s="467"/>
      <c r="GSZ2385" s="467"/>
      <c r="GTA2385" s="467"/>
      <c r="GTB2385" s="467"/>
      <c r="GTC2385" s="467"/>
      <c r="GTD2385" s="467"/>
      <c r="GTE2385" s="467"/>
      <c r="GTF2385" s="467"/>
      <c r="GTG2385" s="467"/>
      <c r="GTH2385" s="467"/>
      <c r="GTI2385" s="467"/>
      <c r="GTJ2385" s="467"/>
      <c r="GTK2385" s="467"/>
      <c r="GTL2385" s="467"/>
      <c r="GTM2385" s="467"/>
      <c r="GTN2385" s="467"/>
      <c r="GTO2385" s="467"/>
      <c r="GTP2385" s="1055"/>
      <c r="GTQ2385" s="695"/>
      <c r="GTR2385" s="696"/>
      <c r="GTS2385" s="696"/>
      <c r="GTT2385" s="697"/>
      <c r="GTU2385" s="697"/>
      <c r="GTV2385" s="473"/>
      <c r="GTW2385" s="470"/>
      <c r="GTX2385" s="470"/>
      <c r="GTY2385" s="470"/>
      <c r="GTZ2385" s="677"/>
      <c r="GUA2385" s="470"/>
      <c r="GUB2385" s="467"/>
      <c r="GUC2385" s="559"/>
      <c r="GUD2385" s="467"/>
      <c r="GUE2385" s="467"/>
      <c r="GUF2385" s="467"/>
      <c r="GUG2385" s="467"/>
      <c r="GUH2385" s="467"/>
      <c r="GUI2385" s="467"/>
      <c r="GUJ2385" s="467"/>
      <c r="GUK2385" s="467"/>
      <c r="GUL2385" s="467"/>
      <c r="GUM2385" s="467"/>
      <c r="GUN2385" s="467"/>
      <c r="GUO2385" s="467"/>
      <c r="GUP2385" s="467"/>
      <c r="GUQ2385" s="467"/>
      <c r="GUR2385" s="467"/>
      <c r="GUS2385" s="467"/>
      <c r="GUT2385" s="467"/>
      <c r="GUU2385" s="467"/>
      <c r="GUV2385" s="467"/>
      <c r="GUW2385" s="467"/>
      <c r="GUX2385" s="467"/>
      <c r="GUY2385" s="467"/>
      <c r="GUZ2385" s="1055"/>
      <c r="GVA2385" s="695"/>
      <c r="GVB2385" s="696"/>
      <c r="GVC2385" s="696"/>
      <c r="GVD2385" s="697"/>
      <c r="GVE2385" s="697"/>
      <c r="GVF2385" s="473"/>
      <c r="GVG2385" s="470"/>
      <c r="GVH2385" s="470"/>
      <c r="GVI2385" s="470"/>
      <c r="GVJ2385" s="677"/>
      <c r="GVK2385" s="470"/>
      <c r="GVL2385" s="467"/>
      <c r="GVM2385" s="559"/>
      <c r="GVN2385" s="467"/>
      <c r="GVO2385" s="467"/>
      <c r="GVP2385" s="467"/>
      <c r="GVQ2385" s="467"/>
      <c r="GVR2385" s="467"/>
      <c r="GVS2385" s="467"/>
      <c r="GVT2385" s="467"/>
      <c r="GVU2385" s="467"/>
      <c r="GVV2385" s="467"/>
      <c r="GVW2385" s="467"/>
      <c r="GVX2385" s="467"/>
      <c r="GVY2385" s="467"/>
      <c r="GVZ2385" s="467"/>
      <c r="GWA2385" s="467"/>
      <c r="GWB2385" s="467"/>
      <c r="GWC2385" s="467"/>
      <c r="GWD2385" s="467"/>
      <c r="GWE2385" s="467"/>
      <c r="GWF2385" s="467"/>
      <c r="GWG2385" s="467"/>
      <c r="GWH2385" s="467"/>
      <c r="GWI2385" s="467"/>
      <c r="GWJ2385" s="1055"/>
      <c r="GWK2385" s="695"/>
      <c r="GWL2385" s="696"/>
      <c r="GWM2385" s="696"/>
      <c r="GWN2385" s="697"/>
      <c r="GWO2385" s="697"/>
      <c r="GWP2385" s="473"/>
      <c r="GWQ2385" s="470"/>
      <c r="GWR2385" s="470"/>
      <c r="GWS2385" s="470"/>
      <c r="GWT2385" s="677"/>
      <c r="GWU2385" s="470"/>
      <c r="GWV2385" s="467"/>
      <c r="GWW2385" s="559"/>
      <c r="GWX2385" s="467"/>
      <c r="GWY2385" s="467"/>
      <c r="GWZ2385" s="467"/>
      <c r="GXA2385" s="467"/>
      <c r="GXB2385" s="467"/>
      <c r="GXC2385" s="467"/>
      <c r="GXD2385" s="467"/>
      <c r="GXE2385" s="467"/>
      <c r="GXF2385" s="467"/>
      <c r="GXG2385" s="467"/>
      <c r="GXH2385" s="467"/>
      <c r="GXI2385" s="467"/>
      <c r="GXJ2385" s="467"/>
      <c r="GXK2385" s="467"/>
      <c r="GXL2385" s="467"/>
      <c r="GXM2385" s="467"/>
      <c r="GXN2385" s="467"/>
      <c r="GXO2385" s="467"/>
      <c r="GXP2385" s="467"/>
      <c r="GXQ2385" s="467"/>
      <c r="GXR2385" s="467"/>
      <c r="GXS2385" s="467"/>
      <c r="GXT2385" s="1055"/>
      <c r="GXU2385" s="695"/>
      <c r="GXV2385" s="696"/>
      <c r="GXW2385" s="696"/>
      <c r="GXX2385" s="697"/>
      <c r="GXY2385" s="697"/>
      <c r="GXZ2385" s="473"/>
      <c r="GYA2385" s="470"/>
      <c r="GYB2385" s="470"/>
      <c r="GYC2385" s="470"/>
      <c r="GYD2385" s="677"/>
      <c r="GYE2385" s="470"/>
      <c r="GYF2385" s="467"/>
      <c r="GYG2385" s="559"/>
      <c r="GYH2385" s="467"/>
      <c r="GYI2385" s="467"/>
      <c r="GYJ2385" s="467"/>
      <c r="GYK2385" s="467"/>
      <c r="GYL2385" s="467"/>
      <c r="GYM2385" s="467"/>
      <c r="GYN2385" s="467"/>
      <c r="GYO2385" s="467"/>
      <c r="GYP2385" s="467"/>
      <c r="GYQ2385" s="467"/>
      <c r="GYR2385" s="467"/>
      <c r="GYS2385" s="467"/>
      <c r="GYT2385" s="467"/>
      <c r="GYU2385" s="467"/>
      <c r="GYV2385" s="467"/>
      <c r="GYW2385" s="467"/>
      <c r="GYX2385" s="467"/>
      <c r="GYY2385" s="467"/>
      <c r="GYZ2385" s="467"/>
      <c r="GZA2385" s="467"/>
      <c r="GZB2385" s="467"/>
      <c r="GZC2385" s="467"/>
      <c r="GZD2385" s="1055"/>
      <c r="GZE2385" s="695"/>
      <c r="GZF2385" s="696"/>
      <c r="GZG2385" s="696"/>
      <c r="GZH2385" s="697"/>
      <c r="GZI2385" s="697"/>
      <c r="GZJ2385" s="473"/>
      <c r="GZK2385" s="470"/>
      <c r="GZL2385" s="470"/>
      <c r="GZM2385" s="470"/>
      <c r="GZN2385" s="677"/>
      <c r="GZO2385" s="470"/>
      <c r="GZP2385" s="467"/>
      <c r="GZQ2385" s="559"/>
      <c r="GZR2385" s="467"/>
      <c r="GZS2385" s="467"/>
      <c r="GZT2385" s="467"/>
      <c r="GZU2385" s="467"/>
      <c r="GZV2385" s="467"/>
      <c r="GZW2385" s="467"/>
      <c r="GZX2385" s="467"/>
      <c r="GZY2385" s="467"/>
      <c r="GZZ2385" s="467"/>
      <c r="HAA2385" s="467"/>
      <c r="HAB2385" s="467"/>
      <c r="HAC2385" s="467"/>
      <c r="HAD2385" s="467"/>
      <c r="HAE2385" s="467"/>
      <c r="HAF2385" s="467"/>
      <c r="HAG2385" s="467"/>
      <c r="HAH2385" s="467"/>
      <c r="HAI2385" s="467"/>
      <c r="HAJ2385" s="467"/>
      <c r="HAK2385" s="467"/>
      <c r="HAL2385" s="467"/>
      <c r="HAM2385" s="467"/>
      <c r="HAN2385" s="1055"/>
      <c r="HAO2385" s="695"/>
      <c r="HAP2385" s="696"/>
      <c r="HAQ2385" s="696"/>
      <c r="HAR2385" s="697"/>
      <c r="HAS2385" s="697"/>
      <c r="HAT2385" s="473"/>
      <c r="HAU2385" s="470"/>
      <c r="HAV2385" s="470"/>
      <c r="HAW2385" s="470"/>
      <c r="HAX2385" s="677"/>
      <c r="HAY2385" s="470"/>
      <c r="HAZ2385" s="467"/>
      <c r="HBA2385" s="559"/>
      <c r="HBB2385" s="467"/>
      <c r="HBC2385" s="467"/>
      <c r="HBD2385" s="467"/>
      <c r="HBE2385" s="467"/>
      <c r="HBF2385" s="467"/>
      <c r="HBG2385" s="467"/>
      <c r="HBH2385" s="467"/>
      <c r="HBI2385" s="467"/>
      <c r="HBJ2385" s="467"/>
      <c r="HBK2385" s="467"/>
      <c r="HBL2385" s="467"/>
      <c r="HBM2385" s="467"/>
      <c r="HBN2385" s="467"/>
      <c r="HBO2385" s="467"/>
      <c r="HBP2385" s="467"/>
      <c r="HBQ2385" s="467"/>
      <c r="HBR2385" s="467"/>
      <c r="HBS2385" s="467"/>
      <c r="HBT2385" s="467"/>
      <c r="HBU2385" s="467"/>
      <c r="HBV2385" s="467"/>
      <c r="HBW2385" s="467"/>
      <c r="HBX2385" s="1055"/>
      <c r="HBY2385" s="695"/>
      <c r="HBZ2385" s="696"/>
      <c r="HCA2385" s="696"/>
      <c r="HCB2385" s="697"/>
      <c r="HCC2385" s="697"/>
      <c r="HCD2385" s="473"/>
      <c r="HCE2385" s="470"/>
      <c r="HCF2385" s="470"/>
      <c r="HCG2385" s="470"/>
      <c r="HCH2385" s="677"/>
      <c r="HCI2385" s="470"/>
      <c r="HCJ2385" s="467"/>
      <c r="HCK2385" s="559"/>
      <c r="HCL2385" s="467"/>
      <c r="HCM2385" s="467"/>
      <c r="HCN2385" s="467"/>
      <c r="HCO2385" s="467"/>
      <c r="HCP2385" s="467"/>
      <c r="HCQ2385" s="467"/>
      <c r="HCR2385" s="467"/>
      <c r="HCS2385" s="467"/>
      <c r="HCT2385" s="467"/>
      <c r="HCU2385" s="467"/>
      <c r="HCV2385" s="467"/>
      <c r="HCW2385" s="467"/>
      <c r="HCX2385" s="467"/>
      <c r="HCY2385" s="467"/>
      <c r="HCZ2385" s="467"/>
      <c r="HDA2385" s="467"/>
      <c r="HDB2385" s="467"/>
      <c r="HDC2385" s="467"/>
      <c r="HDD2385" s="467"/>
      <c r="HDE2385" s="467"/>
      <c r="HDF2385" s="467"/>
      <c r="HDG2385" s="467"/>
      <c r="HDH2385" s="1055"/>
      <c r="HDI2385" s="695"/>
      <c r="HDJ2385" s="696"/>
      <c r="HDK2385" s="696"/>
      <c r="HDL2385" s="697"/>
      <c r="HDM2385" s="697"/>
      <c r="HDN2385" s="473"/>
      <c r="HDO2385" s="470"/>
      <c r="HDP2385" s="470"/>
      <c r="HDQ2385" s="470"/>
      <c r="HDR2385" s="677"/>
      <c r="HDS2385" s="470"/>
      <c r="HDT2385" s="467"/>
      <c r="HDU2385" s="559"/>
      <c r="HDV2385" s="467"/>
      <c r="HDW2385" s="467"/>
      <c r="HDX2385" s="467"/>
      <c r="HDY2385" s="467"/>
      <c r="HDZ2385" s="467"/>
      <c r="HEA2385" s="467"/>
      <c r="HEB2385" s="467"/>
      <c r="HEC2385" s="467"/>
      <c r="HED2385" s="467"/>
      <c r="HEE2385" s="467"/>
      <c r="HEF2385" s="467"/>
      <c r="HEG2385" s="467"/>
      <c r="HEH2385" s="467"/>
      <c r="HEI2385" s="467"/>
      <c r="HEJ2385" s="467"/>
      <c r="HEK2385" s="467"/>
      <c r="HEL2385" s="467"/>
      <c r="HEM2385" s="467"/>
      <c r="HEN2385" s="467"/>
      <c r="HEO2385" s="467"/>
      <c r="HEP2385" s="467"/>
      <c r="HEQ2385" s="467"/>
      <c r="HER2385" s="1055"/>
      <c r="HES2385" s="695"/>
      <c r="HET2385" s="696"/>
      <c r="HEU2385" s="696"/>
      <c r="HEV2385" s="697"/>
      <c r="HEW2385" s="697"/>
      <c r="HEX2385" s="473"/>
      <c r="HEY2385" s="470"/>
      <c r="HEZ2385" s="470"/>
      <c r="HFA2385" s="470"/>
      <c r="HFB2385" s="677"/>
      <c r="HFC2385" s="470"/>
      <c r="HFD2385" s="467"/>
      <c r="HFE2385" s="559"/>
      <c r="HFF2385" s="467"/>
      <c r="HFG2385" s="467"/>
      <c r="HFH2385" s="467"/>
      <c r="HFI2385" s="467"/>
      <c r="HFJ2385" s="467"/>
      <c r="HFK2385" s="467"/>
      <c r="HFL2385" s="467"/>
      <c r="HFM2385" s="467"/>
      <c r="HFN2385" s="467"/>
      <c r="HFO2385" s="467"/>
      <c r="HFP2385" s="467"/>
      <c r="HFQ2385" s="467"/>
      <c r="HFR2385" s="467"/>
      <c r="HFS2385" s="467"/>
      <c r="HFT2385" s="467"/>
      <c r="HFU2385" s="467"/>
      <c r="HFV2385" s="467"/>
      <c r="HFW2385" s="467"/>
      <c r="HFX2385" s="467"/>
      <c r="HFY2385" s="467"/>
      <c r="HFZ2385" s="467"/>
      <c r="HGA2385" s="467"/>
      <c r="HGB2385" s="1055"/>
      <c r="HGC2385" s="695"/>
      <c r="HGD2385" s="696"/>
      <c r="HGE2385" s="696"/>
      <c r="HGF2385" s="697"/>
      <c r="HGG2385" s="697"/>
      <c r="HGH2385" s="473"/>
      <c r="HGI2385" s="470"/>
      <c r="HGJ2385" s="470"/>
      <c r="HGK2385" s="470"/>
      <c r="HGL2385" s="677"/>
      <c r="HGM2385" s="470"/>
      <c r="HGN2385" s="467"/>
      <c r="HGO2385" s="559"/>
      <c r="HGP2385" s="467"/>
      <c r="HGQ2385" s="467"/>
      <c r="HGR2385" s="467"/>
      <c r="HGS2385" s="467"/>
      <c r="HGT2385" s="467"/>
      <c r="HGU2385" s="467"/>
      <c r="HGV2385" s="467"/>
      <c r="HGW2385" s="467"/>
      <c r="HGX2385" s="467"/>
      <c r="HGY2385" s="467"/>
      <c r="HGZ2385" s="467"/>
      <c r="HHA2385" s="467"/>
      <c r="HHB2385" s="467"/>
      <c r="HHC2385" s="467"/>
      <c r="HHD2385" s="467"/>
      <c r="HHE2385" s="467"/>
      <c r="HHF2385" s="467"/>
      <c r="HHG2385" s="467"/>
      <c r="HHH2385" s="467"/>
      <c r="HHI2385" s="467"/>
      <c r="HHJ2385" s="467"/>
      <c r="HHK2385" s="467"/>
      <c r="HHL2385" s="1055"/>
      <c r="HHM2385" s="695"/>
      <c r="HHN2385" s="696"/>
      <c r="HHO2385" s="696"/>
      <c r="HHP2385" s="697"/>
      <c r="HHQ2385" s="697"/>
      <c r="HHR2385" s="473"/>
      <c r="HHS2385" s="470"/>
      <c r="HHT2385" s="470"/>
      <c r="HHU2385" s="470"/>
      <c r="HHV2385" s="677"/>
      <c r="HHW2385" s="470"/>
      <c r="HHX2385" s="467"/>
      <c r="HHY2385" s="559"/>
      <c r="HHZ2385" s="467"/>
      <c r="HIA2385" s="467"/>
      <c r="HIB2385" s="467"/>
      <c r="HIC2385" s="467"/>
      <c r="HID2385" s="467"/>
      <c r="HIE2385" s="467"/>
      <c r="HIF2385" s="467"/>
      <c r="HIG2385" s="467"/>
      <c r="HIH2385" s="467"/>
      <c r="HII2385" s="467"/>
      <c r="HIJ2385" s="467"/>
      <c r="HIK2385" s="467"/>
      <c r="HIL2385" s="467"/>
      <c r="HIM2385" s="467"/>
      <c r="HIN2385" s="467"/>
      <c r="HIO2385" s="467"/>
      <c r="HIP2385" s="467"/>
      <c r="HIQ2385" s="467"/>
      <c r="HIR2385" s="467"/>
      <c r="HIS2385" s="467"/>
      <c r="HIT2385" s="467"/>
      <c r="HIU2385" s="467"/>
      <c r="HIV2385" s="1055"/>
      <c r="HIW2385" s="695"/>
      <c r="HIX2385" s="696"/>
      <c r="HIY2385" s="696"/>
      <c r="HIZ2385" s="697"/>
      <c r="HJA2385" s="697"/>
      <c r="HJB2385" s="473"/>
      <c r="HJC2385" s="470"/>
      <c r="HJD2385" s="470"/>
      <c r="HJE2385" s="470"/>
      <c r="HJF2385" s="677"/>
      <c r="HJG2385" s="470"/>
      <c r="HJH2385" s="467"/>
      <c r="HJI2385" s="559"/>
      <c r="HJJ2385" s="467"/>
      <c r="HJK2385" s="467"/>
      <c r="HJL2385" s="467"/>
      <c r="HJM2385" s="467"/>
      <c r="HJN2385" s="467"/>
      <c r="HJO2385" s="467"/>
      <c r="HJP2385" s="467"/>
      <c r="HJQ2385" s="467"/>
      <c r="HJR2385" s="467"/>
      <c r="HJS2385" s="467"/>
      <c r="HJT2385" s="467"/>
      <c r="HJU2385" s="467"/>
      <c r="HJV2385" s="467"/>
      <c r="HJW2385" s="467"/>
      <c r="HJX2385" s="467"/>
      <c r="HJY2385" s="467"/>
      <c r="HJZ2385" s="467"/>
      <c r="HKA2385" s="467"/>
      <c r="HKB2385" s="467"/>
      <c r="HKC2385" s="467"/>
      <c r="HKD2385" s="467"/>
      <c r="HKE2385" s="467"/>
      <c r="HKF2385" s="1055"/>
      <c r="HKG2385" s="695"/>
      <c r="HKH2385" s="696"/>
      <c r="HKI2385" s="696"/>
      <c r="HKJ2385" s="697"/>
      <c r="HKK2385" s="697"/>
      <c r="HKL2385" s="473"/>
      <c r="HKM2385" s="470"/>
      <c r="HKN2385" s="470"/>
      <c r="HKO2385" s="470"/>
      <c r="HKP2385" s="677"/>
      <c r="HKQ2385" s="470"/>
      <c r="HKR2385" s="467"/>
      <c r="HKS2385" s="559"/>
      <c r="HKT2385" s="467"/>
      <c r="HKU2385" s="467"/>
      <c r="HKV2385" s="467"/>
      <c r="HKW2385" s="467"/>
      <c r="HKX2385" s="467"/>
      <c r="HKY2385" s="467"/>
      <c r="HKZ2385" s="467"/>
      <c r="HLA2385" s="467"/>
      <c r="HLB2385" s="467"/>
      <c r="HLC2385" s="467"/>
      <c r="HLD2385" s="467"/>
      <c r="HLE2385" s="467"/>
      <c r="HLF2385" s="467"/>
      <c r="HLG2385" s="467"/>
      <c r="HLH2385" s="467"/>
      <c r="HLI2385" s="467"/>
      <c r="HLJ2385" s="467"/>
      <c r="HLK2385" s="467"/>
      <c r="HLL2385" s="467"/>
      <c r="HLM2385" s="467"/>
      <c r="HLN2385" s="467"/>
      <c r="HLO2385" s="467"/>
      <c r="HLP2385" s="1055"/>
      <c r="HLQ2385" s="695"/>
      <c r="HLR2385" s="696"/>
      <c r="HLS2385" s="696"/>
      <c r="HLT2385" s="697"/>
      <c r="HLU2385" s="697"/>
      <c r="HLV2385" s="473"/>
      <c r="HLW2385" s="470"/>
      <c r="HLX2385" s="470"/>
      <c r="HLY2385" s="470"/>
      <c r="HLZ2385" s="677"/>
      <c r="HMA2385" s="470"/>
      <c r="HMB2385" s="467"/>
      <c r="HMC2385" s="559"/>
      <c r="HMD2385" s="467"/>
      <c r="HME2385" s="467"/>
      <c r="HMF2385" s="467"/>
      <c r="HMG2385" s="467"/>
      <c r="HMH2385" s="467"/>
      <c r="HMI2385" s="467"/>
      <c r="HMJ2385" s="467"/>
      <c r="HMK2385" s="467"/>
      <c r="HML2385" s="467"/>
      <c r="HMM2385" s="467"/>
      <c r="HMN2385" s="467"/>
      <c r="HMO2385" s="467"/>
      <c r="HMP2385" s="467"/>
      <c r="HMQ2385" s="467"/>
      <c r="HMR2385" s="467"/>
      <c r="HMS2385" s="467"/>
      <c r="HMT2385" s="467"/>
      <c r="HMU2385" s="467"/>
      <c r="HMV2385" s="467"/>
      <c r="HMW2385" s="467"/>
      <c r="HMX2385" s="467"/>
      <c r="HMY2385" s="467"/>
      <c r="HMZ2385" s="1055"/>
      <c r="HNA2385" s="695"/>
      <c r="HNB2385" s="696"/>
      <c r="HNC2385" s="696"/>
      <c r="HND2385" s="697"/>
      <c r="HNE2385" s="697"/>
      <c r="HNF2385" s="473"/>
      <c r="HNG2385" s="470"/>
      <c r="HNH2385" s="470"/>
      <c r="HNI2385" s="470"/>
      <c r="HNJ2385" s="677"/>
      <c r="HNK2385" s="470"/>
      <c r="HNL2385" s="467"/>
      <c r="HNM2385" s="559"/>
      <c r="HNN2385" s="467"/>
      <c r="HNO2385" s="467"/>
      <c r="HNP2385" s="467"/>
      <c r="HNQ2385" s="467"/>
      <c r="HNR2385" s="467"/>
      <c r="HNS2385" s="467"/>
      <c r="HNT2385" s="467"/>
      <c r="HNU2385" s="467"/>
      <c r="HNV2385" s="467"/>
      <c r="HNW2385" s="467"/>
      <c r="HNX2385" s="467"/>
      <c r="HNY2385" s="467"/>
      <c r="HNZ2385" s="467"/>
      <c r="HOA2385" s="467"/>
      <c r="HOB2385" s="467"/>
      <c r="HOC2385" s="467"/>
      <c r="HOD2385" s="467"/>
      <c r="HOE2385" s="467"/>
      <c r="HOF2385" s="467"/>
      <c r="HOG2385" s="467"/>
      <c r="HOH2385" s="467"/>
      <c r="HOI2385" s="467"/>
      <c r="HOJ2385" s="1055"/>
      <c r="HOK2385" s="695"/>
      <c r="HOL2385" s="696"/>
      <c r="HOM2385" s="696"/>
      <c r="HON2385" s="697"/>
      <c r="HOO2385" s="697"/>
      <c r="HOP2385" s="473"/>
      <c r="HOQ2385" s="470"/>
      <c r="HOR2385" s="470"/>
      <c r="HOS2385" s="470"/>
      <c r="HOT2385" s="677"/>
      <c r="HOU2385" s="470"/>
      <c r="HOV2385" s="467"/>
      <c r="HOW2385" s="559"/>
      <c r="HOX2385" s="467"/>
      <c r="HOY2385" s="467"/>
      <c r="HOZ2385" s="467"/>
      <c r="HPA2385" s="467"/>
      <c r="HPB2385" s="467"/>
      <c r="HPC2385" s="467"/>
      <c r="HPD2385" s="467"/>
      <c r="HPE2385" s="467"/>
      <c r="HPF2385" s="467"/>
      <c r="HPG2385" s="467"/>
      <c r="HPH2385" s="467"/>
      <c r="HPI2385" s="467"/>
      <c r="HPJ2385" s="467"/>
      <c r="HPK2385" s="467"/>
      <c r="HPL2385" s="467"/>
      <c r="HPM2385" s="467"/>
      <c r="HPN2385" s="467"/>
      <c r="HPO2385" s="467"/>
      <c r="HPP2385" s="467"/>
      <c r="HPQ2385" s="467"/>
      <c r="HPR2385" s="467"/>
      <c r="HPS2385" s="467"/>
      <c r="HPT2385" s="1055"/>
      <c r="HPU2385" s="695"/>
      <c r="HPV2385" s="696"/>
      <c r="HPW2385" s="696"/>
      <c r="HPX2385" s="697"/>
      <c r="HPY2385" s="697"/>
      <c r="HPZ2385" s="473"/>
      <c r="HQA2385" s="470"/>
      <c r="HQB2385" s="470"/>
      <c r="HQC2385" s="470"/>
      <c r="HQD2385" s="677"/>
      <c r="HQE2385" s="470"/>
      <c r="HQF2385" s="467"/>
      <c r="HQG2385" s="559"/>
      <c r="HQH2385" s="467"/>
      <c r="HQI2385" s="467"/>
      <c r="HQJ2385" s="467"/>
      <c r="HQK2385" s="467"/>
      <c r="HQL2385" s="467"/>
      <c r="HQM2385" s="467"/>
      <c r="HQN2385" s="467"/>
      <c r="HQO2385" s="467"/>
      <c r="HQP2385" s="467"/>
      <c r="HQQ2385" s="467"/>
      <c r="HQR2385" s="467"/>
      <c r="HQS2385" s="467"/>
      <c r="HQT2385" s="467"/>
      <c r="HQU2385" s="467"/>
      <c r="HQV2385" s="467"/>
      <c r="HQW2385" s="467"/>
      <c r="HQX2385" s="467"/>
      <c r="HQY2385" s="467"/>
      <c r="HQZ2385" s="467"/>
      <c r="HRA2385" s="467"/>
      <c r="HRB2385" s="467"/>
      <c r="HRC2385" s="467"/>
      <c r="HRD2385" s="1055"/>
      <c r="HRE2385" s="695"/>
      <c r="HRF2385" s="696"/>
      <c r="HRG2385" s="696"/>
      <c r="HRH2385" s="697"/>
      <c r="HRI2385" s="697"/>
      <c r="HRJ2385" s="473"/>
      <c r="HRK2385" s="470"/>
      <c r="HRL2385" s="470"/>
      <c r="HRM2385" s="470"/>
      <c r="HRN2385" s="677"/>
      <c r="HRO2385" s="470"/>
      <c r="HRP2385" s="467"/>
      <c r="HRQ2385" s="559"/>
      <c r="HRR2385" s="467"/>
      <c r="HRS2385" s="467"/>
      <c r="HRT2385" s="467"/>
      <c r="HRU2385" s="467"/>
      <c r="HRV2385" s="467"/>
      <c r="HRW2385" s="467"/>
      <c r="HRX2385" s="467"/>
      <c r="HRY2385" s="467"/>
      <c r="HRZ2385" s="467"/>
      <c r="HSA2385" s="467"/>
      <c r="HSB2385" s="467"/>
      <c r="HSC2385" s="467"/>
      <c r="HSD2385" s="467"/>
      <c r="HSE2385" s="467"/>
      <c r="HSF2385" s="467"/>
      <c r="HSG2385" s="467"/>
      <c r="HSH2385" s="467"/>
      <c r="HSI2385" s="467"/>
      <c r="HSJ2385" s="467"/>
      <c r="HSK2385" s="467"/>
      <c r="HSL2385" s="467"/>
      <c r="HSM2385" s="467"/>
      <c r="HSN2385" s="1055"/>
      <c r="HSO2385" s="695"/>
      <c r="HSP2385" s="696"/>
      <c r="HSQ2385" s="696"/>
      <c r="HSR2385" s="697"/>
      <c r="HSS2385" s="697"/>
      <c r="HST2385" s="473"/>
      <c r="HSU2385" s="470"/>
      <c r="HSV2385" s="470"/>
      <c r="HSW2385" s="470"/>
      <c r="HSX2385" s="677"/>
      <c r="HSY2385" s="470"/>
      <c r="HSZ2385" s="467"/>
      <c r="HTA2385" s="559"/>
      <c r="HTB2385" s="467"/>
      <c r="HTC2385" s="467"/>
      <c r="HTD2385" s="467"/>
      <c r="HTE2385" s="467"/>
      <c r="HTF2385" s="467"/>
      <c r="HTG2385" s="467"/>
      <c r="HTH2385" s="467"/>
      <c r="HTI2385" s="467"/>
      <c r="HTJ2385" s="467"/>
      <c r="HTK2385" s="467"/>
      <c r="HTL2385" s="467"/>
      <c r="HTM2385" s="467"/>
      <c r="HTN2385" s="467"/>
      <c r="HTO2385" s="467"/>
      <c r="HTP2385" s="467"/>
      <c r="HTQ2385" s="467"/>
      <c r="HTR2385" s="467"/>
      <c r="HTS2385" s="467"/>
      <c r="HTT2385" s="467"/>
      <c r="HTU2385" s="467"/>
      <c r="HTV2385" s="467"/>
      <c r="HTW2385" s="467"/>
      <c r="HTX2385" s="1055"/>
      <c r="HTY2385" s="695"/>
      <c r="HTZ2385" s="696"/>
      <c r="HUA2385" s="696"/>
      <c r="HUB2385" s="697"/>
      <c r="HUC2385" s="697"/>
      <c r="HUD2385" s="473"/>
      <c r="HUE2385" s="470"/>
      <c r="HUF2385" s="470"/>
      <c r="HUG2385" s="470"/>
      <c r="HUH2385" s="677"/>
      <c r="HUI2385" s="470"/>
      <c r="HUJ2385" s="467"/>
      <c r="HUK2385" s="559"/>
      <c r="HUL2385" s="467"/>
      <c r="HUM2385" s="467"/>
      <c r="HUN2385" s="467"/>
      <c r="HUO2385" s="467"/>
      <c r="HUP2385" s="467"/>
      <c r="HUQ2385" s="467"/>
      <c r="HUR2385" s="467"/>
      <c r="HUS2385" s="467"/>
      <c r="HUT2385" s="467"/>
      <c r="HUU2385" s="467"/>
      <c r="HUV2385" s="467"/>
      <c r="HUW2385" s="467"/>
      <c r="HUX2385" s="467"/>
      <c r="HUY2385" s="467"/>
      <c r="HUZ2385" s="467"/>
      <c r="HVA2385" s="467"/>
      <c r="HVB2385" s="467"/>
      <c r="HVC2385" s="467"/>
      <c r="HVD2385" s="467"/>
      <c r="HVE2385" s="467"/>
      <c r="HVF2385" s="467"/>
      <c r="HVG2385" s="467"/>
      <c r="HVH2385" s="1055"/>
      <c r="HVI2385" s="695"/>
      <c r="HVJ2385" s="696"/>
      <c r="HVK2385" s="696"/>
      <c r="HVL2385" s="697"/>
      <c r="HVM2385" s="697"/>
      <c r="HVN2385" s="473"/>
      <c r="HVO2385" s="470"/>
      <c r="HVP2385" s="470"/>
      <c r="HVQ2385" s="470"/>
      <c r="HVR2385" s="677"/>
      <c r="HVS2385" s="470"/>
      <c r="HVT2385" s="467"/>
      <c r="HVU2385" s="559"/>
      <c r="HVV2385" s="467"/>
      <c r="HVW2385" s="467"/>
      <c r="HVX2385" s="467"/>
      <c r="HVY2385" s="467"/>
      <c r="HVZ2385" s="467"/>
      <c r="HWA2385" s="467"/>
      <c r="HWB2385" s="467"/>
      <c r="HWC2385" s="467"/>
      <c r="HWD2385" s="467"/>
      <c r="HWE2385" s="467"/>
      <c r="HWF2385" s="467"/>
      <c r="HWG2385" s="467"/>
      <c r="HWH2385" s="467"/>
      <c r="HWI2385" s="467"/>
      <c r="HWJ2385" s="467"/>
      <c r="HWK2385" s="467"/>
      <c r="HWL2385" s="467"/>
      <c r="HWM2385" s="467"/>
      <c r="HWN2385" s="467"/>
      <c r="HWO2385" s="467"/>
      <c r="HWP2385" s="467"/>
      <c r="HWQ2385" s="467"/>
      <c r="HWR2385" s="1055"/>
      <c r="HWS2385" s="695"/>
      <c r="HWT2385" s="696"/>
      <c r="HWU2385" s="696"/>
      <c r="HWV2385" s="697"/>
      <c r="HWW2385" s="697"/>
      <c r="HWX2385" s="473"/>
      <c r="HWY2385" s="470"/>
      <c r="HWZ2385" s="470"/>
      <c r="HXA2385" s="470"/>
      <c r="HXB2385" s="677"/>
      <c r="HXC2385" s="470"/>
      <c r="HXD2385" s="467"/>
      <c r="HXE2385" s="559"/>
      <c r="HXF2385" s="467"/>
      <c r="HXG2385" s="467"/>
      <c r="HXH2385" s="467"/>
      <c r="HXI2385" s="467"/>
      <c r="HXJ2385" s="467"/>
      <c r="HXK2385" s="467"/>
      <c r="HXL2385" s="467"/>
      <c r="HXM2385" s="467"/>
      <c r="HXN2385" s="467"/>
      <c r="HXO2385" s="467"/>
      <c r="HXP2385" s="467"/>
      <c r="HXQ2385" s="467"/>
      <c r="HXR2385" s="467"/>
      <c r="HXS2385" s="467"/>
      <c r="HXT2385" s="467"/>
      <c r="HXU2385" s="467"/>
      <c r="HXV2385" s="467"/>
      <c r="HXW2385" s="467"/>
      <c r="HXX2385" s="467"/>
      <c r="HXY2385" s="467"/>
      <c r="HXZ2385" s="467"/>
      <c r="HYA2385" s="467"/>
      <c r="HYB2385" s="1055"/>
      <c r="HYC2385" s="695"/>
      <c r="HYD2385" s="696"/>
      <c r="HYE2385" s="696"/>
      <c r="HYF2385" s="697"/>
      <c r="HYG2385" s="697"/>
      <c r="HYH2385" s="473"/>
      <c r="HYI2385" s="470"/>
      <c r="HYJ2385" s="470"/>
      <c r="HYK2385" s="470"/>
      <c r="HYL2385" s="677"/>
      <c r="HYM2385" s="470"/>
      <c r="HYN2385" s="467"/>
      <c r="HYO2385" s="559"/>
      <c r="HYP2385" s="467"/>
      <c r="HYQ2385" s="467"/>
      <c r="HYR2385" s="467"/>
      <c r="HYS2385" s="467"/>
      <c r="HYT2385" s="467"/>
      <c r="HYU2385" s="467"/>
      <c r="HYV2385" s="467"/>
      <c r="HYW2385" s="467"/>
      <c r="HYX2385" s="467"/>
      <c r="HYY2385" s="467"/>
      <c r="HYZ2385" s="467"/>
      <c r="HZA2385" s="467"/>
      <c r="HZB2385" s="467"/>
      <c r="HZC2385" s="467"/>
      <c r="HZD2385" s="467"/>
      <c r="HZE2385" s="467"/>
      <c r="HZF2385" s="467"/>
      <c r="HZG2385" s="467"/>
      <c r="HZH2385" s="467"/>
      <c r="HZI2385" s="467"/>
      <c r="HZJ2385" s="467"/>
      <c r="HZK2385" s="467"/>
      <c r="HZL2385" s="1055"/>
      <c r="HZM2385" s="695"/>
      <c r="HZN2385" s="696"/>
      <c r="HZO2385" s="696"/>
      <c r="HZP2385" s="697"/>
      <c r="HZQ2385" s="697"/>
      <c r="HZR2385" s="473"/>
      <c r="HZS2385" s="470"/>
      <c r="HZT2385" s="470"/>
      <c r="HZU2385" s="470"/>
      <c r="HZV2385" s="677"/>
      <c r="HZW2385" s="470"/>
      <c r="HZX2385" s="467"/>
      <c r="HZY2385" s="559"/>
      <c r="HZZ2385" s="467"/>
      <c r="IAA2385" s="467"/>
      <c r="IAB2385" s="467"/>
      <c r="IAC2385" s="467"/>
      <c r="IAD2385" s="467"/>
      <c r="IAE2385" s="467"/>
      <c r="IAF2385" s="467"/>
      <c r="IAG2385" s="467"/>
      <c r="IAH2385" s="467"/>
      <c r="IAI2385" s="467"/>
      <c r="IAJ2385" s="467"/>
      <c r="IAK2385" s="467"/>
      <c r="IAL2385" s="467"/>
      <c r="IAM2385" s="467"/>
      <c r="IAN2385" s="467"/>
      <c r="IAO2385" s="467"/>
      <c r="IAP2385" s="467"/>
      <c r="IAQ2385" s="467"/>
      <c r="IAR2385" s="467"/>
      <c r="IAS2385" s="467"/>
      <c r="IAT2385" s="467"/>
      <c r="IAU2385" s="467"/>
      <c r="IAV2385" s="1055"/>
      <c r="IAW2385" s="695"/>
      <c r="IAX2385" s="696"/>
      <c r="IAY2385" s="696"/>
      <c r="IAZ2385" s="697"/>
      <c r="IBA2385" s="697"/>
      <c r="IBB2385" s="473"/>
      <c r="IBC2385" s="470"/>
      <c r="IBD2385" s="470"/>
      <c r="IBE2385" s="470"/>
      <c r="IBF2385" s="677"/>
      <c r="IBG2385" s="470"/>
      <c r="IBH2385" s="467"/>
      <c r="IBI2385" s="559"/>
      <c r="IBJ2385" s="467"/>
      <c r="IBK2385" s="467"/>
      <c r="IBL2385" s="467"/>
      <c r="IBM2385" s="467"/>
      <c r="IBN2385" s="467"/>
      <c r="IBO2385" s="467"/>
      <c r="IBP2385" s="467"/>
      <c r="IBQ2385" s="467"/>
      <c r="IBR2385" s="467"/>
      <c r="IBS2385" s="467"/>
      <c r="IBT2385" s="467"/>
      <c r="IBU2385" s="467"/>
      <c r="IBV2385" s="467"/>
      <c r="IBW2385" s="467"/>
      <c r="IBX2385" s="467"/>
      <c r="IBY2385" s="467"/>
      <c r="IBZ2385" s="467"/>
      <c r="ICA2385" s="467"/>
      <c r="ICB2385" s="467"/>
      <c r="ICC2385" s="467"/>
      <c r="ICD2385" s="467"/>
      <c r="ICE2385" s="467"/>
      <c r="ICF2385" s="1055"/>
      <c r="ICG2385" s="695"/>
      <c r="ICH2385" s="696"/>
      <c r="ICI2385" s="696"/>
      <c r="ICJ2385" s="697"/>
      <c r="ICK2385" s="697"/>
      <c r="ICL2385" s="473"/>
      <c r="ICM2385" s="470"/>
      <c r="ICN2385" s="470"/>
      <c r="ICO2385" s="470"/>
      <c r="ICP2385" s="677"/>
      <c r="ICQ2385" s="470"/>
      <c r="ICR2385" s="467"/>
      <c r="ICS2385" s="559"/>
      <c r="ICT2385" s="467"/>
      <c r="ICU2385" s="467"/>
      <c r="ICV2385" s="467"/>
      <c r="ICW2385" s="467"/>
      <c r="ICX2385" s="467"/>
      <c r="ICY2385" s="467"/>
      <c r="ICZ2385" s="467"/>
      <c r="IDA2385" s="467"/>
      <c r="IDB2385" s="467"/>
      <c r="IDC2385" s="467"/>
      <c r="IDD2385" s="467"/>
      <c r="IDE2385" s="467"/>
      <c r="IDF2385" s="467"/>
      <c r="IDG2385" s="467"/>
      <c r="IDH2385" s="467"/>
      <c r="IDI2385" s="467"/>
      <c r="IDJ2385" s="467"/>
      <c r="IDK2385" s="467"/>
      <c r="IDL2385" s="467"/>
      <c r="IDM2385" s="467"/>
      <c r="IDN2385" s="467"/>
      <c r="IDO2385" s="467"/>
      <c r="IDP2385" s="1055"/>
      <c r="IDQ2385" s="695"/>
      <c r="IDR2385" s="696"/>
      <c r="IDS2385" s="696"/>
      <c r="IDT2385" s="697"/>
      <c r="IDU2385" s="697"/>
      <c r="IDV2385" s="473"/>
      <c r="IDW2385" s="470"/>
      <c r="IDX2385" s="470"/>
      <c r="IDY2385" s="470"/>
      <c r="IDZ2385" s="677"/>
      <c r="IEA2385" s="470"/>
      <c r="IEB2385" s="467"/>
      <c r="IEC2385" s="559"/>
      <c r="IED2385" s="467"/>
      <c r="IEE2385" s="467"/>
      <c r="IEF2385" s="467"/>
      <c r="IEG2385" s="467"/>
      <c r="IEH2385" s="467"/>
      <c r="IEI2385" s="467"/>
      <c r="IEJ2385" s="467"/>
      <c r="IEK2385" s="467"/>
      <c r="IEL2385" s="467"/>
      <c r="IEM2385" s="467"/>
      <c r="IEN2385" s="467"/>
      <c r="IEO2385" s="467"/>
      <c r="IEP2385" s="467"/>
      <c r="IEQ2385" s="467"/>
      <c r="IER2385" s="467"/>
      <c r="IES2385" s="467"/>
      <c r="IET2385" s="467"/>
      <c r="IEU2385" s="467"/>
      <c r="IEV2385" s="467"/>
      <c r="IEW2385" s="467"/>
      <c r="IEX2385" s="467"/>
      <c r="IEY2385" s="467"/>
      <c r="IEZ2385" s="1055"/>
      <c r="IFA2385" s="695"/>
      <c r="IFB2385" s="696"/>
      <c r="IFC2385" s="696"/>
      <c r="IFD2385" s="697"/>
      <c r="IFE2385" s="697"/>
      <c r="IFF2385" s="473"/>
      <c r="IFG2385" s="470"/>
      <c r="IFH2385" s="470"/>
      <c r="IFI2385" s="470"/>
      <c r="IFJ2385" s="677"/>
      <c r="IFK2385" s="470"/>
      <c r="IFL2385" s="467"/>
      <c r="IFM2385" s="559"/>
      <c r="IFN2385" s="467"/>
      <c r="IFO2385" s="467"/>
      <c r="IFP2385" s="467"/>
      <c r="IFQ2385" s="467"/>
      <c r="IFR2385" s="467"/>
      <c r="IFS2385" s="467"/>
      <c r="IFT2385" s="467"/>
      <c r="IFU2385" s="467"/>
      <c r="IFV2385" s="467"/>
      <c r="IFW2385" s="467"/>
      <c r="IFX2385" s="467"/>
      <c r="IFY2385" s="467"/>
      <c r="IFZ2385" s="467"/>
      <c r="IGA2385" s="467"/>
      <c r="IGB2385" s="467"/>
      <c r="IGC2385" s="467"/>
      <c r="IGD2385" s="467"/>
      <c r="IGE2385" s="467"/>
      <c r="IGF2385" s="467"/>
      <c r="IGG2385" s="467"/>
      <c r="IGH2385" s="467"/>
      <c r="IGI2385" s="467"/>
      <c r="IGJ2385" s="1055"/>
      <c r="IGK2385" s="695"/>
      <c r="IGL2385" s="696"/>
      <c r="IGM2385" s="696"/>
      <c r="IGN2385" s="697"/>
      <c r="IGO2385" s="697"/>
      <c r="IGP2385" s="473"/>
      <c r="IGQ2385" s="470"/>
      <c r="IGR2385" s="470"/>
      <c r="IGS2385" s="470"/>
      <c r="IGT2385" s="677"/>
      <c r="IGU2385" s="470"/>
      <c r="IGV2385" s="467"/>
      <c r="IGW2385" s="559"/>
      <c r="IGX2385" s="467"/>
      <c r="IGY2385" s="467"/>
      <c r="IGZ2385" s="467"/>
      <c r="IHA2385" s="467"/>
      <c r="IHB2385" s="467"/>
      <c r="IHC2385" s="467"/>
      <c r="IHD2385" s="467"/>
      <c r="IHE2385" s="467"/>
      <c r="IHF2385" s="467"/>
      <c r="IHG2385" s="467"/>
      <c r="IHH2385" s="467"/>
      <c r="IHI2385" s="467"/>
      <c r="IHJ2385" s="467"/>
      <c r="IHK2385" s="467"/>
      <c r="IHL2385" s="467"/>
      <c r="IHM2385" s="467"/>
      <c r="IHN2385" s="467"/>
      <c r="IHO2385" s="467"/>
      <c r="IHP2385" s="467"/>
      <c r="IHQ2385" s="467"/>
      <c r="IHR2385" s="467"/>
      <c r="IHS2385" s="467"/>
      <c r="IHT2385" s="1055"/>
      <c r="IHU2385" s="695"/>
      <c r="IHV2385" s="696"/>
      <c r="IHW2385" s="696"/>
      <c r="IHX2385" s="697"/>
      <c r="IHY2385" s="697"/>
      <c r="IHZ2385" s="473"/>
      <c r="IIA2385" s="470"/>
      <c r="IIB2385" s="470"/>
      <c r="IIC2385" s="470"/>
      <c r="IID2385" s="677"/>
      <c r="IIE2385" s="470"/>
      <c r="IIF2385" s="467"/>
      <c r="IIG2385" s="559"/>
      <c r="IIH2385" s="467"/>
      <c r="III2385" s="467"/>
      <c r="IIJ2385" s="467"/>
      <c r="IIK2385" s="467"/>
      <c r="IIL2385" s="467"/>
      <c r="IIM2385" s="467"/>
      <c r="IIN2385" s="467"/>
      <c r="IIO2385" s="467"/>
      <c r="IIP2385" s="467"/>
      <c r="IIQ2385" s="467"/>
      <c r="IIR2385" s="467"/>
      <c r="IIS2385" s="467"/>
      <c r="IIT2385" s="467"/>
      <c r="IIU2385" s="467"/>
      <c r="IIV2385" s="467"/>
      <c r="IIW2385" s="467"/>
      <c r="IIX2385" s="467"/>
      <c r="IIY2385" s="467"/>
      <c r="IIZ2385" s="467"/>
      <c r="IJA2385" s="467"/>
      <c r="IJB2385" s="467"/>
      <c r="IJC2385" s="467"/>
      <c r="IJD2385" s="1055"/>
      <c r="IJE2385" s="695"/>
      <c r="IJF2385" s="696"/>
      <c r="IJG2385" s="696"/>
      <c r="IJH2385" s="697"/>
      <c r="IJI2385" s="697"/>
      <c r="IJJ2385" s="473"/>
      <c r="IJK2385" s="470"/>
      <c r="IJL2385" s="470"/>
      <c r="IJM2385" s="470"/>
      <c r="IJN2385" s="677"/>
      <c r="IJO2385" s="470"/>
      <c r="IJP2385" s="467"/>
      <c r="IJQ2385" s="559"/>
      <c r="IJR2385" s="467"/>
      <c r="IJS2385" s="467"/>
      <c r="IJT2385" s="467"/>
      <c r="IJU2385" s="467"/>
      <c r="IJV2385" s="467"/>
      <c r="IJW2385" s="467"/>
      <c r="IJX2385" s="467"/>
      <c r="IJY2385" s="467"/>
      <c r="IJZ2385" s="467"/>
      <c r="IKA2385" s="467"/>
      <c r="IKB2385" s="467"/>
      <c r="IKC2385" s="467"/>
      <c r="IKD2385" s="467"/>
      <c r="IKE2385" s="467"/>
      <c r="IKF2385" s="467"/>
      <c r="IKG2385" s="467"/>
      <c r="IKH2385" s="467"/>
      <c r="IKI2385" s="467"/>
      <c r="IKJ2385" s="467"/>
      <c r="IKK2385" s="467"/>
      <c r="IKL2385" s="467"/>
      <c r="IKM2385" s="467"/>
      <c r="IKN2385" s="1055"/>
      <c r="IKO2385" s="695"/>
      <c r="IKP2385" s="696"/>
      <c r="IKQ2385" s="696"/>
      <c r="IKR2385" s="697"/>
      <c r="IKS2385" s="697"/>
      <c r="IKT2385" s="473"/>
      <c r="IKU2385" s="470"/>
      <c r="IKV2385" s="470"/>
      <c r="IKW2385" s="470"/>
      <c r="IKX2385" s="677"/>
      <c r="IKY2385" s="470"/>
      <c r="IKZ2385" s="467"/>
      <c r="ILA2385" s="559"/>
      <c r="ILB2385" s="467"/>
      <c r="ILC2385" s="467"/>
      <c r="ILD2385" s="467"/>
      <c r="ILE2385" s="467"/>
      <c r="ILF2385" s="467"/>
      <c r="ILG2385" s="467"/>
      <c r="ILH2385" s="467"/>
      <c r="ILI2385" s="467"/>
      <c r="ILJ2385" s="467"/>
      <c r="ILK2385" s="467"/>
      <c r="ILL2385" s="467"/>
      <c r="ILM2385" s="467"/>
      <c r="ILN2385" s="467"/>
      <c r="ILO2385" s="467"/>
      <c r="ILP2385" s="467"/>
      <c r="ILQ2385" s="467"/>
      <c r="ILR2385" s="467"/>
      <c r="ILS2385" s="467"/>
      <c r="ILT2385" s="467"/>
      <c r="ILU2385" s="467"/>
      <c r="ILV2385" s="467"/>
      <c r="ILW2385" s="467"/>
      <c r="ILX2385" s="1055"/>
      <c r="ILY2385" s="695"/>
      <c r="ILZ2385" s="696"/>
      <c r="IMA2385" s="696"/>
      <c r="IMB2385" s="697"/>
      <c r="IMC2385" s="697"/>
      <c r="IMD2385" s="473"/>
      <c r="IME2385" s="470"/>
      <c r="IMF2385" s="470"/>
      <c r="IMG2385" s="470"/>
      <c r="IMH2385" s="677"/>
      <c r="IMI2385" s="470"/>
      <c r="IMJ2385" s="467"/>
      <c r="IMK2385" s="559"/>
      <c r="IML2385" s="467"/>
      <c r="IMM2385" s="467"/>
      <c r="IMN2385" s="467"/>
      <c r="IMO2385" s="467"/>
      <c r="IMP2385" s="467"/>
      <c r="IMQ2385" s="467"/>
      <c r="IMR2385" s="467"/>
      <c r="IMS2385" s="467"/>
      <c r="IMT2385" s="467"/>
      <c r="IMU2385" s="467"/>
      <c r="IMV2385" s="467"/>
      <c r="IMW2385" s="467"/>
      <c r="IMX2385" s="467"/>
      <c r="IMY2385" s="467"/>
      <c r="IMZ2385" s="467"/>
      <c r="INA2385" s="467"/>
      <c r="INB2385" s="467"/>
      <c r="INC2385" s="467"/>
      <c r="IND2385" s="467"/>
      <c r="INE2385" s="467"/>
      <c r="INF2385" s="467"/>
      <c r="ING2385" s="467"/>
      <c r="INH2385" s="1055"/>
      <c r="INI2385" s="695"/>
      <c r="INJ2385" s="696"/>
      <c r="INK2385" s="696"/>
      <c r="INL2385" s="697"/>
      <c r="INM2385" s="697"/>
      <c r="INN2385" s="473"/>
      <c r="INO2385" s="470"/>
      <c r="INP2385" s="470"/>
      <c r="INQ2385" s="470"/>
      <c r="INR2385" s="677"/>
      <c r="INS2385" s="470"/>
      <c r="INT2385" s="467"/>
      <c r="INU2385" s="559"/>
      <c r="INV2385" s="467"/>
      <c r="INW2385" s="467"/>
      <c r="INX2385" s="467"/>
      <c r="INY2385" s="467"/>
      <c r="INZ2385" s="467"/>
      <c r="IOA2385" s="467"/>
      <c r="IOB2385" s="467"/>
      <c r="IOC2385" s="467"/>
      <c r="IOD2385" s="467"/>
      <c r="IOE2385" s="467"/>
      <c r="IOF2385" s="467"/>
      <c r="IOG2385" s="467"/>
      <c r="IOH2385" s="467"/>
      <c r="IOI2385" s="467"/>
      <c r="IOJ2385" s="467"/>
      <c r="IOK2385" s="467"/>
      <c r="IOL2385" s="467"/>
      <c r="IOM2385" s="467"/>
      <c r="ION2385" s="467"/>
      <c r="IOO2385" s="467"/>
      <c r="IOP2385" s="467"/>
      <c r="IOQ2385" s="467"/>
      <c r="IOR2385" s="1055"/>
      <c r="IOS2385" s="695"/>
      <c r="IOT2385" s="696"/>
      <c r="IOU2385" s="696"/>
      <c r="IOV2385" s="697"/>
      <c r="IOW2385" s="697"/>
      <c r="IOX2385" s="473"/>
      <c r="IOY2385" s="470"/>
      <c r="IOZ2385" s="470"/>
      <c r="IPA2385" s="470"/>
      <c r="IPB2385" s="677"/>
      <c r="IPC2385" s="470"/>
      <c r="IPD2385" s="467"/>
      <c r="IPE2385" s="559"/>
      <c r="IPF2385" s="467"/>
      <c r="IPG2385" s="467"/>
      <c r="IPH2385" s="467"/>
      <c r="IPI2385" s="467"/>
      <c r="IPJ2385" s="467"/>
      <c r="IPK2385" s="467"/>
      <c r="IPL2385" s="467"/>
      <c r="IPM2385" s="467"/>
      <c r="IPN2385" s="467"/>
      <c r="IPO2385" s="467"/>
      <c r="IPP2385" s="467"/>
      <c r="IPQ2385" s="467"/>
      <c r="IPR2385" s="467"/>
      <c r="IPS2385" s="467"/>
      <c r="IPT2385" s="467"/>
      <c r="IPU2385" s="467"/>
      <c r="IPV2385" s="467"/>
      <c r="IPW2385" s="467"/>
      <c r="IPX2385" s="467"/>
      <c r="IPY2385" s="467"/>
      <c r="IPZ2385" s="467"/>
      <c r="IQA2385" s="467"/>
      <c r="IQB2385" s="1055"/>
      <c r="IQC2385" s="695"/>
      <c r="IQD2385" s="696"/>
      <c r="IQE2385" s="696"/>
      <c r="IQF2385" s="697"/>
      <c r="IQG2385" s="697"/>
      <c r="IQH2385" s="473"/>
      <c r="IQI2385" s="470"/>
      <c r="IQJ2385" s="470"/>
      <c r="IQK2385" s="470"/>
      <c r="IQL2385" s="677"/>
      <c r="IQM2385" s="470"/>
      <c r="IQN2385" s="467"/>
      <c r="IQO2385" s="559"/>
      <c r="IQP2385" s="467"/>
      <c r="IQQ2385" s="467"/>
      <c r="IQR2385" s="467"/>
      <c r="IQS2385" s="467"/>
      <c r="IQT2385" s="467"/>
      <c r="IQU2385" s="467"/>
      <c r="IQV2385" s="467"/>
      <c r="IQW2385" s="467"/>
      <c r="IQX2385" s="467"/>
      <c r="IQY2385" s="467"/>
      <c r="IQZ2385" s="467"/>
      <c r="IRA2385" s="467"/>
      <c r="IRB2385" s="467"/>
      <c r="IRC2385" s="467"/>
      <c r="IRD2385" s="467"/>
      <c r="IRE2385" s="467"/>
      <c r="IRF2385" s="467"/>
      <c r="IRG2385" s="467"/>
      <c r="IRH2385" s="467"/>
      <c r="IRI2385" s="467"/>
      <c r="IRJ2385" s="467"/>
      <c r="IRK2385" s="467"/>
      <c r="IRL2385" s="1055"/>
      <c r="IRM2385" s="695"/>
      <c r="IRN2385" s="696"/>
      <c r="IRO2385" s="696"/>
      <c r="IRP2385" s="697"/>
      <c r="IRQ2385" s="697"/>
      <c r="IRR2385" s="473"/>
      <c r="IRS2385" s="470"/>
      <c r="IRT2385" s="470"/>
      <c r="IRU2385" s="470"/>
      <c r="IRV2385" s="677"/>
      <c r="IRW2385" s="470"/>
      <c r="IRX2385" s="467"/>
      <c r="IRY2385" s="559"/>
      <c r="IRZ2385" s="467"/>
      <c r="ISA2385" s="467"/>
      <c r="ISB2385" s="467"/>
      <c r="ISC2385" s="467"/>
      <c r="ISD2385" s="467"/>
      <c r="ISE2385" s="467"/>
      <c r="ISF2385" s="467"/>
      <c r="ISG2385" s="467"/>
      <c r="ISH2385" s="467"/>
      <c r="ISI2385" s="467"/>
      <c r="ISJ2385" s="467"/>
      <c r="ISK2385" s="467"/>
      <c r="ISL2385" s="467"/>
      <c r="ISM2385" s="467"/>
      <c r="ISN2385" s="467"/>
      <c r="ISO2385" s="467"/>
      <c r="ISP2385" s="467"/>
      <c r="ISQ2385" s="467"/>
      <c r="ISR2385" s="467"/>
      <c r="ISS2385" s="467"/>
      <c r="IST2385" s="467"/>
      <c r="ISU2385" s="467"/>
      <c r="ISV2385" s="1055"/>
      <c r="ISW2385" s="695"/>
      <c r="ISX2385" s="696"/>
      <c r="ISY2385" s="696"/>
      <c r="ISZ2385" s="697"/>
      <c r="ITA2385" s="697"/>
      <c r="ITB2385" s="473"/>
      <c r="ITC2385" s="470"/>
      <c r="ITD2385" s="470"/>
      <c r="ITE2385" s="470"/>
      <c r="ITF2385" s="677"/>
      <c r="ITG2385" s="470"/>
      <c r="ITH2385" s="467"/>
      <c r="ITI2385" s="559"/>
      <c r="ITJ2385" s="467"/>
      <c r="ITK2385" s="467"/>
      <c r="ITL2385" s="467"/>
      <c r="ITM2385" s="467"/>
      <c r="ITN2385" s="467"/>
      <c r="ITO2385" s="467"/>
      <c r="ITP2385" s="467"/>
      <c r="ITQ2385" s="467"/>
      <c r="ITR2385" s="467"/>
      <c r="ITS2385" s="467"/>
      <c r="ITT2385" s="467"/>
      <c r="ITU2385" s="467"/>
      <c r="ITV2385" s="467"/>
      <c r="ITW2385" s="467"/>
      <c r="ITX2385" s="467"/>
      <c r="ITY2385" s="467"/>
      <c r="ITZ2385" s="467"/>
      <c r="IUA2385" s="467"/>
      <c r="IUB2385" s="467"/>
      <c r="IUC2385" s="467"/>
      <c r="IUD2385" s="467"/>
      <c r="IUE2385" s="467"/>
      <c r="IUF2385" s="1055"/>
      <c r="IUG2385" s="695"/>
      <c r="IUH2385" s="696"/>
      <c r="IUI2385" s="696"/>
      <c r="IUJ2385" s="697"/>
      <c r="IUK2385" s="697"/>
      <c r="IUL2385" s="473"/>
      <c r="IUM2385" s="470"/>
      <c r="IUN2385" s="470"/>
      <c r="IUO2385" s="470"/>
      <c r="IUP2385" s="677"/>
      <c r="IUQ2385" s="470"/>
      <c r="IUR2385" s="467"/>
      <c r="IUS2385" s="559"/>
      <c r="IUT2385" s="467"/>
      <c r="IUU2385" s="467"/>
      <c r="IUV2385" s="467"/>
      <c r="IUW2385" s="467"/>
      <c r="IUX2385" s="467"/>
      <c r="IUY2385" s="467"/>
      <c r="IUZ2385" s="467"/>
      <c r="IVA2385" s="467"/>
      <c r="IVB2385" s="467"/>
      <c r="IVC2385" s="467"/>
      <c r="IVD2385" s="467"/>
      <c r="IVE2385" s="467"/>
      <c r="IVF2385" s="467"/>
      <c r="IVG2385" s="467"/>
      <c r="IVH2385" s="467"/>
      <c r="IVI2385" s="467"/>
      <c r="IVJ2385" s="467"/>
      <c r="IVK2385" s="467"/>
      <c r="IVL2385" s="467"/>
      <c r="IVM2385" s="467"/>
      <c r="IVN2385" s="467"/>
      <c r="IVO2385" s="467"/>
      <c r="IVP2385" s="1055"/>
      <c r="IVQ2385" s="695"/>
      <c r="IVR2385" s="696"/>
      <c r="IVS2385" s="696"/>
      <c r="IVT2385" s="697"/>
      <c r="IVU2385" s="697"/>
      <c r="IVV2385" s="473"/>
      <c r="IVW2385" s="470"/>
      <c r="IVX2385" s="470"/>
      <c r="IVY2385" s="470"/>
      <c r="IVZ2385" s="677"/>
      <c r="IWA2385" s="470"/>
      <c r="IWB2385" s="467"/>
      <c r="IWC2385" s="559"/>
      <c r="IWD2385" s="467"/>
      <c r="IWE2385" s="467"/>
      <c r="IWF2385" s="467"/>
      <c r="IWG2385" s="467"/>
      <c r="IWH2385" s="467"/>
      <c r="IWI2385" s="467"/>
      <c r="IWJ2385" s="467"/>
      <c r="IWK2385" s="467"/>
      <c r="IWL2385" s="467"/>
      <c r="IWM2385" s="467"/>
      <c r="IWN2385" s="467"/>
      <c r="IWO2385" s="467"/>
      <c r="IWP2385" s="467"/>
      <c r="IWQ2385" s="467"/>
      <c r="IWR2385" s="467"/>
      <c r="IWS2385" s="467"/>
      <c r="IWT2385" s="467"/>
      <c r="IWU2385" s="467"/>
      <c r="IWV2385" s="467"/>
      <c r="IWW2385" s="467"/>
      <c r="IWX2385" s="467"/>
      <c r="IWY2385" s="467"/>
      <c r="IWZ2385" s="1055"/>
      <c r="IXA2385" s="695"/>
      <c r="IXB2385" s="696"/>
      <c r="IXC2385" s="696"/>
      <c r="IXD2385" s="697"/>
      <c r="IXE2385" s="697"/>
      <c r="IXF2385" s="473"/>
      <c r="IXG2385" s="470"/>
      <c r="IXH2385" s="470"/>
      <c r="IXI2385" s="470"/>
      <c r="IXJ2385" s="677"/>
      <c r="IXK2385" s="470"/>
      <c r="IXL2385" s="467"/>
      <c r="IXM2385" s="559"/>
      <c r="IXN2385" s="467"/>
      <c r="IXO2385" s="467"/>
      <c r="IXP2385" s="467"/>
      <c r="IXQ2385" s="467"/>
      <c r="IXR2385" s="467"/>
      <c r="IXS2385" s="467"/>
      <c r="IXT2385" s="467"/>
      <c r="IXU2385" s="467"/>
      <c r="IXV2385" s="467"/>
      <c r="IXW2385" s="467"/>
      <c r="IXX2385" s="467"/>
      <c r="IXY2385" s="467"/>
      <c r="IXZ2385" s="467"/>
      <c r="IYA2385" s="467"/>
      <c r="IYB2385" s="467"/>
      <c r="IYC2385" s="467"/>
      <c r="IYD2385" s="467"/>
      <c r="IYE2385" s="467"/>
      <c r="IYF2385" s="467"/>
      <c r="IYG2385" s="467"/>
      <c r="IYH2385" s="467"/>
      <c r="IYI2385" s="467"/>
      <c r="IYJ2385" s="1055"/>
      <c r="IYK2385" s="695"/>
      <c r="IYL2385" s="696"/>
      <c r="IYM2385" s="696"/>
      <c r="IYN2385" s="697"/>
      <c r="IYO2385" s="697"/>
      <c r="IYP2385" s="473"/>
      <c r="IYQ2385" s="470"/>
      <c r="IYR2385" s="470"/>
      <c r="IYS2385" s="470"/>
      <c r="IYT2385" s="677"/>
      <c r="IYU2385" s="470"/>
      <c r="IYV2385" s="467"/>
      <c r="IYW2385" s="559"/>
      <c r="IYX2385" s="467"/>
      <c r="IYY2385" s="467"/>
      <c r="IYZ2385" s="467"/>
      <c r="IZA2385" s="467"/>
      <c r="IZB2385" s="467"/>
      <c r="IZC2385" s="467"/>
      <c r="IZD2385" s="467"/>
      <c r="IZE2385" s="467"/>
      <c r="IZF2385" s="467"/>
      <c r="IZG2385" s="467"/>
      <c r="IZH2385" s="467"/>
      <c r="IZI2385" s="467"/>
      <c r="IZJ2385" s="467"/>
      <c r="IZK2385" s="467"/>
      <c r="IZL2385" s="467"/>
      <c r="IZM2385" s="467"/>
      <c r="IZN2385" s="467"/>
      <c r="IZO2385" s="467"/>
      <c r="IZP2385" s="467"/>
      <c r="IZQ2385" s="467"/>
      <c r="IZR2385" s="467"/>
      <c r="IZS2385" s="467"/>
      <c r="IZT2385" s="1055"/>
      <c r="IZU2385" s="695"/>
      <c r="IZV2385" s="696"/>
      <c r="IZW2385" s="696"/>
      <c r="IZX2385" s="697"/>
      <c r="IZY2385" s="697"/>
      <c r="IZZ2385" s="473"/>
      <c r="JAA2385" s="470"/>
      <c r="JAB2385" s="470"/>
      <c r="JAC2385" s="470"/>
      <c r="JAD2385" s="677"/>
      <c r="JAE2385" s="470"/>
      <c r="JAF2385" s="467"/>
      <c r="JAG2385" s="559"/>
      <c r="JAH2385" s="467"/>
      <c r="JAI2385" s="467"/>
      <c r="JAJ2385" s="467"/>
      <c r="JAK2385" s="467"/>
      <c r="JAL2385" s="467"/>
      <c r="JAM2385" s="467"/>
      <c r="JAN2385" s="467"/>
      <c r="JAO2385" s="467"/>
      <c r="JAP2385" s="467"/>
      <c r="JAQ2385" s="467"/>
      <c r="JAR2385" s="467"/>
      <c r="JAS2385" s="467"/>
      <c r="JAT2385" s="467"/>
      <c r="JAU2385" s="467"/>
      <c r="JAV2385" s="467"/>
      <c r="JAW2385" s="467"/>
      <c r="JAX2385" s="467"/>
      <c r="JAY2385" s="467"/>
      <c r="JAZ2385" s="467"/>
      <c r="JBA2385" s="467"/>
      <c r="JBB2385" s="467"/>
      <c r="JBC2385" s="467"/>
      <c r="JBD2385" s="1055"/>
      <c r="JBE2385" s="695"/>
      <c r="JBF2385" s="696"/>
      <c r="JBG2385" s="696"/>
      <c r="JBH2385" s="697"/>
      <c r="JBI2385" s="697"/>
      <c r="JBJ2385" s="473"/>
      <c r="JBK2385" s="470"/>
      <c r="JBL2385" s="470"/>
      <c r="JBM2385" s="470"/>
      <c r="JBN2385" s="677"/>
      <c r="JBO2385" s="470"/>
      <c r="JBP2385" s="467"/>
      <c r="JBQ2385" s="559"/>
      <c r="JBR2385" s="467"/>
      <c r="JBS2385" s="467"/>
      <c r="JBT2385" s="467"/>
      <c r="JBU2385" s="467"/>
      <c r="JBV2385" s="467"/>
      <c r="JBW2385" s="467"/>
      <c r="JBX2385" s="467"/>
      <c r="JBY2385" s="467"/>
      <c r="JBZ2385" s="467"/>
      <c r="JCA2385" s="467"/>
      <c r="JCB2385" s="467"/>
      <c r="JCC2385" s="467"/>
      <c r="JCD2385" s="467"/>
      <c r="JCE2385" s="467"/>
      <c r="JCF2385" s="467"/>
      <c r="JCG2385" s="467"/>
      <c r="JCH2385" s="467"/>
      <c r="JCI2385" s="467"/>
      <c r="JCJ2385" s="467"/>
      <c r="JCK2385" s="467"/>
      <c r="JCL2385" s="467"/>
      <c r="JCM2385" s="467"/>
      <c r="JCN2385" s="1055"/>
      <c r="JCO2385" s="695"/>
      <c r="JCP2385" s="696"/>
      <c r="JCQ2385" s="696"/>
      <c r="JCR2385" s="697"/>
      <c r="JCS2385" s="697"/>
      <c r="JCT2385" s="473"/>
      <c r="JCU2385" s="470"/>
      <c r="JCV2385" s="470"/>
      <c r="JCW2385" s="470"/>
      <c r="JCX2385" s="677"/>
      <c r="JCY2385" s="470"/>
      <c r="JCZ2385" s="467"/>
      <c r="JDA2385" s="559"/>
      <c r="JDB2385" s="467"/>
      <c r="JDC2385" s="467"/>
      <c r="JDD2385" s="467"/>
      <c r="JDE2385" s="467"/>
      <c r="JDF2385" s="467"/>
      <c r="JDG2385" s="467"/>
      <c r="JDH2385" s="467"/>
      <c r="JDI2385" s="467"/>
      <c r="JDJ2385" s="467"/>
      <c r="JDK2385" s="467"/>
      <c r="JDL2385" s="467"/>
      <c r="JDM2385" s="467"/>
      <c r="JDN2385" s="467"/>
      <c r="JDO2385" s="467"/>
      <c r="JDP2385" s="467"/>
      <c r="JDQ2385" s="467"/>
      <c r="JDR2385" s="467"/>
      <c r="JDS2385" s="467"/>
      <c r="JDT2385" s="467"/>
      <c r="JDU2385" s="467"/>
      <c r="JDV2385" s="467"/>
      <c r="JDW2385" s="467"/>
      <c r="JDX2385" s="1055"/>
      <c r="JDY2385" s="695"/>
      <c r="JDZ2385" s="696"/>
      <c r="JEA2385" s="696"/>
      <c r="JEB2385" s="697"/>
      <c r="JEC2385" s="697"/>
      <c r="JED2385" s="473"/>
      <c r="JEE2385" s="470"/>
      <c r="JEF2385" s="470"/>
      <c r="JEG2385" s="470"/>
      <c r="JEH2385" s="677"/>
      <c r="JEI2385" s="470"/>
      <c r="JEJ2385" s="467"/>
      <c r="JEK2385" s="559"/>
      <c r="JEL2385" s="467"/>
      <c r="JEM2385" s="467"/>
      <c r="JEN2385" s="467"/>
      <c r="JEO2385" s="467"/>
      <c r="JEP2385" s="467"/>
      <c r="JEQ2385" s="467"/>
      <c r="JER2385" s="467"/>
      <c r="JES2385" s="467"/>
      <c r="JET2385" s="467"/>
      <c r="JEU2385" s="467"/>
      <c r="JEV2385" s="467"/>
      <c r="JEW2385" s="467"/>
      <c r="JEX2385" s="467"/>
      <c r="JEY2385" s="467"/>
      <c r="JEZ2385" s="467"/>
      <c r="JFA2385" s="467"/>
      <c r="JFB2385" s="467"/>
      <c r="JFC2385" s="467"/>
      <c r="JFD2385" s="467"/>
      <c r="JFE2385" s="467"/>
      <c r="JFF2385" s="467"/>
      <c r="JFG2385" s="467"/>
      <c r="JFH2385" s="1055"/>
      <c r="JFI2385" s="695"/>
      <c r="JFJ2385" s="696"/>
      <c r="JFK2385" s="696"/>
      <c r="JFL2385" s="697"/>
      <c r="JFM2385" s="697"/>
      <c r="JFN2385" s="473"/>
      <c r="JFO2385" s="470"/>
      <c r="JFP2385" s="470"/>
      <c r="JFQ2385" s="470"/>
      <c r="JFR2385" s="677"/>
      <c r="JFS2385" s="470"/>
      <c r="JFT2385" s="467"/>
      <c r="JFU2385" s="559"/>
      <c r="JFV2385" s="467"/>
      <c r="JFW2385" s="467"/>
      <c r="JFX2385" s="467"/>
      <c r="JFY2385" s="467"/>
      <c r="JFZ2385" s="467"/>
      <c r="JGA2385" s="467"/>
      <c r="JGB2385" s="467"/>
      <c r="JGC2385" s="467"/>
      <c r="JGD2385" s="467"/>
      <c r="JGE2385" s="467"/>
      <c r="JGF2385" s="467"/>
      <c r="JGG2385" s="467"/>
      <c r="JGH2385" s="467"/>
      <c r="JGI2385" s="467"/>
      <c r="JGJ2385" s="467"/>
      <c r="JGK2385" s="467"/>
      <c r="JGL2385" s="467"/>
      <c r="JGM2385" s="467"/>
      <c r="JGN2385" s="467"/>
      <c r="JGO2385" s="467"/>
      <c r="JGP2385" s="467"/>
      <c r="JGQ2385" s="467"/>
      <c r="JGR2385" s="1055"/>
      <c r="JGS2385" s="695"/>
      <c r="JGT2385" s="696"/>
      <c r="JGU2385" s="696"/>
      <c r="JGV2385" s="697"/>
      <c r="JGW2385" s="697"/>
      <c r="JGX2385" s="473"/>
      <c r="JGY2385" s="470"/>
      <c r="JGZ2385" s="470"/>
      <c r="JHA2385" s="470"/>
      <c r="JHB2385" s="677"/>
      <c r="JHC2385" s="470"/>
      <c r="JHD2385" s="467"/>
      <c r="JHE2385" s="559"/>
      <c r="JHF2385" s="467"/>
      <c r="JHG2385" s="467"/>
      <c r="JHH2385" s="467"/>
      <c r="JHI2385" s="467"/>
      <c r="JHJ2385" s="467"/>
      <c r="JHK2385" s="467"/>
      <c r="JHL2385" s="467"/>
      <c r="JHM2385" s="467"/>
      <c r="JHN2385" s="467"/>
      <c r="JHO2385" s="467"/>
      <c r="JHP2385" s="467"/>
      <c r="JHQ2385" s="467"/>
      <c r="JHR2385" s="467"/>
      <c r="JHS2385" s="467"/>
      <c r="JHT2385" s="467"/>
      <c r="JHU2385" s="467"/>
      <c r="JHV2385" s="467"/>
      <c r="JHW2385" s="467"/>
      <c r="JHX2385" s="467"/>
      <c r="JHY2385" s="467"/>
      <c r="JHZ2385" s="467"/>
      <c r="JIA2385" s="467"/>
      <c r="JIB2385" s="1055"/>
      <c r="JIC2385" s="695"/>
      <c r="JID2385" s="696"/>
      <c r="JIE2385" s="696"/>
      <c r="JIF2385" s="697"/>
      <c r="JIG2385" s="697"/>
      <c r="JIH2385" s="473"/>
      <c r="JII2385" s="470"/>
      <c r="JIJ2385" s="470"/>
      <c r="JIK2385" s="470"/>
      <c r="JIL2385" s="677"/>
      <c r="JIM2385" s="470"/>
      <c r="JIN2385" s="467"/>
      <c r="JIO2385" s="559"/>
      <c r="JIP2385" s="467"/>
      <c r="JIQ2385" s="467"/>
      <c r="JIR2385" s="467"/>
      <c r="JIS2385" s="467"/>
      <c r="JIT2385" s="467"/>
      <c r="JIU2385" s="467"/>
      <c r="JIV2385" s="467"/>
      <c r="JIW2385" s="467"/>
      <c r="JIX2385" s="467"/>
      <c r="JIY2385" s="467"/>
      <c r="JIZ2385" s="467"/>
      <c r="JJA2385" s="467"/>
      <c r="JJB2385" s="467"/>
      <c r="JJC2385" s="467"/>
      <c r="JJD2385" s="467"/>
      <c r="JJE2385" s="467"/>
      <c r="JJF2385" s="467"/>
      <c r="JJG2385" s="467"/>
      <c r="JJH2385" s="467"/>
      <c r="JJI2385" s="467"/>
      <c r="JJJ2385" s="467"/>
      <c r="JJK2385" s="467"/>
      <c r="JJL2385" s="1055"/>
      <c r="JJM2385" s="695"/>
      <c r="JJN2385" s="696"/>
      <c r="JJO2385" s="696"/>
      <c r="JJP2385" s="697"/>
      <c r="JJQ2385" s="697"/>
      <c r="JJR2385" s="473"/>
      <c r="JJS2385" s="470"/>
      <c r="JJT2385" s="470"/>
      <c r="JJU2385" s="470"/>
      <c r="JJV2385" s="677"/>
      <c r="JJW2385" s="470"/>
      <c r="JJX2385" s="467"/>
      <c r="JJY2385" s="559"/>
      <c r="JJZ2385" s="467"/>
      <c r="JKA2385" s="467"/>
      <c r="JKB2385" s="467"/>
      <c r="JKC2385" s="467"/>
      <c r="JKD2385" s="467"/>
      <c r="JKE2385" s="467"/>
      <c r="JKF2385" s="467"/>
      <c r="JKG2385" s="467"/>
      <c r="JKH2385" s="467"/>
      <c r="JKI2385" s="467"/>
      <c r="JKJ2385" s="467"/>
      <c r="JKK2385" s="467"/>
      <c r="JKL2385" s="467"/>
      <c r="JKM2385" s="467"/>
      <c r="JKN2385" s="467"/>
      <c r="JKO2385" s="467"/>
      <c r="JKP2385" s="467"/>
      <c r="JKQ2385" s="467"/>
      <c r="JKR2385" s="467"/>
      <c r="JKS2385" s="467"/>
      <c r="JKT2385" s="467"/>
      <c r="JKU2385" s="467"/>
      <c r="JKV2385" s="1055"/>
      <c r="JKW2385" s="695"/>
      <c r="JKX2385" s="696"/>
      <c r="JKY2385" s="696"/>
      <c r="JKZ2385" s="697"/>
      <c r="JLA2385" s="697"/>
      <c r="JLB2385" s="473"/>
      <c r="JLC2385" s="470"/>
      <c r="JLD2385" s="470"/>
      <c r="JLE2385" s="470"/>
      <c r="JLF2385" s="677"/>
      <c r="JLG2385" s="470"/>
      <c r="JLH2385" s="467"/>
      <c r="JLI2385" s="559"/>
      <c r="JLJ2385" s="467"/>
      <c r="JLK2385" s="467"/>
      <c r="JLL2385" s="467"/>
      <c r="JLM2385" s="467"/>
      <c r="JLN2385" s="467"/>
      <c r="JLO2385" s="467"/>
      <c r="JLP2385" s="467"/>
      <c r="JLQ2385" s="467"/>
      <c r="JLR2385" s="467"/>
      <c r="JLS2385" s="467"/>
      <c r="JLT2385" s="467"/>
      <c r="JLU2385" s="467"/>
      <c r="JLV2385" s="467"/>
      <c r="JLW2385" s="467"/>
      <c r="JLX2385" s="467"/>
      <c r="JLY2385" s="467"/>
      <c r="JLZ2385" s="467"/>
      <c r="JMA2385" s="467"/>
      <c r="JMB2385" s="467"/>
      <c r="JMC2385" s="467"/>
      <c r="JMD2385" s="467"/>
      <c r="JME2385" s="467"/>
      <c r="JMF2385" s="1055"/>
      <c r="JMG2385" s="695"/>
      <c r="JMH2385" s="696"/>
      <c r="JMI2385" s="696"/>
      <c r="JMJ2385" s="697"/>
      <c r="JMK2385" s="697"/>
      <c r="JML2385" s="473"/>
      <c r="JMM2385" s="470"/>
      <c r="JMN2385" s="470"/>
      <c r="JMO2385" s="470"/>
      <c r="JMP2385" s="677"/>
      <c r="JMQ2385" s="470"/>
      <c r="JMR2385" s="467"/>
      <c r="JMS2385" s="559"/>
      <c r="JMT2385" s="467"/>
      <c r="JMU2385" s="467"/>
      <c r="JMV2385" s="467"/>
      <c r="JMW2385" s="467"/>
      <c r="JMX2385" s="467"/>
      <c r="JMY2385" s="467"/>
      <c r="JMZ2385" s="467"/>
      <c r="JNA2385" s="467"/>
      <c r="JNB2385" s="467"/>
      <c r="JNC2385" s="467"/>
      <c r="JND2385" s="467"/>
      <c r="JNE2385" s="467"/>
      <c r="JNF2385" s="467"/>
      <c r="JNG2385" s="467"/>
      <c r="JNH2385" s="467"/>
      <c r="JNI2385" s="467"/>
      <c r="JNJ2385" s="467"/>
      <c r="JNK2385" s="467"/>
      <c r="JNL2385" s="467"/>
      <c r="JNM2385" s="467"/>
      <c r="JNN2385" s="467"/>
      <c r="JNO2385" s="467"/>
      <c r="JNP2385" s="1055"/>
      <c r="JNQ2385" s="695"/>
      <c r="JNR2385" s="696"/>
      <c r="JNS2385" s="696"/>
      <c r="JNT2385" s="697"/>
      <c r="JNU2385" s="697"/>
      <c r="JNV2385" s="473"/>
      <c r="JNW2385" s="470"/>
      <c r="JNX2385" s="470"/>
      <c r="JNY2385" s="470"/>
      <c r="JNZ2385" s="677"/>
      <c r="JOA2385" s="470"/>
      <c r="JOB2385" s="467"/>
      <c r="JOC2385" s="559"/>
      <c r="JOD2385" s="467"/>
      <c r="JOE2385" s="467"/>
      <c r="JOF2385" s="467"/>
      <c r="JOG2385" s="467"/>
      <c r="JOH2385" s="467"/>
      <c r="JOI2385" s="467"/>
      <c r="JOJ2385" s="467"/>
      <c r="JOK2385" s="467"/>
      <c r="JOL2385" s="467"/>
      <c r="JOM2385" s="467"/>
      <c r="JON2385" s="467"/>
      <c r="JOO2385" s="467"/>
      <c r="JOP2385" s="467"/>
      <c r="JOQ2385" s="467"/>
      <c r="JOR2385" s="467"/>
      <c r="JOS2385" s="467"/>
      <c r="JOT2385" s="467"/>
      <c r="JOU2385" s="467"/>
      <c r="JOV2385" s="467"/>
      <c r="JOW2385" s="467"/>
      <c r="JOX2385" s="467"/>
      <c r="JOY2385" s="467"/>
      <c r="JOZ2385" s="1055"/>
      <c r="JPA2385" s="695"/>
      <c r="JPB2385" s="696"/>
      <c r="JPC2385" s="696"/>
      <c r="JPD2385" s="697"/>
      <c r="JPE2385" s="697"/>
      <c r="JPF2385" s="473"/>
      <c r="JPG2385" s="470"/>
      <c r="JPH2385" s="470"/>
      <c r="JPI2385" s="470"/>
      <c r="JPJ2385" s="677"/>
      <c r="JPK2385" s="470"/>
      <c r="JPL2385" s="467"/>
      <c r="JPM2385" s="559"/>
      <c r="JPN2385" s="467"/>
      <c r="JPO2385" s="467"/>
      <c r="JPP2385" s="467"/>
      <c r="JPQ2385" s="467"/>
      <c r="JPR2385" s="467"/>
      <c r="JPS2385" s="467"/>
      <c r="JPT2385" s="467"/>
      <c r="JPU2385" s="467"/>
      <c r="JPV2385" s="467"/>
      <c r="JPW2385" s="467"/>
      <c r="JPX2385" s="467"/>
      <c r="JPY2385" s="467"/>
      <c r="JPZ2385" s="467"/>
      <c r="JQA2385" s="467"/>
      <c r="JQB2385" s="467"/>
      <c r="JQC2385" s="467"/>
      <c r="JQD2385" s="467"/>
      <c r="JQE2385" s="467"/>
      <c r="JQF2385" s="467"/>
      <c r="JQG2385" s="467"/>
      <c r="JQH2385" s="467"/>
      <c r="JQI2385" s="467"/>
      <c r="JQJ2385" s="1055"/>
      <c r="JQK2385" s="695"/>
      <c r="JQL2385" s="696"/>
      <c r="JQM2385" s="696"/>
      <c r="JQN2385" s="697"/>
      <c r="JQO2385" s="697"/>
      <c r="JQP2385" s="473"/>
      <c r="JQQ2385" s="470"/>
      <c r="JQR2385" s="470"/>
      <c r="JQS2385" s="470"/>
      <c r="JQT2385" s="677"/>
      <c r="JQU2385" s="470"/>
      <c r="JQV2385" s="467"/>
      <c r="JQW2385" s="559"/>
      <c r="JQX2385" s="467"/>
      <c r="JQY2385" s="467"/>
      <c r="JQZ2385" s="467"/>
      <c r="JRA2385" s="467"/>
      <c r="JRB2385" s="467"/>
      <c r="JRC2385" s="467"/>
      <c r="JRD2385" s="467"/>
      <c r="JRE2385" s="467"/>
      <c r="JRF2385" s="467"/>
      <c r="JRG2385" s="467"/>
      <c r="JRH2385" s="467"/>
      <c r="JRI2385" s="467"/>
      <c r="JRJ2385" s="467"/>
      <c r="JRK2385" s="467"/>
      <c r="JRL2385" s="467"/>
      <c r="JRM2385" s="467"/>
      <c r="JRN2385" s="467"/>
      <c r="JRO2385" s="467"/>
      <c r="JRP2385" s="467"/>
      <c r="JRQ2385" s="467"/>
      <c r="JRR2385" s="467"/>
      <c r="JRS2385" s="467"/>
      <c r="JRT2385" s="1055"/>
      <c r="JRU2385" s="695"/>
      <c r="JRV2385" s="696"/>
      <c r="JRW2385" s="696"/>
      <c r="JRX2385" s="697"/>
      <c r="JRY2385" s="697"/>
      <c r="JRZ2385" s="473"/>
      <c r="JSA2385" s="470"/>
      <c r="JSB2385" s="470"/>
      <c r="JSC2385" s="470"/>
      <c r="JSD2385" s="677"/>
      <c r="JSE2385" s="470"/>
      <c r="JSF2385" s="467"/>
      <c r="JSG2385" s="559"/>
      <c r="JSH2385" s="467"/>
      <c r="JSI2385" s="467"/>
      <c r="JSJ2385" s="467"/>
      <c r="JSK2385" s="467"/>
      <c r="JSL2385" s="467"/>
      <c r="JSM2385" s="467"/>
      <c r="JSN2385" s="467"/>
      <c r="JSO2385" s="467"/>
      <c r="JSP2385" s="467"/>
      <c r="JSQ2385" s="467"/>
      <c r="JSR2385" s="467"/>
      <c r="JSS2385" s="467"/>
      <c r="JST2385" s="467"/>
      <c r="JSU2385" s="467"/>
      <c r="JSV2385" s="467"/>
      <c r="JSW2385" s="467"/>
      <c r="JSX2385" s="467"/>
      <c r="JSY2385" s="467"/>
      <c r="JSZ2385" s="467"/>
      <c r="JTA2385" s="467"/>
      <c r="JTB2385" s="467"/>
      <c r="JTC2385" s="467"/>
      <c r="JTD2385" s="1055"/>
      <c r="JTE2385" s="695"/>
      <c r="JTF2385" s="696"/>
      <c r="JTG2385" s="696"/>
      <c r="JTH2385" s="697"/>
      <c r="JTI2385" s="697"/>
      <c r="JTJ2385" s="473"/>
      <c r="JTK2385" s="470"/>
      <c r="JTL2385" s="470"/>
      <c r="JTM2385" s="470"/>
      <c r="JTN2385" s="677"/>
      <c r="JTO2385" s="470"/>
      <c r="JTP2385" s="467"/>
      <c r="JTQ2385" s="559"/>
      <c r="JTR2385" s="467"/>
      <c r="JTS2385" s="467"/>
      <c r="JTT2385" s="467"/>
      <c r="JTU2385" s="467"/>
      <c r="JTV2385" s="467"/>
      <c r="JTW2385" s="467"/>
      <c r="JTX2385" s="467"/>
      <c r="JTY2385" s="467"/>
      <c r="JTZ2385" s="467"/>
      <c r="JUA2385" s="467"/>
      <c r="JUB2385" s="467"/>
      <c r="JUC2385" s="467"/>
      <c r="JUD2385" s="467"/>
      <c r="JUE2385" s="467"/>
      <c r="JUF2385" s="467"/>
      <c r="JUG2385" s="467"/>
      <c r="JUH2385" s="467"/>
      <c r="JUI2385" s="467"/>
      <c r="JUJ2385" s="467"/>
      <c r="JUK2385" s="467"/>
      <c r="JUL2385" s="467"/>
      <c r="JUM2385" s="467"/>
      <c r="JUN2385" s="1055"/>
      <c r="JUO2385" s="695"/>
      <c r="JUP2385" s="696"/>
      <c r="JUQ2385" s="696"/>
      <c r="JUR2385" s="697"/>
      <c r="JUS2385" s="697"/>
      <c r="JUT2385" s="473"/>
      <c r="JUU2385" s="470"/>
      <c r="JUV2385" s="470"/>
      <c r="JUW2385" s="470"/>
      <c r="JUX2385" s="677"/>
      <c r="JUY2385" s="470"/>
      <c r="JUZ2385" s="467"/>
      <c r="JVA2385" s="559"/>
      <c r="JVB2385" s="467"/>
      <c r="JVC2385" s="467"/>
      <c r="JVD2385" s="467"/>
      <c r="JVE2385" s="467"/>
      <c r="JVF2385" s="467"/>
      <c r="JVG2385" s="467"/>
      <c r="JVH2385" s="467"/>
      <c r="JVI2385" s="467"/>
      <c r="JVJ2385" s="467"/>
      <c r="JVK2385" s="467"/>
      <c r="JVL2385" s="467"/>
      <c r="JVM2385" s="467"/>
      <c r="JVN2385" s="467"/>
      <c r="JVO2385" s="467"/>
      <c r="JVP2385" s="467"/>
      <c r="JVQ2385" s="467"/>
      <c r="JVR2385" s="467"/>
      <c r="JVS2385" s="467"/>
      <c r="JVT2385" s="467"/>
      <c r="JVU2385" s="467"/>
      <c r="JVV2385" s="467"/>
      <c r="JVW2385" s="467"/>
      <c r="JVX2385" s="1055"/>
      <c r="JVY2385" s="695"/>
      <c r="JVZ2385" s="696"/>
      <c r="JWA2385" s="696"/>
      <c r="JWB2385" s="697"/>
      <c r="JWC2385" s="697"/>
      <c r="JWD2385" s="473"/>
      <c r="JWE2385" s="470"/>
      <c r="JWF2385" s="470"/>
      <c r="JWG2385" s="470"/>
      <c r="JWH2385" s="677"/>
      <c r="JWI2385" s="470"/>
      <c r="JWJ2385" s="467"/>
      <c r="JWK2385" s="559"/>
      <c r="JWL2385" s="467"/>
      <c r="JWM2385" s="467"/>
      <c r="JWN2385" s="467"/>
      <c r="JWO2385" s="467"/>
      <c r="JWP2385" s="467"/>
      <c r="JWQ2385" s="467"/>
      <c r="JWR2385" s="467"/>
      <c r="JWS2385" s="467"/>
      <c r="JWT2385" s="467"/>
      <c r="JWU2385" s="467"/>
      <c r="JWV2385" s="467"/>
      <c r="JWW2385" s="467"/>
      <c r="JWX2385" s="467"/>
      <c r="JWY2385" s="467"/>
      <c r="JWZ2385" s="467"/>
      <c r="JXA2385" s="467"/>
      <c r="JXB2385" s="467"/>
      <c r="JXC2385" s="467"/>
      <c r="JXD2385" s="467"/>
      <c r="JXE2385" s="467"/>
      <c r="JXF2385" s="467"/>
      <c r="JXG2385" s="467"/>
      <c r="JXH2385" s="1055"/>
      <c r="JXI2385" s="695"/>
      <c r="JXJ2385" s="696"/>
      <c r="JXK2385" s="696"/>
      <c r="JXL2385" s="697"/>
      <c r="JXM2385" s="697"/>
      <c r="JXN2385" s="473"/>
      <c r="JXO2385" s="470"/>
      <c r="JXP2385" s="470"/>
      <c r="JXQ2385" s="470"/>
      <c r="JXR2385" s="677"/>
      <c r="JXS2385" s="470"/>
      <c r="JXT2385" s="467"/>
      <c r="JXU2385" s="559"/>
      <c r="JXV2385" s="467"/>
      <c r="JXW2385" s="467"/>
      <c r="JXX2385" s="467"/>
      <c r="JXY2385" s="467"/>
      <c r="JXZ2385" s="467"/>
      <c r="JYA2385" s="467"/>
      <c r="JYB2385" s="467"/>
      <c r="JYC2385" s="467"/>
      <c r="JYD2385" s="467"/>
      <c r="JYE2385" s="467"/>
      <c r="JYF2385" s="467"/>
      <c r="JYG2385" s="467"/>
      <c r="JYH2385" s="467"/>
      <c r="JYI2385" s="467"/>
      <c r="JYJ2385" s="467"/>
      <c r="JYK2385" s="467"/>
      <c r="JYL2385" s="467"/>
      <c r="JYM2385" s="467"/>
      <c r="JYN2385" s="467"/>
      <c r="JYO2385" s="467"/>
      <c r="JYP2385" s="467"/>
      <c r="JYQ2385" s="467"/>
      <c r="JYR2385" s="1055"/>
      <c r="JYS2385" s="695"/>
      <c r="JYT2385" s="696"/>
      <c r="JYU2385" s="696"/>
      <c r="JYV2385" s="697"/>
      <c r="JYW2385" s="697"/>
      <c r="JYX2385" s="473"/>
      <c r="JYY2385" s="470"/>
      <c r="JYZ2385" s="470"/>
      <c r="JZA2385" s="470"/>
      <c r="JZB2385" s="677"/>
      <c r="JZC2385" s="470"/>
      <c r="JZD2385" s="467"/>
      <c r="JZE2385" s="559"/>
      <c r="JZF2385" s="467"/>
      <c r="JZG2385" s="467"/>
      <c r="JZH2385" s="467"/>
      <c r="JZI2385" s="467"/>
      <c r="JZJ2385" s="467"/>
      <c r="JZK2385" s="467"/>
      <c r="JZL2385" s="467"/>
      <c r="JZM2385" s="467"/>
      <c r="JZN2385" s="467"/>
      <c r="JZO2385" s="467"/>
      <c r="JZP2385" s="467"/>
      <c r="JZQ2385" s="467"/>
      <c r="JZR2385" s="467"/>
      <c r="JZS2385" s="467"/>
      <c r="JZT2385" s="467"/>
      <c r="JZU2385" s="467"/>
      <c r="JZV2385" s="467"/>
      <c r="JZW2385" s="467"/>
      <c r="JZX2385" s="467"/>
      <c r="JZY2385" s="467"/>
      <c r="JZZ2385" s="467"/>
      <c r="KAA2385" s="467"/>
      <c r="KAB2385" s="1055"/>
      <c r="KAC2385" s="695"/>
      <c r="KAD2385" s="696"/>
      <c r="KAE2385" s="696"/>
      <c r="KAF2385" s="697"/>
      <c r="KAG2385" s="697"/>
      <c r="KAH2385" s="473"/>
      <c r="KAI2385" s="470"/>
      <c r="KAJ2385" s="470"/>
      <c r="KAK2385" s="470"/>
      <c r="KAL2385" s="677"/>
      <c r="KAM2385" s="470"/>
      <c r="KAN2385" s="467"/>
      <c r="KAO2385" s="559"/>
      <c r="KAP2385" s="467"/>
      <c r="KAQ2385" s="467"/>
      <c r="KAR2385" s="467"/>
      <c r="KAS2385" s="467"/>
      <c r="KAT2385" s="467"/>
      <c r="KAU2385" s="467"/>
      <c r="KAV2385" s="467"/>
      <c r="KAW2385" s="467"/>
      <c r="KAX2385" s="467"/>
      <c r="KAY2385" s="467"/>
      <c r="KAZ2385" s="467"/>
      <c r="KBA2385" s="467"/>
      <c r="KBB2385" s="467"/>
      <c r="KBC2385" s="467"/>
      <c r="KBD2385" s="467"/>
      <c r="KBE2385" s="467"/>
      <c r="KBF2385" s="467"/>
      <c r="KBG2385" s="467"/>
      <c r="KBH2385" s="467"/>
      <c r="KBI2385" s="467"/>
      <c r="KBJ2385" s="467"/>
      <c r="KBK2385" s="467"/>
      <c r="KBL2385" s="1055"/>
      <c r="KBM2385" s="695"/>
      <c r="KBN2385" s="696"/>
      <c r="KBO2385" s="696"/>
      <c r="KBP2385" s="697"/>
      <c r="KBQ2385" s="697"/>
      <c r="KBR2385" s="473"/>
      <c r="KBS2385" s="470"/>
      <c r="KBT2385" s="470"/>
      <c r="KBU2385" s="470"/>
      <c r="KBV2385" s="677"/>
      <c r="KBW2385" s="470"/>
      <c r="KBX2385" s="467"/>
      <c r="KBY2385" s="559"/>
      <c r="KBZ2385" s="467"/>
      <c r="KCA2385" s="467"/>
      <c r="KCB2385" s="467"/>
      <c r="KCC2385" s="467"/>
      <c r="KCD2385" s="467"/>
      <c r="KCE2385" s="467"/>
      <c r="KCF2385" s="467"/>
      <c r="KCG2385" s="467"/>
      <c r="KCH2385" s="467"/>
      <c r="KCI2385" s="467"/>
      <c r="KCJ2385" s="467"/>
      <c r="KCK2385" s="467"/>
      <c r="KCL2385" s="467"/>
      <c r="KCM2385" s="467"/>
      <c r="KCN2385" s="467"/>
      <c r="KCO2385" s="467"/>
      <c r="KCP2385" s="467"/>
      <c r="KCQ2385" s="467"/>
      <c r="KCR2385" s="467"/>
      <c r="KCS2385" s="467"/>
      <c r="KCT2385" s="467"/>
      <c r="KCU2385" s="467"/>
      <c r="KCV2385" s="1055"/>
      <c r="KCW2385" s="695"/>
      <c r="KCX2385" s="696"/>
      <c r="KCY2385" s="696"/>
      <c r="KCZ2385" s="697"/>
      <c r="KDA2385" s="697"/>
      <c r="KDB2385" s="473"/>
      <c r="KDC2385" s="470"/>
      <c r="KDD2385" s="470"/>
      <c r="KDE2385" s="470"/>
      <c r="KDF2385" s="677"/>
      <c r="KDG2385" s="470"/>
      <c r="KDH2385" s="467"/>
      <c r="KDI2385" s="559"/>
      <c r="KDJ2385" s="467"/>
      <c r="KDK2385" s="467"/>
      <c r="KDL2385" s="467"/>
      <c r="KDM2385" s="467"/>
      <c r="KDN2385" s="467"/>
      <c r="KDO2385" s="467"/>
      <c r="KDP2385" s="467"/>
      <c r="KDQ2385" s="467"/>
      <c r="KDR2385" s="467"/>
      <c r="KDS2385" s="467"/>
      <c r="KDT2385" s="467"/>
      <c r="KDU2385" s="467"/>
      <c r="KDV2385" s="467"/>
      <c r="KDW2385" s="467"/>
      <c r="KDX2385" s="467"/>
      <c r="KDY2385" s="467"/>
      <c r="KDZ2385" s="467"/>
      <c r="KEA2385" s="467"/>
      <c r="KEB2385" s="467"/>
      <c r="KEC2385" s="467"/>
      <c r="KED2385" s="467"/>
      <c r="KEE2385" s="467"/>
      <c r="KEF2385" s="1055"/>
      <c r="KEG2385" s="695"/>
      <c r="KEH2385" s="696"/>
      <c r="KEI2385" s="696"/>
      <c r="KEJ2385" s="697"/>
      <c r="KEK2385" s="697"/>
      <c r="KEL2385" s="473"/>
      <c r="KEM2385" s="470"/>
      <c r="KEN2385" s="470"/>
      <c r="KEO2385" s="470"/>
      <c r="KEP2385" s="677"/>
      <c r="KEQ2385" s="470"/>
      <c r="KER2385" s="467"/>
      <c r="KES2385" s="559"/>
      <c r="KET2385" s="467"/>
      <c r="KEU2385" s="467"/>
      <c r="KEV2385" s="467"/>
      <c r="KEW2385" s="467"/>
      <c r="KEX2385" s="467"/>
      <c r="KEY2385" s="467"/>
      <c r="KEZ2385" s="467"/>
      <c r="KFA2385" s="467"/>
      <c r="KFB2385" s="467"/>
      <c r="KFC2385" s="467"/>
      <c r="KFD2385" s="467"/>
      <c r="KFE2385" s="467"/>
      <c r="KFF2385" s="467"/>
      <c r="KFG2385" s="467"/>
      <c r="KFH2385" s="467"/>
      <c r="KFI2385" s="467"/>
      <c r="KFJ2385" s="467"/>
      <c r="KFK2385" s="467"/>
      <c r="KFL2385" s="467"/>
      <c r="KFM2385" s="467"/>
      <c r="KFN2385" s="467"/>
      <c r="KFO2385" s="467"/>
      <c r="KFP2385" s="1055"/>
      <c r="KFQ2385" s="695"/>
      <c r="KFR2385" s="696"/>
      <c r="KFS2385" s="696"/>
      <c r="KFT2385" s="697"/>
      <c r="KFU2385" s="697"/>
      <c r="KFV2385" s="473"/>
      <c r="KFW2385" s="470"/>
      <c r="KFX2385" s="470"/>
      <c r="KFY2385" s="470"/>
      <c r="KFZ2385" s="677"/>
      <c r="KGA2385" s="470"/>
      <c r="KGB2385" s="467"/>
      <c r="KGC2385" s="559"/>
      <c r="KGD2385" s="467"/>
      <c r="KGE2385" s="467"/>
      <c r="KGF2385" s="467"/>
      <c r="KGG2385" s="467"/>
      <c r="KGH2385" s="467"/>
      <c r="KGI2385" s="467"/>
      <c r="KGJ2385" s="467"/>
      <c r="KGK2385" s="467"/>
      <c r="KGL2385" s="467"/>
      <c r="KGM2385" s="467"/>
      <c r="KGN2385" s="467"/>
      <c r="KGO2385" s="467"/>
      <c r="KGP2385" s="467"/>
      <c r="KGQ2385" s="467"/>
      <c r="KGR2385" s="467"/>
      <c r="KGS2385" s="467"/>
      <c r="KGT2385" s="467"/>
      <c r="KGU2385" s="467"/>
      <c r="KGV2385" s="467"/>
      <c r="KGW2385" s="467"/>
      <c r="KGX2385" s="467"/>
      <c r="KGY2385" s="467"/>
      <c r="KGZ2385" s="1055"/>
      <c r="KHA2385" s="695"/>
      <c r="KHB2385" s="696"/>
      <c r="KHC2385" s="696"/>
      <c r="KHD2385" s="697"/>
      <c r="KHE2385" s="697"/>
      <c r="KHF2385" s="473"/>
      <c r="KHG2385" s="470"/>
      <c r="KHH2385" s="470"/>
      <c r="KHI2385" s="470"/>
      <c r="KHJ2385" s="677"/>
      <c r="KHK2385" s="470"/>
      <c r="KHL2385" s="467"/>
      <c r="KHM2385" s="559"/>
      <c r="KHN2385" s="467"/>
      <c r="KHO2385" s="467"/>
      <c r="KHP2385" s="467"/>
      <c r="KHQ2385" s="467"/>
      <c r="KHR2385" s="467"/>
      <c r="KHS2385" s="467"/>
      <c r="KHT2385" s="467"/>
      <c r="KHU2385" s="467"/>
      <c r="KHV2385" s="467"/>
      <c r="KHW2385" s="467"/>
      <c r="KHX2385" s="467"/>
      <c r="KHY2385" s="467"/>
      <c r="KHZ2385" s="467"/>
      <c r="KIA2385" s="467"/>
      <c r="KIB2385" s="467"/>
      <c r="KIC2385" s="467"/>
      <c r="KID2385" s="467"/>
      <c r="KIE2385" s="467"/>
      <c r="KIF2385" s="467"/>
      <c r="KIG2385" s="467"/>
      <c r="KIH2385" s="467"/>
      <c r="KII2385" s="467"/>
      <c r="KIJ2385" s="1055"/>
      <c r="KIK2385" s="695"/>
      <c r="KIL2385" s="696"/>
      <c r="KIM2385" s="696"/>
      <c r="KIN2385" s="697"/>
      <c r="KIO2385" s="697"/>
      <c r="KIP2385" s="473"/>
      <c r="KIQ2385" s="470"/>
      <c r="KIR2385" s="470"/>
      <c r="KIS2385" s="470"/>
      <c r="KIT2385" s="677"/>
      <c r="KIU2385" s="470"/>
      <c r="KIV2385" s="467"/>
      <c r="KIW2385" s="559"/>
      <c r="KIX2385" s="467"/>
      <c r="KIY2385" s="467"/>
      <c r="KIZ2385" s="467"/>
      <c r="KJA2385" s="467"/>
      <c r="KJB2385" s="467"/>
      <c r="KJC2385" s="467"/>
      <c r="KJD2385" s="467"/>
      <c r="KJE2385" s="467"/>
      <c r="KJF2385" s="467"/>
      <c r="KJG2385" s="467"/>
      <c r="KJH2385" s="467"/>
      <c r="KJI2385" s="467"/>
      <c r="KJJ2385" s="467"/>
      <c r="KJK2385" s="467"/>
      <c r="KJL2385" s="467"/>
      <c r="KJM2385" s="467"/>
      <c r="KJN2385" s="467"/>
      <c r="KJO2385" s="467"/>
      <c r="KJP2385" s="467"/>
      <c r="KJQ2385" s="467"/>
      <c r="KJR2385" s="467"/>
      <c r="KJS2385" s="467"/>
      <c r="KJT2385" s="1055"/>
      <c r="KJU2385" s="695"/>
      <c r="KJV2385" s="696"/>
      <c r="KJW2385" s="696"/>
      <c r="KJX2385" s="697"/>
      <c r="KJY2385" s="697"/>
      <c r="KJZ2385" s="473"/>
      <c r="KKA2385" s="470"/>
      <c r="KKB2385" s="470"/>
      <c r="KKC2385" s="470"/>
      <c r="KKD2385" s="677"/>
      <c r="KKE2385" s="470"/>
      <c r="KKF2385" s="467"/>
      <c r="KKG2385" s="559"/>
      <c r="KKH2385" s="467"/>
      <c r="KKI2385" s="467"/>
      <c r="KKJ2385" s="467"/>
      <c r="KKK2385" s="467"/>
      <c r="KKL2385" s="467"/>
      <c r="KKM2385" s="467"/>
      <c r="KKN2385" s="467"/>
      <c r="KKO2385" s="467"/>
      <c r="KKP2385" s="467"/>
      <c r="KKQ2385" s="467"/>
      <c r="KKR2385" s="467"/>
      <c r="KKS2385" s="467"/>
      <c r="KKT2385" s="467"/>
      <c r="KKU2385" s="467"/>
      <c r="KKV2385" s="467"/>
      <c r="KKW2385" s="467"/>
      <c r="KKX2385" s="467"/>
      <c r="KKY2385" s="467"/>
      <c r="KKZ2385" s="467"/>
      <c r="KLA2385" s="467"/>
      <c r="KLB2385" s="467"/>
      <c r="KLC2385" s="467"/>
      <c r="KLD2385" s="1055"/>
      <c r="KLE2385" s="695"/>
      <c r="KLF2385" s="696"/>
      <c r="KLG2385" s="696"/>
      <c r="KLH2385" s="697"/>
      <c r="KLI2385" s="697"/>
      <c r="KLJ2385" s="473"/>
      <c r="KLK2385" s="470"/>
      <c r="KLL2385" s="470"/>
      <c r="KLM2385" s="470"/>
      <c r="KLN2385" s="677"/>
      <c r="KLO2385" s="470"/>
      <c r="KLP2385" s="467"/>
      <c r="KLQ2385" s="559"/>
      <c r="KLR2385" s="467"/>
      <c r="KLS2385" s="467"/>
      <c r="KLT2385" s="467"/>
      <c r="KLU2385" s="467"/>
      <c r="KLV2385" s="467"/>
      <c r="KLW2385" s="467"/>
      <c r="KLX2385" s="467"/>
      <c r="KLY2385" s="467"/>
      <c r="KLZ2385" s="467"/>
      <c r="KMA2385" s="467"/>
      <c r="KMB2385" s="467"/>
      <c r="KMC2385" s="467"/>
      <c r="KMD2385" s="467"/>
      <c r="KME2385" s="467"/>
      <c r="KMF2385" s="467"/>
      <c r="KMG2385" s="467"/>
      <c r="KMH2385" s="467"/>
      <c r="KMI2385" s="467"/>
      <c r="KMJ2385" s="467"/>
      <c r="KMK2385" s="467"/>
      <c r="KML2385" s="467"/>
      <c r="KMM2385" s="467"/>
      <c r="KMN2385" s="1055"/>
      <c r="KMO2385" s="695"/>
      <c r="KMP2385" s="696"/>
      <c r="KMQ2385" s="696"/>
      <c r="KMR2385" s="697"/>
      <c r="KMS2385" s="697"/>
      <c r="KMT2385" s="473"/>
      <c r="KMU2385" s="470"/>
      <c r="KMV2385" s="470"/>
      <c r="KMW2385" s="470"/>
      <c r="KMX2385" s="677"/>
      <c r="KMY2385" s="470"/>
      <c r="KMZ2385" s="467"/>
      <c r="KNA2385" s="559"/>
      <c r="KNB2385" s="467"/>
      <c r="KNC2385" s="467"/>
      <c r="KND2385" s="467"/>
      <c r="KNE2385" s="467"/>
      <c r="KNF2385" s="467"/>
      <c r="KNG2385" s="467"/>
      <c r="KNH2385" s="467"/>
      <c r="KNI2385" s="467"/>
      <c r="KNJ2385" s="467"/>
      <c r="KNK2385" s="467"/>
      <c r="KNL2385" s="467"/>
      <c r="KNM2385" s="467"/>
      <c r="KNN2385" s="467"/>
      <c r="KNO2385" s="467"/>
      <c r="KNP2385" s="467"/>
      <c r="KNQ2385" s="467"/>
      <c r="KNR2385" s="467"/>
      <c r="KNS2385" s="467"/>
      <c r="KNT2385" s="467"/>
      <c r="KNU2385" s="467"/>
      <c r="KNV2385" s="467"/>
      <c r="KNW2385" s="467"/>
      <c r="KNX2385" s="1055"/>
      <c r="KNY2385" s="695"/>
      <c r="KNZ2385" s="696"/>
      <c r="KOA2385" s="696"/>
      <c r="KOB2385" s="697"/>
      <c r="KOC2385" s="697"/>
      <c r="KOD2385" s="473"/>
      <c r="KOE2385" s="470"/>
      <c r="KOF2385" s="470"/>
      <c r="KOG2385" s="470"/>
      <c r="KOH2385" s="677"/>
      <c r="KOI2385" s="470"/>
      <c r="KOJ2385" s="467"/>
      <c r="KOK2385" s="559"/>
      <c r="KOL2385" s="467"/>
      <c r="KOM2385" s="467"/>
      <c r="KON2385" s="467"/>
      <c r="KOO2385" s="467"/>
      <c r="KOP2385" s="467"/>
      <c r="KOQ2385" s="467"/>
      <c r="KOR2385" s="467"/>
      <c r="KOS2385" s="467"/>
      <c r="KOT2385" s="467"/>
      <c r="KOU2385" s="467"/>
      <c r="KOV2385" s="467"/>
      <c r="KOW2385" s="467"/>
      <c r="KOX2385" s="467"/>
      <c r="KOY2385" s="467"/>
      <c r="KOZ2385" s="467"/>
      <c r="KPA2385" s="467"/>
      <c r="KPB2385" s="467"/>
      <c r="KPC2385" s="467"/>
      <c r="KPD2385" s="467"/>
      <c r="KPE2385" s="467"/>
      <c r="KPF2385" s="467"/>
      <c r="KPG2385" s="467"/>
      <c r="KPH2385" s="1055"/>
      <c r="KPI2385" s="695"/>
      <c r="KPJ2385" s="696"/>
      <c r="KPK2385" s="696"/>
      <c r="KPL2385" s="697"/>
      <c r="KPM2385" s="697"/>
      <c r="KPN2385" s="473"/>
      <c r="KPO2385" s="470"/>
      <c r="KPP2385" s="470"/>
      <c r="KPQ2385" s="470"/>
      <c r="KPR2385" s="677"/>
      <c r="KPS2385" s="470"/>
      <c r="KPT2385" s="467"/>
      <c r="KPU2385" s="559"/>
      <c r="KPV2385" s="467"/>
      <c r="KPW2385" s="467"/>
      <c r="KPX2385" s="467"/>
      <c r="KPY2385" s="467"/>
      <c r="KPZ2385" s="467"/>
      <c r="KQA2385" s="467"/>
      <c r="KQB2385" s="467"/>
      <c r="KQC2385" s="467"/>
      <c r="KQD2385" s="467"/>
      <c r="KQE2385" s="467"/>
      <c r="KQF2385" s="467"/>
      <c r="KQG2385" s="467"/>
      <c r="KQH2385" s="467"/>
      <c r="KQI2385" s="467"/>
      <c r="KQJ2385" s="467"/>
      <c r="KQK2385" s="467"/>
      <c r="KQL2385" s="467"/>
      <c r="KQM2385" s="467"/>
      <c r="KQN2385" s="467"/>
      <c r="KQO2385" s="467"/>
      <c r="KQP2385" s="467"/>
      <c r="KQQ2385" s="467"/>
      <c r="KQR2385" s="1055"/>
      <c r="KQS2385" s="695"/>
      <c r="KQT2385" s="696"/>
      <c r="KQU2385" s="696"/>
      <c r="KQV2385" s="697"/>
      <c r="KQW2385" s="697"/>
      <c r="KQX2385" s="473"/>
      <c r="KQY2385" s="470"/>
      <c r="KQZ2385" s="470"/>
      <c r="KRA2385" s="470"/>
      <c r="KRB2385" s="677"/>
      <c r="KRC2385" s="470"/>
      <c r="KRD2385" s="467"/>
      <c r="KRE2385" s="559"/>
      <c r="KRF2385" s="467"/>
      <c r="KRG2385" s="467"/>
      <c r="KRH2385" s="467"/>
      <c r="KRI2385" s="467"/>
      <c r="KRJ2385" s="467"/>
      <c r="KRK2385" s="467"/>
      <c r="KRL2385" s="467"/>
      <c r="KRM2385" s="467"/>
      <c r="KRN2385" s="467"/>
      <c r="KRO2385" s="467"/>
      <c r="KRP2385" s="467"/>
      <c r="KRQ2385" s="467"/>
      <c r="KRR2385" s="467"/>
      <c r="KRS2385" s="467"/>
      <c r="KRT2385" s="467"/>
      <c r="KRU2385" s="467"/>
      <c r="KRV2385" s="467"/>
      <c r="KRW2385" s="467"/>
      <c r="KRX2385" s="467"/>
      <c r="KRY2385" s="467"/>
      <c r="KRZ2385" s="467"/>
      <c r="KSA2385" s="467"/>
      <c r="KSB2385" s="1055"/>
      <c r="KSC2385" s="695"/>
      <c r="KSD2385" s="696"/>
      <c r="KSE2385" s="696"/>
      <c r="KSF2385" s="697"/>
      <c r="KSG2385" s="697"/>
      <c r="KSH2385" s="473"/>
      <c r="KSI2385" s="470"/>
      <c r="KSJ2385" s="470"/>
      <c r="KSK2385" s="470"/>
      <c r="KSL2385" s="677"/>
      <c r="KSM2385" s="470"/>
      <c r="KSN2385" s="467"/>
      <c r="KSO2385" s="559"/>
      <c r="KSP2385" s="467"/>
      <c r="KSQ2385" s="467"/>
      <c r="KSR2385" s="467"/>
      <c r="KSS2385" s="467"/>
      <c r="KST2385" s="467"/>
      <c r="KSU2385" s="467"/>
      <c r="KSV2385" s="467"/>
      <c r="KSW2385" s="467"/>
      <c r="KSX2385" s="467"/>
      <c r="KSY2385" s="467"/>
      <c r="KSZ2385" s="467"/>
      <c r="KTA2385" s="467"/>
      <c r="KTB2385" s="467"/>
      <c r="KTC2385" s="467"/>
      <c r="KTD2385" s="467"/>
      <c r="KTE2385" s="467"/>
      <c r="KTF2385" s="467"/>
      <c r="KTG2385" s="467"/>
      <c r="KTH2385" s="467"/>
      <c r="KTI2385" s="467"/>
      <c r="KTJ2385" s="467"/>
      <c r="KTK2385" s="467"/>
      <c r="KTL2385" s="1055"/>
      <c r="KTM2385" s="695"/>
      <c r="KTN2385" s="696"/>
      <c r="KTO2385" s="696"/>
      <c r="KTP2385" s="697"/>
      <c r="KTQ2385" s="697"/>
      <c r="KTR2385" s="473"/>
      <c r="KTS2385" s="470"/>
      <c r="KTT2385" s="470"/>
      <c r="KTU2385" s="470"/>
      <c r="KTV2385" s="677"/>
      <c r="KTW2385" s="470"/>
      <c r="KTX2385" s="467"/>
      <c r="KTY2385" s="559"/>
      <c r="KTZ2385" s="467"/>
      <c r="KUA2385" s="467"/>
      <c r="KUB2385" s="467"/>
      <c r="KUC2385" s="467"/>
      <c r="KUD2385" s="467"/>
      <c r="KUE2385" s="467"/>
      <c r="KUF2385" s="467"/>
      <c r="KUG2385" s="467"/>
      <c r="KUH2385" s="467"/>
      <c r="KUI2385" s="467"/>
      <c r="KUJ2385" s="467"/>
      <c r="KUK2385" s="467"/>
      <c r="KUL2385" s="467"/>
      <c r="KUM2385" s="467"/>
      <c r="KUN2385" s="467"/>
      <c r="KUO2385" s="467"/>
      <c r="KUP2385" s="467"/>
      <c r="KUQ2385" s="467"/>
      <c r="KUR2385" s="467"/>
      <c r="KUS2385" s="467"/>
      <c r="KUT2385" s="467"/>
      <c r="KUU2385" s="467"/>
      <c r="KUV2385" s="1055"/>
      <c r="KUW2385" s="695"/>
      <c r="KUX2385" s="696"/>
      <c r="KUY2385" s="696"/>
      <c r="KUZ2385" s="697"/>
      <c r="KVA2385" s="697"/>
      <c r="KVB2385" s="473"/>
      <c r="KVC2385" s="470"/>
      <c r="KVD2385" s="470"/>
      <c r="KVE2385" s="470"/>
      <c r="KVF2385" s="677"/>
      <c r="KVG2385" s="470"/>
      <c r="KVH2385" s="467"/>
      <c r="KVI2385" s="559"/>
      <c r="KVJ2385" s="467"/>
      <c r="KVK2385" s="467"/>
      <c r="KVL2385" s="467"/>
      <c r="KVM2385" s="467"/>
      <c r="KVN2385" s="467"/>
      <c r="KVO2385" s="467"/>
      <c r="KVP2385" s="467"/>
      <c r="KVQ2385" s="467"/>
      <c r="KVR2385" s="467"/>
      <c r="KVS2385" s="467"/>
      <c r="KVT2385" s="467"/>
      <c r="KVU2385" s="467"/>
      <c r="KVV2385" s="467"/>
      <c r="KVW2385" s="467"/>
      <c r="KVX2385" s="467"/>
      <c r="KVY2385" s="467"/>
      <c r="KVZ2385" s="467"/>
      <c r="KWA2385" s="467"/>
      <c r="KWB2385" s="467"/>
      <c r="KWC2385" s="467"/>
      <c r="KWD2385" s="467"/>
      <c r="KWE2385" s="467"/>
      <c r="KWF2385" s="1055"/>
      <c r="KWG2385" s="695"/>
      <c r="KWH2385" s="696"/>
      <c r="KWI2385" s="696"/>
      <c r="KWJ2385" s="697"/>
      <c r="KWK2385" s="697"/>
      <c r="KWL2385" s="473"/>
      <c r="KWM2385" s="470"/>
      <c r="KWN2385" s="470"/>
      <c r="KWO2385" s="470"/>
      <c r="KWP2385" s="677"/>
      <c r="KWQ2385" s="470"/>
      <c r="KWR2385" s="467"/>
      <c r="KWS2385" s="559"/>
      <c r="KWT2385" s="467"/>
      <c r="KWU2385" s="467"/>
      <c r="KWV2385" s="467"/>
      <c r="KWW2385" s="467"/>
      <c r="KWX2385" s="467"/>
      <c r="KWY2385" s="467"/>
      <c r="KWZ2385" s="467"/>
      <c r="KXA2385" s="467"/>
      <c r="KXB2385" s="467"/>
      <c r="KXC2385" s="467"/>
      <c r="KXD2385" s="467"/>
      <c r="KXE2385" s="467"/>
      <c r="KXF2385" s="467"/>
      <c r="KXG2385" s="467"/>
      <c r="KXH2385" s="467"/>
      <c r="KXI2385" s="467"/>
      <c r="KXJ2385" s="467"/>
      <c r="KXK2385" s="467"/>
      <c r="KXL2385" s="467"/>
      <c r="KXM2385" s="467"/>
      <c r="KXN2385" s="467"/>
      <c r="KXO2385" s="467"/>
      <c r="KXP2385" s="1055"/>
      <c r="KXQ2385" s="695"/>
      <c r="KXR2385" s="696"/>
      <c r="KXS2385" s="696"/>
      <c r="KXT2385" s="697"/>
      <c r="KXU2385" s="697"/>
      <c r="KXV2385" s="473"/>
      <c r="KXW2385" s="470"/>
      <c r="KXX2385" s="470"/>
      <c r="KXY2385" s="470"/>
      <c r="KXZ2385" s="677"/>
      <c r="KYA2385" s="470"/>
      <c r="KYB2385" s="467"/>
      <c r="KYC2385" s="559"/>
      <c r="KYD2385" s="467"/>
      <c r="KYE2385" s="467"/>
      <c r="KYF2385" s="467"/>
      <c r="KYG2385" s="467"/>
      <c r="KYH2385" s="467"/>
      <c r="KYI2385" s="467"/>
      <c r="KYJ2385" s="467"/>
      <c r="KYK2385" s="467"/>
      <c r="KYL2385" s="467"/>
      <c r="KYM2385" s="467"/>
      <c r="KYN2385" s="467"/>
      <c r="KYO2385" s="467"/>
      <c r="KYP2385" s="467"/>
      <c r="KYQ2385" s="467"/>
      <c r="KYR2385" s="467"/>
      <c r="KYS2385" s="467"/>
      <c r="KYT2385" s="467"/>
      <c r="KYU2385" s="467"/>
      <c r="KYV2385" s="467"/>
      <c r="KYW2385" s="467"/>
      <c r="KYX2385" s="467"/>
      <c r="KYY2385" s="467"/>
      <c r="KYZ2385" s="1055"/>
      <c r="KZA2385" s="695"/>
      <c r="KZB2385" s="696"/>
      <c r="KZC2385" s="696"/>
      <c r="KZD2385" s="697"/>
      <c r="KZE2385" s="697"/>
      <c r="KZF2385" s="473"/>
      <c r="KZG2385" s="470"/>
      <c r="KZH2385" s="470"/>
      <c r="KZI2385" s="470"/>
      <c r="KZJ2385" s="677"/>
      <c r="KZK2385" s="470"/>
      <c r="KZL2385" s="467"/>
      <c r="KZM2385" s="559"/>
      <c r="KZN2385" s="467"/>
      <c r="KZO2385" s="467"/>
      <c r="KZP2385" s="467"/>
      <c r="KZQ2385" s="467"/>
      <c r="KZR2385" s="467"/>
      <c r="KZS2385" s="467"/>
      <c r="KZT2385" s="467"/>
      <c r="KZU2385" s="467"/>
      <c r="KZV2385" s="467"/>
      <c r="KZW2385" s="467"/>
      <c r="KZX2385" s="467"/>
      <c r="KZY2385" s="467"/>
      <c r="KZZ2385" s="467"/>
      <c r="LAA2385" s="467"/>
      <c r="LAB2385" s="467"/>
      <c r="LAC2385" s="467"/>
      <c r="LAD2385" s="467"/>
      <c r="LAE2385" s="467"/>
      <c r="LAF2385" s="467"/>
      <c r="LAG2385" s="467"/>
      <c r="LAH2385" s="467"/>
      <c r="LAI2385" s="467"/>
      <c r="LAJ2385" s="1055"/>
      <c r="LAK2385" s="695"/>
      <c r="LAL2385" s="696"/>
      <c r="LAM2385" s="696"/>
      <c r="LAN2385" s="697"/>
      <c r="LAO2385" s="697"/>
      <c r="LAP2385" s="473"/>
      <c r="LAQ2385" s="470"/>
      <c r="LAR2385" s="470"/>
      <c r="LAS2385" s="470"/>
      <c r="LAT2385" s="677"/>
      <c r="LAU2385" s="470"/>
      <c r="LAV2385" s="467"/>
      <c r="LAW2385" s="559"/>
      <c r="LAX2385" s="467"/>
      <c r="LAY2385" s="467"/>
      <c r="LAZ2385" s="467"/>
      <c r="LBA2385" s="467"/>
      <c r="LBB2385" s="467"/>
      <c r="LBC2385" s="467"/>
      <c r="LBD2385" s="467"/>
      <c r="LBE2385" s="467"/>
      <c r="LBF2385" s="467"/>
      <c r="LBG2385" s="467"/>
      <c r="LBH2385" s="467"/>
      <c r="LBI2385" s="467"/>
      <c r="LBJ2385" s="467"/>
      <c r="LBK2385" s="467"/>
      <c r="LBL2385" s="467"/>
      <c r="LBM2385" s="467"/>
      <c r="LBN2385" s="467"/>
      <c r="LBO2385" s="467"/>
      <c r="LBP2385" s="467"/>
      <c r="LBQ2385" s="467"/>
      <c r="LBR2385" s="467"/>
      <c r="LBS2385" s="467"/>
      <c r="LBT2385" s="1055"/>
      <c r="LBU2385" s="695"/>
      <c r="LBV2385" s="696"/>
      <c r="LBW2385" s="696"/>
      <c r="LBX2385" s="697"/>
      <c r="LBY2385" s="697"/>
      <c r="LBZ2385" s="473"/>
      <c r="LCA2385" s="470"/>
      <c r="LCB2385" s="470"/>
      <c r="LCC2385" s="470"/>
      <c r="LCD2385" s="677"/>
      <c r="LCE2385" s="470"/>
      <c r="LCF2385" s="467"/>
      <c r="LCG2385" s="559"/>
      <c r="LCH2385" s="467"/>
      <c r="LCI2385" s="467"/>
      <c r="LCJ2385" s="467"/>
      <c r="LCK2385" s="467"/>
      <c r="LCL2385" s="467"/>
      <c r="LCM2385" s="467"/>
      <c r="LCN2385" s="467"/>
      <c r="LCO2385" s="467"/>
      <c r="LCP2385" s="467"/>
      <c r="LCQ2385" s="467"/>
      <c r="LCR2385" s="467"/>
      <c r="LCS2385" s="467"/>
      <c r="LCT2385" s="467"/>
      <c r="LCU2385" s="467"/>
      <c r="LCV2385" s="467"/>
      <c r="LCW2385" s="467"/>
      <c r="LCX2385" s="467"/>
      <c r="LCY2385" s="467"/>
      <c r="LCZ2385" s="467"/>
      <c r="LDA2385" s="467"/>
      <c r="LDB2385" s="467"/>
      <c r="LDC2385" s="467"/>
      <c r="LDD2385" s="1055"/>
      <c r="LDE2385" s="695"/>
      <c r="LDF2385" s="696"/>
      <c r="LDG2385" s="696"/>
      <c r="LDH2385" s="697"/>
      <c r="LDI2385" s="697"/>
      <c r="LDJ2385" s="473"/>
      <c r="LDK2385" s="470"/>
      <c r="LDL2385" s="470"/>
      <c r="LDM2385" s="470"/>
      <c r="LDN2385" s="677"/>
      <c r="LDO2385" s="470"/>
      <c r="LDP2385" s="467"/>
      <c r="LDQ2385" s="559"/>
      <c r="LDR2385" s="467"/>
      <c r="LDS2385" s="467"/>
      <c r="LDT2385" s="467"/>
      <c r="LDU2385" s="467"/>
      <c r="LDV2385" s="467"/>
      <c r="LDW2385" s="467"/>
      <c r="LDX2385" s="467"/>
      <c r="LDY2385" s="467"/>
      <c r="LDZ2385" s="467"/>
      <c r="LEA2385" s="467"/>
      <c r="LEB2385" s="467"/>
      <c r="LEC2385" s="467"/>
      <c r="LED2385" s="467"/>
      <c r="LEE2385" s="467"/>
      <c r="LEF2385" s="467"/>
      <c r="LEG2385" s="467"/>
      <c r="LEH2385" s="467"/>
      <c r="LEI2385" s="467"/>
      <c r="LEJ2385" s="467"/>
      <c r="LEK2385" s="467"/>
      <c r="LEL2385" s="467"/>
      <c r="LEM2385" s="467"/>
      <c r="LEN2385" s="1055"/>
      <c r="LEO2385" s="695"/>
      <c r="LEP2385" s="696"/>
      <c r="LEQ2385" s="696"/>
      <c r="LER2385" s="697"/>
      <c r="LES2385" s="697"/>
      <c r="LET2385" s="473"/>
      <c r="LEU2385" s="470"/>
      <c r="LEV2385" s="470"/>
      <c r="LEW2385" s="470"/>
      <c r="LEX2385" s="677"/>
      <c r="LEY2385" s="470"/>
      <c r="LEZ2385" s="467"/>
      <c r="LFA2385" s="559"/>
      <c r="LFB2385" s="467"/>
      <c r="LFC2385" s="467"/>
      <c r="LFD2385" s="467"/>
      <c r="LFE2385" s="467"/>
      <c r="LFF2385" s="467"/>
      <c r="LFG2385" s="467"/>
      <c r="LFH2385" s="467"/>
      <c r="LFI2385" s="467"/>
      <c r="LFJ2385" s="467"/>
      <c r="LFK2385" s="467"/>
      <c r="LFL2385" s="467"/>
      <c r="LFM2385" s="467"/>
      <c r="LFN2385" s="467"/>
      <c r="LFO2385" s="467"/>
      <c r="LFP2385" s="467"/>
      <c r="LFQ2385" s="467"/>
      <c r="LFR2385" s="467"/>
      <c r="LFS2385" s="467"/>
      <c r="LFT2385" s="467"/>
      <c r="LFU2385" s="467"/>
      <c r="LFV2385" s="467"/>
      <c r="LFW2385" s="467"/>
      <c r="LFX2385" s="1055"/>
      <c r="LFY2385" s="695"/>
      <c r="LFZ2385" s="696"/>
      <c r="LGA2385" s="696"/>
      <c r="LGB2385" s="697"/>
      <c r="LGC2385" s="697"/>
      <c r="LGD2385" s="473"/>
      <c r="LGE2385" s="470"/>
      <c r="LGF2385" s="470"/>
      <c r="LGG2385" s="470"/>
      <c r="LGH2385" s="677"/>
      <c r="LGI2385" s="470"/>
      <c r="LGJ2385" s="467"/>
      <c r="LGK2385" s="559"/>
      <c r="LGL2385" s="467"/>
      <c r="LGM2385" s="467"/>
      <c r="LGN2385" s="467"/>
      <c r="LGO2385" s="467"/>
      <c r="LGP2385" s="467"/>
      <c r="LGQ2385" s="467"/>
      <c r="LGR2385" s="467"/>
      <c r="LGS2385" s="467"/>
      <c r="LGT2385" s="467"/>
      <c r="LGU2385" s="467"/>
      <c r="LGV2385" s="467"/>
      <c r="LGW2385" s="467"/>
      <c r="LGX2385" s="467"/>
      <c r="LGY2385" s="467"/>
      <c r="LGZ2385" s="467"/>
      <c r="LHA2385" s="467"/>
      <c r="LHB2385" s="467"/>
      <c r="LHC2385" s="467"/>
      <c r="LHD2385" s="467"/>
      <c r="LHE2385" s="467"/>
      <c r="LHF2385" s="467"/>
      <c r="LHG2385" s="467"/>
      <c r="LHH2385" s="1055"/>
      <c r="LHI2385" s="695"/>
      <c r="LHJ2385" s="696"/>
      <c r="LHK2385" s="696"/>
      <c r="LHL2385" s="697"/>
      <c r="LHM2385" s="697"/>
      <c r="LHN2385" s="473"/>
      <c r="LHO2385" s="470"/>
      <c r="LHP2385" s="470"/>
      <c r="LHQ2385" s="470"/>
      <c r="LHR2385" s="677"/>
      <c r="LHS2385" s="470"/>
      <c r="LHT2385" s="467"/>
      <c r="LHU2385" s="559"/>
      <c r="LHV2385" s="467"/>
      <c r="LHW2385" s="467"/>
      <c r="LHX2385" s="467"/>
      <c r="LHY2385" s="467"/>
      <c r="LHZ2385" s="467"/>
      <c r="LIA2385" s="467"/>
      <c r="LIB2385" s="467"/>
      <c r="LIC2385" s="467"/>
      <c r="LID2385" s="467"/>
      <c r="LIE2385" s="467"/>
      <c r="LIF2385" s="467"/>
      <c r="LIG2385" s="467"/>
      <c r="LIH2385" s="467"/>
      <c r="LII2385" s="467"/>
      <c r="LIJ2385" s="467"/>
      <c r="LIK2385" s="467"/>
      <c r="LIL2385" s="467"/>
      <c r="LIM2385" s="467"/>
      <c r="LIN2385" s="467"/>
      <c r="LIO2385" s="467"/>
      <c r="LIP2385" s="467"/>
      <c r="LIQ2385" s="467"/>
      <c r="LIR2385" s="1055"/>
      <c r="LIS2385" s="695"/>
      <c r="LIT2385" s="696"/>
      <c r="LIU2385" s="696"/>
      <c r="LIV2385" s="697"/>
      <c r="LIW2385" s="697"/>
      <c r="LIX2385" s="473"/>
      <c r="LIY2385" s="470"/>
      <c r="LIZ2385" s="470"/>
      <c r="LJA2385" s="470"/>
      <c r="LJB2385" s="677"/>
      <c r="LJC2385" s="470"/>
      <c r="LJD2385" s="467"/>
      <c r="LJE2385" s="559"/>
      <c r="LJF2385" s="467"/>
      <c r="LJG2385" s="467"/>
      <c r="LJH2385" s="467"/>
      <c r="LJI2385" s="467"/>
      <c r="LJJ2385" s="467"/>
      <c r="LJK2385" s="467"/>
      <c r="LJL2385" s="467"/>
      <c r="LJM2385" s="467"/>
      <c r="LJN2385" s="467"/>
      <c r="LJO2385" s="467"/>
      <c r="LJP2385" s="467"/>
      <c r="LJQ2385" s="467"/>
      <c r="LJR2385" s="467"/>
      <c r="LJS2385" s="467"/>
      <c r="LJT2385" s="467"/>
      <c r="LJU2385" s="467"/>
      <c r="LJV2385" s="467"/>
      <c r="LJW2385" s="467"/>
      <c r="LJX2385" s="467"/>
      <c r="LJY2385" s="467"/>
      <c r="LJZ2385" s="467"/>
      <c r="LKA2385" s="467"/>
      <c r="LKB2385" s="1055"/>
      <c r="LKC2385" s="695"/>
      <c r="LKD2385" s="696"/>
      <c r="LKE2385" s="696"/>
      <c r="LKF2385" s="697"/>
      <c r="LKG2385" s="697"/>
      <c r="LKH2385" s="473"/>
      <c r="LKI2385" s="470"/>
      <c r="LKJ2385" s="470"/>
      <c r="LKK2385" s="470"/>
      <c r="LKL2385" s="677"/>
      <c r="LKM2385" s="470"/>
      <c r="LKN2385" s="467"/>
      <c r="LKO2385" s="559"/>
      <c r="LKP2385" s="467"/>
      <c r="LKQ2385" s="467"/>
      <c r="LKR2385" s="467"/>
      <c r="LKS2385" s="467"/>
      <c r="LKT2385" s="467"/>
      <c r="LKU2385" s="467"/>
      <c r="LKV2385" s="467"/>
      <c r="LKW2385" s="467"/>
      <c r="LKX2385" s="467"/>
      <c r="LKY2385" s="467"/>
      <c r="LKZ2385" s="467"/>
      <c r="LLA2385" s="467"/>
      <c r="LLB2385" s="467"/>
      <c r="LLC2385" s="467"/>
      <c r="LLD2385" s="467"/>
      <c r="LLE2385" s="467"/>
      <c r="LLF2385" s="467"/>
      <c r="LLG2385" s="467"/>
      <c r="LLH2385" s="467"/>
      <c r="LLI2385" s="467"/>
      <c r="LLJ2385" s="467"/>
      <c r="LLK2385" s="467"/>
      <c r="LLL2385" s="1055"/>
      <c r="LLM2385" s="695"/>
      <c r="LLN2385" s="696"/>
      <c r="LLO2385" s="696"/>
      <c r="LLP2385" s="697"/>
      <c r="LLQ2385" s="697"/>
      <c r="LLR2385" s="473"/>
      <c r="LLS2385" s="470"/>
      <c r="LLT2385" s="470"/>
      <c r="LLU2385" s="470"/>
      <c r="LLV2385" s="677"/>
      <c r="LLW2385" s="470"/>
      <c r="LLX2385" s="467"/>
      <c r="LLY2385" s="559"/>
      <c r="LLZ2385" s="467"/>
      <c r="LMA2385" s="467"/>
      <c r="LMB2385" s="467"/>
      <c r="LMC2385" s="467"/>
      <c r="LMD2385" s="467"/>
      <c r="LME2385" s="467"/>
      <c r="LMF2385" s="467"/>
      <c r="LMG2385" s="467"/>
      <c r="LMH2385" s="467"/>
      <c r="LMI2385" s="467"/>
      <c r="LMJ2385" s="467"/>
      <c r="LMK2385" s="467"/>
      <c r="LML2385" s="467"/>
      <c r="LMM2385" s="467"/>
      <c r="LMN2385" s="467"/>
      <c r="LMO2385" s="467"/>
      <c r="LMP2385" s="467"/>
      <c r="LMQ2385" s="467"/>
      <c r="LMR2385" s="467"/>
      <c r="LMS2385" s="467"/>
      <c r="LMT2385" s="467"/>
      <c r="LMU2385" s="467"/>
      <c r="LMV2385" s="1055"/>
      <c r="LMW2385" s="695"/>
      <c r="LMX2385" s="696"/>
      <c r="LMY2385" s="696"/>
      <c r="LMZ2385" s="697"/>
      <c r="LNA2385" s="697"/>
      <c r="LNB2385" s="473"/>
      <c r="LNC2385" s="470"/>
      <c r="LND2385" s="470"/>
      <c r="LNE2385" s="470"/>
      <c r="LNF2385" s="677"/>
      <c r="LNG2385" s="470"/>
      <c r="LNH2385" s="467"/>
      <c r="LNI2385" s="559"/>
      <c r="LNJ2385" s="467"/>
      <c r="LNK2385" s="467"/>
      <c r="LNL2385" s="467"/>
      <c r="LNM2385" s="467"/>
      <c r="LNN2385" s="467"/>
      <c r="LNO2385" s="467"/>
      <c r="LNP2385" s="467"/>
      <c r="LNQ2385" s="467"/>
      <c r="LNR2385" s="467"/>
      <c r="LNS2385" s="467"/>
      <c r="LNT2385" s="467"/>
      <c r="LNU2385" s="467"/>
      <c r="LNV2385" s="467"/>
      <c r="LNW2385" s="467"/>
      <c r="LNX2385" s="467"/>
      <c r="LNY2385" s="467"/>
      <c r="LNZ2385" s="467"/>
      <c r="LOA2385" s="467"/>
      <c r="LOB2385" s="467"/>
      <c r="LOC2385" s="467"/>
      <c r="LOD2385" s="467"/>
      <c r="LOE2385" s="467"/>
      <c r="LOF2385" s="1055"/>
      <c r="LOG2385" s="695"/>
      <c r="LOH2385" s="696"/>
      <c r="LOI2385" s="696"/>
      <c r="LOJ2385" s="697"/>
      <c r="LOK2385" s="697"/>
      <c r="LOL2385" s="473"/>
      <c r="LOM2385" s="470"/>
      <c r="LON2385" s="470"/>
      <c r="LOO2385" s="470"/>
      <c r="LOP2385" s="677"/>
      <c r="LOQ2385" s="470"/>
      <c r="LOR2385" s="467"/>
      <c r="LOS2385" s="559"/>
      <c r="LOT2385" s="467"/>
      <c r="LOU2385" s="467"/>
      <c r="LOV2385" s="467"/>
      <c r="LOW2385" s="467"/>
      <c r="LOX2385" s="467"/>
      <c r="LOY2385" s="467"/>
      <c r="LOZ2385" s="467"/>
      <c r="LPA2385" s="467"/>
      <c r="LPB2385" s="467"/>
      <c r="LPC2385" s="467"/>
      <c r="LPD2385" s="467"/>
      <c r="LPE2385" s="467"/>
      <c r="LPF2385" s="467"/>
      <c r="LPG2385" s="467"/>
      <c r="LPH2385" s="467"/>
      <c r="LPI2385" s="467"/>
      <c r="LPJ2385" s="467"/>
      <c r="LPK2385" s="467"/>
      <c r="LPL2385" s="467"/>
      <c r="LPM2385" s="467"/>
      <c r="LPN2385" s="467"/>
      <c r="LPO2385" s="467"/>
      <c r="LPP2385" s="1055"/>
      <c r="LPQ2385" s="695"/>
      <c r="LPR2385" s="696"/>
      <c r="LPS2385" s="696"/>
      <c r="LPT2385" s="697"/>
      <c r="LPU2385" s="697"/>
      <c r="LPV2385" s="473"/>
      <c r="LPW2385" s="470"/>
      <c r="LPX2385" s="470"/>
      <c r="LPY2385" s="470"/>
      <c r="LPZ2385" s="677"/>
      <c r="LQA2385" s="470"/>
      <c r="LQB2385" s="467"/>
      <c r="LQC2385" s="559"/>
      <c r="LQD2385" s="467"/>
      <c r="LQE2385" s="467"/>
      <c r="LQF2385" s="467"/>
      <c r="LQG2385" s="467"/>
      <c r="LQH2385" s="467"/>
      <c r="LQI2385" s="467"/>
      <c r="LQJ2385" s="467"/>
      <c r="LQK2385" s="467"/>
      <c r="LQL2385" s="467"/>
      <c r="LQM2385" s="467"/>
      <c r="LQN2385" s="467"/>
      <c r="LQO2385" s="467"/>
      <c r="LQP2385" s="467"/>
      <c r="LQQ2385" s="467"/>
      <c r="LQR2385" s="467"/>
      <c r="LQS2385" s="467"/>
      <c r="LQT2385" s="467"/>
      <c r="LQU2385" s="467"/>
      <c r="LQV2385" s="467"/>
      <c r="LQW2385" s="467"/>
      <c r="LQX2385" s="467"/>
      <c r="LQY2385" s="467"/>
      <c r="LQZ2385" s="1055"/>
      <c r="LRA2385" s="695"/>
      <c r="LRB2385" s="696"/>
      <c r="LRC2385" s="696"/>
      <c r="LRD2385" s="697"/>
      <c r="LRE2385" s="697"/>
      <c r="LRF2385" s="473"/>
      <c r="LRG2385" s="470"/>
      <c r="LRH2385" s="470"/>
      <c r="LRI2385" s="470"/>
      <c r="LRJ2385" s="677"/>
      <c r="LRK2385" s="470"/>
      <c r="LRL2385" s="467"/>
      <c r="LRM2385" s="559"/>
      <c r="LRN2385" s="467"/>
      <c r="LRO2385" s="467"/>
      <c r="LRP2385" s="467"/>
      <c r="LRQ2385" s="467"/>
      <c r="LRR2385" s="467"/>
      <c r="LRS2385" s="467"/>
      <c r="LRT2385" s="467"/>
      <c r="LRU2385" s="467"/>
      <c r="LRV2385" s="467"/>
      <c r="LRW2385" s="467"/>
      <c r="LRX2385" s="467"/>
      <c r="LRY2385" s="467"/>
      <c r="LRZ2385" s="467"/>
      <c r="LSA2385" s="467"/>
      <c r="LSB2385" s="467"/>
      <c r="LSC2385" s="467"/>
      <c r="LSD2385" s="467"/>
      <c r="LSE2385" s="467"/>
      <c r="LSF2385" s="467"/>
      <c r="LSG2385" s="467"/>
      <c r="LSH2385" s="467"/>
      <c r="LSI2385" s="467"/>
      <c r="LSJ2385" s="1055"/>
      <c r="LSK2385" s="695"/>
      <c r="LSL2385" s="696"/>
      <c r="LSM2385" s="696"/>
      <c r="LSN2385" s="697"/>
      <c r="LSO2385" s="697"/>
      <c r="LSP2385" s="473"/>
      <c r="LSQ2385" s="470"/>
      <c r="LSR2385" s="470"/>
      <c r="LSS2385" s="470"/>
      <c r="LST2385" s="677"/>
      <c r="LSU2385" s="470"/>
      <c r="LSV2385" s="467"/>
      <c r="LSW2385" s="559"/>
      <c r="LSX2385" s="467"/>
      <c r="LSY2385" s="467"/>
      <c r="LSZ2385" s="467"/>
      <c r="LTA2385" s="467"/>
      <c r="LTB2385" s="467"/>
      <c r="LTC2385" s="467"/>
      <c r="LTD2385" s="467"/>
      <c r="LTE2385" s="467"/>
      <c r="LTF2385" s="467"/>
      <c r="LTG2385" s="467"/>
      <c r="LTH2385" s="467"/>
      <c r="LTI2385" s="467"/>
      <c r="LTJ2385" s="467"/>
      <c r="LTK2385" s="467"/>
      <c r="LTL2385" s="467"/>
      <c r="LTM2385" s="467"/>
      <c r="LTN2385" s="467"/>
      <c r="LTO2385" s="467"/>
      <c r="LTP2385" s="467"/>
      <c r="LTQ2385" s="467"/>
      <c r="LTR2385" s="467"/>
      <c r="LTS2385" s="467"/>
      <c r="LTT2385" s="1055"/>
      <c r="LTU2385" s="695"/>
      <c r="LTV2385" s="696"/>
      <c r="LTW2385" s="696"/>
      <c r="LTX2385" s="697"/>
      <c r="LTY2385" s="697"/>
      <c r="LTZ2385" s="473"/>
      <c r="LUA2385" s="470"/>
      <c r="LUB2385" s="470"/>
      <c r="LUC2385" s="470"/>
      <c r="LUD2385" s="677"/>
      <c r="LUE2385" s="470"/>
      <c r="LUF2385" s="467"/>
      <c r="LUG2385" s="559"/>
      <c r="LUH2385" s="467"/>
      <c r="LUI2385" s="467"/>
      <c r="LUJ2385" s="467"/>
      <c r="LUK2385" s="467"/>
      <c r="LUL2385" s="467"/>
      <c r="LUM2385" s="467"/>
      <c r="LUN2385" s="467"/>
      <c r="LUO2385" s="467"/>
      <c r="LUP2385" s="467"/>
      <c r="LUQ2385" s="467"/>
      <c r="LUR2385" s="467"/>
      <c r="LUS2385" s="467"/>
      <c r="LUT2385" s="467"/>
      <c r="LUU2385" s="467"/>
      <c r="LUV2385" s="467"/>
      <c r="LUW2385" s="467"/>
      <c r="LUX2385" s="467"/>
      <c r="LUY2385" s="467"/>
      <c r="LUZ2385" s="467"/>
      <c r="LVA2385" s="467"/>
      <c r="LVB2385" s="467"/>
      <c r="LVC2385" s="467"/>
      <c r="LVD2385" s="1055"/>
      <c r="LVE2385" s="695"/>
      <c r="LVF2385" s="696"/>
      <c r="LVG2385" s="696"/>
      <c r="LVH2385" s="697"/>
      <c r="LVI2385" s="697"/>
      <c r="LVJ2385" s="473"/>
      <c r="LVK2385" s="470"/>
      <c r="LVL2385" s="470"/>
      <c r="LVM2385" s="470"/>
      <c r="LVN2385" s="677"/>
      <c r="LVO2385" s="470"/>
      <c r="LVP2385" s="467"/>
      <c r="LVQ2385" s="559"/>
      <c r="LVR2385" s="467"/>
      <c r="LVS2385" s="467"/>
      <c r="LVT2385" s="467"/>
      <c r="LVU2385" s="467"/>
      <c r="LVV2385" s="467"/>
      <c r="LVW2385" s="467"/>
      <c r="LVX2385" s="467"/>
      <c r="LVY2385" s="467"/>
      <c r="LVZ2385" s="467"/>
      <c r="LWA2385" s="467"/>
      <c r="LWB2385" s="467"/>
      <c r="LWC2385" s="467"/>
      <c r="LWD2385" s="467"/>
      <c r="LWE2385" s="467"/>
      <c r="LWF2385" s="467"/>
      <c r="LWG2385" s="467"/>
      <c r="LWH2385" s="467"/>
      <c r="LWI2385" s="467"/>
      <c r="LWJ2385" s="467"/>
      <c r="LWK2385" s="467"/>
      <c r="LWL2385" s="467"/>
      <c r="LWM2385" s="467"/>
      <c r="LWN2385" s="1055"/>
      <c r="LWO2385" s="695"/>
      <c r="LWP2385" s="696"/>
      <c r="LWQ2385" s="696"/>
      <c r="LWR2385" s="697"/>
      <c r="LWS2385" s="697"/>
      <c r="LWT2385" s="473"/>
      <c r="LWU2385" s="470"/>
      <c r="LWV2385" s="470"/>
      <c r="LWW2385" s="470"/>
      <c r="LWX2385" s="677"/>
      <c r="LWY2385" s="470"/>
      <c r="LWZ2385" s="467"/>
      <c r="LXA2385" s="559"/>
      <c r="LXB2385" s="467"/>
      <c r="LXC2385" s="467"/>
      <c r="LXD2385" s="467"/>
      <c r="LXE2385" s="467"/>
      <c r="LXF2385" s="467"/>
      <c r="LXG2385" s="467"/>
      <c r="LXH2385" s="467"/>
      <c r="LXI2385" s="467"/>
      <c r="LXJ2385" s="467"/>
      <c r="LXK2385" s="467"/>
      <c r="LXL2385" s="467"/>
      <c r="LXM2385" s="467"/>
      <c r="LXN2385" s="467"/>
      <c r="LXO2385" s="467"/>
      <c r="LXP2385" s="467"/>
      <c r="LXQ2385" s="467"/>
      <c r="LXR2385" s="467"/>
      <c r="LXS2385" s="467"/>
      <c r="LXT2385" s="467"/>
      <c r="LXU2385" s="467"/>
      <c r="LXV2385" s="467"/>
      <c r="LXW2385" s="467"/>
      <c r="LXX2385" s="1055"/>
      <c r="LXY2385" s="695"/>
      <c r="LXZ2385" s="696"/>
      <c r="LYA2385" s="696"/>
      <c r="LYB2385" s="697"/>
      <c r="LYC2385" s="697"/>
      <c r="LYD2385" s="473"/>
      <c r="LYE2385" s="470"/>
      <c r="LYF2385" s="470"/>
      <c r="LYG2385" s="470"/>
      <c r="LYH2385" s="677"/>
      <c r="LYI2385" s="470"/>
      <c r="LYJ2385" s="467"/>
      <c r="LYK2385" s="559"/>
      <c r="LYL2385" s="467"/>
      <c r="LYM2385" s="467"/>
      <c r="LYN2385" s="467"/>
      <c r="LYO2385" s="467"/>
      <c r="LYP2385" s="467"/>
      <c r="LYQ2385" s="467"/>
      <c r="LYR2385" s="467"/>
      <c r="LYS2385" s="467"/>
      <c r="LYT2385" s="467"/>
      <c r="LYU2385" s="467"/>
      <c r="LYV2385" s="467"/>
      <c r="LYW2385" s="467"/>
      <c r="LYX2385" s="467"/>
      <c r="LYY2385" s="467"/>
      <c r="LYZ2385" s="467"/>
      <c r="LZA2385" s="467"/>
      <c r="LZB2385" s="467"/>
      <c r="LZC2385" s="467"/>
      <c r="LZD2385" s="467"/>
      <c r="LZE2385" s="467"/>
      <c r="LZF2385" s="467"/>
      <c r="LZG2385" s="467"/>
      <c r="LZH2385" s="1055"/>
      <c r="LZI2385" s="695"/>
      <c r="LZJ2385" s="696"/>
      <c r="LZK2385" s="696"/>
      <c r="LZL2385" s="697"/>
      <c r="LZM2385" s="697"/>
      <c r="LZN2385" s="473"/>
      <c r="LZO2385" s="470"/>
      <c r="LZP2385" s="470"/>
      <c r="LZQ2385" s="470"/>
      <c r="LZR2385" s="677"/>
      <c r="LZS2385" s="470"/>
      <c r="LZT2385" s="467"/>
      <c r="LZU2385" s="559"/>
      <c r="LZV2385" s="467"/>
      <c r="LZW2385" s="467"/>
      <c r="LZX2385" s="467"/>
      <c r="LZY2385" s="467"/>
      <c r="LZZ2385" s="467"/>
      <c r="MAA2385" s="467"/>
      <c r="MAB2385" s="467"/>
      <c r="MAC2385" s="467"/>
      <c r="MAD2385" s="467"/>
      <c r="MAE2385" s="467"/>
      <c r="MAF2385" s="467"/>
      <c r="MAG2385" s="467"/>
      <c r="MAH2385" s="467"/>
      <c r="MAI2385" s="467"/>
      <c r="MAJ2385" s="467"/>
      <c r="MAK2385" s="467"/>
      <c r="MAL2385" s="467"/>
      <c r="MAM2385" s="467"/>
      <c r="MAN2385" s="467"/>
      <c r="MAO2385" s="467"/>
      <c r="MAP2385" s="467"/>
      <c r="MAQ2385" s="467"/>
      <c r="MAR2385" s="1055"/>
      <c r="MAS2385" s="695"/>
      <c r="MAT2385" s="696"/>
      <c r="MAU2385" s="696"/>
      <c r="MAV2385" s="697"/>
      <c r="MAW2385" s="697"/>
      <c r="MAX2385" s="473"/>
      <c r="MAY2385" s="470"/>
      <c r="MAZ2385" s="470"/>
      <c r="MBA2385" s="470"/>
      <c r="MBB2385" s="677"/>
      <c r="MBC2385" s="470"/>
      <c r="MBD2385" s="467"/>
      <c r="MBE2385" s="559"/>
      <c r="MBF2385" s="467"/>
      <c r="MBG2385" s="467"/>
      <c r="MBH2385" s="467"/>
      <c r="MBI2385" s="467"/>
      <c r="MBJ2385" s="467"/>
      <c r="MBK2385" s="467"/>
      <c r="MBL2385" s="467"/>
      <c r="MBM2385" s="467"/>
      <c r="MBN2385" s="467"/>
      <c r="MBO2385" s="467"/>
      <c r="MBP2385" s="467"/>
      <c r="MBQ2385" s="467"/>
      <c r="MBR2385" s="467"/>
      <c r="MBS2385" s="467"/>
      <c r="MBT2385" s="467"/>
      <c r="MBU2385" s="467"/>
      <c r="MBV2385" s="467"/>
      <c r="MBW2385" s="467"/>
      <c r="MBX2385" s="467"/>
      <c r="MBY2385" s="467"/>
      <c r="MBZ2385" s="467"/>
      <c r="MCA2385" s="467"/>
      <c r="MCB2385" s="1055"/>
      <c r="MCC2385" s="695"/>
      <c r="MCD2385" s="696"/>
      <c r="MCE2385" s="696"/>
      <c r="MCF2385" s="697"/>
      <c r="MCG2385" s="697"/>
      <c r="MCH2385" s="473"/>
      <c r="MCI2385" s="470"/>
      <c r="MCJ2385" s="470"/>
      <c r="MCK2385" s="470"/>
      <c r="MCL2385" s="677"/>
      <c r="MCM2385" s="470"/>
      <c r="MCN2385" s="467"/>
      <c r="MCO2385" s="559"/>
      <c r="MCP2385" s="467"/>
      <c r="MCQ2385" s="467"/>
      <c r="MCR2385" s="467"/>
      <c r="MCS2385" s="467"/>
      <c r="MCT2385" s="467"/>
      <c r="MCU2385" s="467"/>
      <c r="MCV2385" s="467"/>
      <c r="MCW2385" s="467"/>
      <c r="MCX2385" s="467"/>
      <c r="MCY2385" s="467"/>
      <c r="MCZ2385" s="467"/>
      <c r="MDA2385" s="467"/>
      <c r="MDB2385" s="467"/>
      <c r="MDC2385" s="467"/>
      <c r="MDD2385" s="467"/>
      <c r="MDE2385" s="467"/>
      <c r="MDF2385" s="467"/>
      <c r="MDG2385" s="467"/>
      <c r="MDH2385" s="467"/>
      <c r="MDI2385" s="467"/>
      <c r="MDJ2385" s="467"/>
      <c r="MDK2385" s="467"/>
      <c r="MDL2385" s="1055"/>
      <c r="MDM2385" s="695"/>
      <c r="MDN2385" s="696"/>
      <c r="MDO2385" s="696"/>
      <c r="MDP2385" s="697"/>
      <c r="MDQ2385" s="697"/>
      <c r="MDR2385" s="473"/>
      <c r="MDS2385" s="470"/>
      <c r="MDT2385" s="470"/>
      <c r="MDU2385" s="470"/>
      <c r="MDV2385" s="677"/>
      <c r="MDW2385" s="470"/>
      <c r="MDX2385" s="467"/>
      <c r="MDY2385" s="559"/>
      <c r="MDZ2385" s="467"/>
      <c r="MEA2385" s="467"/>
      <c r="MEB2385" s="467"/>
      <c r="MEC2385" s="467"/>
      <c r="MED2385" s="467"/>
      <c r="MEE2385" s="467"/>
      <c r="MEF2385" s="467"/>
      <c r="MEG2385" s="467"/>
      <c r="MEH2385" s="467"/>
      <c r="MEI2385" s="467"/>
      <c r="MEJ2385" s="467"/>
      <c r="MEK2385" s="467"/>
      <c r="MEL2385" s="467"/>
      <c r="MEM2385" s="467"/>
      <c r="MEN2385" s="467"/>
      <c r="MEO2385" s="467"/>
      <c r="MEP2385" s="467"/>
      <c r="MEQ2385" s="467"/>
      <c r="MER2385" s="467"/>
      <c r="MES2385" s="467"/>
      <c r="MET2385" s="467"/>
      <c r="MEU2385" s="467"/>
      <c r="MEV2385" s="1055"/>
      <c r="MEW2385" s="695"/>
      <c r="MEX2385" s="696"/>
      <c r="MEY2385" s="696"/>
      <c r="MEZ2385" s="697"/>
      <c r="MFA2385" s="697"/>
      <c r="MFB2385" s="473"/>
      <c r="MFC2385" s="470"/>
      <c r="MFD2385" s="470"/>
      <c r="MFE2385" s="470"/>
      <c r="MFF2385" s="677"/>
      <c r="MFG2385" s="470"/>
      <c r="MFH2385" s="467"/>
      <c r="MFI2385" s="559"/>
      <c r="MFJ2385" s="467"/>
      <c r="MFK2385" s="467"/>
      <c r="MFL2385" s="467"/>
      <c r="MFM2385" s="467"/>
      <c r="MFN2385" s="467"/>
      <c r="MFO2385" s="467"/>
      <c r="MFP2385" s="467"/>
      <c r="MFQ2385" s="467"/>
      <c r="MFR2385" s="467"/>
      <c r="MFS2385" s="467"/>
      <c r="MFT2385" s="467"/>
      <c r="MFU2385" s="467"/>
      <c r="MFV2385" s="467"/>
      <c r="MFW2385" s="467"/>
      <c r="MFX2385" s="467"/>
      <c r="MFY2385" s="467"/>
      <c r="MFZ2385" s="467"/>
      <c r="MGA2385" s="467"/>
      <c r="MGB2385" s="467"/>
      <c r="MGC2385" s="467"/>
      <c r="MGD2385" s="467"/>
      <c r="MGE2385" s="467"/>
      <c r="MGF2385" s="1055"/>
      <c r="MGG2385" s="695"/>
      <c r="MGH2385" s="696"/>
      <c r="MGI2385" s="696"/>
      <c r="MGJ2385" s="697"/>
      <c r="MGK2385" s="697"/>
      <c r="MGL2385" s="473"/>
      <c r="MGM2385" s="470"/>
      <c r="MGN2385" s="470"/>
      <c r="MGO2385" s="470"/>
      <c r="MGP2385" s="677"/>
      <c r="MGQ2385" s="470"/>
      <c r="MGR2385" s="467"/>
      <c r="MGS2385" s="559"/>
      <c r="MGT2385" s="467"/>
      <c r="MGU2385" s="467"/>
      <c r="MGV2385" s="467"/>
      <c r="MGW2385" s="467"/>
      <c r="MGX2385" s="467"/>
      <c r="MGY2385" s="467"/>
      <c r="MGZ2385" s="467"/>
      <c r="MHA2385" s="467"/>
      <c r="MHB2385" s="467"/>
      <c r="MHC2385" s="467"/>
      <c r="MHD2385" s="467"/>
      <c r="MHE2385" s="467"/>
      <c r="MHF2385" s="467"/>
      <c r="MHG2385" s="467"/>
      <c r="MHH2385" s="467"/>
      <c r="MHI2385" s="467"/>
      <c r="MHJ2385" s="467"/>
      <c r="MHK2385" s="467"/>
      <c r="MHL2385" s="467"/>
      <c r="MHM2385" s="467"/>
      <c r="MHN2385" s="467"/>
      <c r="MHO2385" s="467"/>
      <c r="MHP2385" s="1055"/>
      <c r="MHQ2385" s="695"/>
      <c r="MHR2385" s="696"/>
      <c r="MHS2385" s="696"/>
      <c r="MHT2385" s="697"/>
      <c r="MHU2385" s="697"/>
      <c r="MHV2385" s="473"/>
      <c r="MHW2385" s="470"/>
      <c r="MHX2385" s="470"/>
      <c r="MHY2385" s="470"/>
      <c r="MHZ2385" s="677"/>
      <c r="MIA2385" s="470"/>
      <c r="MIB2385" s="467"/>
      <c r="MIC2385" s="559"/>
      <c r="MID2385" s="467"/>
      <c r="MIE2385" s="467"/>
      <c r="MIF2385" s="467"/>
      <c r="MIG2385" s="467"/>
      <c r="MIH2385" s="467"/>
      <c r="MII2385" s="467"/>
      <c r="MIJ2385" s="467"/>
      <c r="MIK2385" s="467"/>
      <c r="MIL2385" s="467"/>
      <c r="MIM2385" s="467"/>
      <c r="MIN2385" s="467"/>
      <c r="MIO2385" s="467"/>
      <c r="MIP2385" s="467"/>
      <c r="MIQ2385" s="467"/>
      <c r="MIR2385" s="467"/>
      <c r="MIS2385" s="467"/>
      <c r="MIT2385" s="467"/>
      <c r="MIU2385" s="467"/>
      <c r="MIV2385" s="467"/>
      <c r="MIW2385" s="467"/>
      <c r="MIX2385" s="467"/>
      <c r="MIY2385" s="467"/>
      <c r="MIZ2385" s="1055"/>
      <c r="MJA2385" s="695"/>
      <c r="MJB2385" s="696"/>
      <c r="MJC2385" s="696"/>
      <c r="MJD2385" s="697"/>
      <c r="MJE2385" s="697"/>
      <c r="MJF2385" s="473"/>
      <c r="MJG2385" s="470"/>
      <c r="MJH2385" s="470"/>
      <c r="MJI2385" s="470"/>
      <c r="MJJ2385" s="677"/>
      <c r="MJK2385" s="470"/>
      <c r="MJL2385" s="467"/>
      <c r="MJM2385" s="559"/>
      <c r="MJN2385" s="467"/>
      <c r="MJO2385" s="467"/>
      <c r="MJP2385" s="467"/>
      <c r="MJQ2385" s="467"/>
      <c r="MJR2385" s="467"/>
      <c r="MJS2385" s="467"/>
      <c r="MJT2385" s="467"/>
      <c r="MJU2385" s="467"/>
      <c r="MJV2385" s="467"/>
      <c r="MJW2385" s="467"/>
      <c r="MJX2385" s="467"/>
      <c r="MJY2385" s="467"/>
      <c r="MJZ2385" s="467"/>
      <c r="MKA2385" s="467"/>
      <c r="MKB2385" s="467"/>
      <c r="MKC2385" s="467"/>
      <c r="MKD2385" s="467"/>
      <c r="MKE2385" s="467"/>
      <c r="MKF2385" s="467"/>
      <c r="MKG2385" s="467"/>
      <c r="MKH2385" s="467"/>
      <c r="MKI2385" s="467"/>
      <c r="MKJ2385" s="1055"/>
      <c r="MKK2385" s="695"/>
      <c r="MKL2385" s="696"/>
      <c r="MKM2385" s="696"/>
      <c r="MKN2385" s="697"/>
      <c r="MKO2385" s="697"/>
      <c r="MKP2385" s="473"/>
      <c r="MKQ2385" s="470"/>
      <c r="MKR2385" s="470"/>
      <c r="MKS2385" s="470"/>
      <c r="MKT2385" s="677"/>
      <c r="MKU2385" s="470"/>
      <c r="MKV2385" s="467"/>
      <c r="MKW2385" s="559"/>
      <c r="MKX2385" s="467"/>
      <c r="MKY2385" s="467"/>
      <c r="MKZ2385" s="467"/>
      <c r="MLA2385" s="467"/>
      <c r="MLB2385" s="467"/>
      <c r="MLC2385" s="467"/>
      <c r="MLD2385" s="467"/>
      <c r="MLE2385" s="467"/>
      <c r="MLF2385" s="467"/>
      <c r="MLG2385" s="467"/>
      <c r="MLH2385" s="467"/>
      <c r="MLI2385" s="467"/>
      <c r="MLJ2385" s="467"/>
      <c r="MLK2385" s="467"/>
      <c r="MLL2385" s="467"/>
      <c r="MLM2385" s="467"/>
      <c r="MLN2385" s="467"/>
      <c r="MLO2385" s="467"/>
      <c r="MLP2385" s="467"/>
      <c r="MLQ2385" s="467"/>
      <c r="MLR2385" s="467"/>
      <c r="MLS2385" s="467"/>
      <c r="MLT2385" s="1055"/>
      <c r="MLU2385" s="695"/>
      <c r="MLV2385" s="696"/>
      <c r="MLW2385" s="696"/>
      <c r="MLX2385" s="697"/>
      <c r="MLY2385" s="697"/>
      <c r="MLZ2385" s="473"/>
      <c r="MMA2385" s="470"/>
      <c r="MMB2385" s="470"/>
      <c r="MMC2385" s="470"/>
      <c r="MMD2385" s="677"/>
      <c r="MME2385" s="470"/>
      <c r="MMF2385" s="467"/>
      <c r="MMG2385" s="559"/>
      <c r="MMH2385" s="467"/>
      <c r="MMI2385" s="467"/>
      <c r="MMJ2385" s="467"/>
      <c r="MMK2385" s="467"/>
      <c r="MML2385" s="467"/>
      <c r="MMM2385" s="467"/>
      <c r="MMN2385" s="467"/>
      <c r="MMO2385" s="467"/>
      <c r="MMP2385" s="467"/>
      <c r="MMQ2385" s="467"/>
      <c r="MMR2385" s="467"/>
      <c r="MMS2385" s="467"/>
      <c r="MMT2385" s="467"/>
      <c r="MMU2385" s="467"/>
      <c r="MMV2385" s="467"/>
      <c r="MMW2385" s="467"/>
      <c r="MMX2385" s="467"/>
      <c r="MMY2385" s="467"/>
      <c r="MMZ2385" s="467"/>
      <c r="MNA2385" s="467"/>
      <c r="MNB2385" s="467"/>
      <c r="MNC2385" s="467"/>
      <c r="MND2385" s="1055"/>
      <c r="MNE2385" s="695"/>
      <c r="MNF2385" s="696"/>
      <c r="MNG2385" s="696"/>
      <c r="MNH2385" s="697"/>
      <c r="MNI2385" s="697"/>
      <c r="MNJ2385" s="473"/>
      <c r="MNK2385" s="470"/>
      <c r="MNL2385" s="470"/>
      <c r="MNM2385" s="470"/>
      <c r="MNN2385" s="677"/>
      <c r="MNO2385" s="470"/>
      <c r="MNP2385" s="467"/>
      <c r="MNQ2385" s="559"/>
      <c r="MNR2385" s="467"/>
      <c r="MNS2385" s="467"/>
      <c r="MNT2385" s="467"/>
      <c r="MNU2385" s="467"/>
      <c r="MNV2385" s="467"/>
      <c r="MNW2385" s="467"/>
      <c r="MNX2385" s="467"/>
      <c r="MNY2385" s="467"/>
      <c r="MNZ2385" s="467"/>
      <c r="MOA2385" s="467"/>
      <c r="MOB2385" s="467"/>
      <c r="MOC2385" s="467"/>
      <c r="MOD2385" s="467"/>
      <c r="MOE2385" s="467"/>
      <c r="MOF2385" s="467"/>
      <c r="MOG2385" s="467"/>
      <c r="MOH2385" s="467"/>
      <c r="MOI2385" s="467"/>
      <c r="MOJ2385" s="467"/>
      <c r="MOK2385" s="467"/>
      <c r="MOL2385" s="467"/>
      <c r="MOM2385" s="467"/>
      <c r="MON2385" s="1055"/>
      <c r="MOO2385" s="695"/>
      <c r="MOP2385" s="696"/>
      <c r="MOQ2385" s="696"/>
      <c r="MOR2385" s="697"/>
      <c r="MOS2385" s="697"/>
      <c r="MOT2385" s="473"/>
      <c r="MOU2385" s="470"/>
      <c r="MOV2385" s="470"/>
      <c r="MOW2385" s="470"/>
      <c r="MOX2385" s="677"/>
      <c r="MOY2385" s="470"/>
      <c r="MOZ2385" s="467"/>
      <c r="MPA2385" s="559"/>
      <c r="MPB2385" s="467"/>
      <c r="MPC2385" s="467"/>
      <c r="MPD2385" s="467"/>
      <c r="MPE2385" s="467"/>
      <c r="MPF2385" s="467"/>
      <c r="MPG2385" s="467"/>
      <c r="MPH2385" s="467"/>
      <c r="MPI2385" s="467"/>
      <c r="MPJ2385" s="467"/>
      <c r="MPK2385" s="467"/>
      <c r="MPL2385" s="467"/>
      <c r="MPM2385" s="467"/>
      <c r="MPN2385" s="467"/>
      <c r="MPO2385" s="467"/>
      <c r="MPP2385" s="467"/>
      <c r="MPQ2385" s="467"/>
      <c r="MPR2385" s="467"/>
      <c r="MPS2385" s="467"/>
      <c r="MPT2385" s="467"/>
      <c r="MPU2385" s="467"/>
      <c r="MPV2385" s="467"/>
      <c r="MPW2385" s="467"/>
      <c r="MPX2385" s="1055"/>
      <c r="MPY2385" s="695"/>
      <c r="MPZ2385" s="696"/>
      <c r="MQA2385" s="696"/>
      <c r="MQB2385" s="697"/>
      <c r="MQC2385" s="697"/>
      <c r="MQD2385" s="473"/>
      <c r="MQE2385" s="470"/>
      <c r="MQF2385" s="470"/>
      <c r="MQG2385" s="470"/>
      <c r="MQH2385" s="677"/>
      <c r="MQI2385" s="470"/>
      <c r="MQJ2385" s="467"/>
      <c r="MQK2385" s="559"/>
      <c r="MQL2385" s="467"/>
      <c r="MQM2385" s="467"/>
      <c r="MQN2385" s="467"/>
      <c r="MQO2385" s="467"/>
      <c r="MQP2385" s="467"/>
      <c r="MQQ2385" s="467"/>
      <c r="MQR2385" s="467"/>
      <c r="MQS2385" s="467"/>
      <c r="MQT2385" s="467"/>
      <c r="MQU2385" s="467"/>
      <c r="MQV2385" s="467"/>
      <c r="MQW2385" s="467"/>
      <c r="MQX2385" s="467"/>
      <c r="MQY2385" s="467"/>
      <c r="MQZ2385" s="467"/>
      <c r="MRA2385" s="467"/>
      <c r="MRB2385" s="467"/>
      <c r="MRC2385" s="467"/>
      <c r="MRD2385" s="467"/>
      <c r="MRE2385" s="467"/>
      <c r="MRF2385" s="467"/>
      <c r="MRG2385" s="467"/>
      <c r="MRH2385" s="1055"/>
      <c r="MRI2385" s="695"/>
      <c r="MRJ2385" s="696"/>
      <c r="MRK2385" s="696"/>
      <c r="MRL2385" s="697"/>
      <c r="MRM2385" s="697"/>
      <c r="MRN2385" s="473"/>
      <c r="MRO2385" s="470"/>
      <c r="MRP2385" s="470"/>
      <c r="MRQ2385" s="470"/>
      <c r="MRR2385" s="677"/>
      <c r="MRS2385" s="470"/>
      <c r="MRT2385" s="467"/>
      <c r="MRU2385" s="559"/>
      <c r="MRV2385" s="467"/>
      <c r="MRW2385" s="467"/>
      <c r="MRX2385" s="467"/>
      <c r="MRY2385" s="467"/>
      <c r="MRZ2385" s="467"/>
      <c r="MSA2385" s="467"/>
      <c r="MSB2385" s="467"/>
      <c r="MSC2385" s="467"/>
      <c r="MSD2385" s="467"/>
      <c r="MSE2385" s="467"/>
      <c r="MSF2385" s="467"/>
      <c r="MSG2385" s="467"/>
      <c r="MSH2385" s="467"/>
      <c r="MSI2385" s="467"/>
      <c r="MSJ2385" s="467"/>
      <c r="MSK2385" s="467"/>
      <c r="MSL2385" s="467"/>
      <c r="MSM2385" s="467"/>
      <c r="MSN2385" s="467"/>
      <c r="MSO2385" s="467"/>
      <c r="MSP2385" s="467"/>
      <c r="MSQ2385" s="467"/>
      <c r="MSR2385" s="1055"/>
      <c r="MSS2385" s="695"/>
      <c r="MST2385" s="696"/>
      <c r="MSU2385" s="696"/>
      <c r="MSV2385" s="697"/>
      <c r="MSW2385" s="697"/>
      <c r="MSX2385" s="473"/>
      <c r="MSY2385" s="470"/>
      <c r="MSZ2385" s="470"/>
      <c r="MTA2385" s="470"/>
      <c r="MTB2385" s="677"/>
      <c r="MTC2385" s="470"/>
      <c r="MTD2385" s="467"/>
      <c r="MTE2385" s="559"/>
      <c r="MTF2385" s="467"/>
      <c r="MTG2385" s="467"/>
      <c r="MTH2385" s="467"/>
      <c r="MTI2385" s="467"/>
      <c r="MTJ2385" s="467"/>
      <c r="MTK2385" s="467"/>
      <c r="MTL2385" s="467"/>
      <c r="MTM2385" s="467"/>
      <c r="MTN2385" s="467"/>
      <c r="MTO2385" s="467"/>
      <c r="MTP2385" s="467"/>
      <c r="MTQ2385" s="467"/>
      <c r="MTR2385" s="467"/>
      <c r="MTS2385" s="467"/>
      <c r="MTT2385" s="467"/>
      <c r="MTU2385" s="467"/>
      <c r="MTV2385" s="467"/>
      <c r="MTW2385" s="467"/>
      <c r="MTX2385" s="467"/>
      <c r="MTY2385" s="467"/>
      <c r="MTZ2385" s="467"/>
      <c r="MUA2385" s="467"/>
      <c r="MUB2385" s="1055"/>
      <c r="MUC2385" s="695"/>
      <c r="MUD2385" s="696"/>
      <c r="MUE2385" s="696"/>
      <c r="MUF2385" s="697"/>
      <c r="MUG2385" s="697"/>
      <c r="MUH2385" s="473"/>
      <c r="MUI2385" s="470"/>
      <c r="MUJ2385" s="470"/>
      <c r="MUK2385" s="470"/>
      <c r="MUL2385" s="677"/>
      <c r="MUM2385" s="470"/>
      <c r="MUN2385" s="467"/>
      <c r="MUO2385" s="559"/>
      <c r="MUP2385" s="467"/>
      <c r="MUQ2385" s="467"/>
      <c r="MUR2385" s="467"/>
      <c r="MUS2385" s="467"/>
      <c r="MUT2385" s="467"/>
      <c r="MUU2385" s="467"/>
      <c r="MUV2385" s="467"/>
      <c r="MUW2385" s="467"/>
      <c r="MUX2385" s="467"/>
      <c r="MUY2385" s="467"/>
      <c r="MUZ2385" s="467"/>
      <c r="MVA2385" s="467"/>
      <c r="MVB2385" s="467"/>
      <c r="MVC2385" s="467"/>
      <c r="MVD2385" s="467"/>
      <c r="MVE2385" s="467"/>
      <c r="MVF2385" s="467"/>
      <c r="MVG2385" s="467"/>
      <c r="MVH2385" s="467"/>
      <c r="MVI2385" s="467"/>
      <c r="MVJ2385" s="467"/>
      <c r="MVK2385" s="467"/>
      <c r="MVL2385" s="1055"/>
      <c r="MVM2385" s="695"/>
      <c r="MVN2385" s="696"/>
      <c r="MVO2385" s="696"/>
      <c r="MVP2385" s="697"/>
      <c r="MVQ2385" s="697"/>
      <c r="MVR2385" s="473"/>
      <c r="MVS2385" s="470"/>
      <c r="MVT2385" s="470"/>
      <c r="MVU2385" s="470"/>
      <c r="MVV2385" s="677"/>
      <c r="MVW2385" s="470"/>
      <c r="MVX2385" s="467"/>
      <c r="MVY2385" s="559"/>
      <c r="MVZ2385" s="467"/>
      <c r="MWA2385" s="467"/>
      <c r="MWB2385" s="467"/>
      <c r="MWC2385" s="467"/>
      <c r="MWD2385" s="467"/>
      <c r="MWE2385" s="467"/>
      <c r="MWF2385" s="467"/>
      <c r="MWG2385" s="467"/>
      <c r="MWH2385" s="467"/>
      <c r="MWI2385" s="467"/>
      <c r="MWJ2385" s="467"/>
      <c r="MWK2385" s="467"/>
      <c r="MWL2385" s="467"/>
      <c r="MWM2385" s="467"/>
      <c r="MWN2385" s="467"/>
      <c r="MWO2385" s="467"/>
      <c r="MWP2385" s="467"/>
      <c r="MWQ2385" s="467"/>
      <c r="MWR2385" s="467"/>
      <c r="MWS2385" s="467"/>
      <c r="MWT2385" s="467"/>
      <c r="MWU2385" s="467"/>
      <c r="MWV2385" s="1055"/>
      <c r="MWW2385" s="695"/>
      <c r="MWX2385" s="696"/>
      <c r="MWY2385" s="696"/>
      <c r="MWZ2385" s="697"/>
      <c r="MXA2385" s="697"/>
      <c r="MXB2385" s="473"/>
      <c r="MXC2385" s="470"/>
      <c r="MXD2385" s="470"/>
      <c r="MXE2385" s="470"/>
      <c r="MXF2385" s="677"/>
      <c r="MXG2385" s="470"/>
      <c r="MXH2385" s="467"/>
      <c r="MXI2385" s="559"/>
      <c r="MXJ2385" s="467"/>
      <c r="MXK2385" s="467"/>
      <c r="MXL2385" s="467"/>
      <c r="MXM2385" s="467"/>
      <c r="MXN2385" s="467"/>
      <c r="MXO2385" s="467"/>
      <c r="MXP2385" s="467"/>
      <c r="MXQ2385" s="467"/>
      <c r="MXR2385" s="467"/>
      <c r="MXS2385" s="467"/>
      <c r="MXT2385" s="467"/>
      <c r="MXU2385" s="467"/>
      <c r="MXV2385" s="467"/>
      <c r="MXW2385" s="467"/>
      <c r="MXX2385" s="467"/>
      <c r="MXY2385" s="467"/>
      <c r="MXZ2385" s="467"/>
      <c r="MYA2385" s="467"/>
      <c r="MYB2385" s="467"/>
      <c r="MYC2385" s="467"/>
      <c r="MYD2385" s="467"/>
      <c r="MYE2385" s="467"/>
      <c r="MYF2385" s="1055"/>
      <c r="MYG2385" s="695"/>
      <c r="MYH2385" s="696"/>
      <c r="MYI2385" s="696"/>
      <c r="MYJ2385" s="697"/>
      <c r="MYK2385" s="697"/>
      <c r="MYL2385" s="473"/>
      <c r="MYM2385" s="470"/>
      <c r="MYN2385" s="470"/>
      <c r="MYO2385" s="470"/>
      <c r="MYP2385" s="677"/>
      <c r="MYQ2385" s="470"/>
      <c r="MYR2385" s="467"/>
      <c r="MYS2385" s="559"/>
      <c r="MYT2385" s="467"/>
      <c r="MYU2385" s="467"/>
      <c r="MYV2385" s="467"/>
      <c r="MYW2385" s="467"/>
      <c r="MYX2385" s="467"/>
      <c r="MYY2385" s="467"/>
      <c r="MYZ2385" s="467"/>
      <c r="MZA2385" s="467"/>
      <c r="MZB2385" s="467"/>
      <c r="MZC2385" s="467"/>
      <c r="MZD2385" s="467"/>
      <c r="MZE2385" s="467"/>
      <c r="MZF2385" s="467"/>
      <c r="MZG2385" s="467"/>
      <c r="MZH2385" s="467"/>
      <c r="MZI2385" s="467"/>
      <c r="MZJ2385" s="467"/>
      <c r="MZK2385" s="467"/>
      <c r="MZL2385" s="467"/>
      <c r="MZM2385" s="467"/>
      <c r="MZN2385" s="467"/>
      <c r="MZO2385" s="467"/>
      <c r="MZP2385" s="1055"/>
      <c r="MZQ2385" s="695"/>
      <c r="MZR2385" s="696"/>
      <c r="MZS2385" s="696"/>
      <c r="MZT2385" s="697"/>
      <c r="MZU2385" s="697"/>
      <c r="MZV2385" s="473"/>
      <c r="MZW2385" s="470"/>
      <c r="MZX2385" s="470"/>
      <c r="MZY2385" s="470"/>
      <c r="MZZ2385" s="677"/>
      <c r="NAA2385" s="470"/>
      <c r="NAB2385" s="467"/>
      <c r="NAC2385" s="559"/>
      <c r="NAD2385" s="467"/>
      <c r="NAE2385" s="467"/>
      <c r="NAF2385" s="467"/>
      <c r="NAG2385" s="467"/>
      <c r="NAH2385" s="467"/>
      <c r="NAI2385" s="467"/>
      <c r="NAJ2385" s="467"/>
      <c r="NAK2385" s="467"/>
      <c r="NAL2385" s="467"/>
      <c r="NAM2385" s="467"/>
      <c r="NAN2385" s="467"/>
      <c r="NAO2385" s="467"/>
      <c r="NAP2385" s="467"/>
      <c r="NAQ2385" s="467"/>
      <c r="NAR2385" s="467"/>
      <c r="NAS2385" s="467"/>
      <c r="NAT2385" s="467"/>
      <c r="NAU2385" s="467"/>
      <c r="NAV2385" s="467"/>
      <c r="NAW2385" s="467"/>
      <c r="NAX2385" s="467"/>
      <c r="NAY2385" s="467"/>
      <c r="NAZ2385" s="1055"/>
      <c r="NBA2385" s="695"/>
      <c r="NBB2385" s="696"/>
      <c r="NBC2385" s="696"/>
      <c r="NBD2385" s="697"/>
      <c r="NBE2385" s="697"/>
      <c r="NBF2385" s="473"/>
      <c r="NBG2385" s="470"/>
      <c r="NBH2385" s="470"/>
      <c r="NBI2385" s="470"/>
      <c r="NBJ2385" s="677"/>
      <c r="NBK2385" s="470"/>
      <c r="NBL2385" s="467"/>
      <c r="NBM2385" s="559"/>
      <c r="NBN2385" s="467"/>
      <c r="NBO2385" s="467"/>
      <c r="NBP2385" s="467"/>
      <c r="NBQ2385" s="467"/>
      <c r="NBR2385" s="467"/>
      <c r="NBS2385" s="467"/>
      <c r="NBT2385" s="467"/>
      <c r="NBU2385" s="467"/>
      <c r="NBV2385" s="467"/>
      <c r="NBW2385" s="467"/>
      <c r="NBX2385" s="467"/>
      <c r="NBY2385" s="467"/>
      <c r="NBZ2385" s="467"/>
      <c r="NCA2385" s="467"/>
      <c r="NCB2385" s="467"/>
      <c r="NCC2385" s="467"/>
      <c r="NCD2385" s="467"/>
      <c r="NCE2385" s="467"/>
      <c r="NCF2385" s="467"/>
      <c r="NCG2385" s="467"/>
      <c r="NCH2385" s="467"/>
      <c r="NCI2385" s="467"/>
      <c r="NCJ2385" s="1055"/>
      <c r="NCK2385" s="695"/>
      <c r="NCL2385" s="696"/>
      <c r="NCM2385" s="696"/>
      <c r="NCN2385" s="697"/>
      <c r="NCO2385" s="697"/>
      <c r="NCP2385" s="473"/>
      <c r="NCQ2385" s="470"/>
      <c r="NCR2385" s="470"/>
      <c r="NCS2385" s="470"/>
      <c r="NCT2385" s="677"/>
      <c r="NCU2385" s="470"/>
      <c r="NCV2385" s="467"/>
      <c r="NCW2385" s="559"/>
      <c r="NCX2385" s="467"/>
      <c r="NCY2385" s="467"/>
      <c r="NCZ2385" s="467"/>
      <c r="NDA2385" s="467"/>
      <c r="NDB2385" s="467"/>
      <c r="NDC2385" s="467"/>
      <c r="NDD2385" s="467"/>
      <c r="NDE2385" s="467"/>
      <c r="NDF2385" s="467"/>
      <c r="NDG2385" s="467"/>
      <c r="NDH2385" s="467"/>
      <c r="NDI2385" s="467"/>
      <c r="NDJ2385" s="467"/>
      <c r="NDK2385" s="467"/>
      <c r="NDL2385" s="467"/>
      <c r="NDM2385" s="467"/>
      <c r="NDN2385" s="467"/>
      <c r="NDO2385" s="467"/>
      <c r="NDP2385" s="467"/>
      <c r="NDQ2385" s="467"/>
      <c r="NDR2385" s="467"/>
      <c r="NDS2385" s="467"/>
      <c r="NDT2385" s="1055"/>
      <c r="NDU2385" s="695"/>
      <c r="NDV2385" s="696"/>
      <c r="NDW2385" s="696"/>
      <c r="NDX2385" s="697"/>
      <c r="NDY2385" s="697"/>
      <c r="NDZ2385" s="473"/>
      <c r="NEA2385" s="470"/>
      <c r="NEB2385" s="470"/>
      <c r="NEC2385" s="470"/>
      <c r="NED2385" s="677"/>
      <c r="NEE2385" s="470"/>
      <c r="NEF2385" s="467"/>
      <c r="NEG2385" s="559"/>
      <c r="NEH2385" s="467"/>
      <c r="NEI2385" s="467"/>
      <c r="NEJ2385" s="467"/>
      <c r="NEK2385" s="467"/>
      <c r="NEL2385" s="467"/>
      <c r="NEM2385" s="467"/>
      <c r="NEN2385" s="467"/>
      <c r="NEO2385" s="467"/>
      <c r="NEP2385" s="467"/>
      <c r="NEQ2385" s="467"/>
      <c r="NER2385" s="467"/>
      <c r="NES2385" s="467"/>
      <c r="NET2385" s="467"/>
      <c r="NEU2385" s="467"/>
      <c r="NEV2385" s="467"/>
      <c r="NEW2385" s="467"/>
      <c r="NEX2385" s="467"/>
      <c r="NEY2385" s="467"/>
      <c r="NEZ2385" s="467"/>
      <c r="NFA2385" s="467"/>
      <c r="NFB2385" s="467"/>
      <c r="NFC2385" s="467"/>
      <c r="NFD2385" s="1055"/>
      <c r="NFE2385" s="695"/>
      <c r="NFF2385" s="696"/>
      <c r="NFG2385" s="696"/>
      <c r="NFH2385" s="697"/>
      <c r="NFI2385" s="697"/>
      <c r="NFJ2385" s="473"/>
      <c r="NFK2385" s="470"/>
      <c r="NFL2385" s="470"/>
      <c r="NFM2385" s="470"/>
      <c r="NFN2385" s="677"/>
      <c r="NFO2385" s="470"/>
      <c r="NFP2385" s="467"/>
      <c r="NFQ2385" s="559"/>
      <c r="NFR2385" s="467"/>
      <c r="NFS2385" s="467"/>
      <c r="NFT2385" s="467"/>
      <c r="NFU2385" s="467"/>
      <c r="NFV2385" s="467"/>
      <c r="NFW2385" s="467"/>
      <c r="NFX2385" s="467"/>
      <c r="NFY2385" s="467"/>
      <c r="NFZ2385" s="467"/>
      <c r="NGA2385" s="467"/>
      <c r="NGB2385" s="467"/>
      <c r="NGC2385" s="467"/>
      <c r="NGD2385" s="467"/>
      <c r="NGE2385" s="467"/>
      <c r="NGF2385" s="467"/>
      <c r="NGG2385" s="467"/>
      <c r="NGH2385" s="467"/>
      <c r="NGI2385" s="467"/>
      <c r="NGJ2385" s="467"/>
      <c r="NGK2385" s="467"/>
      <c r="NGL2385" s="467"/>
      <c r="NGM2385" s="467"/>
      <c r="NGN2385" s="1055"/>
      <c r="NGO2385" s="695"/>
      <c r="NGP2385" s="696"/>
      <c r="NGQ2385" s="696"/>
      <c r="NGR2385" s="697"/>
      <c r="NGS2385" s="697"/>
      <c r="NGT2385" s="473"/>
      <c r="NGU2385" s="470"/>
      <c r="NGV2385" s="470"/>
      <c r="NGW2385" s="470"/>
      <c r="NGX2385" s="677"/>
      <c r="NGY2385" s="470"/>
      <c r="NGZ2385" s="467"/>
      <c r="NHA2385" s="559"/>
      <c r="NHB2385" s="467"/>
      <c r="NHC2385" s="467"/>
      <c r="NHD2385" s="467"/>
      <c r="NHE2385" s="467"/>
      <c r="NHF2385" s="467"/>
      <c r="NHG2385" s="467"/>
      <c r="NHH2385" s="467"/>
      <c r="NHI2385" s="467"/>
      <c r="NHJ2385" s="467"/>
      <c r="NHK2385" s="467"/>
      <c r="NHL2385" s="467"/>
      <c r="NHM2385" s="467"/>
      <c r="NHN2385" s="467"/>
      <c r="NHO2385" s="467"/>
      <c r="NHP2385" s="467"/>
      <c r="NHQ2385" s="467"/>
      <c r="NHR2385" s="467"/>
      <c r="NHS2385" s="467"/>
      <c r="NHT2385" s="467"/>
      <c r="NHU2385" s="467"/>
      <c r="NHV2385" s="467"/>
      <c r="NHW2385" s="467"/>
      <c r="NHX2385" s="1055"/>
      <c r="NHY2385" s="695"/>
      <c r="NHZ2385" s="696"/>
      <c r="NIA2385" s="696"/>
      <c r="NIB2385" s="697"/>
      <c r="NIC2385" s="697"/>
      <c r="NID2385" s="473"/>
      <c r="NIE2385" s="470"/>
      <c r="NIF2385" s="470"/>
      <c r="NIG2385" s="470"/>
      <c r="NIH2385" s="677"/>
      <c r="NII2385" s="470"/>
      <c r="NIJ2385" s="467"/>
      <c r="NIK2385" s="559"/>
      <c r="NIL2385" s="467"/>
      <c r="NIM2385" s="467"/>
      <c r="NIN2385" s="467"/>
      <c r="NIO2385" s="467"/>
      <c r="NIP2385" s="467"/>
      <c r="NIQ2385" s="467"/>
      <c r="NIR2385" s="467"/>
      <c r="NIS2385" s="467"/>
      <c r="NIT2385" s="467"/>
      <c r="NIU2385" s="467"/>
      <c r="NIV2385" s="467"/>
      <c r="NIW2385" s="467"/>
      <c r="NIX2385" s="467"/>
      <c r="NIY2385" s="467"/>
      <c r="NIZ2385" s="467"/>
      <c r="NJA2385" s="467"/>
      <c r="NJB2385" s="467"/>
      <c r="NJC2385" s="467"/>
      <c r="NJD2385" s="467"/>
      <c r="NJE2385" s="467"/>
      <c r="NJF2385" s="467"/>
      <c r="NJG2385" s="467"/>
      <c r="NJH2385" s="1055"/>
      <c r="NJI2385" s="695"/>
      <c r="NJJ2385" s="696"/>
      <c r="NJK2385" s="696"/>
      <c r="NJL2385" s="697"/>
      <c r="NJM2385" s="697"/>
      <c r="NJN2385" s="473"/>
      <c r="NJO2385" s="470"/>
      <c r="NJP2385" s="470"/>
      <c r="NJQ2385" s="470"/>
      <c r="NJR2385" s="677"/>
      <c r="NJS2385" s="470"/>
      <c r="NJT2385" s="467"/>
      <c r="NJU2385" s="559"/>
      <c r="NJV2385" s="467"/>
      <c r="NJW2385" s="467"/>
      <c r="NJX2385" s="467"/>
      <c r="NJY2385" s="467"/>
      <c r="NJZ2385" s="467"/>
      <c r="NKA2385" s="467"/>
      <c r="NKB2385" s="467"/>
      <c r="NKC2385" s="467"/>
      <c r="NKD2385" s="467"/>
      <c r="NKE2385" s="467"/>
      <c r="NKF2385" s="467"/>
      <c r="NKG2385" s="467"/>
      <c r="NKH2385" s="467"/>
      <c r="NKI2385" s="467"/>
      <c r="NKJ2385" s="467"/>
      <c r="NKK2385" s="467"/>
      <c r="NKL2385" s="467"/>
      <c r="NKM2385" s="467"/>
      <c r="NKN2385" s="467"/>
      <c r="NKO2385" s="467"/>
      <c r="NKP2385" s="467"/>
      <c r="NKQ2385" s="467"/>
      <c r="NKR2385" s="1055"/>
      <c r="NKS2385" s="695"/>
      <c r="NKT2385" s="696"/>
      <c r="NKU2385" s="696"/>
      <c r="NKV2385" s="697"/>
      <c r="NKW2385" s="697"/>
      <c r="NKX2385" s="473"/>
      <c r="NKY2385" s="470"/>
      <c r="NKZ2385" s="470"/>
      <c r="NLA2385" s="470"/>
      <c r="NLB2385" s="677"/>
      <c r="NLC2385" s="470"/>
      <c r="NLD2385" s="467"/>
      <c r="NLE2385" s="559"/>
      <c r="NLF2385" s="467"/>
      <c r="NLG2385" s="467"/>
      <c r="NLH2385" s="467"/>
      <c r="NLI2385" s="467"/>
      <c r="NLJ2385" s="467"/>
      <c r="NLK2385" s="467"/>
      <c r="NLL2385" s="467"/>
      <c r="NLM2385" s="467"/>
      <c r="NLN2385" s="467"/>
      <c r="NLO2385" s="467"/>
      <c r="NLP2385" s="467"/>
      <c r="NLQ2385" s="467"/>
      <c r="NLR2385" s="467"/>
      <c r="NLS2385" s="467"/>
      <c r="NLT2385" s="467"/>
      <c r="NLU2385" s="467"/>
      <c r="NLV2385" s="467"/>
      <c r="NLW2385" s="467"/>
      <c r="NLX2385" s="467"/>
      <c r="NLY2385" s="467"/>
      <c r="NLZ2385" s="467"/>
      <c r="NMA2385" s="467"/>
      <c r="NMB2385" s="1055"/>
      <c r="NMC2385" s="695"/>
      <c r="NMD2385" s="696"/>
      <c r="NME2385" s="696"/>
      <c r="NMF2385" s="697"/>
      <c r="NMG2385" s="697"/>
      <c r="NMH2385" s="473"/>
      <c r="NMI2385" s="470"/>
      <c r="NMJ2385" s="470"/>
      <c r="NMK2385" s="470"/>
      <c r="NML2385" s="677"/>
      <c r="NMM2385" s="470"/>
      <c r="NMN2385" s="467"/>
      <c r="NMO2385" s="559"/>
      <c r="NMP2385" s="467"/>
      <c r="NMQ2385" s="467"/>
      <c r="NMR2385" s="467"/>
      <c r="NMS2385" s="467"/>
      <c r="NMT2385" s="467"/>
      <c r="NMU2385" s="467"/>
      <c r="NMV2385" s="467"/>
      <c r="NMW2385" s="467"/>
      <c r="NMX2385" s="467"/>
      <c r="NMY2385" s="467"/>
      <c r="NMZ2385" s="467"/>
      <c r="NNA2385" s="467"/>
      <c r="NNB2385" s="467"/>
      <c r="NNC2385" s="467"/>
      <c r="NND2385" s="467"/>
      <c r="NNE2385" s="467"/>
      <c r="NNF2385" s="467"/>
      <c r="NNG2385" s="467"/>
      <c r="NNH2385" s="467"/>
      <c r="NNI2385" s="467"/>
      <c r="NNJ2385" s="467"/>
      <c r="NNK2385" s="467"/>
      <c r="NNL2385" s="1055"/>
      <c r="NNM2385" s="695"/>
      <c r="NNN2385" s="696"/>
      <c r="NNO2385" s="696"/>
      <c r="NNP2385" s="697"/>
      <c r="NNQ2385" s="697"/>
      <c r="NNR2385" s="473"/>
      <c r="NNS2385" s="470"/>
      <c r="NNT2385" s="470"/>
      <c r="NNU2385" s="470"/>
      <c r="NNV2385" s="677"/>
      <c r="NNW2385" s="470"/>
      <c r="NNX2385" s="467"/>
      <c r="NNY2385" s="559"/>
      <c r="NNZ2385" s="467"/>
      <c r="NOA2385" s="467"/>
      <c r="NOB2385" s="467"/>
      <c r="NOC2385" s="467"/>
      <c r="NOD2385" s="467"/>
      <c r="NOE2385" s="467"/>
      <c r="NOF2385" s="467"/>
      <c r="NOG2385" s="467"/>
      <c r="NOH2385" s="467"/>
      <c r="NOI2385" s="467"/>
      <c r="NOJ2385" s="467"/>
      <c r="NOK2385" s="467"/>
      <c r="NOL2385" s="467"/>
      <c r="NOM2385" s="467"/>
      <c r="NON2385" s="467"/>
      <c r="NOO2385" s="467"/>
      <c r="NOP2385" s="467"/>
      <c r="NOQ2385" s="467"/>
      <c r="NOR2385" s="467"/>
      <c r="NOS2385" s="467"/>
      <c r="NOT2385" s="467"/>
      <c r="NOU2385" s="467"/>
      <c r="NOV2385" s="1055"/>
      <c r="NOW2385" s="695"/>
      <c r="NOX2385" s="696"/>
      <c r="NOY2385" s="696"/>
      <c r="NOZ2385" s="697"/>
      <c r="NPA2385" s="697"/>
      <c r="NPB2385" s="473"/>
      <c r="NPC2385" s="470"/>
      <c r="NPD2385" s="470"/>
      <c r="NPE2385" s="470"/>
      <c r="NPF2385" s="677"/>
      <c r="NPG2385" s="470"/>
      <c r="NPH2385" s="467"/>
      <c r="NPI2385" s="559"/>
      <c r="NPJ2385" s="467"/>
      <c r="NPK2385" s="467"/>
      <c r="NPL2385" s="467"/>
      <c r="NPM2385" s="467"/>
      <c r="NPN2385" s="467"/>
      <c r="NPO2385" s="467"/>
      <c r="NPP2385" s="467"/>
      <c r="NPQ2385" s="467"/>
      <c r="NPR2385" s="467"/>
      <c r="NPS2385" s="467"/>
      <c r="NPT2385" s="467"/>
      <c r="NPU2385" s="467"/>
      <c r="NPV2385" s="467"/>
      <c r="NPW2385" s="467"/>
      <c r="NPX2385" s="467"/>
      <c r="NPY2385" s="467"/>
      <c r="NPZ2385" s="467"/>
      <c r="NQA2385" s="467"/>
      <c r="NQB2385" s="467"/>
      <c r="NQC2385" s="467"/>
      <c r="NQD2385" s="467"/>
      <c r="NQE2385" s="467"/>
      <c r="NQF2385" s="1055"/>
      <c r="NQG2385" s="695"/>
      <c r="NQH2385" s="696"/>
      <c r="NQI2385" s="696"/>
      <c r="NQJ2385" s="697"/>
      <c r="NQK2385" s="697"/>
      <c r="NQL2385" s="473"/>
      <c r="NQM2385" s="470"/>
      <c r="NQN2385" s="470"/>
      <c r="NQO2385" s="470"/>
      <c r="NQP2385" s="677"/>
      <c r="NQQ2385" s="470"/>
      <c r="NQR2385" s="467"/>
      <c r="NQS2385" s="559"/>
      <c r="NQT2385" s="467"/>
      <c r="NQU2385" s="467"/>
      <c r="NQV2385" s="467"/>
      <c r="NQW2385" s="467"/>
      <c r="NQX2385" s="467"/>
      <c r="NQY2385" s="467"/>
      <c r="NQZ2385" s="467"/>
      <c r="NRA2385" s="467"/>
      <c r="NRB2385" s="467"/>
      <c r="NRC2385" s="467"/>
      <c r="NRD2385" s="467"/>
      <c r="NRE2385" s="467"/>
      <c r="NRF2385" s="467"/>
      <c r="NRG2385" s="467"/>
      <c r="NRH2385" s="467"/>
      <c r="NRI2385" s="467"/>
      <c r="NRJ2385" s="467"/>
      <c r="NRK2385" s="467"/>
      <c r="NRL2385" s="467"/>
      <c r="NRM2385" s="467"/>
      <c r="NRN2385" s="467"/>
      <c r="NRO2385" s="467"/>
      <c r="NRP2385" s="1055"/>
      <c r="NRQ2385" s="695"/>
      <c r="NRR2385" s="696"/>
      <c r="NRS2385" s="696"/>
      <c r="NRT2385" s="697"/>
      <c r="NRU2385" s="697"/>
      <c r="NRV2385" s="473"/>
      <c r="NRW2385" s="470"/>
      <c r="NRX2385" s="470"/>
      <c r="NRY2385" s="470"/>
      <c r="NRZ2385" s="677"/>
      <c r="NSA2385" s="470"/>
      <c r="NSB2385" s="467"/>
      <c r="NSC2385" s="559"/>
      <c r="NSD2385" s="467"/>
      <c r="NSE2385" s="467"/>
      <c r="NSF2385" s="467"/>
      <c r="NSG2385" s="467"/>
      <c r="NSH2385" s="467"/>
      <c r="NSI2385" s="467"/>
      <c r="NSJ2385" s="467"/>
      <c r="NSK2385" s="467"/>
      <c r="NSL2385" s="467"/>
      <c r="NSM2385" s="467"/>
      <c r="NSN2385" s="467"/>
      <c r="NSO2385" s="467"/>
      <c r="NSP2385" s="467"/>
      <c r="NSQ2385" s="467"/>
      <c r="NSR2385" s="467"/>
      <c r="NSS2385" s="467"/>
      <c r="NST2385" s="467"/>
      <c r="NSU2385" s="467"/>
      <c r="NSV2385" s="467"/>
      <c r="NSW2385" s="467"/>
      <c r="NSX2385" s="467"/>
      <c r="NSY2385" s="467"/>
      <c r="NSZ2385" s="1055"/>
      <c r="NTA2385" s="695"/>
      <c r="NTB2385" s="696"/>
      <c r="NTC2385" s="696"/>
      <c r="NTD2385" s="697"/>
      <c r="NTE2385" s="697"/>
      <c r="NTF2385" s="473"/>
      <c r="NTG2385" s="470"/>
      <c r="NTH2385" s="470"/>
      <c r="NTI2385" s="470"/>
      <c r="NTJ2385" s="677"/>
      <c r="NTK2385" s="470"/>
      <c r="NTL2385" s="467"/>
      <c r="NTM2385" s="559"/>
      <c r="NTN2385" s="467"/>
      <c r="NTO2385" s="467"/>
      <c r="NTP2385" s="467"/>
      <c r="NTQ2385" s="467"/>
      <c r="NTR2385" s="467"/>
      <c r="NTS2385" s="467"/>
      <c r="NTT2385" s="467"/>
      <c r="NTU2385" s="467"/>
      <c r="NTV2385" s="467"/>
      <c r="NTW2385" s="467"/>
      <c r="NTX2385" s="467"/>
      <c r="NTY2385" s="467"/>
      <c r="NTZ2385" s="467"/>
      <c r="NUA2385" s="467"/>
      <c r="NUB2385" s="467"/>
      <c r="NUC2385" s="467"/>
      <c r="NUD2385" s="467"/>
      <c r="NUE2385" s="467"/>
      <c r="NUF2385" s="467"/>
      <c r="NUG2385" s="467"/>
      <c r="NUH2385" s="467"/>
      <c r="NUI2385" s="467"/>
      <c r="NUJ2385" s="1055"/>
      <c r="NUK2385" s="695"/>
      <c r="NUL2385" s="696"/>
      <c r="NUM2385" s="696"/>
      <c r="NUN2385" s="697"/>
      <c r="NUO2385" s="697"/>
      <c r="NUP2385" s="473"/>
      <c r="NUQ2385" s="470"/>
      <c r="NUR2385" s="470"/>
      <c r="NUS2385" s="470"/>
      <c r="NUT2385" s="677"/>
      <c r="NUU2385" s="470"/>
      <c r="NUV2385" s="467"/>
      <c r="NUW2385" s="559"/>
      <c r="NUX2385" s="467"/>
      <c r="NUY2385" s="467"/>
      <c r="NUZ2385" s="467"/>
      <c r="NVA2385" s="467"/>
      <c r="NVB2385" s="467"/>
      <c r="NVC2385" s="467"/>
      <c r="NVD2385" s="467"/>
      <c r="NVE2385" s="467"/>
      <c r="NVF2385" s="467"/>
      <c r="NVG2385" s="467"/>
      <c r="NVH2385" s="467"/>
      <c r="NVI2385" s="467"/>
      <c r="NVJ2385" s="467"/>
      <c r="NVK2385" s="467"/>
      <c r="NVL2385" s="467"/>
      <c r="NVM2385" s="467"/>
      <c r="NVN2385" s="467"/>
      <c r="NVO2385" s="467"/>
      <c r="NVP2385" s="467"/>
      <c r="NVQ2385" s="467"/>
      <c r="NVR2385" s="467"/>
      <c r="NVS2385" s="467"/>
      <c r="NVT2385" s="1055"/>
      <c r="NVU2385" s="695"/>
      <c r="NVV2385" s="696"/>
      <c r="NVW2385" s="696"/>
      <c r="NVX2385" s="697"/>
      <c r="NVY2385" s="697"/>
      <c r="NVZ2385" s="473"/>
      <c r="NWA2385" s="470"/>
      <c r="NWB2385" s="470"/>
      <c r="NWC2385" s="470"/>
      <c r="NWD2385" s="677"/>
      <c r="NWE2385" s="470"/>
      <c r="NWF2385" s="467"/>
      <c r="NWG2385" s="559"/>
      <c r="NWH2385" s="467"/>
      <c r="NWI2385" s="467"/>
      <c r="NWJ2385" s="467"/>
      <c r="NWK2385" s="467"/>
      <c r="NWL2385" s="467"/>
      <c r="NWM2385" s="467"/>
      <c r="NWN2385" s="467"/>
      <c r="NWO2385" s="467"/>
      <c r="NWP2385" s="467"/>
      <c r="NWQ2385" s="467"/>
      <c r="NWR2385" s="467"/>
      <c r="NWS2385" s="467"/>
      <c r="NWT2385" s="467"/>
      <c r="NWU2385" s="467"/>
      <c r="NWV2385" s="467"/>
      <c r="NWW2385" s="467"/>
      <c r="NWX2385" s="467"/>
      <c r="NWY2385" s="467"/>
      <c r="NWZ2385" s="467"/>
      <c r="NXA2385" s="467"/>
      <c r="NXB2385" s="467"/>
      <c r="NXC2385" s="467"/>
      <c r="NXD2385" s="1055"/>
      <c r="NXE2385" s="695"/>
      <c r="NXF2385" s="696"/>
      <c r="NXG2385" s="696"/>
      <c r="NXH2385" s="697"/>
      <c r="NXI2385" s="697"/>
      <c r="NXJ2385" s="473"/>
      <c r="NXK2385" s="470"/>
      <c r="NXL2385" s="470"/>
      <c r="NXM2385" s="470"/>
      <c r="NXN2385" s="677"/>
      <c r="NXO2385" s="470"/>
      <c r="NXP2385" s="467"/>
      <c r="NXQ2385" s="559"/>
      <c r="NXR2385" s="467"/>
      <c r="NXS2385" s="467"/>
      <c r="NXT2385" s="467"/>
      <c r="NXU2385" s="467"/>
      <c r="NXV2385" s="467"/>
      <c r="NXW2385" s="467"/>
      <c r="NXX2385" s="467"/>
      <c r="NXY2385" s="467"/>
      <c r="NXZ2385" s="467"/>
      <c r="NYA2385" s="467"/>
      <c r="NYB2385" s="467"/>
      <c r="NYC2385" s="467"/>
      <c r="NYD2385" s="467"/>
      <c r="NYE2385" s="467"/>
      <c r="NYF2385" s="467"/>
      <c r="NYG2385" s="467"/>
      <c r="NYH2385" s="467"/>
      <c r="NYI2385" s="467"/>
      <c r="NYJ2385" s="467"/>
      <c r="NYK2385" s="467"/>
      <c r="NYL2385" s="467"/>
      <c r="NYM2385" s="467"/>
      <c r="NYN2385" s="1055"/>
      <c r="NYO2385" s="695"/>
      <c r="NYP2385" s="696"/>
      <c r="NYQ2385" s="696"/>
      <c r="NYR2385" s="697"/>
      <c r="NYS2385" s="697"/>
      <c r="NYT2385" s="473"/>
      <c r="NYU2385" s="470"/>
      <c r="NYV2385" s="470"/>
      <c r="NYW2385" s="470"/>
      <c r="NYX2385" s="677"/>
      <c r="NYY2385" s="470"/>
      <c r="NYZ2385" s="467"/>
      <c r="NZA2385" s="559"/>
      <c r="NZB2385" s="467"/>
      <c r="NZC2385" s="467"/>
      <c r="NZD2385" s="467"/>
      <c r="NZE2385" s="467"/>
      <c r="NZF2385" s="467"/>
      <c r="NZG2385" s="467"/>
      <c r="NZH2385" s="467"/>
      <c r="NZI2385" s="467"/>
      <c r="NZJ2385" s="467"/>
      <c r="NZK2385" s="467"/>
      <c r="NZL2385" s="467"/>
      <c r="NZM2385" s="467"/>
      <c r="NZN2385" s="467"/>
      <c r="NZO2385" s="467"/>
      <c r="NZP2385" s="467"/>
      <c r="NZQ2385" s="467"/>
      <c r="NZR2385" s="467"/>
      <c r="NZS2385" s="467"/>
      <c r="NZT2385" s="467"/>
      <c r="NZU2385" s="467"/>
      <c r="NZV2385" s="467"/>
      <c r="NZW2385" s="467"/>
      <c r="NZX2385" s="1055"/>
      <c r="NZY2385" s="695"/>
      <c r="NZZ2385" s="696"/>
      <c r="OAA2385" s="696"/>
      <c r="OAB2385" s="697"/>
      <c r="OAC2385" s="697"/>
      <c r="OAD2385" s="473"/>
      <c r="OAE2385" s="470"/>
      <c r="OAF2385" s="470"/>
      <c r="OAG2385" s="470"/>
      <c r="OAH2385" s="677"/>
      <c r="OAI2385" s="470"/>
      <c r="OAJ2385" s="467"/>
      <c r="OAK2385" s="559"/>
      <c r="OAL2385" s="467"/>
      <c r="OAM2385" s="467"/>
      <c r="OAN2385" s="467"/>
      <c r="OAO2385" s="467"/>
      <c r="OAP2385" s="467"/>
      <c r="OAQ2385" s="467"/>
      <c r="OAR2385" s="467"/>
      <c r="OAS2385" s="467"/>
      <c r="OAT2385" s="467"/>
      <c r="OAU2385" s="467"/>
      <c r="OAV2385" s="467"/>
      <c r="OAW2385" s="467"/>
      <c r="OAX2385" s="467"/>
      <c r="OAY2385" s="467"/>
      <c r="OAZ2385" s="467"/>
      <c r="OBA2385" s="467"/>
      <c r="OBB2385" s="467"/>
      <c r="OBC2385" s="467"/>
      <c r="OBD2385" s="467"/>
      <c r="OBE2385" s="467"/>
      <c r="OBF2385" s="467"/>
      <c r="OBG2385" s="467"/>
      <c r="OBH2385" s="1055"/>
      <c r="OBI2385" s="695"/>
      <c r="OBJ2385" s="696"/>
      <c r="OBK2385" s="696"/>
      <c r="OBL2385" s="697"/>
      <c r="OBM2385" s="697"/>
      <c r="OBN2385" s="473"/>
      <c r="OBO2385" s="470"/>
      <c r="OBP2385" s="470"/>
      <c r="OBQ2385" s="470"/>
      <c r="OBR2385" s="677"/>
      <c r="OBS2385" s="470"/>
      <c r="OBT2385" s="467"/>
      <c r="OBU2385" s="559"/>
      <c r="OBV2385" s="467"/>
      <c r="OBW2385" s="467"/>
      <c r="OBX2385" s="467"/>
      <c r="OBY2385" s="467"/>
      <c r="OBZ2385" s="467"/>
      <c r="OCA2385" s="467"/>
      <c r="OCB2385" s="467"/>
      <c r="OCC2385" s="467"/>
      <c r="OCD2385" s="467"/>
      <c r="OCE2385" s="467"/>
      <c r="OCF2385" s="467"/>
      <c r="OCG2385" s="467"/>
      <c r="OCH2385" s="467"/>
      <c r="OCI2385" s="467"/>
      <c r="OCJ2385" s="467"/>
      <c r="OCK2385" s="467"/>
      <c r="OCL2385" s="467"/>
      <c r="OCM2385" s="467"/>
      <c r="OCN2385" s="467"/>
      <c r="OCO2385" s="467"/>
      <c r="OCP2385" s="467"/>
      <c r="OCQ2385" s="467"/>
      <c r="OCR2385" s="1055"/>
      <c r="OCS2385" s="695"/>
      <c r="OCT2385" s="696"/>
      <c r="OCU2385" s="696"/>
      <c r="OCV2385" s="697"/>
      <c r="OCW2385" s="697"/>
      <c r="OCX2385" s="473"/>
      <c r="OCY2385" s="470"/>
      <c r="OCZ2385" s="470"/>
      <c r="ODA2385" s="470"/>
      <c r="ODB2385" s="677"/>
      <c r="ODC2385" s="470"/>
      <c r="ODD2385" s="467"/>
      <c r="ODE2385" s="559"/>
      <c r="ODF2385" s="467"/>
      <c r="ODG2385" s="467"/>
      <c r="ODH2385" s="467"/>
      <c r="ODI2385" s="467"/>
      <c r="ODJ2385" s="467"/>
      <c r="ODK2385" s="467"/>
      <c r="ODL2385" s="467"/>
      <c r="ODM2385" s="467"/>
      <c r="ODN2385" s="467"/>
      <c r="ODO2385" s="467"/>
      <c r="ODP2385" s="467"/>
      <c r="ODQ2385" s="467"/>
      <c r="ODR2385" s="467"/>
      <c r="ODS2385" s="467"/>
      <c r="ODT2385" s="467"/>
      <c r="ODU2385" s="467"/>
      <c r="ODV2385" s="467"/>
      <c r="ODW2385" s="467"/>
      <c r="ODX2385" s="467"/>
      <c r="ODY2385" s="467"/>
      <c r="ODZ2385" s="467"/>
      <c r="OEA2385" s="467"/>
      <c r="OEB2385" s="1055"/>
      <c r="OEC2385" s="695"/>
      <c r="OED2385" s="696"/>
      <c r="OEE2385" s="696"/>
      <c r="OEF2385" s="697"/>
      <c r="OEG2385" s="697"/>
      <c r="OEH2385" s="473"/>
      <c r="OEI2385" s="470"/>
      <c r="OEJ2385" s="470"/>
      <c r="OEK2385" s="470"/>
      <c r="OEL2385" s="677"/>
      <c r="OEM2385" s="470"/>
      <c r="OEN2385" s="467"/>
      <c r="OEO2385" s="559"/>
      <c r="OEP2385" s="467"/>
      <c r="OEQ2385" s="467"/>
      <c r="OER2385" s="467"/>
      <c r="OES2385" s="467"/>
      <c r="OET2385" s="467"/>
      <c r="OEU2385" s="467"/>
      <c r="OEV2385" s="467"/>
      <c r="OEW2385" s="467"/>
      <c r="OEX2385" s="467"/>
      <c r="OEY2385" s="467"/>
      <c r="OEZ2385" s="467"/>
      <c r="OFA2385" s="467"/>
      <c r="OFB2385" s="467"/>
      <c r="OFC2385" s="467"/>
      <c r="OFD2385" s="467"/>
      <c r="OFE2385" s="467"/>
      <c r="OFF2385" s="467"/>
      <c r="OFG2385" s="467"/>
      <c r="OFH2385" s="467"/>
      <c r="OFI2385" s="467"/>
      <c r="OFJ2385" s="467"/>
      <c r="OFK2385" s="467"/>
      <c r="OFL2385" s="1055"/>
      <c r="OFM2385" s="695"/>
      <c r="OFN2385" s="696"/>
      <c r="OFO2385" s="696"/>
      <c r="OFP2385" s="697"/>
      <c r="OFQ2385" s="697"/>
      <c r="OFR2385" s="473"/>
      <c r="OFS2385" s="470"/>
      <c r="OFT2385" s="470"/>
      <c r="OFU2385" s="470"/>
      <c r="OFV2385" s="677"/>
      <c r="OFW2385" s="470"/>
      <c r="OFX2385" s="467"/>
      <c r="OFY2385" s="559"/>
      <c r="OFZ2385" s="467"/>
      <c r="OGA2385" s="467"/>
      <c r="OGB2385" s="467"/>
      <c r="OGC2385" s="467"/>
      <c r="OGD2385" s="467"/>
      <c r="OGE2385" s="467"/>
      <c r="OGF2385" s="467"/>
      <c r="OGG2385" s="467"/>
      <c r="OGH2385" s="467"/>
      <c r="OGI2385" s="467"/>
      <c r="OGJ2385" s="467"/>
      <c r="OGK2385" s="467"/>
      <c r="OGL2385" s="467"/>
      <c r="OGM2385" s="467"/>
      <c r="OGN2385" s="467"/>
      <c r="OGO2385" s="467"/>
      <c r="OGP2385" s="467"/>
      <c r="OGQ2385" s="467"/>
      <c r="OGR2385" s="467"/>
      <c r="OGS2385" s="467"/>
      <c r="OGT2385" s="467"/>
      <c r="OGU2385" s="467"/>
      <c r="OGV2385" s="1055"/>
      <c r="OGW2385" s="695"/>
      <c r="OGX2385" s="696"/>
      <c r="OGY2385" s="696"/>
      <c r="OGZ2385" s="697"/>
      <c r="OHA2385" s="697"/>
      <c r="OHB2385" s="473"/>
      <c r="OHC2385" s="470"/>
      <c r="OHD2385" s="470"/>
      <c r="OHE2385" s="470"/>
      <c r="OHF2385" s="677"/>
      <c r="OHG2385" s="470"/>
      <c r="OHH2385" s="467"/>
      <c r="OHI2385" s="559"/>
      <c r="OHJ2385" s="467"/>
      <c r="OHK2385" s="467"/>
      <c r="OHL2385" s="467"/>
      <c r="OHM2385" s="467"/>
      <c r="OHN2385" s="467"/>
      <c r="OHO2385" s="467"/>
      <c r="OHP2385" s="467"/>
      <c r="OHQ2385" s="467"/>
      <c r="OHR2385" s="467"/>
      <c r="OHS2385" s="467"/>
      <c r="OHT2385" s="467"/>
      <c r="OHU2385" s="467"/>
      <c r="OHV2385" s="467"/>
      <c r="OHW2385" s="467"/>
      <c r="OHX2385" s="467"/>
      <c r="OHY2385" s="467"/>
      <c r="OHZ2385" s="467"/>
      <c r="OIA2385" s="467"/>
      <c r="OIB2385" s="467"/>
      <c r="OIC2385" s="467"/>
      <c r="OID2385" s="467"/>
      <c r="OIE2385" s="467"/>
      <c r="OIF2385" s="1055"/>
      <c r="OIG2385" s="695"/>
      <c r="OIH2385" s="696"/>
      <c r="OII2385" s="696"/>
      <c r="OIJ2385" s="697"/>
      <c r="OIK2385" s="697"/>
      <c r="OIL2385" s="473"/>
      <c r="OIM2385" s="470"/>
      <c r="OIN2385" s="470"/>
      <c r="OIO2385" s="470"/>
      <c r="OIP2385" s="677"/>
      <c r="OIQ2385" s="470"/>
      <c r="OIR2385" s="467"/>
      <c r="OIS2385" s="559"/>
      <c r="OIT2385" s="467"/>
      <c r="OIU2385" s="467"/>
      <c r="OIV2385" s="467"/>
      <c r="OIW2385" s="467"/>
      <c r="OIX2385" s="467"/>
      <c r="OIY2385" s="467"/>
      <c r="OIZ2385" s="467"/>
      <c r="OJA2385" s="467"/>
      <c r="OJB2385" s="467"/>
      <c r="OJC2385" s="467"/>
      <c r="OJD2385" s="467"/>
      <c r="OJE2385" s="467"/>
      <c r="OJF2385" s="467"/>
      <c r="OJG2385" s="467"/>
      <c r="OJH2385" s="467"/>
      <c r="OJI2385" s="467"/>
      <c r="OJJ2385" s="467"/>
      <c r="OJK2385" s="467"/>
      <c r="OJL2385" s="467"/>
      <c r="OJM2385" s="467"/>
      <c r="OJN2385" s="467"/>
      <c r="OJO2385" s="467"/>
      <c r="OJP2385" s="1055"/>
      <c r="OJQ2385" s="695"/>
      <c r="OJR2385" s="696"/>
      <c r="OJS2385" s="696"/>
      <c r="OJT2385" s="697"/>
      <c r="OJU2385" s="697"/>
      <c r="OJV2385" s="473"/>
      <c r="OJW2385" s="470"/>
      <c r="OJX2385" s="470"/>
      <c r="OJY2385" s="470"/>
      <c r="OJZ2385" s="677"/>
      <c r="OKA2385" s="470"/>
      <c r="OKB2385" s="467"/>
      <c r="OKC2385" s="559"/>
      <c r="OKD2385" s="467"/>
      <c r="OKE2385" s="467"/>
      <c r="OKF2385" s="467"/>
      <c r="OKG2385" s="467"/>
      <c r="OKH2385" s="467"/>
      <c r="OKI2385" s="467"/>
      <c r="OKJ2385" s="467"/>
      <c r="OKK2385" s="467"/>
      <c r="OKL2385" s="467"/>
      <c r="OKM2385" s="467"/>
      <c r="OKN2385" s="467"/>
      <c r="OKO2385" s="467"/>
      <c r="OKP2385" s="467"/>
      <c r="OKQ2385" s="467"/>
      <c r="OKR2385" s="467"/>
      <c r="OKS2385" s="467"/>
      <c r="OKT2385" s="467"/>
      <c r="OKU2385" s="467"/>
      <c r="OKV2385" s="467"/>
      <c r="OKW2385" s="467"/>
      <c r="OKX2385" s="467"/>
      <c r="OKY2385" s="467"/>
      <c r="OKZ2385" s="1055"/>
      <c r="OLA2385" s="695"/>
      <c r="OLB2385" s="696"/>
      <c r="OLC2385" s="696"/>
      <c r="OLD2385" s="697"/>
      <c r="OLE2385" s="697"/>
      <c r="OLF2385" s="473"/>
      <c r="OLG2385" s="470"/>
      <c r="OLH2385" s="470"/>
      <c r="OLI2385" s="470"/>
      <c r="OLJ2385" s="677"/>
      <c r="OLK2385" s="470"/>
      <c r="OLL2385" s="467"/>
      <c r="OLM2385" s="559"/>
      <c r="OLN2385" s="467"/>
      <c r="OLO2385" s="467"/>
      <c r="OLP2385" s="467"/>
      <c r="OLQ2385" s="467"/>
      <c r="OLR2385" s="467"/>
      <c r="OLS2385" s="467"/>
      <c r="OLT2385" s="467"/>
      <c r="OLU2385" s="467"/>
      <c r="OLV2385" s="467"/>
      <c r="OLW2385" s="467"/>
      <c r="OLX2385" s="467"/>
      <c r="OLY2385" s="467"/>
      <c r="OLZ2385" s="467"/>
      <c r="OMA2385" s="467"/>
      <c r="OMB2385" s="467"/>
      <c r="OMC2385" s="467"/>
      <c r="OMD2385" s="467"/>
      <c r="OME2385" s="467"/>
      <c r="OMF2385" s="467"/>
      <c r="OMG2385" s="467"/>
      <c r="OMH2385" s="467"/>
      <c r="OMI2385" s="467"/>
      <c r="OMJ2385" s="1055"/>
      <c r="OMK2385" s="695"/>
      <c r="OML2385" s="696"/>
      <c r="OMM2385" s="696"/>
      <c r="OMN2385" s="697"/>
      <c r="OMO2385" s="697"/>
      <c r="OMP2385" s="473"/>
      <c r="OMQ2385" s="470"/>
      <c r="OMR2385" s="470"/>
      <c r="OMS2385" s="470"/>
      <c r="OMT2385" s="677"/>
      <c r="OMU2385" s="470"/>
      <c r="OMV2385" s="467"/>
      <c r="OMW2385" s="559"/>
      <c r="OMX2385" s="467"/>
      <c r="OMY2385" s="467"/>
      <c r="OMZ2385" s="467"/>
      <c r="ONA2385" s="467"/>
      <c r="ONB2385" s="467"/>
      <c r="ONC2385" s="467"/>
      <c r="OND2385" s="467"/>
      <c r="ONE2385" s="467"/>
      <c r="ONF2385" s="467"/>
      <c r="ONG2385" s="467"/>
      <c r="ONH2385" s="467"/>
      <c r="ONI2385" s="467"/>
      <c r="ONJ2385" s="467"/>
      <c r="ONK2385" s="467"/>
      <c r="ONL2385" s="467"/>
      <c r="ONM2385" s="467"/>
      <c r="ONN2385" s="467"/>
      <c r="ONO2385" s="467"/>
      <c r="ONP2385" s="467"/>
      <c r="ONQ2385" s="467"/>
      <c r="ONR2385" s="467"/>
      <c r="ONS2385" s="467"/>
      <c r="ONT2385" s="1055"/>
      <c r="ONU2385" s="695"/>
      <c r="ONV2385" s="696"/>
      <c r="ONW2385" s="696"/>
      <c r="ONX2385" s="697"/>
      <c r="ONY2385" s="697"/>
      <c r="ONZ2385" s="473"/>
      <c r="OOA2385" s="470"/>
      <c r="OOB2385" s="470"/>
      <c r="OOC2385" s="470"/>
      <c r="OOD2385" s="677"/>
      <c r="OOE2385" s="470"/>
      <c r="OOF2385" s="467"/>
      <c r="OOG2385" s="559"/>
      <c r="OOH2385" s="467"/>
      <c r="OOI2385" s="467"/>
      <c r="OOJ2385" s="467"/>
      <c r="OOK2385" s="467"/>
      <c r="OOL2385" s="467"/>
      <c r="OOM2385" s="467"/>
      <c r="OON2385" s="467"/>
      <c r="OOO2385" s="467"/>
      <c r="OOP2385" s="467"/>
      <c r="OOQ2385" s="467"/>
      <c r="OOR2385" s="467"/>
      <c r="OOS2385" s="467"/>
      <c r="OOT2385" s="467"/>
      <c r="OOU2385" s="467"/>
      <c r="OOV2385" s="467"/>
      <c r="OOW2385" s="467"/>
      <c r="OOX2385" s="467"/>
      <c r="OOY2385" s="467"/>
      <c r="OOZ2385" s="467"/>
      <c r="OPA2385" s="467"/>
      <c r="OPB2385" s="467"/>
      <c r="OPC2385" s="467"/>
      <c r="OPD2385" s="1055"/>
      <c r="OPE2385" s="695"/>
      <c r="OPF2385" s="696"/>
      <c r="OPG2385" s="696"/>
      <c r="OPH2385" s="697"/>
      <c r="OPI2385" s="697"/>
      <c r="OPJ2385" s="473"/>
      <c r="OPK2385" s="470"/>
      <c r="OPL2385" s="470"/>
      <c r="OPM2385" s="470"/>
      <c r="OPN2385" s="677"/>
      <c r="OPO2385" s="470"/>
      <c r="OPP2385" s="467"/>
      <c r="OPQ2385" s="559"/>
      <c r="OPR2385" s="467"/>
      <c r="OPS2385" s="467"/>
      <c r="OPT2385" s="467"/>
      <c r="OPU2385" s="467"/>
      <c r="OPV2385" s="467"/>
      <c r="OPW2385" s="467"/>
      <c r="OPX2385" s="467"/>
      <c r="OPY2385" s="467"/>
      <c r="OPZ2385" s="467"/>
      <c r="OQA2385" s="467"/>
      <c r="OQB2385" s="467"/>
      <c r="OQC2385" s="467"/>
      <c r="OQD2385" s="467"/>
      <c r="OQE2385" s="467"/>
      <c r="OQF2385" s="467"/>
      <c r="OQG2385" s="467"/>
      <c r="OQH2385" s="467"/>
      <c r="OQI2385" s="467"/>
      <c r="OQJ2385" s="467"/>
      <c r="OQK2385" s="467"/>
      <c r="OQL2385" s="467"/>
      <c r="OQM2385" s="467"/>
      <c r="OQN2385" s="1055"/>
      <c r="OQO2385" s="695"/>
      <c r="OQP2385" s="696"/>
      <c r="OQQ2385" s="696"/>
      <c r="OQR2385" s="697"/>
      <c r="OQS2385" s="697"/>
      <c r="OQT2385" s="473"/>
      <c r="OQU2385" s="470"/>
      <c r="OQV2385" s="470"/>
      <c r="OQW2385" s="470"/>
      <c r="OQX2385" s="677"/>
      <c r="OQY2385" s="470"/>
      <c r="OQZ2385" s="467"/>
      <c r="ORA2385" s="559"/>
      <c r="ORB2385" s="467"/>
      <c r="ORC2385" s="467"/>
      <c r="ORD2385" s="467"/>
      <c r="ORE2385" s="467"/>
      <c r="ORF2385" s="467"/>
      <c r="ORG2385" s="467"/>
      <c r="ORH2385" s="467"/>
      <c r="ORI2385" s="467"/>
      <c r="ORJ2385" s="467"/>
      <c r="ORK2385" s="467"/>
      <c r="ORL2385" s="467"/>
      <c r="ORM2385" s="467"/>
      <c r="ORN2385" s="467"/>
      <c r="ORO2385" s="467"/>
      <c r="ORP2385" s="467"/>
      <c r="ORQ2385" s="467"/>
      <c r="ORR2385" s="467"/>
      <c r="ORS2385" s="467"/>
      <c r="ORT2385" s="467"/>
      <c r="ORU2385" s="467"/>
      <c r="ORV2385" s="467"/>
      <c r="ORW2385" s="467"/>
      <c r="ORX2385" s="1055"/>
      <c r="ORY2385" s="695"/>
      <c r="ORZ2385" s="696"/>
      <c r="OSA2385" s="696"/>
      <c r="OSB2385" s="697"/>
      <c r="OSC2385" s="697"/>
      <c r="OSD2385" s="473"/>
      <c r="OSE2385" s="470"/>
      <c r="OSF2385" s="470"/>
      <c r="OSG2385" s="470"/>
      <c r="OSH2385" s="677"/>
      <c r="OSI2385" s="470"/>
      <c r="OSJ2385" s="467"/>
      <c r="OSK2385" s="559"/>
      <c r="OSL2385" s="467"/>
      <c r="OSM2385" s="467"/>
      <c r="OSN2385" s="467"/>
      <c r="OSO2385" s="467"/>
      <c r="OSP2385" s="467"/>
      <c r="OSQ2385" s="467"/>
      <c r="OSR2385" s="467"/>
      <c r="OSS2385" s="467"/>
      <c r="OST2385" s="467"/>
      <c r="OSU2385" s="467"/>
      <c r="OSV2385" s="467"/>
      <c r="OSW2385" s="467"/>
      <c r="OSX2385" s="467"/>
      <c r="OSY2385" s="467"/>
      <c r="OSZ2385" s="467"/>
      <c r="OTA2385" s="467"/>
      <c r="OTB2385" s="467"/>
      <c r="OTC2385" s="467"/>
      <c r="OTD2385" s="467"/>
      <c r="OTE2385" s="467"/>
      <c r="OTF2385" s="467"/>
      <c r="OTG2385" s="467"/>
      <c r="OTH2385" s="1055"/>
      <c r="OTI2385" s="695"/>
      <c r="OTJ2385" s="696"/>
      <c r="OTK2385" s="696"/>
      <c r="OTL2385" s="697"/>
      <c r="OTM2385" s="697"/>
      <c r="OTN2385" s="473"/>
      <c r="OTO2385" s="470"/>
      <c r="OTP2385" s="470"/>
      <c r="OTQ2385" s="470"/>
      <c r="OTR2385" s="677"/>
      <c r="OTS2385" s="470"/>
      <c r="OTT2385" s="467"/>
      <c r="OTU2385" s="559"/>
      <c r="OTV2385" s="467"/>
      <c r="OTW2385" s="467"/>
      <c r="OTX2385" s="467"/>
      <c r="OTY2385" s="467"/>
      <c r="OTZ2385" s="467"/>
      <c r="OUA2385" s="467"/>
      <c r="OUB2385" s="467"/>
      <c r="OUC2385" s="467"/>
      <c r="OUD2385" s="467"/>
      <c r="OUE2385" s="467"/>
      <c r="OUF2385" s="467"/>
      <c r="OUG2385" s="467"/>
      <c r="OUH2385" s="467"/>
      <c r="OUI2385" s="467"/>
      <c r="OUJ2385" s="467"/>
      <c r="OUK2385" s="467"/>
      <c r="OUL2385" s="467"/>
      <c r="OUM2385" s="467"/>
      <c r="OUN2385" s="467"/>
      <c r="OUO2385" s="467"/>
      <c r="OUP2385" s="467"/>
      <c r="OUQ2385" s="467"/>
      <c r="OUR2385" s="1055"/>
      <c r="OUS2385" s="695"/>
      <c r="OUT2385" s="696"/>
      <c r="OUU2385" s="696"/>
      <c r="OUV2385" s="697"/>
      <c r="OUW2385" s="697"/>
      <c r="OUX2385" s="473"/>
      <c r="OUY2385" s="470"/>
      <c r="OUZ2385" s="470"/>
      <c r="OVA2385" s="470"/>
      <c r="OVB2385" s="677"/>
      <c r="OVC2385" s="470"/>
      <c r="OVD2385" s="467"/>
      <c r="OVE2385" s="559"/>
      <c r="OVF2385" s="467"/>
      <c r="OVG2385" s="467"/>
      <c r="OVH2385" s="467"/>
      <c r="OVI2385" s="467"/>
      <c r="OVJ2385" s="467"/>
      <c r="OVK2385" s="467"/>
      <c r="OVL2385" s="467"/>
      <c r="OVM2385" s="467"/>
      <c r="OVN2385" s="467"/>
      <c r="OVO2385" s="467"/>
      <c r="OVP2385" s="467"/>
      <c r="OVQ2385" s="467"/>
      <c r="OVR2385" s="467"/>
      <c r="OVS2385" s="467"/>
      <c r="OVT2385" s="467"/>
      <c r="OVU2385" s="467"/>
      <c r="OVV2385" s="467"/>
      <c r="OVW2385" s="467"/>
      <c r="OVX2385" s="467"/>
      <c r="OVY2385" s="467"/>
      <c r="OVZ2385" s="467"/>
      <c r="OWA2385" s="467"/>
      <c r="OWB2385" s="1055"/>
      <c r="OWC2385" s="695"/>
      <c r="OWD2385" s="696"/>
      <c r="OWE2385" s="696"/>
      <c r="OWF2385" s="697"/>
      <c r="OWG2385" s="697"/>
      <c r="OWH2385" s="473"/>
      <c r="OWI2385" s="470"/>
      <c r="OWJ2385" s="470"/>
      <c r="OWK2385" s="470"/>
      <c r="OWL2385" s="677"/>
      <c r="OWM2385" s="470"/>
      <c r="OWN2385" s="467"/>
      <c r="OWO2385" s="559"/>
      <c r="OWP2385" s="467"/>
      <c r="OWQ2385" s="467"/>
      <c r="OWR2385" s="467"/>
      <c r="OWS2385" s="467"/>
      <c r="OWT2385" s="467"/>
      <c r="OWU2385" s="467"/>
      <c r="OWV2385" s="467"/>
      <c r="OWW2385" s="467"/>
      <c r="OWX2385" s="467"/>
      <c r="OWY2385" s="467"/>
      <c r="OWZ2385" s="467"/>
      <c r="OXA2385" s="467"/>
      <c r="OXB2385" s="467"/>
      <c r="OXC2385" s="467"/>
      <c r="OXD2385" s="467"/>
      <c r="OXE2385" s="467"/>
      <c r="OXF2385" s="467"/>
      <c r="OXG2385" s="467"/>
      <c r="OXH2385" s="467"/>
      <c r="OXI2385" s="467"/>
      <c r="OXJ2385" s="467"/>
      <c r="OXK2385" s="467"/>
      <c r="OXL2385" s="1055"/>
      <c r="OXM2385" s="695"/>
      <c r="OXN2385" s="696"/>
      <c r="OXO2385" s="696"/>
      <c r="OXP2385" s="697"/>
      <c r="OXQ2385" s="697"/>
      <c r="OXR2385" s="473"/>
      <c r="OXS2385" s="470"/>
      <c r="OXT2385" s="470"/>
      <c r="OXU2385" s="470"/>
      <c r="OXV2385" s="677"/>
      <c r="OXW2385" s="470"/>
      <c r="OXX2385" s="467"/>
      <c r="OXY2385" s="559"/>
      <c r="OXZ2385" s="467"/>
      <c r="OYA2385" s="467"/>
      <c r="OYB2385" s="467"/>
      <c r="OYC2385" s="467"/>
      <c r="OYD2385" s="467"/>
      <c r="OYE2385" s="467"/>
      <c r="OYF2385" s="467"/>
      <c r="OYG2385" s="467"/>
      <c r="OYH2385" s="467"/>
      <c r="OYI2385" s="467"/>
      <c r="OYJ2385" s="467"/>
      <c r="OYK2385" s="467"/>
      <c r="OYL2385" s="467"/>
      <c r="OYM2385" s="467"/>
      <c r="OYN2385" s="467"/>
      <c r="OYO2385" s="467"/>
      <c r="OYP2385" s="467"/>
      <c r="OYQ2385" s="467"/>
      <c r="OYR2385" s="467"/>
      <c r="OYS2385" s="467"/>
      <c r="OYT2385" s="467"/>
      <c r="OYU2385" s="467"/>
      <c r="OYV2385" s="1055"/>
      <c r="OYW2385" s="695"/>
      <c r="OYX2385" s="696"/>
      <c r="OYY2385" s="696"/>
      <c r="OYZ2385" s="697"/>
      <c r="OZA2385" s="697"/>
      <c r="OZB2385" s="473"/>
      <c r="OZC2385" s="470"/>
      <c r="OZD2385" s="470"/>
      <c r="OZE2385" s="470"/>
      <c r="OZF2385" s="677"/>
      <c r="OZG2385" s="470"/>
      <c r="OZH2385" s="467"/>
      <c r="OZI2385" s="559"/>
      <c r="OZJ2385" s="467"/>
      <c r="OZK2385" s="467"/>
      <c r="OZL2385" s="467"/>
      <c r="OZM2385" s="467"/>
      <c r="OZN2385" s="467"/>
      <c r="OZO2385" s="467"/>
      <c r="OZP2385" s="467"/>
      <c r="OZQ2385" s="467"/>
      <c r="OZR2385" s="467"/>
      <c r="OZS2385" s="467"/>
      <c r="OZT2385" s="467"/>
      <c r="OZU2385" s="467"/>
      <c r="OZV2385" s="467"/>
      <c r="OZW2385" s="467"/>
      <c r="OZX2385" s="467"/>
      <c r="OZY2385" s="467"/>
      <c r="OZZ2385" s="467"/>
      <c r="PAA2385" s="467"/>
      <c r="PAB2385" s="467"/>
      <c r="PAC2385" s="467"/>
      <c r="PAD2385" s="467"/>
      <c r="PAE2385" s="467"/>
      <c r="PAF2385" s="1055"/>
      <c r="PAG2385" s="695"/>
      <c r="PAH2385" s="696"/>
      <c r="PAI2385" s="696"/>
      <c r="PAJ2385" s="697"/>
      <c r="PAK2385" s="697"/>
      <c r="PAL2385" s="473"/>
      <c r="PAM2385" s="470"/>
      <c r="PAN2385" s="470"/>
      <c r="PAO2385" s="470"/>
      <c r="PAP2385" s="677"/>
      <c r="PAQ2385" s="470"/>
      <c r="PAR2385" s="467"/>
      <c r="PAS2385" s="559"/>
      <c r="PAT2385" s="467"/>
      <c r="PAU2385" s="467"/>
      <c r="PAV2385" s="467"/>
      <c r="PAW2385" s="467"/>
      <c r="PAX2385" s="467"/>
      <c r="PAY2385" s="467"/>
      <c r="PAZ2385" s="467"/>
      <c r="PBA2385" s="467"/>
      <c r="PBB2385" s="467"/>
      <c r="PBC2385" s="467"/>
      <c r="PBD2385" s="467"/>
      <c r="PBE2385" s="467"/>
      <c r="PBF2385" s="467"/>
      <c r="PBG2385" s="467"/>
      <c r="PBH2385" s="467"/>
      <c r="PBI2385" s="467"/>
      <c r="PBJ2385" s="467"/>
      <c r="PBK2385" s="467"/>
      <c r="PBL2385" s="467"/>
      <c r="PBM2385" s="467"/>
      <c r="PBN2385" s="467"/>
      <c r="PBO2385" s="467"/>
      <c r="PBP2385" s="1055"/>
      <c r="PBQ2385" s="695"/>
      <c r="PBR2385" s="696"/>
      <c r="PBS2385" s="696"/>
      <c r="PBT2385" s="697"/>
      <c r="PBU2385" s="697"/>
      <c r="PBV2385" s="473"/>
      <c r="PBW2385" s="470"/>
      <c r="PBX2385" s="470"/>
      <c r="PBY2385" s="470"/>
      <c r="PBZ2385" s="677"/>
      <c r="PCA2385" s="470"/>
      <c r="PCB2385" s="467"/>
      <c r="PCC2385" s="559"/>
      <c r="PCD2385" s="467"/>
      <c r="PCE2385" s="467"/>
      <c r="PCF2385" s="467"/>
      <c r="PCG2385" s="467"/>
      <c r="PCH2385" s="467"/>
      <c r="PCI2385" s="467"/>
      <c r="PCJ2385" s="467"/>
      <c r="PCK2385" s="467"/>
      <c r="PCL2385" s="467"/>
      <c r="PCM2385" s="467"/>
      <c r="PCN2385" s="467"/>
      <c r="PCO2385" s="467"/>
      <c r="PCP2385" s="467"/>
      <c r="PCQ2385" s="467"/>
      <c r="PCR2385" s="467"/>
      <c r="PCS2385" s="467"/>
      <c r="PCT2385" s="467"/>
      <c r="PCU2385" s="467"/>
      <c r="PCV2385" s="467"/>
      <c r="PCW2385" s="467"/>
      <c r="PCX2385" s="467"/>
      <c r="PCY2385" s="467"/>
      <c r="PCZ2385" s="1055"/>
      <c r="PDA2385" s="695"/>
      <c r="PDB2385" s="696"/>
      <c r="PDC2385" s="696"/>
      <c r="PDD2385" s="697"/>
      <c r="PDE2385" s="697"/>
      <c r="PDF2385" s="473"/>
      <c r="PDG2385" s="470"/>
      <c r="PDH2385" s="470"/>
      <c r="PDI2385" s="470"/>
      <c r="PDJ2385" s="677"/>
      <c r="PDK2385" s="470"/>
      <c r="PDL2385" s="467"/>
      <c r="PDM2385" s="559"/>
      <c r="PDN2385" s="467"/>
      <c r="PDO2385" s="467"/>
      <c r="PDP2385" s="467"/>
      <c r="PDQ2385" s="467"/>
      <c r="PDR2385" s="467"/>
      <c r="PDS2385" s="467"/>
      <c r="PDT2385" s="467"/>
      <c r="PDU2385" s="467"/>
      <c r="PDV2385" s="467"/>
      <c r="PDW2385" s="467"/>
      <c r="PDX2385" s="467"/>
      <c r="PDY2385" s="467"/>
      <c r="PDZ2385" s="467"/>
      <c r="PEA2385" s="467"/>
      <c r="PEB2385" s="467"/>
      <c r="PEC2385" s="467"/>
      <c r="PED2385" s="467"/>
      <c r="PEE2385" s="467"/>
      <c r="PEF2385" s="467"/>
      <c r="PEG2385" s="467"/>
      <c r="PEH2385" s="467"/>
      <c r="PEI2385" s="467"/>
      <c r="PEJ2385" s="1055"/>
      <c r="PEK2385" s="695"/>
      <c r="PEL2385" s="696"/>
      <c r="PEM2385" s="696"/>
      <c r="PEN2385" s="697"/>
      <c r="PEO2385" s="697"/>
      <c r="PEP2385" s="473"/>
      <c r="PEQ2385" s="470"/>
      <c r="PER2385" s="470"/>
      <c r="PES2385" s="470"/>
      <c r="PET2385" s="677"/>
      <c r="PEU2385" s="470"/>
      <c r="PEV2385" s="467"/>
      <c r="PEW2385" s="559"/>
      <c r="PEX2385" s="467"/>
      <c r="PEY2385" s="467"/>
      <c r="PEZ2385" s="467"/>
      <c r="PFA2385" s="467"/>
      <c r="PFB2385" s="467"/>
      <c r="PFC2385" s="467"/>
      <c r="PFD2385" s="467"/>
      <c r="PFE2385" s="467"/>
      <c r="PFF2385" s="467"/>
      <c r="PFG2385" s="467"/>
      <c r="PFH2385" s="467"/>
      <c r="PFI2385" s="467"/>
      <c r="PFJ2385" s="467"/>
      <c r="PFK2385" s="467"/>
      <c r="PFL2385" s="467"/>
      <c r="PFM2385" s="467"/>
      <c r="PFN2385" s="467"/>
      <c r="PFO2385" s="467"/>
      <c r="PFP2385" s="467"/>
      <c r="PFQ2385" s="467"/>
      <c r="PFR2385" s="467"/>
      <c r="PFS2385" s="467"/>
      <c r="PFT2385" s="1055"/>
      <c r="PFU2385" s="695"/>
      <c r="PFV2385" s="696"/>
      <c r="PFW2385" s="696"/>
      <c r="PFX2385" s="697"/>
      <c r="PFY2385" s="697"/>
      <c r="PFZ2385" s="473"/>
      <c r="PGA2385" s="470"/>
      <c r="PGB2385" s="470"/>
      <c r="PGC2385" s="470"/>
      <c r="PGD2385" s="677"/>
      <c r="PGE2385" s="470"/>
      <c r="PGF2385" s="467"/>
      <c r="PGG2385" s="559"/>
      <c r="PGH2385" s="467"/>
      <c r="PGI2385" s="467"/>
      <c r="PGJ2385" s="467"/>
      <c r="PGK2385" s="467"/>
      <c r="PGL2385" s="467"/>
      <c r="PGM2385" s="467"/>
      <c r="PGN2385" s="467"/>
      <c r="PGO2385" s="467"/>
      <c r="PGP2385" s="467"/>
      <c r="PGQ2385" s="467"/>
      <c r="PGR2385" s="467"/>
      <c r="PGS2385" s="467"/>
      <c r="PGT2385" s="467"/>
      <c r="PGU2385" s="467"/>
      <c r="PGV2385" s="467"/>
      <c r="PGW2385" s="467"/>
      <c r="PGX2385" s="467"/>
      <c r="PGY2385" s="467"/>
      <c r="PGZ2385" s="467"/>
      <c r="PHA2385" s="467"/>
      <c r="PHB2385" s="467"/>
      <c r="PHC2385" s="467"/>
      <c r="PHD2385" s="1055"/>
      <c r="PHE2385" s="695"/>
      <c r="PHF2385" s="696"/>
      <c r="PHG2385" s="696"/>
      <c r="PHH2385" s="697"/>
      <c r="PHI2385" s="697"/>
      <c r="PHJ2385" s="473"/>
      <c r="PHK2385" s="470"/>
      <c r="PHL2385" s="470"/>
      <c r="PHM2385" s="470"/>
      <c r="PHN2385" s="677"/>
      <c r="PHO2385" s="470"/>
      <c r="PHP2385" s="467"/>
      <c r="PHQ2385" s="559"/>
      <c r="PHR2385" s="467"/>
      <c r="PHS2385" s="467"/>
      <c r="PHT2385" s="467"/>
      <c r="PHU2385" s="467"/>
      <c r="PHV2385" s="467"/>
      <c r="PHW2385" s="467"/>
      <c r="PHX2385" s="467"/>
      <c r="PHY2385" s="467"/>
      <c r="PHZ2385" s="467"/>
      <c r="PIA2385" s="467"/>
      <c r="PIB2385" s="467"/>
      <c r="PIC2385" s="467"/>
      <c r="PID2385" s="467"/>
      <c r="PIE2385" s="467"/>
      <c r="PIF2385" s="467"/>
      <c r="PIG2385" s="467"/>
      <c r="PIH2385" s="467"/>
      <c r="PII2385" s="467"/>
      <c r="PIJ2385" s="467"/>
      <c r="PIK2385" s="467"/>
      <c r="PIL2385" s="467"/>
      <c r="PIM2385" s="467"/>
      <c r="PIN2385" s="1055"/>
      <c r="PIO2385" s="695"/>
      <c r="PIP2385" s="696"/>
      <c r="PIQ2385" s="696"/>
      <c r="PIR2385" s="697"/>
      <c r="PIS2385" s="697"/>
      <c r="PIT2385" s="473"/>
      <c r="PIU2385" s="470"/>
      <c r="PIV2385" s="470"/>
      <c r="PIW2385" s="470"/>
      <c r="PIX2385" s="677"/>
      <c r="PIY2385" s="470"/>
      <c r="PIZ2385" s="467"/>
      <c r="PJA2385" s="559"/>
      <c r="PJB2385" s="467"/>
      <c r="PJC2385" s="467"/>
      <c r="PJD2385" s="467"/>
      <c r="PJE2385" s="467"/>
      <c r="PJF2385" s="467"/>
      <c r="PJG2385" s="467"/>
      <c r="PJH2385" s="467"/>
      <c r="PJI2385" s="467"/>
      <c r="PJJ2385" s="467"/>
      <c r="PJK2385" s="467"/>
      <c r="PJL2385" s="467"/>
      <c r="PJM2385" s="467"/>
      <c r="PJN2385" s="467"/>
      <c r="PJO2385" s="467"/>
      <c r="PJP2385" s="467"/>
      <c r="PJQ2385" s="467"/>
      <c r="PJR2385" s="467"/>
      <c r="PJS2385" s="467"/>
      <c r="PJT2385" s="467"/>
      <c r="PJU2385" s="467"/>
      <c r="PJV2385" s="467"/>
      <c r="PJW2385" s="467"/>
      <c r="PJX2385" s="1055"/>
      <c r="PJY2385" s="695"/>
      <c r="PJZ2385" s="696"/>
      <c r="PKA2385" s="696"/>
      <c r="PKB2385" s="697"/>
      <c r="PKC2385" s="697"/>
      <c r="PKD2385" s="473"/>
      <c r="PKE2385" s="470"/>
      <c r="PKF2385" s="470"/>
      <c r="PKG2385" s="470"/>
      <c r="PKH2385" s="677"/>
      <c r="PKI2385" s="470"/>
      <c r="PKJ2385" s="467"/>
      <c r="PKK2385" s="559"/>
      <c r="PKL2385" s="467"/>
      <c r="PKM2385" s="467"/>
      <c r="PKN2385" s="467"/>
      <c r="PKO2385" s="467"/>
      <c r="PKP2385" s="467"/>
      <c r="PKQ2385" s="467"/>
      <c r="PKR2385" s="467"/>
      <c r="PKS2385" s="467"/>
      <c r="PKT2385" s="467"/>
      <c r="PKU2385" s="467"/>
      <c r="PKV2385" s="467"/>
      <c r="PKW2385" s="467"/>
      <c r="PKX2385" s="467"/>
      <c r="PKY2385" s="467"/>
      <c r="PKZ2385" s="467"/>
      <c r="PLA2385" s="467"/>
      <c r="PLB2385" s="467"/>
      <c r="PLC2385" s="467"/>
      <c r="PLD2385" s="467"/>
      <c r="PLE2385" s="467"/>
      <c r="PLF2385" s="467"/>
      <c r="PLG2385" s="467"/>
      <c r="PLH2385" s="1055"/>
      <c r="PLI2385" s="695"/>
      <c r="PLJ2385" s="696"/>
      <c r="PLK2385" s="696"/>
      <c r="PLL2385" s="697"/>
      <c r="PLM2385" s="697"/>
      <c r="PLN2385" s="473"/>
      <c r="PLO2385" s="470"/>
      <c r="PLP2385" s="470"/>
      <c r="PLQ2385" s="470"/>
      <c r="PLR2385" s="677"/>
      <c r="PLS2385" s="470"/>
      <c r="PLT2385" s="467"/>
      <c r="PLU2385" s="559"/>
      <c r="PLV2385" s="467"/>
      <c r="PLW2385" s="467"/>
      <c r="PLX2385" s="467"/>
      <c r="PLY2385" s="467"/>
      <c r="PLZ2385" s="467"/>
      <c r="PMA2385" s="467"/>
      <c r="PMB2385" s="467"/>
      <c r="PMC2385" s="467"/>
      <c r="PMD2385" s="467"/>
      <c r="PME2385" s="467"/>
      <c r="PMF2385" s="467"/>
      <c r="PMG2385" s="467"/>
      <c r="PMH2385" s="467"/>
      <c r="PMI2385" s="467"/>
      <c r="PMJ2385" s="467"/>
      <c r="PMK2385" s="467"/>
      <c r="PML2385" s="467"/>
      <c r="PMM2385" s="467"/>
      <c r="PMN2385" s="467"/>
      <c r="PMO2385" s="467"/>
      <c r="PMP2385" s="467"/>
      <c r="PMQ2385" s="467"/>
      <c r="PMR2385" s="1055"/>
      <c r="PMS2385" s="695"/>
      <c r="PMT2385" s="696"/>
      <c r="PMU2385" s="696"/>
      <c r="PMV2385" s="697"/>
      <c r="PMW2385" s="697"/>
      <c r="PMX2385" s="473"/>
      <c r="PMY2385" s="470"/>
      <c r="PMZ2385" s="470"/>
      <c r="PNA2385" s="470"/>
      <c r="PNB2385" s="677"/>
      <c r="PNC2385" s="470"/>
      <c r="PND2385" s="467"/>
      <c r="PNE2385" s="559"/>
      <c r="PNF2385" s="467"/>
      <c r="PNG2385" s="467"/>
      <c r="PNH2385" s="467"/>
      <c r="PNI2385" s="467"/>
      <c r="PNJ2385" s="467"/>
      <c r="PNK2385" s="467"/>
      <c r="PNL2385" s="467"/>
      <c r="PNM2385" s="467"/>
      <c r="PNN2385" s="467"/>
      <c r="PNO2385" s="467"/>
      <c r="PNP2385" s="467"/>
      <c r="PNQ2385" s="467"/>
      <c r="PNR2385" s="467"/>
      <c r="PNS2385" s="467"/>
      <c r="PNT2385" s="467"/>
      <c r="PNU2385" s="467"/>
      <c r="PNV2385" s="467"/>
      <c r="PNW2385" s="467"/>
      <c r="PNX2385" s="467"/>
      <c r="PNY2385" s="467"/>
      <c r="PNZ2385" s="467"/>
      <c r="POA2385" s="467"/>
      <c r="POB2385" s="1055"/>
      <c r="POC2385" s="695"/>
      <c r="POD2385" s="696"/>
      <c r="POE2385" s="696"/>
      <c r="POF2385" s="697"/>
      <c r="POG2385" s="697"/>
      <c r="POH2385" s="473"/>
      <c r="POI2385" s="470"/>
      <c r="POJ2385" s="470"/>
      <c r="POK2385" s="470"/>
      <c r="POL2385" s="677"/>
      <c r="POM2385" s="470"/>
      <c r="PON2385" s="467"/>
      <c r="POO2385" s="559"/>
      <c r="POP2385" s="467"/>
      <c r="POQ2385" s="467"/>
      <c r="POR2385" s="467"/>
      <c r="POS2385" s="467"/>
      <c r="POT2385" s="467"/>
      <c r="POU2385" s="467"/>
      <c r="POV2385" s="467"/>
      <c r="POW2385" s="467"/>
      <c r="POX2385" s="467"/>
      <c r="POY2385" s="467"/>
      <c r="POZ2385" s="467"/>
      <c r="PPA2385" s="467"/>
      <c r="PPB2385" s="467"/>
      <c r="PPC2385" s="467"/>
      <c r="PPD2385" s="467"/>
      <c r="PPE2385" s="467"/>
      <c r="PPF2385" s="467"/>
      <c r="PPG2385" s="467"/>
      <c r="PPH2385" s="467"/>
      <c r="PPI2385" s="467"/>
      <c r="PPJ2385" s="467"/>
      <c r="PPK2385" s="467"/>
      <c r="PPL2385" s="1055"/>
      <c r="PPM2385" s="695"/>
      <c r="PPN2385" s="696"/>
      <c r="PPO2385" s="696"/>
      <c r="PPP2385" s="697"/>
      <c r="PPQ2385" s="697"/>
      <c r="PPR2385" s="473"/>
      <c r="PPS2385" s="470"/>
      <c r="PPT2385" s="470"/>
      <c r="PPU2385" s="470"/>
      <c r="PPV2385" s="677"/>
      <c r="PPW2385" s="470"/>
      <c r="PPX2385" s="467"/>
      <c r="PPY2385" s="559"/>
      <c r="PPZ2385" s="467"/>
      <c r="PQA2385" s="467"/>
      <c r="PQB2385" s="467"/>
      <c r="PQC2385" s="467"/>
      <c r="PQD2385" s="467"/>
      <c r="PQE2385" s="467"/>
      <c r="PQF2385" s="467"/>
      <c r="PQG2385" s="467"/>
      <c r="PQH2385" s="467"/>
      <c r="PQI2385" s="467"/>
      <c r="PQJ2385" s="467"/>
      <c r="PQK2385" s="467"/>
      <c r="PQL2385" s="467"/>
      <c r="PQM2385" s="467"/>
      <c r="PQN2385" s="467"/>
      <c r="PQO2385" s="467"/>
      <c r="PQP2385" s="467"/>
      <c r="PQQ2385" s="467"/>
      <c r="PQR2385" s="467"/>
      <c r="PQS2385" s="467"/>
      <c r="PQT2385" s="467"/>
      <c r="PQU2385" s="467"/>
      <c r="PQV2385" s="1055"/>
      <c r="PQW2385" s="695"/>
      <c r="PQX2385" s="696"/>
      <c r="PQY2385" s="696"/>
      <c r="PQZ2385" s="697"/>
      <c r="PRA2385" s="697"/>
      <c r="PRB2385" s="473"/>
      <c r="PRC2385" s="470"/>
      <c r="PRD2385" s="470"/>
      <c r="PRE2385" s="470"/>
      <c r="PRF2385" s="677"/>
      <c r="PRG2385" s="470"/>
      <c r="PRH2385" s="467"/>
      <c r="PRI2385" s="559"/>
      <c r="PRJ2385" s="467"/>
      <c r="PRK2385" s="467"/>
      <c r="PRL2385" s="467"/>
      <c r="PRM2385" s="467"/>
      <c r="PRN2385" s="467"/>
      <c r="PRO2385" s="467"/>
      <c r="PRP2385" s="467"/>
      <c r="PRQ2385" s="467"/>
      <c r="PRR2385" s="467"/>
      <c r="PRS2385" s="467"/>
      <c r="PRT2385" s="467"/>
      <c r="PRU2385" s="467"/>
      <c r="PRV2385" s="467"/>
      <c r="PRW2385" s="467"/>
      <c r="PRX2385" s="467"/>
      <c r="PRY2385" s="467"/>
      <c r="PRZ2385" s="467"/>
      <c r="PSA2385" s="467"/>
      <c r="PSB2385" s="467"/>
      <c r="PSC2385" s="467"/>
      <c r="PSD2385" s="467"/>
      <c r="PSE2385" s="467"/>
      <c r="PSF2385" s="1055"/>
      <c r="PSG2385" s="695"/>
      <c r="PSH2385" s="696"/>
      <c r="PSI2385" s="696"/>
      <c r="PSJ2385" s="697"/>
      <c r="PSK2385" s="697"/>
      <c r="PSL2385" s="473"/>
      <c r="PSM2385" s="470"/>
      <c r="PSN2385" s="470"/>
      <c r="PSO2385" s="470"/>
      <c r="PSP2385" s="677"/>
      <c r="PSQ2385" s="470"/>
      <c r="PSR2385" s="467"/>
      <c r="PSS2385" s="559"/>
      <c r="PST2385" s="467"/>
      <c r="PSU2385" s="467"/>
      <c r="PSV2385" s="467"/>
      <c r="PSW2385" s="467"/>
      <c r="PSX2385" s="467"/>
      <c r="PSY2385" s="467"/>
      <c r="PSZ2385" s="467"/>
      <c r="PTA2385" s="467"/>
      <c r="PTB2385" s="467"/>
      <c r="PTC2385" s="467"/>
      <c r="PTD2385" s="467"/>
      <c r="PTE2385" s="467"/>
      <c r="PTF2385" s="467"/>
      <c r="PTG2385" s="467"/>
      <c r="PTH2385" s="467"/>
      <c r="PTI2385" s="467"/>
      <c r="PTJ2385" s="467"/>
      <c r="PTK2385" s="467"/>
      <c r="PTL2385" s="467"/>
      <c r="PTM2385" s="467"/>
      <c r="PTN2385" s="467"/>
      <c r="PTO2385" s="467"/>
      <c r="PTP2385" s="1055"/>
      <c r="PTQ2385" s="695"/>
      <c r="PTR2385" s="696"/>
      <c r="PTS2385" s="696"/>
      <c r="PTT2385" s="697"/>
      <c r="PTU2385" s="697"/>
      <c r="PTV2385" s="473"/>
      <c r="PTW2385" s="470"/>
      <c r="PTX2385" s="470"/>
      <c r="PTY2385" s="470"/>
      <c r="PTZ2385" s="677"/>
      <c r="PUA2385" s="470"/>
      <c r="PUB2385" s="467"/>
      <c r="PUC2385" s="559"/>
      <c r="PUD2385" s="467"/>
      <c r="PUE2385" s="467"/>
      <c r="PUF2385" s="467"/>
      <c r="PUG2385" s="467"/>
      <c r="PUH2385" s="467"/>
      <c r="PUI2385" s="467"/>
      <c r="PUJ2385" s="467"/>
      <c r="PUK2385" s="467"/>
      <c r="PUL2385" s="467"/>
      <c r="PUM2385" s="467"/>
      <c r="PUN2385" s="467"/>
      <c r="PUO2385" s="467"/>
      <c r="PUP2385" s="467"/>
      <c r="PUQ2385" s="467"/>
      <c r="PUR2385" s="467"/>
      <c r="PUS2385" s="467"/>
      <c r="PUT2385" s="467"/>
      <c r="PUU2385" s="467"/>
      <c r="PUV2385" s="467"/>
      <c r="PUW2385" s="467"/>
      <c r="PUX2385" s="467"/>
      <c r="PUY2385" s="467"/>
      <c r="PUZ2385" s="1055"/>
      <c r="PVA2385" s="695"/>
      <c r="PVB2385" s="696"/>
      <c r="PVC2385" s="696"/>
      <c r="PVD2385" s="697"/>
      <c r="PVE2385" s="697"/>
      <c r="PVF2385" s="473"/>
      <c r="PVG2385" s="470"/>
      <c r="PVH2385" s="470"/>
      <c r="PVI2385" s="470"/>
      <c r="PVJ2385" s="677"/>
      <c r="PVK2385" s="470"/>
      <c r="PVL2385" s="467"/>
      <c r="PVM2385" s="559"/>
      <c r="PVN2385" s="467"/>
      <c r="PVO2385" s="467"/>
      <c r="PVP2385" s="467"/>
      <c r="PVQ2385" s="467"/>
      <c r="PVR2385" s="467"/>
      <c r="PVS2385" s="467"/>
      <c r="PVT2385" s="467"/>
      <c r="PVU2385" s="467"/>
      <c r="PVV2385" s="467"/>
      <c r="PVW2385" s="467"/>
      <c r="PVX2385" s="467"/>
      <c r="PVY2385" s="467"/>
      <c r="PVZ2385" s="467"/>
      <c r="PWA2385" s="467"/>
      <c r="PWB2385" s="467"/>
      <c r="PWC2385" s="467"/>
      <c r="PWD2385" s="467"/>
      <c r="PWE2385" s="467"/>
      <c r="PWF2385" s="467"/>
      <c r="PWG2385" s="467"/>
      <c r="PWH2385" s="467"/>
      <c r="PWI2385" s="467"/>
      <c r="PWJ2385" s="1055"/>
      <c r="PWK2385" s="695"/>
      <c r="PWL2385" s="696"/>
      <c r="PWM2385" s="696"/>
      <c r="PWN2385" s="697"/>
      <c r="PWO2385" s="697"/>
      <c r="PWP2385" s="473"/>
      <c r="PWQ2385" s="470"/>
      <c r="PWR2385" s="470"/>
      <c r="PWS2385" s="470"/>
      <c r="PWT2385" s="677"/>
      <c r="PWU2385" s="470"/>
      <c r="PWV2385" s="467"/>
      <c r="PWW2385" s="559"/>
      <c r="PWX2385" s="467"/>
      <c r="PWY2385" s="467"/>
      <c r="PWZ2385" s="467"/>
      <c r="PXA2385" s="467"/>
      <c r="PXB2385" s="467"/>
      <c r="PXC2385" s="467"/>
      <c r="PXD2385" s="467"/>
      <c r="PXE2385" s="467"/>
      <c r="PXF2385" s="467"/>
      <c r="PXG2385" s="467"/>
      <c r="PXH2385" s="467"/>
      <c r="PXI2385" s="467"/>
      <c r="PXJ2385" s="467"/>
      <c r="PXK2385" s="467"/>
      <c r="PXL2385" s="467"/>
      <c r="PXM2385" s="467"/>
      <c r="PXN2385" s="467"/>
      <c r="PXO2385" s="467"/>
      <c r="PXP2385" s="467"/>
      <c r="PXQ2385" s="467"/>
      <c r="PXR2385" s="467"/>
      <c r="PXS2385" s="467"/>
      <c r="PXT2385" s="1055"/>
      <c r="PXU2385" s="695"/>
      <c r="PXV2385" s="696"/>
      <c r="PXW2385" s="696"/>
      <c r="PXX2385" s="697"/>
      <c r="PXY2385" s="697"/>
      <c r="PXZ2385" s="473"/>
      <c r="PYA2385" s="470"/>
      <c r="PYB2385" s="470"/>
      <c r="PYC2385" s="470"/>
      <c r="PYD2385" s="677"/>
      <c r="PYE2385" s="470"/>
      <c r="PYF2385" s="467"/>
      <c r="PYG2385" s="559"/>
      <c r="PYH2385" s="467"/>
      <c r="PYI2385" s="467"/>
      <c r="PYJ2385" s="467"/>
      <c r="PYK2385" s="467"/>
      <c r="PYL2385" s="467"/>
      <c r="PYM2385" s="467"/>
      <c r="PYN2385" s="467"/>
      <c r="PYO2385" s="467"/>
      <c r="PYP2385" s="467"/>
      <c r="PYQ2385" s="467"/>
      <c r="PYR2385" s="467"/>
      <c r="PYS2385" s="467"/>
      <c r="PYT2385" s="467"/>
      <c r="PYU2385" s="467"/>
      <c r="PYV2385" s="467"/>
      <c r="PYW2385" s="467"/>
      <c r="PYX2385" s="467"/>
      <c r="PYY2385" s="467"/>
      <c r="PYZ2385" s="467"/>
      <c r="PZA2385" s="467"/>
      <c r="PZB2385" s="467"/>
      <c r="PZC2385" s="467"/>
      <c r="PZD2385" s="1055"/>
      <c r="PZE2385" s="695"/>
      <c r="PZF2385" s="696"/>
      <c r="PZG2385" s="696"/>
      <c r="PZH2385" s="697"/>
      <c r="PZI2385" s="697"/>
      <c r="PZJ2385" s="473"/>
      <c r="PZK2385" s="470"/>
      <c r="PZL2385" s="470"/>
      <c r="PZM2385" s="470"/>
      <c r="PZN2385" s="677"/>
      <c r="PZO2385" s="470"/>
      <c r="PZP2385" s="467"/>
      <c r="PZQ2385" s="559"/>
      <c r="PZR2385" s="467"/>
      <c r="PZS2385" s="467"/>
      <c r="PZT2385" s="467"/>
      <c r="PZU2385" s="467"/>
      <c r="PZV2385" s="467"/>
      <c r="PZW2385" s="467"/>
      <c r="PZX2385" s="467"/>
      <c r="PZY2385" s="467"/>
      <c r="PZZ2385" s="467"/>
      <c r="QAA2385" s="467"/>
      <c r="QAB2385" s="467"/>
      <c r="QAC2385" s="467"/>
      <c r="QAD2385" s="467"/>
      <c r="QAE2385" s="467"/>
      <c r="QAF2385" s="467"/>
      <c r="QAG2385" s="467"/>
      <c r="QAH2385" s="467"/>
      <c r="QAI2385" s="467"/>
      <c r="QAJ2385" s="467"/>
      <c r="QAK2385" s="467"/>
      <c r="QAL2385" s="467"/>
      <c r="QAM2385" s="467"/>
      <c r="QAN2385" s="1055"/>
      <c r="QAO2385" s="695"/>
      <c r="QAP2385" s="696"/>
      <c r="QAQ2385" s="696"/>
      <c r="QAR2385" s="697"/>
      <c r="QAS2385" s="697"/>
      <c r="QAT2385" s="473"/>
      <c r="QAU2385" s="470"/>
      <c r="QAV2385" s="470"/>
      <c r="QAW2385" s="470"/>
      <c r="QAX2385" s="677"/>
      <c r="QAY2385" s="470"/>
      <c r="QAZ2385" s="467"/>
      <c r="QBA2385" s="559"/>
      <c r="QBB2385" s="467"/>
      <c r="QBC2385" s="467"/>
      <c r="QBD2385" s="467"/>
      <c r="QBE2385" s="467"/>
      <c r="QBF2385" s="467"/>
      <c r="QBG2385" s="467"/>
      <c r="QBH2385" s="467"/>
      <c r="QBI2385" s="467"/>
      <c r="QBJ2385" s="467"/>
      <c r="QBK2385" s="467"/>
      <c r="QBL2385" s="467"/>
      <c r="QBM2385" s="467"/>
      <c r="QBN2385" s="467"/>
      <c r="QBO2385" s="467"/>
      <c r="QBP2385" s="467"/>
      <c r="QBQ2385" s="467"/>
      <c r="QBR2385" s="467"/>
      <c r="QBS2385" s="467"/>
      <c r="QBT2385" s="467"/>
      <c r="QBU2385" s="467"/>
      <c r="QBV2385" s="467"/>
      <c r="QBW2385" s="467"/>
      <c r="QBX2385" s="1055"/>
      <c r="QBY2385" s="695"/>
      <c r="QBZ2385" s="696"/>
      <c r="QCA2385" s="696"/>
      <c r="QCB2385" s="697"/>
      <c r="QCC2385" s="697"/>
      <c r="QCD2385" s="473"/>
      <c r="QCE2385" s="470"/>
      <c r="QCF2385" s="470"/>
      <c r="QCG2385" s="470"/>
      <c r="QCH2385" s="677"/>
      <c r="QCI2385" s="470"/>
      <c r="QCJ2385" s="467"/>
      <c r="QCK2385" s="559"/>
      <c r="QCL2385" s="467"/>
      <c r="QCM2385" s="467"/>
      <c r="QCN2385" s="467"/>
      <c r="QCO2385" s="467"/>
      <c r="QCP2385" s="467"/>
      <c r="QCQ2385" s="467"/>
      <c r="QCR2385" s="467"/>
      <c r="QCS2385" s="467"/>
      <c r="QCT2385" s="467"/>
      <c r="QCU2385" s="467"/>
      <c r="QCV2385" s="467"/>
      <c r="QCW2385" s="467"/>
      <c r="QCX2385" s="467"/>
      <c r="QCY2385" s="467"/>
      <c r="QCZ2385" s="467"/>
      <c r="QDA2385" s="467"/>
      <c r="QDB2385" s="467"/>
      <c r="QDC2385" s="467"/>
      <c r="QDD2385" s="467"/>
      <c r="QDE2385" s="467"/>
      <c r="QDF2385" s="467"/>
      <c r="QDG2385" s="467"/>
      <c r="QDH2385" s="1055"/>
      <c r="QDI2385" s="695"/>
      <c r="QDJ2385" s="696"/>
      <c r="QDK2385" s="696"/>
      <c r="QDL2385" s="697"/>
      <c r="QDM2385" s="697"/>
      <c r="QDN2385" s="473"/>
      <c r="QDO2385" s="470"/>
      <c r="QDP2385" s="470"/>
      <c r="QDQ2385" s="470"/>
      <c r="QDR2385" s="677"/>
      <c r="QDS2385" s="470"/>
      <c r="QDT2385" s="467"/>
      <c r="QDU2385" s="559"/>
      <c r="QDV2385" s="467"/>
      <c r="QDW2385" s="467"/>
      <c r="QDX2385" s="467"/>
      <c r="QDY2385" s="467"/>
      <c r="QDZ2385" s="467"/>
      <c r="QEA2385" s="467"/>
      <c r="QEB2385" s="467"/>
      <c r="QEC2385" s="467"/>
      <c r="QED2385" s="467"/>
      <c r="QEE2385" s="467"/>
      <c r="QEF2385" s="467"/>
      <c r="QEG2385" s="467"/>
      <c r="QEH2385" s="467"/>
      <c r="QEI2385" s="467"/>
      <c r="QEJ2385" s="467"/>
      <c r="QEK2385" s="467"/>
      <c r="QEL2385" s="467"/>
      <c r="QEM2385" s="467"/>
      <c r="QEN2385" s="467"/>
      <c r="QEO2385" s="467"/>
      <c r="QEP2385" s="467"/>
      <c r="QEQ2385" s="467"/>
      <c r="QER2385" s="1055"/>
      <c r="QES2385" s="695"/>
      <c r="QET2385" s="696"/>
      <c r="QEU2385" s="696"/>
      <c r="QEV2385" s="697"/>
      <c r="QEW2385" s="697"/>
      <c r="QEX2385" s="473"/>
      <c r="QEY2385" s="470"/>
      <c r="QEZ2385" s="470"/>
      <c r="QFA2385" s="470"/>
      <c r="QFB2385" s="677"/>
      <c r="QFC2385" s="470"/>
      <c r="QFD2385" s="467"/>
      <c r="QFE2385" s="559"/>
      <c r="QFF2385" s="467"/>
      <c r="QFG2385" s="467"/>
      <c r="QFH2385" s="467"/>
      <c r="QFI2385" s="467"/>
      <c r="QFJ2385" s="467"/>
      <c r="QFK2385" s="467"/>
      <c r="QFL2385" s="467"/>
      <c r="QFM2385" s="467"/>
      <c r="QFN2385" s="467"/>
      <c r="QFO2385" s="467"/>
      <c r="QFP2385" s="467"/>
      <c r="QFQ2385" s="467"/>
      <c r="QFR2385" s="467"/>
      <c r="QFS2385" s="467"/>
      <c r="QFT2385" s="467"/>
      <c r="QFU2385" s="467"/>
      <c r="QFV2385" s="467"/>
      <c r="QFW2385" s="467"/>
      <c r="QFX2385" s="467"/>
      <c r="QFY2385" s="467"/>
      <c r="QFZ2385" s="467"/>
      <c r="QGA2385" s="467"/>
      <c r="QGB2385" s="1055"/>
      <c r="QGC2385" s="695"/>
      <c r="QGD2385" s="696"/>
      <c r="QGE2385" s="696"/>
      <c r="QGF2385" s="697"/>
      <c r="QGG2385" s="697"/>
      <c r="QGH2385" s="473"/>
      <c r="QGI2385" s="470"/>
      <c r="QGJ2385" s="470"/>
      <c r="QGK2385" s="470"/>
      <c r="QGL2385" s="677"/>
      <c r="QGM2385" s="470"/>
      <c r="QGN2385" s="467"/>
      <c r="QGO2385" s="559"/>
      <c r="QGP2385" s="467"/>
      <c r="QGQ2385" s="467"/>
      <c r="QGR2385" s="467"/>
      <c r="QGS2385" s="467"/>
      <c r="QGT2385" s="467"/>
      <c r="QGU2385" s="467"/>
      <c r="QGV2385" s="467"/>
      <c r="QGW2385" s="467"/>
      <c r="QGX2385" s="467"/>
      <c r="QGY2385" s="467"/>
      <c r="QGZ2385" s="467"/>
      <c r="QHA2385" s="467"/>
      <c r="QHB2385" s="467"/>
      <c r="QHC2385" s="467"/>
      <c r="QHD2385" s="467"/>
      <c r="QHE2385" s="467"/>
      <c r="QHF2385" s="467"/>
      <c r="QHG2385" s="467"/>
      <c r="QHH2385" s="467"/>
      <c r="QHI2385" s="467"/>
      <c r="QHJ2385" s="467"/>
      <c r="QHK2385" s="467"/>
      <c r="QHL2385" s="1055"/>
      <c r="QHM2385" s="695"/>
      <c r="QHN2385" s="696"/>
      <c r="QHO2385" s="696"/>
      <c r="QHP2385" s="697"/>
      <c r="QHQ2385" s="697"/>
      <c r="QHR2385" s="473"/>
      <c r="QHS2385" s="470"/>
      <c r="QHT2385" s="470"/>
      <c r="QHU2385" s="470"/>
      <c r="QHV2385" s="677"/>
      <c r="QHW2385" s="470"/>
      <c r="QHX2385" s="467"/>
      <c r="QHY2385" s="559"/>
      <c r="QHZ2385" s="467"/>
      <c r="QIA2385" s="467"/>
      <c r="QIB2385" s="467"/>
      <c r="QIC2385" s="467"/>
      <c r="QID2385" s="467"/>
      <c r="QIE2385" s="467"/>
      <c r="QIF2385" s="467"/>
      <c r="QIG2385" s="467"/>
      <c r="QIH2385" s="467"/>
      <c r="QII2385" s="467"/>
      <c r="QIJ2385" s="467"/>
      <c r="QIK2385" s="467"/>
      <c r="QIL2385" s="467"/>
      <c r="QIM2385" s="467"/>
      <c r="QIN2385" s="467"/>
      <c r="QIO2385" s="467"/>
      <c r="QIP2385" s="467"/>
      <c r="QIQ2385" s="467"/>
      <c r="QIR2385" s="467"/>
      <c r="QIS2385" s="467"/>
      <c r="QIT2385" s="467"/>
      <c r="QIU2385" s="467"/>
      <c r="QIV2385" s="1055"/>
      <c r="QIW2385" s="695"/>
      <c r="QIX2385" s="696"/>
      <c r="QIY2385" s="696"/>
      <c r="QIZ2385" s="697"/>
      <c r="QJA2385" s="697"/>
      <c r="QJB2385" s="473"/>
      <c r="QJC2385" s="470"/>
      <c r="QJD2385" s="470"/>
      <c r="QJE2385" s="470"/>
      <c r="QJF2385" s="677"/>
      <c r="QJG2385" s="470"/>
      <c r="QJH2385" s="467"/>
      <c r="QJI2385" s="559"/>
      <c r="QJJ2385" s="467"/>
      <c r="QJK2385" s="467"/>
      <c r="QJL2385" s="467"/>
      <c r="QJM2385" s="467"/>
      <c r="QJN2385" s="467"/>
      <c r="QJO2385" s="467"/>
      <c r="QJP2385" s="467"/>
      <c r="QJQ2385" s="467"/>
      <c r="QJR2385" s="467"/>
      <c r="QJS2385" s="467"/>
      <c r="QJT2385" s="467"/>
      <c r="QJU2385" s="467"/>
      <c r="QJV2385" s="467"/>
      <c r="QJW2385" s="467"/>
      <c r="QJX2385" s="467"/>
      <c r="QJY2385" s="467"/>
      <c r="QJZ2385" s="467"/>
      <c r="QKA2385" s="467"/>
      <c r="QKB2385" s="467"/>
      <c r="QKC2385" s="467"/>
      <c r="QKD2385" s="467"/>
      <c r="QKE2385" s="467"/>
      <c r="QKF2385" s="1055"/>
      <c r="QKG2385" s="695"/>
      <c r="QKH2385" s="696"/>
      <c r="QKI2385" s="696"/>
      <c r="QKJ2385" s="697"/>
      <c r="QKK2385" s="697"/>
      <c r="QKL2385" s="473"/>
      <c r="QKM2385" s="470"/>
      <c r="QKN2385" s="470"/>
      <c r="QKO2385" s="470"/>
      <c r="QKP2385" s="677"/>
      <c r="QKQ2385" s="470"/>
      <c r="QKR2385" s="467"/>
      <c r="QKS2385" s="559"/>
      <c r="QKT2385" s="467"/>
      <c r="QKU2385" s="467"/>
      <c r="QKV2385" s="467"/>
      <c r="QKW2385" s="467"/>
      <c r="QKX2385" s="467"/>
      <c r="QKY2385" s="467"/>
      <c r="QKZ2385" s="467"/>
      <c r="QLA2385" s="467"/>
      <c r="QLB2385" s="467"/>
      <c r="QLC2385" s="467"/>
      <c r="QLD2385" s="467"/>
      <c r="QLE2385" s="467"/>
      <c r="QLF2385" s="467"/>
      <c r="QLG2385" s="467"/>
      <c r="QLH2385" s="467"/>
      <c r="QLI2385" s="467"/>
      <c r="QLJ2385" s="467"/>
      <c r="QLK2385" s="467"/>
      <c r="QLL2385" s="467"/>
      <c r="QLM2385" s="467"/>
      <c r="QLN2385" s="467"/>
      <c r="QLO2385" s="467"/>
      <c r="QLP2385" s="1055"/>
      <c r="QLQ2385" s="695"/>
      <c r="QLR2385" s="696"/>
      <c r="QLS2385" s="696"/>
      <c r="QLT2385" s="697"/>
      <c r="QLU2385" s="697"/>
      <c r="QLV2385" s="473"/>
      <c r="QLW2385" s="470"/>
      <c r="QLX2385" s="470"/>
      <c r="QLY2385" s="470"/>
      <c r="QLZ2385" s="677"/>
      <c r="QMA2385" s="470"/>
      <c r="QMB2385" s="467"/>
      <c r="QMC2385" s="559"/>
      <c r="QMD2385" s="467"/>
      <c r="QME2385" s="467"/>
      <c r="QMF2385" s="467"/>
      <c r="QMG2385" s="467"/>
      <c r="QMH2385" s="467"/>
      <c r="QMI2385" s="467"/>
      <c r="QMJ2385" s="467"/>
      <c r="QMK2385" s="467"/>
      <c r="QML2385" s="467"/>
      <c r="QMM2385" s="467"/>
      <c r="QMN2385" s="467"/>
      <c r="QMO2385" s="467"/>
      <c r="QMP2385" s="467"/>
      <c r="QMQ2385" s="467"/>
      <c r="QMR2385" s="467"/>
      <c r="QMS2385" s="467"/>
      <c r="QMT2385" s="467"/>
      <c r="QMU2385" s="467"/>
      <c r="QMV2385" s="467"/>
      <c r="QMW2385" s="467"/>
      <c r="QMX2385" s="467"/>
      <c r="QMY2385" s="467"/>
      <c r="QMZ2385" s="1055"/>
      <c r="QNA2385" s="695"/>
      <c r="QNB2385" s="696"/>
      <c r="QNC2385" s="696"/>
      <c r="QND2385" s="697"/>
      <c r="QNE2385" s="697"/>
      <c r="QNF2385" s="473"/>
      <c r="QNG2385" s="470"/>
      <c r="QNH2385" s="470"/>
      <c r="QNI2385" s="470"/>
      <c r="QNJ2385" s="677"/>
      <c r="QNK2385" s="470"/>
      <c r="QNL2385" s="467"/>
      <c r="QNM2385" s="559"/>
      <c r="QNN2385" s="467"/>
      <c r="QNO2385" s="467"/>
      <c r="QNP2385" s="467"/>
      <c r="QNQ2385" s="467"/>
      <c r="QNR2385" s="467"/>
      <c r="QNS2385" s="467"/>
      <c r="QNT2385" s="467"/>
      <c r="QNU2385" s="467"/>
      <c r="QNV2385" s="467"/>
      <c r="QNW2385" s="467"/>
      <c r="QNX2385" s="467"/>
      <c r="QNY2385" s="467"/>
      <c r="QNZ2385" s="467"/>
      <c r="QOA2385" s="467"/>
      <c r="QOB2385" s="467"/>
      <c r="QOC2385" s="467"/>
      <c r="QOD2385" s="467"/>
      <c r="QOE2385" s="467"/>
      <c r="QOF2385" s="467"/>
      <c r="QOG2385" s="467"/>
      <c r="QOH2385" s="467"/>
      <c r="QOI2385" s="467"/>
      <c r="QOJ2385" s="1055"/>
      <c r="QOK2385" s="695"/>
      <c r="QOL2385" s="696"/>
      <c r="QOM2385" s="696"/>
      <c r="QON2385" s="697"/>
      <c r="QOO2385" s="697"/>
      <c r="QOP2385" s="473"/>
      <c r="QOQ2385" s="470"/>
      <c r="QOR2385" s="470"/>
      <c r="QOS2385" s="470"/>
      <c r="QOT2385" s="677"/>
      <c r="QOU2385" s="470"/>
      <c r="QOV2385" s="467"/>
      <c r="QOW2385" s="559"/>
      <c r="QOX2385" s="467"/>
      <c r="QOY2385" s="467"/>
      <c r="QOZ2385" s="467"/>
      <c r="QPA2385" s="467"/>
      <c r="QPB2385" s="467"/>
      <c r="QPC2385" s="467"/>
      <c r="QPD2385" s="467"/>
      <c r="QPE2385" s="467"/>
      <c r="QPF2385" s="467"/>
      <c r="QPG2385" s="467"/>
      <c r="QPH2385" s="467"/>
      <c r="QPI2385" s="467"/>
      <c r="QPJ2385" s="467"/>
      <c r="QPK2385" s="467"/>
      <c r="QPL2385" s="467"/>
      <c r="QPM2385" s="467"/>
      <c r="QPN2385" s="467"/>
      <c r="QPO2385" s="467"/>
      <c r="QPP2385" s="467"/>
      <c r="QPQ2385" s="467"/>
      <c r="QPR2385" s="467"/>
      <c r="QPS2385" s="467"/>
      <c r="QPT2385" s="1055"/>
      <c r="QPU2385" s="695"/>
      <c r="QPV2385" s="696"/>
      <c r="QPW2385" s="696"/>
      <c r="QPX2385" s="697"/>
      <c r="QPY2385" s="697"/>
      <c r="QPZ2385" s="473"/>
      <c r="QQA2385" s="470"/>
      <c r="QQB2385" s="470"/>
      <c r="QQC2385" s="470"/>
      <c r="QQD2385" s="677"/>
      <c r="QQE2385" s="470"/>
      <c r="QQF2385" s="467"/>
      <c r="QQG2385" s="559"/>
      <c r="QQH2385" s="467"/>
      <c r="QQI2385" s="467"/>
      <c r="QQJ2385" s="467"/>
      <c r="QQK2385" s="467"/>
      <c r="QQL2385" s="467"/>
      <c r="QQM2385" s="467"/>
      <c r="QQN2385" s="467"/>
      <c r="QQO2385" s="467"/>
      <c r="QQP2385" s="467"/>
      <c r="QQQ2385" s="467"/>
      <c r="QQR2385" s="467"/>
      <c r="QQS2385" s="467"/>
      <c r="QQT2385" s="467"/>
      <c r="QQU2385" s="467"/>
      <c r="QQV2385" s="467"/>
      <c r="QQW2385" s="467"/>
      <c r="QQX2385" s="467"/>
      <c r="QQY2385" s="467"/>
      <c r="QQZ2385" s="467"/>
      <c r="QRA2385" s="467"/>
      <c r="QRB2385" s="467"/>
      <c r="QRC2385" s="467"/>
      <c r="QRD2385" s="1055"/>
      <c r="QRE2385" s="695"/>
      <c r="QRF2385" s="696"/>
      <c r="QRG2385" s="696"/>
      <c r="QRH2385" s="697"/>
      <c r="QRI2385" s="697"/>
      <c r="QRJ2385" s="473"/>
      <c r="QRK2385" s="470"/>
      <c r="QRL2385" s="470"/>
      <c r="QRM2385" s="470"/>
      <c r="QRN2385" s="677"/>
      <c r="QRO2385" s="470"/>
      <c r="QRP2385" s="467"/>
      <c r="QRQ2385" s="559"/>
      <c r="QRR2385" s="467"/>
      <c r="QRS2385" s="467"/>
      <c r="QRT2385" s="467"/>
      <c r="QRU2385" s="467"/>
      <c r="QRV2385" s="467"/>
      <c r="QRW2385" s="467"/>
      <c r="QRX2385" s="467"/>
      <c r="QRY2385" s="467"/>
      <c r="QRZ2385" s="467"/>
      <c r="QSA2385" s="467"/>
      <c r="QSB2385" s="467"/>
      <c r="QSC2385" s="467"/>
      <c r="QSD2385" s="467"/>
      <c r="QSE2385" s="467"/>
      <c r="QSF2385" s="467"/>
      <c r="QSG2385" s="467"/>
      <c r="QSH2385" s="467"/>
      <c r="QSI2385" s="467"/>
      <c r="QSJ2385" s="467"/>
      <c r="QSK2385" s="467"/>
      <c r="QSL2385" s="467"/>
      <c r="QSM2385" s="467"/>
      <c r="QSN2385" s="1055"/>
      <c r="QSO2385" s="695"/>
      <c r="QSP2385" s="696"/>
      <c r="QSQ2385" s="696"/>
      <c r="QSR2385" s="697"/>
      <c r="QSS2385" s="697"/>
      <c r="QST2385" s="473"/>
      <c r="QSU2385" s="470"/>
      <c r="QSV2385" s="470"/>
      <c r="QSW2385" s="470"/>
      <c r="QSX2385" s="677"/>
      <c r="QSY2385" s="470"/>
      <c r="QSZ2385" s="467"/>
      <c r="QTA2385" s="559"/>
      <c r="QTB2385" s="467"/>
      <c r="QTC2385" s="467"/>
      <c r="QTD2385" s="467"/>
      <c r="QTE2385" s="467"/>
      <c r="QTF2385" s="467"/>
      <c r="QTG2385" s="467"/>
      <c r="QTH2385" s="467"/>
      <c r="QTI2385" s="467"/>
      <c r="QTJ2385" s="467"/>
      <c r="QTK2385" s="467"/>
      <c r="QTL2385" s="467"/>
      <c r="QTM2385" s="467"/>
      <c r="QTN2385" s="467"/>
      <c r="QTO2385" s="467"/>
      <c r="QTP2385" s="467"/>
      <c r="QTQ2385" s="467"/>
      <c r="QTR2385" s="467"/>
      <c r="QTS2385" s="467"/>
      <c r="QTT2385" s="467"/>
      <c r="QTU2385" s="467"/>
      <c r="QTV2385" s="467"/>
      <c r="QTW2385" s="467"/>
      <c r="QTX2385" s="1055"/>
      <c r="QTY2385" s="695"/>
      <c r="QTZ2385" s="696"/>
      <c r="QUA2385" s="696"/>
      <c r="QUB2385" s="697"/>
      <c r="QUC2385" s="697"/>
      <c r="QUD2385" s="473"/>
      <c r="QUE2385" s="470"/>
      <c r="QUF2385" s="470"/>
      <c r="QUG2385" s="470"/>
      <c r="QUH2385" s="677"/>
      <c r="QUI2385" s="470"/>
      <c r="QUJ2385" s="467"/>
      <c r="QUK2385" s="559"/>
      <c r="QUL2385" s="467"/>
      <c r="QUM2385" s="467"/>
      <c r="QUN2385" s="467"/>
      <c r="QUO2385" s="467"/>
      <c r="QUP2385" s="467"/>
      <c r="QUQ2385" s="467"/>
      <c r="QUR2385" s="467"/>
      <c r="QUS2385" s="467"/>
      <c r="QUT2385" s="467"/>
      <c r="QUU2385" s="467"/>
      <c r="QUV2385" s="467"/>
      <c r="QUW2385" s="467"/>
      <c r="QUX2385" s="467"/>
      <c r="QUY2385" s="467"/>
      <c r="QUZ2385" s="467"/>
      <c r="QVA2385" s="467"/>
      <c r="QVB2385" s="467"/>
      <c r="QVC2385" s="467"/>
      <c r="QVD2385" s="467"/>
      <c r="QVE2385" s="467"/>
      <c r="QVF2385" s="467"/>
      <c r="QVG2385" s="467"/>
      <c r="QVH2385" s="1055"/>
      <c r="QVI2385" s="695"/>
      <c r="QVJ2385" s="696"/>
      <c r="QVK2385" s="696"/>
      <c r="QVL2385" s="697"/>
      <c r="QVM2385" s="697"/>
      <c r="QVN2385" s="473"/>
      <c r="QVO2385" s="470"/>
      <c r="QVP2385" s="470"/>
      <c r="QVQ2385" s="470"/>
      <c r="QVR2385" s="677"/>
      <c r="QVS2385" s="470"/>
      <c r="QVT2385" s="467"/>
      <c r="QVU2385" s="559"/>
      <c r="QVV2385" s="467"/>
      <c r="QVW2385" s="467"/>
      <c r="QVX2385" s="467"/>
      <c r="QVY2385" s="467"/>
      <c r="QVZ2385" s="467"/>
      <c r="QWA2385" s="467"/>
      <c r="QWB2385" s="467"/>
      <c r="QWC2385" s="467"/>
      <c r="QWD2385" s="467"/>
      <c r="QWE2385" s="467"/>
      <c r="QWF2385" s="467"/>
      <c r="QWG2385" s="467"/>
      <c r="QWH2385" s="467"/>
      <c r="QWI2385" s="467"/>
      <c r="QWJ2385" s="467"/>
      <c r="QWK2385" s="467"/>
      <c r="QWL2385" s="467"/>
      <c r="QWM2385" s="467"/>
      <c r="QWN2385" s="467"/>
      <c r="QWO2385" s="467"/>
      <c r="QWP2385" s="467"/>
      <c r="QWQ2385" s="467"/>
      <c r="QWR2385" s="1055"/>
      <c r="QWS2385" s="695"/>
      <c r="QWT2385" s="696"/>
      <c r="QWU2385" s="696"/>
      <c r="QWV2385" s="697"/>
      <c r="QWW2385" s="697"/>
      <c r="QWX2385" s="473"/>
      <c r="QWY2385" s="470"/>
      <c r="QWZ2385" s="470"/>
      <c r="QXA2385" s="470"/>
      <c r="QXB2385" s="677"/>
      <c r="QXC2385" s="470"/>
      <c r="QXD2385" s="467"/>
      <c r="QXE2385" s="559"/>
      <c r="QXF2385" s="467"/>
      <c r="QXG2385" s="467"/>
      <c r="QXH2385" s="467"/>
      <c r="QXI2385" s="467"/>
      <c r="QXJ2385" s="467"/>
      <c r="QXK2385" s="467"/>
      <c r="QXL2385" s="467"/>
      <c r="QXM2385" s="467"/>
      <c r="QXN2385" s="467"/>
      <c r="QXO2385" s="467"/>
      <c r="QXP2385" s="467"/>
      <c r="QXQ2385" s="467"/>
      <c r="QXR2385" s="467"/>
      <c r="QXS2385" s="467"/>
      <c r="QXT2385" s="467"/>
      <c r="QXU2385" s="467"/>
      <c r="QXV2385" s="467"/>
      <c r="QXW2385" s="467"/>
      <c r="QXX2385" s="467"/>
      <c r="QXY2385" s="467"/>
      <c r="QXZ2385" s="467"/>
      <c r="QYA2385" s="467"/>
      <c r="QYB2385" s="1055"/>
      <c r="QYC2385" s="695"/>
      <c r="QYD2385" s="696"/>
      <c r="QYE2385" s="696"/>
      <c r="QYF2385" s="697"/>
      <c r="QYG2385" s="697"/>
      <c r="QYH2385" s="473"/>
      <c r="QYI2385" s="470"/>
      <c r="QYJ2385" s="470"/>
      <c r="QYK2385" s="470"/>
      <c r="QYL2385" s="677"/>
      <c r="QYM2385" s="470"/>
      <c r="QYN2385" s="467"/>
      <c r="QYO2385" s="559"/>
      <c r="QYP2385" s="467"/>
      <c r="QYQ2385" s="467"/>
      <c r="QYR2385" s="467"/>
      <c r="QYS2385" s="467"/>
      <c r="QYT2385" s="467"/>
      <c r="QYU2385" s="467"/>
      <c r="QYV2385" s="467"/>
      <c r="QYW2385" s="467"/>
      <c r="QYX2385" s="467"/>
      <c r="QYY2385" s="467"/>
      <c r="QYZ2385" s="467"/>
      <c r="QZA2385" s="467"/>
      <c r="QZB2385" s="467"/>
      <c r="QZC2385" s="467"/>
      <c r="QZD2385" s="467"/>
      <c r="QZE2385" s="467"/>
      <c r="QZF2385" s="467"/>
      <c r="QZG2385" s="467"/>
      <c r="QZH2385" s="467"/>
      <c r="QZI2385" s="467"/>
      <c r="QZJ2385" s="467"/>
      <c r="QZK2385" s="467"/>
      <c r="QZL2385" s="1055"/>
      <c r="QZM2385" s="695"/>
      <c r="QZN2385" s="696"/>
      <c r="QZO2385" s="696"/>
      <c r="QZP2385" s="697"/>
      <c r="QZQ2385" s="697"/>
      <c r="QZR2385" s="473"/>
      <c r="QZS2385" s="470"/>
      <c r="QZT2385" s="470"/>
      <c r="QZU2385" s="470"/>
      <c r="QZV2385" s="677"/>
      <c r="QZW2385" s="470"/>
      <c r="QZX2385" s="467"/>
      <c r="QZY2385" s="559"/>
      <c r="QZZ2385" s="467"/>
      <c r="RAA2385" s="467"/>
      <c r="RAB2385" s="467"/>
      <c r="RAC2385" s="467"/>
      <c r="RAD2385" s="467"/>
      <c r="RAE2385" s="467"/>
      <c r="RAF2385" s="467"/>
      <c r="RAG2385" s="467"/>
      <c r="RAH2385" s="467"/>
      <c r="RAI2385" s="467"/>
      <c r="RAJ2385" s="467"/>
      <c r="RAK2385" s="467"/>
      <c r="RAL2385" s="467"/>
      <c r="RAM2385" s="467"/>
      <c r="RAN2385" s="467"/>
      <c r="RAO2385" s="467"/>
      <c r="RAP2385" s="467"/>
      <c r="RAQ2385" s="467"/>
      <c r="RAR2385" s="467"/>
      <c r="RAS2385" s="467"/>
      <c r="RAT2385" s="467"/>
      <c r="RAU2385" s="467"/>
      <c r="RAV2385" s="1055"/>
      <c r="RAW2385" s="695"/>
      <c r="RAX2385" s="696"/>
      <c r="RAY2385" s="696"/>
      <c r="RAZ2385" s="697"/>
      <c r="RBA2385" s="697"/>
      <c r="RBB2385" s="473"/>
      <c r="RBC2385" s="470"/>
      <c r="RBD2385" s="470"/>
      <c r="RBE2385" s="470"/>
      <c r="RBF2385" s="677"/>
      <c r="RBG2385" s="470"/>
      <c r="RBH2385" s="467"/>
      <c r="RBI2385" s="559"/>
      <c r="RBJ2385" s="467"/>
      <c r="RBK2385" s="467"/>
      <c r="RBL2385" s="467"/>
      <c r="RBM2385" s="467"/>
      <c r="RBN2385" s="467"/>
      <c r="RBO2385" s="467"/>
      <c r="RBP2385" s="467"/>
      <c r="RBQ2385" s="467"/>
      <c r="RBR2385" s="467"/>
      <c r="RBS2385" s="467"/>
      <c r="RBT2385" s="467"/>
      <c r="RBU2385" s="467"/>
      <c r="RBV2385" s="467"/>
      <c r="RBW2385" s="467"/>
      <c r="RBX2385" s="467"/>
      <c r="RBY2385" s="467"/>
      <c r="RBZ2385" s="467"/>
      <c r="RCA2385" s="467"/>
      <c r="RCB2385" s="467"/>
      <c r="RCC2385" s="467"/>
      <c r="RCD2385" s="467"/>
      <c r="RCE2385" s="467"/>
      <c r="RCF2385" s="1055"/>
      <c r="RCG2385" s="695"/>
      <c r="RCH2385" s="696"/>
      <c r="RCI2385" s="696"/>
      <c r="RCJ2385" s="697"/>
      <c r="RCK2385" s="697"/>
      <c r="RCL2385" s="473"/>
      <c r="RCM2385" s="470"/>
      <c r="RCN2385" s="470"/>
      <c r="RCO2385" s="470"/>
      <c r="RCP2385" s="677"/>
      <c r="RCQ2385" s="470"/>
      <c r="RCR2385" s="467"/>
      <c r="RCS2385" s="559"/>
      <c r="RCT2385" s="467"/>
      <c r="RCU2385" s="467"/>
      <c r="RCV2385" s="467"/>
      <c r="RCW2385" s="467"/>
      <c r="RCX2385" s="467"/>
      <c r="RCY2385" s="467"/>
      <c r="RCZ2385" s="467"/>
      <c r="RDA2385" s="467"/>
      <c r="RDB2385" s="467"/>
      <c r="RDC2385" s="467"/>
      <c r="RDD2385" s="467"/>
      <c r="RDE2385" s="467"/>
      <c r="RDF2385" s="467"/>
      <c r="RDG2385" s="467"/>
      <c r="RDH2385" s="467"/>
      <c r="RDI2385" s="467"/>
      <c r="RDJ2385" s="467"/>
      <c r="RDK2385" s="467"/>
      <c r="RDL2385" s="467"/>
      <c r="RDM2385" s="467"/>
      <c r="RDN2385" s="467"/>
      <c r="RDO2385" s="467"/>
      <c r="RDP2385" s="1055"/>
      <c r="RDQ2385" s="695"/>
      <c r="RDR2385" s="696"/>
      <c r="RDS2385" s="696"/>
      <c r="RDT2385" s="697"/>
      <c r="RDU2385" s="697"/>
      <c r="RDV2385" s="473"/>
      <c r="RDW2385" s="470"/>
      <c r="RDX2385" s="470"/>
      <c r="RDY2385" s="470"/>
      <c r="RDZ2385" s="677"/>
      <c r="REA2385" s="470"/>
      <c r="REB2385" s="467"/>
      <c r="REC2385" s="559"/>
      <c r="RED2385" s="467"/>
      <c r="REE2385" s="467"/>
      <c r="REF2385" s="467"/>
      <c r="REG2385" s="467"/>
      <c r="REH2385" s="467"/>
      <c r="REI2385" s="467"/>
      <c r="REJ2385" s="467"/>
      <c r="REK2385" s="467"/>
      <c r="REL2385" s="467"/>
      <c r="REM2385" s="467"/>
      <c r="REN2385" s="467"/>
      <c r="REO2385" s="467"/>
      <c r="REP2385" s="467"/>
      <c r="REQ2385" s="467"/>
      <c r="RER2385" s="467"/>
      <c r="RES2385" s="467"/>
      <c r="RET2385" s="467"/>
      <c r="REU2385" s="467"/>
      <c r="REV2385" s="467"/>
      <c r="REW2385" s="467"/>
      <c r="REX2385" s="467"/>
      <c r="REY2385" s="467"/>
      <c r="REZ2385" s="1055"/>
      <c r="RFA2385" s="695"/>
      <c r="RFB2385" s="696"/>
      <c r="RFC2385" s="696"/>
      <c r="RFD2385" s="697"/>
      <c r="RFE2385" s="697"/>
      <c r="RFF2385" s="473"/>
      <c r="RFG2385" s="470"/>
      <c r="RFH2385" s="470"/>
      <c r="RFI2385" s="470"/>
      <c r="RFJ2385" s="677"/>
      <c r="RFK2385" s="470"/>
      <c r="RFL2385" s="467"/>
      <c r="RFM2385" s="559"/>
      <c r="RFN2385" s="467"/>
      <c r="RFO2385" s="467"/>
      <c r="RFP2385" s="467"/>
      <c r="RFQ2385" s="467"/>
      <c r="RFR2385" s="467"/>
      <c r="RFS2385" s="467"/>
      <c r="RFT2385" s="467"/>
      <c r="RFU2385" s="467"/>
      <c r="RFV2385" s="467"/>
      <c r="RFW2385" s="467"/>
      <c r="RFX2385" s="467"/>
      <c r="RFY2385" s="467"/>
      <c r="RFZ2385" s="467"/>
      <c r="RGA2385" s="467"/>
      <c r="RGB2385" s="467"/>
      <c r="RGC2385" s="467"/>
      <c r="RGD2385" s="467"/>
      <c r="RGE2385" s="467"/>
      <c r="RGF2385" s="467"/>
      <c r="RGG2385" s="467"/>
      <c r="RGH2385" s="467"/>
      <c r="RGI2385" s="467"/>
      <c r="RGJ2385" s="1055"/>
      <c r="RGK2385" s="695"/>
      <c r="RGL2385" s="696"/>
      <c r="RGM2385" s="696"/>
      <c r="RGN2385" s="697"/>
      <c r="RGO2385" s="697"/>
      <c r="RGP2385" s="473"/>
      <c r="RGQ2385" s="470"/>
      <c r="RGR2385" s="470"/>
      <c r="RGS2385" s="470"/>
      <c r="RGT2385" s="677"/>
      <c r="RGU2385" s="470"/>
      <c r="RGV2385" s="467"/>
      <c r="RGW2385" s="559"/>
      <c r="RGX2385" s="467"/>
      <c r="RGY2385" s="467"/>
      <c r="RGZ2385" s="467"/>
      <c r="RHA2385" s="467"/>
      <c r="RHB2385" s="467"/>
      <c r="RHC2385" s="467"/>
      <c r="RHD2385" s="467"/>
      <c r="RHE2385" s="467"/>
      <c r="RHF2385" s="467"/>
      <c r="RHG2385" s="467"/>
      <c r="RHH2385" s="467"/>
      <c r="RHI2385" s="467"/>
      <c r="RHJ2385" s="467"/>
      <c r="RHK2385" s="467"/>
      <c r="RHL2385" s="467"/>
      <c r="RHM2385" s="467"/>
      <c r="RHN2385" s="467"/>
      <c r="RHO2385" s="467"/>
      <c r="RHP2385" s="467"/>
      <c r="RHQ2385" s="467"/>
      <c r="RHR2385" s="467"/>
      <c r="RHS2385" s="467"/>
      <c r="RHT2385" s="1055"/>
      <c r="RHU2385" s="695"/>
      <c r="RHV2385" s="696"/>
      <c r="RHW2385" s="696"/>
      <c r="RHX2385" s="697"/>
      <c r="RHY2385" s="697"/>
      <c r="RHZ2385" s="473"/>
      <c r="RIA2385" s="470"/>
      <c r="RIB2385" s="470"/>
      <c r="RIC2385" s="470"/>
      <c r="RID2385" s="677"/>
      <c r="RIE2385" s="470"/>
      <c r="RIF2385" s="467"/>
      <c r="RIG2385" s="559"/>
      <c r="RIH2385" s="467"/>
      <c r="RII2385" s="467"/>
      <c r="RIJ2385" s="467"/>
      <c r="RIK2385" s="467"/>
      <c r="RIL2385" s="467"/>
      <c r="RIM2385" s="467"/>
      <c r="RIN2385" s="467"/>
      <c r="RIO2385" s="467"/>
      <c r="RIP2385" s="467"/>
      <c r="RIQ2385" s="467"/>
      <c r="RIR2385" s="467"/>
      <c r="RIS2385" s="467"/>
      <c r="RIT2385" s="467"/>
      <c r="RIU2385" s="467"/>
      <c r="RIV2385" s="467"/>
      <c r="RIW2385" s="467"/>
      <c r="RIX2385" s="467"/>
      <c r="RIY2385" s="467"/>
      <c r="RIZ2385" s="467"/>
      <c r="RJA2385" s="467"/>
      <c r="RJB2385" s="467"/>
      <c r="RJC2385" s="467"/>
      <c r="RJD2385" s="1055"/>
      <c r="RJE2385" s="695"/>
      <c r="RJF2385" s="696"/>
      <c r="RJG2385" s="696"/>
      <c r="RJH2385" s="697"/>
      <c r="RJI2385" s="697"/>
      <c r="RJJ2385" s="473"/>
      <c r="RJK2385" s="470"/>
      <c r="RJL2385" s="470"/>
      <c r="RJM2385" s="470"/>
      <c r="RJN2385" s="677"/>
      <c r="RJO2385" s="470"/>
      <c r="RJP2385" s="467"/>
      <c r="RJQ2385" s="559"/>
      <c r="RJR2385" s="467"/>
      <c r="RJS2385" s="467"/>
      <c r="RJT2385" s="467"/>
      <c r="RJU2385" s="467"/>
      <c r="RJV2385" s="467"/>
      <c r="RJW2385" s="467"/>
      <c r="RJX2385" s="467"/>
      <c r="RJY2385" s="467"/>
      <c r="RJZ2385" s="467"/>
      <c r="RKA2385" s="467"/>
      <c r="RKB2385" s="467"/>
      <c r="RKC2385" s="467"/>
      <c r="RKD2385" s="467"/>
      <c r="RKE2385" s="467"/>
      <c r="RKF2385" s="467"/>
      <c r="RKG2385" s="467"/>
      <c r="RKH2385" s="467"/>
      <c r="RKI2385" s="467"/>
      <c r="RKJ2385" s="467"/>
      <c r="RKK2385" s="467"/>
      <c r="RKL2385" s="467"/>
      <c r="RKM2385" s="467"/>
      <c r="RKN2385" s="1055"/>
      <c r="RKO2385" s="695"/>
      <c r="RKP2385" s="696"/>
      <c r="RKQ2385" s="696"/>
      <c r="RKR2385" s="697"/>
      <c r="RKS2385" s="697"/>
      <c r="RKT2385" s="473"/>
      <c r="RKU2385" s="470"/>
      <c r="RKV2385" s="470"/>
      <c r="RKW2385" s="470"/>
      <c r="RKX2385" s="677"/>
      <c r="RKY2385" s="470"/>
      <c r="RKZ2385" s="467"/>
      <c r="RLA2385" s="559"/>
      <c r="RLB2385" s="467"/>
      <c r="RLC2385" s="467"/>
      <c r="RLD2385" s="467"/>
      <c r="RLE2385" s="467"/>
      <c r="RLF2385" s="467"/>
      <c r="RLG2385" s="467"/>
      <c r="RLH2385" s="467"/>
      <c r="RLI2385" s="467"/>
      <c r="RLJ2385" s="467"/>
      <c r="RLK2385" s="467"/>
      <c r="RLL2385" s="467"/>
      <c r="RLM2385" s="467"/>
      <c r="RLN2385" s="467"/>
      <c r="RLO2385" s="467"/>
      <c r="RLP2385" s="467"/>
      <c r="RLQ2385" s="467"/>
      <c r="RLR2385" s="467"/>
      <c r="RLS2385" s="467"/>
      <c r="RLT2385" s="467"/>
      <c r="RLU2385" s="467"/>
      <c r="RLV2385" s="467"/>
      <c r="RLW2385" s="467"/>
      <c r="RLX2385" s="1055"/>
      <c r="RLY2385" s="695"/>
      <c r="RLZ2385" s="696"/>
      <c r="RMA2385" s="696"/>
      <c r="RMB2385" s="697"/>
      <c r="RMC2385" s="697"/>
      <c r="RMD2385" s="473"/>
      <c r="RME2385" s="470"/>
      <c r="RMF2385" s="470"/>
      <c r="RMG2385" s="470"/>
      <c r="RMH2385" s="677"/>
      <c r="RMI2385" s="470"/>
      <c r="RMJ2385" s="467"/>
      <c r="RMK2385" s="559"/>
      <c r="RML2385" s="467"/>
      <c r="RMM2385" s="467"/>
      <c r="RMN2385" s="467"/>
      <c r="RMO2385" s="467"/>
      <c r="RMP2385" s="467"/>
      <c r="RMQ2385" s="467"/>
      <c r="RMR2385" s="467"/>
      <c r="RMS2385" s="467"/>
      <c r="RMT2385" s="467"/>
      <c r="RMU2385" s="467"/>
      <c r="RMV2385" s="467"/>
      <c r="RMW2385" s="467"/>
      <c r="RMX2385" s="467"/>
      <c r="RMY2385" s="467"/>
      <c r="RMZ2385" s="467"/>
      <c r="RNA2385" s="467"/>
      <c r="RNB2385" s="467"/>
      <c r="RNC2385" s="467"/>
      <c r="RND2385" s="467"/>
      <c r="RNE2385" s="467"/>
      <c r="RNF2385" s="467"/>
      <c r="RNG2385" s="467"/>
      <c r="RNH2385" s="1055"/>
      <c r="RNI2385" s="695"/>
      <c r="RNJ2385" s="696"/>
      <c r="RNK2385" s="696"/>
      <c r="RNL2385" s="697"/>
      <c r="RNM2385" s="697"/>
      <c r="RNN2385" s="473"/>
      <c r="RNO2385" s="470"/>
      <c r="RNP2385" s="470"/>
      <c r="RNQ2385" s="470"/>
      <c r="RNR2385" s="677"/>
      <c r="RNS2385" s="470"/>
      <c r="RNT2385" s="467"/>
      <c r="RNU2385" s="559"/>
      <c r="RNV2385" s="467"/>
      <c r="RNW2385" s="467"/>
      <c r="RNX2385" s="467"/>
      <c r="RNY2385" s="467"/>
      <c r="RNZ2385" s="467"/>
      <c r="ROA2385" s="467"/>
      <c r="ROB2385" s="467"/>
      <c r="ROC2385" s="467"/>
      <c r="ROD2385" s="467"/>
      <c r="ROE2385" s="467"/>
      <c r="ROF2385" s="467"/>
      <c r="ROG2385" s="467"/>
      <c r="ROH2385" s="467"/>
      <c r="ROI2385" s="467"/>
      <c r="ROJ2385" s="467"/>
      <c r="ROK2385" s="467"/>
      <c r="ROL2385" s="467"/>
      <c r="ROM2385" s="467"/>
      <c r="RON2385" s="467"/>
      <c r="ROO2385" s="467"/>
      <c r="ROP2385" s="467"/>
      <c r="ROQ2385" s="467"/>
      <c r="ROR2385" s="1055"/>
      <c r="ROS2385" s="695"/>
      <c r="ROT2385" s="696"/>
      <c r="ROU2385" s="696"/>
      <c r="ROV2385" s="697"/>
      <c r="ROW2385" s="697"/>
      <c r="ROX2385" s="473"/>
      <c r="ROY2385" s="470"/>
      <c r="ROZ2385" s="470"/>
      <c r="RPA2385" s="470"/>
      <c r="RPB2385" s="677"/>
      <c r="RPC2385" s="470"/>
      <c r="RPD2385" s="467"/>
      <c r="RPE2385" s="559"/>
      <c r="RPF2385" s="467"/>
      <c r="RPG2385" s="467"/>
      <c r="RPH2385" s="467"/>
      <c r="RPI2385" s="467"/>
      <c r="RPJ2385" s="467"/>
      <c r="RPK2385" s="467"/>
      <c r="RPL2385" s="467"/>
      <c r="RPM2385" s="467"/>
      <c r="RPN2385" s="467"/>
      <c r="RPO2385" s="467"/>
      <c r="RPP2385" s="467"/>
      <c r="RPQ2385" s="467"/>
      <c r="RPR2385" s="467"/>
      <c r="RPS2385" s="467"/>
      <c r="RPT2385" s="467"/>
      <c r="RPU2385" s="467"/>
      <c r="RPV2385" s="467"/>
      <c r="RPW2385" s="467"/>
      <c r="RPX2385" s="467"/>
      <c r="RPY2385" s="467"/>
      <c r="RPZ2385" s="467"/>
      <c r="RQA2385" s="467"/>
      <c r="RQB2385" s="1055"/>
      <c r="RQC2385" s="695"/>
      <c r="RQD2385" s="696"/>
      <c r="RQE2385" s="696"/>
      <c r="RQF2385" s="697"/>
      <c r="RQG2385" s="697"/>
      <c r="RQH2385" s="473"/>
      <c r="RQI2385" s="470"/>
      <c r="RQJ2385" s="470"/>
      <c r="RQK2385" s="470"/>
      <c r="RQL2385" s="677"/>
      <c r="RQM2385" s="470"/>
      <c r="RQN2385" s="467"/>
      <c r="RQO2385" s="559"/>
      <c r="RQP2385" s="467"/>
      <c r="RQQ2385" s="467"/>
      <c r="RQR2385" s="467"/>
      <c r="RQS2385" s="467"/>
      <c r="RQT2385" s="467"/>
      <c r="RQU2385" s="467"/>
      <c r="RQV2385" s="467"/>
      <c r="RQW2385" s="467"/>
      <c r="RQX2385" s="467"/>
      <c r="RQY2385" s="467"/>
      <c r="RQZ2385" s="467"/>
      <c r="RRA2385" s="467"/>
      <c r="RRB2385" s="467"/>
      <c r="RRC2385" s="467"/>
      <c r="RRD2385" s="467"/>
      <c r="RRE2385" s="467"/>
      <c r="RRF2385" s="467"/>
      <c r="RRG2385" s="467"/>
      <c r="RRH2385" s="467"/>
      <c r="RRI2385" s="467"/>
      <c r="RRJ2385" s="467"/>
      <c r="RRK2385" s="467"/>
      <c r="RRL2385" s="1055"/>
      <c r="RRM2385" s="695"/>
      <c r="RRN2385" s="696"/>
      <c r="RRO2385" s="696"/>
      <c r="RRP2385" s="697"/>
      <c r="RRQ2385" s="697"/>
      <c r="RRR2385" s="473"/>
      <c r="RRS2385" s="470"/>
      <c r="RRT2385" s="470"/>
      <c r="RRU2385" s="470"/>
      <c r="RRV2385" s="677"/>
      <c r="RRW2385" s="470"/>
      <c r="RRX2385" s="467"/>
      <c r="RRY2385" s="559"/>
      <c r="RRZ2385" s="467"/>
      <c r="RSA2385" s="467"/>
      <c r="RSB2385" s="467"/>
      <c r="RSC2385" s="467"/>
      <c r="RSD2385" s="467"/>
      <c r="RSE2385" s="467"/>
      <c r="RSF2385" s="467"/>
      <c r="RSG2385" s="467"/>
      <c r="RSH2385" s="467"/>
      <c r="RSI2385" s="467"/>
      <c r="RSJ2385" s="467"/>
      <c r="RSK2385" s="467"/>
      <c r="RSL2385" s="467"/>
      <c r="RSM2385" s="467"/>
      <c r="RSN2385" s="467"/>
      <c r="RSO2385" s="467"/>
      <c r="RSP2385" s="467"/>
      <c r="RSQ2385" s="467"/>
      <c r="RSR2385" s="467"/>
      <c r="RSS2385" s="467"/>
      <c r="RST2385" s="467"/>
      <c r="RSU2385" s="467"/>
      <c r="RSV2385" s="1055"/>
      <c r="RSW2385" s="695"/>
      <c r="RSX2385" s="696"/>
      <c r="RSY2385" s="696"/>
      <c r="RSZ2385" s="697"/>
      <c r="RTA2385" s="697"/>
      <c r="RTB2385" s="473"/>
      <c r="RTC2385" s="470"/>
      <c r="RTD2385" s="470"/>
      <c r="RTE2385" s="470"/>
      <c r="RTF2385" s="677"/>
      <c r="RTG2385" s="470"/>
      <c r="RTH2385" s="467"/>
      <c r="RTI2385" s="559"/>
      <c r="RTJ2385" s="467"/>
      <c r="RTK2385" s="467"/>
      <c r="RTL2385" s="467"/>
      <c r="RTM2385" s="467"/>
      <c r="RTN2385" s="467"/>
      <c r="RTO2385" s="467"/>
      <c r="RTP2385" s="467"/>
      <c r="RTQ2385" s="467"/>
      <c r="RTR2385" s="467"/>
      <c r="RTS2385" s="467"/>
      <c r="RTT2385" s="467"/>
      <c r="RTU2385" s="467"/>
      <c r="RTV2385" s="467"/>
      <c r="RTW2385" s="467"/>
      <c r="RTX2385" s="467"/>
      <c r="RTY2385" s="467"/>
      <c r="RTZ2385" s="467"/>
      <c r="RUA2385" s="467"/>
      <c r="RUB2385" s="467"/>
      <c r="RUC2385" s="467"/>
      <c r="RUD2385" s="467"/>
      <c r="RUE2385" s="467"/>
      <c r="RUF2385" s="1055"/>
      <c r="RUG2385" s="695"/>
      <c r="RUH2385" s="696"/>
      <c r="RUI2385" s="696"/>
      <c r="RUJ2385" s="697"/>
      <c r="RUK2385" s="697"/>
      <c r="RUL2385" s="473"/>
      <c r="RUM2385" s="470"/>
      <c r="RUN2385" s="470"/>
      <c r="RUO2385" s="470"/>
      <c r="RUP2385" s="677"/>
      <c r="RUQ2385" s="470"/>
      <c r="RUR2385" s="467"/>
      <c r="RUS2385" s="559"/>
      <c r="RUT2385" s="467"/>
      <c r="RUU2385" s="467"/>
      <c r="RUV2385" s="467"/>
      <c r="RUW2385" s="467"/>
      <c r="RUX2385" s="467"/>
      <c r="RUY2385" s="467"/>
      <c r="RUZ2385" s="467"/>
      <c r="RVA2385" s="467"/>
      <c r="RVB2385" s="467"/>
      <c r="RVC2385" s="467"/>
      <c r="RVD2385" s="467"/>
      <c r="RVE2385" s="467"/>
      <c r="RVF2385" s="467"/>
      <c r="RVG2385" s="467"/>
      <c r="RVH2385" s="467"/>
      <c r="RVI2385" s="467"/>
      <c r="RVJ2385" s="467"/>
      <c r="RVK2385" s="467"/>
      <c r="RVL2385" s="467"/>
      <c r="RVM2385" s="467"/>
      <c r="RVN2385" s="467"/>
      <c r="RVO2385" s="467"/>
      <c r="RVP2385" s="1055"/>
      <c r="RVQ2385" s="695"/>
      <c r="RVR2385" s="696"/>
      <c r="RVS2385" s="696"/>
      <c r="RVT2385" s="697"/>
      <c r="RVU2385" s="697"/>
      <c r="RVV2385" s="473"/>
      <c r="RVW2385" s="470"/>
      <c r="RVX2385" s="470"/>
      <c r="RVY2385" s="470"/>
      <c r="RVZ2385" s="677"/>
      <c r="RWA2385" s="470"/>
      <c r="RWB2385" s="467"/>
      <c r="RWC2385" s="559"/>
      <c r="RWD2385" s="467"/>
      <c r="RWE2385" s="467"/>
      <c r="RWF2385" s="467"/>
      <c r="RWG2385" s="467"/>
      <c r="RWH2385" s="467"/>
      <c r="RWI2385" s="467"/>
      <c r="RWJ2385" s="467"/>
      <c r="RWK2385" s="467"/>
      <c r="RWL2385" s="467"/>
      <c r="RWM2385" s="467"/>
      <c r="RWN2385" s="467"/>
      <c r="RWO2385" s="467"/>
      <c r="RWP2385" s="467"/>
      <c r="RWQ2385" s="467"/>
      <c r="RWR2385" s="467"/>
      <c r="RWS2385" s="467"/>
      <c r="RWT2385" s="467"/>
      <c r="RWU2385" s="467"/>
      <c r="RWV2385" s="467"/>
      <c r="RWW2385" s="467"/>
      <c r="RWX2385" s="467"/>
      <c r="RWY2385" s="467"/>
      <c r="RWZ2385" s="1055"/>
      <c r="RXA2385" s="695"/>
      <c r="RXB2385" s="696"/>
      <c r="RXC2385" s="696"/>
      <c r="RXD2385" s="697"/>
      <c r="RXE2385" s="697"/>
      <c r="RXF2385" s="473"/>
      <c r="RXG2385" s="470"/>
      <c r="RXH2385" s="470"/>
      <c r="RXI2385" s="470"/>
      <c r="RXJ2385" s="677"/>
      <c r="RXK2385" s="470"/>
      <c r="RXL2385" s="467"/>
      <c r="RXM2385" s="559"/>
      <c r="RXN2385" s="467"/>
      <c r="RXO2385" s="467"/>
      <c r="RXP2385" s="467"/>
      <c r="RXQ2385" s="467"/>
      <c r="RXR2385" s="467"/>
      <c r="RXS2385" s="467"/>
      <c r="RXT2385" s="467"/>
      <c r="RXU2385" s="467"/>
      <c r="RXV2385" s="467"/>
      <c r="RXW2385" s="467"/>
      <c r="RXX2385" s="467"/>
      <c r="RXY2385" s="467"/>
      <c r="RXZ2385" s="467"/>
      <c r="RYA2385" s="467"/>
      <c r="RYB2385" s="467"/>
      <c r="RYC2385" s="467"/>
      <c r="RYD2385" s="467"/>
      <c r="RYE2385" s="467"/>
      <c r="RYF2385" s="467"/>
      <c r="RYG2385" s="467"/>
      <c r="RYH2385" s="467"/>
      <c r="RYI2385" s="467"/>
      <c r="RYJ2385" s="1055"/>
      <c r="RYK2385" s="695"/>
      <c r="RYL2385" s="696"/>
      <c r="RYM2385" s="696"/>
      <c r="RYN2385" s="697"/>
      <c r="RYO2385" s="697"/>
      <c r="RYP2385" s="473"/>
      <c r="RYQ2385" s="470"/>
      <c r="RYR2385" s="470"/>
      <c r="RYS2385" s="470"/>
      <c r="RYT2385" s="677"/>
      <c r="RYU2385" s="470"/>
      <c r="RYV2385" s="467"/>
      <c r="RYW2385" s="559"/>
      <c r="RYX2385" s="467"/>
      <c r="RYY2385" s="467"/>
      <c r="RYZ2385" s="467"/>
      <c r="RZA2385" s="467"/>
      <c r="RZB2385" s="467"/>
      <c r="RZC2385" s="467"/>
      <c r="RZD2385" s="467"/>
      <c r="RZE2385" s="467"/>
      <c r="RZF2385" s="467"/>
      <c r="RZG2385" s="467"/>
      <c r="RZH2385" s="467"/>
      <c r="RZI2385" s="467"/>
      <c r="RZJ2385" s="467"/>
      <c r="RZK2385" s="467"/>
      <c r="RZL2385" s="467"/>
      <c r="RZM2385" s="467"/>
      <c r="RZN2385" s="467"/>
      <c r="RZO2385" s="467"/>
      <c r="RZP2385" s="467"/>
      <c r="RZQ2385" s="467"/>
      <c r="RZR2385" s="467"/>
      <c r="RZS2385" s="467"/>
      <c r="RZT2385" s="1055"/>
      <c r="RZU2385" s="695"/>
      <c r="RZV2385" s="696"/>
      <c r="RZW2385" s="696"/>
      <c r="RZX2385" s="697"/>
      <c r="RZY2385" s="697"/>
      <c r="RZZ2385" s="473"/>
      <c r="SAA2385" s="470"/>
      <c r="SAB2385" s="470"/>
      <c r="SAC2385" s="470"/>
      <c r="SAD2385" s="677"/>
      <c r="SAE2385" s="470"/>
      <c r="SAF2385" s="467"/>
      <c r="SAG2385" s="559"/>
      <c r="SAH2385" s="467"/>
      <c r="SAI2385" s="467"/>
      <c r="SAJ2385" s="467"/>
      <c r="SAK2385" s="467"/>
      <c r="SAL2385" s="467"/>
      <c r="SAM2385" s="467"/>
      <c r="SAN2385" s="467"/>
      <c r="SAO2385" s="467"/>
      <c r="SAP2385" s="467"/>
      <c r="SAQ2385" s="467"/>
      <c r="SAR2385" s="467"/>
      <c r="SAS2385" s="467"/>
      <c r="SAT2385" s="467"/>
      <c r="SAU2385" s="467"/>
      <c r="SAV2385" s="467"/>
      <c r="SAW2385" s="467"/>
      <c r="SAX2385" s="467"/>
      <c r="SAY2385" s="467"/>
      <c r="SAZ2385" s="467"/>
      <c r="SBA2385" s="467"/>
      <c r="SBB2385" s="467"/>
      <c r="SBC2385" s="467"/>
      <c r="SBD2385" s="1055"/>
      <c r="SBE2385" s="695"/>
      <c r="SBF2385" s="696"/>
      <c r="SBG2385" s="696"/>
      <c r="SBH2385" s="697"/>
      <c r="SBI2385" s="697"/>
      <c r="SBJ2385" s="473"/>
      <c r="SBK2385" s="470"/>
      <c r="SBL2385" s="470"/>
      <c r="SBM2385" s="470"/>
      <c r="SBN2385" s="677"/>
      <c r="SBO2385" s="470"/>
      <c r="SBP2385" s="467"/>
      <c r="SBQ2385" s="559"/>
      <c r="SBR2385" s="467"/>
      <c r="SBS2385" s="467"/>
      <c r="SBT2385" s="467"/>
      <c r="SBU2385" s="467"/>
      <c r="SBV2385" s="467"/>
      <c r="SBW2385" s="467"/>
      <c r="SBX2385" s="467"/>
      <c r="SBY2385" s="467"/>
      <c r="SBZ2385" s="467"/>
      <c r="SCA2385" s="467"/>
      <c r="SCB2385" s="467"/>
      <c r="SCC2385" s="467"/>
      <c r="SCD2385" s="467"/>
      <c r="SCE2385" s="467"/>
      <c r="SCF2385" s="467"/>
      <c r="SCG2385" s="467"/>
      <c r="SCH2385" s="467"/>
      <c r="SCI2385" s="467"/>
      <c r="SCJ2385" s="467"/>
      <c r="SCK2385" s="467"/>
      <c r="SCL2385" s="467"/>
      <c r="SCM2385" s="467"/>
      <c r="SCN2385" s="1055"/>
      <c r="SCO2385" s="695"/>
      <c r="SCP2385" s="696"/>
      <c r="SCQ2385" s="696"/>
      <c r="SCR2385" s="697"/>
      <c r="SCS2385" s="697"/>
      <c r="SCT2385" s="473"/>
      <c r="SCU2385" s="470"/>
      <c r="SCV2385" s="470"/>
      <c r="SCW2385" s="470"/>
      <c r="SCX2385" s="677"/>
      <c r="SCY2385" s="470"/>
      <c r="SCZ2385" s="467"/>
      <c r="SDA2385" s="559"/>
      <c r="SDB2385" s="467"/>
      <c r="SDC2385" s="467"/>
      <c r="SDD2385" s="467"/>
      <c r="SDE2385" s="467"/>
      <c r="SDF2385" s="467"/>
      <c r="SDG2385" s="467"/>
      <c r="SDH2385" s="467"/>
      <c r="SDI2385" s="467"/>
      <c r="SDJ2385" s="467"/>
      <c r="SDK2385" s="467"/>
      <c r="SDL2385" s="467"/>
      <c r="SDM2385" s="467"/>
      <c r="SDN2385" s="467"/>
      <c r="SDO2385" s="467"/>
      <c r="SDP2385" s="467"/>
      <c r="SDQ2385" s="467"/>
      <c r="SDR2385" s="467"/>
      <c r="SDS2385" s="467"/>
      <c r="SDT2385" s="467"/>
      <c r="SDU2385" s="467"/>
      <c r="SDV2385" s="467"/>
      <c r="SDW2385" s="467"/>
      <c r="SDX2385" s="1055"/>
      <c r="SDY2385" s="695"/>
      <c r="SDZ2385" s="696"/>
      <c r="SEA2385" s="696"/>
      <c r="SEB2385" s="697"/>
      <c r="SEC2385" s="697"/>
      <c r="SED2385" s="473"/>
      <c r="SEE2385" s="470"/>
      <c r="SEF2385" s="470"/>
      <c r="SEG2385" s="470"/>
      <c r="SEH2385" s="677"/>
      <c r="SEI2385" s="470"/>
      <c r="SEJ2385" s="467"/>
      <c r="SEK2385" s="559"/>
      <c r="SEL2385" s="467"/>
      <c r="SEM2385" s="467"/>
      <c r="SEN2385" s="467"/>
      <c r="SEO2385" s="467"/>
      <c r="SEP2385" s="467"/>
      <c r="SEQ2385" s="467"/>
      <c r="SER2385" s="467"/>
      <c r="SES2385" s="467"/>
      <c r="SET2385" s="467"/>
      <c r="SEU2385" s="467"/>
      <c r="SEV2385" s="467"/>
      <c r="SEW2385" s="467"/>
      <c r="SEX2385" s="467"/>
      <c r="SEY2385" s="467"/>
      <c r="SEZ2385" s="467"/>
      <c r="SFA2385" s="467"/>
      <c r="SFB2385" s="467"/>
      <c r="SFC2385" s="467"/>
      <c r="SFD2385" s="467"/>
      <c r="SFE2385" s="467"/>
      <c r="SFF2385" s="467"/>
      <c r="SFG2385" s="467"/>
      <c r="SFH2385" s="1055"/>
      <c r="SFI2385" s="695"/>
      <c r="SFJ2385" s="696"/>
      <c r="SFK2385" s="696"/>
      <c r="SFL2385" s="697"/>
      <c r="SFM2385" s="697"/>
      <c r="SFN2385" s="473"/>
      <c r="SFO2385" s="470"/>
      <c r="SFP2385" s="470"/>
      <c r="SFQ2385" s="470"/>
      <c r="SFR2385" s="677"/>
      <c r="SFS2385" s="470"/>
      <c r="SFT2385" s="467"/>
      <c r="SFU2385" s="559"/>
      <c r="SFV2385" s="467"/>
      <c r="SFW2385" s="467"/>
      <c r="SFX2385" s="467"/>
      <c r="SFY2385" s="467"/>
      <c r="SFZ2385" s="467"/>
      <c r="SGA2385" s="467"/>
      <c r="SGB2385" s="467"/>
      <c r="SGC2385" s="467"/>
      <c r="SGD2385" s="467"/>
      <c r="SGE2385" s="467"/>
      <c r="SGF2385" s="467"/>
      <c r="SGG2385" s="467"/>
      <c r="SGH2385" s="467"/>
      <c r="SGI2385" s="467"/>
      <c r="SGJ2385" s="467"/>
      <c r="SGK2385" s="467"/>
      <c r="SGL2385" s="467"/>
      <c r="SGM2385" s="467"/>
      <c r="SGN2385" s="467"/>
      <c r="SGO2385" s="467"/>
      <c r="SGP2385" s="467"/>
      <c r="SGQ2385" s="467"/>
      <c r="SGR2385" s="1055"/>
      <c r="SGS2385" s="695"/>
      <c r="SGT2385" s="696"/>
      <c r="SGU2385" s="696"/>
      <c r="SGV2385" s="697"/>
      <c r="SGW2385" s="697"/>
      <c r="SGX2385" s="473"/>
      <c r="SGY2385" s="470"/>
      <c r="SGZ2385" s="470"/>
      <c r="SHA2385" s="470"/>
      <c r="SHB2385" s="677"/>
      <c r="SHC2385" s="470"/>
      <c r="SHD2385" s="467"/>
      <c r="SHE2385" s="559"/>
      <c r="SHF2385" s="467"/>
      <c r="SHG2385" s="467"/>
      <c r="SHH2385" s="467"/>
      <c r="SHI2385" s="467"/>
      <c r="SHJ2385" s="467"/>
      <c r="SHK2385" s="467"/>
      <c r="SHL2385" s="467"/>
      <c r="SHM2385" s="467"/>
      <c r="SHN2385" s="467"/>
      <c r="SHO2385" s="467"/>
      <c r="SHP2385" s="467"/>
      <c r="SHQ2385" s="467"/>
      <c r="SHR2385" s="467"/>
      <c r="SHS2385" s="467"/>
      <c r="SHT2385" s="467"/>
      <c r="SHU2385" s="467"/>
      <c r="SHV2385" s="467"/>
      <c r="SHW2385" s="467"/>
      <c r="SHX2385" s="467"/>
      <c r="SHY2385" s="467"/>
      <c r="SHZ2385" s="467"/>
      <c r="SIA2385" s="467"/>
      <c r="SIB2385" s="1055"/>
      <c r="SIC2385" s="695"/>
      <c r="SID2385" s="696"/>
      <c r="SIE2385" s="696"/>
      <c r="SIF2385" s="697"/>
      <c r="SIG2385" s="697"/>
      <c r="SIH2385" s="473"/>
      <c r="SII2385" s="470"/>
      <c r="SIJ2385" s="470"/>
      <c r="SIK2385" s="470"/>
      <c r="SIL2385" s="677"/>
      <c r="SIM2385" s="470"/>
      <c r="SIN2385" s="467"/>
      <c r="SIO2385" s="559"/>
      <c r="SIP2385" s="467"/>
      <c r="SIQ2385" s="467"/>
      <c r="SIR2385" s="467"/>
      <c r="SIS2385" s="467"/>
      <c r="SIT2385" s="467"/>
      <c r="SIU2385" s="467"/>
      <c r="SIV2385" s="467"/>
      <c r="SIW2385" s="467"/>
      <c r="SIX2385" s="467"/>
      <c r="SIY2385" s="467"/>
      <c r="SIZ2385" s="467"/>
      <c r="SJA2385" s="467"/>
      <c r="SJB2385" s="467"/>
      <c r="SJC2385" s="467"/>
      <c r="SJD2385" s="467"/>
      <c r="SJE2385" s="467"/>
      <c r="SJF2385" s="467"/>
      <c r="SJG2385" s="467"/>
      <c r="SJH2385" s="467"/>
      <c r="SJI2385" s="467"/>
      <c r="SJJ2385" s="467"/>
      <c r="SJK2385" s="467"/>
      <c r="SJL2385" s="1055"/>
      <c r="SJM2385" s="695"/>
      <c r="SJN2385" s="696"/>
      <c r="SJO2385" s="696"/>
      <c r="SJP2385" s="697"/>
      <c r="SJQ2385" s="697"/>
      <c r="SJR2385" s="473"/>
      <c r="SJS2385" s="470"/>
      <c r="SJT2385" s="470"/>
      <c r="SJU2385" s="470"/>
      <c r="SJV2385" s="677"/>
      <c r="SJW2385" s="470"/>
      <c r="SJX2385" s="467"/>
      <c r="SJY2385" s="559"/>
      <c r="SJZ2385" s="467"/>
      <c r="SKA2385" s="467"/>
      <c r="SKB2385" s="467"/>
      <c r="SKC2385" s="467"/>
      <c r="SKD2385" s="467"/>
      <c r="SKE2385" s="467"/>
      <c r="SKF2385" s="467"/>
      <c r="SKG2385" s="467"/>
      <c r="SKH2385" s="467"/>
      <c r="SKI2385" s="467"/>
      <c r="SKJ2385" s="467"/>
      <c r="SKK2385" s="467"/>
      <c r="SKL2385" s="467"/>
      <c r="SKM2385" s="467"/>
      <c r="SKN2385" s="467"/>
      <c r="SKO2385" s="467"/>
      <c r="SKP2385" s="467"/>
      <c r="SKQ2385" s="467"/>
      <c r="SKR2385" s="467"/>
      <c r="SKS2385" s="467"/>
      <c r="SKT2385" s="467"/>
      <c r="SKU2385" s="467"/>
      <c r="SKV2385" s="1055"/>
      <c r="SKW2385" s="695"/>
      <c r="SKX2385" s="696"/>
      <c r="SKY2385" s="696"/>
      <c r="SKZ2385" s="697"/>
      <c r="SLA2385" s="697"/>
      <c r="SLB2385" s="473"/>
      <c r="SLC2385" s="470"/>
      <c r="SLD2385" s="470"/>
      <c r="SLE2385" s="470"/>
      <c r="SLF2385" s="677"/>
      <c r="SLG2385" s="470"/>
      <c r="SLH2385" s="467"/>
      <c r="SLI2385" s="559"/>
      <c r="SLJ2385" s="467"/>
      <c r="SLK2385" s="467"/>
      <c r="SLL2385" s="467"/>
      <c r="SLM2385" s="467"/>
      <c r="SLN2385" s="467"/>
      <c r="SLO2385" s="467"/>
      <c r="SLP2385" s="467"/>
      <c r="SLQ2385" s="467"/>
      <c r="SLR2385" s="467"/>
      <c r="SLS2385" s="467"/>
      <c r="SLT2385" s="467"/>
      <c r="SLU2385" s="467"/>
      <c r="SLV2385" s="467"/>
      <c r="SLW2385" s="467"/>
      <c r="SLX2385" s="467"/>
      <c r="SLY2385" s="467"/>
      <c r="SLZ2385" s="467"/>
      <c r="SMA2385" s="467"/>
      <c r="SMB2385" s="467"/>
      <c r="SMC2385" s="467"/>
      <c r="SMD2385" s="467"/>
      <c r="SME2385" s="467"/>
      <c r="SMF2385" s="1055"/>
      <c r="SMG2385" s="695"/>
      <c r="SMH2385" s="696"/>
      <c r="SMI2385" s="696"/>
      <c r="SMJ2385" s="697"/>
      <c r="SMK2385" s="697"/>
      <c r="SML2385" s="473"/>
      <c r="SMM2385" s="470"/>
      <c r="SMN2385" s="470"/>
      <c r="SMO2385" s="470"/>
      <c r="SMP2385" s="677"/>
      <c r="SMQ2385" s="470"/>
      <c r="SMR2385" s="467"/>
      <c r="SMS2385" s="559"/>
      <c r="SMT2385" s="467"/>
      <c r="SMU2385" s="467"/>
      <c r="SMV2385" s="467"/>
      <c r="SMW2385" s="467"/>
      <c r="SMX2385" s="467"/>
      <c r="SMY2385" s="467"/>
      <c r="SMZ2385" s="467"/>
      <c r="SNA2385" s="467"/>
      <c r="SNB2385" s="467"/>
      <c r="SNC2385" s="467"/>
      <c r="SND2385" s="467"/>
      <c r="SNE2385" s="467"/>
      <c r="SNF2385" s="467"/>
      <c r="SNG2385" s="467"/>
      <c r="SNH2385" s="467"/>
      <c r="SNI2385" s="467"/>
      <c r="SNJ2385" s="467"/>
      <c r="SNK2385" s="467"/>
      <c r="SNL2385" s="467"/>
      <c r="SNM2385" s="467"/>
      <c r="SNN2385" s="467"/>
      <c r="SNO2385" s="467"/>
      <c r="SNP2385" s="1055"/>
      <c r="SNQ2385" s="695"/>
      <c r="SNR2385" s="696"/>
      <c r="SNS2385" s="696"/>
      <c r="SNT2385" s="697"/>
      <c r="SNU2385" s="697"/>
      <c r="SNV2385" s="473"/>
      <c r="SNW2385" s="470"/>
      <c r="SNX2385" s="470"/>
      <c r="SNY2385" s="470"/>
      <c r="SNZ2385" s="677"/>
      <c r="SOA2385" s="470"/>
      <c r="SOB2385" s="467"/>
      <c r="SOC2385" s="559"/>
      <c r="SOD2385" s="467"/>
      <c r="SOE2385" s="467"/>
      <c r="SOF2385" s="467"/>
      <c r="SOG2385" s="467"/>
      <c r="SOH2385" s="467"/>
      <c r="SOI2385" s="467"/>
      <c r="SOJ2385" s="467"/>
      <c r="SOK2385" s="467"/>
      <c r="SOL2385" s="467"/>
      <c r="SOM2385" s="467"/>
      <c r="SON2385" s="467"/>
      <c r="SOO2385" s="467"/>
      <c r="SOP2385" s="467"/>
      <c r="SOQ2385" s="467"/>
      <c r="SOR2385" s="467"/>
      <c r="SOS2385" s="467"/>
      <c r="SOT2385" s="467"/>
      <c r="SOU2385" s="467"/>
      <c r="SOV2385" s="467"/>
      <c r="SOW2385" s="467"/>
      <c r="SOX2385" s="467"/>
      <c r="SOY2385" s="467"/>
      <c r="SOZ2385" s="1055"/>
      <c r="SPA2385" s="695"/>
      <c r="SPB2385" s="696"/>
      <c r="SPC2385" s="696"/>
      <c r="SPD2385" s="697"/>
      <c r="SPE2385" s="697"/>
      <c r="SPF2385" s="473"/>
      <c r="SPG2385" s="470"/>
      <c r="SPH2385" s="470"/>
      <c r="SPI2385" s="470"/>
      <c r="SPJ2385" s="677"/>
      <c r="SPK2385" s="470"/>
      <c r="SPL2385" s="467"/>
      <c r="SPM2385" s="559"/>
      <c r="SPN2385" s="467"/>
      <c r="SPO2385" s="467"/>
      <c r="SPP2385" s="467"/>
      <c r="SPQ2385" s="467"/>
      <c r="SPR2385" s="467"/>
      <c r="SPS2385" s="467"/>
      <c r="SPT2385" s="467"/>
      <c r="SPU2385" s="467"/>
      <c r="SPV2385" s="467"/>
      <c r="SPW2385" s="467"/>
      <c r="SPX2385" s="467"/>
      <c r="SPY2385" s="467"/>
      <c r="SPZ2385" s="467"/>
      <c r="SQA2385" s="467"/>
      <c r="SQB2385" s="467"/>
      <c r="SQC2385" s="467"/>
      <c r="SQD2385" s="467"/>
      <c r="SQE2385" s="467"/>
      <c r="SQF2385" s="467"/>
      <c r="SQG2385" s="467"/>
      <c r="SQH2385" s="467"/>
      <c r="SQI2385" s="467"/>
      <c r="SQJ2385" s="1055"/>
      <c r="SQK2385" s="695"/>
      <c r="SQL2385" s="696"/>
      <c r="SQM2385" s="696"/>
      <c r="SQN2385" s="697"/>
      <c r="SQO2385" s="697"/>
      <c r="SQP2385" s="473"/>
      <c r="SQQ2385" s="470"/>
      <c r="SQR2385" s="470"/>
      <c r="SQS2385" s="470"/>
      <c r="SQT2385" s="677"/>
      <c r="SQU2385" s="470"/>
      <c r="SQV2385" s="467"/>
      <c r="SQW2385" s="559"/>
      <c r="SQX2385" s="467"/>
      <c r="SQY2385" s="467"/>
      <c r="SQZ2385" s="467"/>
      <c r="SRA2385" s="467"/>
      <c r="SRB2385" s="467"/>
      <c r="SRC2385" s="467"/>
      <c r="SRD2385" s="467"/>
      <c r="SRE2385" s="467"/>
      <c r="SRF2385" s="467"/>
      <c r="SRG2385" s="467"/>
      <c r="SRH2385" s="467"/>
      <c r="SRI2385" s="467"/>
      <c r="SRJ2385" s="467"/>
      <c r="SRK2385" s="467"/>
      <c r="SRL2385" s="467"/>
      <c r="SRM2385" s="467"/>
      <c r="SRN2385" s="467"/>
      <c r="SRO2385" s="467"/>
      <c r="SRP2385" s="467"/>
      <c r="SRQ2385" s="467"/>
      <c r="SRR2385" s="467"/>
      <c r="SRS2385" s="467"/>
      <c r="SRT2385" s="1055"/>
      <c r="SRU2385" s="695"/>
      <c r="SRV2385" s="696"/>
      <c r="SRW2385" s="696"/>
      <c r="SRX2385" s="697"/>
      <c r="SRY2385" s="697"/>
      <c r="SRZ2385" s="473"/>
      <c r="SSA2385" s="470"/>
      <c r="SSB2385" s="470"/>
      <c r="SSC2385" s="470"/>
      <c r="SSD2385" s="677"/>
      <c r="SSE2385" s="470"/>
      <c r="SSF2385" s="467"/>
      <c r="SSG2385" s="559"/>
      <c r="SSH2385" s="467"/>
      <c r="SSI2385" s="467"/>
      <c r="SSJ2385" s="467"/>
      <c r="SSK2385" s="467"/>
      <c r="SSL2385" s="467"/>
      <c r="SSM2385" s="467"/>
      <c r="SSN2385" s="467"/>
      <c r="SSO2385" s="467"/>
      <c r="SSP2385" s="467"/>
      <c r="SSQ2385" s="467"/>
      <c r="SSR2385" s="467"/>
      <c r="SSS2385" s="467"/>
      <c r="SST2385" s="467"/>
      <c r="SSU2385" s="467"/>
      <c r="SSV2385" s="467"/>
      <c r="SSW2385" s="467"/>
      <c r="SSX2385" s="467"/>
      <c r="SSY2385" s="467"/>
      <c r="SSZ2385" s="467"/>
      <c r="STA2385" s="467"/>
      <c r="STB2385" s="467"/>
      <c r="STC2385" s="467"/>
      <c r="STD2385" s="1055"/>
      <c r="STE2385" s="695"/>
      <c r="STF2385" s="696"/>
      <c r="STG2385" s="696"/>
      <c r="STH2385" s="697"/>
      <c r="STI2385" s="697"/>
      <c r="STJ2385" s="473"/>
      <c r="STK2385" s="470"/>
      <c r="STL2385" s="470"/>
      <c r="STM2385" s="470"/>
      <c r="STN2385" s="677"/>
      <c r="STO2385" s="470"/>
      <c r="STP2385" s="467"/>
      <c r="STQ2385" s="559"/>
      <c r="STR2385" s="467"/>
      <c r="STS2385" s="467"/>
      <c r="STT2385" s="467"/>
      <c r="STU2385" s="467"/>
      <c r="STV2385" s="467"/>
      <c r="STW2385" s="467"/>
      <c r="STX2385" s="467"/>
      <c r="STY2385" s="467"/>
      <c r="STZ2385" s="467"/>
      <c r="SUA2385" s="467"/>
      <c r="SUB2385" s="467"/>
      <c r="SUC2385" s="467"/>
      <c r="SUD2385" s="467"/>
      <c r="SUE2385" s="467"/>
      <c r="SUF2385" s="467"/>
      <c r="SUG2385" s="467"/>
      <c r="SUH2385" s="467"/>
      <c r="SUI2385" s="467"/>
      <c r="SUJ2385" s="467"/>
      <c r="SUK2385" s="467"/>
      <c r="SUL2385" s="467"/>
      <c r="SUM2385" s="467"/>
      <c r="SUN2385" s="1055"/>
      <c r="SUO2385" s="695"/>
      <c r="SUP2385" s="696"/>
      <c r="SUQ2385" s="696"/>
      <c r="SUR2385" s="697"/>
      <c r="SUS2385" s="697"/>
      <c r="SUT2385" s="473"/>
      <c r="SUU2385" s="470"/>
      <c r="SUV2385" s="470"/>
      <c r="SUW2385" s="470"/>
      <c r="SUX2385" s="677"/>
      <c r="SUY2385" s="470"/>
      <c r="SUZ2385" s="467"/>
      <c r="SVA2385" s="559"/>
      <c r="SVB2385" s="467"/>
      <c r="SVC2385" s="467"/>
      <c r="SVD2385" s="467"/>
      <c r="SVE2385" s="467"/>
      <c r="SVF2385" s="467"/>
      <c r="SVG2385" s="467"/>
      <c r="SVH2385" s="467"/>
      <c r="SVI2385" s="467"/>
      <c r="SVJ2385" s="467"/>
      <c r="SVK2385" s="467"/>
      <c r="SVL2385" s="467"/>
      <c r="SVM2385" s="467"/>
      <c r="SVN2385" s="467"/>
      <c r="SVO2385" s="467"/>
      <c r="SVP2385" s="467"/>
      <c r="SVQ2385" s="467"/>
      <c r="SVR2385" s="467"/>
      <c r="SVS2385" s="467"/>
      <c r="SVT2385" s="467"/>
      <c r="SVU2385" s="467"/>
      <c r="SVV2385" s="467"/>
      <c r="SVW2385" s="467"/>
      <c r="SVX2385" s="1055"/>
      <c r="SVY2385" s="695"/>
      <c r="SVZ2385" s="696"/>
      <c r="SWA2385" s="696"/>
      <c r="SWB2385" s="697"/>
      <c r="SWC2385" s="697"/>
      <c r="SWD2385" s="473"/>
      <c r="SWE2385" s="470"/>
      <c r="SWF2385" s="470"/>
      <c r="SWG2385" s="470"/>
      <c r="SWH2385" s="677"/>
      <c r="SWI2385" s="470"/>
      <c r="SWJ2385" s="467"/>
      <c r="SWK2385" s="559"/>
      <c r="SWL2385" s="467"/>
      <c r="SWM2385" s="467"/>
      <c r="SWN2385" s="467"/>
      <c r="SWO2385" s="467"/>
      <c r="SWP2385" s="467"/>
      <c r="SWQ2385" s="467"/>
      <c r="SWR2385" s="467"/>
      <c r="SWS2385" s="467"/>
      <c r="SWT2385" s="467"/>
      <c r="SWU2385" s="467"/>
      <c r="SWV2385" s="467"/>
      <c r="SWW2385" s="467"/>
      <c r="SWX2385" s="467"/>
      <c r="SWY2385" s="467"/>
      <c r="SWZ2385" s="467"/>
      <c r="SXA2385" s="467"/>
      <c r="SXB2385" s="467"/>
      <c r="SXC2385" s="467"/>
      <c r="SXD2385" s="467"/>
      <c r="SXE2385" s="467"/>
      <c r="SXF2385" s="467"/>
      <c r="SXG2385" s="467"/>
      <c r="SXH2385" s="1055"/>
      <c r="SXI2385" s="695"/>
      <c r="SXJ2385" s="696"/>
      <c r="SXK2385" s="696"/>
      <c r="SXL2385" s="697"/>
      <c r="SXM2385" s="697"/>
      <c r="SXN2385" s="473"/>
      <c r="SXO2385" s="470"/>
      <c r="SXP2385" s="470"/>
      <c r="SXQ2385" s="470"/>
      <c r="SXR2385" s="677"/>
      <c r="SXS2385" s="470"/>
      <c r="SXT2385" s="467"/>
      <c r="SXU2385" s="559"/>
      <c r="SXV2385" s="467"/>
      <c r="SXW2385" s="467"/>
      <c r="SXX2385" s="467"/>
      <c r="SXY2385" s="467"/>
      <c r="SXZ2385" s="467"/>
      <c r="SYA2385" s="467"/>
      <c r="SYB2385" s="467"/>
      <c r="SYC2385" s="467"/>
      <c r="SYD2385" s="467"/>
      <c r="SYE2385" s="467"/>
      <c r="SYF2385" s="467"/>
      <c r="SYG2385" s="467"/>
      <c r="SYH2385" s="467"/>
      <c r="SYI2385" s="467"/>
      <c r="SYJ2385" s="467"/>
      <c r="SYK2385" s="467"/>
      <c r="SYL2385" s="467"/>
      <c r="SYM2385" s="467"/>
      <c r="SYN2385" s="467"/>
      <c r="SYO2385" s="467"/>
      <c r="SYP2385" s="467"/>
      <c r="SYQ2385" s="467"/>
      <c r="SYR2385" s="1055"/>
      <c r="SYS2385" s="695"/>
      <c r="SYT2385" s="696"/>
      <c r="SYU2385" s="696"/>
      <c r="SYV2385" s="697"/>
      <c r="SYW2385" s="697"/>
      <c r="SYX2385" s="473"/>
      <c r="SYY2385" s="470"/>
      <c r="SYZ2385" s="470"/>
      <c r="SZA2385" s="470"/>
      <c r="SZB2385" s="677"/>
      <c r="SZC2385" s="470"/>
      <c r="SZD2385" s="467"/>
      <c r="SZE2385" s="559"/>
      <c r="SZF2385" s="467"/>
      <c r="SZG2385" s="467"/>
      <c r="SZH2385" s="467"/>
      <c r="SZI2385" s="467"/>
      <c r="SZJ2385" s="467"/>
      <c r="SZK2385" s="467"/>
      <c r="SZL2385" s="467"/>
      <c r="SZM2385" s="467"/>
      <c r="SZN2385" s="467"/>
      <c r="SZO2385" s="467"/>
      <c r="SZP2385" s="467"/>
      <c r="SZQ2385" s="467"/>
      <c r="SZR2385" s="467"/>
      <c r="SZS2385" s="467"/>
      <c r="SZT2385" s="467"/>
      <c r="SZU2385" s="467"/>
      <c r="SZV2385" s="467"/>
      <c r="SZW2385" s="467"/>
      <c r="SZX2385" s="467"/>
      <c r="SZY2385" s="467"/>
      <c r="SZZ2385" s="467"/>
      <c r="TAA2385" s="467"/>
      <c r="TAB2385" s="1055"/>
      <c r="TAC2385" s="695"/>
      <c r="TAD2385" s="696"/>
      <c r="TAE2385" s="696"/>
      <c r="TAF2385" s="697"/>
      <c r="TAG2385" s="697"/>
      <c r="TAH2385" s="473"/>
      <c r="TAI2385" s="470"/>
      <c r="TAJ2385" s="470"/>
      <c r="TAK2385" s="470"/>
      <c r="TAL2385" s="677"/>
      <c r="TAM2385" s="470"/>
      <c r="TAN2385" s="467"/>
      <c r="TAO2385" s="559"/>
      <c r="TAP2385" s="467"/>
      <c r="TAQ2385" s="467"/>
      <c r="TAR2385" s="467"/>
      <c r="TAS2385" s="467"/>
      <c r="TAT2385" s="467"/>
      <c r="TAU2385" s="467"/>
      <c r="TAV2385" s="467"/>
      <c r="TAW2385" s="467"/>
      <c r="TAX2385" s="467"/>
      <c r="TAY2385" s="467"/>
      <c r="TAZ2385" s="467"/>
      <c r="TBA2385" s="467"/>
      <c r="TBB2385" s="467"/>
      <c r="TBC2385" s="467"/>
      <c r="TBD2385" s="467"/>
      <c r="TBE2385" s="467"/>
      <c r="TBF2385" s="467"/>
      <c r="TBG2385" s="467"/>
      <c r="TBH2385" s="467"/>
      <c r="TBI2385" s="467"/>
      <c r="TBJ2385" s="467"/>
      <c r="TBK2385" s="467"/>
      <c r="TBL2385" s="1055"/>
      <c r="TBM2385" s="695"/>
      <c r="TBN2385" s="696"/>
      <c r="TBO2385" s="696"/>
      <c r="TBP2385" s="697"/>
      <c r="TBQ2385" s="697"/>
      <c r="TBR2385" s="473"/>
      <c r="TBS2385" s="470"/>
      <c r="TBT2385" s="470"/>
      <c r="TBU2385" s="470"/>
      <c r="TBV2385" s="677"/>
      <c r="TBW2385" s="470"/>
      <c r="TBX2385" s="467"/>
      <c r="TBY2385" s="559"/>
      <c r="TBZ2385" s="467"/>
      <c r="TCA2385" s="467"/>
      <c r="TCB2385" s="467"/>
      <c r="TCC2385" s="467"/>
      <c r="TCD2385" s="467"/>
      <c r="TCE2385" s="467"/>
      <c r="TCF2385" s="467"/>
      <c r="TCG2385" s="467"/>
      <c r="TCH2385" s="467"/>
      <c r="TCI2385" s="467"/>
      <c r="TCJ2385" s="467"/>
      <c r="TCK2385" s="467"/>
      <c r="TCL2385" s="467"/>
      <c r="TCM2385" s="467"/>
      <c r="TCN2385" s="467"/>
      <c r="TCO2385" s="467"/>
      <c r="TCP2385" s="467"/>
      <c r="TCQ2385" s="467"/>
      <c r="TCR2385" s="467"/>
      <c r="TCS2385" s="467"/>
      <c r="TCT2385" s="467"/>
      <c r="TCU2385" s="467"/>
      <c r="TCV2385" s="1055"/>
      <c r="TCW2385" s="695"/>
      <c r="TCX2385" s="696"/>
      <c r="TCY2385" s="696"/>
      <c r="TCZ2385" s="697"/>
      <c r="TDA2385" s="697"/>
      <c r="TDB2385" s="473"/>
      <c r="TDC2385" s="470"/>
      <c r="TDD2385" s="470"/>
      <c r="TDE2385" s="470"/>
      <c r="TDF2385" s="677"/>
      <c r="TDG2385" s="470"/>
      <c r="TDH2385" s="467"/>
      <c r="TDI2385" s="559"/>
      <c r="TDJ2385" s="467"/>
      <c r="TDK2385" s="467"/>
      <c r="TDL2385" s="467"/>
      <c r="TDM2385" s="467"/>
      <c r="TDN2385" s="467"/>
      <c r="TDO2385" s="467"/>
      <c r="TDP2385" s="467"/>
      <c r="TDQ2385" s="467"/>
      <c r="TDR2385" s="467"/>
      <c r="TDS2385" s="467"/>
      <c r="TDT2385" s="467"/>
      <c r="TDU2385" s="467"/>
      <c r="TDV2385" s="467"/>
      <c r="TDW2385" s="467"/>
      <c r="TDX2385" s="467"/>
      <c r="TDY2385" s="467"/>
      <c r="TDZ2385" s="467"/>
      <c r="TEA2385" s="467"/>
      <c r="TEB2385" s="467"/>
      <c r="TEC2385" s="467"/>
      <c r="TED2385" s="467"/>
      <c r="TEE2385" s="467"/>
      <c r="TEF2385" s="1055"/>
      <c r="TEG2385" s="695"/>
      <c r="TEH2385" s="696"/>
      <c r="TEI2385" s="696"/>
      <c r="TEJ2385" s="697"/>
      <c r="TEK2385" s="697"/>
      <c r="TEL2385" s="473"/>
      <c r="TEM2385" s="470"/>
      <c r="TEN2385" s="470"/>
      <c r="TEO2385" s="470"/>
      <c r="TEP2385" s="677"/>
      <c r="TEQ2385" s="470"/>
      <c r="TER2385" s="467"/>
      <c r="TES2385" s="559"/>
      <c r="TET2385" s="467"/>
      <c r="TEU2385" s="467"/>
      <c r="TEV2385" s="467"/>
      <c r="TEW2385" s="467"/>
      <c r="TEX2385" s="467"/>
      <c r="TEY2385" s="467"/>
      <c r="TEZ2385" s="467"/>
      <c r="TFA2385" s="467"/>
      <c r="TFB2385" s="467"/>
      <c r="TFC2385" s="467"/>
      <c r="TFD2385" s="467"/>
      <c r="TFE2385" s="467"/>
      <c r="TFF2385" s="467"/>
      <c r="TFG2385" s="467"/>
      <c r="TFH2385" s="467"/>
      <c r="TFI2385" s="467"/>
      <c r="TFJ2385" s="467"/>
      <c r="TFK2385" s="467"/>
      <c r="TFL2385" s="467"/>
      <c r="TFM2385" s="467"/>
      <c r="TFN2385" s="467"/>
      <c r="TFO2385" s="467"/>
      <c r="TFP2385" s="1055"/>
      <c r="TFQ2385" s="695"/>
      <c r="TFR2385" s="696"/>
      <c r="TFS2385" s="696"/>
      <c r="TFT2385" s="697"/>
      <c r="TFU2385" s="697"/>
      <c r="TFV2385" s="473"/>
      <c r="TFW2385" s="470"/>
      <c r="TFX2385" s="470"/>
      <c r="TFY2385" s="470"/>
      <c r="TFZ2385" s="677"/>
      <c r="TGA2385" s="470"/>
      <c r="TGB2385" s="467"/>
      <c r="TGC2385" s="559"/>
      <c r="TGD2385" s="467"/>
      <c r="TGE2385" s="467"/>
      <c r="TGF2385" s="467"/>
      <c r="TGG2385" s="467"/>
      <c r="TGH2385" s="467"/>
      <c r="TGI2385" s="467"/>
      <c r="TGJ2385" s="467"/>
      <c r="TGK2385" s="467"/>
      <c r="TGL2385" s="467"/>
      <c r="TGM2385" s="467"/>
      <c r="TGN2385" s="467"/>
      <c r="TGO2385" s="467"/>
      <c r="TGP2385" s="467"/>
      <c r="TGQ2385" s="467"/>
      <c r="TGR2385" s="467"/>
      <c r="TGS2385" s="467"/>
      <c r="TGT2385" s="467"/>
      <c r="TGU2385" s="467"/>
      <c r="TGV2385" s="467"/>
      <c r="TGW2385" s="467"/>
      <c r="TGX2385" s="467"/>
      <c r="TGY2385" s="467"/>
      <c r="TGZ2385" s="1055"/>
      <c r="THA2385" s="695"/>
      <c r="THB2385" s="696"/>
      <c r="THC2385" s="696"/>
      <c r="THD2385" s="697"/>
      <c r="THE2385" s="697"/>
      <c r="THF2385" s="473"/>
      <c r="THG2385" s="470"/>
      <c r="THH2385" s="470"/>
      <c r="THI2385" s="470"/>
      <c r="THJ2385" s="677"/>
      <c r="THK2385" s="470"/>
      <c r="THL2385" s="467"/>
      <c r="THM2385" s="559"/>
      <c r="THN2385" s="467"/>
      <c r="THO2385" s="467"/>
      <c r="THP2385" s="467"/>
      <c r="THQ2385" s="467"/>
      <c r="THR2385" s="467"/>
      <c r="THS2385" s="467"/>
      <c r="THT2385" s="467"/>
      <c r="THU2385" s="467"/>
      <c r="THV2385" s="467"/>
      <c r="THW2385" s="467"/>
      <c r="THX2385" s="467"/>
      <c r="THY2385" s="467"/>
      <c r="THZ2385" s="467"/>
      <c r="TIA2385" s="467"/>
      <c r="TIB2385" s="467"/>
      <c r="TIC2385" s="467"/>
      <c r="TID2385" s="467"/>
      <c r="TIE2385" s="467"/>
      <c r="TIF2385" s="467"/>
      <c r="TIG2385" s="467"/>
      <c r="TIH2385" s="467"/>
      <c r="TII2385" s="467"/>
      <c r="TIJ2385" s="1055"/>
      <c r="TIK2385" s="695"/>
      <c r="TIL2385" s="696"/>
      <c r="TIM2385" s="696"/>
      <c r="TIN2385" s="697"/>
      <c r="TIO2385" s="697"/>
      <c r="TIP2385" s="473"/>
      <c r="TIQ2385" s="470"/>
      <c r="TIR2385" s="470"/>
      <c r="TIS2385" s="470"/>
      <c r="TIT2385" s="677"/>
      <c r="TIU2385" s="470"/>
      <c r="TIV2385" s="467"/>
      <c r="TIW2385" s="559"/>
      <c r="TIX2385" s="467"/>
      <c r="TIY2385" s="467"/>
      <c r="TIZ2385" s="467"/>
      <c r="TJA2385" s="467"/>
      <c r="TJB2385" s="467"/>
      <c r="TJC2385" s="467"/>
      <c r="TJD2385" s="467"/>
      <c r="TJE2385" s="467"/>
      <c r="TJF2385" s="467"/>
      <c r="TJG2385" s="467"/>
      <c r="TJH2385" s="467"/>
      <c r="TJI2385" s="467"/>
      <c r="TJJ2385" s="467"/>
      <c r="TJK2385" s="467"/>
      <c r="TJL2385" s="467"/>
      <c r="TJM2385" s="467"/>
      <c r="TJN2385" s="467"/>
      <c r="TJO2385" s="467"/>
      <c r="TJP2385" s="467"/>
      <c r="TJQ2385" s="467"/>
      <c r="TJR2385" s="467"/>
      <c r="TJS2385" s="467"/>
      <c r="TJT2385" s="1055"/>
      <c r="TJU2385" s="695"/>
      <c r="TJV2385" s="696"/>
      <c r="TJW2385" s="696"/>
      <c r="TJX2385" s="697"/>
      <c r="TJY2385" s="697"/>
      <c r="TJZ2385" s="473"/>
      <c r="TKA2385" s="470"/>
      <c r="TKB2385" s="470"/>
      <c r="TKC2385" s="470"/>
      <c r="TKD2385" s="677"/>
      <c r="TKE2385" s="470"/>
      <c r="TKF2385" s="467"/>
      <c r="TKG2385" s="559"/>
      <c r="TKH2385" s="467"/>
      <c r="TKI2385" s="467"/>
      <c r="TKJ2385" s="467"/>
      <c r="TKK2385" s="467"/>
      <c r="TKL2385" s="467"/>
      <c r="TKM2385" s="467"/>
      <c r="TKN2385" s="467"/>
      <c r="TKO2385" s="467"/>
      <c r="TKP2385" s="467"/>
      <c r="TKQ2385" s="467"/>
      <c r="TKR2385" s="467"/>
      <c r="TKS2385" s="467"/>
      <c r="TKT2385" s="467"/>
      <c r="TKU2385" s="467"/>
      <c r="TKV2385" s="467"/>
      <c r="TKW2385" s="467"/>
      <c r="TKX2385" s="467"/>
      <c r="TKY2385" s="467"/>
      <c r="TKZ2385" s="467"/>
      <c r="TLA2385" s="467"/>
      <c r="TLB2385" s="467"/>
      <c r="TLC2385" s="467"/>
      <c r="TLD2385" s="1055"/>
      <c r="TLE2385" s="695"/>
      <c r="TLF2385" s="696"/>
      <c r="TLG2385" s="696"/>
      <c r="TLH2385" s="697"/>
      <c r="TLI2385" s="697"/>
      <c r="TLJ2385" s="473"/>
      <c r="TLK2385" s="470"/>
      <c r="TLL2385" s="470"/>
      <c r="TLM2385" s="470"/>
      <c r="TLN2385" s="677"/>
      <c r="TLO2385" s="470"/>
      <c r="TLP2385" s="467"/>
      <c r="TLQ2385" s="559"/>
      <c r="TLR2385" s="467"/>
      <c r="TLS2385" s="467"/>
      <c r="TLT2385" s="467"/>
      <c r="TLU2385" s="467"/>
      <c r="TLV2385" s="467"/>
      <c r="TLW2385" s="467"/>
      <c r="TLX2385" s="467"/>
      <c r="TLY2385" s="467"/>
      <c r="TLZ2385" s="467"/>
      <c r="TMA2385" s="467"/>
      <c r="TMB2385" s="467"/>
      <c r="TMC2385" s="467"/>
      <c r="TMD2385" s="467"/>
      <c r="TME2385" s="467"/>
      <c r="TMF2385" s="467"/>
      <c r="TMG2385" s="467"/>
      <c r="TMH2385" s="467"/>
      <c r="TMI2385" s="467"/>
      <c r="TMJ2385" s="467"/>
      <c r="TMK2385" s="467"/>
      <c r="TML2385" s="467"/>
      <c r="TMM2385" s="467"/>
      <c r="TMN2385" s="1055"/>
      <c r="TMO2385" s="695"/>
      <c r="TMP2385" s="696"/>
      <c r="TMQ2385" s="696"/>
      <c r="TMR2385" s="697"/>
      <c r="TMS2385" s="697"/>
      <c r="TMT2385" s="473"/>
      <c r="TMU2385" s="470"/>
      <c r="TMV2385" s="470"/>
      <c r="TMW2385" s="470"/>
      <c r="TMX2385" s="677"/>
      <c r="TMY2385" s="470"/>
      <c r="TMZ2385" s="467"/>
      <c r="TNA2385" s="559"/>
      <c r="TNB2385" s="467"/>
      <c r="TNC2385" s="467"/>
      <c r="TND2385" s="467"/>
      <c r="TNE2385" s="467"/>
      <c r="TNF2385" s="467"/>
      <c r="TNG2385" s="467"/>
      <c r="TNH2385" s="467"/>
      <c r="TNI2385" s="467"/>
      <c r="TNJ2385" s="467"/>
      <c r="TNK2385" s="467"/>
      <c r="TNL2385" s="467"/>
      <c r="TNM2385" s="467"/>
      <c r="TNN2385" s="467"/>
      <c r="TNO2385" s="467"/>
      <c r="TNP2385" s="467"/>
      <c r="TNQ2385" s="467"/>
      <c r="TNR2385" s="467"/>
      <c r="TNS2385" s="467"/>
      <c r="TNT2385" s="467"/>
      <c r="TNU2385" s="467"/>
      <c r="TNV2385" s="467"/>
      <c r="TNW2385" s="467"/>
      <c r="TNX2385" s="1055"/>
      <c r="TNY2385" s="695"/>
      <c r="TNZ2385" s="696"/>
      <c r="TOA2385" s="696"/>
      <c r="TOB2385" s="697"/>
      <c r="TOC2385" s="697"/>
      <c r="TOD2385" s="473"/>
      <c r="TOE2385" s="470"/>
      <c r="TOF2385" s="470"/>
      <c r="TOG2385" s="470"/>
      <c r="TOH2385" s="677"/>
      <c r="TOI2385" s="470"/>
      <c r="TOJ2385" s="467"/>
      <c r="TOK2385" s="559"/>
      <c r="TOL2385" s="467"/>
      <c r="TOM2385" s="467"/>
      <c r="TON2385" s="467"/>
      <c r="TOO2385" s="467"/>
      <c r="TOP2385" s="467"/>
      <c r="TOQ2385" s="467"/>
      <c r="TOR2385" s="467"/>
      <c r="TOS2385" s="467"/>
      <c r="TOT2385" s="467"/>
      <c r="TOU2385" s="467"/>
      <c r="TOV2385" s="467"/>
      <c r="TOW2385" s="467"/>
      <c r="TOX2385" s="467"/>
      <c r="TOY2385" s="467"/>
      <c r="TOZ2385" s="467"/>
      <c r="TPA2385" s="467"/>
      <c r="TPB2385" s="467"/>
      <c r="TPC2385" s="467"/>
      <c r="TPD2385" s="467"/>
      <c r="TPE2385" s="467"/>
      <c r="TPF2385" s="467"/>
      <c r="TPG2385" s="467"/>
      <c r="TPH2385" s="1055"/>
      <c r="TPI2385" s="695"/>
      <c r="TPJ2385" s="696"/>
      <c r="TPK2385" s="696"/>
      <c r="TPL2385" s="697"/>
      <c r="TPM2385" s="697"/>
      <c r="TPN2385" s="473"/>
      <c r="TPO2385" s="470"/>
      <c r="TPP2385" s="470"/>
      <c r="TPQ2385" s="470"/>
      <c r="TPR2385" s="677"/>
      <c r="TPS2385" s="470"/>
      <c r="TPT2385" s="467"/>
      <c r="TPU2385" s="559"/>
      <c r="TPV2385" s="467"/>
      <c r="TPW2385" s="467"/>
      <c r="TPX2385" s="467"/>
      <c r="TPY2385" s="467"/>
      <c r="TPZ2385" s="467"/>
      <c r="TQA2385" s="467"/>
      <c r="TQB2385" s="467"/>
      <c r="TQC2385" s="467"/>
      <c r="TQD2385" s="467"/>
      <c r="TQE2385" s="467"/>
      <c r="TQF2385" s="467"/>
      <c r="TQG2385" s="467"/>
      <c r="TQH2385" s="467"/>
      <c r="TQI2385" s="467"/>
      <c r="TQJ2385" s="467"/>
      <c r="TQK2385" s="467"/>
      <c r="TQL2385" s="467"/>
      <c r="TQM2385" s="467"/>
      <c r="TQN2385" s="467"/>
      <c r="TQO2385" s="467"/>
      <c r="TQP2385" s="467"/>
      <c r="TQQ2385" s="467"/>
      <c r="TQR2385" s="1055"/>
      <c r="TQS2385" s="695"/>
      <c r="TQT2385" s="696"/>
      <c r="TQU2385" s="696"/>
      <c r="TQV2385" s="697"/>
      <c r="TQW2385" s="697"/>
      <c r="TQX2385" s="473"/>
      <c r="TQY2385" s="470"/>
      <c r="TQZ2385" s="470"/>
      <c r="TRA2385" s="470"/>
      <c r="TRB2385" s="677"/>
      <c r="TRC2385" s="470"/>
      <c r="TRD2385" s="467"/>
      <c r="TRE2385" s="559"/>
      <c r="TRF2385" s="467"/>
      <c r="TRG2385" s="467"/>
      <c r="TRH2385" s="467"/>
      <c r="TRI2385" s="467"/>
      <c r="TRJ2385" s="467"/>
      <c r="TRK2385" s="467"/>
      <c r="TRL2385" s="467"/>
      <c r="TRM2385" s="467"/>
      <c r="TRN2385" s="467"/>
      <c r="TRO2385" s="467"/>
      <c r="TRP2385" s="467"/>
      <c r="TRQ2385" s="467"/>
      <c r="TRR2385" s="467"/>
      <c r="TRS2385" s="467"/>
      <c r="TRT2385" s="467"/>
      <c r="TRU2385" s="467"/>
      <c r="TRV2385" s="467"/>
      <c r="TRW2385" s="467"/>
      <c r="TRX2385" s="467"/>
      <c r="TRY2385" s="467"/>
      <c r="TRZ2385" s="467"/>
      <c r="TSA2385" s="467"/>
      <c r="TSB2385" s="1055"/>
      <c r="TSC2385" s="695"/>
      <c r="TSD2385" s="696"/>
      <c r="TSE2385" s="696"/>
      <c r="TSF2385" s="697"/>
      <c r="TSG2385" s="697"/>
      <c r="TSH2385" s="473"/>
      <c r="TSI2385" s="470"/>
      <c r="TSJ2385" s="470"/>
      <c r="TSK2385" s="470"/>
      <c r="TSL2385" s="677"/>
      <c r="TSM2385" s="470"/>
      <c r="TSN2385" s="467"/>
      <c r="TSO2385" s="559"/>
      <c r="TSP2385" s="467"/>
      <c r="TSQ2385" s="467"/>
      <c r="TSR2385" s="467"/>
      <c r="TSS2385" s="467"/>
      <c r="TST2385" s="467"/>
      <c r="TSU2385" s="467"/>
      <c r="TSV2385" s="467"/>
      <c r="TSW2385" s="467"/>
      <c r="TSX2385" s="467"/>
      <c r="TSY2385" s="467"/>
      <c r="TSZ2385" s="467"/>
      <c r="TTA2385" s="467"/>
      <c r="TTB2385" s="467"/>
      <c r="TTC2385" s="467"/>
      <c r="TTD2385" s="467"/>
      <c r="TTE2385" s="467"/>
      <c r="TTF2385" s="467"/>
      <c r="TTG2385" s="467"/>
      <c r="TTH2385" s="467"/>
      <c r="TTI2385" s="467"/>
      <c r="TTJ2385" s="467"/>
      <c r="TTK2385" s="467"/>
      <c r="TTL2385" s="1055"/>
      <c r="TTM2385" s="695"/>
      <c r="TTN2385" s="696"/>
      <c r="TTO2385" s="696"/>
      <c r="TTP2385" s="697"/>
      <c r="TTQ2385" s="697"/>
      <c r="TTR2385" s="473"/>
      <c r="TTS2385" s="470"/>
      <c r="TTT2385" s="470"/>
      <c r="TTU2385" s="470"/>
      <c r="TTV2385" s="677"/>
      <c r="TTW2385" s="470"/>
      <c r="TTX2385" s="467"/>
      <c r="TTY2385" s="559"/>
      <c r="TTZ2385" s="467"/>
      <c r="TUA2385" s="467"/>
      <c r="TUB2385" s="467"/>
      <c r="TUC2385" s="467"/>
      <c r="TUD2385" s="467"/>
      <c r="TUE2385" s="467"/>
      <c r="TUF2385" s="467"/>
      <c r="TUG2385" s="467"/>
      <c r="TUH2385" s="467"/>
      <c r="TUI2385" s="467"/>
      <c r="TUJ2385" s="467"/>
      <c r="TUK2385" s="467"/>
      <c r="TUL2385" s="467"/>
      <c r="TUM2385" s="467"/>
      <c r="TUN2385" s="467"/>
      <c r="TUO2385" s="467"/>
      <c r="TUP2385" s="467"/>
      <c r="TUQ2385" s="467"/>
      <c r="TUR2385" s="467"/>
      <c r="TUS2385" s="467"/>
      <c r="TUT2385" s="467"/>
      <c r="TUU2385" s="467"/>
      <c r="TUV2385" s="1055"/>
      <c r="TUW2385" s="695"/>
      <c r="TUX2385" s="696"/>
      <c r="TUY2385" s="696"/>
      <c r="TUZ2385" s="697"/>
      <c r="TVA2385" s="697"/>
      <c r="TVB2385" s="473"/>
      <c r="TVC2385" s="470"/>
      <c r="TVD2385" s="470"/>
      <c r="TVE2385" s="470"/>
      <c r="TVF2385" s="677"/>
      <c r="TVG2385" s="470"/>
      <c r="TVH2385" s="467"/>
      <c r="TVI2385" s="559"/>
      <c r="TVJ2385" s="467"/>
      <c r="TVK2385" s="467"/>
      <c r="TVL2385" s="467"/>
      <c r="TVM2385" s="467"/>
      <c r="TVN2385" s="467"/>
      <c r="TVO2385" s="467"/>
      <c r="TVP2385" s="467"/>
      <c r="TVQ2385" s="467"/>
      <c r="TVR2385" s="467"/>
      <c r="TVS2385" s="467"/>
      <c r="TVT2385" s="467"/>
      <c r="TVU2385" s="467"/>
      <c r="TVV2385" s="467"/>
      <c r="TVW2385" s="467"/>
      <c r="TVX2385" s="467"/>
      <c r="TVY2385" s="467"/>
      <c r="TVZ2385" s="467"/>
      <c r="TWA2385" s="467"/>
      <c r="TWB2385" s="467"/>
      <c r="TWC2385" s="467"/>
      <c r="TWD2385" s="467"/>
      <c r="TWE2385" s="467"/>
      <c r="TWF2385" s="1055"/>
      <c r="TWG2385" s="695"/>
      <c r="TWH2385" s="696"/>
      <c r="TWI2385" s="696"/>
      <c r="TWJ2385" s="697"/>
      <c r="TWK2385" s="697"/>
      <c r="TWL2385" s="473"/>
      <c r="TWM2385" s="470"/>
      <c r="TWN2385" s="470"/>
      <c r="TWO2385" s="470"/>
      <c r="TWP2385" s="677"/>
      <c r="TWQ2385" s="470"/>
      <c r="TWR2385" s="467"/>
      <c r="TWS2385" s="559"/>
      <c r="TWT2385" s="467"/>
      <c r="TWU2385" s="467"/>
      <c r="TWV2385" s="467"/>
      <c r="TWW2385" s="467"/>
      <c r="TWX2385" s="467"/>
      <c r="TWY2385" s="467"/>
      <c r="TWZ2385" s="467"/>
      <c r="TXA2385" s="467"/>
      <c r="TXB2385" s="467"/>
      <c r="TXC2385" s="467"/>
      <c r="TXD2385" s="467"/>
      <c r="TXE2385" s="467"/>
      <c r="TXF2385" s="467"/>
      <c r="TXG2385" s="467"/>
      <c r="TXH2385" s="467"/>
      <c r="TXI2385" s="467"/>
      <c r="TXJ2385" s="467"/>
      <c r="TXK2385" s="467"/>
      <c r="TXL2385" s="467"/>
      <c r="TXM2385" s="467"/>
      <c r="TXN2385" s="467"/>
      <c r="TXO2385" s="467"/>
      <c r="TXP2385" s="1055"/>
      <c r="TXQ2385" s="695"/>
      <c r="TXR2385" s="696"/>
      <c r="TXS2385" s="696"/>
      <c r="TXT2385" s="697"/>
      <c r="TXU2385" s="697"/>
      <c r="TXV2385" s="473"/>
      <c r="TXW2385" s="470"/>
      <c r="TXX2385" s="470"/>
      <c r="TXY2385" s="470"/>
      <c r="TXZ2385" s="677"/>
      <c r="TYA2385" s="470"/>
      <c r="TYB2385" s="467"/>
      <c r="TYC2385" s="559"/>
      <c r="TYD2385" s="467"/>
      <c r="TYE2385" s="467"/>
      <c r="TYF2385" s="467"/>
      <c r="TYG2385" s="467"/>
      <c r="TYH2385" s="467"/>
      <c r="TYI2385" s="467"/>
      <c r="TYJ2385" s="467"/>
      <c r="TYK2385" s="467"/>
      <c r="TYL2385" s="467"/>
      <c r="TYM2385" s="467"/>
      <c r="TYN2385" s="467"/>
      <c r="TYO2385" s="467"/>
      <c r="TYP2385" s="467"/>
      <c r="TYQ2385" s="467"/>
      <c r="TYR2385" s="467"/>
      <c r="TYS2385" s="467"/>
      <c r="TYT2385" s="467"/>
      <c r="TYU2385" s="467"/>
      <c r="TYV2385" s="467"/>
      <c r="TYW2385" s="467"/>
      <c r="TYX2385" s="467"/>
      <c r="TYY2385" s="467"/>
      <c r="TYZ2385" s="1055"/>
      <c r="TZA2385" s="695"/>
      <c r="TZB2385" s="696"/>
      <c r="TZC2385" s="696"/>
      <c r="TZD2385" s="697"/>
      <c r="TZE2385" s="697"/>
      <c r="TZF2385" s="473"/>
      <c r="TZG2385" s="470"/>
      <c r="TZH2385" s="470"/>
      <c r="TZI2385" s="470"/>
      <c r="TZJ2385" s="677"/>
      <c r="TZK2385" s="470"/>
      <c r="TZL2385" s="467"/>
      <c r="TZM2385" s="559"/>
      <c r="TZN2385" s="467"/>
      <c r="TZO2385" s="467"/>
      <c r="TZP2385" s="467"/>
      <c r="TZQ2385" s="467"/>
      <c r="TZR2385" s="467"/>
      <c r="TZS2385" s="467"/>
      <c r="TZT2385" s="467"/>
      <c r="TZU2385" s="467"/>
      <c r="TZV2385" s="467"/>
      <c r="TZW2385" s="467"/>
      <c r="TZX2385" s="467"/>
      <c r="TZY2385" s="467"/>
      <c r="TZZ2385" s="467"/>
      <c r="UAA2385" s="467"/>
      <c r="UAB2385" s="467"/>
      <c r="UAC2385" s="467"/>
      <c r="UAD2385" s="467"/>
      <c r="UAE2385" s="467"/>
      <c r="UAF2385" s="467"/>
      <c r="UAG2385" s="467"/>
      <c r="UAH2385" s="467"/>
      <c r="UAI2385" s="467"/>
      <c r="UAJ2385" s="1055"/>
      <c r="UAK2385" s="695"/>
      <c r="UAL2385" s="696"/>
      <c r="UAM2385" s="696"/>
      <c r="UAN2385" s="697"/>
      <c r="UAO2385" s="697"/>
      <c r="UAP2385" s="473"/>
      <c r="UAQ2385" s="470"/>
      <c r="UAR2385" s="470"/>
      <c r="UAS2385" s="470"/>
      <c r="UAT2385" s="677"/>
      <c r="UAU2385" s="470"/>
      <c r="UAV2385" s="467"/>
      <c r="UAW2385" s="559"/>
      <c r="UAX2385" s="467"/>
      <c r="UAY2385" s="467"/>
      <c r="UAZ2385" s="467"/>
      <c r="UBA2385" s="467"/>
      <c r="UBB2385" s="467"/>
      <c r="UBC2385" s="467"/>
      <c r="UBD2385" s="467"/>
      <c r="UBE2385" s="467"/>
      <c r="UBF2385" s="467"/>
      <c r="UBG2385" s="467"/>
      <c r="UBH2385" s="467"/>
      <c r="UBI2385" s="467"/>
      <c r="UBJ2385" s="467"/>
      <c r="UBK2385" s="467"/>
      <c r="UBL2385" s="467"/>
      <c r="UBM2385" s="467"/>
      <c r="UBN2385" s="467"/>
      <c r="UBO2385" s="467"/>
      <c r="UBP2385" s="467"/>
      <c r="UBQ2385" s="467"/>
      <c r="UBR2385" s="467"/>
      <c r="UBS2385" s="467"/>
      <c r="UBT2385" s="1055"/>
      <c r="UBU2385" s="695"/>
      <c r="UBV2385" s="696"/>
      <c r="UBW2385" s="696"/>
      <c r="UBX2385" s="697"/>
      <c r="UBY2385" s="697"/>
      <c r="UBZ2385" s="473"/>
      <c r="UCA2385" s="470"/>
      <c r="UCB2385" s="470"/>
      <c r="UCC2385" s="470"/>
      <c r="UCD2385" s="677"/>
      <c r="UCE2385" s="470"/>
      <c r="UCF2385" s="467"/>
      <c r="UCG2385" s="559"/>
      <c r="UCH2385" s="467"/>
      <c r="UCI2385" s="467"/>
      <c r="UCJ2385" s="467"/>
      <c r="UCK2385" s="467"/>
      <c r="UCL2385" s="467"/>
      <c r="UCM2385" s="467"/>
      <c r="UCN2385" s="467"/>
      <c r="UCO2385" s="467"/>
      <c r="UCP2385" s="467"/>
      <c r="UCQ2385" s="467"/>
      <c r="UCR2385" s="467"/>
      <c r="UCS2385" s="467"/>
      <c r="UCT2385" s="467"/>
      <c r="UCU2385" s="467"/>
      <c r="UCV2385" s="467"/>
      <c r="UCW2385" s="467"/>
      <c r="UCX2385" s="467"/>
      <c r="UCY2385" s="467"/>
      <c r="UCZ2385" s="467"/>
      <c r="UDA2385" s="467"/>
      <c r="UDB2385" s="467"/>
      <c r="UDC2385" s="467"/>
      <c r="UDD2385" s="1055"/>
      <c r="UDE2385" s="695"/>
      <c r="UDF2385" s="696"/>
      <c r="UDG2385" s="696"/>
      <c r="UDH2385" s="697"/>
      <c r="UDI2385" s="697"/>
      <c r="UDJ2385" s="473"/>
      <c r="UDK2385" s="470"/>
      <c r="UDL2385" s="470"/>
      <c r="UDM2385" s="470"/>
      <c r="UDN2385" s="677"/>
      <c r="UDO2385" s="470"/>
      <c r="UDP2385" s="467"/>
      <c r="UDQ2385" s="559"/>
      <c r="UDR2385" s="467"/>
      <c r="UDS2385" s="467"/>
      <c r="UDT2385" s="467"/>
      <c r="UDU2385" s="467"/>
      <c r="UDV2385" s="467"/>
      <c r="UDW2385" s="467"/>
      <c r="UDX2385" s="467"/>
      <c r="UDY2385" s="467"/>
      <c r="UDZ2385" s="467"/>
      <c r="UEA2385" s="467"/>
      <c r="UEB2385" s="467"/>
      <c r="UEC2385" s="467"/>
      <c r="UED2385" s="467"/>
      <c r="UEE2385" s="467"/>
      <c r="UEF2385" s="467"/>
      <c r="UEG2385" s="467"/>
      <c r="UEH2385" s="467"/>
      <c r="UEI2385" s="467"/>
      <c r="UEJ2385" s="467"/>
      <c r="UEK2385" s="467"/>
      <c r="UEL2385" s="467"/>
      <c r="UEM2385" s="467"/>
      <c r="UEN2385" s="1055"/>
      <c r="UEO2385" s="695"/>
      <c r="UEP2385" s="696"/>
      <c r="UEQ2385" s="696"/>
      <c r="UER2385" s="697"/>
      <c r="UES2385" s="697"/>
      <c r="UET2385" s="473"/>
      <c r="UEU2385" s="470"/>
      <c r="UEV2385" s="470"/>
      <c r="UEW2385" s="470"/>
      <c r="UEX2385" s="677"/>
      <c r="UEY2385" s="470"/>
      <c r="UEZ2385" s="467"/>
      <c r="UFA2385" s="559"/>
      <c r="UFB2385" s="467"/>
      <c r="UFC2385" s="467"/>
      <c r="UFD2385" s="467"/>
      <c r="UFE2385" s="467"/>
      <c r="UFF2385" s="467"/>
      <c r="UFG2385" s="467"/>
      <c r="UFH2385" s="467"/>
      <c r="UFI2385" s="467"/>
      <c r="UFJ2385" s="467"/>
      <c r="UFK2385" s="467"/>
      <c r="UFL2385" s="467"/>
      <c r="UFM2385" s="467"/>
      <c r="UFN2385" s="467"/>
      <c r="UFO2385" s="467"/>
      <c r="UFP2385" s="467"/>
      <c r="UFQ2385" s="467"/>
      <c r="UFR2385" s="467"/>
      <c r="UFS2385" s="467"/>
      <c r="UFT2385" s="467"/>
      <c r="UFU2385" s="467"/>
      <c r="UFV2385" s="467"/>
      <c r="UFW2385" s="467"/>
      <c r="UFX2385" s="1055"/>
      <c r="UFY2385" s="695"/>
      <c r="UFZ2385" s="696"/>
      <c r="UGA2385" s="696"/>
      <c r="UGB2385" s="697"/>
      <c r="UGC2385" s="697"/>
      <c r="UGD2385" s="473"/>
      <c r="UGE2385" s="470"/>
      <c r="UGF2385" s="470"/>
      <c r="UGG2385" s="470"/>
      <c r="UGH2385" s="677"/>
      <c r="UGI2385" s="470"/>
      <c r="UGJ2385" s="467"/>
      <c r="UGK2385" s="559"/>
      <c r="UGL2385" s="467"/>
      <c r="UGM2385" s="467"/>
      <c r="UGN2385" s="467"/>
      <c r="UGO2385" s="467"/>
      <c r="UGP2385" s="467"/>
      <c r="UGQ2385" s="467"/>
      <c r="UGR2385" s="467"/>
      <c r="UGS2385" s="467"/>
      <c r="UGT2385" s="467"/>
      <c r="UGU2385" s="467"/>
      <c r="UGV2385" s="467"/>
      <c r="UGW2385" s="467"/>
      <c r="UGX2385" s="467"/>
      <c r="UGY2385" s="467"/>
      <c r="UGZ2385" s="467"/>
      <c r="UHA2385" s="467"/>
      <c r="UHB2385" s="467"/>
      <c r="UHC2385" s="467"/>
      <c r="UHD2385" s="467"/>
      <c r="UHE2385" s="467"/>
      <c r="UHF2385" s="467"/>
      <c r="UHG2385" s="467"/>
      <c r="UHH2385" s="1055"/>
      <c r="UHI2385" s="695"/>
      <c r="UHJ2385" s="696"/>
      <c r="UHK2385" s="696"/>
      <c r="UHL2385" s="697"/>
      <c r="UHM2385" s="697"/>
      <c r="UHN2385" s="473"/>
      <c r="UHO2385" s="470"/>
      <c r="UHP2385" s="470"/>
      <c r="UHQ2385" s="470"/>
      <c r="UHR2385" s="677"/>
      <c r="UHS2385" s="470"/>
      <c r="UHT2385" s="467"/>
      <c r="UHU2385" s="559"/>
      <c r="UHV2385" s="467"/>
      <c r="UHW2385" s="467"/>
      <c r="UHX2385" s="467"/>
      <c r="UHY2385" s="467"/>
      <c r="UHZ2385" s="467"/>
      <c r="UIA2385" s="467"/>
      <c r="UIB2385" s="467"/>
      <c r="UIC2385" s="467"/>
      <c r="UID2385" s="467"/>
      <c r="UIE2385" s="467"/>
      <c r="UIF2385" s="467"/>
      <c r="UIG2385" s="467"/>
      <c r="UIH2385" s="467"/>
      <c r="UII2385" s="467"/>
      <c r="UIJ2385" s="467"/>
      <c r="UIK2385" s="467"/>
      <c r="UIL2385" s="467"/>
      <c r="UIM2385" s="467"/>
      <c r="UIN2385" s="467"/>
      <c r="UIO2385" s="467"/>
      <c r="UIP2385" s="467"/>
      <c r="UIQ2385" s="467"/>
      <c r="UIR2385" s="1055"/>
      <c r="UIS2385" s="695"/>
      <c r="UIT2385" s="696"/>
      <c r="UIU2385" s="696"/>
      <c r="UIV2385" s="697"/>
      <c r="UIW2385" s="697"/>
      <c r="UIX2385" s="473"/>
      <c r="UIY2385" s="470"/>
      <c r="UIZ2385" s="470"/>
      <c r="UJA2385" s="470"/>
      <c r="UJB2385" s="677"/>
      <c r="UJC2385" s="470"/>
      <c r="UJD2385" s="467"/>
      <c r="UJE2385" s="559"/>
      <c r="UJF2385" s="467"/>
      <c r="UJG2385" s="467"/>
      <c r="UJH2385" s="467"/>
      <c r="UJI2385" s="467"/>
      <c r="UJJ2385" s="467"/>
      <c r="UJK2385" s="467"/>
      <c r="UJL2385" s="467"/>
      <c r="UJM2385" s="467"/>
      <c r="UJN2385" s="467"/>
      <c r="UJO2385" s="467"/>
      <c r="UJP2385" s="467"/>
      <c r="UJQ2385" s="467"/>
      <c r="UJR2385" s="467"/>
      <c r="UJS2385" s="467"/>
      <c r="UJT2385" s="467"/>
      <c r="UJU2385" s="467"/>
      <c r="UJV2385" s="467"/>
      <c r="UJW2385" s="467"/>
      <c r="UJX2385" s="467"/>
      <c r="UJY2385" s="467"/>
      <c r="UJZ2385" s="467"/>
      <c r="UKA2385" s="467"/>
      <c r="UKB2385" s="1055"/>
      <c r="UKC2385" s="695"/>
      <c r="UKD2385" s="696"/>
      <c r="UKE2385" s="696"/>
      <c r="UKF2385" s="697"/>
      <c r="UKG2385" s="697"/>
      <c r="UKH2385" s="473"/>
      <c r="UKI2385" s="470"/>
      <c r="UKJ2385" s="470"/>
      <c r="UKK2385" s="470"/>
      <c r="UKL2385" s="677"/>
      <c r="UKM2385" s="470"/>
      <c r="UKN2385" s="467"/>
      <c r="UKO2385" s="559"/>
      <c r="UKP2385" s="467"/>
      <c r="UKQ2385" s="467"/>
      <c r="UKR2385" s="467"/>
      <c r="UKS2385" s="467"/>
      <c r="UKT2385" s="467"/>
      <c r="UKU2385" s="467"/>
      <c r="UKV2385" s="467"/>
      <c r="UKW2385" s="467"/>
      <c r="UKX2385" s="467"/>
      <c r="UKY2385" s="467"/>
      <c r="UKZ2385" s="467"/>
      <c r="ULA2385" s="467"/>
      <c r="ULB2385" s="467"/>
      <c r="ULC2385" s="467"/>
      <c r="ULD2385" s="467"/>
      <c r="ULE2385" s="467"/>
      <c r="ULF2385" s="467"/>
      <c r="ULG2385" s="467"/>
      <c r="ULH2385" s="467"/>
      <c r="ULI2385" s="467"/>
      <c r="ULJ2385" s="467"/>
      <c r="ULK2385" s="467"/>
      <c r="ULL2385" s="1055"/>
      <c r="ULM2385" s="695"/>
      <c r="ULN2385" s="696"/>
      <c r="ULO2385" s="696"/>
      <c r="ULP2385" s="697"/>
      <c r="ULQ2385" s="697"/>
      <c r="ULR2385" s="473"/>
      <c r="ULS2385" s="470"/>
      <c r="ULT2385" s="470"/>
      <c r="ULU2385" s="470"/>
      <c r="ULV2385" s="677"/>
      <c r="ULW2385" s="470"/>
      <c r="ULX2385" s="467"/>
      <c r="ULY2385" s="559"/>
      <c r="ULZ2385" s="467"/>
      <c r="UMA2385" s="467"/>
      <c r="UMB2385" s="467"/>
      <c r="UMC2385" s="467"/>
      <c r="UMD2385" s="467"/>
      <c r="UME2385" s="467"/>
      <c r="UMF2385" s="467"/>
      <c r="UMG2385" s="467"/>
      <c r="UMH2385" s="467"/>
      <c r="UMI2385" s="467"/>
      <c r="UMJ2385" s="467"/>
      <c r="UMK2385" s="467"/>
      <c r="UML2385" s="467"/>
      <c r="UMM2385" s="467"/>
      <c r="UMN2385" s="467"/>
      <c r="UMO2385" s="467"/>
      <c r="UMP2385" s="467"/>
      <c r="UMQ2385" s="467"/>
      <c r="UMR2385" s="467"/>
      <c r="UMS2385" s="467"/>
      <c r="UMT2385" s="467"/>
      <c r="UMU2385" s="467"/>
      <c r="UMV2385" s="1055"/>
      <c r="UMW2385" s="695"/>
      <c r="UMX2385" s="696"/>
      <c r="UMY2385" s="696"/>
      <c r="UMZ2385" s="697"/>
      <c r="UNA2385" s="697"/>
      <c r="UNB2385" s="473"/>
      <c r="UNC2385" s="470"/>
      <c r="UND2385" s="470"/>
      <c r="UNE2385" s="470"/>
      <c r="UNF2385" s="677"/>
      <c r="UNG2385" s="470"/>
      <c r="UNH2385" s="467"/>
      <c r="UNI2385" s="559"/>
      <c r="UNJ2385" s="467"/>
      <c r="UNK2385" s="467"/>
      <c r="UNL2385" s="467"/>
      <c r="UNM2385" s="467"/>
      <c r="UNN2385" s="467"/>
      <c r="UNO2385" s="467"/>
      <c r="UNP2385" s="467"/>
      <c r="UNQ2385" s="467"/>
      <c r="UNR2385" s="467"/>
      <c r="UNS2385" s="467"/>
      <c r="UNT2385" s="467"/>
      <c r="UNU2385" s="467"/>
      <c r="UNV2385" s="467"/>
      <c r="UNW2385" s="467"/>
      <c r="UNX2385" s="467"/>
      <c r="UNY2385" s="467"/>
      <c r="UNZ2385" s="467"/>
      <c r="UOA2385" s="467"/>
      <c r="UOB2385" s="467"/>
      <c r="UOC2385" s="467"/>
      <c r="UOD2385" s="467"/>
      <c r="UOE2385" s="467"/>
      <c r="UOF2385" s="1055"/>
      <c r="UOG2385" s="695"/>
      <c r="UOH2385" s="696"/>
      <c r="UOI2385" s="696"/>
      <c r="UOJ2385" s="697"/>
      <c r="UOK2385" s="697"/>
      <c r="UOL2385" s="473"/>
      <c r="UOM2385" s="470"/>
      <c r="UON2385" s="470"/>
      <c r="UOO2385" s="470"/>
      <c r="UOP2385" s="677"/>
      <c r="UOQ2385" s="470"/>
      <c r="UOR2385" s="467"/>
      <c r="UOS2385" s="559"/>
      <c r="UOT2385" s="467"/>
      <c r="UOU2385" s="467"/>
      <c r="UOV2385" s="467"/>
      <c r="UOW2385" s="467"/>
      <c r="UOX2385" s="467"/>
      <c r="UOY2385" s="467"/>
      <c r="UOZ2385" s="467"/>
      <c r="UPA2385" s="467"/>
      <c r="UPB2385" s="467"/>
      <c r="UPC2385" s="467"/>
      <c r="UPD2385" s="467"/>
      <c r="UPE2385" s="467"/>
      <c r="UPF2385" s="467"/>
      <c r="UPG2385" s="467"/>
      <c r="UPH2385" s="467"/>
      <c r="UPI2385" s="467"/>
      <c r="UPJ2385" s="467"/>
      <c r="UPK2385" s="467"/>
      <c r="UPL2385" s="467"/>
      <c r="UPM2385" s="467"/>
      <c r="UPN2385" s="467"/>
      <c r="UPO2385" s="467"/>
      <c r="UPP2385" s="1055"/>
      <c r="UPQ2385" s="695"/>
      <c r="UPR2385" s="696"/>
      <c r="UPS2385" s="696"/>
      <c r="UPT2385" s="697"/>
      <c r="UPU2385" s="697"/>
      <c r="UPV2385" s="473"/>
      <c r="UPW2385" s="470"/>
      <c r="UPX2385" s="470"/>
      <c r="UPY2385" s="470"/>
      <c r="UPZ2385" s="677"/>
      <c r="UQA2385" s="470"/>
      <c r="UQB2385" s="467"/>
      <c r="UQC2385" s="559"/>
      <c r="UQD2385" s="467"/>
      <c r="UQE2385" s="467"/>
      <c r="UQF2385" s="467"/>
      <c r="UQG2385" s="467"/>
      <c r="UQH2385" s="467"/>
      <c r="UQI2385" s="467"/>
      <c r="UQJ2385" s="467"/>
      <c r="UQK2385" s="467"/>
      <c r="UQL2385" s="467"/>
      <c r="UQM2385" s="467"/>
      <c r="UQN2385" s="467"/>
      <c r="UQO2385" s="467"/>
      <c r="UQP2385" s="467"/>
      <c r="UQQ2385" s="467"/>
      <c r="UQR2385" s="467"/>
      <c r="UQS2385" s="467"/>
      <c r="UQT2385" s="467"/>
      <c r="UQU2385" s="467"/>
      <c r="UQV2385" s="467"/>
      <c r="UQW2385" s="467"/>
      <c r="UQX2385" s="467"/>
      <c r="UQY2385" s="467"/>
      <c r="UQZ2385" s="1055"/>
      <c r="URA2385" s="695"/>
      <c r="URB2385" s="696"/>
      <c r="URC2385" s="696"/>
      <c r="URD2385" s="697"/>
      <c r="URE2385" s="697"/>
      <c r="URF2385" s="473"/>
      <c r="URG2385" s="470"/>
      <c r="URH2385" s="470"/>
      <c r="URI2385" s="470"/>
      <c r="URJ2385" s="677"/>
      <c r="URK2385" s="470"/>
      <c r="URL2385" s="467"/>
      <c r="URM2385" s="559"/>
      <c r="URN2385" s="467"/>
      <c r="URO2385" s="467"/>
      <c r="URP2385" s="467"/>
      <c r="URQ2385" s="467"/>
      <c r="URR2385" s="467"/>
      <c r="URS2385" s="467"/>
      <c r="URT2385" s="467"/>
      <c r="URU2385" s="467"/>
      <c r="URV2385" s="467"/>
      <c r="URW2385" s="467"/>
      <c r="URX2385" s="467"/>
      <c r="URY2385" s="467"/>
      <c r="URZ2385" s="467"/>
      <c r="USA2385" s="467"/>
      <c r="USB2385" s="467"/>
      <c r="USC2385" s="467"/>
      <c r="USD2385" s="467"/>
      <c r="USE2385" s="467"/>
      <c r="USF2385" s="467"/>
      <c r="USG2385" s="467"/>
      <c r="USH2385" s="467"/>
      <c r="USI2385" s="467"/>
      <c r="USJ2385" s="1055"/>
      <c r="USK2385" s="695"/>
      <c r="USL2385" s="696"/>
      <c r="USM2385" s="696"/>
      <c r="USN2385" s="697"/>
      <c r="USO2385" s="697"/>
      <c r="USP2385" s="473"/>
      <c r="USQ2385" s="470"/>
      <c r="USR2385" s="470"/>
      <c r="USS2385" s="470"/>
      <c r="UST2385" s="677"/>
      <c r="USU2385" s="470"/>
      <c r="USV2385" s="467"/>
      <c r="USW2385" s="559"/>
      <c r="USX2385" s="467"/>
      <c r="USY2385" s="467"/>
      <c r="USZ2385" s="467"/>
      <c r="UTA2385" s="467"/>
      <c r="UTB2385" s="467"/>
      <c r="UTC2385" s="467"/>
      <c r="UTD2385" s="467"/>
      <c r="UTE2385" s="467"/>
      <c r="UTF2385" s="467"/>
      <c r="UTG2385" s="467"/>
      <c r="UTH2385" s="467"/>
      <c r="UTI2385" s="467"/>
      <c r="UTJ2385" s="467"/>
      <c r="UTK2385" s="467"/>
      <c r="UTL2385" s="467"/>
      <c r="UTM2385" s="467"/>
      <c r="UTN2385" s="467"/>
      <c r="UTO2385" s="467"/>
      <c r="UTP2385" s="467"/>
      <c r="UTQ2385" s="467"/>
      <c r="UTR2385" s="467"/>
      <c r="UTS2385" s="467"/>
      <c r="UTT2385" s="1055"/>
      <c r="UTU2385" s="695"/>
      <c r="UTV2385" s="696"/>
      <c r="UTW2385" s="696"/>
      <c r="UTX2385" s="697"/>
      <c r="UTY2385" s="697"/>
      <c r="UTZ2385" s="473"/>
      <c r="UUA2385" s="470"/>
      <c r="UUB2385" s="470"/>
      <c r="UUC2385" s="470"/>
      <c r="UUD2385" s="677"/>
      <c r="UUE2385" s="470"/>
      <c r="UUF2385" s="467"/>
      <c r="UUG2385" s="559"/>
      <c r="UUH2385" s="467"/>
      <c r="UUI2385" s="467"/>
      <c r="UUJ2385" s="467"/>
      <c r="UUK2385" s="467"/>
      <c r="UUL2385" s="467"/>
      <c r="UUM2385" s="467"/>
      <c r="UUN2385" s="467"/>
      <c r="UUO2385" s="467"/>
      <c r="UUP2385" s="467"/>
      <c r="UUQ2385" s="467"/>
      <c r="UUR2385" s="467"/>
      <c r="UUS2385" s="467"/>
      <c r="UUT2385" s="467"/>
      <c r="UUU2385" s="467"/>
      <c r="UUV2385" s="467"/>
      <c r="UUW2385" s="467"/>
      <c r="UUX2385" s="467"/>
      <c r="UUY2385" s="467"/>
      <c r="UUZ2385" s="467"/>
      <c r="UVA2385" s="467"/>
      <c r="UVB2385" s="467"/>
      <c r="UVC2385" s="467"/>
      <c r="UVD2385" s="1055"/>
      <c r="UVE2385" s="695"/>
      <c r="UVF2385" s="696"/>
      <c r="UVG2385" s="696"/>
      <c r="UVH2385" s="697"/>
      <c r="UVI2385" s="697"/>
      <c r="UVJ2385" s="473"/>
      <c r="UVK2385" s="470"/>
      <c r="UVL2385" s="470"/>
      <c r="UVM2385" s="470"/>
      <c r="UVN2385" s="677"/>
      <c r="UVO2385" s="470"/>
      <c r="UVP2385" s="467"/>
      <c r="UVQ2385" s="559"/>
      <c r="UVR2385" s="467"/>
      <c r="UVS2385" s="467"/>
      <c r="UVT2385" s="467"/>
      <c r="UVU2385" s="467"/>
      <c r="UVV2385" s="467"/>
      <c r="UVW2385" s="467"/>
      <c r="UVX2385" s="467"/>
      <c r="UVY2385" s="467"/>
      <c r="UVZ2385" s="467"/>
      <c r="UWA2385" s="467"/>
      <c r="UWB2385" s="467"/>
      <c r="UWC2385" s="467"/>
      <c r="UWD2385" s="467"/>
      <c r="UWE2385" s="467"/>
      <c r="UWF2385" s="467"/>
      <c r="UWG2385" s="467"/>
      <c r="UWH2385" s="467"/>
      <c r="UWI2385" s="467"/>
      <c r="UWJ2385" s="467"/>
      <c r="UWK2385" s="467"/>
      <c r="UWL2385" s="467"/>
      <c r="UWM2385" s="467"/>
      <c r="UWN2385" s="1055"/>
      <c r="UWO2385" s="695"/>
      <c r="UWP2385" s="696"/>
      <c r="UWQ2385" s="696"/>
      <c r="UWR2385" s="697"/>
      <c r="UWS2385" s="697"/>
      <c r="UWT2385" s="473"/>
      <c r="UWU2385" s="470"/>
      <c r="UWV2385" s="470"/>
      <c r="UWW2385" s="470"/>
      <c r="UWX2385" s="677"/>
      <c r="UWY2385" s="470"/>
      <c r="UWZ2385" s="467"/>
      <c r="UXA2385" s="559"/>
      <c r="UXB2385" s="467"/>
      <c r="UXC2385" s="467"/>
      <c r="UXD2385" s="467"/>
      <c r="UXE2385" s="467"/>
      <c r="UXF2385" s="467"/>
      <c r="UXG2385" s="467"/>
      <c r="UXH2385" s="467"/>
      <c r="UXI2385" s="467"/>
      <c r="UXJ2385" s="467"/>
      <c r="UXK2385" s="467"/>
      <c r="UXL2385" s="467"/>
      <c r="UXM2385" s="467"/>
      <c r="UXN2385" s="467"/>
      <c r="UXO2385" s="467"/>
      <c r="UXP2385" s="467"/>
      <c r="UXQ2385" s="467"/>
      <c r="UXR2385" s="467"/>
      <c r="UXS2385" s="467"/>
      <c r="UXT2385" s="467"/>
      <c r="UXU2385" s="467"/>
      <c r="UXV2385" s="467"/>
      <c r="UXW2385" s="467"/>
      <c r="UXX2385" s="1055"/>
      <c r="UXY2385" s="695"/>
      <c r="UXZ2385" s="696"/>
      <c r="UYA2385" s="696"/>
      <c r="UYB2385" s="697"/>
      <c r="UYC2385" s="697"/>
      <c r="UYD2385" s="473"/>
      <c r="UYE2385" s="470"/>
      <c r="UYF2385" s="470"/>
      <c r="UYG2385" s="470"/>
      <c r="UYH2385" s="677"/>
      <c r="UYI2385" s="470"/>
      <c r="UYJ2385" s="467"/>
      <c r="UYK2385" s="559"/>
      <c r="UYL2385" s="467"/>
      <c r="UYM2385" s="467"/>
      <c r="UYN2385" s="467"/>
      <c r="UYO2385" s="467"/>
      <c r="UYP2385" s="467"/>
      <c r="UYQ2385" s="467"/>
      <c r="UYR2385" s="467"/>
      <c r="UYS2385" s="467"/>
      <c r="UYT2385" s="467"/>
      <c r="UYU2385" s="467"/>
      <c r="UYV2385" s="467"/>
      <c r="UYW2385" s="467"/>
      <c r="UYX2385" s="467"/>
      <c r="UYY2385" s="467"/>
      <c r="UYZ2385" s="467"/>
      <c r="UZA2385" s="467"/>
      <c r="UZB2385" s="467"/>
      <c r="UZC2385" s="467"/>
      <c r="UZD2385" s="467"/>
      <c r="UZE2385" s="467"/>
      <c r="UZF2385" s="467"/>
      <c r="UZG2385" s="467"/>
      <c r="UZH2385" s="1055"/>
      <c r="UZI2385" s="695"/>
      <c r="UZJ2385" s="696"/>
      <c r="UZK2385" s="696"/>
      <c r="UZL2385" s="697"/>
      <c r="UZM2385" s="697"/>
      <c r="UZN2385" s="473"/>
      <c r="UZO2385" s="470"/>
      <c r="UZP2385" s="470"/>
      <c r="UZQ2385" s="470"/>
      <c r="UZR2385" s="677"/>
      <c r="UZS2385" s="470"/>
      <c r="UZT2385" s="467"/>
      <c r="UZU2385" s="559"/>
      <c r="UZV2385" s="467"/>
      <c r="UZW2385" s="467"/>
      <c r="UZX2385" s="467"/>
      <c r="UZY2385" s="467"/>
      <c r="UZZ2385" s="467"/>
      <c r="VAA2385" s="467"/>
      <c r="VAB2385" s="467"/>
      <c r="VAC2385" s="467"/>
      <c r="VAD2385" s="467"/>
      <c r="VAE2385" s="467"/>
      <c r="VAF2385" s="467"/>
      <c r="VAG2385" s="467"/>
      <c r="VAH2385" s="467"/>
      <c r="VAI2385" s="467"/>
      <c r="VAJ2385" s="467"/>
      <c r="VAK2385" s="467"/>
      <c r="VAL2385" s="467"/>
      <c r="VAM2385" s="467"/>
      <c r="VAN2385" s="467"/>
      <c r="VAO2385" s="467"/>
      <c r="VAP2385" s="467"/>
      <c r="VAQ2385" s="467"/>
      <c r="VAR2385" s="1055"/>
      <c r="VAS2385" s="695"/>
      <c r="VAT2385" s="696"/>
      <c r="VAU2385" s="696"/>
      <c r="VAV2385" s="697"/>
      <c r="VAW2385" s="697"/>
      <c r="VAX2385" s="473"/>
      <c r="VAY2385" s="470"/>
      <c r="VAZ2385" s="470"/>
      <c r="VBA2385" s="470"/>
      <c r="VBB2385" s="677"/>
      <c r="VBC2385" s="470"/>
      <c r="VBD2385" s="467"/>
      <c r="VBE2385" s="559"/>
      <c r="VBF2385" s="467"/>
      <c r="VBG2385" s="467"/>
      <c r="VBH2385" s="467"/>
      <c r="VBI2385" s="467"/>
      <c r="VBJ2385" s="467"/>
      <c r="VBK2385" s="467"/>
      <c r="VBL2385" s="467"/>
      <c r="VBM2385" s="467"/>
      <c r="VBN2385" s="467"/>
      <c r="VBO2385" s="467"/>
      <c r="VBP2385" s="467"/>
      <c r="VBQ2385" s="467"/>
      <c r="VBR2385" s="467"/>
      <c r="VBS2385" s="467"/>
      <c r="VBT2385" s="467"/>
      <c r="VBU2385" s="467"/>
      <c r="VBV2385" s="467"/>
      <c r="VBW2385" s="467"/>
      <c r="VBX2385" s="467"/>
      <c r="VBY2385" s="467"/>
      <c r="VBZ2385" s="467"/>
      <c r="VCA2385" s="467"/>
      <c r="VCB2385" s="1055"/>
      <c r="VCC2385" s="695"/>
      <c r="VCD2385" s="696"/>
      <c r="VCE2385" s="696"/>
      <c r="VCF2385" s="697"/>
      <c r="VCG2385" s="697"/>
      <c r="VCH2385" s="473"/>
      <c r="VCI2385" s="470"/>
      <c r="VCJ2385" s="470"/>
      <c r="VCK2385" s="470"/>
      <c r="VCL2385" s="677"/>
      <c r="VCM2385" s="470"/>
      <c r="VCN2385" s="467"/>
      <c r="VCO2385" s="559"/>
      <c r="VCP2385" s="467"/>
      <c r="VCQ2385" s="467"/>
      <c r="VCR2385" s="467"/>
      <c r="VCS2385" s="467"/>
      <c r="VCT2385" s="467"/>
      <c r="VCU2385" s="467"/>
      <c r="VCV2385" s="467"/>
      <c r="VCW2385" s="467"/>
      <c r="VCX2385" s="467"/>
      <c r="VCY2385" s="467"/>
      <c r="VCZ2385" s="467"/>
      <c r="VDA2385" s="467"/>
      <c r="VDB2385" s="467"/>
      <c r="VDC2385" s="467"/>
      <c r="VDD2385" s="467"/>
      <c r="VDE2385" s="467"/>
      <c r="VDF2385" s="467"/>
      <c r="VDG2385" s="467"/>
      <c r="VDH2385" s="467"/>
      <c r="VDI2385" s="467"/>
      <c r="VDJ2385" s="467"/>
      <c r="VDK2385" s="467"/>
      <c r="VDL2385" s="1055"/>
      <c r="VDM2385" s="695"/>
      <c r="VDN2385" s="696"/>
      <c r="VDO2385" s="696"/>
      <c r="VDP2385" s="697"/>
      <c r="VDQ2385" s="697"/>
      <c r="VDR2385" s="473"/>
      <c r="VDS2385" s="470"/>
      <c r="VDT2385" s="470"/>
      <c r="VDU2385" s="470"/>
      <c r="VDV2385" s="677"/>
      <c r="VDW2385" s="470"/>
      <c r="VDX2385" s="467"/>
      <c r="VDY2385" s="559"/>
      <c r="VDZ2385" s="467"/>
      <c r="VEA2385" s="467"/>
      <c r="VEB2385" s="467"/>
      <c r="VEC2385" s="467"/>
      <c r="VED2385" s="467"/>
      <c r="VEE2385" s="467"/>
      <c r="VEF2385" s="467"/>
      <c r="VEG2385" s="467"/>
      <c r="VEH2385" s="467"/>
      <c r="VEI2385" s="467"/>
      <c r="VEJ2385" s="467"/>
      <c r="VEK2385" s="467"/>
      <c r="VEL2385" s="467"/>
      <c r="VEM2385" s="467"/>
      <c r="VEN2385" s="467"/>
      <c r="VEO2385" s="467"/>
      <c r="VEP2385" s="467"/>
      <c r="VEQ2385" s="467"/>
      <c r="VER2385" s="467"/>
      <c r="VES2385" s="467"/>
      <c r="VET2385" s="467"/>
      <c r="VEU2385" s="467"/>
      <c r="VEV2385" s="1055"/>
      <c r="VEW2385" s="695"/>
      <c r="VEX2385" s="696"/>
      <c r="VEY2385" s="696"/>
      <c r="VEZ2385" s="697"/>
      <c r="VFA2385" s="697"/>
      <c r="VFB2385" s="473"/>
      <c r="VFC2385" s="470"/>
      <c r="VFD2385" s="470"/>
      <c r="VFE2385" s="470"/>
      <c r="VFF2385" s="677"/>
      <c r="VFG2385" s="470"/>
      <c r="VFH2385" s="467"/>
      <c r="VFI2385" s="559"/>
      <c r="VFJ2385" s="467"/>
      <c r="VFK2385" s="467"/>
      <c r="VFL2385" s="467"/>
      <c r="VFM2385" s="467"/>
      <c r="VFN2385" s="467"/>
      <c r="VFO2385" s="467"/>
      <c r="VFP2385" s="467"/>
      <c r="VFQ2385" s="467"/>
      <c r="VFR2385" s="467"/>
      <c r="VFS2385" s="467"/>
      <c r="VFT2385" s="467"/>
      <c r="VFU2385" s="467"/>
      <c r="VFV2385" s="467"/>
      <c r="VFW2385" s="467"/>
      <c r="VFX2385" s="467"/>
      <c r="VFY2385" s="467"/>
      <c r="VFZ2385" s="467"/>
      <c r="VGA2385" s="467"/>
      <c r="VGB2385" s="467"/>
      <c r="VGC2385" s="467"/>
      <c r="VGD2385" s="467"/>
      <c r="VGE2385" s="467"/>
      <c r="VGF2385" s="1055"/>
      <c r="VGG2385" s="695"/>
      <c r="VGH2385" s="696"/>
      <c r="VGI2385" s="696"/>
      <c r="VGJ2385" s="697"/>
      <c r="VGK2385" s="697"/>
      <c r="VGL2385" s="473"/>
      <c r="VGM2385" s="470"/>
      <c r="VGN2385" s="470"/>
      <c r="VGO2385" s="470"/>
      <c r="VGP2385" s="677"/>
      <c r="VGQ2385" s="470"/>
      <c r="VGR2385" s="467"/>
      <c r="VGS2385" s="559"/>
      <c r="VGT2385" s="467"/>
      <c r="VGU2385" s="467"/>
      <c r="VGV2385" s="467"/>
      <c r="VGW2385" s="467"/>
      <c r="VGX2385" s="467"/>
      <c r="VGY2385" s="467"/>
      <c r="VGZ2385" s="467"/>
      <c r="VHA2385" s="467"/>
      <c r="VHB2385" s="467"/>
      <c r="VHC2385" s="467"/>
      <c r="VHD2385" s="467"/>
      <c r="VHE2385" s="467"/>
      <c r="VHF2385" s="467"/>
      <c r="VHG2385" s="467"/>
      <c r="VHH2385" s="467"/>
      <c r="VHI2385" s="467"/>
      <c r="VHJ2385" s="467"/>
      <c r="VHK2385" s="467"/>
      <c r="VHL2385" s="467"/>
      <c r="VHM2385" s="467"/>
      <c r="VHN2385" s="467"/>
      <c r="VHO2385" s="467"/>
      <c r="VHP2385" s="1055"/>
      <c r="VHQ2385" s="695"/>
      <c r="VHR2385" s="696"/>
      <c r="VHS2385" s="696"/>
      <c r="VHT2385" s="697"/>
      <c r="VHU2385" s="697"/>
      <c r="VHV2385" s="473"/>
      <c r="VHW2385" s="470"/>
      <c r="VHX2385" s="470"/>
      <c r="VHY2385" s="470"/>
      <c r="VHZ2385" s="677"/>
      <c r="VIA2385" s="470"/>
      <c r="VIB2385" s="467"/>
      <c r="VIC2385" s="559"/>
      <c r="VID2385" s="467"/>
      <c r="VIE2385" s="467"/>
      <c r="VIF2385" s="467"/>
      <c r="VIG2385" s="467"/>
      <c r="VIH2385" s="467"/>
      <c r="VII2385" s="467"/>
      <c r="VIJ2385" s="467"/>
      <c r="VIK2385" s="467"/>
      <c r="VIL2385" s="467"/>
      <c r="VIM2385" s="467"/>
      <c r="VIN2385" s="467"/>
      <c r="VIO2385" s="467"/>
      <c r="VIP2385" s="467"/>
      <c r="VIQ2385" s="467"/>
      <c r="VIR2385" s="467"/>
      <c r="VIS2385" s="467"/>
      <c r="VIT2385" s="467"/>
      <c r="VIU2385" s="467"/>
      <c r="VIV2385" s="467"/>
      <c r="VIW2385" s="467"/>
      <c r="VIX2385" s="467"/>
      <c r="VIY2385" s="467"/>
      <c r="VIZ2385" s="1055"/>
      <c r="VJA2385" s="695"/>
      <c r="VJB2385" s="696"/>
      <c r="VJC2385" s="696"/>
      <c r="VJD2385" s="697"/>
      <c r="VJE2385" s="697"/>
      <c r="VJF2385" s="473"/>
      <c r="VJG2385" s="470"/>
      <c r="VJH2385" s="470"/>
      <c r="VJI2385" s="470"/>
      <c r="VJJ2385" s="677"/>
      <c r="VJK2385" s="470"/>
      <c r="VJL2385" s="467"/>
      <c r="VJM2385" s="559"/>
      <c r="VJN2385" s="467"/>
      <c r="VJO2385" s="467"/>
      <c r="VJP2385" s="467"/>
      <c r="VJQ2385" s="467"/>
      <c r="VJR2385" s="467"/>
      <c r="VJS2385" s="467"/>
      <c r="VJT2385" s="467"/>
      <c r="VJU2385" s="467"/>
      <c r="VJV2385" s="467"/>
      <c r="VJW2385" s="467"/>
      <c r="VJX2385" s="467"/>
      <c r="VJY2385" s="467"/>
      <c r="VJZ2385" s="467"/>
      <c r="VKA2385" s="467"/>
      <c r="VKB2385" s="467"/>
      <c r="VKC2385" s="467"/>
      <c r="VKD2385" s="467"/>
      <c r="VKE2385" s="467"/>
      <c r="VKF2385" s="467"/>
      <c r="VKG2385" s="467"/>
      <c r="VKH2385" s="467"/>
      <c r="VKI2385" s="467"/>
      <c r="VKJ2385" s="1055"/>
      <c r="VKK2385" s="695"/>
      <c r="VKL2385" s="696"/>
      <c r="VKM2385" s="696"/>
      <c r="VKN2385" s="697"/>
      <c r="VKO2385" s="697"/>
      <c r="VKP2385" s="473"/>
      <c r="VKQ2385" s="470"/>
      <c r="VKR2385" s="470"/>
      <c r="VKS2385" s="470"/>
      <c r="VKT2385" s="677"/>
      <c r="VKU2385" s="470"/>
      <c r="VKV2385" s="467"/>
      <c r="VKW2385" s="559"/>
      <c r="VKX2385" s="467"/>
      <c r="VKY2385" s="467"/>
      <c r="VKZ2385" s="467"/>
      <c r="VLA2385" s="467"/>
      <c r="VLB2385" s="467"/>
      <c r="VLC2385" s="467"/>
      <c r="VLD2385" s="467"/>
      <c r="VLE2385" s="467"/>
      <c r="VLF2385" s="467"/>
      <c r="VLG2385" s="467"/>
      <c r="VLH2385" s="467"/>
      <c r="VLI2385" s="467"/>
      <c r="VLJ2385" s="467"/>
      <c r="VLK2385" s="467"/>
      <c r="VLL2385" s="467"/>
      <c r="VLM2385" s="467"/>
      <c r="VLN2385" s="467"/>
      <c r="VLO2385" s="467"/>
      <c r="VLP2385" s="467"/>
      <c r="VLQ2385" s="467"/>
      <c r="VLR2385" s="467"/>
      <c r="VLS2385" s="467"/>
      <c r="VLT2385" s="1055"/>
      <c r="VLU2385" s="695"/>
      <c r="VLV2385" s="696"/>
      <c r="VLW2385" s="696"/>
      <c r="VLX2385" s="697"/>
      <c r="VLY2385" s="697"/>
      <c r="VLZ2385" s="473"/>
      <c r="VMA2385" s="470"/>
      <c r="VMB2385" s="470"/>
      <c r="VMC2385" s="470"/>
      <c r="VMD2385" s="677"/>
      <c r="VME2385" s="470"/>
      <c r="VMF2385" s="467"/>
      <c r="VMG2385" s="559"/>
      <c r="VMH2385" s="467"/>
      <c r="VMI2385" s="467"/>
      <c r="VMJ2385" s="467"/>
      <c r="VMK2385" s="467"/>
      <c r="VML2385" s="467"/>
      <c r="VMM2385" s="467"/>
      <c r="VMN2385" s="467"/>
      <c r="VMO2385" s="467"/>
      <c r="VMP2385" s="467"/>
      <c r="VMQ2385" s="467"/>
      <c r="VMR2385" s="467"/>
      <c r="VMS2385" s="467"/>
      <c r="VMT2385" s="467"/>
      <c r="VMU2385" s="467"/>
      <c r="VMV2385" s="467"/>
      <c r="VMW2385" s="467"/>
      <c r="VMX2385" s="467"/>
      <c r="VMY2385" s="467"/>
      <c r="VMZ2385" s="467"/>
      <c r="VNA2385" s="467"/>
      <c r="VNB2385" s="467"/>
      <c r="VNC2385" s="467"/>
      <c r="VND2385" s="1055"/>
      <c r="VNE2385" s="695"/>
      <c r="VNF2385" s="696"/>
      <c r="VNG2385" s="696"/>
      <c r="VNH2385" s="697"/>
      <c r="VNI2385" s="697"/>
      <c r="VNJ2385" s="473"/>
      <c r="VNK2385" s="470"/>
      <c r="VNL2385" s="470"/>
      <c r="VNM2385" s="470"/>
      <c r="VNN2385" s="677"/>
      <c r="VNO2385" s="470"/>
      <c r="VNP2385" s="467"/>
      <c r="VNQ2385" s="559"/>
      <c r="VNR2385" s="467"/>
      <c r="VNS2385" s="467"/>
      <c r="VNT2385" s="467"/>
      <c r="VNU2385" s="467"/>
      <c r="VNV2385" s="467"/>
      <c r="VNW2385" s="467"/>
      <c r="VNX2385" s="467"/>
      <c r="VNY2385" s="467"/>
      <c r="VNZ2385" s="467"/>
      <c r="VOA2385" s="467"/>
      <c r="VOB2385" s="467"/>
      <c r="VOC2385" s="467"/>
      <c r="VOD2385" s="467"/>
      <c r="VOE2385" s="467"/>
      <c r="VOF2385" s="467"/>
      <c r="VOG2385" s="467"/>
      <c r="VOH2385" s="467"/>
      <c r="VOI2385" s="467"/>
      <c r="VOJ2385" s="467"/>
      <c r="VOK2385" s="467"/>
      <c r="VOL2385" s="467"/>
      <c r="VOM2385" s="467"/>
      <c r="VON2385" s="1055"/>
      <c r="VOO2385" s="695"/>
      <c r="VOP2385" s="696"/>
      <c r="VOQ2385" s="696"/>
      <c r="VOR2385" s="697"/>
      <c r="VOS2385" s="697"/>
      <c r="VOT2385" s="473"/>
      <c r="VOU2385" s="470"/>
      <c r="VOV2385" s="470"/>
      <c r="VOW2385" s="470"/>
      <c r="VOX2385" s="677"/>
      <c r="VOY2385" s="470"/>
      <c r="VOZ2385" s="467"/>
      <c r="VPA2385" s="559"/>
      <c r="VPB2385" s="467"/>
      <c r="VPC2385" s="467"/>
      <c r="VPD2385" s="467"/>
      <c r="VPE2385" s="467"/>
      <c r="VPF2385" s="467"/>
      <c r="VPG2385" s="467"/>
      <c r="VPH2385" s="467"/>
      <c r="VPI2385" s="467"/>
      <c r="VPJ2385" s="467"/>
      <c r="VPK2385" s="467"/>
      <c r="VPL2385" s="467"/>
      <c r="VPM2385" s="467"/>
      <c r="VPN2385" s="467"/>
      <c r="VPO2385" s="467"/>
      <c r="VPP2385" s="467"/>
      <c r="VPQ2385" s="467"/>
      <c r="VPR2385" s="467"/>
      <c r="VPS2385" s="467"/>
      <c r="VPT2385" s="467"/>
      <c r="VPU2385" s="467"/>
      <c r="VPV2385" s="467"/>
      <c r="VPW2385" s="467"/>
      <c r="VPX2385" s="1055"/>
      <c r="VPY2385" s="695"/>
      <c r="VPZ2385" s="696"/>
      <c r="VQA2385" s="696"/>
      <c r="VQB2385" s="697"/>
      <c r="VQC2385" s="697"/>
      <c r="VQD2385" s="473"/>
      <c r="VQE2385" s="470"/>
      <c r="VQF2385" s="470"/>
      <c r="VQG2385" s="470"/>
      <c r="VQH2385" s="677"/>
      <c r="VQI2385" s="470"/>
      <c r="VQJ2385" s="467"/>
      <c r="VQK2385" s="559"/>
      <c r="VQL2385" s="467"/>
      <c r="VQM2385" s="467"/>
      <c r="VQN2385" s="467"/>
      <c r="VQO2385" s="467"/>
      <c r="VQP2385" s="467"/>
      <c r="VQQ2385" s="467"/>
      <c r="VQR2385" s="467"/>
      <c r="VQS2385" s="467"/>
      <c r="VQT2385" s="467"/>
      <c r="VQU2385" s="467"/>
      <c r="VQV2385" s="467"/>
      <c r="VQW2385" s="467"/>
      <c r="VQX2385" s="467"/>
      <c r="VQY2385" s="467"/>
      <c r="VQZ2385" s="467"/>
      <c r="VRA2385" s="467"/>
      <c r="VRB2385" s="467"/>
      <c r="VRC2385" s="467"/>
      <c r="VRD2385" s="467"/>
      <c r="VRE2385" s="467"/>
      <c r="VRF2385" s="467"/>
      <c r="VRG2385" s="467"/>
      <c r="VRH2385" s="1055"/>
      <c r="VRI2385" s="695"/>
      <c r="VRJ2385" s="696"/>
      <c r="VRK2385" s="696"/>
      <c r="VRL2385" s="697"/>
      <c r="VRM2385" s="697"/>
      <c r="VRN2385" s="473"/>
      <c r="VRO2385" s="470"/>
      <c r="VRP2385" s="470"/>
      <c r="VRQ2385" s="470"/>
      <c r="VRR2385" s="677"/>
      <c r="VRS2385" s="470"/>
      <c r="VRT2385" s="467"/>
      <c r="VRU2385" s="559"/>
      <c r="VRV2385" s="467"/>
      <c r="VRW2385" s="467"/>
      <c r="VRX2385" s="467"/>
      <c r="VRY2385" s="467"/>
      <c r="VRZ2385" s="467"/>
      <c r="VSA2385" s="467"/>
      <c r="VSB2385" s="467"/>
      <c r="VSC2385" s="467"/>
      <c r="VSD2385" s="467"/>
      <c r="VSE2385" s="467"/>
      <c r="VSF2385" s="467"/>
      <c r="VSG2385" s="467"/>
      <c r="VSH2385" s="467"/>
      <c r="VSI2385" s="467"/>
      <c r="VSJ2385" s="467"/>
      <c r="VSK2385" s="467"/>
      <c r="VSL2385" s="467"/>
      <c r="VSM2385" s="467"/>
      <c r="VSN2385" s="467"/>
      <c r="VSO2385" s="467"/>
      <c r="VSP2385" s="467"/>
      <c r="VSQ2385" s="467"/>
      <c r="VSR2385" s="1055"/>
      <c r="VSS2385" s="695"/>
      <c r="VST2385" s="696"/>
      <c r="VSU2385" s="696"/>
      <c r="VSV2385" s="697"/>
      <c r="VSW2385" s="697"/>
      <c r="VSX2385" s="473"/>
      <c r="VSY2385" s="470"/>
      <c r="VSZ2385" s="470"/>
      <c r="VTA2385" s="470"/>
      <c r="VTB2385" s="677"/>
      <c r="VTC2385" s="470"/>
      <c r="VTD2385" s="467"/>
      <c r="VTE2385" s="559"/>
      <c r="VTF2385" s="467"/>
      <c r="VTG2385" s="467"/>
      <c r="VTH2385" s="467"/>
      <c r="VTI2385" s="467"/>
      <c r="VTJ2385" s="467"/>
      <c r="VTK2385" s="467"/>
      <c r="VTL2385" s="467"/>
      <c r="VTM2385" s="467"/>
      <c r="VTN2385" s="467"/>
      <c r="VTO2385" s="467"/>
      <c r="VTP2385" s="467"/>
      <c r="VTQ2385" s="467"/>
      <c r="VTR2385" s="467"/>
      <c r="VTS2385" s="467"/>
      <c r="VTT2385" s="467"/>
      <c r="VTU2385" s="467"/>
      <c r="VTV2385" s="467"/>
      <c r="VTW2385" s="467"/>
      <c r="VTX2385" s="467"/>
      <c r="VTY2385" s="467"/>
      <c r="VTZ2385" s="467"/>
      <c r="VUA2385" s="467"/>
      <c r="VUB2385" s="1055"/>
      <c r="VUC2385" s="695"/>
      <c r="VUD2385" s="696"/>
      <c r="VUE2385" s="696"/>
      <c r="VUF2385" s="697"/>
      <c r="VUG2385" s="697"/>
      <c r="VUH2385" s="473"/>
      <c r="VUI2385" s="470"/>
      <c r="VUJ2385" s="470"/>
      <c r="VUK2385" s="470"/>
      <c r="VUL2385" s="677"/>
      <c r="VUM2385" s="470"/>
      <c r="VUN2385" s="467"/>
      <c r="VUO2385" s="559"/>
      <c r="VUP2385" s="467"/>
      <c r="VUQ2385" s="467"/>
      <c r="VUR2385" s="467"/>
      <c r="VUS2385" s="467"/>
      <c r="VUT2385" s="467"/>
      <c r="VUU2385" s="467"/>
      <c r="VUV2385" s="467"/>
      <c r="VUW2385" s="467"/>
      <c r="VUX2385" s="467"/>
      <c r="VUY2385" s="467"/>
      <c r="VUZ2385" s="467"/>
      <c r="VVA2385" s="467"/>
      <c r="VVB2385" s="467"/>
      <c r="VVC2385" s="467"/>
      <c r="VVD2385" s="467"/>
      <c r="VVE2385" s="467"/>
      <c r="VVF2385" s="467"/>
      <c r="VVG2385" s="467"/>
      <c r="VVH2385" s="467"/>
      <c r="VVI2385" s="467"/>
      <c r="VVJ2385" s="467"/>
      <c r="VVK2385" s="467"/>
      <c r="VVL2385" s="1055"/>
      <c r="VVM2385" s="695"/>
      <c r="VVN2385" s="696"/>
      <c r="VVO2385" s="696"/>
      <c r="VVP2385" s="697"/>
      <c r="VVQ2385" s="697"/>
      <c r="VVR2385" s="473"/>
      <c r="VVS2385" s="470"/>
      <c r="VVT2385" s="470"/>
      <c r="VVU2385" s="470"/>
      <c r="VVV2385" s="677"/>
      <c r="VVW2385" s="470"/>
      <c r="VVX2385" s="467"/>
      <c r="VVY2385" s="559"/>
      <c r="VVZ2385" s="467"/>
      <c r="VWA2385" s="467"/>
      <c r="VWB2385" s="467"/>
      <c r="VWC2385" s="467"/>
      <c r="VWD2385" s="467"/>
      <c r="VWE2385" s="467"/>
      <c r="VWF2385" s="467"/>
      <c r="VWG2385" s="467"/>
      <c r="VWH2385" s="467"/>
      <c r="VWI2385" s="467"/>
      <c r="VWJ2385" s="467"/>
      <c r="VWK2385" s="467"/>
      <c r="VWL2385" s="467"/>
      <c r="VWM2385" s="467"/>
      <c r="VWN2385" s="467"/>
      <c r="VWO2385" s="467"/>
      <c r="VWP2385" s="467"/>
      <c r="VWQ2385" s="467"/>
      <c r="VWR2385" s="467"/>
      <c r="VWS2385" s="467"/>
      <c r="VWT2385" s="467"/>
      <c r="VWU2385" s="467"/>
      <c r="VWV2385" s="1055"/>
      <c r="VWW2385" s="695"/>
      <c r="VWX2385" s="696"/>
      <c r="VWY2385" s="696"/>
      <c r="VWZ2385" s="697"/>
      <c r="VXA2385" s="697"/>
      <c r="VXB2385" s="473"/>
      <c r="VXC2385" s="470"/>
      <c r="VXD2385" s="470"/>
      <c r="VXE2385" s="470"/>
      <c r="VXF2385" s="677"/>
      <c r="VXG2385" s="470"/>
      <c r="VXH2385" s="467"/>
      <c r="VXI2385" s="559"/>
      <c r="VXJ2385" s="467"/>
      <c r="VXK2385" s="467"/>
      <c r="VXL2385" s="467"/>
      <c r="VXM2385" s="467"/>
      <c r="VXN2385" s="467"/>
      <c r="VXO2385" s="467"/>
      <c r="VXP2385" s="467"/>
      <c r="VXQ2385" s="467"/>
      <c r="VXR2385" s="467"/>
      <c r="VXS2385" s="467"/>
      <c r="VXT2385" s="467"/>
      <c r="VXU2385" s="467"/>
      <c r="VXV2385" s="467"/>
      <c r="VXW2385" s="467"/>
      <c r="VXX2385" s="467"/>
      <c r="VXY2385" s="467"/>
      <c r="VXZ2385" s="467"/>
      <c r="VYA2385" s="467"/>
      <c r="VYB2385" s="467"/>
      <c r="VYC2385" s="467"/>
      <c r="VYD2385" s="467"/>
      <c r="VYE2385" s="467"/>
      <c r="VYF2385" s="1055"/>
      <c r="VYG2385" s="695"/>
      <c r="VYH2385" s="696"/>
      <c r="VYI2385" s="696"/>
      <c r="VYJ2385" s="697"/>
      <c r="VYK2385" s="697"/>
      <c r="VYL2385" s="473"/>
      <c r="VYM2385" s="470"/>
      <c r="VYN2385" s="470"/>
      <c r="VYO2385" s="470"/>
      <c r="VYP2385" s="677"/>
      <c r="VYQ2385" s="470"/>
      <c r="VYR2385" s="467"/>
      <c r="VYS2385" s="559"/>
      <c r="VYT2385" s="467"/>
      <c r="VYU2385" s="467"/>
      <c r="VYV2385" s="467"/>
      <c r="VYW2385" s="467"/>
      <c r="VYX2385" s="467"/>
      <c r="VYY2385" s="467"/>
      <c r="VYZ2385" s="467"/>
      <c r="VZA2385" s="467"/>
      <c r="VZB2385" s="467"/>
      <c r="VZC2385" s="467"/>
      <c r="VZD2385" s="467"/>
      <c r="VZE2385" s="467"/>
      <c r="VZF2385" s="467"/>
      <c r="VZG2385" s="467"/>
      <c r="VZH2385" s="467"/>
      <c r="VZI2385" s="467"/>
      <c r="VZJ2385" s="467"/>
      <c r="VZK2385" s="467"/>
      <c r="VZL2385" s="467"/>
      <c r="VZM2385" s="467"/>
      <c r="VZN2385" s="467"/>
      <c r="VZO2385" s="467"/>
      <c r="VZP2385" s="1055"/>
      <c r="VZQ2385" s="695"/>
      <c r="VZR2385" s="696"/>
      <c r="VZS2385" s="696"/>
      <c r="VZT2385" s="697"/>
      <c r="VZU2385" s="697"/>
      <c r="VZV2385" s="473"/>
      <c r="VZW2385" s="470"/>
      <c r="VZX2385" s="470"/>
      <c r="VZY2385" s="470"/>
      <c r="VZZ2385" s="677"/>
      <c r="WAA2385" s="470"/>
      <c r="WAB2385" s="467"/>
      <c r="WAC2385" s="559"/>
      <c r="WAD2385" s="467"/>
      <c r="WAE2385" s="467"/>
      <c r="WAF2385" s="467"/>
      <c r="WAG2385" s="467"/>
      <c r="WAH2385" s="467"/>
      <c r="WAI2385" s="467"/>
      <c r="WAJ2385" s="467"/>
      <c r="WAK2385" s="467"/>
      <c r="WAL2385" s="467"/>
      <c r="WAM2385" s="467"/>
      <c r="WAN2385" s="467"/>
      <c r="WAO2385" s="467"/>
      <c r="WAP2385" s="467"/>
      <c r="WAQ2385" s="467"/>
      <c r="WAR2385" s="467"/>
      <c r="WAS2385" s="467"/>
      <c r="WAT2385" s="467"/>
      <c r="WAU2385" s="467"/>
      <c r="WAV2385" s="467"/>
      <c r="WAW2385" s="467"/>
      <c r="WAX2385" s="467"/>
      <c r="WAY2385" s="467"/>
      <c r="WAZ2385" s="1055"/>
      <c r="WBA2385" s="695"/>
      <c r="WBB2385" s="696"/>
      <c r="WBC2385" s="696"/>
      <c r="WBD2385" s="697"/>
      <c r="WBE2385" s="697"/>
      <c r="WBF2385" s="473"/>
      <c r="WBG2385" s="470"/>
      <c r="WBH2385" s="470"/>
      <c r="WBI2385" s="470"/>
      <c r="WBJ2385" s="677"/>
      <c r="WBK2385" s="470"/>
      <c r="WBL2385" s="467"/>
      <c r="WBM2385" s="559"/>
      <c r="WBN2385" s="467"/>
      <c r="WBO2385" s="467"/>
      <c r="WBP2385" s="467"/>
      <c r="WBQ2385" s="467"/>
      <c r="WBR2385" s="467"/>
      <c r="WBS2385" s="467"/>
      <c r="WBT2385" s="467"/>
      <c r="WBU2385" s="467"/>
      <c r="WBV2385" s="467"/>
      <c r="WBW2385" s="467"/>
      <c r="WBX2385" s="467"/>
      <c r="WBY2385" s="467"/>
      <c r="WBZ2385" s="467"/>
      <c r="WCA2385" s="467"/>
      <c r="WCB2385" s="467"/>
      <c r="WCC2385" s="467"/>
      <c r="WCD2385" s="467"/>
      <c r="WCE2385" s="467"/>
      <c r="WCF2385" s="467"/>
      <c r="WCG2385" s="467"/>
      <c r="WCH2385" s="467"/>
      <c r="WCI2385" s="467"/>
      <c r="WCJ2385" s="1055"/>
      <c r="WCK2385" s="695"/>
      <c r="WCL2385" s="696"/>
      <c r="WCM2385" s="696"/>
      <c r="WCN2385" s="697"/>
      <c r="WCO2385" s="697"/>
      <c r="WCP2385" s="473"/>
      <c r="WCQ2385" s="470"/>
      <c r="WCR2385" s="470"/>
      <c r="WCS2385" s="470"/>
      <c r="WCT2385" s="677"/>
      <c r="WCU2385" s="470"/>
      <c r="WCV2385" s="467"/>
      <c r="WCW2385" s="559"/>
      <c r="WCX2385" s="467"/>
      <c r="WCY2385" s="467"/>
      <c r="WCZ2385" s="467"/>
      <c r="WDA2385" s="467"/>
      <c r="WDB2385" s="467"/>
      <c r="WDC2385" s="467"/>
      <c r="WDD2385" s="467"/>
      <c r="WDE2385" s="467"/>
      <c r="WDF2385" s="467"/>
      <c r="WDG2385" s="467"/>
      <c r="WDH2385" s="467"/>
      <c r="WDI2385" s="467"/>
      <c r="WDJ2385" s="467"/>
      <c r="WDK2385" s="467"/>
      <c r="WDL2385" s="467"/>
      <c r="WDM2385" s="467"/>
      <c r="WDN2385" s="467"/>
      <c r="WDO2385" s="467"/>
      <c r="WDP2385" s="467"/>
      <c r="WDQ2385" s="467"/>
      <c r="WDR2385" s="467"/>
      <c r="WDS2385" s="467"/>
      <c r="WDT2385" s="1055"/>
      <c r="WDU2385" s="695"/>
      <c r="WDV2385" s="696"/>
      <c r="WDW2385" s="696"/>
      <c r="WDX2385" s="697"/>
      <c r="WDY2385" s="697"/>
      <c r="WDZ2385" s="473"/>
      <c r="WEA2385" s="470"/>
      <c r="WEB2385" s="470"/>
      <c r="WEC2385" s="470"/>
      <c r="WED2385" s="677"/>
      <c r="WEE2385" s="470"/>
      <c r="WEF2385" s="467"/>
      <c r="WEG2385" s="559"/>
      <c r="WEH2385" s="467"/>
      <c r="WEI2385" s="467"/>
      <c r="WEJ2385" s="467"/>
      <c r="WEK2385" s="467"/>
      <c r="WEL2385" s="467"/>
      <c r="WEM2385" s="467"/>
      <c r="WEN2385" s="467"/>
      <c r="WEO2385" s="467"/>
      <c r="WEP2385" s="467"/>
      <c r="WEQ2385" s="467"/>
      <c r="WER2385" s="467"/>
      <c r="WES2385" s="467"/>
      <c r="WET2385" s="467"/>
      <c r="WEU2385" s="467"/>
      <c r="WEV2385" s="467"/>
      <c r="WEW2385" s="467"/>
      <c r="WEX2385" s="467"/>
      <c r="WEY2385" s="467"/>
      <c r="WEZ2385" s="467"/>
      <c r="WFA2385" s="467"/>
      <c r="WFB2385" s="467"/>
      <c r="WFC2385" s="467"/>
      <c r="WFD2385" s="1055"/>
      <c r="WFE2385" s="695"/>
      <c r="WFF2385" s="696"/>
      <c r="WFG2385" s="696"/>
      <c r="WFH2385" s="697"/>
      <c r="WFI2385" s="697"/>
      <c r="WFJ2385" s="473"/>
      <c r="WFK2385" s="470"/>
      <c r="WFL2385" s="470"/>
      <c r="WFM2385" s="470"/>
      <c r="WFN2385" s="677"/>
      <c r="WFO2385" s="470"/>
      <c r="WFP2385" s="467"/>
      <c r="WFQ2385" s="559"/>
      <c r="WFR2385" s="467"/>
      <c r="WFS2385" s="467"/>
      <c r="WFT2385" s="467"/>
      <c r="WFU2385" s="467"/>
      <c r="WFV2385" s="467"/>
      <c r="WFW2385" s="467"/>
      <c r="WFX2385" s="467"/>
      <c r="WFY2385" s="467"/>
      <c r="WFZ2385" s="467"/>
      <c r="WGA2385" s="467"/>
      <c r="WGB2385" s="467"/>
      <c r="WGC2385" s="467"/>
      <c r="WGD2385" s="467"/>
      <c r="WGE2385" s="467"/>
      <c r="WGF2385" s="467"/>
      <c r="WGG2385" s="467"/>
      <c r="WGH2385" s="467"/>
      <c r="WGI2385" s="467"/>
      <c r="WGJ2385" s="467"/>
      <c r="WGK2385" s="467"/>
      <c r="WGL2385" s="467"/>
      <c r="WGM2385" s="467"/>
      <c r="WGN2385" s="1055"/>
      <c r="WGO2385" s="695"/>
      <c r="WGP2385" s="696"/>
      <c r="WGQ2385" s="696"/>
      <c r="WGR2385" s="697"/>
      <c r="WGS2385" s="697"/>
      <c r="WGT2385" s="473"/>
      <c r="WGU2385" s="470"/>
      <c r="WGV2385" s="470"/>
      <c r="WGW2385" s="470"/>
      <c r="WGX2385" s="677"/>
      <c r="WGY2385" s="470"/>
      <c r="WGZ2385" s="467"/>
      <c r="WHA2385" s="559"/>
      <c r="WHB2385" s="467"/>
      <c r="WHC2385" s="467"/>
      <c r="WHD2385" s="467"/>
      <c r="WHE2385" s="467"/>
      <c r="WHF2385" s="467"/>
      <c r="WHG2385" s="467"/>
      <c r="WHH2385" s="467"/>
      <c r="WHI2385" s="467"/>
      <c r="WHJ2385" s="467"/>
      <c r="WHK2385" s="467"/>
      <c r="WHL2385" s="467"/>
      <c r="WHM2385" s="467"/>
      <c r="WHN2385" s="467"/>
      <c r="WHO2385" s="467"/>
      <c r="WHP2385" s="467"/>
      <c r="WHQ2385" s="467"/>
      <c r="WHR2385" s="467"/>
      <c r="WHS2385" s="467"/>
      <c r="WHT2385" s="467"/>
      <c r="WHU2385" s="467"/>
      <c r="WHV2385" s="467"/>
      <c r="WHW2385" s="467"/>
      <c r="WHX2385" s="1055"/>
      <c r="WHY2385" s="695"/>
      <c r="WHZ2385" s="696"/>
      <c r="WIA2385" s="696"/>
      <c r="WIB2385" s="697"/>
      <c r="WIC2385" s="697"/>
      <c r="WID2385" s="473"/>
      <c r="WIE2385" s="470"/>
      <c r="WIF2385" s="470"/>
      <c r="WIG2385" s="470"/>
      <c r="WIH2385" s="677"/>
      <c r="WII2385" s="470"/>
      <c r="WIJ2385" s="467"/>
      <c r="WIK2385" s="559"/>
      <c r="WIL2385" s="467"/>
      <c r="WIM2385" s="467"/>
      <c r="WIN2385" s="467"/>
      <c r="WIO2385" s="467"/>
      <c r="WIP2385" s="467"/>
      <c r="WIQ2385" s="467"/>
      <c r="WIR2385" s="467"/>
      <c r="WIS2385" s="467"/>
      <c r="WIT2385" s="467"/>
      <c r="WIU2385" s="467"/>
      <c r="WIV2385" s="467"/>
      <c r="WIW2385" s="467"/>
      <c r="WIX2385" s="467"/>
      <c r="WIY2385" s="467"/>
      <c r="WIZ2385" s="467"/>
      <c r="WJA2385" s="467"/>
      <c r="WJB2385" s="467"/>
      <c r="WJC2385" s="467"/>
      <c r="WJD2385" s="467"/>
      <c r="WJE2385" s="467"/>
      <c r="WJF2385" s="467"/>
      <c r="WJG2385" s="467"/>
      <c r="WJH2385" s="1055"/>
      <c r="WJI2385" s="695"/>
      <c r="WJJ2385" s="696"/>
      <c r="WJK2385" s="696"/>
      <c r="WJL2385" s="697"/>
      <c r="WJM2385" s="697"/>
      <c r="WJN2385" s="473"/>
      <c r="WJO2385" s="470"/>
      <c r="WJP2385" s="470"/>
      <c r="WJQ2385" s="470"/>
      <c r="WJR2385" s="677"/>
      <c r="WJS2385" s="470"/>
      <c r="WJT2385" s="467"/>
      <c r="WJU2385" s="559"/>
      <c r="WJV2385" s="467"/>
      <c r="WJW2385" s="467"/>
      <c r="WJX2385" s="467"/>
      <c r="WJY2385" s="467"/>
      <c r="WJZ2385" s="467"/>
      <c r="WKA2385" s="467"/>
      <c r="WKB2385" s="467"/>
      <c r="WKC2385" s="467"/>
      <c r="WKD2385" s="467"/>
      <c r="WKE2385" s="467"/>
      <c r="WKF2385" s="467"/>
      <c r="WKG2385" s="467"/>
      <c r="WKH2385" s="467"/>
      <c r="WKI2385" s="467"/>
      <c r="WKJ2385" s="467"/>
      <c r="WKK2385" s="467"/>
      <c r="WKL2385" s="467"/>
      <c r="WKM2385" s="467"/>
      <c r="WKN2385" s="467"/>
      <c r="WKO2385" s="467"/>
      <c r="WKP2385" s="467"/>
      <c r="WKQ2385" s="467"/>
      <c r="WKR2385" s="1055"/>
      <c r="WKS2385" s="695"/>
      <c r="WKT2385" s="696"/>
      <c r="WKU2385" s="696"/>
      <c r="WKV2385" s="697"/>
      <c r="WKW2385" s="697"/>
      <c r="WKX2385" s="473"/>
      <c r="WKY2385" s="470"/>
      <c r="WKZ2385" s="470"/>
      <c r="WLA2385" s="470"/>
      <c r="WLB2385" s="677"/>
      <c r="WLC2385" s="470"/>
      <c r="WLD2385" s="467"/>
      <c r="WLE2385" s="559"/>
      <c r="WLF2385" s="467"/>
      <c r="WLG2385" s="467"/>
      <c r="WLH2385" s="467"/>
      <c r="WLI2385" s="467"/>
      <c r="WLJ2385" s="467"/>
      <c r="WLK2385" s="467"/>
      <c r="WLL2385" s="467"/>
      <c r="WLM2385" s="467"/>
      <c r="WLN2385" s="467"/>
      <c r="WLO2385" s="467"/>
      <c r="WLP2385" s="467"/>
      <c r="WLQ2385" s="467"/>
      <c r="WLR2385" s="467"/>
      <c r="WLS2385" s="467"/>
      <c r="WLT2385" s="467"/>
      <c r="WLU2385" s="467"/>
      <c r="WLV2385" s="467"/>
      <c r="WLW2385" s="467"/>
      <c r="WLX2385" s="467"/>
      <c r="WLY2385" s="467"/>
      <c r="WLZ2385" s="467"/>
      <c r="WMA2385" s="467"/>
      <c r="WMB2385" s="1055"/>
      <c r="WMC2385" s="695"/>
      <c r="WMD2385" s="696"/>
      <c r="WME2385" s="696"/>
      <c r="WMF2385" s="697"/>
      <c r="WMG2385" s="697"/>
      <c r="WMH2385" s="473"/>
      <c r="WMI2385" s="470"/>
      <c r="WMJ2385" s="470"/>
      <c r="WMK2385" s="470"/>
      <c r="WML2385" s="677"/>
      <c r="WMM2385" s="470"/>
      <c r="WMN2385" s="467"/>
      <c r="WMO2385" s="559"/>
      <c r="WMP2385" s="467"/>
      <c r="WMQ2385" s="467"/>
      <c r="WMR2385" s="467"/>
      <c r="WMS2385" s="467"/>
      <c r="WMT2385" s="467"/>
      <c r="WMU2385" s="467"/>
      <c r="WMV2385" s="467"/>
      <c r="WMW2385" s="467"/>
      <c r="WMX2385" s="467"/>
      <c r="WMY2385" s="467"/>
      <c r="WMZ2385" s="467"/>
      <c r="WNA2385" s="467"/>
      <c r="WNB2385" s="467"/>
      <c r="WNC2385" s="467"/>
      <c r="WND2385" s="467"/>
      <c r="WNE2385" s="467"/>
      <c r="WNF2385" s="467"/>
      <c r="WNG2385" s="467"/>
      <c r="WNH2385" s="467"/>
      <c r="WNI2385" s="467"/>
      <c r="WNJ2385" s="467"/>
      <c r="WNK2385" s="467"/>
      <c r="WNL2385" s="1055"/>
      <c r="WNM2385" s="695"/>
      <c r="WNN2385" s="696"/>
      <c r="WNO2385" s="696"/>
      <c r="WNP2385" s="697"/>
      <c r="WNQ2385" s="697"/>
      <c r="WNR2385" s="473"/>
      <c r="WNS2385" s="470"/>
      <c r="WNT2385" s="470"/>
      <c r="WNU2385" s="470"/>
      <c r="WNV2385" s="677"/>
      <c r="WNW2385" s="470"/>
      <c r="WNX2385" s="467"/>
      <c r="WNY2385" s="559"/>
      <c r="WNZ2385" s="467"/>
      <c r="WOA2385" s="467"/>
      <c r="WOB2385" s="467"/>
      <c r="WOC2385" s="467"/>
      <c r="WOD2385" s="467"/>
      <c r="WOE2385" s="467"/>
      <c r="WOF2385" s="467"/>
      <c r="WOG2385" s="467"/>
      <c r="WOH2385" s="467"/>
      <c r="WOI2385" s="467"/>
      <c r="WOJ2385" s="467"/>
      <c r="WOK2385" s="467"/>
      <c r="WOL2385" s="467"/>
      <c r="WOM2385" s="467"/>
      <c r="WON2385" s="467"/>
      <c r="WOO2385" s="467"/>
      <c r="WOP2385" s="467"/>
      <c r="WOQ2385" s="467"/>
      <c r="WOR2385" s="467"/>
      <c r="WOS2385" s="467"/>
      <c r="WOT2385" s="467"/>
      <c r="WOU2385" s="467"/>
      <c r="WOV2385" s="1055"/>
      <c r="WOW2385" s="695"/>
      <c r="WOX2385" s="696"/>
      <c r="WOY2385" s="696"/>
      <c r="WOZ2385" s="697"/>
      <c r="WPA2385" s="697"/>
      <c r="WPB2385" s="473"/>
      <c r="WPC2385" s="470"/>
      <c r="WPD2385" s="470"/>
      <c r="WPE2385" s="470"/>
      <c r="WPF2385" s="677"/>
      <c r="WPG2385" s="470"/>
      <c r="WPH2385" s="467"/>
      <c r="WPI2385" s="559"/>
      <c r="WPJ2385" s="467"/>
      <c r="WPK2385" s="467"/>
      <c r="WPL2385" s="467"/>
      <c r="WPM2385" s="467"/>
      <c r="WPN2385" s="467"/>
      <c r="WPO2385" s="467"/>
      <c r="WPP2385" s="467"/>
      <c r="WPQ2385" s="467"/>
      <c r="WPR2385" s="467"/>
      <c r="WPS2385" s="467"/>
      <c r="WPT2385" s="467"/>
      <c r="WPU2385" s="467"/>
      <c r="WPV2385" s="467"/>
      <c r="WPW2385" s="467"/>
      <c r="WPX2385" s="467"/>
      <c r="WPY2385" s="467"/>
      <c r="WPZ2385" s="467"/>
      <c r="WQA2385" s="467"/>
      <c r="WQB2385" s="467"/>
      <c r="WQC2385" s="467"/>
      <c r="WQD2385" s="467"/>
      <c r="WQE2385" s="467"/>
      <c r="WQF2385" s="1055"/>
      <c r="WQG2385" s="695"/>
      <c r="WQH2385" s="696"/>
      <c r="WQI2385" s="696"/>
      <c r="WQJ2385" s="697"/>
      <c r="WQK2385" s="697"/>
      <c r="WQL2385" s="473"/>
      <c r="WQM2385" s="470"/>
      <c r="WQN2385" s="470"/>
      <c r="WQO2385" s="470"/>
      <c r="WQP2385" s="677"/>
      <c r="WQQ2385" s="470"/>
      <c r="WQR2385" s="467"/>
      <c r="WQS2385" s="559"/>
      <c r="WQT2385" s="467"/>
      <c r="WQU2385" s="467"/>
      <c r="WQV2385" s="467"/>
      <c r="WQW2385" s="467"/>
      <c r="WQX2385" s="467"/>
      <c r="WQY2385" s="467"/>
      <c r="WQZ2385" s="467"/>
      <c r="WRA2385" s="467"/>
      <c r="WRB2385" s="467"/>
      <c r="WRC2385" s="467"/>
      <c r="WRD2385" s="467"/>
      <c r="WRE2385" s="467"/>
      <c r="WRF2385" s="467"/>
      <c r="WRG2385" s="467"/>
      <c r="WRH2385" s="467"/>
      <c r="WRI2385" s="467"/>
      <c r="WRJ2385" s="467"/>
      <c r="WRK2385" s="467"/>
      <c r="WRL2385" s="467"/>
      <c r="WRM2385" s="467"/>
      <c r="WRN2385" s="467"/>
      <c r="WRO2385" s="467"/>
      <c r="WRP2385" s="1055"/>
      <c r="WRQ2385" s="695"/>
      <c r="WRR2385" s="696"/>
      <c r="WRS2385" s="696"/>
      <c r="WRT2385" s="697"/>
      <c r="WRU2385" s="697"/>
      <c r="WRV2385" s="473"/>
      <c r="WRW2385" s="470"/>
      <c r="WRX2385" s="470"/>
      <c r="WRY2385" s="470"/>
      <c r="WRZ2385" s="677"/>
      <c r="WSA2385" s="470"/>
      <c r="WSB2385" s="467"/>
      <c r="WSC2385" s="559"/>
      <c r="WSD2385" s="467"/>
      <c r="WSE2385" s="467"/>
      <c r="WSF2385" s="467"/>
      <c r="WSG2385" s="467"/>
      <c r="WSH2385" s="467"/>
      <c r="WSI2385" s="467"/>
      <c r="WSJ2385" s="467"/>
      <c r="WSK2385" s="467"/>
      <c r="WSL2385" s="467"/>
      <c r="WSM2385" s="467"/>
      <c r="WSN2385" s="467"/>
      <c r="WSO2385" s="467"/>
      <c r="WSP2385" s="467"/>
      <c r="WSQ2385" s="467"/>
      <c r="WSR2385" s="467"/>
      <c r="WSS2385" s="467"/>
      <c r="WST2385" s="467"/>
      <c r="WSU2385" s="467"/>
      <c r="WSV2385" s="467"/>
      <c r="WSW2385" s="467"/>
      <c r="WSX2385" s="467"/>
      <c r="WSY2385" s="467"/>
      <c r="WSZ2385" s="1055"/>
      <c r="WTA2385" s="695"/>
      <c r="WTB2385" s="696"/>
      <c r="WTC2385" s="696"/>
      <c r="WTD2385" s="697"/>
      <c r="WTE2385" s="697"/>
      <c r="WTF2385" s="473"/>
      <c r="WTG2385" s="470"/>
      <c r="WTH2385" s="470"/>
      <c r="WTI2385" s="470"/>
      <c r="WTJ2385" s="677"/>
      <c r="WTK2385" s="470"/>
      <c r="WTL2385" s="467"/>
      <c r="WTM2385" s="559"/>
      <c r="WTN2385" s="467"/>
      <c r="WTO2385" s="467"/>
      <c r="WTP2385" s="467"/>
      <c r="WTQ2385" s="467"/>
      <c r="WTR2385" s="467"/>
      <c r="WTS2385" s="467"/>
      <c r="WTT2385" s="467"/>
      <c r="WTU2385" s="467"/>
      <c r="WTV2385" s="467"/>
      <c r="WTW2385" s="467"/>
      <c r="WTX2385" s="467"/>
      <c r="WTY2385" s="467"/>
      <c r="WTZ2385" s="467"/>
      <c r="WUA2385" s="467"/>
      <c r="WUB2385" s="467"/>
      <c r="WUC2385" s="467"/>
      <c r="WUD2385" s="467"/>
      <c r="WUE2385" s="467"/>
      <c r="WUF2385" s="467"/>
      <c r="WUG2385" s="467"/>
      <c r="WUH2385" s="467"/>
      <c r="WUI2385" s="467"/>
      <c r="WUJ2385" s="1055"/>
      <c r="WUK2385" s="695"/>
      <c r="WUL2385" s="696"/>
      <c r="WUM2385" s="696"/>
      <c r="WUN2385" s="697"/>
      <c r="WUO2385" s="697"/>
      <c r="WUP2385" s="473"/>
      <c r="WUQ2385" s="470"/>
      <c r="WUR2385" s="470"/>
      <c r="WUS2385" s="470"/>
      <c r="WUT2385" s="677"/>
      <c r="WUU2385" s="470"/>
      <c r="WUV2385" s="467"/>
      <c r="WUW2385" s="559"/>
      <c r="WUX2385" s="467"/>
      <c r="WUY2385" s="467"/>
      <c r="WUZ2385" s="467"/>
      <c r="WVA2385" s="467"/>
      <c r="WVB2385" s="467"/>
      <c r="WVC2385" s="467"/>
      <c r="WVD2385" s="467"/>
      <c r="WVE2385" s="467"/>
      <c r="WVF2385" s="467"/>
      <c r="WVG2385" s="467"/>
      <c r="WVH2385" s="467"/>
      <c r="WVI2385" s="467"/>
      <c r="WVJ2385" s="467"/>
      <c r="WVK2385" s="467"/>
      <c r="WVL2385" s="467"/>
      <c r="WVM2385" s="467"/>
      <c r="WVN2385" s="467"/>
      <c r="WVO2385" s="467"/>
      <c r="WVP2385" s="467"/>
      <c r="WVQ2385" s="467"/>
      <c r="WVR2385" s="467"/>
      <c r="WVS2385" s="467"/>
      <c r="WVT2385" s="1055"/>
      <c r="WVU2385" s="695"/>
      <c r="WVV2385" s="696"/>
      <c r="WVW2385" s="696"/>
      <c r="WVX2385" s="697"/>
      <c r="WVY2385" s="697"/>
      <c r="WVZ2385" s="473"/>
      <c r="WWA2385" s="470"/>
      <c r="WWB2385" s="470"/>
      <c r="WWC2385" s="470"/>
      <c r="WWD2385" s="677"/>
      <c r="WWE2385" s="470"/>
      <c r="WWF2385" s="467"/>
      <c r="WWG2385" s="559"/>
      <c r="WWH2385" s="467"/>
      <c r="WWI2385" s="467"/>
      <c r="WWJ2385" s="467"/>
      <c r="WWK2385" s="467"/>
      <c r="WWL2385" s="467"/>
      <c r="WWM2385" s="467"/>
      <c r="WWN2385" s="467"/>
      <c r="WWO2385" s="467"/>
      <c r="WWP2385" s="467"/>
      <c r="WWQ2385" s="467"/>
      <c r="WWR2385" s="467"/>
      <c r="WWS2385" s="467"/>
      <c r="WWT2385" s="467"/>
      <c r="WWU2385" s="467"/>
      <c r="WWV2385" s="467"/>
      <c r="WWW2385" s="467"/>
      <c r="WWX2385" s="467"/>
      <c r="WWY2385" s="467"/>
      <c r="WWZ2385" s="467"/>
      <c r="WXA2385" s="467"/>
      <c r="WXB2385" s="467"/>
      <c r="WXC2385" s="467"/>
      <c r="WXD2385" s="1055"/>
      <c r="WXE2385" s="695"/>
      <c r="WXF2385" s="696"/>
      <c r="WXG2385" s="696"/>
      <c r="WXH2385" s="697"/>
      <c r="WXI2385" s="697"/>
      <c r="WXJ2385" s="473"/>
      <c r="WXK2385" s="470"/>
      <c r="WXL2385" s="470"/>
      <c r="WXM2385" s="470"/>
      <c r="WXN2385" s="677"/>
      <c r="WXO2385" s="470"/>
      <c r="WXP2385" s="467"/>
      <c r="WXQ2385" s="559"/>
      <c r="WXR2385" s="467"/>
      <c r="WXS2385" s="467"/>
      <c r="WXT2385" s="467"/>
      <c r="WXU2385" s="467"/>
      <c r="WXV2385" s="467"/>
      <c r="WXW2385" s="467"/>
      <c r="WXX2385" s="467"/>
      <c r="WXY2385" s="467"/>
      <c r="WXZ2385" s="467"/>
      <c r="WYA2385" s="467"/>
      <c r="WYB2385" s="467"/>
      <c r="WYC2385" s="467"/>
      <c r="WYD2385" s="467"/>
      <c r="WYE2385" s="467"/>
      <c r="WYF2385" s="467"/>
      <c r="WYG2385" s="467"/>
      <c r="WYH2385" s="467"/>
      <c r="WYI2385" s="467"/>
      <c r="WYJ2385" s="467"/>
      <c r="WYK2385" s="467"/>
      <c r="WYL2385" s="467"/>
      <c r="WYM2385" s="467"/>
      <c r="WYN2385" s="1055"/>
      <c r="WYO2385" s="695"/>
      <c r="WYP2385" s="696"/>
      <c r="WYQ2385" s="696"/>
      <c r="WYR2385" s="697"/>
      <c r="WYS2385" s="697"/>
      <c r="WYT2385" s="473"/>
      <c r="WYU2385" s="470"/>
      <c r="WYV2385" s="470"/>
      <c r="WYW2385" s="470"/>
      <c r="WYX2385" s="677"/>
      <c r="WYY2385" s="470"/>
      <c r="WYZ2385" s="467"/>
      <c r="WZA2385" s="559"/>
      <c r="WZB2385" s="467"/>
      <c r="WZC2385" s="467"/>
      <c r="WZD2385" s="467"/>
      <c r="WZE2385" s="467"/>
      <c r="WZF2385" s="467"/>
      <c r="WZG2385" s="467"/>
      <c r="WZH2385" s="467"/>
      <c r="WZI2385" s="467"/>
      <c r="WZJ2385" s="467"/>
      <c r="WZK2385" s="467"/>
      <c r="WZL2385" s="467"/>
      <c r="WZM2385" s="467"/>
      <c r="WZN2385" s="467"/>
      <c r="WZO2385" s="467"/>
      <c r="WZP2385" s="467"/>
      <c r="WZQ2385" s="467"/>
      <c r="WZR2385" s="467"/>
      <c r="WZS2385" s="467"/>
      <c r="WZT2385" s="467"/>
      <c r="WZU2385" s="467"/>
      <c r="WZV2385" s="467"/>
      <c r="WZW2385" s="467"/>
      <c r="WZX2385" s="1055"/>
      <c r="WZY2385" s="695"/>
      <c r="WZZ2385" s="696"/>
      <c r="XAA2385" s="696"/>
      <c r="XAB2385" s="697"/>
      <c r="XAC2385" s="697"/>
      <c r="XAD2385" s="473"/>
      <c r="XAE2385" s="470"/>
      <c r="XAF2385" s="470"/>
      <c r="XAG2385" s="470"/>
      <c r="XAH2385" s="677"/>
      <c r="XAI2385" s="470"/>
      <c r="XAJ2385" s="467"/>
      <c r="XAK2385" s="559"/>
      <c r="XAL2385" s="467"/>
      <c r="XAM2385" s="467"/>
      <c r="XAN2385" s="467"/>
      <c r="XAO2385" s="467"/>
      <c r="XAP2385" s="467"/>
      <c r="XAQ2385" s="467"/>
      <c r="XAR2385" s="467"/>
      <c r="XAS2385" s="467"/>
      <c r="XAT2385" s="467"/>
      <c r="XAU2385" s="467"/>
      <c r="XAV2385" s="467"/>
      <c r="XAW2385" s="467"/>
      <c r="XAX2385" s="467"/>
      <c r="XAY2385" s="467"/>
      <c r="XAZ2385" s="467"/>
      <c r="XBA2385" s="467"/>
      <c r="XBB2385" s="467"/>
      <c r="XBC2385" s="467"/>
      <c r="XBD2385" s="467"/>
      <c r="XBE2385" s="467"/>
      <c r="XBF2385" s="467"/>
      <c r="XBG2385" s="467"/>
      <c r="XBH2385" s="1055"/>
      <c r="XBI2385" s="695"/>
      <c r="XBJ2385" s="696"/>
      <c r="XBK2385" s="696"/>
      <c r="XBL2385" s="697"/>
      <c r="XBM2385" s="697"/>
      <c r="XBN2385" s="473"/>
      <c r="XBO2385" s="470"/>
      <c r="XBP2385" s="470"/>
      <c r="XBQ2385" s="470"/>
      <c r="XBR2385" s="677"/>
      <c r="XBS2385" s="470"/>
      <c r="XBT2385" s="467"/>
      <c r="XBU2385" s="559"/>
      <c r="XBV2385" s="467"/>
      <c r="XBW2385" s="467"/>
      <c r="XBX2385" s="467"/>
      <c r="XBY2385" s="467"/>
      <c r="XBZ2385" s="467"/>
      <c r="XCA2385" s="467"/>
      <c r="XCB2385" s="467"/>
      <c r="XCC2385" s="467"/>
      <c r="XCD2385" s="467"/>
      <c r="XCE2385" s="467"/>
      <c r="XCF2385" s="467"/>
      <c r="XCG2385" s="467"/>
      <c r="XCH2385" s="467"/>
      <c r="XCI2385" s="467"/>
      <c r="XCJ2385" s="467"/>
      <c r="XCK2385" s="467"/>
      <c r="XCL2385" s="467"/>
      <c r="XCM2385" s="467"/>
      <c r="XCN2385" s="467"/>
      <c r="XCO2385" s="467"/>
      <c r="XCP2385" s="467"/>
      <c r="XCQ2385" s="467"/>
      <c r="XCR2385" s="1055"/>
      <c r="XCS2385" s="695"/>
      <c r="XCT2385" s="696"/>
      <c r="XCU2385" s="696"/>
      <c r="XCV2385" s="697"/>
      <c r="XCW2385" s="697"/>
      <c r="XCX2385" s="473"/>
      <c r="XCY2385" s="470"/>
      <c r="XCZ2385" s="470"/>
      <c r="XDA2385" s="470"/>
      <c r="XDB2385" s="677"/>
      <c r="XDC2385" s="470"/>
      <c r="XDD2385" s="467"/>
      <c r="XDE2385" s="559"/>
      <c r="XDF2385" s="467"/>
      <c r="XDG2385" s="467"/>
      <c r="XDH2385" s="467"/>
      <c r="XDI2385" s="467"/>
      <c r="XDJ2385" s="467"/>
      <c r="XDK2385" s="467"/>
      <c r="XDL2385" s="467"/>
      <c r="XDM2385" s="467"/>
      <c r="XDN2385" s="467"/>
      <c r="XDO2385" s="467"/>
      <c r="XDP2385" s="467"/>
      <c r="XDQ2385" s="467"/>
      <c r="XDR2385" s="467"/>
      <c r="XDS2385" s="467"/>
      <c r="XDT2385" s="467"/>
      <c r="XDU2385" s="467"/>
      <c r="XDV2385" s="467"/>
      <c r="XDW2385" s="467"/>
      <c r="XDX2385" s="467"/>
      <c r="XDY2385" s="467"/>
      <c r="XDZ2385" s="467"/>
      <c r="XEA2385" s="467"/>
      <c r="XEB2385" s="1055"/>
      <c r="XEC2385" s="695"/>
      <c r="XED2385" s="696"/>
      <c r="XEE2385" s="696"/>
      <c r="XEF2385" s="697"/>
    </row>
    <row r="2386" spans="1:16360" ht="14.45" customHeight="1" outlineLevel="1" x14ac:dyDescent="0.25">
      <c r="A2386" s="878">
        <v>216</v>
      </c>
      <c r="B2386" s="690">
        <v>264</v>
      </c>
      <c r="C2386" s="1215" t="s">
        <v>3342</v>
      </c>
      <c r="D2386" s="773" t="s">
        <v>3403</v>
      </c>
      <c r="E2386" s="755"/>
      <c r="F2386" s="1110"/>
      <c r="G2386" s="755"/>
      <c r="H2386" s="755"/>
      <c r="I2386" s="755"/>
      <c r="J2386" s="755"/>
      <c r="K2386" s="755"/>
      <c r="L2386" s="755"/>
      <c r="M2386" s="755" t="s">
        <v>830</v>
      </c>
      <c r="N2386" s="755"/>
      <c r="O2386" s="1236">
        <v>697.51</v>
      </c>
      <c r="Q2386" s="697"/>
      <c r="R2386" s="473"/>
      <c r="S2386" s="470"/>
      <c r="T2386" s="470"/>
      <c r="U2386" s="470"/>
      <c r="V2386" s="677"/>
      <c r="W2386" s="470"/>
      <c r="X2386" s="467"/>
      <c r="Y2386" s="559"/>
      <c r="Z2386" s="467"/>
      <c r="AA2386" s="467"/>
      <c r="AB2386" s="467"/>
      <c r="AC2386" s="467"/>
      <c r="AD2386" s="467"/>
      <c r="AE2386" s="467"/>
      <c r="AF2386" s="467"/>
      <c r="AG2386" s="467"/>
      <c r="AH2386" s="467"/>
      <c r="AI2386" s="467"/>
      <c r="AJ2386" s="467"/>
      <c r="AK2386" s="467"/>
      <c r="AL2386" s="467"/>
      <c r="AM2386" s="467"/>
      <c r="AN2386" s="467"/>
      <c r="AO2386" s="467"/>
      <c r="AP2386" s="467"/>
      <c r="AQ2386" s="467"/>
      <c r="AR2386" s="467"/>
      <c r="AS2386" s="467"/>
      <c r="AT2386" s="467"/>
      <c r="AU2386" s="467"/>
      <c r="AV2386" s="1055"/>
      <c r="AW2386" s="695"/>
      <c r="AX2386" s="696"/>
      <c r="AY2386" s="696"/>
      <c r="AZ2386" s="697"/>
      <c r="BA2386" s="697"/>
      <c r="BB2386" s="473"/>
      <c r="BC2386" s="470"/>
      <c r="BD2386" s="470"/>
      <c r="BE2386" s="470"/>
      <c r="BF2386" s="677"/>
      <c r="BG2386" s="470"/>
      <c r="BH2386" s="467"/>
      <c r="BI2386" s="559"/>
      <c r="BJ2386" s="467"/>
      <c r="BK2386" s="467"/>
      <c r="BL2386" s="467"/>
      <c r="BM2386" s="467"/>
      <c r="BN2386" s="467"/>
      <c r="BO2386" s="467"/>
      <c r="BP2386" s="467"/>
      <c r="BQ2386" s="467"/>
      <c r="BR2386" s="467"/>
      <c r="BS2386" s="467"/>
      <c r="BT2386" s="467"/>
      <c r="BU2386" s="467"/>
      <c r="BV2386" s="467"/>
      <c r="BW2386" s="467"/>
      <c r="BX2386" s="467"/>
      <c r="BY2386" s="467"/>
      <c r="BZ2386" s="467"/>
      <c r="CA2386" s="467"/>
      <c r="CB2386" s="467"/>
      <c r="CC2386" s="467"/>
      <c r="CD2386" s="467"/>
      <c r="CE2386" s="467"/>
      <c r="CF2386" s="1055"/>
      <c r="CG2386" s="695"/>
      <c r="CH2386" s="696"/>
      <c r="CI2386" s="696"/>
      <c r="CJ2386" s="697"/>
      <c r="CK2386" s="697"/>
      <c r="CL2386" s="473"/>
      <c r="CM2386" s="470"/>
      <c r="CN2386" s="470"/>
      <c r="CO2386" s="470"/>
      <c r="CP2386" s="677"/>
      <c r="CQ2386" s="470"/>
      <c r="CR2386" s="467"/>
      <c r="CS2386" s="559"/>
      <c r="CT2386" s="467"/>
      <c r="CU2386" s="467"/>
      <c r="CV2386" s="467"/>
      <c r="CW2386" s="467"/>
      <c r="CX2386" s="467"/>
      <c r="CY2386" s="467"/>
      <c r="CZ2386" s="467"/>
      <c r="DA2386" s="467"/>
      <c r="DB2386" s="467"/>
      <c r="DC2386" s="467"/>
      <c r="DD2386" s="467"/>
      <c r="DE2386" s="467"/>
      <c r="DF2386" s="467"/>
      <c r="DG2386" s="467"/>
      <c r="DH2386" s="467"/>
      <c r="DI2386" s="467"/>
      <c r="DJ2386" s="467"/>
      <c r="DK2386" s="467"/>
      <c r="DL2386" s="467"/>
      <c r="DM2386" s="467"/>
      <c r="DN2386" s="467"/>
      <c r="DO2386" s="467"/>
      <c r="DP2386" s="1055"/>
      <c r="DQ2386" s="695"/>
      <c r="DR2386" s="696"/>
      <c r="DS2386" s="696"/>
      <c r="DT2386" s="697"/>
      <c r="DU2386" s="697"/>
      <c r="DV2386" s="473"/>
      <c r="DW2386" s="470"/>
      <c r="DX2386" s="470"/>
      <c r="DY2386" s="470"/>
      <c r="DZ2386" s="677"/>
      <c r="EA2386" s="470"/>
      <c r="EB2386" s="467"/>
      <c r="EC2386" s="559"/>
      <c r="ED2386" s="467"/>
      <c r="EE2386" s="467"/>
      <c r="EF2386" s="467"/>
      <c r="EG2386" s="467"/>
      <c r="EH2386" s="467"/>
      <c r="EI2386" s="467"/>
      <c r="EJ2386" s="467"/>
      <c r="EK2386" s="467"/>
      <c r="EL2386" s="467"/>
      <c r="EM2386" s="467"/>
      <c r="EN2386" s="467"/>
      <c r="EO2386" s="467"/>
      <c r="EP2386" s="467"/>
      <c r="EQ2386" s="467"/>
      <c r="ER2386" s="467"/>
      <c r="ES2386" s="467"/>
      <c r="ET2386" s="467"/>
      <c r="EU2386" s="467"/>
      <c r="EV2386" s="467"/>
      <c r="EW2386" s="467"/>
      <c r="EX2386" s="467"/>
      <c r="EY2386" s="467"/>
      <c r="EZ2386" s="1055"/>
      <c r="FA2386" s="695"/>
      <c r="FB2386" s="696"/>
      <c r="FC2386" s="696"/>
      <c r="FD2386" s="697"/>
      <c r="FE2386" s="697"/>
      <c r="FF2386" s="473"/>
      <c r="FG2386" s="470"/>
      <c r="FH2386" s="470"/>
      <c r="FI2386" s="470"/>
      <c r="FJ2386" s="677"/>
      <c r="FK2386" s="470"/>
      <c r="FL2386" s="467"/>
      <c r="FM2386" s="559"/>
      <c r="FN2386" s="467"/>
      <c r="FO2386" s="467"/>
      <c r="FP2386" s="467"/>
      <c r="FQ2386" s="467"/>
      <c r="FR2386" s="467"/>
      <c r="FS2386" s="467"/>
      <c r="FT2386" s="467"/>
      <c r="FU2386" s="467"/>
      <c r="FV2386" s="467"/>
      <c r="FW2386" s="467"/>
      <c r="FX2386" s="467"/>
      <c r="FY2386" s="467"/>
      <c r="FZ2386" s="467"/>
      <c r="GA2386" s="467"/>
      <c r="GB2386" s="467"/>
      <c r="GC2386" s="467"/>
      <c r="GD2386" s="467"/>
      <c r="GE2386" s="467"/>
      <c r="GF2386" s="467"/>
      <c r="GG2386" s="467"/>
      <c r="GH2386" s="467"/>
      <c r="GI2386" s="467"/>
      <c r="GJ2386" s="1055"/>
      <c r="GK2386" s="695"/>
      <c r="GL2386" s="696"/>
      <c r="GM2386" s="696"/>
      <c r="GN2386" s="697"/>
      <c r="GO2386" s="697"/>
      <c r="GP2386" s="473"/>
      <c r="GQ2386" s="470"/>
      <c r="GR2386" s="470"/>
      <c r="GS2386" s="470"/>
      <c r="GT2386" s="677"/>
      <c r="GU2386" s="470"/>
      <c r="GV2386" s="467"/>
      <c r="GW2386" s="559"/>
      <c r="GX2386" s="467"/>
      <c r="GY2386" s="467"/>
      <c r="GZ2386" s="467"/>
      <c r="HA2386" s="467"/>
      <c r="HB2386" s="467"/>
      <c r="HC2386" s="467"/>
      <c r="HD2386" s="467"/>
      <c r="HE2386" s="467"/>
      <c r="HF2386" s="467"/>
      <c r="HG2386" s="467"/>
      <c r="HH2386" s="467"/>
      <c r="HI2386" s="467"/>
      <c r="HJ2386" s="467"/>
      <c r="HK2386" s="467"/>
      <c r="HL2386" s="467"/>
      <c r="HM2386" s="467"/>
      <c r="HN2386" s="467"/>
      <c r="HO2386" s="467"/>
      <c r="HP2386" s="467"/>
      <c r="HQ2386" s="467"/>
      <c r="HR2386" s="467"/>
      <c r="HS2386" s="467"/>
      <c r="HT2386" s="1055"/>
      <c r="HU2386" s="695"/>
      <c r="HV2386" s="696"/>
      <c r="HW2386" s="696"/>
      <c r="HX2386" s="697"/>
      <c r="HY2386" s="697"/>
      <c r="HZ2386" s="473"/>
      <c r="IA2386" s="470"/>
      <c r="IB2386" s="470"/>
      <c r="IC2386" s="470"/>
      <c r="ID2386" s="677"/>
      <c r="IE2386" s="470"/>
      <c r="IF2386" s="467"/>
      <c r="IG2386" s="559"/>
      <c r="IH2386" s="467"/>
      <c r="II2386" s="467"/>
      <c r="IJ2386" s="467"/>
      <c r="IK2386" s="467"/>
      <c r="IL2386" s="467"/>
      <c r="IM2386" s="467"/>
      <c r="IN2386" s="467"/>
      <c r="IO2386" s="467"/>
      <c r="IP2386" s="467"/>
      <c r="IQ2386" s="467"/>
      <c r="IR2386" s="467"/>
      <c r="IS2386" s="467"/>
      <c r="IT2386" s="467"/>
      <c r="IU2386" s="467"/>
      <c r="IV2386" s="467"/>
      <c r="IW2386" s="467"/>
      <c r="IX2386" s="467"/>
      <c r="IY2386" s="467"/>
      <c r="IZ2386" s="467"/>
      <c r="JA2386" s="467"/>
      <c r="JB2386" s="467"/>
      <c r="JC2386" s="467"/>
      <c r="JD2386" s="1055"/>
      <c r="JE2386" s="695"/>
      <c r="JF2386" s="696"/>
      <c r="JG2386" s="696"/>
      <c r="JH2386" s="697"/>
      <c r="JI2386" s="697"/>
      <c r="JJ2386" s="473"/>
      <c r="JK2386" s="470"/>
      <c r="JL2386" s="470"/>
      <c r="JM2386" s="470"/>
      <c r="JN2386" s="677"/>
      <c r="JO2386" s="470"/>
      <c r="JP2386" s="467"/>
      <c r="JQ2386" s="559"/>
      <c r="JR2386" s="467"/>
      <c r="JS2386" s="467"/>
      <c r="JT2386" s="467"/>
      <c r="JU2386" s="467"/>
      <c r="JV2386" s="467"/>
      <c r="JW2386" s="467"/>
      <c r="JX2386" s="467"/>
      <c r="JY2386" s="467"/>
      <c r="JZ2386" s="467"/>
      <c r="KA2386" s="467"/>
      <c r="KB2386" s="467"/>
      <c r="KC2386" s="467"/>
      <c r="KD2386" s="467"/>
      <c r="KE2386" s="467"/>
      <c r="KF2386" s="467"/>
      <c r="KG2386" s="467"/>
      <c r="KH2386" s="467"/>
      <c r="KI2386" s="467"/>
      <c r="KJ2386" s="467"/>
      <c r="KK2386" s="467"/>
      <c r="KL2386" s="467"/>
      <c r="KM2386" s="467"/>
      <c r="KN2386" s="1055"/>
      <c r="KO2386" s="695"/>
      <c r="KP2386" s="696"/>
      <c r="KQ2386" s="696"/>
      <c r="KR2386" s="697"/>
      <c r="KS2386" s="697"/>
      <c r="KT2386" s="473"/>
      <c r="KU2386" s="470"/>
      <c r="KV2386" s="470"/>
      <c r="KW2386" s="470"/>
      <c r="KX2386" s="677"/>
      <c r="KY2386" s="470"/>
      <c r="KZ2386" s="467"/>
      <c r="LA2386" s="559"/>
      <c r="LB2386" s="467"/>
      <c r="LC2386" s="467"/>
      <c r="LD2386" s="467"/>
      <c r="LE2386" s="467"/>
      <c r="LF2386" s="467"/>
      <c r="LG2386" s="467"/>
      <c r="LH2386" s="467"/>
      <c r="LI2386" s="467"/>
      <c r="LJ2386" s="467"/>
      <c r="LK2386" s="467"/>
      <c r="LL2386" s="467"/>
      <c r="LM2386" s="467"/>
      <c r="LN2386" s="467"/>
      <c r="LO2386" s="467"/>
      <c r="LP2386" s="467"/>
      <c r="LQ2386" s="467"/>
      <c r="LR2386" s="467"/>
      <c r="LS2386" s="467"/>
      <c r="LT2386" s="467"/>
      <c r="LU2386" s="467"/>
      <c r="LV2386" s="467"/>
      <c r="LW2386" s="467"/>
      <c r="LX2386" s="1055"/>
      <c r="LY2386" s="695"/>
      <c r="LZ2386" s="696"/>
      <c r="MA2386" s="696"/>
      <c r="MB2386" s="697"/>
      <c r="MC2386" s="697"/>
      <c r="MD2386" s="473"/>
      <c r="ME2386" s="470"/>
      <c r="MF2386" s="470"/>
      <c r="MG2386" s="470"/>
      <c r="MH2386" s="677"/>
      <c r="MI2386" s="470"/>
      <c r="MJ2386" s="467"/>
      <c r="MK2386" s="559"/>
      <c r="ML2386" s="467"/>
      <c r="MM2386" s="467"/>
      <c r="MN2386" s="467"/>
      <c r="MO2386" s="467"/>
      <c r="MP2386" s="467"/>
      <c r="MQ2386" s="467"/>
      <c r="MR2386" s="467"/>
      <c r="MS2386" s="467"/>
      <c r="MT2386" s="467"/>
      <c r="MU2386" s="467"/>
      <c r="MV2386" s="467"/>
      <c r="MW2386" s="467"/>
      <c r="MX2386" s="467"/>
      <c r="MY2386" s="467"/>
      <c r="MZ2386" s="467"/>
      <c r="NA2386" s="467"/>
      <c r="NB2386" s="467"/>
      <c r="NC2386" s="467"/>
      <c r="ND2386" s="467"/>
      <c r="NE2386" s="467"/>
      <c r="NF2386" s="467"/>
      <c r="NG2386" s="467"/>
      <c r="NH2386" s="1055"/>
      <c r="NI2386" s="695"/>
      <c r="NJ2386" s="696"/>
      <c r="NK2386" s="696"/>
      <c r="NL2386" s="697"/>
      <c r="NM2386" s="697"/>
      <c r="NN2386" s="473"/>
      <c r="NO2386" s="470"/>
      <c r="NP2386" s="470"/>
      <c r="NQ2386" s="470"/>
      <c r="NR2386" s="677"/>
      <c r="NS2386" s="470"/>
      <c r="NT2386" s="467"/>
      <c r="NU2386" s="559"/>
      <c r="NV2386" s="467"/>
      <c r="NW2386" s="467"/>
      <c r="NX2386" s="467"/>
      <c r="NY2386" s="467"/>
      <c r="NZ2386" s="467"/>
      <c r="OA2386" s="467"/>
      <c r="OB2386" s="467"/>
      <c r="OC2386" s="467"/>
      <c r="OD2386" s="467"/>
      <c r="OE2386" s="467"/>
      <c r="OF2386" s="467"/>
      <c r="OG2386" s="467"/>
      <c r="OH2386" s="467"/>
      <c r="OI2386" s="467"/>
      <c r="OJ2386" s="467"/>
      <c r="OK2386" s="467"/>
      <c r="OL2386" s="467"/>
      <c r="OM2386" s="467"/>
      <c r="ON2386" s="467"/>
      <c r="OO2386" s="467"/>
      <c r="OP2386" s="467"/>
      <c r="OQ2386" s="467"/>
      <c r="OR2386" s="1055"/>
      <c r="OS2386" s="695"/>
      <c r="OT2386" s="696"/>
      <c r="OU2386" s="696"/>
      <c r="OV2386" s="697"/>
      <c r="OW2386" s="697"/>
      <c r="OX2386" s="473"/>
      <c r="OY2386" s="470"/>
      <c r="OZ2386" s="470"/>
      <c r="PA2386" s="470"/>
      <c r="PB2386" s="677"/>
      <c r="PC2386" s="470"/>
      <c r="PD2386" s="467"/>
      <c r="PE2386" s="559"/>
      <c r="PF2386" s="467"/>
      <c r="PG2386" s="467"/>
      <c r="PH2386" s="467"/>
      <c r="PI2386" s="467"/>
      <c r="PJ2386" s="467"/>
      <c r="PK2386" s="467"/>
      <c r="PL2386" s="467"/>
      <c r="PM2386" s="467"/>
      <c r="PN2386" s="467"/>
      <c r="PO2386" s="467"/>
      <c r="PP2386" s="467"/>
      <c r="PQ2386" s="467"/>
      <c r="PR2386" s="467"/>
      <c r="PS2386" s="467"/>
      <c r="PT2386" s="467"/>
      <c r="PU2386" s="467"/>
      <c r="PV2386" s="467"/>
      <c r="PW2386" s="467"/>
      <c r="PX2386" s="467"/>
      <c r="PY2386" s="467"/>
      <c r="PZ2386" s="467"/>
      <c r="QA2386" s="467"/>
      <c r="QB2386" s="1055"/>
      <c r="QC2386" s="695"/>
      <c r="QD2386" s="696"/>
      <c r="QE2386" s="696"/>
      <c r="QF2386" s="697"/>
      <c r="QG2386" s="697"/>
      <c r="QH2386" s="473"/>
      <c r="QI2386" s="470"/>
      <c r="QJ2386" s="470"/>
      <c r="QK2386" s="470"/>
      <c r="QL2386" s="677"/>
      <c r="QM2386" s="470"/>
      <c r="QN2386" s="467"/>
      <c r="QO2386" s="559"/>
      <c r="QP2386" s="467"/>
      <c r="QQ2386" s="467"/>
      <c r="QR2386" s="467"/>
      <c r="QS2386" s="467"/>
      <c r="QT2386" s="467"/>
      <c r="QU2386" s="467"/>
      <c r="QV2386" s="467"/>
      <c r="QW2386" s="467"/>
      <c r="QX2386" s="467"/>
      <c r="QY2386" s="467"/>
      <c r="QZ2386" s="467"/>
      <c r="RA2386" s="467"/>
      <c r="RB2386" s="467"/>
      <c r="RC2386" s="467"/>
      <c r="RD2386" s="467"/>
      <c r="RE2386" s="467"/>
      <c r="RF2386" s="467"/>
      <c r="RG2386" s="467"/>
      <c r="RH2386" s="467"/>
      <c r="RI2386" s="467"/>
      <c r="RJ2386" s="467"/>
      <c r="RK2386" s="467"/>
      <c r="RL2386" s="1055"/>
      <c r="RM2386" s="695"/>
      <c r="RN2386" s="696"/>
      <c r="RO2386" s="696"/>
      <c r="RP2386" s="697"/>
      <c r="RQ2386" s="697"/>
      <c r="RR2386" s="473"/>
      <c r="RS2386" s="470"/>
      <c r="RT2386" s="470"/>
      <c r="RU2386" s="470"/>
      <c r="RV2386" s="677"/>
      <c r="RW2386" s="470"/>
      <c r="RX2386" s="467"/>
      <c r="RY2386" s="559"/>
      <c r="RZ2386" s="467"/>
      <c r="SA2386" s="467"/>
      <c r="SB2386" s="467"/>
      <c r="SC2386" s="467"/>
      <c r="SD2386" s="467"/>
      <c r="SE2386" s="467"/>
      <c r="SF2386" s="467"/>
      <c r="SG2386" s="467"/>
      <c r="SH2386" s="467"/>
      <c r="SI2386" s="467"/>
      <c r="SJ2386" s="467"/>
      <c r="SK2386" s="467"/>
      <c r="SL2386" s="467"/>
      <c r="SM2386" s="467"/>
      <c r="SN2386" s="467"/>
      <c r="SO2386" s="467"/>
      <c r="SP2386" s="467"/>
      <c r="SQ2386" s="467"/>
      <c r="SR2386" s="467"/>
      <c r="SS2386" s="467"/>
      <c r="ST2386" s="467"/>
      <c r="SU2386" s="467"/>
      <c r="SV2386" s="1055"/>
      <c r="SW2386" s="695"/>
      <c r="SX2386" s="696"/>
      <c r="SY2386" s="696"/>
      <c r="SZ2386" s="697"/>
      <c r="TA2386" s="697"/>
      <c r="TB2386" s="473"/>
      <c r="TC2386" s="470"/>
      <c r="TD2386" s="470"/>
      <c r="TE2386" s="470"/>
      <c r="TF2386" s="677"/>
      <c r="TG2386" s="470"/>
      <c r="TH2386" s="467"/>
      <c r="TI2386" s="559"/>
      <c r="TJ2386" s="467"/>
      <c r="TK2386" s="467"/>
      <c r="TL2386" s="467"/>
      <c r="TM2386" s="467"/>
      <c r="TN2386" s="467"/>
      <c r="TO2386" s="467"/>
      <c r="TP2386" s="467"/>
      <c r="TQ2386" s="467"/>
      <c r="TR2386" s="467"/>
      <c r="TS2386" s="467"/>
      <c r="TT2386" s="467"/>
      <c r="TU2386" s="467"/>
      <c r="TV2386" s="467"/>
      <c r="TW2386" s="467"/>
      <c r="TX2386" s="467"/>
      <c r="TY2386" s="467"/>
      <c r="TZ2386" s="467"/>
      <c r="UA2386" s="467"/>
      <c r="UB2386" s="467"/>
      <c r="UC2386" s="467"/>
      <c r="UD2386" s="467"/>
      <c r="UE2386" s="467"/>
      <c r="UF2386" s="1055"/>
      <c r="UG2386" s="695"/>
      <c r="UH2386" s="696"/>
      <c r="UI2386" s="696"/>
      <c r="UJ2386" s="697"/>
      <c r="UK2386" s="697"/>
      <c r="UL2386" s="473"/>
      <c r="UM2386" s="470"/>
      <c r="UN2386" s="470"/>
      <c r="UO2386" s="470"/>
      <c r="UP2386" s="677"/>
      <c r="UQ2386" s="470"/>
      <c r="UR2386" s="467"/>
      <c r="US2386" s="559"/>
      <c r="UT2386" s="467"/>
      <c r="UU2386" s="467"/>
      <c r="UV2386" s="467"/>
      <c r="UW2386" s="467"/>
      <c r="UX2386" s="467"/>
      <c r="UY2386" s="467"/>
      <c r="UZ2386" s="467"/>
      <c r="VA2386" s="467"/>
      <c r="VB2386" s="467"/>
      <c r="VC2386" s="467"/>
      <c r="VD2386" s="467"/>
      <c r="VE2386" s="467"/>
      <c r="VF2386" s="467"/>
      <c r="VG2386" s="467"/>
      <c r="VH2386" s="467"/>
      <c r="VI2386" s="467"/>
      <c r="VJ2386" s="467"/>
      <c r="VK2386" s="467"/>
      <c r="VL2386" s="467"/>
      <c r="VM2386" s="467"/>
      <c r="VN2386" s="467"/>
      <c r="VO2386" s="467"/>
      <c r="VP2386" s="1055"/>
      <c r="VQ2386" s="695"/>
      <c r="VR2386" s="696"/>
      <c r="VS2386" s="696"/>
      <c r="VT2386" s="697"/>
      <c r="VU2386" s="697"/>
      <c r="VV2386" s="473"/>
      <c r="VW2386" s="470"/>
      <c r="VX2386" s="470"/>
      <c r="VY2386" s="470"/>
      <c r="VZ2386" s="677"/>
      <c r="WA2386" s="470"/>
      <c r="WB2386" s="467"/>
      <c r="WC2386" s="559"/>
      <c r="WD2386" s="467"/>
      <c r="WE2386" s="467"/>
      <c r="WF2386" s="467"/>
      <c r="WG2386" s="467"/>
      <c r="WH2386" s="467"/>
      <c r="WI2386" s="467"/>
      <c r="WJ2386" s="467"/>
      <c r="WK2386" s="467"/>
      <c r="WL2386" s="467"/>
      <c r="WM2386" s="467"/>
      <c r="WN2386" s="467"/>
      <c r="WO2386" s="467"/>
      <c r="WP2386" s="467"/>
      <c r="WQ2386" s="467"/>
      <c r="WR2386" s="467"/>
      <c r="WS2386" s="467"/>
      <c r="WT2386" s="467"/>
      <c r="WU2386" s="467"/>
      <c r="WV2386" s="467"/>
      <c r="WW2386" s="467"/>
      <c r="WX2386" s="467"/>
      <c r="WY2386" s="467"/>
      <c r="WZ2386" s="1055"/>
      <c r="XA2386" s="695"/>
      <c r="XB2386" s="696"/>
      <c r="XC2386" s="696"/>
      <c r="XD2386" s="697"/>
      <c r="XE2386" s="697"/>
      <c r="XF2386" s="473"/>
      <c r="XG2386" s="470"/>
      <c r="XH2386" s="470"/>
      <c r="XI2386" s="470"/>
      <c r="XJ2386" s="677"/>
      <c r="XK2386" s="470"/>
      <c r="XL2386" s="467"/>
      <c r="XM2386" s="559"/>
      <c r="XN2386" s="467"/>
      <c r="XO2386" s="467"/>
      <c r="XP2386" s="467"/>
      <c r="XQ2386" s="467"/>
      <c r="XR2386" s="467"/>
      <c r="XS2386" s="467"/>
      <c r="XT2386" s="467"/>
      <c r="XU2386" s="467"/>
      <c r="XV2386" s="467"/>
      <c r="XW2386" s="467"/>
      <c r="XX2386" s="467"/>
      <c r="XY2386" s="467"/>
      <c r="XZ2386" s="467"/>
      <c r="YA2386" s="467"/>
      <c r="YB2386" s="467"/>
      <c r="YC2386" s="467"/>
      <c r="YD2386" s="467"/>
      <c r="YE2386" s="467"/>
      <c r="YF2386" s="467"/>
      <c r="YG2386" s="467"/>
      <c r="YH2386" s="467"/>
      <c r="YI2386" s="467"/>
      <c r="YJ2386" s="1055"/>
      <c r="YK2386" s="695"/>
      <c r="YL2386" s="696"/>
      <c r="YM2386" s="696"/>
      <c r="YN2386" s="697"/>
      <c r="YO2386" s="697"/>
      <c r="YP2386" s="473"/>
      <c r="YQ2386" s="470"/>
      <c r="YR2386" s="470"/>
      <c r="YS2386" s="470"/>
      <c r="YT2386" s="677"/>
      <c r="YU2386" s="470"/>
      <c r="YV2386" s="467"/>
      <c r="YW2386" s="559"/>
      <c r="YX2386" s="467"/>
      <c r="YY2386" s="467"/>
      <c r="YZ2386" s="467"/>
      <c r="ZA2386" s="467"/>
      <c r="ZB2386" s="467"/>
      <c r="ZC2386" s="467"/>
      <c r="ZD2386" s="467"/>
      <c r="ZE2386" s="467"/>
      <c r="ZF2386" s="467"/>
      <c r="ZG2386" s="467"/>
      <c r="ZH2386" s="467"/>
      <c r="ZI2386" s="467"/>
      <c r="ZJ2386" s="467"/>
      <c r="ZK2386" s="467"/>
      <c r="ZL2386" s="467"/>
      <c r="ZM2386" s="467"/>
      <c r="ZN2386" s="467"/>
      <c r="ZO2386" s="467"/>
      <c r="ZP2386" s="467"/>
      <c r="ZQ2386" s="467"/>
      <c r="ZR2386" s="467"/>
      <c r="ZS2386" s="467"/>
      <c r="ZT2386" s="1055"/>
      <c r="ZU2386" s="695"/>
      <c r="ZV2386" s="696"/>
      <c r="ZW2386" s="696"/>
      <c r="ZX2386" s="697"/>
      <c r="ZY2386" s="697"/>
      <c r="ZZ2386" s="473"/>
      <c r="AAA2386" s="470"/>
      <c r="AAB2386" s="470"/>
      <c r="AAC2386" s="470"/>
      <c r="AAD2386" s="677"/>
      <c r="AAE2386" s="470"/>
      <c r="AAF2386" s="467"/>
      <c r="AAG2386" s="559"/>
      <c r="AAH2386" s="467"/>
      <c r="AAI2386" s="467"/>
      <c r="AAJ2386" s="467"/>
      <c r="AAK2386" s="467"/>
      <c r="AAL2386" s="467"/>
      <c r="AAM2386" s="467"/>
      <c r="AAN2386" s="467"/>
      <c r="AAO2386" s="467"/>
      <c r="AAP2386" s="467"/>
      <c r="AAQ2386" s="467"/>
      <c r="AAR2386" s="467"/>
      <c r="AAS2386" s="467"/>
      <c r="AAT2386" s="467"/>
      <c r="AAU2386" s="467"/>
      <c r="AAV2386" s="467"/>
      <c r="AAW2386" s="467"/>
      <c r="AAX2386" s="467"/>
      <c r="AAY2386" s="467"/>
      <c r="AAZ2386" s="467"/>
      <c r="ABA2386" s="467"/>
      <c r="ABB2386" s="467"/>
      <c r="ABC2386" s="467"/>
      <c r="ABD2386" s="1055"/>
      <c r="ABE2386" s="695"/>
      <c r="ABF2386" s="696"/>
      <c r="ABG2386" s="696"/>
      <c r="ABH2386" s="697"/>
      <c r="ABI2386" s="697"/>
      <c r="ABJ2386" s="473"/>
      <c r="ABK2386" s="470"/>
      <c r="ABL2386" s="470"/>
      <c r="ABM2386" s="470"/>
      <c r="ABN2386" s="677"/>
      <c r="ABO2386" s="470"/>
      <c r="ABP2386" s="467"/>
      <c r="ABQ2386" s="559"/>
      <c r="ABR2386" s="467"/>
      <c r="ABS2386" s="467"/>
      <c r="ABT2386" s="467"/>
      <c r="ABU2386" s="467"/>
      <c r="ABV2386" s="467"/>
      <c r="ABW2386" s="467"/>
      <c r="ABX2386" s="467"/>
      <c r="ABY2386" s="467"/>
      <c r="ABZ2386" s="467"/>
      <c r="ACA2386" s="467"/>
      <c r="ACB2386" s="467"/>
      <c r="ACC2386" s="467"/>
      <c r="ACD2386" s="467"/>
      <c r="ACE2386" s="467"/>
      <c r="ACF2386" s="467"/>
      <c r="ACG2386" s="467"/>
      <c r="ACH2386" s="467"/>
      <c r="ACI2386" s="467"/>
      <c r="ACJ2386" s="467"/>
      <c r="ACK2386" s="467"/>
      <c r="ACL2386" s="467"/>
      <c r="ACM2386" s="467"/>
      <c r="ACN2386" s="1055"/>
      <c r="ACO2386" s="695"/>
      <c r="ACP2386" s="696"/>
      <c r="ACQ2386" s="696"/>
      <c r="ACR2386" s="697"/>
      <c r="ACS2386" s="697"/>
      <c r="ACT2386" s="473"/>
      <c r="ACU2386" s="470"/>
      <c r="ACV2386" s="470"/>
      <c r="ACW2386" s="470"/>
      <c r="ACX2386" s="677"/>
      <c r="ACY2386" s="470"/>
      <c r="ACZ2386" s="467"/>
      <c r="ADA2386" s="559"/>
      <c r="ADB2386" s="467"/>
      <c r="ADC2386" s="467"/>
      <c r="ADD2386" s="467"/>
      <c r="ADE2386" s="467"/>
      <c r="ADF2386" s="467"/>
      <c r="ADG2386" s="467"/>
      <c r="ADH2386" s="467"/>
      <c r="ADI2386" s="467"/>
      <c r="ADJ2386" s="467"/>
      <c r="ADK2386" s="467"/>
      <c r="ADL2386" s="467"/>
      <c r="ADM2386" s="467"/>
      <c r="ADN2386" s="467"/>
      <c r="ADO2386" s="467"/>
      <c r="ADP2386" s="467"/>
      <c r="ADQ2386" s="467"/>
      <c r="ADR2386" s="467"/>
      <c r="ADS2386" s="467"/>
      <c r="ADT2386" s="467"/>
      <c r="ADU2386" s="467"/>
      <c r="ADV2386" s="467"/>
      <c r="ADW2386" s="467"/>
      <c r="ADX2386" s="1055"/>
      <c r="ADY2386" s="695"/>
      <c r="ADZ2386" s="696"/>
      <c r="AEA2386" s="696"/>
      <c r="AEB2386" s="697"/>
      <c r="AEC2386" s="697"/>
      <c r="AED2386" s="473"/>
      <c r="AEE2386" s="470"/>
      <c r="AEF2386" s="470"/>
      <c r="AEG2386" s="470"/>
      <c r="AEH2386" s="677"/>
      <c r="AEI2386" s="470"/>
      <c r="AEJ2386" s="467"/>
      <c r="AEK2386" s="559"/>
      <c r="AEL2386" s="467"/>
      <c r="AEM2386" s="467"/>
      <c r="AEN2386" s="467"/>
      <c r="AEO2386" s="467"/>
      <c r="AEP2386" s="467"/>
      <c r="AEQ2386" s="467"/>
      <c r="AER2386" s="467"/>
      <c r="AES2386" s="467"/>
      <c r="AET2386" s="467"/>
      <c r="AEU2386" s="467"/>
      <c r="AEV2386" s="467"/>
      <c r="AEW2386" s="467"/>
      <c r="AEX2386" s="467"/>
      <c r="AEY2386" s="467"/>
      <c r="AEZ2386" s="467"/>
      <c r="AFA2386" s="467"/>
      <c r="AFB2386" s="467"/>
      <c r="AFC2386" s="467"/>
      <c r="AFD2386" s="467"/>
      <c r="AFE2386" s="467"/>
      <c r="AFF2386" s="467"/>
      <c r="AFG2386" s="467"/>
      <c r="AFH2386" s="1055"/>
      <c r="AFI2386" s="695"/>
      <c r="AFJ2386" s="696"/>
      <c r="AFK2386" s="696"/>
      <c r="AFL2386" s="697"/>
      <c r="AFM2386" s="697"/>
      <c r="AFN2386" s="473"/>
      <c r="AFO2386" s="470"/>
      <c r="AFP2386" s="470"/>
      <c r="AFQ2386" s="470"/>
      <c r="AFR2386" s="677"/>
      <c r="AFS2386" s="470"/>
      <c r="AFT2386" s="467"/>
      <c r="AFU2386" s="559"/>
      <c r="AFV2386" s="467"/>
      <c r="AFW2386" s="467"/>
      <c r="AFX2386" s="467"/>
      <c r="AFY2386" s="467"/>
      <c r="AFZ2386" s="467"/>
      <c r="AGA2386" s="467"/>
      <c r="AGB2386" s="467"/>
      <c r="AGC2386" s="467"/>
      <c r="AGD2386" s="467"/>
      <c r="AGE2386" s="467"/>
      <c r="AGF2386" s="467"/>
      <c r="AGG2386" s="467"/>
      <c r="AGH2386" s="467"/>
      <c r="AGI2386" s="467"/>
      <c r="AGJ2386" s="467"/>
      <c r="AGK2386" s="467"/>
      <c r="AGL2386" s="467"/>
      <c r="AGM2386" s="467"/>
      <c r="AGN2386" s="467"/>
      <c r="AGO2386" s="467"/>
      <c r="AGP2386" s="467"/>
      <c r="AGQ2386" s="467"/>
      <c r="AGR2386" s="1055"/>
      <c r="AGS2386" s="695"/>
      <c r="AGT2386" s="696"/>
      <c r="AGU2386" s="696"/>
      <c r="AGV2386" s="697"/>
      <c r="AGW2386" s="697"/>
      <c r="AGX2386" s="473"/>
      <c r="AGY2386" s="470"/>
      <c r="AGZ2386" s="470"/>
      <c r="AHA2386" s="470"/>
      <c r="AHB2386" s="677"/>
      <c r="AHC2386" s="470"/>
      <c r="AHD2386" s="467"/>
      <c r="AHE2386" s="559"/>
      <c r="AHF2386" s="467"/>
      <c r="AHG2386" s="467"/>
      <c r="AHH2386" s="467"/>
      <c r="AHI2386" s="467"/>
      <c r="AHJ2386" s="467"/>
      <c r="AHK2386" s="467"/>
      <c r="AHL2386" s="467"/>
      <c r="AHM2386" s="467"/>
      <c r="AHN2386" s="467"/>
      <c r="AHO2386" s="467"/>
      <c r="AHP2386" s="467"/>
      <c r="AHQ2386" s="467"/>
      <c r="AHR2386" s="467"/>
      <c r="AHS2386" s="467"/>
      <c r="AHT2386" s="467"/>
      <c r="AHU2386" s="467"/>
      <c r="AHV2386" s="467"/>
      <c r="AHW2386" s="467"/>
      <c r="AHX2386" s="467"/>
      <c r="AHY2386" s="467"/>
      <c r="AHZ2386" s="467"/>
      <c r="AIA2386" s="467"/>
      <c r="AIB2386" s="1055"/>
      <c r="AIC2386" s="695"/>
      <c r="AID2386" s="696"/>
      <c r="AIE2386" s="696"/>
      <c r="AIF2386" s="697"/>
      <c r="AIG2386" s="697"/>
      <c r="AIH2386" s="473"/>
      <c r="AII2386" s="470"/>
      <c r="AIJ2386" s="470"/>
      <c r="AIK2386" s="470"/>
      <c r="AIL2386" s="677"/>
      <c r="AIM2386" s="470"/>
      <c r="AIN2386" s="467"/>
      <c r="AIO2386" s="559"/>
      <c r="AIP2386" s="467"/>
      <c r="AIQ2386" s="467"/>
      <c r="AIR2386" s="467"/>
      <c r="AIS2386" s="467"/>
      <c r="AIT2386" s="467"/>
      <c r="AIU2386" s="467"/>
      <c r="AIV2386" s="467"/>
      <c r="AIW2386" s="467"/>
      <c r="AIX2386" s="467"/>
      <c r="AIY2386" s="467"/>
      <c r="AIZ2386" s="467"/>
      <c r="AJA2386" s="467"/>
      <c r="AJB2386" s="467"/>
      <c r="AJC2386" s="467"/>
      <c r="AJD2386" s="467"/>
      <c r="AJE2386" s="467"/>
      <c r="AJF2386" s="467"/>
      <c r="AJG2386" s="467"/>
      <c r="AJH2386" s="467"/>
      <c r="AJI2386" s="467"/>
      <c r="AJJ2386" s="467"/>
      <c r="AJK2386" s="467"/>
      <c r="AJL2386" s="1055"/>
      <c r="AJM2386" s="695"/>
      <c r="AJN2386" s="696"/>
      <c r="AJO2386" s="696"/>
      <c r="AJP2386" s="697"/>
      <c r="AJQ2386" s="697"/>
      <c r="AJR2386" s="473"/>
      <c r="AJS2386" s="470"/>
      <c r="AJT2386" s="470"/>
      <c r="AJU2386" s="470"/>
      <c r="AJV2386" s="677"/>
      <c r="AJW2386" s="470"/>
      <c r="AJX2386" s="467"/>
      <c r="AJY2386" s="559"/>
      <c r="AJZ2386" s="467"/>
      <c r="AKA2386" s="467"/>
      <c r="AKB2386" s="467"/>
      <c r="AKC2386" s="467"/>
      <c r="AKD2386" s="467"/>
      <c r="AKE2386" s="467"/>
      <c r="AKF2386" s="467"/>
      <c r="AKG2386" s="467"/>
      <c r="AKH2386" s="467"/>
      <c r="AKI2386" s="467"/>
      <c r="AKJ2386" s="467"/>
      <c r="AKK2386" s="467"/>
      <c r="AKL2386" s="467"/>
      <c r="AKM2386" s="467"/>
      <c r="AKN2386" s="467"/>
      <c r="AKO2386" s="467"/>
      <c r="AKP2386" s="467"/>
      <c r="AKQ2386" s="467"/>
      <c r="AKR2386" s="467"/>
      <c r="AKS2386" s="467"/>
      <c r="AKT2386" s="467"/>
      <c r="AKU2386" s="467"/>
      <c r="AKV2386" s="1055"/>
      <c r="AKW2386" s="695"/>
      <c r="AKX2386" s="696"/>
      <c r="AKY2386" s="696"/>
      <c r="AKZ2386" s="697"/>
      <c r="ALA2386" s="697"/>
      <c r="ALB2386" s="473"/>
      <c r="ALC2386" s="470"/>
      <c r="ALD2386" s="470"/>
      <c r="ALE2386" s="470"/>
      <c r="ALF2386" s="677"/>
      <c r="ALG2386" s="470"/>
      <c r="ALH2386" s="467"/>
      <c r="ALI2386" s="559"/>
      <c r="ALJ2386" s="467"/>
      <c r="ALK2386" s="467"/>
      <c r="ALL2386" s="467"/>
      <c r="ALM2386" s="467"/>
      <c r="ALN2386" s="467"/>
      <c r="ALO2386" s="467"/>
      <c r="ALP2386" s="467"/>
      <c r="ALQ2386" s="467"/>
      <c r="ALR2386" s="467"/>
      <c r="ALS2386" s="467"/>
      <c r="ALT2386" s="467"/>
      <c r="ALU2386" s="467"/>
      <c r="ALV2386" s="467"/>
      <c r="ALW2386" s="467"/>
      <c r="ALX2386" s="467"/>
      <c r="ALY2386" s="467"/>
      <c r="ALZ2386" s="467"/>
      <c r="AMA2386" s="467"/>
      <c r="AMB2386" s="467"/>
      <c r="AMC2386" s="467"/>
      <c r="AMD2386" s="467"/>
      <c r="AME2386" s="467"/>
      <c r="AMF2386" s="1055"/>
      <c r="AMG2386" s="695"/>
      <c r="AMH2386" s="696"/>
      <c r="AMI2386" s="696"/>
      <c r="AMJ2386" s="697"/>
      <c r="AMK2386" s="697"/>
      <c r="AML2386" s="473"/>
      <c r="AMM2386" s="470"/>
      <c r="AMN2386" s="470"/>
      <c r="AMO2386" s="470"/>
      <c r="AMP2386" s="677"/>
      <c r="AMQ2386" s="470"/>
      <c r="AMR2386" s="467"/>
      <c r="AMS2386" s="559"/>
      <c r="AMT2386" s="467"/>
      <c r="AMU2386" s="467"/>
      <c r="AMV2386" s="467"/>
      <c r="AMW2386" s="467"/>
      <c r="AMX2386" s="467"/>
      <c r="AMY2386" s="467"/>
      <c r="AMZ2386" s="467"/>
      <c r="ANA2386" s="467"/>
      <c r="ANB2386" s="467"/>
      <c r="ANC2386" s="467"/>
      <c r="AND2386" s="467"/>
      <c r="ANE2386" s="467"/>
      <c r="ANF2386" s="467"/>
      <c r="ANG2386" s="467"/>
      <c r="ANH2386" s="467"/>
      <c r="ANI2386" s="467"/>
      <c r="ANJ2386" s="467"/>
      <c r="ANK2386" s="467"/>
      <c r="ANL2386" s="467"/>
      <c r="ANM2386" s="467"/>
      <c r="ANN2386" s="467"/>
      <c r="ANO2386" s="467"/>
      <c r="ANP2386" s="1055"/>
      <c r="ANQ2386" s="695"/>
      <c r="ANR2386" s="696"/>
      <c r="ANS2386" s="696"/>
      <c r="ANT2386" s="697"/>
      <c r="ANU2386" s="697"/>
      <c r="ANV2386" s="473"/>
      <c r="ANW2386" s="470"/>
      <c r="ANX2386" s="470"/>
      <c r="ANY2386" s="470"/>
      <c r="ANZ2386" s="677"/>
      <c r="AOA2386" s="470"/>
      <c r="AOB2386" s="467"/>
      <c r="AOC2386" s="559"/>
      <c r="AOD2386" s="467"/>
      <c r="AOE2386" s="467"/>
      <c r="AOF2386" s="467"/>
      <c r="AOG2386" s="467"/>
      <c r="AOH2386" s="467"/>
      <c r="AOI2386" s="467"/>
      <c r="AOJ2386" s="467"/>
      <c r="AOK2386" s="467"/>
      <c r="AOL2386" s="467"/>
      <c r="AOM2386" s="467"/>
      <c r="AON2386" s="467"/>
      <c r="AOO2386" s="467"/>
      <c r="AOP2386" s="467"/>
      <c r="AOQ2386" s="467"/>
      <c r="AOR2386" s="467"/>
      <c r="AOS2386" s="467"/>
      <c r="AOT2386" s="467"/>
      <c r="AOU2386" s="467"/>
      <c r="AOV2386" s="467"/>
      <c r="AOW2386" s="467"/>
      <c r="AOX2386" s="467"/>
      <c r="AOY2386" s="467"/>
      <c r="AOZ2386" s="1055"/>
      <c r="APA2386" s="695"/>
      <c r="APB2386" s="696"/>
      <c r="APC2386" s="696"/>
      <c r="APD2386" s="697"/>
      <c r="APE2386" s="697"/>
      <c r="APF2386" s="473"/>
      <c r="APG2386" s="470"/>
      <c r="APH2386" s="470"/>
      <c r="API2386" s="470"/>
      <c r="APJ2386" s="677"/>
      <c r="APK2386" s="470"/>
      <c r="APL2386" s="467"/>
      <c r="APM2386" s="559"/>
      <c r="APN2386" s="467"/>
      <c r="APO2386" s="467"/>
      <c r="APP2386" s="467"/>
      <c r="APQ2386" s="467"/>
      <c r="APR2386" s="467"/>
      <c r="APS2386" s="467"/>
      <c r="APT2386" s="467"/>
      <c r="APU2386" s="467"/>
      <c r="APV2386" s="467"/>
      <c r="APW2386" s="467"/>
      <c r="APX2386" s="467"/>
      <c r="APY2386" s="467"/>
      <c r="APZ2386" s="467"/>
      <c r="AQA2386" s="467"/>
      <c r="AQB2386" s="467"/>
      <c r="AQC2386" s="467"/>
      <c r="AQD2386" s="467"/>
      <c r="AQE2386" s="467"/>
      <c r="AQF2386" s="467"/>
      <c r="AQG2386" s="467"/>
      <c r="AQH2386" s="467"/>
      <c r="AQI2386" s="467"/>
      <c r="AQJ2386" s="1055"/>
      <c r="AQK2386" s="695"/>
      <c r="AQL2386" s="696"/>
      <c r="AQM2386" s="696"/>
      <c r="AQN2386" s="697"/>
      <c r="AQO2386" s="697"/>
      <c r="AQP2386" s="473"/>
      <c r="AQQ2386" s="470"/>
      <c r="AQR2386" s="470"/>
      <c r="AQS2386" s="470"/>
      <c r="AQT2386" s="677"/>
      <c r="AQU2386" s="470"/>
      <c r="AQV2386" s="467"/>
      <c r="AQW2386" s="559"/>
      <c r="AQX2386" s="467"/>
      <c r="AQY2386" s="467"/>
      <c r="AQZ2386" s="467"/>
      <c r="ARA2386" s="467"/>
      <c r="ARB2386" s="467"/>
      <c r="ARC2386" s="467"/>
      <c r="ARD2386" s="467"/>
      <c r="ARE2386" s="467"/>
      <c r="ARF2386" s="467"/>
      <c r="ARG2386" s="467"/>
      <c r="ARH2386" s="467"/>
      <c r="ARI2386" s="467"/>
      <c r="ARJ2386" s="467"/>
      <c r="ARK2386" s="467"/>
      <c r="ARL2386" s="467"/>
      <c r="ARM2386" s="467"/>
      <c r="ARN2386" s="467"/>
      <c r="ARO2386" s="467"/>
      <c r="ARP2386" s="467"/>
      <c r="ARQ2386" s="467"/>
      <c r="ARR2386" s="467"/>
      <c r="ARS2386" s="467"/>
      <c r="ART2386" s="1055"/>
      <c r="ARU2386" s="695"/>
      <c r="ARV2386" s="696"/>
      <c r="ARW2386" s="696"/>
      <c r="ARX2386" s="697"/>
      <c r="ARY2386" s="697"/>
      <c r="ARZ2386" s="473"/>
      <c r="ASA2386" s="470"/>
      <c r="ASB2386" s="470"/>
      <c r="ASC2386" s="470"/>
      <c r="ASD2386" s="677"/>
      <c r="ASE2386" s="470"/>
      <c r="ASF2386" s="467"/>
      <c r="ASG2386" s="559"/>
      <c r="ASH2386" s="467"/>
      <c r="ASI2386" s="467"/>
      <c r="ASJ2386" s="467"/>
      <c r="ASK2386" s="467"/>
      <c r="ASL2386" s="467"/>
      <c r="ASM2386" s="467"/>
      <c r="ASN2386" s="467"/>
      <c r="ASO2386" s="467"/>
      <c r="ASP2386" s="467"/>
      <c r="ASQ2386" s="467"/>
      <c r="ASR2386" s="467"/>
      <c r="ASS2386" s="467"/>
      <c r="AST2386" s="467"/>
      <c r="ASU2386" s="467"/>
      <c r="ASV2386" s="467"/>
      <c r="ASW2386" s="467"/>
      <c r="ASX2386" s="467"/>
      <c r="ASY2386" s="467"/>
      <c r="ASZ2386" s="467"/>
      <c r="ATA2386" s="467"/>
      <c r="ATB2386" s="467"/>
      <c r="ATC2386" s="467"/>
      <c r="ATD2386" s="1055"/>
      <c r="ATE2386" s="695"/>
      <c r="ATF2386" s="696"/>
      <c r="ATG2386" s="696"/>
      <c r="ATH2386" s="697"/>
      <c r="ATI2386" s="697"/>
      <c r="ATJ2386" s="473"/>
      <c r="ATK2386" s="470"/>
      <c r="ATL2386" s="470"/>
      <c r="ATM2386" s="470"/>
      <c r="ATN2386" s="677"/>
      <c r="ATO2386" s="470"/>
      <c r="ATP2386" s="467"/>
      <c r="ATQ2386" s="559"/>
      <c r="ATR2386" s="467"/>
      <c r="ATS2386" s="467"/>
      <c r="ATT2386" s="467"/>
      <c r="ATU2386" s="467"/>
      <c r="ATV2386" s="467"/>
      <c r="ATW2386" s="467"/>
      <c r="ATX2386" s="467"/>
      <c r="ATY2386" s="467"/>
      <c r="ATZ2386" s="467"/>
      <c r="AUA2386" s="467"/>
      <c r="AUB2386" s="467"/>
      <c r="AUC2386" s="467"/>
      <c r="AUD2386" s="467"/>
      <c r="AUE2386" s="467"/>
      <c r="AUF2386" s="467"/>
      <c r="AUG2386" s="467"/>
      <c r="AUH2386" s="467"/>
      <c r="AUI2386" s="467"/>
      <c r="AUJ2386" s="467"/>
      <c r="AUK2386" s="467"/>
      <c r="AUL2386" s="467"/>
      <c r="AUM2386" s="467"/>
      <c r="AUN2386" s="1055"/>
      <c r="AUO2386" s="695"/>
      <c r="AUP2386" s="696"/>
      <c r="AUQ2386" s="696"/>
      <c r="AUR2386" s="697"/>
      <c r="AUS2386" s="697"/>
      <c r="AUT2386" s="473"/>
      <c r="AUU2386" s="470"/>
      <c r="AUV2386" s="470"/>
      <c r="AUW2386" s="470"/>
      <c r="AUX2386" s="677"/>
      <c r="AUY2386" s="470"/>
      <c r="AUZ2386" s="467"/>
      <c r="AVA2386" s="559"/>
      <c r="AVB2386" s="467"/>
      <c r="AVC2386" s="467"/>
      <c r="AVD2386" s="467"/>
      <c r="AVE2386" s="467"/>
      <c r="AVF2386" s="467"/>
      <c r="AVG2386" s="467"/>
      <c r="AVH2386" s="467"/>
      <c r="AVI2386" s="467"/>
      <c r="AVJ2386" s="467"/>
      <c r="AVK2386" s="467"/>
      <c r="AVL2386" s="467"/>
      <c r="AVM2386" s="467"/>
      <c r="AVN2386" s="467"/>
      <c r="AVO2386" s="467"/>
      <c r="AVP2386" s="467"/>
      <c r="AVQ2386" s="467"/>
      <c r="AVR2386" s="467"/>
      <c r="AVS2386" s="467"/>
      <c r="AVT2386" s="467"/>
      <c r="AVU2386" s="467"/>
      <c r="AVV2386" s="467"/>
      <c r="AVW2386" s="467"/>
      <c r="AVX2386" s="1055"/>
      <c r="AVY2386" s="695"/>
      <c r="AVZ2386" s="696"/>
      <c r="AWA2386" s="696"/>
      <c r="AWB2386" s="697"/>
      <c r="AWC2386" s="697"/>
      <c r="AWD2386" s="473"/>
      <c r="AWE2386" s="470"/>
      <c r="AWF2386" s="470"/>
      <c r="AWG2386" s="470"/>
      <c r="AWH2386" s="677"/>
      <c r="AWI2386" s="470"/>
      <c r="AWJ2386" s="467"/>
      <c r="AWK2386" s="559"/>
      <c r="AWL2386" s="467"/>
      <c r="AWM2386" s="467"/>
      <c r="AWN2386" s="467"/>
      <c r="AWO2386" s="467"/>
      <c r="AWP2386" s="467"/>
      <c r="AWQ2386" s="467"/>
      <c r="AWR2386" s="467"/>
      <c r="AWS2386" s="467"/>
      <c r="AWT2386" s="467"/>
      <c r="AWU2386" s="467"/>
      <c r="AWV2386" s="467"/>
      <c r="AWW2386" s="467"/>
      <c r="AWX2386" s="467"/>
      <c r="AWY2386" s="467"/>
      <c r="AWZ2386" s="467"/>
      <c r="AXA2386" s="467"/>
      <c r="AXB2386" s="467"/>
      <c r="AXC2386" s="467"/>
      <c r="AXD2386" s="467"/>
      <c r="AXE2386" s="467"/>
      <c r="AXF2386" s="467"/>
      <c r="AXG2386" s="467"/>
      <c r="AXH2386" s="1055"/>
      <c r="AXI2386" s="695"/>
      <c r="AXJ2386" s="696"/>
      <c r="AXK2386" s="696"/>
      <c r="AXL2386" s="697"/>
      <c r="AXM2386" s="697"/>
      <c r="AXN2386" s="473"/>
      <c r="AXO2386" s="470"/>
      <c r="AXP2386" s="470"/>
      <c r="AXQ2386" s="470"/>
      <c r="AXR2386" s="677"/>
      <c r="AXS2386" s="470"/>
      <c r="AXT2386" s="467"/>
      <c r="AXU2386" s="559"/>
      <c r="AXV2386" s="467"/>
      <c r="AXW2386" s="467"/>
      <c r="AXX2386" s="467"/>
      <c r="AXY2386" s="467"/>
      <c r="AXZ2386" s="467"/>
      <c r="AYA2386" s="467"/>
      <c r="AYB2386" s="467"/>
      <c r="AYC2386" s="467"/>
      <c r="AYD2386" s="467"/>
      <c r="AYE2386" s="467"/>
      <c r="AYF2386" s="467"/>
      <c r="AYG2386" s="467"/>
      <c r="AYH2386" s="467"/>
      <c r="AYI2386" s="467"/>
      <c r="AYJ2386" s="467"/>
      <c r="AYK2386" s="467"/>
      <c r="AYL2386" s="467"/>
      <c r="AYM2386" s="467"/>
      <c r="AYN2386" s="467"/>
      <c r="AYO2386" s="467"/>
      <c r="AYP2386" s="467"/>
      <c r="AYQ2386" s="467"/>
      <c r="AYR2386" s="1055"/>
      <c r="AYS2386" s="695"/>
      <c r="AYT2386" s="696"/>
      <c r="AYU2386" s="696"/>
      <c r="AYV2386" s="697"/>
      <c r="AYW2386" s="697"/>
      <c r="AYX2386" s="473"/>
      <c r="AYY2386" s="470"/>
      <c r="AYZ2386" s="470"/>
      <c r="AZA2386" s="470"/>
      <c r="AZB2386" s="677"/>
      <c r="AZC2386" s="470"/>
      <c r="AZD2386" s="467"/>
      <c r="AZE2386" s="559"/>
      <c r="AZF2386" s="467"/>
      <c r="AZG2386" s="467"/>
      <c r="AZH2386" s="467"/>
      <c r="AZI2386" s="467"/>
      <c r="AZJ2386" s="467"/>
      <c r="AZK2386" s="467"/>
      <c r="AZL2386" s="467"/>
      <c r="AZM2386" s="467"/>
      <c r="AZN2386" s="467"/>
      <c r="AZO2386" s="467"/>
      <c r="AZP2386" s="467"/>
      <c r="AZQ2386" s="467"/>
      <c r="AZR2386" s="467"/>
      <c r="AZS2386" s="467"/>
      <c r="AZT2386" s="467"/>
      <c r="AZU2386" s="467"/>
      <c r="AZV2386" s="467"/>
      <c r="AZW2386" s="467"/>
      <c r="AZX2386" s="467"/>
      <c r="AZY2386" s="467"/>
      <c r="AZZ2386" s="467"/>
      <c r="BAA2386" s="467"/>
      <c r="BAB2386" s="1055"/>
      <c r="BAC2386" s="695"/>
      <c r="BAD2386" s="696"/>
      <c r="BAE2386" s="696"/>
      <c r="BAF2386" s="697"/>
      <c r="BAG2386" s="697"/>
      <c r="BAH2386" s="473"/>
      <c r="BAI2386" s="470"/>
      <c r="BAJ2386" s="470"/>
      <c r="BAK2386" s="470"/>
      <c r="BAL2386" s="677"/>
      <c r="BAM2386" s="470"/>
      <c r="BAN2386" s="467"/>
      <c r="BAO2386" s="559"/>
      <c r="BAP2386" s="467"/>
      <c r="BAQ2386" s="467"/>
      <c r="BAR2386" s="467"/>
      <c r="BAS2386" s="467"/>
      <c r="BAT2386" s="467"/>
      <c r="BAU2386" s="467"/>
      <c r="BAV2386" s="467"/>
      <c r="BAW2386" s="467"/>
      <c r="BAX2386" s="467"/>
      <c r="BAY2386" s="467"/>
      <c r="BAZ2386" s="467"/>
      <c r="BBA2386" s="467"/>
      <c r="BBB2386" s="467"/>
      <c r="BBC2386" s="467"/>
      <c r="BBD2386" s="467"/>
      <c r="BBE2386" s="467"/>
      <c r="BBF2386" s="467"/>
      <c r="BBG2386" s="467"/>
      <c r="BBH2386" s="467"/>
      <c r="BBI2386" s="467"/>
      <c r="BBJ2386" s="467"/>
      <c r="BBK2386" s="467"/>
      <c r="BBL2386" s="1055"/>
      <c r="BBM2386" s="695"/>
      <c r="BBN2386" s="696"/>
      <c r="BBO2386" s="696"/>
      <c r="BBP2386" s="697"/>
      <c r="BBQ2386" s="697"/>
      <c r="BBR2386" s="473"/>
      <c r="BBS2386" s="470"/>
      <c r="BBT2386" s="470"/>
      <c r="BBU2386" s="470"/>
      <c r="BBV2386" s="677"/>
      <c r="BBW2386" s="470"/>
      <c r="BBX2386" s="467"/>
      <c r="BBY2386" s="559"/>
      <c r="BBZ2386" s="467"/>
      <c r="BCA2386" s="467"/>
      <c r="BCB2386" s="467"/>
      <c r="BCC2386" s="467"/>
      <c r="BCD2386" s="467"/>
      <c r="BCE2386" s="467"/>
      <c r="BCF2386" s="467"/>
      <c r="BCG2386" s="467"/>
      <c r="BCH2386" s="467"/>
      <c r="BCI2386" s="467"/>
      <c r="BCJ2386" s="467"/>
      <c r="BCK2386" s="467"/>
      <c r="BCL2386" s="467"/>
      <c r="BCM2386" s="467"/>
      <c r="BCN2386" s="467"/>
      <c r="BCO2386" s="467"/>
      <c r="BCP2386" s="467"/>
      <c r="BCQ2386" s="467"/>
      <c r="BCR2386" s="467"/>
      <c r="BCS2386" s="467"/>
      <c r="BCT2386" s="467"/>
      <c r="BCU2386" s="467"/>
      <c r="BCV2386" s="1055"/>
      <c r="BCW2386" s="695"/>
      <c r="BCX2386" s="696"/>
      <c r="BCY2386" s="696"/>
      <c r="BCZ2386" s="697"/>
      <c r="BDA2386" s="697"/>
      <c r="BDB2386" s="473"/>
      <c r="BDC2386" s="470"/>
      <c r="BDD2386" s="470"/>
      <c r="BDE2386" s="470"/>
      <c r="BDF2386" s="677"/>
      <c r="BDG2386" s="470"/>
      <c r="BDH2386" s="467"/>
      <c r="BDI2386" s="559"/>
      <c r="BDJ2386" s="467"/>
      <c r="BDK2386" s="467"/>
      <c r="BDL2386" s="467"/>
      <c r="BDM2386" s="467"/>
      <c r="BDN2386" s="467"/>
      <c r="BDO2386" s="467"/>
      <c r="BDP2386" s="467"/>
      <c r="BDQ2386" s="467"/>
      <c r="BDR2386" s="467"/>
      <c r="BDS2386" s="467"/>
      <c r="BDT2386" s="467"/>
      <c r="BDU2386" s="467"/>
      <c r="BDV2386" s="467"/>
      <c r="BDW2386" s="467"/>
      <c r="BDX2386" s="467"/>
      <c r="BDY2386" s="467"/>
      <c r="BDZ2386" s="467"/>
      <c r="BEA2386" s="467"/>
      <c r="BEB2386" s="467"/>
      <c r="BEC2386" s="467"/>
      <c r="BED2386" s="467"/>
      <c r="BEE2386" s="467"/>
      <c r="BEF2386" s="1055"/>
      <c r="BEG2386" s="695"/>
      <c r="BEH2386" s="696"/>
      <c r="BEI2386" s="696"/>
      <c r="BEJ2386" s="697"/>
      <c r="BEK2386" s="697"/>
      <c r="BEL2386" s="473"/>
      <c r="BEM2386" s="470"/>
      <c r="BEN2386" s="470"/>
      <c r="BEO2386" s="470"/>
      <c r="BEP2386" s="677"/>
      <c r="BEQ2386" s="470"/>
      <c r="BER2386" s="467"/>
      <c r="BES2386" s="559"/>
      <c r="BET2386" s="467"/>
      <c r="BEU2386" s="467"/>
      <c r="BEV2386" s="467"/>
      <c r="BEW2386" s="467"/>
      <c r="BEX2386" s="467"/>
      <c r="BEY2386" s="467"/>
      <c r="BEZ2386" s="467"/>
      <c r="BFA2386" s="467"/>
      <c r="BFB2386" s="467"/>
      <c r="BFC2386" s="467"/>
      <c r="BFD2386" s="467"/>
      <c r="BFE2386" s="467"/>
      <c r="BFF2386" s="467"/>
      <c r="BFG2386" s="467"/>
      <c r="BFH2386" s="467"/>
      <c r="BFI2386" s="467"/>
      <c r="BFJ2386" s="467"/>
      <c r="BFK2386" s="467"/>
      <c r="BFL2386" s="467"/>
      <c r="BFM2386" s="467"/>
      <c r="BFN2386" s="467"/>
      <c r="BFO2386" s="467"/>
      <c r="BFP2386" s="1055"/>
      <c r="BFQ2386" s="695"/>
      <c r="BFR2386" s="696"/>
      <c r="BFS2386" s="696"/>
      <c r="BFT2386" s="697"/>
      <c r="BFU2386" s="697"/>
      <c r="BFV2386" s="473"/>
      <c r="BFW2386" s="470"/>
      <c r="BFX2386" s="470"/>
      <c r="BFY2386" s="470"/>
      <c r="BFZ2386" s="677"/>
      <c r="BGA2386" s="470"/>
      <c r="BGB2386" s="467"/>
      <c r="BGC2386" s="559"/>
      <c r="BGD2386" s="467"/>
      <c r="BGE2386" s="467"/>
      <c r="BGF2386" s="467"/>
      <c r="BGG2386" s="467"/>
      <c r="BGH2386" s="467"/>
      <c r="BGI2386" s="467"/>
      <c r="BGJ2386" s="467"/>
      <c r="BGK2386" s="467"/>
      <c r="BGL2386" s="467"/>
      <c r="BGM2386" s="467"/>
      <c r="BGN2386" s="467"/>
      <c r="BGO2386" s="467"/>
      <c r="BGP2386" s="467"/>
      <c r="BGQ2386" s="467"/>
      <c r="BGR2386" s="467"/>
      <c r="BGS2386" s="467"/>
      <c r="BGT2386" s="467"/>
      <c r="BGU2386" s="467"/>
      <c r="BGV2386" s="467"/>
      <c r="BGW2386" s="467"/>
      <c r="BGX2386" s="467"/>
      <c r="BGY2386" s="467"/>
      <c r="BGZ2386" s="1055"/>
      <c r="BHA2386" s="695"/>
      <c r="BHB2386" s="696"/>
      <c r="BHC2386" s="696"/>
      <c r="BHD2386" s="697"/>
      <c r="BHE2386" s="697"/>
      <c r="BHF2386" s="473"/>
      <c r="BHG2386" s="470"/>
      <c r="BHH2386" s="470"/>
      <c r="BHI2386" s="470"/>
      <c r="BHJ2386" s="677"/>
      <c r="BHK2386" s="470"/>
      <c r="BHL2386" s="467"/>
      <c r="BHM2386" s="559"/>
      <c r="BHN2386" s="467"/>
      <c r="BHO2386" s="467"/>
      <c r="BHP2386" s="467"/>
      <c r="BHQ2386" s="467"/>
      <c r="BHR2386" s="467"/>
      <c r="BHS2386" s="467"/>
      <c r="BHT2386" s="467"/>
      <c r="BHU2386" s="467"/>
      <c r="BHV2386" s="467"/>
      <c r="BHW2386" s="467"/>
      <c r="BHX2386" s="467"/>
      <c r="BHY2386" s="467"/>
      <c r="BHZ2386" s="467"/>
      <c r="BIA2386" s="467"/>
      <c r="BIB2386" s="467"/>
      <c r="BIC2386" s="467"/>
      <c r="BID2386" s="467"/>
      <c r="BIE2386" s="467"/>
      <c r="BIF2386" s="467"/>
      <c r="BIG2386" s="467"/>
      <c r="BIH2386" s="467"/>
      <c r="BII2386" s="467"/>
      <c r="BIJ2386" s="1055"/>
      <c r="BIK2386" s="695"/>
      <c r="BIL2386" s="696"/>
      <c r="BIM2386" s="696"/>
      <c r="BIN2386" s="697"/>
      <c r="BIO2386" s="697"/>
      <c r="BIP2386" s="473"/>
      <c r="BIQ2386" s="470"/>
      <c r="BIR2386" s="470"/>
      <c r="BIS2386" s="470"/>
      <c r="BIT2386" s="677"/>
      <c r="BIU2386" s="470"/>
      <c r="BIV2386" s="467"/>
      <c r="BIW2386" s="559"/>
      <c r="BIX2386" s="467"/>
      <c r="BIY2386" s="467"/>
      <c r="BIZ2386" s="467"/>
      <c r="BJA2386" s="467"/>
      <c r="BJB2386" s="467"/>
      <c r="BJC2386" s="467"/>
      <c r="BJD2386" s="467"/>
      <c r="BJE2386" s="467"/>
      <c r="BJF2386" s="467"/>
      <c r="BJG2386" s="467"/>
      <c r="BJH2386" s="467"/>
      <c r="BJI2386" s="467"/>
      <c r="BJJ2386" s="467"/>
      <c r="BJK2386" s="467"/>
      <c r="BJL2386" s="467"/>
      <c r="BJM2386" s="467"/>
      <c r="BJN2386" s="467"/>
      <c r="BJO2386" s="467"/>
      <c r="BJP2386" s="467"/>
      <c r="BJQ2386" s="467"/>
      <c r="BJR2386" s="467"/>
      <c r="BJS2386" s="467"/>
      <c r="BJT2386" s="1055"/>
      <c r="BJU2386" s="695"/>
      <c r="BJV2386" s="696"/>
      <c r="BJW2386" s="696"/>
      <c r="BJX2386" s="697"/>
      <c r="BJY2386" s="697"/>
      <c r="BJZ2386" s="473"/>
      <c r="BKA2386" s="470"/>
      <c r="BKB2386" s="470"/>
      <c r="BKC2386" s="470"/>
      <c r="BKD2386" s="677"/>
      <c r="BKE2386" s="470"/>
      <c r="BKF2386" s="467"/>
      <c r="BKG2386" s="559"/>
      <c r="BKH2386" s="467"/>
      <c r="BKI2386" s="467"/>
      <c r="BKJ2386" s="467"/>
      <c r="BKK2386" s="467"/>
      <c r="BKL2386" s="467"/>
      <c r="BKM2386" s="467"/>
      <c r="BKN2386" s="467"/>
      <c r="BKO2386" s="467"/>
      <c r="BKP2386" s="467"/>
      <c r="BKQ2386" s="467"/>
      <c r="BKR2386" s="467"/>
      <c r="BKS2386" s="467"/>
      <c r="BKT2386" s="467"/>
      <c r="BKU2386" s="467"/>
      <c r="BKV2386" s="467"/>
      <c r="BKW2386" s="467"/>
      <c r="BKX2386" s="467"/>
      <c r="BKY2386" s="467"/>
      <c r="BKZ2386" s="467"/>
      <c r="BLA2386" s="467"/>
      <c r="BLB2386" s="467"/>
      <c r="BLC2386" s="467"/>
      <c r="BLD2386" s="1055"/>
      <c r="BLE2386" s="695"/>
      <c r="BLF2386" s="696"/>
      <c r="BLG2386" s="696"/>
      <c r="BLH2386" s="697"/>
      <c r="BLI2386" s="697"/>
      <c r="BLJ2386" s="473"/>
      <c r="BLK2386" s="470"/>
      <c r="BLL2386" s="470"/>
      <c r="BLM2386" s="470"/>
      <c r="BLN2386" s="677"/>
      <c r="BLO2386" s="470"/>
      <c r="BLP2386" s="467"/>
      <c r="BLQ2386" s="559"/>
      <c r="BLR2386" s="467"/>
      <c r="BLS2386" s="467"/>
      <c r="BLT2386" s="467"/>
      <c r="BLU2386" s="467"/>
      <c r="BLV2386" s="467"/>
      <c r="BLW2386" s="467"/>
      <c r="BLX2386" s="467"/>
      <c r="BLY2386" s="467"/>
      <c r="BLZ2386" s="467"/>
      <c r="BMA2386" s="467"/>
      <c r="BMB2386" s="467"/>
      <c r="BMC2386" s="467"/>
      <c r="BMD2386" s="467"/>
      <c r="BME2386" s="467"/>
      <c r="BMF2386" s="467"/>
      <c r="BMG2386" s="467"/>
      <c r="BMH2386" s="467"/>
      <c r="BMI2386" s="467"/>
      <c r="BMJ2386" s="467"/>
      <c r="BMK2386" s="467"/>
      <c r="BML2386" s="467"/>
      <c r="BMM2386" s="467"/>
      <c r="BMN2386" s="1055"/>
      <c r="BMO2386" s="695"/>
      <c r="BMP2386" s="696"/>
      <c r="BMQ2386" s="696"/>
      <c r="BMR2386" s="697"/>
      <c r="BMS2386" s="697"/>
      <c r="BMT2386" s="473"/>
      <c r="BMU2386" s="470"/>
      <c r="BMV2386" s="470"/>
      <c r="BMW2386" s="470"/>
      <c r="BMX2386" s="677"/>
      <c r="BMY2386" s="470"/>
      <c r="BMZ2386" s="467"/>
      <c r="BNA2386" s="559"/>
      <c r="BNB2386" s="467"/>
      <c r="BNC2386" s="467"/>
      <c r="BND2386" s="467"/>
      <c r="BNE2386" s="467"/>
      <c r="BNF2386" s="467"/>
      <c r="BNG2386" s="467"/>
      <c r="BNH2386" s="467"/>
      <c r="BNI2386" s="467"/>
      <c r="BNJ2386" s="467"/>
      <c r="BNK2386" s="467"/>
      <c r="BNL2386" s="467"/>
      <c r="BNM2386" s="467"/>
      <c r="BNN2386" s="467"/>
      <c r="BNO2386" s="467"/>
      <c r="BNP2386" s="467"/>
      <c r="BNQ2386" s="467"/>
      <c r="BNR2386" s="467"/>
      <c r="BNS2386" s="467"/>
      <c r="BNT2386" s="467"/>
      <c r="BNU2386" s="467"/>
      <c r="BNV2386" s="467"/>
      <c r="BNW2386" s="467"/>
      <c r="BNX2386" s="1055"/>
      <c r="BNY2386" s="695"/>
      <c r="BNZ2386" s="696"/>
      <c r="BOA2386" s="696"/>
      <c r="BOB2386" s="697"/>
      <c r="BOC2386" s="697"/>
      <c r="BOD2386" s="473"/>
      <c r="BOE2386" s="470"/>
      <c r="BOF2386" s="470"/>
      <c r="BOG2386" s="470"/>
      <c r="BOH2386" s="677"/>
      <c r="BOI2386" s="470"/>
      <c r="BOJ2386" s="467"/>
      <c r="BOK2386" s="559"/>
      <c r="BOL2386" s="467"/>
      <c r="BOM2386" s="467"/>
      <c r="BON2386" s="467"/>
      <c r="BOO2386" s="467"/>
      <c r="BOP2386" s="467"/>
      <c r="BOQ2386" s="467"/>
      <c r="BOR2386" s="467"/>
      <c r="BOS2386" s="467"/>
      <c r="BOT2386" s="467"/>
      <c r="BOU2386" s="467"/>
      <c r="BOV2386" s="467"/>
      <c r="BOW2386" s="467"/>
      <c r="BOX2386" s="467"/>
      <c r="BOY2386" s="467"/>
      <c r="BOZ2386" s="467"/>
      <c r="BPA2386" s="467"/>
      <c r="BPB2386" s="467"/>
      <c r="BPC2386" s="467"/>
      <c r="BPD2386" s="467"/>
      <c r="BPE2386" s="467"/>
      <c r="BPF2386" s="467"/>
      <c r="BPG2386" s="467"/>
      <c r="BPH2386" s="1055"/>
      <c r="BPI2386" s="695"/>
      <c r="BPJ2386" s="696"/>
      <c r="BPK2386" s="696"/>
      <c r="BPL2386" s="697"/>
      <c r="BPM2386" s="697"/>
      <c r="BPN2386" s="473"/>
      <c r="BPO2386" s="470"/>
      <c r="BPP2386" s="470"/>
      <c r="BPQ2386" s="470"/>
      <c r="BPR2386" s="677"/>
      <c r="BPS2386" s="470"/>
      <c r="BPT2386" s="467"/>
      <c r="BPU2386" s="559"/>
      <c r="BPV2386" s="467"/>
      <c r="BPW2386" s="467"/>
      <c r="BPX2386" s="467"/>
      <c r="BPY2386" s="467"/>
      <c r="BPZ2386" s="467"/>
      <c r="BQA2386" s="467"/>
      <c r="BQB2386" s="467"/>
      <c r="BQC2386" s="467"/>
      <c r="BQD2386" s="467"/>
      <c r="BQE2386" s="467"/>
      <c r="BQF2386" s="467"/>
      <c r="BQG2386" s="467"/>
      <c r="BQH2386" s="467"/>
      <c r="BQI2386" s="467"/>
      <c r="BQJ2386" s="467"/>
      <c r="BQK2386" s="467"/>
      <c r="BQL2386" s="467"/>
      <c r="BQM2386" s="467"/>
      <c r="BQN2386" s="467"/>
      <c r="BQO2386" s="467"/>
      <c r="BQP2386" s="467"/>
      <c r="BQQ2386" s="467"/>
      <c r="BQR2386" s="1055"/>
      <c r="BQS2386" s="695"/>
      <c r="BQT2386" s="696"/>
      <c r="BQU2386" s="696"/>
      <c r="BQV2386" s="697"/>
      <c r="BQW2386" s="697"/>
      <c r="BQX2386" s="473"/>
      <c r="BQY2386" s="470"/>
      <c r="BQZ2386" s="470"/>
      <c r="BRA2386" s="470"/>
      <c r="BRB2386" s="677"/>
      <c r="BRC2386" s="470"/>
      <c r="BRD2386" s="467"/>
      <c r="BRE2386" s="559"/>
      <c r="BRF2386" s="467"/>
      <c r="BRG2386" s="467"/>
      <c r="BRH2386" s="467"/>
      <c r="BRI2386" s="467"/>
      <c r="BRJ2386" s="467"/>
      <c r="BRK2386" s="467"/>
      <c r="BRL2386" s="467"/>
      <c r="BRM2386" s="467"/>
      <c r="BRN2386" s="467"/>
      <c r="BRO2386" s="467"/>
      <c r="BRP2386" s="467"/>
      <c r="BRQ2386" s="467"/>
      <c r="BRR2386" s="467"/>
      <c r="BRS2386" s="467"/>
      <c r="BRT2386" s="467"/>
      <c r="BRU2386" s="467"/>
      <c r="BRV2386" s="467"/>
      <c r="BRW2386" s="467"/>
      <c r="BRX2386" s="467"/>
      <c r="BRY2386" s="467"/>
      <c r="BRZ2386" s="467"/>
      <c r="BSA2386" s="467"/>
      <c r="BSB2386" s="1055"/>
      <c r="BSC2386" s="695"/>
      <c r="BSD2386" s="696"/>
      <c r="BSE2386" s="696"/>
      <c r="BSF2386" s="697"/>
      <c r="BSG2386" s="697"/>
      <c r="BSH2386" s="473"/>
      <c r="BSI2386" s="470"/>
      <c r="BSJ2386" s="470"/>
      <c r="BSK2386" s="470"/>
      <c r="BSL2386" s="677"/>
      <c r="BSM2386" s="470"/>
      <c r="BSN2386" s="467"/>
      <c r="BSO2386" s="559"/>
      <c r="BSP2386" s="467"/>
      <c r="BSQ2386" s="467"/>
      <c r="BSR2386" s="467"/>
      <c r="BSS2386" s="467"/>
      <c r="BST2386" s="467"/>
      <c r="BSU2386" s="467"/>
      <c r="BSV2386" s="467"/>
      <c r="BSW2386" s="467"/>
      <c r="BSX2386" s="467"/>
      <c r="BSY2386" s="467"/>
      <c r="BSZ2386" s="467"/>
      <c r="BTA2386" s="467"/>
      <c r="BTB2386" s="467"/>
      <c r="BTC2386" s="467"/>
      <c r="BTD2386" s="467"/>
      <c r="BTE2386" s="467"/>
      <c r="BTF2386" s="467"/>
      <c r="BTG2386" s="467"/>
      <c r="BTH2386" s="467"/>
      <c r="BTI2386" s="467"/>
      <c r="BTJ2386" s="467"/>
      <c r="BTK2386" s="467"/>
      <c r="BTL2386" s="1055"/>
      <c r="BTM2386" s="695"/>
      <c r="BTN2386" s="696"/>
      <c r="BTO2386" s="696"/>
      <c r="BTP2386" s="697"/>
      <c r="BTQ2386" s="697"/>
      <c r="BTR2386" s="473"/>
      <c r="BTS2386" s="470"/>
      <c r="BTT2386" s="470"/>
      <c r="BTU2386" s="470"/>
      <c r="BTV2386" s="677"/>
      <c r="BTW2386" s="470"/>
      <c r="BTX2386" s="467"/>
      <c r="BTY2386" s="559"/>
      <c r="BTZ2386" s="467"/>
      <c r="BUA2386" s="467"/>
      <c r="BUB2386" s="467"/>
      <c r="BUC2386" s="467"/>
      <c r="BUD2386" s="467"/>
      <c r="BUE2386" s="467"/>
      <c r="BUF2386" s="467"/>
      <c r="BUG2386" s="467"/>
      <c r="BUH2386" s="467"/>
      <c r="BUI2386" s="467"/>
      <c r="BUJ2386" s="467"/>
      <c r="BUK2386" s="467"/>
      <c r="BUL2386" s="467"/>
      <c r="BUM2386" s="467"/>
      <c r="BUN2386" s="467"/>
      <c r="BUO2386" s="467"/>
      <c r="BUP2386" s="467"/>
      <c r="BUQ2386" s="467"/>
      <c r="BUR2386" s="467"/>
      <c r="BUS2386" s="467"/>
      <c r="BUT2386" s="467"/>
      <c r="BUU2386" s="467"/>
      <c r="BUV2386" s="1055"/>
      <c r="BUW2386" s="695"/>
      <c r="BUX2386" s="696"/>
      <c r="BUY2386" s="696"/>
      <c r="BUZ2386" s="697"/>
      <c r="BVA2386" s="697"/>
      <c r="BVB2386" s="473"/>
      <c r="BVC2386" s="470"/>
      <c r="BVD2386" s="470"/>
      <c r="BVE2386" s="470"/>
      <c r="BVF2386" s="677"/>
      <c r="BVG2386" s="470"/>
      <c r="BVH2386" s="467"/>
      <c r="BVI2386" s="559"/>
      <c r="BVJ2386" s="467"/>
      <c r="BVK2386" s="467"/>
      <c r="BVL2386" s="467"/>
      <c r="BVM2386" s="467"/>
      <c r="BVN2386" s="467"/>
      <c r="BVO2386" s="467"/>
      <c r="BVP2386" s="467"/>
      <c r="BVQ2386" s="467"/>
      <c r="BVR2386" s="467"/>
      <c r="BVS2386" s="467"/>
      <c r="BVT2386" s="467"/>
      <c r="BVU2386" s="467"/>
      <c r="BVV2386" s="467"/>
      <c r="BVW2386" s="467"/>
      <c r="BVX2386" s="467"/>
      <c r="BVY2386" s="467"/>
      <c r="BVZ2386" s="467"/>
      <c r="BWA2386" s="467"/>
      <c r="BWB2386" s="467"/>
      <c r="BWC2386" s="467"/>
      <c r="BWD2386" s="467"/>
      <c r="BWE2386" s="467"/>
      <c r="BWF2386" s="1055"/>
      <c r="BWG2386" s="695"/>
      <c r="BWH2386" s="696"/>
      <c r="BWI2386" s="696"/>
      <c r="BWJ2386" s="697"/>
      <c r="BWK2386" s="697"/>
      <c r="BWL2386" s="473"/>
      <c r="BWM2386" s="470"/>
      <c r="BWN2386" s="470"/>
      <c r="BWO2386" s="470"/>
      <c r="BWP2386" s="677"/>
      <c r="BWQ2386" s="470"/>
      <c r="BWR2386" s="467"/>
      <c r="BWS2386" s="559"/>
      <c r="BWT2386" s="467"/>
      <c r="BWU2386" s="467"/>
      <c r="BWV2386" s="467"/>
      <c r="BWW2386" s="467"/>
      <c r="BWX2386" s="467"/>
      <c r="BWY2386" s="467"/>
      <c r="BWZ2386" s="467"/>
      <c r="BXA2386" s="467"/>
      <c r="BXB2386" s="467"/>
      <c r="BXC2386" s="467"/>
      <c r="BXD2386" s="467"/>
      <c r="BXE2386" s="467"/>
      <c r="BXF2386" s="467"/>
      <c r="BXG2386" s="467"/>
      <c r="BXH2386" s="467"/>
      <c r="BXI2386" s="467"/>
      <c r="BXJ2386" s="467"/>
      <c r="BXK2386" s="467"/>
      <c r="BXL2386" s="467"/>
      <c r="BXM2386" s="467"/>
      <c r="BXN2386" s="467"/>
      <c r="BXO2386" s="467"/>
      <c r="BXP2386" s="1055"/>
      <c r="BXQ2386" s="695"/>
      <c r="BXR2386" s="696"/>
      <c r="BXS2386" s="696"/>
      <c r="BXT2386" s="697"/>
      <c r="BXU2386" s="697"/>
      <c r="BXV2386" s="473"/>
      <c r="BXW2386" s="470"/>
      <c r="BXX2386" s="470"/>
      <c r="BXY2386" s="470"/>
      <c r="BXZ2386" s="677"/>
      <c r="BYA2386" s="470"/>
      <c r="BYB2386" s="467"/>
      <c r="BYC2386" s="559"/>
      <c r="BYD2386" s="467"/>
      <c r="BYE2386" s="467"/>
      <c r="BYF2386" s="467"/>
      <c r="BYG2386" s="467"/>
      <c r="BYH2386" s="467"/>
      <c r="BYI2386" s="467"/>
      <c r="BYJ2386" s="467"/>
      <c r="BYK2386" s="467"/>
      <c r="BYL2386" s="467"/>
      <c r="BYM2386" s="467"/>
      <c r="BYN2386" s="467"/>
      <c r="BYO2386" s="467"/>
      <c r="BYP2386" s="467"/>
      <c r="BYQ2386" s="467"/>
      <c r="BYR2386" s="467"/>
      <c r="BYS2386" s="467"/>
      <c r="BYT2386" s="467"/>
      <c r="BYU2386" s="467"/>
      <c r="BYV2386" s="467"/>
      <c r="BYW2386" s="467"/>
      <c r="BYX2386" s="467"/>
      <c r="BYY2386" s="467"/>
      <c r="BYZ2386" s="1055"/>
      <c r="BZA2386" s="695"/>
      <c r="BZB2386" s="696"/>
      <c r="BZC2386" s="696"/>
      <c r="BZD2386" s="697"/>
      <c r="BZE2386" s="697"/>
      <c r="BZF2386" s="473"/>
      <c r="BZG2386" s="470"/>
      <c r="BZH2386" s="470"/>
      <c r="BZI2386" s="470"/>
      <c r="BZJ2386" s="677"/>
      <c r="BZK2386" s="470"/>
      <c r="BZL2386" s="467"/>
      <c r="BZM2386" s="559"/>
      <c r="BZN2386" s="467"/>
      <c r="BZO2386" s="467"/>
      <c r="BZP2386" s="467"/>
      <c r="BZQ2386" s="467"/>
      <c r="BZR2386" s="467"/>
      <c r="BZS2386" s="467"/>
      <c r="BZT2386" s="467"/>
      <c r="BZU2386" s="467"/>
      <c r="BZV2386" s="467"/>
      <c r="BZW2386" s="467"/>
      <c r="BZX2386" s="467"/>
      <c r="BZY2386" s="467"/>
      <c r="BZZ2386" s="467"/>
      <c r="CAA2386" s="467"/>
      <c r="CAB2386" s="467"/>
      <c r="CAC2386" s="467"/>
      <c r="CAD2386" s="467"/>
      <c r="CAE2386" s="467"/>
      <c r="CAF2386" s="467"/>
      <c r="CAG2386" s="467"/>
      <c r="CAH2386" s="467"/>
      <c r="CAI2386" s="467"/>
      <c r="CAJ2386" s="1055"/>
      <c r="CAK2386" s="695"/>
      <c r="CAL2386" s="696"/>
      <c r="CAM2386" s="696"/>
      <c r="CAN2386" s="697"/>
      <c r="CAO2386" s="697"/>
      <c r="CAP2386" s="473"/>
      <c r="CAQ2386" s="470"/>
      <c r="CAR2386" s="470"/>
      <c r="CAS2386" s="470"/>
      <c r="CAT2386" s="677"/>
      <c r="CAU2386" s="470"/>
      <c r="CAV2386" s="467"/>
      <c r="CAW2386" s="559"/>
      <c r="CAX2386" s="467"/>
      <c r="CAY2386" s="467"/>
      <c r="CAZ2386" s="467"/>
      <c r="CBA2386" s="467"/>
      <c r="CBB2386" s="467"/>
      <c r="CBC2386" s="467"/>
      <c r="CBD2386" s="467"/>
      <c r="CBE2386" s="467"/>
      <c r="CBF2386" s="467"/>
      <c r="CBG2386" s="467"/>
      <c r="CBH2386" s="467"/>
      <c r="CBI2386" s="467"/>
      <c r="CBJ2386" s="467"/>
      <c r="CBK2386" s="467"/>
      <c r="CBL2386" s="467"/>
      <c r="CBM2386" s="467"/>
      <c r="CBN2386" s="467"/>
      <c r="CBO2386" s="467"/>
      <c r="CBP2386" s="467"/>
      <c r="CBQ2386" s="467"/>
      <c r="CBR2386" s="467"/>
      <c r="CBS2386" s="467"/>
      <c r="CBT2386" s="1055"/>
      <c r="CBU2386" s="695"/>
      <c r="CBV2386" s="696"/>
      <c r="CBW2386" s="696"/>
      <c r="CBX2386" s="697"/>
      <c r="CBY2386" s="697"/>
      <c r="CBZ2386" s="473"/>
      <c r="CCA2386" s="470"/>
      <c r="CCB2386" s="470"/>
      <c r="CCC2386" s="470"/>
      <c r="CCD2386" s="677"/>
      <c r="CCE2386" s="470"/>
      <c r="CCF2386" s="467"/>
      <c r="CCG2386" s="559"/>
      <c r="CCH2386" s="467"/>
      <c r="CCI2386" s="467"/>
      <c r="CCJ2386" s="467"/>
      <c r="CCK2386" s="467"/>
      <c r="CCL2386" s="467"/>
      <c r="CCM2386" s="467"/>
      <c r="CCN2386" s="467"/>
      <c r="CCO2386" s="467"/>
      <c r="CCP2386" s="467"/>
      <c r="CCQ2386" s="467"/>
      <c r="CCR2386" s="467"/>
      <c r="CCS2386" s="467"/>
      <c r="CCT2386" s="467"/>
      <c r="CCU2386" s="467"/>
      <c r="CCV2386" s="467"/>
      <c r="CCW2386" s="467"/>
      <c r="CCX2386" s="467"/>
      <c r="CCY2386" s="467"/>
      <c r="CCZ2386" s="467"/>
      <c r="CDA2386" s="467"/>
      <c r="CDB2386" s="467"/>
      <c r="CDC2386" s="467"/>
      <c r="CDD2386" s="1055"/>
      <c r="CDE2386" s="695"/>
      <c r="CDF2386" s="696"/>
      <c r="CDG2386" s="696"/>
      <c r="CDH2386" s="697"/>
      <c r="CDI2386" s="697"/>
      <c r="CDJ2386" s="473"/>
      <c r="CDK2386" s="470"/>
      <c r="CDL2386" s="470"/>
      <c r="CDM2386" s="470"/>
      <c r="CDN2386" s="677"/>
      <c r="CDO2386" s="470"/>
      <c r="CDP2386" s="467"/>
      <c r="CDQ2386" s="559"/>
      <c r="CDR2386" s="467"/>
      <c r="CDS2386" s="467"/>
      <c r="CDT2386" s="467"/>
      <c r="CDU2386" s="467"/>
      <c r="CDV2386" s="467"/>
      <c r="CDW2386" s="467"/>
      <c r="CDX2386" s="467"/>
      <c r="CDY2386" s="467"/>
      <c r="CDZ2386" s="467"/>
      <c r="CEA2386" s="467"/>
      <c r="CEB2386" s="467"/>
      <c r="CEC2386" s="467"/>
      <c r="CED2386" s="467"/>
      <c r="CEE2386" s="467"/>
      <c r="CEF2386" s="467"/>
      <c r="CEG2386" s="467"/>
      <c r="CEH2386" s="467"/>
      <c r="CEI2386" s="467"/>
      <c r="CEJ2386" s="467"/>
      <c r="CEK2386" s="467"/>
      <c r="CEL2386" s="467"/>
      <c r="CEM2386" s="467"/>
      <c r="CEN2386" s="1055"/>
      <c r="CEO2386" s="695"/>
      <c r="CEP2386" s="696"/>
      <c r="CEQ2386" s="696"/>
      <c r="CER2386" s="697"/>
      <c r="CES2386" s="697"/>
      <c r="CET2386" s="473"/>
      <c r="CEU2386" s="470"/>
      <c r="CEV2386" s="470"/>
      <c r="CEW2386" s="470"/>
      <c r="CEX2386" s="677"/>
      <c r="CEY2386" s="470"/>
      <c r="CEZ2386" s="467"/>
      <c r="CFA2386" s="559"/>
      <c r="CFB2386" s="467"/>
      <c r="CFC2386" s="467"/>
      <c r="CFD2386" s="467"/>
      <c r="CFE2386" s="467"/>
      <c r="CFF2386" s="467"/>
      <c r="CFG2386" s="467"/>
      <c r="CFH2386" s="467"/>
      <c r="CFI2386" s="467"/>
      <c r="CFJ2386" s="467"/>
      <c r="CFK2386" s="467"/>
      <c r="CFL2386" s="467"/>
      <c r="CFM2386" s="467"/>
      <c r="CFN2386" s="467"/>
      <c r="CFO2386" s="467"/>
      <c r="CFP2386" s="467"/>
      <c r="CFQ2386" s="467"/>
      <c r="CFR2386" s="467"/>
      <c r="CFS2386" s="467"/>
      <c r="CFT2386" s="467"/>
      <c r="CFU2386" s="467"/>
      <c r="CFV2386" s="467"/>
      <c r="CFW2386" s="467"/>
      <c r="CFX2386" s="1055"/>
      <c r="CFY2386" s="695"/>
      <c r="CFZ2386" s="696"/>
      <c r="CGA2386" s="696"/>
      <c r="CGB2386" s="697"/>
      <c r="CGC2386" s="697"/>
      <c r="CGD2386" s="473"/>
      <c r="CGE2386" s="470"/>
      <c r="CGF2386" s="470"/>
      <c r="CGG2386" s="470"/>
      <c r="CGH2386" s="677"/>
      <c r="CGI2386" s="470"/>
      <c r="CGJ2386" s="467"/>
      <c r="CGK2386" s="559"/>
      <c r="CGL2386" s="467"/>
      <c r="CGM2386" s="467"/>
      <c r="CGN2386" s="467"/>
      <c r="CGO2386" s="467"/>
      <c r="CGP2386" s="467"/>
      <c r="CGQ2386" s="467"/>
      <c r="CGR2386" s="467"/>
      <c r="CGS2386" s="467"/>
      <c r="CGT2386" s="467"/>
      <c r="CGU2386" s="467"/>
      <c r="CGV2386" s="467"/>
      <c r="CGW2386" s="467"/>
      <c r="CGX2386" s="467"/>
      <c r="CGY2386" s="467"/>
      <c r="CGZ2386" s="467"/>
      <c r="CHA2386" s="467"/>
      <c r="CHB2386" s="467"/>
      <c r="CHC2386" s="467"/>
      <c r="CHD2386" s="467"/>
      <c r="CHE2386" s="467"/>
      <c r="CHF2386" s="467"/>
      <c r="CHG2386" s="467"/>
      <c r="CHH2386" s="1055"/>
      <c r="CHI2386" s="695"/>
      <c r="CHJ2386" s="696"/>
      <c r="CHK2386" s="696"/>
      <c r="CHL2386" s="697"/>
      <c r="CHM2386" s="697"/>
      <c r="CHN2386" s="473"/>
      <c r="CHO2386" s="470"/>
      <c r="CHP2386" s="470"/>
      <c r="CHQ2386" s="470"/>
      <c r="CHR2386" s="677"/>
      <c r="CHS2386" s="470"/>
      <c r="CHT2386" s="467"/>
      <c r="CHU2386" s="559"/>
      <c r="CHV2386" s="467"/>
      <c r="CHW2386" s="467"/>
      <c r="CHX2386" s="467"/>
      <c r="CHY2386" s="467"/>
      <c r="CHZ2386" s="467"/>
      <c r="CIA2386" s="467"/>
      <c r="CIB2386" s="467"/>
      <c r="CIC2386" s="467"/>
      <c r="CID2386" s="467"/>
      <c r="CIE2386" s="467"/>
      <c r="CIF2386" s="467"/>
      <c r="CIG2386" s="467"/>
      <c r="CIH2386" s="467"/>
      <c r="CII2386" s="467"/>
      <c r="CIJ2386" s="467"/>
      <c r="CIK2386" s="467"/>
      <c r="CIL2386" s="467"/>
      <c r="CIM2386" s="467"/>
      <c r="CIN2386" s="467"/>
      <c r="CIO2386" s="467"/>
      <c r="CIP2386" s="467"/>
      <c r="CIQ2386" s="467"/>
      <c r="CIR2386" s="1055"/>
      <c r="CIS2386" s="695"/>
      <c r="CIT2386" s="696"/>
      <c r="CIU2386" s="696"/>
      <c r="CIV2386" s="697"/>
      <c r="CIW2386" s="697"/>
      <c r="CIX2386" s="473"/>
      <c r="CIY2386" s="470"/>
      <c r="CIZ2386" s="470"/>
      <c r="CJA2386" s="470"/>
      <c r="CJB2386" s="677"/>
      <c r="CJC2386" s="470"/>
      <c r="CJD2386" s="467"/>
      <c r="CJE2386" s="559"/>
      <c r="CJF2386" s="467"/>
      <c r="CJG2386" s="467"/>
      <c r="CJH2386" s="467"/>
      <c r="CJI2386" s="467"/>
      <c r="CJJ2386" s="467"/>
      <c r="CJK2386" s="467"/>
      <c r="CJL2386" s="467"/>
      <c r="CJM2386" s="467"/>
      <c r="CJN2386" s="467"/>
      <c r="CJO2386" s="467"/>
      <c r="CJP2386" s="467"/>
      <c r="CJQ2386" s="467"/>
      <c r="CJR2386" s="467"/>
      <c r="CJS2386" s="467"/>
      <c r="CJT2386" s="467"/>
      <c r="CJU2386" s="467"/>
      <c r="CJV2386" s="467"/>
      <c r="CJW2386" s="467"/>
      <c r="CJX2386" s="467"/>
      <c r="CJY2386" s="467"/>
      <c r="CJZ2386" s="467"/>
      <c r="CKA2386" s="467"/>
      <c r="CKB2386" s="1055"/>
      <c r="CKC2386" s="695"/>
      <c r="CKD2386" s="696"/>
      <c r="CKE2386" s="696"/>
      <c r="CKF2386" s="697"/>
      <c r="CKG2386" s="697"/>
      <c r="CKH2386" s="473"/>
      <c r="CKI2386" s="470"/>
      <c r="CKJ2386" s="470"/>
      <c r="CKK2386" s="470"/>
      <c r="CKL2386" s="677"/>
      <c r="CKM2386" s="470"/>
      <c r="CKN2386" s="467"/>
      <c r="CKO2386" s="559"/>
      <c r="CKP2386" s="467"/>
      <c r="CKQ2386" s="467"/>
      <c r="CKR2386" s="467"/>
      <c r="CKS2386" s="467"/>
      <c r="CKT2386" s="467"/>
      <c r="CKU2386" s="467"/>
      <c r="CKV2386" s="467"/>
      <c r="CKW2386" s="467"/>
      <c r="CKX2386" s="467"/>
      <c r="CKY2386" s="467"/>
      <c r="CKZ2386" s="467"/>
      <c r="CLA2386" s="467"/>
      <c r="CLB2386" s="467"/>
      <c r="CLC2386" s="467"/>
      <c r="CLD2386" s="467"/>
      <c r="CLE2386" s="467"/>
      <c r="CLF2386" s="467"/>
      <c r="CLG2386" s="467"/>
      <c r="CLH2386" s="467"/>
      <c r="CLI2386" s="467"/>
      <c r="CLJ2386" s="467"/>
      <c r="CLK2386" s="467"/>
      <c r="CLL2386" s="1055"/>
      <c r="CLM2386" s="695"/>
      <c r="CLN2386" s="696"/>
      <c r="CLO2386" s="696"/>
      <c r="CLP2386" s="697"/>
      <c r="CLQ2386" s="697"/>
      <c r="CLR2386" s="473"/>
      <c r="CLS2386" s="470"/>
      <c r="CLT2386" s="470"/>
      <c r="CLU2386" s="470"/>
      <c r="CLV2386" s="677"/>
      <c r="CLW2386" s="470"/>
      <c r="CLX2386" s="467"/>
      <c r="CLY2386" s="559"/>
      <c r="CLZ2386" s="467"/>
      <c r="CMA2386" s="467"/>
      <c r="CMB2386" s="467"/>
      <c r="CMC2386" s="467"/>
      <c r="CMD2386" s="467"/>
      <c r="CME2386" s="467"/>
      <c r="CMF2386" s="467"/>
      <c r="CMG2386" s="467"/>
      <c r="CMH2386" s="467"/>
      <c r="CMI2386" s="467"/>
      <c r="CMJ2386" s="467"/>
      <c r="CMK2386" s="467"/>
      <c r="CML2386" s="467"/>
      <c r="CMM2386" s="467"/>
      <c r="CMN2386" s="467"/>
      <c r="CMO2386" s="467"/>
      <c r="CMP2386" s="467"/>
      <c r="CMQ2386" s="467"/>
      <c r="CMR2386" s="467"/>
      <c r="CMS2386" s="467"/>
      <c r="CMT2386" s="467"/>
      <c r="CMU2386" s="467"/>
      <c r="CMV2386" s="1055"/>
      <c r="CMW2386" s="695"/>
      <c r="CMX2386" s="696"/>
      <c r="CMY2386" s="696"/>
      <c r="CMZ2386" s="697"/>
      <c r="CNA2386" s="697"/>
      <c r="CNB2386" s="473"/>
      <c r="CNC2386" s="470"/>
      <c r="CND2386" s="470"/>
      <c r="CNE2386" s="470"/>
      <c r="CNF2386" s="677"/>
      <c r="CNG2386" s="470"/>
      <c r="CNH2386" s="467"/>
      <c r="CNI2386" s="559"/>
      <c r="CNJ2386" s="467"/>
      <c r="CNK2386" s="467"/>
      <c r="CNL2386" s="467"/>
      <c r="CNM2386" s="467"/>
      <c r="CNN2386" s="467"/>
      <c r="CNO2386" s="467"/>
      <c r="CNP2386" s="467"/>
      <c r="CNQ2386" s="467"/>
      <c r="CNR2386" s="467"/>
      <c r="CNS2386" s="467"/>
      <c r="CNT2386" s="467"/>
      <c r="CNU2386" s="467"/>
      <c r="CNV2386" s="467"/>
      <c r="CNW2386" s="467"/>
      <c r="CNX2386" s="467"/>
      <c r="CNY2386" s="467"/>
      <c r="CNZ2386" s="467"/>
      <c r="COA2386" s="467"/>
      <c r="COB2386" s="467"/>
      <c r="COC2386" s="467"/>
      <c r="COD2386" s="467"/>
      <c r="COE2386" s="467"/>
      <c r="COF2386" s="1055"/>
      <c r="COG2386" s="695"/>
      <c r="COH2386" s="696"/>
      <c r="COI2386" s="696"/>
      <c r="COJ2386" s="697"/>
      <c r="COK2386" s="697"/>
      <c r="COL2386" s="473"/>
      <c r="COM2386" s="470"/>
      <c r="CON2386" s="470"/>
      <c r="COO2386" s="470"/>
      <c r="COP2386" s="677"/>
      <c r="COQ2386" s="470"/>
      <c r="COR2386" s="467"/>
      <c r="COS2386" s="559"/>
      <c r="COT2386" s="467"/>
      <c r="COU2386" s="467"/>
      <c r="COV2386" s="467"/>
      <c r="COW2386" s="467"/>
      <c r="COX2386" s="467"/>
      <c r="COY2386" s="467"/>
      <c r="COZ2386" s="467"/>
      <c r="CPA2386" s="467"/>
      <c r="CPB2386" s="467"/>
      <c r="CPC2386" s="467"/>
      <c r="CPD2386" s="467"/>
      <c r="CPE2386" s="467"/>
      <c r="CPF2386" s="467"/>
      <c r="CPG2386" s="467"/>
      <c r="CPH2386" s="467"/>
      <c r="CPI2386" s="467"/>
      <c r="CPJ2386" s="467"/>
      <c r="CPK2386" s="467"/>
      <c r="CPL2386" s="467"/>
      <c r="CPM2386" s="467"/>
      <c r="CPN2386" s="467"/>
      <c r="CPO2386" s="467"/>
      <c r="CPP2386" s="1055"/>
      <c r="CPQ2386" s="695"/>
      <c r="CPR2386" s="696"/>
      <c r="CPS2386" s="696"/>
      <c r="CPT2386" s="697"/>
      <c r="CPU2386" s="697"/>
      <c r="CPV2386" s="473"/>
      <c r="CPW2386" s="470"/>
      <c r="CPX2386" s="470"/>
      <c r="CPY2386" s="470"/>
      <c r="CPZ2386" s="677"/>
      <c r="CQA2386" s="470"/>
      <c r="CQB2386" s="467"/>
      <c r="CQC2386" s="559"/>
      <c r="CQD2386" s="467"/>
      <c r="CQE2386" s="467"/>
      <c r="CQF2386" s="467"/>
      <c r="CQG2386" s="467"/>
      <c r="CQH2386" s="467"/>
      <c r="CQI2386" s="467"/>
      <c r="CQJ2386" s="467"/>
      <c r="CQK2386" s="467"/>
      <c r="CQL2386" s="467"/>
      <c r="CQM2386" s="467"/>
      <c r="CQN2386" s="467"/>
      <c r="CQO2386" s="467"/>
      <c r="CQP2386" s="467"/>
      <c r="CQQ2386" s="467"/>
      <c r="CQR2386" s="467"/>
      <c r="CQS2386" s="467"/>
      <c r="CQT2386" s="467"/>
      <c r="CQU2386" s="467"/>
      <c r="CQV2386" s="467"/>
      <c r="CQW2386" s="467"/>
      <c r="CQX2386" s="467"/>
      <c r="CQY2386" s="467"/>
      <c r="CQZ2386" s="1055"/>
      <c r="CRA2386" s="695"/>
      <c r="CRB2386" s="696"/>
      <c r="CRC2386" s="696"/>
      <c r="CRD2386" s="697"/>
      <c r="CRE2386" s="697"/>
      <c r="CRF2386" s="473"/>
      <c r="CRG2386" s="470"/>
      <c r="CRH2386" s="470"/>
      <c r="CRI2386" s="470"/>
      <c r="CRJ2386" s="677"/>
      <c r="CRK2386" s="470"/>
      <c r="CRL2386" s="467"/>
      <c r="CRM2386" s="559"/>
      <c r="CRN2386" s="467"/>
      <c r="CRO2386" s="467"/>
      <c r="CRP2386" s="467"/>
      <c r="CRQ2386" s="467"/>
      <c r="CRR2386" s="467"/>
      <c r="CRS2386" s="467"/>
      <c r="CRT2386" s="467"/>
      <c r="CRU2386" s="467"/>
      <c r="CRV2386" s="467"/>
      <c r="CRW2386" s="467"/>
      <c r="CRX2386" s="467"/>
      <c r="CRY2386" s="467"/>
      <c r="CRZ2386" s="467"/>
      <c r="CSA2386" s="467"/>
      <c r="CSB2386" s="467"/>
      <c r="CSC2386" s="467"/>
      <c r="CSD2386" s="467"/>
      <c r="CSE2386" s="467"/>
      <c r="CSF2386" s="467"/>
      <c r="CSG2386" s="467"/>
      <c r="CSH2386" s="467"/>
      <c r="CSI2386" s="467"/>
      <c r="CSJ2386" s="1055"/>
      <c r="CSK2386" s="695"/>
      <c r="CSL2386" s="696"/>
      <c r="CSM2386" s="696"/>
      <c r="CSN2386" s="697"/>
      <c r="CSO2386" s="697"/>
      <c r="CSP2386" s="473"/>
      <c r="CSQ2386" s="470"/>
      <c r="CSR2386" s="470"/>
      <c r="CSS2386" s="470"/>
      <c r="CST2386" s="677"/>
      <c r="CSU2386" s="470"/>
      <c r="CSV2386" s="467"/>
      <c r="CSW2386" s="559"/>
      <c r="CSX2386" s="467"/>
      <c r="CSY2386" s="467"/>
      <c r="CSZ2386" s="467"/>
      <c r="CTA2386" s="467"/>
      <c r="CTB2386" s="467"/>
      <c r="CTC2386" s="467"/>
      <c r="CTD2386" s="467"/>
      <c r="CTE2386" s="467"/>
      <c r="CTF2386" s="467"/>
      <c r="CTG2386" s="467"/>
      <c r="CTH2386" s="467"/>
      <c r="CTI2386" s="467"/>
      <c r="CTJ2386" s="467"/>
      <c r="CTK2386" s="467"/>
      <c r="CTL2386" s="467"/>
      <c r="CTM2386" s="467"/>
      <c r="CTN2386" s="467"/>
      <c r="CTO2386" s="467"/>
      <c r="CTP2386" s="467"/>
      <c r="CTQ2386" s="467"/>
      <c r="CTR2386" s="467"/>
      <c r="CTS2386" s="467"/>
      <c r="CTT2386" s="1055"/>
      <c r="CTU2386" s="695"/>
      <c r="CTV2386" s="696"/>
      <c r="CTW2386" s="696"/>
      <c r="CTX2386" s="697"/>
      <c r="CTY2386" s="697"/>
      <c r="CTZ2386" s="473"/>
      <c r="CUA2386" s="470"/>
      <c r="CUB2386" s="470"/>
      <c r="CUC2386" s="470"/>
      <c r="CUD2386" s="677"/>
      <c r="CUE2386" s="470"/>
      <c r="CUF2386" s="467"/>
      <c r="CUG2386" s="559"/>
      <c r="CUH2386" s="467"/>
      <c r="CUI2386" s="467"/>
      <c r="CUJ2386" s="467"/>
      <c r="CUK2386" s="467"/>
      <c r="CUL2386" s="467"/>
      <c r="CUM2386" s="467"/>
      <c r="CUN2386" s="467"/>
      <c r="CUO2386" s="467"/>
      <c r="CUP2386" s="467"/>
      <c r="CUQ2386" s="467"/>
      <c r="CUR2386" s="467"/>
      <c r="CUS2386" s="467"/>
      <c r="CUT2386" s="467"/>
      <c r="CUU2386" s="467"/>
      <c r="CUV2386" s="467"/>
      <c r="CUW2386" s="467"/>
      <c r="CUX2386" s="467"/>
      <c r="CUY2386" s="467"/>
      <c r="CUZ2386" s="467"/>
      <c r="CVA2386" s="467"/>
      <c r="CVB2386" s="467"/>
      <c r="CVC2386" s="467"/>
      <c r="CVD2386" s="1055"/>
      <c r="CVE2386" s="695"/>
      <c r="CVF2386" s="696"/>
      <c r="CVG2386" s="696"/>
      <c r="CVH2386" s="697"/>
      <c r="CVI2386" s="697"/>
      <c r="CVJ2386" s="473"/>
      <c r="CVK2386" s="470"/>
      <c r="CVL2386" s="470"/>
      <c r="CVM2386" s="470"/>
      <c r="CVN2386" s="677"/>
      <c r="CVO2386" s="470"/>
      <c r="CVP2386" s="467"/>
      <c r="CVQ2386" s="559"/>
      <c r="CVR2386" s="467"/>
      <c r="CVS2386" s="467"/>
      <c r="CVT2386" s="467"/>
      <c r="CVU2386" s="467"/>
      <c r="CVV2386" s="467"/>
      <c r="CVW2386" s="467"/>
      <c r="CVX2386" s="467"/>
      <c r="CVY2386" s="467"/>
      <c r="CVZ2386" s="467"/>
      <c r="CWA2386" s="467"/>
      <c r="CWB2386" s="467"/>
      <c r="CWC2386" s="467"/>
      <c r="CWD2386" s="467"/>
      <c r="CWE2386" s="467"/>
      <c r="CWF2386" s="467"/>
      <c r="CWG2386" s="467"/>
      <c r="CWH2386" s="467"/>
      <c r="CWI2386" s="467"/>
      <c r="CWJ2386" s="467"/>
      <c r="CWK2386" s="467"/>
      <c r="CWL2386" s="467"/>
      <c r="CWM2386" s="467"/>
      <c r="CWN2386" s="1055"/>
      <c r="CWO2386" s="695"/>
      <c r="CWP2386" s="696"/>
      <c r="CWQ2386" s="696"/>
      <c r="CWR2386" s="697"/>
      <c r="CWS2386" s="697"/>
      <c r="CWT2386" s="473"/>
      <c r="CWU2386" s="470"/>
      <c r="CWV2386" s="470"/>
      <c r="CWW2386" s="470"/>
      <c r="CWX2386" s="677"/>
      <c r="CWY2386" s="470"/>
      <c r="CWZ2386" s="467"/>
      <c r="CXA2386" s="559"/>
      <c r="CXB2386" s="467"/>
      <c r="CXC2386" s="467"/>
      <c r="CXD2386" s="467"/>
      <c r="CXE2386" s="467"/>
      <c r="CXF2386" s="467"/>
      <c r="CXG2386" s="467"/>
      <c r="CXH2386" s="467"/>
      <c r="CXI2386" s="467"/>
      <c r="CXJ2386" s="467"/>
      <c r="CXK2386" s="467"/>
      <c r="CXL2386" s="467"/>
      <c r="CXM2386" s="467"/>
      <c r="CXN2386" s="467"/>
      <c r="CXO2386" s="467"/>
      <c r="CXP2386" s="467"/>
      <c r="CXQ2386" s="467"/>
      <c r="CXR2386" s="467"/>
      <c r="CXS2386" s="467"/>
      <c r="CXT2386" s="467"/>
      <c r="CXU2386" s="467"/>
      <c r="CXV2386" s="467"/>
      <c r="CXW2386" s="467"/>
      <c r="CXX2386" s="1055"/>
      <c r="CXY2386" s="695"/>
      <c r="CXZ2386" s="696"/>
      <c r="CYA2386" s="696"/>
      <c r="CYB2386" s="697"/>
      <c r="CYC2386" s="697"/>
      <c r="CYD2386" s="473"/>
      <c r="CYE2386" s="470"/>
      <c r="CYF2386" s="470"/>
      <c r="CYG2386" s="470"/>
      <c r="CYH2386" s="677"/>
      <c r="CYI2386" s="470"/>
      <c r="CYJ2386" s="467"/>
      <c r="CYK2386" s="559"/>
      <c r="CYL2386" s="467"/>
      <c r="CYM2386" s="467"/>
      <c r="CYN2386" s="467"/>
      <c r="CYO2386" s="467"/>
      <c r="CYP2386" s="467"/>
      <c r="CYQ2386" s="467"/>
      <c r="CYR2386" s="467"/>
      <c r="CYS2386" s="467"/>
      <c r="CYT2386" s="467"/>
      <c r="CYU2386" s="467"/>
      <c r="CYV2386" s="467"/>
      <c r="CYW2386" s="467"/>
      <c r="CYX2386" s="467"/>
      <c r="CYY2386" s="467"/>
      <c r="CYZ2386" s="467"/>
      <c r="CZA2386" s="467"/>
      <c r="CZB2386" s="467"/>
      <c r="CZC2386" s="467"/>
      <c r="CZD2386" s="467"/>
      <c r="CZE2386" s="467"/>
      <c r="CZF2386" s="467"/>
      <c r="CZG2386" s="467"/>
      <c r="CZH2386" s="1055"/>
      <c r="CZI2386" s="695"/>
      <c r="CZJ2386" s="696"/>
      <c r="CZK2386" s="696"/>
      <c r="CZL2386" s="697"/>
      <c r="CZM2386" s="697"/>
      <c r="CZN2386" s="473"/>
      <c r="CZO2386" s="470"/>
      <c r="CZP2386" s="470"/>
      <c r="CZQ2386" s="470"/>
      <c r="CZR2386" s="677"/>
      <c r="CZS2386" s="470"/>
      <c r="CZT2386" s="467"/>
      <c r="CZU2386" s="559"/>
      <c r="CZV2386" s="467"/>
      <c r="CZW2386" s="467"/>
      <c r="CZX2386" s="467"/>
      <c r="CZY2386" s="467"/>
      <c r="CZZ2386" s="467"/>
      <c r="DAA2386" s="467"/>
      <c r="DAB2386" s="467"/>
      <c r="DAC2386" s="467"/>
      <c r="DAD2386" s="467"/>
      <c r="DAE2386" s="467"/>
      <c r="DAF2386" s="467"/>
      <c r="DAG2386" s="467"/>
      <c r="DAH2386" s="467"/>
      <c r="DAI2386" s="467"/>
      <c r="DAJ2386" s="467"/>
      <c r="DAK2386" s="467"/>
      <c r="DAL2386" s="467"/>
      <c r="DAM2386" s="467"/>
      <c r="DAN2386" s="467"/>
      <c r="DAO2386" s="467"/>
      <c r="DAP2386" s="467"/>
      <c r="DAQ2386" s="467"/>
      <c r="DAR2386" s="1055"/>
      <c r="DAS2386" s="695"/>
      <c r="DAT2386" s="696"/>
      <c r="DAU2386" s="696"/>
      <c r="DAV2386" s="697"/>
      <c r="DAW2386" s="697"/>
      <c r="DAX2386" s="473"/>
      <c r="DAY2386" s="470"/>
      <c r="DAZ2386" s="470"/>
      <c r="DBA2386" s="470"/>
      <c r="DBB2386" s="677"/>
      <c r="DBC2386" s="470"/>
      <c r="DBD2386" s="467"/>
      <c r="DBE2386" s="559"/>
      <c r="DBF2386" s="467"/>
      <c r="DBG2386" s="467"/>
      <c r="DBH2386" s="467"/>
      <c r="DBI2386" s="467"/>
      <c r="DBJ2386" s="467"/>
      <c r="DBK2386" s="467"/>
      <c r="DBL2386" s="467"/>
      <c r="DBM2386" s="467"/>
      <c r="DBN2386" s="467"/>
      <c r="DBO2386" s="467"/>
      <c r="DBP2386" s="467"/>
      <c r="DBQ2386" s="467"/>
      <c r="DBR2386" s="467"/>
      <c r="DBS2386" s="467"/>
      <c r="DBT2386" s="467"/>
      <c r="DBU2386" s="467"/>
      <c r="DBV2386" s="467"/>
      <c r="DBW2386" s="467"/>
      <c r="DBX2386" s="467"/>
      <c r="DBY2386" s="467"/>
      <c r="DBZ2386" s="467"/>
      <c r="DCA2386" s="467"/>
      <c r="DCB2386" s="1055"/>
      <c r="DCC2386" s="695"/>
      <c r="DCD2386" s="696"/>
      <c r="DCE2386" s="696"/>
      <c r="DCF2386" s="697"/>
      <c r="DCG2386" s="697"/>
      <c r="DCH2386" s="473"/>
      <c r="DCI2386" s="470"/>
      <c r="DCJ2386" s="470"/>
      <c r="DCK2386" s="470"/>
      <c r="DCL2386" s="677"/>
      <c r="DCM2386" s="470"/>
      <c r="DCN2386" s="467"/>
      <c r="DCO2386" s="559"/>
      <c r="DCP2386" s="467"/>
      <c r="DCQ2386" s="467"/>
      <c r="DCR2386" s="467"/>
      <c r="DCS2386" s="467"/>
      <c r="DCT2386" s="467"/>
      <c r="DCU2386" s="467"/>
      <c r="DCV2386" s="467"/>
      <c r="DCW2386" s="467"/>
      <c r="DCX2386" s="467"/>
      <c r="DCY2386" s="467"/>
      <c r="DCZ2386" s="467"/>
      <c r="DDA2386" s="467"/>
      <c r="DDB2386" s="467"/>
      <c r="DDC2386" s="467"/>
      <c r="DDD2386" s="467"/>
      <c r="DDE2386" s="467"/>
      <c r="DDF2386" s="467"/>
      <c r="DDG2386" s="467"/>
      <c r="DDH2386" s="467"/>
      <c r="DDI2386" s="467"/>
      <c r="DDJ2386" s="467"/>
      <c r="DDK2386" s="467"/>
      <c r="DDL2386" s="1055"/>
      <c r="DDM2386" s="695"/>
      <c r="DDN2386" s="696"/>
      <c r="DDO2386" s="696"/>
      <c r="DDP2386" s="697"/>
      <c r="DDQ2386" s="697"/>
      <c r="DDR2386" s="473"/>
      <c r="DDS2386" s="470"/>
      <c r="DDT2386" s="470"/>
      <c r="DDU2386" s="470"/>
      <c r="DDV2386" s="677"/>
      <c r="DDW2386" s="470"/>
      <c r="DDX2386" s="467"/>
      <c r="DDY2386" s="559"/>
      <c r="DDZ2386" s="467"/>
      <c r="DEA2386" s="467"/>
      <c r="DEB2386" s="467"/>
      <c r="DEC2386" s="467"/>
      <c r="DED2386" s="467"/>
      <c r="DEE2386" s="467"/>
      <c r="DEF2386" s="467"/>
      <c r="DEG2386" s="467"/>
      <c r="DEH2386" s="467"/>
      <c r="DEI2386" s="467"/>
      <c r="DEJ2386" s="467"/>
      <c r="DEK2386" s="467"/>
      <c r="DEL2386" s="467"/>
      <c r="DEM2386" s="467"/>
      <c r="DEN2386" s="467"/>
      <c r="DEO2386" s="467"/>
      <c r="DEP2386" s="467"/>
      <c r="DEQ2386" s="467"/>
      <c r="DER2386" s="467"/>
      <c r="DES2386" s="467"/>
      <c r="DET2386" s="467"/>
      <c r="DEU2386" s="467"/>
      <c r="DEV2386" s="1055"/>
      <c r="DEW2386" s="695"/>
      <c r="DEX2386" s="696"/>
      <c r="DEY2386" s="696"/>
      <c r="DEZ2386" s="697"/>
      <c r="DFA2386" s="697"/>
      <c r="DFB2386" s="473"/>
      <c r="DFC2386" s="470"/>
      <c r="DFD2386" s="470"/>
      <c r="DFE2386" s="470"/>
      <c r="DFF2386" s="677"/>
      <c r="DFG2386" s="470"/>
      <c r="DFH2386" s="467"/>
      <c r="DFI2386" s="559"/>
      <c r="DFJ2386" s="467"/>
      <c r="DFK2386" s="467"/>
      <c r="DFL2386" s="467"/>
      <c r="DFM2386" s="467"/>
      <c r="DFN2386" s="467"/>
      <c r="DFO2386" s="467"/>
      <c r="DFP2386" s="467"/>
      <c r="DFQ2386" s="467"/>
      <c r="DFR2386" s="467"/>
      <c r="DFS2386" s="467"/>
      <c r="DFT2386" s="467"/>
      <c r="DFU2386" s="467"/>
      <c r="DFV2386" s="467"/>
      <c r="DFW2386" s="467"/>
      <c r="DFX2386" s="467"/>
      <c r="DFY2386" s="467"/>
      <c r="DFZ2386" s="467"/>
      <c r="DGA2386" s="467"/>
      <c r="DGB2386" s="467"/>
      <c r="DGC2386" s="467"/>
      <c r="DGD2386" s="467"/>
      <c r="DGE2386" s="467"/>
      <c r="DGF2386" s="1055"/>
      <c r="DGG2386" s="695"/>
      <c r="DGH2386" s="696"/>
      <c r="DGI2386" s="696"/>
      <c r="DGJ2386" s="697"/>
      <c r="DGK2386" s="697"/>
      <c r="DGL2386" s="473"/>
      <c r="DGM2386" s="470"/>
      <c r="DGN2386" s="470"/>
      <c r="DGO2386" s="470"/>
      <c r="DGP2386" s="677"/>
      <c r="DGQ2386" s="470"/>
      <c r="DGR2386" s="467"/>
      <c r="DGS2386" s="559"/>
      <c r="DGT2386" s="467"/>
      <c r="DGU2386" s="467"/>
      <c r="DGV2386" s="467"/>
      <c r="DGW2386" s="467"/>
      <c r="DGX2386" s="467"/>
      <c r="DGY2386" s="467"/>
      <c r="DGZ2386" s="467"/>
      <c r="DHA2386" s="467"/>
      <c r="DHB2386" s="467"/>
      <c r="DHC2386" s="467"/>
      <c r="DHD2386" s="467"/>
      <c r="DHE2386" s="467"/>
      <c r="DHF2386" s="467"/>
      <c r="DHG2386" s="467"/>
      <c r="DHH2386" s="467"/>
      <c r="DHI2386" s="467"/>
      <c r="DHJ2386" s="467"/>
      <c r="DHK2386" s="467"/>
      <c r="DHL2386" s="467"/>
      <c r="DHM2386" s="467"/>
      <c r="DHN2386" s="467"/>
      <c r="DHO2386" s="467"/>
      <c r="DHP2386" s="1055"/>
      <c r="DHQ2386" s="695"/>
      <c r="DHR2386" s="696"/>
      <c r="DHS2386" s="696"/>
      <c r="DHT2386" s="697"/>
      <c r="DHU2386" s="697"/>
      <c r="DHV2386" s="473"/>
      <c r="DHW2386" s="470"/>
      <c r="DHX2386" s="470"/>
      <c r="DHY2386" s="470"/>
      <c r="DHZ2386" s="677"/>
      <c r="DIA2386" s="470"/>
      <c r="DIB2386" s="467"/>
      <c r="DIC2386" s="559"/>
      <c r="DID2386" s="467"/>
      <c r="DIE2386" s="467"/>
      <c r="DIF2386" s="467"/>
      <c r="DIG2386" s="467"/>
      <c r="DIH2386" s="467"/>
      <c r="DII2386" s="467"/>
      <c r="DIJ2386" s="467"/>
      <c r="DIK2386" s="467"/>
      <c r="DIL2386" s="467"/>
      <c r="DIM2386" s="467"/>
      <c r="DIN2386" s="467"/>
      <c r="DIO2386" s="467"/>
      <c r="DIP2386" s="467"/>
      <c r="DIQ2386" s="467"/>
      <c r="DIR2386" s="467"/>
      <c r="DIS2386" s="467"/>
      <c r="DIT2386" s="467"/>
      <c r="DIU2386" s="467"/>
      <c r="DIV2386" s="467"/>
      <c r="DIW2386" s="467"/>
      <c r="DIX2386" s="467"/>
      <c r="DIY2386" s="467"/>
      <c r="DIZ2386" s="1055"/>
      <c r="DJA2386" s="695"/>
      <c r="DJB2386" s="696"/>
      <c r="DJC2386" s="696"/>
      <c r="DJD2386" s="697"/>
      <c r="DJE2386" s="697"/>
      <c r="DJF2386" s="473"/>
      <c r="DJG2386" s="470"/>
      <c r="DJH2386" s="470"/>
      <c r="DJI2386" s="470"/>
      <c r="DJJ2386" s="677"/>
      <c r="DJK2386" s="470"/>
      <c r="DJL2386" s="467"/>
      <c r="DJM2386" s="559"/>
      <c r="DJN2386" s="467"/>
      <c r="DJO2386" s="467"/>
      <c r="DJP2386" s="467"/>
      <c r="DJQ2386" s="467"/>
      <c r="DJR2386" s="467"/>
      <c r="DJS2386" s="467"/>
      <c r="DJT2386" s="467"/>
      <c r="DJU2386" s="467"/>
      <c r="DJV2386" s="467"/>
      <c r="DJW2386" s="467"/>
      <c r="DJX2386" s="467"/>
      <c r="DJY2386" s="467"/>
      <c r="DJZ2386" s="467"/>
      <c r="DKA2386" s="467"/>
      <c r="DKB2386" s="467"/>
      <c r="DKC2386" s="467"/>
      <c r="DKD2386" s="467"/>
      <c r="DKE2386" s="467"/>
      <c r="DKF2386" s="467"/>
      <c r="DKG2386" s="467"/>
      <c r="DKH2386" s="467"/>
      <c r="DKI2386" s="467"/>
      <c r="DKJ2386" s="1055"/>
      <c r="DKK2386" s="695"/>
      <c r="DKL2386" s="696"/>
      <c r="DKM2386" s="696"/>
      <c r="DKN2386" s="697"/>
      <c r="DKO2386" s="697"/>
      <c r="DKP2386" s="473"/>
      <c r="DKQ2386" s="470"/>
      <c r="DKR2386" s="470"/>
      <c r="DKS2386" s="470"/>
      <c r="DKT2386" s="677"/>
      <c r="DKU2386" s="470"/>
      <c r="DKV2386" s="467"/>
      <c r="DKW2386" s="559"/>
      <c r="DKX2386" s="467"/>
      <c r="DKY2386" s="467"/>
      <c r="DKZ2386" s="467"/>
      <c r="DLA2386" s="467"/>
      <c r="DLB2386" s="467"/>
      <c r="DLC2386" s="467"/>
      <c r="DLD2386" s="467"/>
      <c r="DLE2386" s="467"/>
      <c r="DLF2386" s="467"/>
      <c r="DLG2386" s="467"/>
      <c r="DLH2386" s="467"/>
      <c r="DLI2386" s="467"/>
      <c r="DLJ2386" s="467"/>
      <c r="DLK2386" s="467"/>
      <c r="DLL2386" s="467"/>
      <c r="DLM2386" s="467"/>
      <c r="DLN2386" s="467"/>
      <c r="DLO2386" s="467"/>
      <c r="DLP2386" s="467"/>
      <c r="DLQ2386" s="467"/>
      <c r="DLR2386" s="467"/>
      <c r="DLS2386" s="467"/>
      <c r="DLT2386" s="1055"/>
      <c r="DLU2386" s="695"/>
      <c r="DLV2386" s="696"/>
      <c r="DLW2386" s="696"/>
      <c r="DLX2386" s="697"/>
      <c r="DLY2386" s="697"/>
      <c r="DLZ2386" s="473"/>
      <c r="DMA2386" s="470"/>
      <c r="DMB2386" s="470"/>
      <c r="DMC2386" s="470"/>
      <c r="DMD2386" s="677"/>
      <c r="DME2386" s="470"/>
      <c r="DMF2386" s="467"/>
      <c r="DMG2386" s="559"/>
      <c r="DMH2386" s="467"/>
      <c r="DMI2386" s="467"/>
      <c r="DMJ2386" s="467"/>
      <c r="DMK2386" s="467"/>
      <c r="DML2386" s="467"/>
      <c r="DMM2386" s="467"/>
      <c r="DMN2386" s="467"/>
      <c r="DMO2386" s="467"/>
      <c r="DMP2386" s="467"/>
      <c r="DMQ2386" s="467"/>
      <c r="DMR2386" s="467"/>
      <c r="DMS2386" s="467"/>
      <c r="DMT2386" s="467"/>
      <c r="DMU2386" s="467"/>
      <c r="DMV2386" s="467"/>
      <c r="DMW2386" s="467"/>
      <c r="DMX2386" s="467"/>
      <c r="DMY2386" s="467"/>
      <c r="DMZ2386" s="467"/>
      <c r="DNA2386" s="467"/>
      <c r="DNB2386" s="467"/>
      <c r="DNC2386" s="467"/>
      <c r="DND2386" s="1055"/>
      <c r="DNE2386" s="695"/>
      <c r="DNF2386" s="696"/>
      <c r="DNG2386" s="696"/>
      <c r="DNH2386" s="697"/>
      <c r="DNI2386" s="697"/>
      <c r="DNJ2386" s="473"/>
      <c r="DNK2386" s="470"/>
      <c r="DNL2386" s="470"/>
      <c r="DNM2386" s="470"/>
      <c r="DNN2386" s="677"/>
      <c r="DNO2386" s="470"/>
      <c r="DNP2386" s="467"/>
      <c r="DNQ2386" s="559"/>
      <c r="DNR2386" s="467"/>
      <c r="DNS2386" s="467"/>
      <c r="DNT2386" s="467"/>
      <c r="DNU2386" s="467"/>
      <c r="DNV2386" s="467"/>
      <c r="DNW2386" s="467"/>
      <c r="DNX2386" s="467"/>
      <c r="DNY2386" s="467"/>
      <c r="DNZ2386" s="467"/>
      <c r="DOA2386" s="467"/>
      <c r="DOB2386" s="467"/>
      <c r="DOC2386" s="467"/>
      <c r="DOD2386" s="467"/>
      <c r="DOE2386" s="467"/>
      <c r="DOF2386" s="467"/>
      <c r="DOG2386" s="467"/>
      <c r="DOH2386" s="467"/>
      <c r="DOI2386" s="467"/>
      <c r="DOJ2386" s="467"/>
      <c r="DOK2386" s="467"/>
      <c r="DOL2386" s="467"/>
      <c r="DOM2386" s="467"/>
      <c r="DON2386" s="1055"/>
      <c r="DOO2386" s="695"/>
      <c r="DOP2386" s="696"/>
      <c r="DOQ2386" s="696"/>
      <c r="DOR2386" s="697"/>
      <c r="DOS2386" s="697"/>
      <c r="DOT2386" s="473"/>
      <c r="DOU2386" s="470"/>
      <c r="DOV2386" s="470"/>
      <c r="DOW2386" s="470"/>
      <c r="DOX2386" s="677"/>
      <c r="DOY2386" s="470"/>
      <c r="DOZ2386" s="467"/>
      <c r="DPA2386" s="559"/>
      <c r="DPB2386" s="467"/>
      <c r="DPC2386" s="467"/>
      <c r="DPD2386" s="467"/>
      <c r="DPE2386" s="467"/>
      <c r="DPF2386" s="467"/>
      <c r="DPG2386" s="467"/>
      <c r="DPH2386" s="467"/>
      <c r="DPI2386" s="467"/>
      <c r="DPJ2386" s="467"/>
      <c r="DPK2386" s="467"/>
      <c r="DPL2386" s="467"/>
      <c r="DPM2386" s="467"/>
      <c r="DPN2386" s="467"/>
      <c r="DPO2386" s="467"/>
      <c r="DPP2386" s="467"/>
      <c r="DPQ2386" s="467"/>
      <c r="DPR2386" s="467"/>
      <c r="DPS2386" s="467"/>
      <c r="DPT2386" s="467"/>
      <c r="DPU2386" s="467"/>
      <c r="DPV2386" s="467"/>
      <c r="DPW2386" s="467"/>
      <c r="DPX2386" s="1055"/>
      <c r="DPY2386" s="695"/>
      <c r="DPZ2386" s="696"/>
      <c r="DQA2386" s="696"/>
      <c r="DQB2386" s="697"/>
      <c r="DQC2386" s="697"/>
      <c r="DQD2386" s="473"/>
      <c r="DQE2386" s="470"/>
      <c r="DQF2386" s="470"/>
      <c r="DQG2386" s="470"/>
      <c r="DQH2386" s="677"/>
      <c r="DQI2386" s="470"/>
      <c r="DQJ2386" s="467"/>
      <c r="DQK2386" s="559"/>
      <c r="DQL2386" s="467"/>
      <c r="DQM2386" s="467"/>
      <c r="DQN2386" s="467"/>
      <c r="DQO2386" s="467"/>
      <c r="DQP2386" s="467"/>
      <c r="DQQ2386" s="467"/>
      <c r="DQR2386" s="467"/>
      <c r="DQS2386" s="467"/>
      <c r="DQT2386" s="467"/>
      <c r="DQU2386" s="467"/>
      <c r="DQV2386" s="467"/>
      <c r="DQW2386" s="467"/>
      <c r="DQX2386" s="467"/>
      <c r="DQY2386" s="467"/>
      <c r="DQZ2386" s="467"/>
      <c r="DRA2386" s="467"/>
      <c r="DRB2386" s="467"/>
      <c r="DRC2386" s="467"/>
      <c r="DRD2386" s="467"/>
      <c r="DRE2386" s="467"/>
      <c r="DRF2386" s="467"/>
      <c r="DRG2386" s="467"/>
      <c r="DRH2386" s="1055"/>
      <c r="DRI2386" s="695"/>
      <c r="DRJ2386" s="696"/>
      <c r="DRK2386" s="696"/>
      <c r="DRL2386" s="697"/>
      <c r="DRM2386" s="697"/>
      <c r="DRN2386" s="473"/>
      <c r="DRO2386" s="470"/>
      <c r="DRP2386" s="470"/>
      <c r="DRQ2386" s="470"/>
      <c r="DRR2386" s="677"/>
      <c r="DRS2386" s="470"/>
      <c r="DRT2386" s="467"/>
      <c r="DRU2386" s="559"/>
      <c r="DRV2386" s="467"/>
      <c r="DRW2386" s="467"/>
      <c r="DRX2386" s="467"/>
      <c r="DRY2386" s="467"/>
      <c r="DRZ2386" s="467"/>
      <c r="DSA2386" s="467"/>
      <c r="DSB2386" s="467"/>
      <c r="DSC2386" s="467"/>
      <c r="DSD2386" s="467"/>
      <c r="DSE2386" s="467"/>
      <c r="DSF2386" s="467"/>
      <c r="DSG2386" s="467"/>
      <c r="DSH2386" s="467"/>
      <c r="DSI2386" s="467"/>
      <c r="DSJ2386" s="467"/>
      <c r="DSK2386" s="467"/>
      <c r="DSL2386" s="467"/>
      <c r="DSM2386" s="467"/>
      <c r="DSN2386" s="467"/>
      <c r="DSO2386" s="467"/>
      <c r="DSP2386" s="467"/>
      <c r="DSQ2386" s="467"/>
      <c r="DSR2386" s="1055"/>
      <c r="DSS2386" s="695"/>
      <c r="DST2386" s="696"/>
      <c r="DSU2386" s="696"/>
      <c r="DSV2386" s="697"/>
      <c r="DSW2386" s="697"/>
      <c r="DSX2386" s="473"/>
      <c r="DSY2386" s="470"/>
      <c r="DSZ2386" s="470"/>
      <c r="DTA2386" s="470"/>
      <c r="DTB2386" s="677"/>
      <c r="DTC2386" s="470"/>
      <c r="DTD2386" s="467"/>
      <c r="DTE2386" s="559"/>
      <c r="DTF2386" s="467"/>
      <c r="DTG2386" s="467"/>
      <c r="DTH2386" s="467"/>
      <c r="DTI2386" s="467"/>
      <c r="DTJ2386" s="467"/>
      <c r="DTK2386" s="467"/>
      <c r="DTL2386" s="467"/>
      <c r="DTM2386" s="467"/>
      <c r="DTN2386" s="467"/>
      <c r="DTO2386" s="467"/>
      <c r="DTP2386" s="467"/>
      <c r="DTQ2386" s="467"/>
      <c r="DTR2386" s="467"/>
      <c r="DTS2386" s="467"/>
      <c r="DTT2386" s="467"/>
      <c r="DTU2386" s="467"/>
      <c r="DTV2386" s="467"/>
      <c r="DTW2386" s="467"/>
      <c r="DTX2386" s="467"/>
      <c r="DTY2386" s="467"/>
      <c r="DTZ2386" s="467"/>
      <c r="DUA2386" s="467"/>
      <c r="DUB2386" s="1055"/>
      <c r="DUC2386" s="695"/>
      <c r="DUD2386" s="696"/>
      <c r="DUE2386" s="696"/>
      <c r="DUF2386" s="697"/>
      <c r="DUG2386" s="697"/>
      <c r="DUH2386" s="473"/>
      <c r="DUI2386" s="470"/>
      <c r="DUJ2386" s="470"/>
      <c r="DUK2386" s="470"/>
      <c r="DUL2386" s="677"/>
      <c r="DUM2386" s="470"/>
      <c r="DUN2386" s="467"/>
      <c r="DUO2386" s="559"/>
      <c r="DUP2386" s="467"/>
      <c r="DUQ2386" s="467"/>
      <c r="DUR2386" s="467"/>
      <c r="DUS2386" s="467"/>
      <c r="DUT2386" s="467"/>
      <c r="DUU2386" s="467"/>
      <c r="DUV2386" s="467"/>
      <c r="DUW2386" s="467"/>
      <c r="DUX2386" s="467"/>
      <c r="DUY2386" s="467"/>
      <c r="DUZ2386" s="467"/>
      <c r="DVA2386" s="467"/>
      <c r="DVB2386" s="467"/>
      <c r="DVC2386" s="467"/>
      <c r="DVD2386" s="467"/>
      <c r="DVE2386" s="467"/>
      <c r="DVF2386" s="467"/>
      <c r="DVG2386" s="467"/>
      <c r="DVH2386" s="467"/>
      <c r="DVI2386" s="467"/>
      <c r="DVJ2386" s="467"/>
      <c r="DVK2386" s="467"/>
      <c r="DVL2386" s="1055"/>
      <c r="DVM2386" s="695"/>
      <c r="DVN2386" s="696"/>
      <c r="DVO2386" s="696"/>
      <c r="DVP2386" s="697"/>
      <c r="DVQ2386" s="697"/>
      <c r="DVR2386" s="473"/>
      <c r="DVS2386" s="470"/>
      <c r="DVT2386" s="470"/>
      <c r="DVU2386" s="470"/>
      <c r="DVV2386" s="677"/>
      <c r="DVW2386" s="470"/>
      <c r="DVX2386" s="467"/>
      <c r="DVY2386" s="559"/>
      <c r="DVZ2386" s="467"/>
      <c r="DWA2386" s="467"/>
      <c r="DWB2386" s="467"/>
      <c r="DWC2386" s="467"/>
      <c r="DWD2386" s="467"/>
      <c r="DWE2386" s="467"/>
      <c r="DWF2386" s="467"/>
      <c r="DWG2386" s="467"/>
      <c r="DWH2386" s="467"/>
      <c r="DWI2386" s="467"/>
      <c r="DWJ2386" s="467"/>
      <c r="DWK2386" s="467"/>
      <c r="DWL2386" s="467"/>
      <c r="DWM2386" s="467"/>
      <c r="DWN2386" s="467"/>
      <c r="DWO2386" s="467"/>
      <c r="DWP2386" s="467"/>
      <c r="DWQ2386" s="467"/>
      <c r="DWR2386" s="467"/>
      <c r="DWS2386" s="467"/>
      <c r="DWT2386" s="467"/>
      <c r="DWU2386" s="467"/>
      <c r="DWV2386" s="1055"/>
      <c r="DWW2386" s="695"/>
      <c r="DWX2386" s="696"/>
      <c r="DWY2386" s="696"/>
      <c r="DWZ2386" s="697"/>
      <c r="DXA2386" s="697"/>
      <c r="DXB2386" s="473"/>
      <c r="DXC2386" s="470"/>
      <c r="DXD2386" s="470"/>
      <c r="DXE2386" s="470"/>
      <c r="DXF2386" s="677"/>
      <c r="DXG2386" s="470"/>
      <c r="DXH2386" s="467"/>
      <c r="DXI2386" s="559"/>
      <c r="DXJ2386" s="467"/>
      <c r="DXK2386" s="467"/>
      <c r="DXL2386" s="467"/>
      <c r="DXM2386" s="467"/>
      <c r="DXN2386" s="467"/>
      <c r="DXO2386" s="467"/>
      <c r="DXP2386" s="467"/>
      <c r="DXQ2386" s="467"/>
      <c r="DXR2386" s="467"/>
      <c r="DXS2386" s="467"/>
      <c r="DXT2386" s="467"/>
      <c r="DXU2386" s="467"/>
      <c r="DXV2386" s="467"/>
      <c r="DXW2386" s="467"/>
      <c r="DXX2386" s="467"/>
      <c r="DXY2386" s="467"/>
      <c r="DXZ2386" s="467"/>
      <c r="DYA2386" s="467"/>
      <c r="DYB2386" s="467"/>
      <c r="DYC2386" s="467"/>
      <c r="DYD2386" s="467"/>
      <c r="DYE2386" s="467"/>
      <c r="DYF2386" s="1055"/>
      <c r="DYG2386" s="695"/>
      <c r="DYH2386" s="696"/>
      <c r="DYI2386" s="696"/>
      <c r="DYJ2386" s="697"/>
      <c r="DYK2386" s="697"/>
      <c r="DYL2386" s="473"/>
      <c r="DYM2386" s="470"/>
      <c r="DYN2386" s="470"/>
      <c r="DYO2386" s="470"/>
      <c r="DYP2386" s="677"/>
      <c r="DYQ2386" s="470"/>
      <c r="DYR2386" s="467"/>
      <c r="DYS2386" s="559"/>
      <c r="DYT2386" s="467"/>
      <c r="DYU2386" s="467"/>
      <c r="DYV2386" s="467"/>
      <c r="DYW2386" s="467"/>
      <c r="DYX2386" s="467"/>
      <c r="DYY2386" s="467"/>
      <c r="DYZ2386" s="467"/>
      <c r="DZA2386" s="467"/>
      <c r="DZB2386" s="467"/>
      <c r="DZC2386" s="467"/>
      <c r="DZD2386" s="467"/>
      <c r="DZE2386" s="467"/>
      <c r="DZF2386" s="467"/>
      <c r="DZG2386" s="467"/>
      <c r="DZH2386" s="467"/>
      <c r="DZI2386" s="467"/>
      <c r="DZJ2386" s="467"/>
      <c r="DZK2386" s="467"/>
      <c r="DZL2386" s="467"/>
      <c r="DZM2386" s="467"/>
      <c r="DZN2386" s="467"/>
      <c r="DZO2386" s="467"/>
      <c r="DZP2386" s="1055"/>
      <c r="DZQ2386" s="695"/>
      <c r="DZR2386" s="696"/>
      <c r="DZS2386" s="696"/>
      <c r="DZT2386" s="697"/>
      <c r="DZU2386" s="697"/>
      <c r="DZV2386" s="473"/>
      <c r="DZW2386" s="470"/>
      <c r="DZX2386" s="470"/>
      <c r="DZY2386" s="470"/>
      <c r="DZZ2386" s="677"/>
      <c r="EAA2386" s="470"/>
      <c r="EAB2386" s="467"/>
      <c r="EAC2386" s="559"/>
      <c r="EAD2386" s="467"/>
      <c r="EAE2386" s="467"/>
      <c r="EAF2386" s="467"/>
      <c r="EAG2386" s="467"/>
      <c r="EAH2386" s="467"/>
      <c r="EAI2386" s="467"/>
      <c r="EAJ2386" s="467"/>
      <c r="EAK2386" s="467"/>
      <c r="EAL2386" s="467"/>
      <c r="EAM2386" s="467"/>
      <c r="EAN2386" s="467"/>
      <c r="EAO2386" s="467"/>
      <c r="EAP2386" s="467"/>
      <c r="EAQ2386" s="467"/>
      <c r="EAR2386" s="467"/>
      <c r="EAS2386" s="467"/>
      <c r="EAT2386" s="467"/>
      <c r="EAU2386" s="467"/>
      <c r="EAV2386" s="467"/>
      <c r="EAW2386" s="467"/>
      <c r="EAX2386" s="467"/>
      <c r="EAY2386" s="467"/>
      <c r="EAZ2386" s="1055"/>
      <c r="EBA2386" s="695"/>
      <c r="EBB2386" s="696"/>
      <c r="EBC2386" s="696"/>
      <c r="EBD2386" s="697"/>
      <c r="EBE2386" s="697"/>
      <c r="EBF2386" s="473"/>
      <c r="EBG2386" s="470"/>
      <c r="EBH2386" s="470"/>
      <c r="EBI2386" s="470"/>
      <c r="EBJ2386" s="677"/>
      <c r="EBK2386" s="470"/>
      <c r="EBL2386" s="467"/>
      <c r="EBM2386" s="559"/>
      <c r="EBN2386" s="467"/>
      <c r="EBO2386" s="467"/>
      <c r="EBP2386" s="467"/>
      <c r="EBQ2386" s="467"/>
      <c r="EBR2386" s="467"/>
      <c r="EBS2386" s="467"/>
      <c r="EBT2386" s="467"/>
      <c r="EBU2386" s="467"/>
      <c r="EBV2386" s="467"/>
      <c r="EBW2386" s="467"/>
      <c r="EBX2386" s="467"/>
      <c r="EBY2386" s="467"/>
      <c r="EBZ2386" s="467"/>
      <c r="ECA2386" s="467"/>
      <c r="ECB2386" s="467"/>
      <c r="ECC2386" s="467"/>
      <c r="ECD2386" s="467"/>
      <c r="ECE2386" s="467"/>
      <c r="ECF2386" s="467"/>
      <c r="ECG2386" s="467"/>
      <c r="ECH2386" s="467"/>
      <c r="ECI2386" s="467"/>
      <c r="ECJ2386" s="1055"/>
      <c r="ECK2386" s="695"/>
      <c r="ECL2386" s="696"/>
      <c r="ECM2386" s="696"/>
      <c r="ECN2386" s="697"/>
      <c r="ECO2386" s="697"/>
      <c r="ECP2386" s="473"/>
      <c r="ECQ2386" s="470"/>
      <c r="ECR2386" s="470"/>
      <c r="ECS2386" s="470"/>
      <c r="ECT2386" s="677"/>
      <c r="ECU2386" s="470"/>
      <c r="ECV2386" s="467"/>
      <c r="ECW2386" s="559"/>
      <c r="ECX2386" s="467"/>
      <c r="ECY2386" s="467"/>
      <c r="ECZ2386" s="467"/>
      <c r="EDA2386" s="467"/>
      <c r="EDB2386" s="467"/>
      <c r="EDC2386" s="467"/>
      <c r="EDD2386" s="467"/>
      <c r="EDE2386" s="467"/>
      <c r="EDF2386" s="467"/>
      <c r="EDG2386" s="467"/>
      <c r="EDH2386" s="467"/>
      <c r="EDI2386" s="467"/>
      <c r="EDJ2386" s="467"/>
      <c r="EDK2386" s="467"/>
      <c r="EDL2386" s="467"/>
      <c r="EDM2386" s="467"/>
      <c r="EDN2386" s="467"/>
      <c r="EDO2386" s="467"/>
      <c r="EDP2386" s="467"/>
      <c r="EDQ2386" s="467"/>
      <c r="EDR2386" s="467"/>
      <c r="EDS2386" s="467"/>
      <c r="EDT2386" s="1055"/>
      <c r="EDU2386" s="695"/>
      <c r="EDV2386" s="696"/>
      <c r="EDW2386" s="696"/>
      <c r="EDX2386" s="697"/>
      <c r="EDY2386" s="697"/>
      <c r="EDZ2386" s="473"/>
      <c r="EEA2386" s="470"/>
      <c r="EEB2386" s="470"/>
      <c r="EEC2386" s="470"/>
      <c r="EED2386" s="677"/>
      <c r="EEE2386" s="470"/>
      <c r="EEF2386" s="467"/>
      <c r="EEG2386" s="559"/>
      <c r="EEH2386" s="467"/>
      <c r="EEI2386" s="467"/>
      <c r="EEJ2386" s="467"/>
      <c r="EEK2386" s="467"/>
      <c r="EEL2386" s="467"/>
      <c r="EEM2386" s="467"/>
      <c r="EEN2386" s="467"/>
      <c r="EEO2386" s="467"/>
      <c r="EEP2386" s="467"/>
      <c r="EEQ2386" s="467"/>
      <c r="EER2386" s="467"/>
      <c r="EES2386" s="467"/>
      <c r="EET2386" s="467"/>
      <c r="EEU2386" s="467"/>
      <c r="EEV2386" s="467"/>
      <c r="EEW2386" s="467"/>
      <c r="EEX2386" s="467"/>
      <c r="EEY2386" s="467"/>
      <c r="EEZ2386" s="467"/>
      <c r="EFA2386" s="467"/>
      <c r="EFB2386" s="467"/>
      <c r="EFC2386" s="467"/>
      <c r="EFD2386" s="1055"/>
      <c r="EFE2386" s="695"/>
      <c r="EFF2386" s="696"/>
      <c r="EFG2386" s="696"/>
      <c r="EFH2386" s="697"/>
      <c r="EFI2386" s="697"/>
      <c r="EFJ2386" s="473"/>
      <c r="EFK2386" s="470"/>
      <c r="EFL2386" s="470"/>
      <c r="EFM2386" s="470"/>
      <c r="EFN2386" s="677"/>
      <c r="EFO2386" s="470"/>
      <c r="EFP2386" s="467"/>
      <c r="EFQ2386" s="559"/>
      <c r="EFR2386" s="467"/>
      <c r="EFS2386" s="467"/>
      <c r="EFT2386" s="467"/>
      <c r="EFU2386" s="467"/>
      <c r="EFV2386" s="467"/>
      <c r="EFW2386" s="467"/>
      <c r="EFX2386" s="467"/>
      <c r="EFY2386" s="467"/>
      <c r="EFZ2386" s="467"/>
      <c r="EGA2386" s="467"/>
      <c r="EGB2386" s="467"/>
      <c r="EGC2386" s="467"/>
      <c r="EGD2386" s="467"/>
      <c r="EGE2386" s="467"/>
      <c r="EGF2386" s="467"/>
      <c r="EGG2386" s="467"/>
      <c r="EGH2386" s="467"/>
      <c r="EGI2386" s="467"/>
      <c r="EGJ2386" s="467"/>
      <c r="EGK2386" s="467"/>
      <c r="EGL2386" s="467"/>
      <c r="EGM2386" s="467"/>
      <c r="EGN2386" s="1055"/>
      <c r="EGO2386" s="695"/>
      <c r="EGP2386" s="696"/>
      <c r="EGQ2386" s="696"/>
      <c r="EGR2386" s="697"/>
      <c r="EGS2386" s="697"/>
      <c r="EGT2386" s="473"/>
      <c r="EGU2386" s="470"/>
      <c r="EGV2386" s="470"/>
      <c r="EGW2386" s="470"/>
      <c r="EGX2386" s="677"/>
      <c r="EGY2386" s="470"/>
      <c r="EGZ2386" s="467"/>
      <c r="EHA2386" s="559"/>
      <c r="EHB2386" s="467"/>
      <c r="EHC2386" s="467"/>
      <c r="EHD2386" s="467"/>
      <c r="EHE2386" s="467"/>
      <c r="EHF2386" s="467"/>
      <c r="EHG2386" s="467"/>
      <c r="EHH2386" s="467"/>
      <c r="EHI2386" s="467"/>
      <c r="EHJ2386" s="467"/>
      <c r="EHK2386" s="467"/>
      <c r="EHL2386" s="467"/>
      <c r="EHM2386" s="467"/>
      <c r="EHN2386" s="467"/>
      <c r="EHO2386" s="467"/>
      <c r="EHP2386" s="467"/>
      <c r="EHQ2386" s="467"/>
      <c r="EHR2386" s="467"/>
      <c r="EHS2386" s="467"/>
      <c r="EHT2386" s="467"/>
      <c r="EHU2386" s="467"/>
      <c r="EHV2386" s="467"/>
      <c r="EHW2386" s="467"/>
      <c r="EHX2386" s="1055"/>
      <c r="EHY2386" s="695"/>
      <c r="EHZ2386" s="696"/>
      <c r="EIA2386" s="696"/>
      <c r="EIB2386" s="697"/>
      <c r="EIC2386" s="697"/>
      <c r="EID2386" s="473"/>
      <c r="EIE2386" s="470"/>
      <c r="EIF2386" s="470"/>
      <c r="EIG2386" s="470"/>
      <c r="EIH2386" s="677"/>
      <c r="EII2386" s="470"/>
      <c r="EIJ2386" s="467"/>
      <c r="EIK2386" s="559"/>
      <c r="EIL2386" s="467"/>
      <c r="EIM2386" s="467"/>
      <c r="EIN2386" s="467"/>
      <c r="EIO2386" s="467"/>
      <c r="EIP2386" s="467"/>
      <c r="EIQ2386" s="467"/>
      <c r="EIR2386" s="467"/>
      <c r="EIS2386" s="467"/>
      <c r="EIT2386" s="467"/>
      <c r="EIU2386" s="467"/>
      <c r="EIV2386" s="467"/>
      <c r="EIW2386" s="467"/>
      <c r="EIX2386" s="467"/>
      <c r="EIY2386" s="467"/>
      <c r="EIZ2386" s="467"/>
      <c r="EJA2386" s="467"/>
      <c r="EJB2386" s="467"/>
      <c r="EJC2386" s="467"/>
      <c r="EJD2386" s="467"/>
      <c r="EJE2386" s="467"/>
      <c r="EJF2386" s="467"/>
      <c r="EJG2386" s="467"/>
      <c r="EJH2386" s="1055"/>
      <c r="EJI2386" s="695"/>
      <c r="EJJ2386" s="696"/>
      <c r="EJK2386" s="696"/>
      <c r="EJL2386" s="697"/>
      <c r="EJM2386" s="697"/>
      <c r="EJN2386" s="473"/>
      <c r="EJO2386" s="470"/>
      <c r="EJP2386" s="470"/>
      <c r="EJQ2386" s="470"/>
      <c r="EJR2386" s="677"/>
      <c r="EJS2386" s="470"/>
      <c r="EJT2386" s="467"/>
      <c r="EJU2386" s="559"/>
      <c r="EJV2386" s="467"/>
      <c r="EJW2386" s="467"/>
      <c r="EJX2386" s="467"/>
      <c r="EJY2386" s="467"/>
      <c r="EJZ2386" s="467"/>
      <c r="EKA2386" s="467"/>
      <c r="EKB2386" s="467"/>
      <c r="EKC2386" s="467"/>
      <c r="EKD2386" s="467"/>
      <c r="EKE2386" s="467"/>
      <c r="EKF2386" s="467"/>
      <c r="EKG2386" s="467"/>
      <c r="EKH2386" s="467"/>
      <c r="EKI2386" s="467"/>
      <c r="EKJ2386" s="467"/>
      <c r="EKK2386" s="467"/>
      <c r="EKL2386" s="467"/>
      <c r="EKM2386" s="467"/>
      <c r="EKN2386" s="467"/>
      <c r="EKO2386" s="467"/>
      <c r="EKP2386" s="467"/>
      <c r="EKQ2386" s="467"/>
      <c r="EKR2386" s="1055"/>
      <c r="EKS2386" s="695"/>
      <c r="EKT2386" s="696"/>
      <c r="EKU2386" s="696"/>
      <c r="EKV2386" s="697"/>
      <c r="EKW2386" s="697"/>
      <c r="EKX2386" s="473"/>
      <c r="EKY2386" s="470"/>
      <c r="EKZ2386" s="470"/>
      <c r="ELA2386" s="470"/>
      <c r="ELB2386" s="677"/>
      <c r="ELC2386" s="470"/>
      <c r="ELD2386" s="467"/>
      <c r="ELE2386" s="559"/>
      <c r="ELF2386" s="467"/>
      <c r="ELG2386" s="467"/>
      <c r="ELH2386" s="467"/>
      <c r="ELI2386" s="467"/>
      <c r="ELJ2386" s="467"/>
      <c r="ELK2386" s="467"/>
      <c r="ELL2386" s="467"/>
      <c r="ELM2386" s="467"/>
      <c r="ELN2386" s="467"/>
      <c r="ELO2386" s="467"/>
      <c r="ELP2386" s="467"/>
      <c r="ELQ2386" s="467"/>
      <c r="ELR2386" s="467"/>
      <c r="ELS2386" s="467"/>
      <c r="ELT2386" s="467"/>
      <c r="ELU2386" s="467"/>
      <c r="ELV2386" s="467"/>
      <c r="ELW2386" s="467"/>
      <c r="ELX2386" s="467"/>
      <c r="ELY2386" s="467"/>
      <c r="ELZ2386" s="467"/>
      <c r="EMA2386" s="467"/>
      <c r="EMB2386" s="1055"/>
      <c r="EMC2386" s="695"/>
      <c r="EMD2386" s="696"/>
      <c r="EME2386" s="696"/>
      <c r="EMF2386" s="697"/>
      <c r="EMG2386" s="697"/>
      <c r="EMH2386" s="473"/>
      <c r="EMI2386" s="470"/>
      <c r="EMJ2386" s="470"/>
      <c r="EMK2386" s="470"/>
      <c r="EML2386" s="677"/>
      <c r="EMM2386" s="470"/>
      <c r="EMN2386" s="467"/>
      <c r="EMO2386" s="559"/>
      <c r="EMP2386" s="467"/>
      <c r="EMQ2386" s="467"/>
      <c r="EMR2386" s="467"/>
      <c r="EMS2386" s="467"/>
      <c r="EMT2386" s="467"/>
      <c r="EMU2386" s="467"/>
      <c r="EMV2386" s="467"/>
      <c r="EMW2386" s="467"/>
      <c r="EMX2386" s="467"/>
      <c r="EMY2386" s="467"/>
      <c r="EMZ2386" s="467"/>
      <c r="ENA2386" s="467"/>
      <c r="ENB2386" s="467"/>
      <c r="ENC2386" s="467"/>
      <c r="END2386" s="467"/>
      <c r="ENE2386" s="467"/>
      <c r="ENF2386" s="467"/>
      <c r="ENG2386" s="467"/>
      <c r="ENH2386" s="467"/>
      <c r="ENI2386" s="467"/>
      <c r="ENJ2386" s="467"/>
      <c r="ENK2386" s="467"/>
      <c r="ENL2386" s="1055"/>
      <c r="ENM2386" s="695"/>
      <c r="ENN2386" s="696"/>
      <c r="ENO2386" s="696"/>
      <c r="ENP2386" s="697"/>
      <c r="ENQ2386" s="697"/>
      <c r="ENR2386" s="473"/>
      <c r="ENS2386" s="470"/>
      <c r="ENT2386" s="470"/>
      <c r="ENU2386" s="470"/>
      <c r="ENV2386" s="677"/>
      <c r="ENW2386" s="470"/>
      <c r="ENX2386" s="467"/>
      <c r="ENY2386" s="559"/>
      <c r="ENZ2386" s="467"/>
      <c r="EOA2386" s="467"/>
      <c r="EOB2386" s="467"/>
      <c r="EOC2386" s="467"/>
      <c r="EOD2386" s="467"/>
      <c r="EOE2386" s="467"/>
      <c r="EOF2386" s="467"/>
      <c r="EOG2386" s="467"/>
      <c r="EOH2386" s="467"/>
      <c r="EOI2386" s="467"/>
      <c r="EOJ2386" s="467"/>
      <c r="EOK2386" s="467"/>
      <c r="EOL2386" s="467"/>
      <c r="EOM2386" s="467"/>
      <c r="EON2386" s="467"/>
      <c r="EOO2386" s="467"/>
      <c r="EOP2386" s="467"/>
      <c r="EOQ2386" s="467"/>
      <c r="EOR2386" s="467"/>
      <c r="EOS2386" s="467"/>
      <c r="EOT2386" s="467"/>
      <c r="EOU2386" s="467"/>
      <c r="EOV2386" s="1055"/>
      <c r="EOW2386" s="695"/>
      <c r="EOX2386" s="696"/>
      <c r="EOY2386" s="696"/>
      <c r="EOZ2386" s="697"/>
      <c r="EPA2386" s="697"/>
      <c r="EPB2386" s="473"/>
      <c r="EPC2386" s="470"/>
      <c r="EPD2386" s="470"/>
      <c r="EPE2386" s="470"/>
      <c r="EPF2386" s="677"/>
      <c r="EPG2386" s="470"/>
      <c r="EPH2386" s="467"/>
      <c r="EPI2386" s="559"/>
      <c r="EPJ2386" s="467"/>
      <c r="EPK2386" s="467"/>
      <c r="EPL2386" s="467"/>
      <c r="EPM2386" s="467"/>
      <c r="EPN2386" s="467"/>
      <c r="EPO2386" s="467"/>
      <c r="EPP2386" s="467"/>
      <c r="EPQ2386" s="467"/>
      <c r="EPR2386" s="467"/>
      <c r="EPS2386" s="467"/>
      <c r="EPT2386" s="467"/>
      <c r="EPU2386" s="467"/>
      <c r="EPV2386" s="467"/>
      <c r="EPW2386" s="467"/>
      <c r="EPX2386" s="467"/>
      <c r="EPY2386" s="467"/>
      <c r="EPZ2386" s="467"/>
      <c r="EQA2386" s="467"/>
      <c r="EQB2386" s="467"/>
      <c r="EQC2386" s="467"/>
      <c r="EQD2386" s="467"/>
      <c r="EQE2386" s="467"/>
      <c r="EQF2386" s="1055"/>
      <c r="EQG2386" s="695"/>
      <c r="EQH2386" s="696"/>
      <c r="EQI2386" s="696"/>
      <c r="EQJ2386" s="697"/>
      <c r="EQK2386" s="697"/>
      <c r="EQL2386" s="473"/>
      <c r="EQM2386" s="470"/>
      <c r="EQN2386" s="470"/>
      <c r="EQO2386" s="470"/>
      <c r="EQP2386" s="677"/>
      <c r="EQQ2386" s="470"/>
      <c r="EQR2386" s="467"/>
      <c r="EQS2386" s="559"/>
      <c r="EQT2386" s="467"/>
      <c r="EQU2386" s="467"/>
      <c r="EQV2386" s="467"/>
      <c r="EQW2386" s="467"/>
      <c r="EQX2386" s="467"/>
      <c r="EQY2386" s="467"/>
      <c r="EQZ2386" s="467"/>
      <c r="ERA2386" s="467"/>
      <c r="ERB2386" s="467"/>
      <c r="ERC2386" s="467"/>
      <c r="ERD2386" s="467"/>
      <c r="ERE2386" s="467"/>
      <c r="ERF2386" s="467"/>
      <c r="ERG2386" s="467"/>
      <c r="ERH2386" s="467"/>
      <c r="ERI2386" s="467"/>
      <c r="ERJ2386" s="467"/>
      <c r="ERK2386" s="467"/>
      <c r="ERL2386" s="467"/>
      <c r="ERM2386" s="467"/>
      <c r="ERN2386" s="467"/>
      <c r="ERO2386" s="467"/>
      <c r="ERP2386" s="1055"/>
      <c r="ERQ2386" s="695"/>
      <c r="ERR2386" s="696"/>
      <c r="ERS2386" s="696"/>
      <c r="ERT2386" s="697"/>
      <c r="ERU2386" s="697"/>
      <c r="ERV2386" s="473"/>
      <c r="ERW2386" s="470"/>
      <c r="ERX2386" s="470"/>
      <c r="ERY2386" s="470"/>
      <c r="ERZ2386" s="677"/>
      <c r="ESA2386" s="470"/>
      <c r="ESB2386" s="467"/>
      <c r="ESC2386" s="559"/>
      <c r="ESD2386" s="467"/>
      <c r="ESE2386" s="467"/>
      <c r="ESF2386" s="467"/>
      <c r="ESG2386" s="467"/>
      <c r="ESH2386" s="467"/>
      <c r="ESI2386" s="467"/>
      <c r="ESJ2386" s="467"/>
      <c r="ESK2386" s="467"/>
      <c r="ESL2386" s="467"/>
      <c r="ESM2386" s="467"/>
      <c r="ESN2386" s="467"/>
      <c r="ESO2386" s="467"/>
      <c r="ESP2386" s="467"/>
      <c r="ESQ2386" s="467"/>
      <c r="ESR2386" s="467"/>
      <c r="ESS2386" s="467"/>
      <c r="EST2386" s="467"/>
      <c r="ESU2386" s="467"/>
      <c r="ESV2386" s="467"/>
      <c r="ESW2386" s="467"/>
      <c r="ESX2386" s="467"/>
      <c r="ESY2386" s="467"/>
      <c r="ESZ2386" s="1055"/>
      <c r="ETA2386" s="695"/>
      <c r="ETB2386" s="696"/>
      <c r="ETC2386" s="696"/>
      <c r="ETD2386" s="697"/>
      <c r="ETE2386" s="697"/>
      <c r="ETF2386" s="473"/>
      <c r="ETG2386" s="470"/>
      <c r="ETH2386" s="470"/>
      <c r="ETI2386" s="470"/>
      <c r="ETJ2386" s="677"/>
      <c r="ETK2386" s="470"/>
      <c r="ETL2386" s="467"/>
      <c r="ETM2386" s="559"/>
      <c r="ETN2386" s="467"/>
      <c r="ETO2386" s="467"/>
      <c r="ETP2386" s="467"/>
      <c r="ETQ2386" s="467"/>
      <c r="ETR2386" s="467"/>
      <c r="ETS2386" s="467"/>
      <c r="ETT2386" s="467"/>
      <c r="ETU2386" s="467"/>
      <c r="ETV2386" s="467"/>
      <c r="ETW2386" s="467"/>
      <c r="ETX2386" s="467"/>
      <c r="ETY2386" s="467"/>
      <c r="ETZ2386" s="467"/>
      <c r="EUA2386" s="467"/>
      <c r="EUB2386" s="467"/>
      <c r="EUC2386" s="467"/>
      <c r="EUD2386" s="467"/>
      <c r="EUE2386" s="467"/>
      <c r="EUF2386" s="467"/>
      <c r="EUG2386" s="467"/>
      <c r="EUH2386" s="467"/>
      <c r="EUI2386" s="467"/>
      <c r="EUJ2386" s="1055"/>
      <c r="EUK2386" s="695"/>
      <c r="EUL2386" s="696"/>
      <c r="EUM2386" s="696"/>
      <c r="EUN2386" s="697"/>
      <c r="EUO2386" s="697"/>
      <c r="EUP2386" s="473"/>
      <c r="EUQ2386" s="470"/>
      <c r="EUR2386" s="470"/>
      <c r="EUS2386" s="470"/>
      <c r="EUT2386" s="677"/>
      <c r="EUU2386" s="470"/>
      <c r="EUV2386" s="467"/>
      <c r="EUW2386" s="559"/>
      <c r="EUX2386" s="467"/>
      <c r="EUY2386" s="467"/>
      <c r="EUZ2386" s="467"/>
      <c r="EVA2386" s="467"/>
      <c r="EVB2386" s="467"/>
      <c r="EVC2386" s="467"/>
      <c r="EVD2386" s="467"/>
      <c r="EVE2386" s="467"/>
      <c r="EVF2386" s="467"/>
      <c r="EVG2386" s="467"/>
      <c r="EVH2386" s="467"/>
      <c r="EVI2386" s="467"/>
      <c r="EVJ2386" s="467"/>
      <c r="EVK2386" s="467"/>
      <c r="EVL2386" s="467"/>
      <c r="EVM2386" s="467"/>
      <c r="EVN2386" s="467"/>
      <c r="EVO2386" s="467"/>
      <c r="EVP2386" s="467"/>
      <c r="EVQ2386" s="467"/>
      <c r="EVR2386" s="467"/>
      <c r="EVS2386" s="467"/>
      <c r="EVT2386" s="1055"/>
      <c r="EVU2386" s="695"/>
      <c r="EVV2386" s="696"/>
      <c r="EVW2386" s="696"/>
      <c r="EVX2386" s="697"/>
      <c r="EVY2386" s="697"/>
      <c r="EVZ2386" s="473"/>
      <c r="EWA2386" s="470"/>
      <c r="EWB2386" s="470"/>
      <c r="EWC2386" s="470"/>
      <c r="EWD2386" s="677"/>
      <c r="EWE2386" s="470"/>
      <c r="EWF2386" s="467"/>
      <c r="EWG2386" s="559"/>
      <c r="EWH2386" s="467"/>
      <c r="EWI2386" s="467"/>
      <c r="EWJ2386" s="467"/>
      <c r="EWK2386" s="467"/>
      <c r="EWL2386" s="467"/>
      <c r="EWM2386" s="467"/>
      <c r="EWN2386" s="467"/>
      <c r="EWO2386" s="467"/>
      <c r="EWP2386" s="467"/>
      <c r="EWQ2386" s="467"/>
      <c r="EWR2386" s="467"/>
      <c r="EWS2386" s="467"/>
      <c r="EWT2386" s="467"/>
      <c r="EWU2386" s="467"/>
      <c r="EWV2386" s="467"/>
      <c r="EWW2386" s="467"/>
      <c r="EWX2386" s="467"/>
      <c r="EWY2386" s="467"/>
      <c r="EWZ2386" s="467"/>
      <c r="EXA2386" s="467"/>
      <c r="EXB2386" s="467"/>
      <c r="EXC2386" s="467"/>
      <c r="EXD2386" s="1055"/>
      <c r="EXE2386" s="695"/>
      <c r="EXF2386" s="696"/>
      <c r="EXG2386" s="696"/>
      <c r="EXH2386" s="697"/>
      <c r="EXI2386" s="697"/>
      <c r="EXJ2386" s="473"/>
      <c r="EXK2386" s="470"/>
      <c r="EXL2386" s="470"/>
      <c r="EXM2386" s="470"/>
      <c r="EXN2386" s="677"/>
      <c r="EXO2386" s="470"/>
      <c r="EXP2386" s="467"/>
      <c r="EXQ2386" s="559"/>
      <c r="EXR2386" s="467"/>
      <c r="EXS2386" s="467"/>
      <c r="EXT2386" s="467"/>
      <c r="EXU2386" s="467"/>
      <c r="EXV2386" s="467"/>
      <c r="EXW2386" s="467"/>
      <c r="EXX2386" s="467"/>
      <c r="EXY2386" s="467"/>
      <c r="EXZ2386" s="467"/>
      <c r="EYA2386" s="467"/>
      <c r="EYB2386" s="467"/>
      <c r="EYC2386" s="467"/>
      <c r="EYD2386" s="467"/>
      <c r="EYE2386" s="467"/>
      <c r="EYF2386" s="467"/>
      <c r="EYG2386" s="467"/>
      <c r="EYH2386" s="467"/>
      <c r="EYI2386" s="467"/>
      <c r="EYJ2386" s="467"/>
      <c r="EYK2386" s="467"/>
      <c r="EYL2386" s="467"/>
      <c r="EYM2386" s="467"/>
      <c r="EYN2386" s="1055"/>
      <c r="EYO2386" s="695"/>
      <c r="EYP2386" s="696"/>
      <c r="EYQ2386" s="696"/>
      <c r="EYR2386" s="697"/>
      <c r="EYS2386" s="697"/>
      <c r="EYT2386" s="473"/>
      <c r="EYU2386" s="470"/>
      <c r="EYV2386" s="470"/>
      <c r="EYW2386" s="470"/>
      <c r="EYX2386" s="677"/>
      <c r="EYY2386" s="470"/>
      <c r="EYZ2386" s="467"/>
      <c r="EZA2386" s="559"/>
      <c r="EZB2386" s="467"/>
      <c r="EZC2386" s="467"/>
      <c r="EZD2386" s="467"/>
      <c r="EZE2386" s="467"/>
      <c r="EZF2386" s="467"/>
      <c r="EZG2386" s="467"/>
      <c r="EZH2386" s="467"/>
      <c r="EZI2386" s="467"/>
      <c r="EZJ2386" s="467"/>
      <c r="EZK2386" s="467"/>
      <c r="EZL2386" s="467"/>
      <c r="EZM2386" s="467"/>
      <c r="EZN2386" s="467"/>
      <c r="EZO2386" s="467"/>
      <c r="EZP2386" s="467"/>
      <c r="EZQ2386" s="467"/>
      <c r="EZR2386" s="467"/>
      <c r="EZS2386" s="467"/>
      <c r="EZT2386" s="467"/>
      <c r="EZU2386" s="467"/>
      <c r="EZV2386" s="467"/>
      <c r="EZW2386" s="467"/>
      <c r="EZX2386" s="1055"/>
      <c r="EZY2386" s="695"/>
      <c r="EZZ2386" s="696"/>
      <c r="FAA2386" s="696"/>
      <c r="FAB2386" s="697"/>
      <c r="FAC2386" s="697"/>
      <c r="FAD2386" s="473"/>
      <c r="FAE2386" s="470"/>
      <c r="FAF2386" s="470"/>
      <c r="FAG2386" s="470"/>
      <c r="FAH2386" s="677"/>
      <c r="FAI2386" s="470"/>
      <c r="FAJ2386" s="467"/>
      <c r="FAK2386" s="559"/>
      <c r="FAL2386" s="467"/>
      <c r="FAM2386" s="467"/>
      <c r="FAN2386" s="467"/>
      <c r="FAO2386" s="467"/>
      <c r="FAP2386" s="467"/>
      <c r="FAQ2386" s="467"/>
      <c r="FAR2386" s="467"/>
      <c r="FAS2386" s="467"/>
      <c r="FAT2386" s="467"/>
      <c r="FAU2386" s="467"/>
      <c r="FAV2386" s="467"/>
      <c r="FAW2386" s="467"/>
      <c r="FAX2386" s="467"/>
      <c r="FAY2386" s="467"/>
      <c r="FAZ2386" s="467"/>
      <c r="FBA2386" s="467"/>
      <c r="FBB2386" s="467"/>
      <c r="FBC2386" s="467"/>
      <c r="FBD2386" s="467"/>
      <c r="FBE2386" s="467"/>
      <c r="FBF2386" s="467"/>
      <c r="FBG2386" s="467"/>
      <c r="FBH2386" s="1055"/>
      <c r="FBI2386" s="695"/>
      <c r="FBJ2386" s="696"/>
      <c r="FBK2386" s="696"/>
      <c r="FBL2386" s="697"/>
      <c r="FBM2386" s="697"/>
      <c r="FBN2386" s="473"/>
      <c r="FBO2386" s="470"/>
      <c r="FBP2386" s="470"/>
      <c r="FBQ2386" s="470"/>
      <c r="FBR2386" s="677"/>
      <c r="FBS2386" s="470"/>
      <c r="FBT2386" s="467"/>
      <c r="FBU2386" s="559"/>
      <c r="FBV2386" s="467"/>
      <c r="FBW2386" s="467"/>
      <c r="FBX2386" s="467"/>
      <c r="FBY2386" s="467"/>
      <c r="FBZ2386" s="467"/>
      <c r="FCA2386" s="467"/>
      <c r="FCB2386" s="467"/>
      <c r="FCC2386" s="467"/>
      <c r="FCD2386" s="467"/>
      <c r="FCE2386" s="467"/>
      <c r="FCF2386" s="467"/>
      <c r="FCG2386" s="467"/>
      <c r="FCH2386" s="467"/>
      <c r="FCI2386" s="467"/>
      <c r="FCJ2386" s="467"/>
      <c r="FCK2386" s="467"/>
      <c r="FCL2386" s="467"/>
      <c r="FCM2386" s="467"/>
      <c r="FCN2386" s="467"/>
      <c r="FCO2386" s="467"/>
      <c r="FCP2386" s="467"/>
      <c r="FCQ2386" s="467"/>
      <c r="FCR2386" s="1055"/>
      <c r="FCS2386" s="695"/>
      <c r="FCT2386" s="696"/>
      <c r="FCU2386" s="696"/>
      <c r="FCV2386" s="697"/>
      <c r="FCW2386" s="697"/>
      <c r="FCX2386" s="473"/>
      <c r="FCY2386" s="470"/>
      <c r="FCZ2386" s="470"/>
      <c r="FDA2386" s="470"/>
      <c r="FDB2386" s="677"/>
      <c r="FDC2386" s="470"/>
      <c r="FDD2386" s="467"/>
      <c r="FDE2386" s="559"/>
      <c r="FDF2386" s="467"/>
      <c r="FDG2386" s="467"/>
      <c r="FDH2386" s="467"/>
      <c r="FDI2386" s="467"/>
      <c r="FDJ2386" s="467"/>
      <c r="FDK2386" s="467"/>
      <c r="FDL2386" s="467"/>
      <c r="FDM2386" s="467"/>
      <c r="FDN2386" s="467"/>
      <c r="FDO2386" s="467"/>
      <c r="FDP2386" s="467"/>
      <c r="FDQ2386" s="467"/>
      <c r="FDR2386" s="467"/>
      <c r="FDS2386" s="467"/>
      <c r="FDT2386" s="467"/>
      <c r="FDU2386" s="467"/>
      <c r="FDV2386" s="467"/>
      <c r="FDW2386" s="467"/>
      <c r="FDX2386" s="467"/>
      <c r="FDY2386" s="467"/>
      <c r="FDZ2386" s="467"/>
      <c r="FEA2386" s="467"/>
      <c r="FEB2386" s="1055"/>
      <c r="FEC2386" s="695"/>
      <c r="FED2386" s="696"/>
      <c r="FEE2386" s="696"/>
      <c r="FEF2386" s="697"/>
      <c r="FEG2386" s="697"/>
      <c r="FEH2386" s="473"/>
      <c r="FEI2386" s="470"/>
      <c r="FEJ2386" s="470"/>
      <c r="FEK2386" s="470"/>
      <c r="FEL2386" s="677"/>
      <c r="FEM2386" s="470"/>
      <c r="FEN2386" s="467"/>
      <c r="FEO2386" s="559"/>
      <c r="FEP2386" s="467"/>
      <c r="FEQ2386" s="467"/>
      <c r="FER2386" s="467"/>
      <c r="FES2386" s="467"/>
      <c r="FET2386" s="467"/>
      <c r="FEU2386" s="467"/>
      <c r="FEV2386" s="467"/>
      <c r="FEW2386" s="467"/>
      <c r="FEX2386" s="467"/>
      <c r="FEY2386" s="467"/>
      <c r="FEZ2386" s="467"/>
      <c r="FFA2386" s="467"/>
      <c r="FFB2386" s="467"/>
      <c r="FFC2386" s="467"/>
      <c r="FFD2386" s="467"/>
      <c r="FFE2386" s="467"/>
      <c r="FFF2386" s="467"/>
      <c r="FFG2386" s="467"/>
      <c r="FFH2386" s="467"/>
      <c r="FFI2386" s="467"/>
      <c r="FFJ2386" s="467"/>
      <c r="FFK2386" s="467"/>
      <c r="FFL2386" s="1055"/>
      <c r="FFM2386" s="695"/>
      <c r="FFN2386" s="696"/>
      <c r="FFO2386" s="696"/>
      <c r="FFP2386" s="697"/>
      <c r="FFQ2386" s="697"/>
      <c r="FFR2386" s="473"/>
      <c r="FFS2386" s="470"/>
      <c r="FFT2386" s="470"/>
      <c r="FFU2386" s="470"/>
      <c r="FFV2386" s="677"/>
      <c r="FFW2386" s="470"/>
      <c r="FFX2386" s="467"/>
      <c r="FFY2386" s="559"/>
      <c r="FFZ2386" s="467"/>
      <c r="FGA2386" s="467"/>
      <c r="FGB2386" s="467"/>
      <c r="FGC2386" s="467"/>
      <c r="FGD2386" s="467"/>
      <c r="FGE2386" s="467"/>
      <c r="FGF2386" s="467"/>
      <c r="FGG2386" s="467"/>
      <c r="FGH2386" s="467"/>
      <c r="FGI2386" s="467"/>
      <c r="FGJ2386" s="467"/>
      <c r="FGK2386" s="467"/>
      <c r="FGL2386" s="467"/>
      <c r="FGM2386" s="467"/>
      <c r="FGN2386" s="467"/>
      <c r="FGO2386" s="467"/>
      <c r="FGP2386" s="467"/>
      <c r="FGQ2386" s="467"/>
      <c r="FGR2386" s="467"/>
      <c r="FGS2386" s="467"/>
      <c r="FGT2386" s="467"/>
      <c r="FGU2386" s="467"/>
      <c r="FGV2386" s="1055"/>
      <c r="FGW2386" s="695"/>
      <c r="FGX2386" s="696"/>
      <c r="FGY2386" s="696"/>
      <c r="FGZ2386" s="697"/>
      <c r="FHA2386" s="697"/>
      <c r="FHB2386" s="473"/>
      <c r="FHC2386" s="470"/>
      <c r="FHD2386" s="470"/>
      <c r="FHE2386" s="470"/>
      <c r="FHF2386" s="677"/>
      <c r="FHG2386" s="470"/>
      <c r="FHH2386" s="467"/>
      <c r="FHI2386" s="559"/>
      <c r="FHJ2386" s="467"/>
      <c r="FHK2386" s="467"/>
      <c r="FHL2386" s="467"/>
      <c r="FHM2386" s="467"/>
      <c r="FHN2386" s="467"/>
      <c r="FHO2386" s="467"/>
      <c r="FHP2386" s="467"/>
      <c r="FHQ2386" s="467"/>
      <c r="FHR2386" s="467"/>
      <c r="FHS2386" s="467"/>
      <c r="FHT2386" s="467"/>
      <c r="FHU2386" s="467"/>
      <c r="FHV2386" s="467"/>
      <c r="FHW2386" s="467"/>
      <c r="FHX2386" s="467"/>
      <c r="FHY2386" s="467"/>
      <c r="FHZ2386" s="467"/>
      <c r="FIA2386" s="467"/>
      <c r="FIB2386" s="467"/>
      <c r="FIC2386" s="467"/>
      <c r="FID2386" s="467"/>
      <c r="FIE2386" s="467"/>
      <c r="FIF2386" s="1055"/>
      <c r="FIG2386" s="695"/>
      <c r="FIH2386" s="696"/>
      <c r="FII2386" s="696"/>
      <c r="FIJ2386" s="697"/>
      <c r="FIK2386" s="697"/>
      <c r="FIL2386" s="473"/>
      <c r="FIM2386" s="470"/>
      <c r="FIN2386" s="470"/>
      <c r="FIO2386" s="470"/>
      <c r="FIP2386" s="677"/>
      <c r="FIQ2386" s="470"/>
      <c r="FIR2386" s="467"/>
      <c r="FIS2386" s="559"/>
      <c r="FIT2386" s="467"/>
      <c r="FIU2386" s="467"/>
      <c r="FIV2386" s="467"/>
      <c r="FIW2386" s="467"/>
      <c r="FIX2386" s="467"/>
      <c r="FIY2386" s="467"/>
      <c r="FIZ2386" s="467"/>
      <c r="FJA2386" s="467"/>
      <c r="FJB2386" s="467"/>
      <c r="FJC2386" s="467"/>
      <c r="FJD2386" s="467"/>
      <c r="FJE2386" s="467"/>
      <c r="FJF2386" s="467"/>
      <c r="FJG2386" s="467"/>
      <c r="FJH2386" s="467"/>
      <c r="FJI2386" s="467"/>
      <c r="FJJ2386" s="467"/>
      <c r="FJK2386" s="467"/>
      <c r="FJL2386" s="467"/>
      <c r="FJM2386" s="467"/>
      <c r="FJN2386" s="467"/>
      <c r="FJO2386" s="467"/>
      <c r="FJP2386" s="1055"/>
      <c r="FJQ2386" s="695"/>
      <c r="FJR2386" s="696"/>
      <c r="FJS2386" s="696"/>
      <c r="FJT2386" s="697"/>
      <c r="FJU2386" s="697"/>
      <c r="FJV2386" s="473"/>
      <c r="FJW2386" s="470"/>
      <c r="FJX2386" s="470"/>
      <c r="FJY2386" s="470"/>
      <c r="FJZ2386" s="677"/>
      <c r="FKA2386" s="470"/>
      <c r="FKB2386" s="467"/>
      <c r="FKC2386" s="559"/>
      <c r="FKD2386" s="467"/>
      <c r="FKE2386" s="467"/>
      <c r="FKF2386" s="467"/>
      <c r="FKG2386" s="467"/>
      <c r="FKH2386" s="467"/>
      <c r="FKI2386" s="467"/>
      <c r="FKJ2386" s="467"/>
      <c r="FKK2386" s="467"/>
      <c r="FKL2386" s="467"/>
      <c r="FKM2386" s="467"/>
      <c r="FKN2386" s="467"/>
      <c r="FKO2386" s="467"/>
      <c r="FKP2386" s="467"/>
      <c r="FKQ2386" s="467"/>
      <c r="FKR2386" s="467"/>
      <c r="FKS2386" s="467"/>
      <c r="FKT2386" s="467"/>
      <c r="FKU2386" s="467"/>
      <c r="FKV2386" s="467"/>
      <c r="FKW2386" s="467"/>
      <c r="FKX2386" s="467"/>
      <c r="FKY2386" s="467"/>
      <c r="FKZ2386" s="1055"/>
      <c r="FLA2386" s="695"/>
      <c r="FLB2386" s="696"/>
      <c r="FLC2386" s="696"/>
      <c r="FLD2386" s="697"/>
      <c r="FLE2386" s="697"/>
      <c r="FLF2386" s="473"/>
      <c r="FLG2386" s="470"/>
      <c r="FLH2386" s="470"/>
      <c r="FLI2386" s="470"/>
      <c r="FLJ2386" s="677"/>
      <c r="FLK2386" s="470"/>
      <c r="FLL2386" s="467"/>
      <c r="FLM2386" s="559"/>
      <c r="FLN2386" s="467"/>
      <c r="FLO2386" s="467"/>
      <c r="FLP2386" s="467"/>
      <c r="FLQ2386" s="467"/>
      <c r="FLR2386" s="467"/>
      <c r="FLS2386" s="467"/>
      <c r="FLT2386" s="467"/>
      <c r="FLU2386" s="467"/>
      <c r="FLV2386" s="467"/>
      <c r="FLW2386" s="467"/>
      <c r="FLX2386" s="467"/>
      <c r="FLY2386" s="467"/>
      <c r="FLZ2386" s="467"/>
      <c r="FMA2386" s="467"/>
      <c r="FMB2386" s="467"/>
      <c r="FMC2386" s="467"/>
      <c r="FMD2386" s="467"/>
      <c r="FME2386" s="467"/>
      <c r="FMF2386" s="467"/>
      <c r="FMG2386" s="467"/>
      <c r="FMH2386" s="467"/>
      <c r="FMI2386" s="467"/>
      <c r="FMJ2386" s="1055"/>
      <c r="FMK2386" s="695"/>
      <c r="FML2386" s="696"/>
      <c r="FMM2386" s="696"/>
      <c r="FMN2386" s="697"/>
      <c r="FMO2386" s="697"/>
      <c r="FMP2386" s="473"/>
      <c r="FMQ2386" s="470"/>
      <c r="FMR2386" s="470"/>
      <c r="FMS2386" s="470"/>
      <c r="FMT2386" s="677"/>
      <c r="FMU2386" s="470"/>
      <c r="FMV2386" s="467"/>
      <c r="FMW2386" s="559"/>
      <c r="FMX2386" s="467"/>
      <c r="FMY2386" s="467"/>
      <c r="FMZ2386" s="467"/>
      <c r="FNA2386" s="467"/>
      <c r="FNB2386" s="467"/>
      <c r="FNC2386" s="467"/>
      <c r="FND2386" s="467"/>
      <c r="FNE2386" s="467"/>
      <c r="FNF2386" s="467"/>
      <c r="FNG2386" s="467"/>
      <c r="FNH2386" s="467"/>
      <c r="FNI2386" s="467"/>
      <c r="FNJ2386" s="467"/>
      <c r="FNK2386" s="467"/>
      <c r="FNL2386" s="467"/>
      <c r="FNM2386" s="467"/>
      <c r="FNN2386" s="467"/>
      <c r="FNO2386" s="467"/>
      <c r="FNP2386" s="467"/>
      <c r="FNQ2386" s="467"/>
      <c r="FNR2386" s="467"/>
      <c r="FNS2386" s="467"/>
      <c r="FNT2386" s="1055"/>
      <c r="FNU2386" s="695"/>
      <c r="FNV2386" s="696"/>
      <c r="FNW2386" s="696"/>
      <c r="FNX2386" s="697"/>
      <c r="FNY2386" s="697"/>
      <c r="FNZ2386" s="473"/>
      <c r="FOA2386" s="470"/>
      <c r="FOB2386" s="470"/>
      <c r="FOC2386" s="470"/>
      <c r="FOD2386" s="677"/>
      <c r="FOE2386" s="470"/>
      <c r="FOF2386" s="467"/>
      <c r="FOG2386" s="559"/>
      <c r="FOH2386" s="467"/>
      <c r="FOI2386" s="467"/>
      <c r="FOJ2386" s="467"/>
      <c r="FOK2386" s="467"/>
      <c r="FOL2386" s="467"/>
      <c r="FOM2386" s="467"/>
      <c r="FON2386" s="467"/>
      <c r="FOO2386" s="467"/>
      <c r="FOP2386" s="467"/>
      <c r="FOQ2386" s="467"/>
      <c r="FOR2386" s="467"/>
      <c r="FOS2386" s="467"/>
      <c r="FOT2386" s="467"/>
      <c r="FOU2386" s="467"/>
      <c r="FOV2386" s="467"/>
      <c r="FOW2386" s="467"/>
      <c r="FOX2386" s="467"/>
      <c r="FOY2386" s="467"/>
      <c r="FOZ2386" s="467"/>
      <c r="FPA2386" s="467"/>
      <c r="FPB2386" s="467"/>
      <c r="FPC2386" s="467"/>
      <c r="FPD2386" s="1055"/>
      <c r="FPE2386" s="695"/>
      <c r="FPF2386" s="696"/>
      <c r="FPG2386" s="696"/>
      <c r="FPH2386" s="697"/>
      <c r="FPI2386" s="697"/>
      <c r="FPJ2386" s="473"/>
      <c r="FPK2386" s="470"/>
      <c r="FPL2386" s="470"/>
      <c r="FPM2386" s="470"/>
      <c r="FPN2386" s="677"/>
      <c r="FPO2386" s="470"/>
      <c r="FPP2386" s="467"/>
      <c r="FPQ2386" s="559"/>
      <c r="FPR2386" s="467"/>
      <c r="FPS2386" s="467"/>
      <c r="FPT2386" s="467"/>
      <c r="FPU2386" s="467"/>
      <c r="FPV2386" s="467"/>
      <c r="FPW2386" s="467"/>
      <c r="FPX2386" s="467"/>
      <c r="FPY2386" s="467"/>
      <c r="FPZ2386" s="467"/>
      <c r="FQA2386" s="467"/>
      <c r="FQB2386" s="467"/>
      <c r="FQC2386" s="467"/>
      <c r="FQD2386" s="467"/>
      <c r="FQE2386" s="467"/>
      <c r="FQF2386" s="467"/>
      <c r="FQG2386" s="467"/>
      <c r="FQH2386" s="467"/>
      <c r="FQI2386" s="467"/>
      <c r="FQJ2386" s="467"/>
      <c r="FQK2386" s="467"/>
      <c r="FQL2386" s="467"/>
      <c r="FQM2386" s="467"/>
      <c r="FQN2386" s="1055"/>
      <c r="FQO2386" s="695"/>
      <c r="FQP2386" s="696"/>
      <c r="FQQ2386" s="696"/>
      <c r="FQR2386" s="697"/>
      <c r="FQS2386" s="697"/>
      <c r="FQT2386" s="473"/>
      <c r="FQU2386" s="470"/>
      <c r="FQV2386" s="470"/>
      <c r="FQW2386" s="470"/>
      <c r="FQX2386" s="677"/>
      <c r="FQY2386" s="470"/>
      <c r="FQZ2386" s="467"/>
      <c r="FRA2386" s="559"/>
      <c r="FRB2386" s="467"/>
      <c r="FRC2386" s="467"/>
      <c r="FRD2386" s="467"/>
      <c r="FRE2386" s="467"/>
      <c r="FRF2386" s="467"/>
      <c r="FRG2386" s="467"/>
      <c r="FRH2386" s="467"/>
      <c r="FRI2386" s="467"/>
      <c r="FRJ2386" s="467"/>
      <c r="FRK2386" s="467"/>
      <c r="FRL2386" s="467"/>
      <c r="FRM2386" s="467"/>
      <c r="FRN2386" s="467"/>
      <c r="FRO2386" s="467"/>
      <c r="FRP2386" s="467"/>
      <c r="FRQ2386" s="467"/>
      <c r="FRR2386" s="467"/>
      <c r="FRS2386" s="467"/>
      <c r="FRT2386" s="467"/>
      <c r="FRU2386" s="467"/>
      <c r="FRV2386" s="467"/>
      <c r="FRW2386" s="467"/>
      <c r="FRX2386" s="1055"/>
      <c r="FRY2386" s="695"/>
      <c r="FRZ2386" s="696"/>
      <c r="FSA2386" s="696"/>
      <c r="FSB2386" s="697"/>
      <c r="FSC2386" s="697"/>
      <c r="FSD2386" s="473"/>
      <c r="FSE2386" s="470"/>
      <c r="FSF2386" s="470"/>
      <c r="FSG2386" s="470"/>
      <c r="FSH2386" s="677"/>
      <c r="FSI2386" s="470"/>
      <c r="FSJ2386" s="467"/>
      <c r="FSK2386" s="559"/>
      <c r="FSL2386" s="467"/>
      <c r="FSM2386" s="467"/>
      <c r="FSN2386" s="467"/>
      <c r="FSO2386" s="467"/>
      <c r="FSP2386" s="467"/>
      <c r="FSQ2386" s="467"/>
      <c r="FSR2386" s="467"/>
      <c r="FSS2386" s="467"/>
      <c r="FST2386" s="467"/>
      <c r="FSU2386" s="467"/>
      <c r="FSV2386" s="467"/>
      <c r="FSW2386" s="467"/>
      <c r="FSX2386" s="467"/>
      <c r="FSY2386" s="467"/>
      <c r="FSZ2386" s="467"/>
      <c r="FTA2386" s="467"/>
      <c r="FTB2386" s="467"/>
      <c r="FTC2386" s="467"/>
      <c r="FTD2386" s="467"/>
      <c r="FTE2386" s="467"/>
      <c r="FTF2386" s="467"/>
      <c r="FTG2386" s="467"/>
      <c r="FTH2386" s="1055"/>
      <c r="FTI2386" s="695"/>
      <c r="FTJ2386" s="696"/>
      <c r="FTK2386" s="696"/>
      <c r="FTL2386" s="697"/>
      <c r="FTM2386" s="697"/>
      <c r="FTN2386" s="473"/>
      <c r="FTO2386" s="470"/>
      <c r="FTP2386" s="470"/>
      <c r="FTQ2386" s="470"/>
      <c r="FTR2386" s="677"/>
      <c r="FTS2386" s="470"/>
      <c r="FTT2386" s="467"/>
      <c r="FTU2386" s="559"/>
      <c r="FTV2386" s="467"/>
      <c r="FTW2386" s="467"/>
      <c r="FTX2386" s="467"/>
      <c r="FTY2386" s="467"/>
      <c r="FTZ2386" s="467"/>
      <c r="FUA2386" s="467"/>
      <c r="FUB2386" s="467"/>
      <c r="FUC2386" s="467"/>
      <c r="FUD2386" s="467"/>
      <c r="FUE2386" s="467"/>
      <c r="FUF2386" s="467"/>
      <c r="FUG2386" s="467"/>
      <c r="FUH2386" s="467"/>
      <c r="FUI2386" s="467"/>
      <c r="FUJ2386" s="467"/>
      <c r="FUK2386" s="467"/>
      <c r="FUL2386" s="467"/>
      <c r="FUM2386" s="467"/>
      <c r="FUN2386" s="467"/>
      <c r="FUO2386" s="467"/>
      <c r="FUP2386" s="467"/>
      <c r="FUQ2386" s="467"/>
      <c r="FUR2386" s="1055"/>
      <c r="FUS2386" s="695"/>
      <c r="FUT2386" s="696"/>
      <c r="FUU2386" s="696"/>
      <c r="FUV2386" s="697"/>
      <c r="FUW2386" s="697"/>
      <c r="FUX2386" s="473"/>
      <c r="FUY2386" s="470"/>
      <c r="FUZ2386" s="470"/>
      <c r="FVA2386" s="470"/>
      <c r="FVB2386" s="677"/>
      <c r="FVC2386" s="470"/>
      <c r="FVD2386" s="467"/>
      <c r="FVE2386" s="559"/>
      <c r="FVF2386" s="467"/>
      <c r="FVG2386" s="467"/>
      <c r="FVH2386" s="467"/>
      <c r="FVI2386" s="467"/>
      <c r="FVJ2386" s="467"/>
      <c r="FVK2386" s="467"/>
      <c r="FVL2386" s="467"/>
      <c r="FVM2386" s="467"/>
      <c r="FVN2386" s="467"/>
      <c r="FVO2386" s="467"/>
      <c r="FVP2386" s="467"/>
      <c r="FVQ2386" s="467"/>
      <c r="FVR2386" s="467"/>
      <c r="FVS2386" s="467"/>
      <c r="FVT2386" s="467"/>
      <c r="FVU2386" s="467"/>
      <c r="FVV2386" s="467"/>
      <c r="FVW2386" s="467"/>
      <c r="FVX2386" s="467"/>
      <c r="FVY2386" s="467"/>
      <c r="FVZ2386" s="467"/>
      <c r="FWA2386" s="467"/>
      <c r="FWB2386" s="1055"/>
      <c r="FWC2386" s="695"/>
      <c r="FWD2386" s="696"/>
      <c r="FWE2386" s="696"/>
      <c r="FWF2386" s="697"/>
      <c r="FWG2386" s="697"/>
      <c r="FWH2386" s="473"/>
      <c r="FWI2386" s="470"/>
      <c r="FWJ2386" s="470"/>
      <c r="FWK2386" s="470"/>
      <c r="FWL2386" s="677"/>
      <c r="FWM2386" s="470"/>
      <c r="FWN2386" s="467"/>
      <c r="FWO2386" s="559"/>
      <c r="FWP2386" s="467"/>
      <c r="FWQ2386" s="467"/>
      <c r="FWR2386" s="467"/>
      <c r="FWS2386" s="467"/>
      <c r="FWT2386" s="467"/>
      <c r="FWU2386" s="467"/>
      <c r="FWV2386" s="467"/>
      <c r="FWW2386" s="467"/>
      <c r="FWX2386" s="467"/>
      <c r="FWY2386" s="467"/>
      <c r="FWZ2386" s="467"/>
      <c r="FXA2386" s="467"/>
      <c r="FXB2386" s="467"/>
      <c r="FXC2386" s="467"/>
      <c r="FXD2386" s="467"/>
      <c r="FXE2386" s="467"/>
      <c r="FXF2386" s="467"/>
      <c r="FXG2386" s="467"/>
      <c r="FXH2386" s="467"/>
      <c r="FXI2386" s="467"/>
      <c r="FXJ2386" s="467"/>
      <c r="FXK2386" s="467"/>
      <c r="FXL2386" s="1055"/>
      <c r="FXM2386" s="695"/>
      <c r="FXN2386" s="696"/>
      <c r="FXO2386" s="696"/>
      <c r="FXP2386" s="697"/>
      <c r="FXQ2386" s="697"/>
      <c r="FXR2386" s="473"/>
      <c r="FXS2386" s="470"/>
      <c r="FXT2386" s="470"/>
      <c r="FXU2386" s="470"/>
      <c r="FXV2386" s="677"/>
      <c r="FXW2386" s="470"/>
      <c r="FXX2386" s="467"/>
      <c r="FXY2386" s="559"/>
      <c r="FXZ2386" s="467"/>
      <c r="FYA2386" s="467"/>
      <c r="FYB2386" s="467"/>
      <c r="FYC2386" s="467"/>
      <c r="FYD2386" s="467"/>
      <c r="FYE2386" s="467"/>
      <c r="FYF2386" s="467"/>
      <c r="FYG2386" s="467"/>
      <c r="FYH2386" s="467"/>
      <c r="FYI2386" s="467"/>
      <c r="FYJ2386" s="467"/>
      <c r="FYK2386" s="467"/>
      <c r="FYL2386" s="467"/>
      <c r="FYM2386" s="467"/>
      <c r="FYN2386" s="467"/>
      <c r="FYO2386" s="467"/>
      <c r="FYP2386" s="467"/>
      <c r="FYQ2386" s="467"/>
      <c r="FYR2386" s="467"/>
      <c r="FYS2386" s="467"/>
      <c r="FYT2386" s="467"/>
      <c r="FYU2386" s="467"/>
      <c r="FYV2386" s="1055"/>
      <c r="FYW2386" s="695"/>
      <c r="FYX2386" s="696"/>
      <c r="FYY2386" s="696"/>
      <c r="FYZ2386" s="697"/>
      <c r="FZA2386" s="697"/>
      <c r="FZB2386" s="473"/>
      <c r="FZC2386" s="470"/>
      <c r="FZD2386" s="470"/>
      <c r="FZE2386" s="470"/>
      <c r="FZF2386" s="677"/>
      <c r="FZG2386" s="470"/>
      <c r="FZH2386" s="467"/>
      <c r="FZI2386" s="559"/>
      <c r="FZJ2386" s="467"/>
      <c r="FZK2386" s="467"/>
      <c r="FZL2386" s="467"/>
      <c r="FZM2386" s="467"/>
      <c r="FZN2386" s="467"/>
      <c r="FZO2386" s="467"/>
      <c r="FZP2386" s="467"/>
      <c r="FZQ2386" s="467"/>
      <c r="FZR2386" s="467"/>
      <c r="FZS2386" s="467"/>
      <c r="FZT2386" s="467"/>
      <c r="FZU2386" s="467"/>
      <c r="FZV2386" s="467"/>
      <c r="FZW2386" s="467"/>
      <c r="FZX2386" s="467"/>
      <c r="FZY2386" s="467"/>
      <c r="FZZ2386" s="467"/>
      <c r="GAA2386" s="467"/>
      <c r="GAB2386" s="467"/>
      <c r="GAC2386" s="467"/>
      <c r="GAD2386" s="467"/>
      <c r="GAE2386" s="467"/>
      <c r="GAF2386" s="1055"/>
      <c r="GAG2386" s="695"/>
      <c r="GAH2386" s="696"/>
      <c r="GAI2386" s="696"/>
      <c r="GAJ2386" s="697"/>
      <c r="GAK2386" s="697"/>
      <c r="GAL2386" s="473"/>
      <c r="GAM2386" s="470"/>
      <c r="GAN2386" s="470"/>
      <c r="GAO2386" s="470"/>
      <c r="GAP2386" s="677"/>
      <c r="GAQ2386" s="470"/>
      <c r="GAR2386" s="467"/>
      <c r="GAS2386" s="559"/>
      <c r="GAT2386" s="467"/>
      <c r="GAU2386" s="467"/>
      <c r="GAV2386" s="467"/>
      <c r="GAW2386" s="467"/>
      <c r="GAX2386" s="467"/>
      <c r="GAY2386" s="467"/>
      <c r="GAZ2386" s="467"/>
      <c r="GBA2386" s="467"/>
      <c r="GBB2386" s="467"/>
      <c r="GBC2386" s="467"/>
      <c r="GBD2386" s="467"/>
      <c r="GBE2386" s="467"/>
      <c r="GBF2386" s="467"/>
      <c r="GBG2386" s="467"/>
      <c r="GBH2386" s="467"/>
      <c r="GBI2386" s="467"/>
      <c r="GBJ2386" s="467"/>
      <c r="GBK2386" s="467"/>
      <c r="GBL2386" s="467"/>
      <c r="GBM2386" s="467"/>
      <c r="GBN2386" s="467"/>
      <c r="GBO2386" s="467"/>
      <c r="GBP2386" s="1055"/>
      <c r="GBQ2386" s="695"/>
      <c r="GBR2386" s="696"/>
      <c r="GBS2386" s="696"/>
      <c r="GBT2386" s="697"/>
      <c r="GBU2386" s="697"/>
      <c r="GBV2386" s="473"/>
      <c r="GBW2386" s="470"/>
      <c r="GBX2386" s="470"/>
      <c r="GBY2386" s="470"/>
      <c r="GBZ2386" s="677"/>
      <c r="GCA2386" s="470"/>
      <c r="GCB2386" s="467"/>
      <c r="GCC2386" s="559"/>
      <c r="GCD2386" s="467"/>
      <c r="GCE2386" s="467"/>
      <c r="GCF2386" s="467"/>
      <c r="GCG2386" s="467"/>
      <c r="GCH2386" s="467"/>
      <c r="GCI2386" s="467"/>
      <c r="GCJ2386" s="467"/>
      <c r="GCK2386" s="467"/>
      <c r="GCL2386" s="467"/>
      <c r="GCM2386" s="467"/>
      <c r="GCN2386" s="467"/>
      <c r="GCO2386" s="467"/>
      <c r="GCP2386" s="467"/>
      <c r="GCQ2386" s="467"/>
      <c r="GCR2386" s="467"/>
      <c r="GCS2386" s="467"/>
      <c r="GCT2386" s="467"/>
      <c r="GCU2386" s="467"/>
      <c r="GCV2386" s="467"/>
      <c r="GCW2386" s="467"/>
      <c r="GCX2386" s="467"/>
      <c r="GCY2386" s="467"/>
      <c r="GCZ2386" s="1055"/>
      <c r="GDA2386" s="695"/>
      <c r="GDB2386" s="696"/>
      <c r="GDC2386" s="696"/>
      <c r="GDD2386" s="697"/>
      <c r="GDE2386" s="697"/>
      <c r="GDF2386" s="473"/>
      <c r="GDG2386" s="470"/>
      <c r="GDH2386" s="470"/>
      <c r="GDI2386" s="470"/>
      <c r="GDJ2386" s="677"/>
      <c r="GDK2386" s="470"/>
      <c r="GDL2386" s="467"/>
      <c r="GDM2386" s="559"/>
      <c r="GDN2386" s="467"/>
      <c r="GDO2386" s="467"/>
      <c r="GDP2386" s="467"/>
      <c r="GDQ2386" s="467"/>
      <c r="GDR2386" s="467"/>
      <c r="GDS2386" s="467"/>
      <c r="GDT2386" s="467"/>
      <c r="GDU2386" s="467"/>
      <c r="GDV2386" s="467"/>
      <c r="GDW2386" s="467"/>
      <c r="GDX2386" s="467"/>
      <c r="GDY2386" s="467"/>
      <c r="GDZ2386" s="467"/>
      <c r="GEA2386" s="467"/>
      <c r="GEB2386" s="467"/>
      <c r="GEC2386" s="467"/>
      <c r="GED2386" s="467"/>
      <c r="GEE2386" s="467"/>
      <c r="GEF2386" s="467"/>
      <c r="GEG2386" s="467"/>
      <c r="GEH2386" s="467"/>
      <c r="GEI2386" s="467"/>
      <c r="GEJ2386" s="1055"/>
      <c r="GEK2386" s="695"/>
      <c r="GEL2386" s="696"/>
      <c r="GEM2386" s="696"/>
      <c r="GEN2386" s="697"/>
      <c r="GEO2386" s="697"/>
      <c r="GEP2386" s="473"/>
      <c r="GEQ2386" s="470"/>
      <c r="GER2386" s="470"/>
      <c r="GES2386" s="470"/>
      <c r="GET2386" s="677"/>
      <c r="GEU2386" s="470"/>
      <c r="GEV2386" s="467"/>
      <c r="GEW2386" s="559"/>
      <c r="GEX2386" s="467"/>
      <c r="GEY2386" s="467"/>
      <c r="GEZ2386" s="467"/>
      <c r="GFA2386" s="467"/>
      <c r="GFB2386" s="467"/>
      <c r="GFC2386" s="467"/>
      <c r="GFD2386" s="467"/>
      <c r="GFE2386" s="467"/>
      <c r="GFF2386" s="467"/>
      <c r="GFG2386" s="467"/>
      <c r="GFH2386" s="467"/>
      <c r="GFI2386" s="467"/>
      <c r="GFJ2386" s="467"/>
      <c r="GFK2386" s="467"/>
      <c r="GFL2386" s="467"/>
      <c r="GFM2386" s="467"/>
      <c r="GFN2386" s="467"/>
      <c r="GFO2386" s="467"/>
      <c r="GFP2386" s="467"/>
      <c r="GFQ2386" s="467"/>
      <c r="GFR2386" s="467"/>
      <c r="GFS2386" s="467"/>
      <c r="GFT2386" s="1055"/>
      <c r="GFU2386" s="695"/>
      <c r="GFV2386" s="696"/>
      <c r="GFW2386" s="696"/>
      <c r="GFX2386" s="697"/>
      <c r="GFY2386" s="697"/>
      <c r="GFZ2386" s="473"/>
      <c r="GGA2386" s="470"/>
      <c r="GGB2386" s="470"/>
      <c r="GGC2386" s="470"/>
      <c r="GGD2386" s="677"/>
      <c r="GGE2386" s="470"/>
      <c r="GGF2386" s="467"/>
      <c r="GGG2386" s="559"/>
      <c r="GGH2386" s="467"/>
      <c r="GGI2386" s="467"/>
      <c r="GGJ2386" s="467"/>
      <c r="GGK2386" s="467"/>
      <c r="GGL2386" s="467"/>
      <c r="GGM2386" s="467"/>
      <c r="GGN2386" s="467"/>
      <c r="GGO2386" s="467"/>
      <c r="GGP2386" s="467"/>
      <c r="GGQ2386" s="467"/>
      <c r="GGR2386" s="467"/>
      <c r="GGS2386" s="467"/>
      <c r="GGT2386" s="467"/>
      <c r="GGU2386" s="467"/>
      <c r="GGV2386" s="467"/>
      <c r="GGW2386" s="467"/>
      <c r="GGX2386" s="467"/>
      <c r="GGY2386" s="467"/>
      <c r="GGZ2386" s="467"/>
      <c r="GHA2386" s="467"/>
      <c r="GHB2386" s="467"/>
      <c r="GHC2386" s="467"/>
      <c r="GHD2386" s="1055"/>
      <c r="GHE2386" s="695"/>
      <c r="GHF2386" s="696"/>
      <c r="GHG2386" s="696"/>
      <c r="GHH2386" s="697"/>
      <c r="GHI2386" s="697"/>
      <c r="GHJ2386" s="473"/>
      <c r="GHK2386" s="470"/>
      <c r="GHL2386" s="470"/>
      <c r="GHM2386" s="470"/>
      <c r="GHN2386" s="677"/>
      <c r="GHO2386" s="470"/>
      <c r="GHP2386" s="467"/>
      <c r="GHQ2386" s="559"/>
      <c r="GHR2386" s="467"/>
      <c r="GHS2386" s="467"/>
      <c r="GHT2386" s="467"/>
      <c r="GHU2386" s="467"/>
      <c r="GHV2386" s="467"/>
      <c r="GHW2386" s="467"/>
      <c r="GHX2386" s="467"/>
      <c r="GHY2386" s="467"/>
      <c r="GHZ2386" s="467"/>
      <c r="GIA2386" s="467"/>
      <c r="GIB2386" s="467"/>
      <c r="GIC2386" s="467"/>
      <c r="GID2386" s="467"/>
      <c r="GIE2386" s="467"/>
      <c r="GIF2386" s="467"/>
      <c r="GIG2386" s="467"/>
      <c r="GIH2386" s="467"/>
      <c r="GII2386" s="467"/>
      <c r="GIJ2386" s="467"/>
      <c r="GIK2386" s="467"/>
      <c r="GIL2386" s="467"/>
      <c r="GIM2386" s="467"/>
      <c r="GIN2386" s="1055"/>
      <c r="GIO2386" s="695"/>
      <c r="GIP2386" s="696"/>
      <c r="GIQ2386" s="696"/>
      <c r="GIR2386" s="697"/>
      <c r="GIS2386" s="697"/>
      <c r="GIT2386" s="473"/>
      <c r="GIU2386" s="470"/>
      <c r="GIV2386" s="470"/>
      <c r="GIW2386" s="470"/>
      <c r="GIX2386" s="677"/>
      <c r="GIY2386" s="470"/>
      <c r="GIZ2386" s="467"/>
      <c r="GJA2386" s="559"/>
      <c r="GJB2386" s="467"/>
      <c r="GJC2386" s="467"/>
      <c r="GJD2386" s="467"/>
      <c r="GJE2386" s="467"/>
      <c r="GJF2386" s="467"/>
      <c r="GJG2386" s="467"/>
      <c r="GJH2386" s="467"/>
      <c r="GJI2386" s="467"/>
      <c r="GJJ2386" s="467"/>
      <c r="GJK2386" s="467"/>
      <c r="GJL2386" s="467"/>
      <c r="GJM2386" s="467"/>
      <c r="GJN2386" s="467"/>
      <c r="GJO2386" s="467"/>
      <c r="GJP2386" s="467"/>
      <c r="GJQ2386" s="467"/>
      <c r="GJR2386" s="467"/>
      <c r="GJS2386" s="467"/>
      <c r="GJT2386" s="467"/>
      <c r="GJU2386" s="467"/>
      <c r="GJV2386" s="467"/>
      <c r="GJW2386" s="467"/>
      <c r="GJX2386" s="1055"/>
      <c r="GJY2386" s="695"/>
      <c r="GJZ2386" s="696"/>
      <c r="GKA2386" s="696"/>
      <c r="GKB2386" s="697"/>
      <c r="GKC2386" s="697"/>
      <c r="GKD2386" s="473"/>
      <c r="GKE2386" s="470"/>
      <c r="GKF2386" s="470"/>
      <c r="GKG2386" s="470"/>
      <c r="GKH2386" s="677"/>
      <c r="GKI2386" s="470"/>
      <c r="GKJ2386" s="467"/>
      <c r="GKK2386" s="559"/>
      <c r="GKL2386" s="467"/>
      <c r="GKM2386" s="467"/>
      <c r="GKN2386" s="467"/>
      <c r="GKO2386" s="467"/>
      <c r="GKP2386" s="467"/>
      <c r="GKQ2386" s="467"/>
      <c r="GKR2386" s="467"/>
      <c r="GKS2386" s="467"/>
      <c r="GKT2386" s="467"/>
      <c r="GKU2386" s="467"/>
      <c r="GKV2386" s="467"/>
      <c r="GKW2386" s="467"/>
      <c r="GKX2386" s="467"/>
      <c r="GKY2386" s="467"/>
      <c r="GKZ2386" s="467"/>
      <c r="GLA2386" s="467"/>
      <c r="GLB2386" s="467"/>
      <c r="GLC2386" s="467"/>
      <c r="GLD2386" s="467"/>
      <c r="GLE2386" s="467"/>
      <c r="GLF2386" s="467"/>
      <c r="GLG2386" s="467"/>
      <c r="GLH2386" s="1055"/>
      <c r="GLI2386" s="695"/>
      <c r="GLJ2386" s="696"/>
      <c r="GLK2386" s="696"/>
      <c r="GLL2386" s="697"/>
      <c r="GLM2386" s="697"/>
      <c r="GLN2386" s="473"/>
      <c r="GLO2386" s="470"/>
      <c r="GLP2386" s="470"/>
      <c r="GLQ2386" s="470"/>
      <c r="GLR2386" s="677"/>
      <c r="GLS2386" s="470"/>
      <c r="GLT2386" s="467"/>
      <c r="GLU2386" s="559"/>
      <c r="GLV2386" s="467"/>
      <c r="GLW2386" s="467"/>
      <c r="GLX2386" s="467"/>
      <c r="GLY2386" s="467"/>
      <c r="GLZ2386" s="467"/>
      <c r="GMA2386" s="467"/>
      <c r="GMB2386" s="467"/>
      <c r="GMC2386" s="467"/>
      <c r="GMD2386" s="467"/>
      <c r="GME2386" s="467"/>
      <c r="GMF2386" s="467"/>
      <c r="GMG2386" s="467"/>
      <c r="GMH2386" s="467"/>
      <c r="GMI2386" s="467"/>
      <c r="GMJ2386" s="467"/>
      <c r="GMK2386" s="467"/>
      <c r="GML2386" s="467"/>
      <c r="GMM2386" s="467"/>
      <c r="GMN2386" s="467"/>
      <c r="GMO2386" s="467"/>
      <c r="GMP2386" s="467"/>
      <c r="GMQ2386" s="467"/>
      <c r="GMR2386" s="1055"/>
      <c r="GMS2386" s="695"/>
      <c r="GMT2386" s="696"/>
      <c r="GMU2386" s="696"/>
      <c r="GMV2386" s="697"/>
      <c r="GMW2386" s="697"/>
      <c r="GMX2386" s="473"/>
      <c r="GMY2386" s="470"/>
      <c r="GMZ2386" s="470"/>
      <c r="GNA2386" s="470"/>
      <c r="GNB2386" s="677"/>
      <c r="GNC2386" s="470"/>
      <c r="GND2386" s="467"/>
      <c r="GNE2386" s="559"/>
      <c r="GNF2386" s="467"/>
      <c r="GNG2386" s="467"/>
      <c r="GNH2386" s="467"/>
      <c r="GNI2386" s="467"/>
      <c r="GNJ2386" s="467"/>
      <c r="GNK2386" s="467"/>
      <c r="GNL2386" s="467"/>
      <c r="GNM2386" s="467"/>
      <c r="GNN2386" s="467"/>
      <c r="GNO2386" s="467"/>
      <c r="GNP2386" s="467"/>
      <c r="GNQ2386" s="467"/>
      <c r="GNR2386" s="467"/>
      <c r="GNS2386" s="467"/>
      <c r="GNT2386" s="467"/>
      <c r="GNU2386" s="467"/>
      <c r="GNV2386" s="467"/>
      <c r="GNW2386" s="467"/>
      <c r="GNX2386" s="467"/>
      <c r="GNY2386" s="467"/>
      <c r="GNZ2386" s="467"/>
      <c r="GOA2386" s="467"/>
      <c r="GOB2386" s="1055"/>
      <c r="GOC2386" s="695"/>
      <c r="GOD2386" s="696"/>
      <c r="GOE2386" s="696"/>
      <c r="GOF2386" s="697"/>
      <c r="GOG2386" s="697"/>
      <c r="GOH2386" s="473"/>
      <c r="GOI2386" s="470"/>
      <c r="GOJ2386" s="470"/>
      <c r="GOK2386" s="470"/>
      <c r="GOL2386" s="677"/>
      <c r="GOM2386" s="470"/>
      <c r="GON2386" s="467"/>
      <c r="GOO2386" s="559"/>
      <c r="GOP2386" s="467"/>
      <c r="GOQ2386" s="467"/>
      <c r="GOR2386" s="467"/>
      <c r="GOS2386" s="467"/>
      <c r="GOT2386" s="467"/>
      <c r="GOU2386" s="467"/>
      <c r="GOV2386" s="467"/>
      <c r="GOW2386" s="467"/>
      <c r="GOX2386" s="467"/>
      <c r="GOY2386" s="467"/>
      <c r="GOZ2386" s="467"/>
      <c r="GPA2386" s="467"/>
      <c r="GPB2386" s="467"/>
      <c r="GPC2386" s="467"/>
      <c r="GPD2386" s="467"/>
      <c r="GPE2386" s="467"/>
      <c r="GPF2386" s="467"/>
      <c r="GPG2386" s="467"/>
      <c r="GPH2386" s="467"/>
      <c r="GPI2386" s="467"/>
      <c r="GPJ2386" s="467"/>
      <c r="GPK2386" s="467"/>
      <c r="GPL2386" s="1055"/>
      <c r="GPM2386" s="695"/>
      <c r="GPN2386" s="696"/>
      <c r="GPO2386" s="696"/>
      <c r="GPP2386" s="697"/>
      <c r="GPQ2386" s="697"/>
      <c r="GPR2386" s="473"/>
      <c r="GPS2386" s="470"/>
      <c r="GPT2386" s="470"/>
      <c r="GPU2386" s="470"/>
      <c r="GPV2386" s="677"/>
      <c r="GPW2386" s="470"/>
      <c r="GPX2386" s="467"/>
      <c r="GPY2386" s="559"/>
      <c r="GPZ2386" s="467"/>
      <c r="GQA2386" s="467"/>
      <c r="GQB2386" s="467"/>
      <c r="GQC2386" s="467"/>
      <c r="GQD2386" s="467"/>
      <c r="GQE2386" s="467"/>
      <c r="GQF2386" s="467"/>
      <c r="GQG2386" s="467"/>
      <c r="GQH2386" s="467"/>
      <c r="GQI2386" s="467"/>
      <c r="GQJ2386" s="467"/>
      <c r="GQK2386" s="467"/>
      <c r="GQL2386" s="467"/>
      <c r="GQM2386" s="467"/>
      <c r="GQN2386" s="467"/>
      <c r="GQO2386" s="467"/>
      <c r="GQP2386" s="467"/>
      <c r="GQQ2386" s="467"/>
      <c r="GQR2386" s="467"/>
      <c r="GQS2386" s="467"/>
      <c r="GQT2386" s="467"/>
      <c r="GQU2386" s="467"/>
      <c r="GQV2386" s="1055"/>
      <c r="GQW2386" s="695"/>
      <c r="GQX2386" s="696"/>
      <c r="GQY2386" s="696"/>
      <c r="GQZ2386" s="697"/>
      <c r="GRA2386" s="697"/>
      <c r="GRB2386" s="473"/>
      <c r="GRC2386" s="470"/>
      <c r="GRD2386" s="470"/>
      <c r="GRE2386" s="470"/>
      <c r="GRF2386" s="677"/>
      <c r="GRG2386" s="470"/>
      <c r="GRH2386" s="467"/>
      <c r="GRI2386" s="559"/>
      <c r="GRJ2386" s="467"/>
      <c r="GRK2386" s="467"/>
      <c r="GRL2386" s="467"/>
      <c r="GRM2386" s="467"/>
      <c r="GRN2386" s="467"/>
      <c r="GRO2386" s="467"/>
      <c r="GRP2386" s="467"/>
      <c r="GRQ2386" s="467"/>
      <c r="GRR2386" s="467"/>
      <c r="GRS2386" s="467"/>
      <c r="GRT2386" s="467"/>
      <c r="GRU2386" s="467"/>
      <c r="GRV2386" s="467"/>
      <c r="GRW2386" s="467"/>
      <c r="GRX2386" s="467"/>
      <c r="GRY2386" s="467"/>
      <c r="GRZ2386" s="467"/>
      <c r="GSA2386" s="467"/>
      <c r="GSB2386" s="467"/>
      <c r="GSC2386" s="467"/>
      <c r="GSD2386" s="467"/>
      <c r="GSE2386" s="467"/>
      <c r="GSF2386" s="1055"/>
      <c r="GSG2386" s="695"/>
      <c r="GSH2386" s="696"/>
      <c r="GSI2386" s="696"/>
      <c r="GSJ2386" s="697"/>
      <c r="GSK2386" s="697"/>
      <c r="GSL2386" s="473"/>
      <c r="GSM2386" s="470"/>
      <c r="GSN2386" s="470"/>
      <c r="GSO2386" s="470"/>
      <c r="GSP2386" s="677"/>
      <c r="GSQ2386" s="470"/>
      <c r="GSR2386" s="467"/>
      <c r="GSS2386" s="559"/>
      <c r="GST2386" s="467"/>
      <c r="GSU2386" s="467"/>
      <c r="GSV2386" s="467"/>
      <c r="GSW2386" s="467"/>
      <c r="GSX2386" s="467"/>
      <c r="GSY2386" s="467"/>
      <c r="GSZ2386" s="467"/>
      <c r="GTA2386" s="467"/>
      <c r="GTB2386" s="467"/>
      <c r="GTC2386" s="467"/>
      <c r="GTD2386" s="467"/>
      <c r="GTE2386" s="467"/>
      <c r="GTF2386" s="467"/>
      <c r="GTG2386" s="467"/>
      <c r="GTH2386" s="467"/>
      <c r="GTI2386" s="467"/>
      <c r="GTJ2386" s="467"/>
      <c r="GTK2386" s="467"/>
      <c r="GTL2386" s="467"/>
      <c r="GTM2386" s="467"/>
      <c r="GTN2386" s="467"/>
      <c r="GTO2386" s="467"/>
      <c r="GTP2386" s="1055"/>
      <c r="GTQ2386" s="695"/>
      <c r="GTR2386" s="696"/>
      <c r="GTS2386" s="696"/>
      <c r="GTT2386" s="697"/>
      <c r="GTU2386" s="697"/>
      <c r="GTV2386" s="473"/>
      <c r="GTW2386" s="470"/>
      <c r="GTX2386" s="470"/>
      <c r="GTY2386" s="470"/>
      <c r="GTZ2386" s="677"/>
      <c r="GUA2386" s="470"/>
      <c r="GUB2386" s="467"/>
      <c r="GUC2386" s="559"/>
      <c r="GUD2386" s="467"/>
      <c r="GUE2386" s="467"/>
      <c r="GUF2386" s="467"/>
      <c r="GUG2386" s="467"/>
      <c r="GUH2386" s="467"/>
      <c r="GUI2386" s="467"/>
      <c r="GUJ2386" s="467"/>
      <c r="GUK2386" s="467"/>
      <c r="GUL2386" s="467"/>
      <c r="GUM2386" s="467"/>
      <c r="GUN2386" s="467"/>
      <c r="GUO2386" s="467"/>
      <c r="GUP2386" s="467"/>
      <c r="GUQ2386" s="467"/>
      <c r="GUR2386" s="467"/>
      <c r="GUS2386" s="467"/>
      <c r="GUT2386" s="467"/>
      <c r="GUU2386" s="467"/>
      <c r="GUV2386" s="467"/>
      <c r="GUW2386" s="467"/>
      <c r="GUX2386" s="467"/>
      <c r="GUY2386" s="467"/>
      <c r="GUZ2386" s="1055"/>
      <c r="GVA2386" s="695"/>
      <c r="GVB2386" s="696"/>
      <c r="GVC2386" s="696"/>
      <c r="GVD2386" s="697"/>
      <c r="GVE2386" s="697"/>
      <c r="GVF2386" s="473"/>
      <c r="GVG2386" s="470"/>
      <c r="GVH2386" s="470"/>
      <c r="GVI2386" s="470"/>
      <c r="GVJ2386" s="677"/>
      <c r="GVK2386" s="470"/>
      <c r="GVL2386" s="467"/>
      <c r="GVM2386" s="559"/>
      <c r="GVN2386" s="467"/>
      <c r="GVO2386" s="467"/>
      <c r="GVP2386" s="467"/>
      <c r="GVQ2386" s="467"/>
      <c r="GVR2386" s="467"/>
      <c r="GVS2386" s="467"/>
      <c r="GVT2386" s="467"/>
      <c r="GVU2386" s="467"/>
      <c r="GVV2386" s="467"/>
      <c r="GVW2386" s="467"/>
      <c r="GVX2386" s="467"/>
      <c r="GVY2386" s="467"/>
      <c r="GVZ2386" s="467"/>
      <c r="GWA2386" s="467"/>
      <c r="GWB2386" s="467"/>
      <c r="GWC2386" s="467"/>
      <c r="GWD2386" s="467"/>
      <c r="GWE2386" s="467"/>
      <c r="GWF2386" s="467"/>
      <c r="GWG2386" s="467"/>
      <c r="GWH2386" s="467"/>
      <c r="GWI2386" s="467"/>
      <c r="GWJ2386" s="1055"/>
      <c r="GWK2386" s="695"/>
      <c r="GWL2386" s="696"/>
      <c r="GWM2386" s="696"/>
      <c r="GWN2386" s="697"/>
      <c r="GWO2386" s="697"/>
      <c r="GWP2386" s="473"/>
      <c r="GWQ2386" s="470"/>
      <c r="GWR2386" s="470"/>
      <c r="GWS2386" s="470"/>
      <c r="GWT2386" s="677"/>
      <c r="GWU2386" s="470"/>
      <c r="GWV2386" s="467"/>
      <c r="GWW2386" s="559"/>
      <c r="GWX2386" s="467"/>
      <c r="GWY2386" s="467"/>
      <c r="GWZ2386" s="467"/>
      <c r="GXA2386" s="467"/>
      <c r="GXB2386" s="467"/>
      <c r="GXC2386" s="467"/>
      <c r="GXD2386" s="467"/>
      <c r="GXE2386" s="467"/>
      <c r="GXF2386" s="467"/>
      <c r="GXG2386" s="467"/>
      <c r="GXH2386" s="467"/>
      <c r="GXI2386" s="467"/>
      <c r="GXJ2386" s="467"/>
      <c r="GXK2386" s="467"/>
      <c r="GXL2386" s="467"/>
      <c r="GXM2386" s="467"/>
      <c r="GXN2386" s="467"/>
      <c r="GXO2386" s="467"/>
      <c r="GXP2386" s="467"/>
      <c r="GXQ2386" s="467"/>
      <c r="GXR2386" s="467"/>
      <c r="GXS2386" s="467"/>
      <c r="GXT2386" s="1055"/>
      <c r="GXU2386" s="695"/>
      <c r="GXV2386" s="696"/>
      <c r="GXW2386" s="696"/>
      <c r="GXX2386" s="697"/>
      <c r="GXY2386" s="697"/>
      <c r="GXZ2386" s="473"/>
      <c r="GYA2386" s="470"/>
      <c r="GYB2386" s="470"/>
      <c r="GYC2386" s="470"/>
      <c r="GYD2386" s="677"/>
      <c r="GYE2386" s="470"/>
      <c r="GYF2386" s="467"/>
      <c r="GYG2386" s="559"/>
      <c r="GYH2386" s="467"/>
      <c r="GYI2386" s="467"/>
      <c r="GYJ2386" s="467"/>
      <c r="GYK2386" s="467"/>
      <c r="GYL2386" s="467"/>
      <c r="GYM2386" s="467"/>
      <c r="GYN2386" s="467"/>
      <c r="GYO2386" s="467"/>
      <c r="GYP2386" s="467"/>
      <c r="GYQ2386" s="467"/>
      <c r="GYR2386" s="467"/>
      <c r="GYS2386" s="467"/>
      <c r="GYT2386" s="467"/>
      <c r="GYU2386" s="467"/>
      <c r="GYV2386" s="467"/>
      <c r="GYW2386" s="467"/>
      <c r="GYX2386" s="467"/>
      <c r="GYY2386" s="467"/>
      <c r="GYZ2386" s="467"/>
      <c r="GZA2386" s="467"/>
      <c r="GZB2386" s="467"/>
      <c r="GZC2386" s="467"/>
      <c r="GZD2386" s="1055"/>
      <c r="GZE2386" s="695"/>
      <c r="GZF2386" s="696"/>
      <c r="GZG2386" s="696"/>
      <c r="GZH2386" s="697"/>
      <c r="GZI2386" s="697"/>
      <c r="GZJ2386" s="473"/>
      <c r="GZK2386" s="470"/>
      <c r="GZL2386" s="470"/>
      <c r="GZM2386" s="470"/>
      <c r="GZN2386" s="677"/>
      <c r="GZO2386" s="470"/>
      <c r="GZP2386" s="467"/>
      <c r="GZQ2386" s="559"/>
      <c r="GZR2386" s="467"/>
      <c r="GZS2386" s="467"/>
      <c r="GZT2386" s="467"/>
      <c r="GZU2386" s="467"/>
      <c r="GZV2386" s="467"/>
      <c r="GZW2386" s="467"/>
      <c r="GZX2386" s="467"/>
      <c r="GZY2386" s="467"/>
      <c r="GZZ2386" s="467"/>
      <c r="HAA2386" s="467"/>
      <c r="HAB2386" s="467"/>
      <c r="HAC2386" s="467"/>
      <c r="HAD2386" s="467"/>
      <c r="HAE2386" s="467"/>
      <c r="HAF2386" s="467"/>
      <c r="HAG2386" s="467"/>
      <c r="HAH2386" s="467"/>
      <c r="HAI2386" s="467"/>
      <c r="HAJ2386" s="467"/>
      <c r="HAK2386" s="467"/>
      <c r="HAL2386" s="467"/>
      <c r="HAM2386" s="467"/>
      <c r="HAN2386" s="1055"/>
      <c r="HAO2386" s="695"/>
      <c r="HAP2386" s="696"/>
      <c r="HAQ2386" s="696"/>
      <c r="HAR2386" s="697"/>
      <c r="HAS2386" s="697"/>
      <c r="HAT2386" s="473"/>
      <c r="HAU2386" s="470"/>
      <c r="HAV2386" s="470"/>
      <c r="HAW2386" s="470"/>
      <c r="HAX2386" s="677"/>
      <c r="HAY2386" s="470"/>
      <c r="HAZ2386" s="467"/>
      <c r="HBA2386" s="559"/>
      <c r="HBB2386" s="467"/>
      <c r="HBC2386" s="467"/>
      <c r="HBD2386" s="467"/>
      <c r="HBE2386" s="467"/>
      <c r="HBF2386" s="467"/>
      <c r="HBG2386" s="467"/>
      <c r="HBH2386" s="467"/>
      <c r="HBI2386" s="467"/>
      <c r="HBJ2386" s="467"/>
      <c r="HBK2386" s="467"/>
      <c r="HBL2386" s="467"/>
      <c r="HBM2386" s="467"/>
      <c r="HBN2386" s="467"/>
      <c r="HBO2386" s="467"/>
      <c r="HBP2386" s="467"/>
      <c r="HBQ2386" s="467"/>
      <c r="HBR2386" s="467"/>
      <c r="HBS2386" s="467"/>
      <c r="HBT2386" s="467"/>
      <c r="HBU2386" s="467"/>
      <c r="HBV2386" s="467"/>
      <c r="HBW2386" s="467"/>
      <c r="HBX2386" s="1055"/>
      <c r="HBY2386" s="695"/>
      <c r="HBZ2386" s="696"/>
      <c r="HCA2386" s="696"/>
      <c r="HCB2386" s="697"/>
      <c r="HCC2386" s="697"/>
      <c r="HCD2386" s="473"/>
      <c r="HCE2386" s="470"/>
      <c r="HCF2386" s="470"/>
      <c r="HCG2386" s="470"/>
      <c r="HCH2386" s="677"/>
      <c r="HCI2386" s="470"/>
      <c r="HCJ2386" s="467"/>
      <c r="HCK2386" s="559"/>
      <c r="HCL2386" s="467"/>
      <c r="HCM2386" s="467"/>
      <c r="HCN2386" s="467"/>
      <c r="HCO2386" s="467"/>
      <c r="HCP2386" s="467"/>
      <c r="HCQ2386" s="467"/>
      <c r="HCR2386" s="467"/>
      <c r="HCS2386" s="467"/>
      <c r="HCT2386" s="467"/>
      <c r="HCU2386" s="467"/>
      <c r="HCV2386" s="467"/>
      <c r="HCW2386" s="467"/>
      <c r="HCX2386" s="467"/>
      <c r="HCY2386" s="467"/>
      <c r="HCZ2386" s="467"/>
      <c r="HDA2386" s="467"/>
      <c r="HDB2386" s="467"/>
      <c r="HDC2386" s="467"/>
      <c r="HDD2386" s="467"/>
      <c r="HDE2386" s="467"/>
      <c r="HDF2386" s="467"/>
      <c r="HDG2386" s="467"/>
      <c r="HDH2386" s="1055"/>
      <c r="HDI2386" s="695"/>
      <c r="HDJ2386" s="696"/>
      <c r="HDK2386" s="696"/>
      <c r="HDL2386" s="697"/>
      <c r="HDM2386" s="697"/>
      <c r="HDN2386" s="473"/>
      <c r="HDO2386" s="470"/>
      <c r="HDP2386" s="470"/>
      <c r="HDQ2386" s="470"/>
      <c r="HDR2386" s="677"/>
      <c r="HDS2386" s="470"/>
      <c r="HDT2386" s="467"/>
      <c r="HDU2386" s="559"/>
      <c r="HDV2386" s="467"/>
      <c r="HDW2386" s="467"/>
      <c r="HDX2386" s="467"/>
      <c r="HDY2386" s="467"/>
      <c r="HDZ2386" s="467"/>
      <c r="HEA2386" s="467"/>
      <c r="HEB2386" s="467"/>
      <c r="HEC2386" s="467"/>
      <c r="HED2386" s="467"/>
      <c r="HEE2386" s="467"/>
      <c r="HEF2386" s="467"/>
      <c r="HEG2386" s="467"/>
      <c r="HEH2386" s="467"/>
      <c r="HEI2386" s="467"/>
      <c r="HEJ2386" s="467"/>
      <c r="HEK2386" s="467"/>
      <c r="HEL2386" s="467"/>
      <c r="HEM2386" s="467"/>
      <c r="HEN2386" s="467"/>
      <c r="HEO2386" s="467"/>
      <c r="HEP2386" s="467"/>
      <c r="HEQ2386" s="467"/>
      <c r="HER2386" s="1055"/>
      <c r="HES2386" s="695"/>
      <c r="HET2386" s="696"/>
      <c r="HEU2386" s="696"/>
      <c r="HEV2386" s="697"/>
      <c r="HEW2386" s="697"/>
      <c r="HEX2386" s="473"/>
      <c r="HEY2386" s="470"/>
      <c r="HEZ2386" s="470"/>
      <c r="HFA2386" s="470"/>
      <c r="HFB2386" s="677"/>
      <c r="HFC2386" s="470"/>
      <c r="HFD2386" s="467"/>
      <c r="HFE2386" s="559"/>
      <c r="HFF2386" s="467"/>
      <c r="HFG2386" s="467"/>
      <c r="HFH2386" s="467"/>
      <c r="HFI2386" s="467"/>
      <c r="HFJ2386" s="467"/>
      <c r="HFK2386" s="467"/>
      <c r="HFL2386" s="467"/>
      <c r="HFM2386" s="467"/>
      <c r="HFN2386" s="467"/>
      <c r="HFO2386" s="467"/>
      <c r="HFP2386" s="467"/>
      <c r="HFQ2386" s="467"/>
      <c r="HFR2386" s="467"/>
      <c r="HFS2386" s="467"/>
      <c r="HFT2386" s="467"/>
      <c r="HFU2386" s="467"/>
      <c r="HFV2386" s="467"/>
      <c r="HFW2386" s="467"/>
      <c r="HFX2386" s="467"/>
      <c r="HFY2386" s="467"/>
      <c r="HFZ2386" s="467"/>
      <c r="HGA2386" s="467"/>
      <c r="HGB2386" s="1055"/>
      <c r="HGC2386" s="695"/>
      <c r="HGD2386" s="696"/>
      <c r="HGE2386" s="696"/>
      <c r="HGF2386" s="697"/>
      <c r="HGG2386" s="697"/>
      <c r="HGH2386" s="473"/>
      <c r="HGI2386" s="470"/>
      <c r="HGJ2386" s="470"/>
      <c r="HGK2386" s="470"/>
      <c r="HGL2386" s="677"/>
      <c r="HGM2386" s="470"/>
      <c r="HGN2386" s="467"/>
      <c r="HGO2386" s="559"/>
      <c r="HGP2386" s="467"/>
      <c r="HGQ2386" s="467"/>
      <c r="HGR2386" s="467"/>
      <c r="HGS2386" s="467"/>
      <c r="HGT2386" s="467"/>
      <c r="HGU2386" s="467"/>
      <c r="HGV2386" s="467"/>
      <c r="HGW2386" s="467"/>
      <c r="HGX2386" s="467"/>
      <c r="HGY2386" s="467"/>
      <c r="HGZ2386" s="467"/>
      <c r="HHA2386" s="467"/>
      <c r="HHB2386" s="467"/>
      <c r="HHC2386" s="467"/>
      <c r="HHD2386" s="467"/>
      <c r="HHE2386" s="467"/>
      <c r="HHF2386" s="467"/>
      <c r="HHG2386" s="467"/>
      <c r="HHH2386" s="467"/>
      <c r="HHI2386" s="467"/>
      <c r="HHJ2386" s="467"/>
      <c r="HHK2386" s="467"/>
      <c r="HHL2386" s="1055"/>
      <c r="HHM2386" s="695"/>
      <c r="HHN2386" s="696"/>
      <c r="HHO2386" s="696"/>
      <c r="HHP2386" s="697"/>
      <c r="HHQ2386" s="697"/>
      <c r="HHR2386" s="473"/>
      <c r="HHS2386" s="470"/>
      <c r="HHT2386" s="470"/>
      <c r="HHU2386" s="470"/>
      <c r="HHV2386" s="677"/>
      <c r="HHW2386" s="470"/>
      <c r="HHX2386" s="467"/>
      <c r="HHY2386" s="559"/>
      <c r="HHZ2386" s="467"/>
      <c r="HIA2386" s="467"/>
      <c r="HIB2386" s="467"/>
      <c r="HIC2386" s="467"/>
      <c r="HID2386" s="467"/>
      <c r="HIE2386" s="467"/>
      <c r="HIF2386" s="467"/>
      <c r="HIG2386" s="467"/>
      <c r="HIH2386" s="467"/>
      <c r="HII2386" s="467"/>
      <c r="HIJ2386" s="467"/>
      <c r="HIK2386" s="467"/>
      <c r="HIL2386" s="467"/>
      <c r="HIM2386" s="467"/>
      <c r="HIN2386" s="467"/>
      <c r="HIO2386" s="467"/>
      <c r="HIP2386" s="467"/>
      <c r="HIQ2386" s="467"/>
      <c r="HIR2386" s="467"/>
      <c r="HIS2386" s="467"/>
      <c r="HIT2386" s="467"/>
      <c r="HIU2386" s="467"/>
      <c r="HIV2386" s="1055"/>
      <c r="HIW2386" s="695"/>
      <c r="HIX2386" s="696"/>
      <c r="HIY2386" s="696"/>
      <c r="HIZ2386" s="697"/>
      <c r="HJA2386" s="697"/>
      <c r="HJB2386" s="473"/>
      <c r="HJC2386" s="470"/>
      <c r="HJD2386" s="470"/>
      <c r="HJE2386" s="470"/>
      <c r="HJF2386" s="677"/>
      <c r="HJG2386" s="470"/>
      <c r="HJH2386" s="467"/>
      <c r="HJI2386" s="559"/>
      <c r="HJJ2386" s="467"/>
      <c r="HJK2386" s="467"/>
      <c r="HJL2386" s="467"/>
      <c r="HJM2386" s="467"/>
      <c r="HJN2386" s="467"/>
      <c r="HJO2386" s="467"/>
      <c r="HJP2386" s="467"/>
      <c r="HJQ2386" s="467"/>
      <c r="HJR2386" s="467"/>
      <c r="HJS2386" s="467"/>
      <c r="HJT2386" s="467"/>
      <c r="HJU2386" s="467"/>
      <c r="HJV2386" s="467"/>
      <c r="HJW2386" s="467"/>
      <c r="HJX2386" s="467"/>
      <c r="HJY2386" s="467"/>
      <c r="HJZ2386" s="467"/>
      <c r="HKA2386" s="467"/>
      <c r="HKB2386" s="467"/>
      <c r="HKC2386" s="467"/>
      <c r="HKD2386" s="467"/>
      <c r="HKE2386" s="467"/>
      <c r="HKF2386" s="1055"/>
      <c r="HKG2386" s="695"/>
      <c r="HKH2386" s="696"/>
      <c r="HKI2386" s="696"/>
      <c r="HKJ2386" s="697"/>
      <c r="HKK2386" s="697"/>
      <c r="HKL2386" s="473"/>
      <c r="HKM2386" s="470"/>
      <c r="HKN2386" s="470"/>
      <c r="HKO2386" s="470"/>
      <c r="HKP2386" s="677"/>
      <c r="HKQ2386" s="470"/>
      <c r="HKR2386" s="467"/>
      <c r="HKS2386" s="559"/>
      <c r="HKT2386" s="467"/>
      <c r="HKU2386" s="467"/>
      <c r="HKV2386" s="467"/>
      <c r="HKW2386" s="467"/>
      <c r="HKX2386" s="467"/>
      <c r="HKY2386" s="467"/>
      <c r="HKZ2386" s="467"/>
      <c r="HLA2386" s="467"/>
      <c r="HLB2386" s="467"/>
      <c r="HLC2386" s="467"/>
      <c r="HLD2386" s="467"/>
      <c r="HLE2386" s="467"/>
      <c r="HLF2386" s="467"/>
      <c r="HLG2386" s="467"/>
      <c r="HLH2386" s="467"/>
      <c r="HLI2386" s="467"/>
      <c r="HLJ2386" s="467"/>
      <c r="HLK2386" s="467"/>
      <c r="HLL2386" s="467"/>
      <c r="HLM2386" s="467"/>
      <c r="HLN2386" s="467"/>
      <c r="HLO2386" s="467"/>
      <c r="HLP2386" s="1055"/>
      <c r="HLQ2386" s="695"/>
      <c r="HLR2386" s="696"/>
      <c r="HLS2386" s="696"/>
      <c r="HLT2386" s="697"/>
      <c r="HLU2386" s="697"/>
      <c r="HLV2386" s="473"/>
      <c r="HLW2386" s="470"/>
      <c r="HLX2386" s="470"/>
      <c r="HLY2386" s="470"/>
      <c r="HLZ2386" s="677"/>
      <c r="HMA2386" s="470"/>
      <c r="HMB2386" s="467"/>
      <c r="HMC2386" s="559"/>
      <c r="HMD2386" s="467"/>
      <c r="HME2386" s="467"/>
      <c r="HMF2386" s="467"/>
      <c r="HMG2386" s="467"/>
      <c r="HMH2386" s="467"/>
      <c r="HMI2386" s="467"/>
      <c r="HMJ2386" s="467"/>
      <c r="HMK2386" s="467"/>
      <c r="HML2386" s="467"/>
      <c r="HMM2386" s="467"/>
      <c r="HMN2386" s="467"/>
      <c r="HMO2386" s="467"/>
      <c r="HMP2386" s="467"/>
      <c r="HMQ2386" s="467"/>
      <c r="HMR2386" s="467"/>
      <c r="HMS2386" s="467"/>
      <c r="HMT2386" s="467"/>
      <c r="HMU2386" s="467"/>
      <c r="HMV2386" s="467"/>
      <c r="HMW2386" s="467"/>
      <c r="HMX2386" s="467"/>
      <c r="HMY2386" s="467"/>
      <c r="HMZ2386" s="1055"/>
      <c r="HNA2386" s="695"/>
      <c r="HNB2386" s="696"/>
      <c r="HNC2386" s="696"/>
      <c r="HND2386" s="697"/>
      <c r="HNE2386" s="697"/>
      <c r="HNF2386" s="473"/>
      <c r="HNG2386" s="470"/>
      <c r="HNH2386" s="470"/>
      <c r="HNI2386" s="470"/>
      <c r="HNJ2386" s="677"/>
      <c r="HNK2386" s="470"/>
      <c r="HNL2386" s="467"/>
      <c r="HNM2386" s="559"/>
      <c r="HNN2386" s="467"/>
      <c r="HNO2386" s="467"/>
      <c r="HNP2386" s="467"/>
      <c r="HNQ2386" s="467"/>
      <c r="HNR2386" s="467"/>
      <c r="HNS2386" s="467"/>
      <c r="HNT2386" s="467"/>
      <c r="HNU2386" s="467"/>
      <c r="HNV2386" s="467"/>
      <c r="HNW2386" s="467"/>
      <c r="HNX2386" s="467"/>
      <c r="HNY2386" s="467"/>
      <c r="HNZ2386" s="467"/>
      <c r="HOA2386" s="467"/>
      <c r="HOB2386" s="467"/>
      <c r="HOC2386" s="467"/>
      <c r="HOD2386" s="467"/>
      <c r="HOE2386" s="467"/>
      <c r="HOF2386" s="467"/>
      <c r="HOG2386" s="467"/>
      <c r="HOH2386" s="467"/>
      <c r="HOI2386" s="467"/>
      <c r="HOJ2386" s="1055"/>
      <c r="HOK2386" s="695"/>
      <c r="HOL2386" s="696"/>
      <c r="HOM2386" s="696"/>
      <c r="HON2386" s="697"/>
      <c r="HOO2386" s="697"/>
      <c r="HOP2386" s="473"/>
      <c r="HOQ2386" s="470"/>
      <c r="HOR2386" s="470"/>
      <c r="HOS2386" s="470"/>
      <c r="HOT2386" s="677"/>
      <c r="HOU2386" s="470"/>
      <c r="HOV2386" s="467"/>
      <c r="HOW2386" s="559"/>
      <c r="HOX2386" s="467"/>
      <c r="HOY2386" s="467"/>
      <c r="HOZ2386" s="467"/>
      <c r="HPA2386" s="467"/>
      <c r="HPB2386" s="467"/>
      <c r="HPC2386" s="467"/>
      <c r="HPD2386" s="467"/>
      <c r="HPE2386" s="467"/>
      <c r="HPF2386" s="467"/>
      <c r="HPG2386" s="467"/>
      <c r="HPH2386" s="467"/>
      <c r="HPI2386" s="467"/>
      <c r="HPJ2386" s="467"/>
      <c r="HPK2386" s="467"/>
      <c r="HPL2386" s="467"/>
      <c r="HPM2386" s="467"/>
      <c r="HPN2386" s="467"/>
      <c r="HPO2386" s="467"/>
      <c r="HPP2386" s="467"/>
      <c r="HPQ2386" s="467"/>
      <c r="HPR2386" s="467"/>
      <c r="HPS2386" s="467"/>
      <c r="HPT2386" s="1055"/>
      <c r="HPU2386" s="695"/>
      <c r="HPV2386" s="696"/>
      <c r="HPW2386" s="696"/>
      <c r="HPX2386" s="697"/>
      <c r="HPY2386" s="697"/>
      <c r="HPZ2386" s="473"/>
      <c r="HQA2386" s="470"/>
      <c r="HQB2386" s="470"/>
      <c r="HQC2386" s="470"/>
      <c r="HQD2386" s="677"/>
      <c r="HQE2386" s="470"/>
      <c r="HQF2386" s="467"/>
      <c r="HQG2386" s="559"/>
      <c r="HQH2386" s="467"/>
      <c r="HQI2386" s="467"/>
      <c r="HQJ2386" s="467"/>
      <c r="HQK2386" s="467"/>
      <c r="HQL2386" s="467"/>
      <c r="HQM2386" s="467"/>
      <c r="HQN2386" s="467"/>
      <c r="HQO2386" s="467"/>
      <c r="HQP2386" s="467"/>
      <c r="HQQ2386" s="467"/>
      <c r="HQR2386" s="467"/>
      <c r="HQS2386" s="467"/>
      <c r="HQT2386" s="467"/>
      <c r="HQU2386" s="467"/>
      <c r="HQV2386" s="467"/>
      <c r="HQW2386" s="467"/>
      <c r="HQX2386" s="467"/>
      <c r="HQY2386" s="467"/>
      <c r="HQZ2386" s="467"/>
      <c r="HRA2386" s="467"/>
      <c r="HRB2386" s="467"/>
      <c r="HRC2386" s="467"/>
      <c r="HRD2386" s="1055"/>
      <c r="HRE2386" s="695"/>
      <c r="HRF2386" s="696"/>
      <c r="HRG2386" s="696"/>
      <c r="HRH2386" s="697"/>
      <c r="HRI2386" s="697"/>
      <c r="HRJ2386" s="473"/>
      <c r="HRK2386" s="470"/>
      <c r="HRL2386" s="470"/>
      <c r="HRM2386" s="470"/>
      <c r="HRN2386" s="677"/>
      <c r="HRO2386" s="470"/>
      <c r="HRP2386" s="467"/>
      <c r="HRQ2386" s="559"/>
      <c r="HRR2386" s="467"/>
      <c r="HRS2386" s="467"/>
      <c r="HRT2386" s="467"/>
      <c r="HRU2386" s="467"/>
      <c r="HRV2386" s="467"/>
      <c r="HRW2386" s="467"/>
      <c r="HRX2386" s="467"/>
      <c r="HRY2386" s="467"/>
      <c r="HRZ2386" s="467"/>
      <c r="HSA2386" s="467"/>
      <c r="HSB2386" s="467"/>
      <c r="HSC2386" s="467"/>
      <c r="HSD2386" s="467"/>
      <c r="HSE2386" s="467"/>
      <c r="HSF2386" s="467"/>
      <c r="HSG2386" s="467"/>
      <c r="HSH2386" s="467"/>
      <c r="HSI2386" s="467"/>
      <c r="HSJ2386" s="467"/>
      <c r="HSK2386" s="467"/>
      <c r="HSL2386" s="467"/>
      <c r="HSM2386" s="467"/>
      <c r="HSN2386" s="1055"/>
      <c r="HSO2386" s="695"/>
      <c r="HSP2386" s="696"/>
      <c r="HSQ2386" s="696"/>
      <c r="HSR2386" s="697"/>
      <c r="HSS2386" s="697"/>
      <c r="HST2386" s="473"/>
      <c r="HSU2386" s="470"/>
      <c r="HSV2386" s="470"/>
      <c r="HSW2386" s="470"/>
      <c r="HSX2386" s="677"/>
      <c r="HSY2386" s="470"/>
      <c r="HSZ2386" s="467"/>
      <c r="HTA2386" s="559"/>
      <c r="HTB2386" s="467"/>
      <c r="HTC2386" s="467"/>
      <c r="HTD2386" s="467"/>
      <c r="HTE2386" s="467"/>
      <c r="HTF2386" s="467"/>
      <c r="HTG2386" s="467"/>
      <c r="HTH2386" s="467"/>
      <c r="HTI2386" s="467"/>
      <c r="HTJ2386" s="467"/>
      <c r="HTK2386" s="467"/>
      <c r="HTL2386" s="467"/>
      <c r="HTM2386" s="467"/>
      <c r="HTN2386" s="467"/>
      <c r="HTO2386" s="467"/>
      <c r="HTP2386" s="467"/>
      <c r="HTQ2386" s="467"/>
      <c r="HTR2386" s="467"/>
      <c r="HTS2386" s="467"/>
      <c r="HTT2386" s="467"/>
      <c r="HTU2386" s="467"/>
      <c r="HTV2386" s="467"/>
      <c r="HTW2386" s="467"/>
      <c r="HTX2386" s="1055"/>
      <c r="HTY2386" s="695"/>
      <c r="HTZ2386" s="696"/>
      <c r="HUA2386" s="696"/>
      <c r="HUB2386" s="697"/>
      <c r="HUC2386" s="697"/>
      <c r="HUD2386" s="473"/>
      <c r="HUE2386" s="470"/>
      <c r="HUF2386" s="470"/>
      <c r="HUG2386" s="470"/>
      <c r="HUH2386" s="677"/>
      <c r="HUI2386" s="470"/>
      <c r="HUJ2386" s="467"/>
      <c r="HUK2386" s="559"/>
      <c r="HUL2386" s="467"/>
      <c r="HUM2386" s="467"/>
      <c r="HUN2386" s="467"/>
      <c r="HUO2386" s="467"/>
      <c r="HUP2386" s="467"/>
      <c r="HUQ2386" s="467"/>
      <c r="HUR2386" s="467"/>
      <c r="HUS2386" s="467"/>
      <c r="HUT2386" s="467"/>
      <c r="HUU2386" s="467"/>
      <c r="HUV2386" s="467"/>
      <c r="HUW2386" s="467"/>
      <c r="HUX2386" s="467"/>
      <c r="HUY2386" s="467"/>
      <c r="HUZ2386" s="467"/>
      <c r="HVA2386" s="467"/>
      <c r="HVB2386" s="467"/>
      <c r="HVC2386" s="467"/>
      <c r="HVD2386" s="467"/>
      <c r="HVE2386" s="467"/>
      <c r="HVF2386" s="467"/>
      <c r="HVG2386" s="467"/>
      <c r="HVH2386" s="1055"/>
      <c r="HVI2386" s="695"/>
      <c r="HVJ2386" s="696"/>
      <c r="HVK2386" s="696"/>
      <c r="HVL2386" s="697"/>
      <c r="HVM2386" s="697"/>
      <c r="HVN2386" s="473"/>
      <c r="HVO2386" s="470"/>
      <c r="HVP2386" s="470"/>
      <c r="HVQ2386" s="470"/>
      <c r="HVR2386" s="677"/>
      <c r="HVS2386" s="470"/>
      <c r="HVT2386" s="467"/>
      <c r="HVU2386" s="559"/>
      <c r="HVV2386" s="467"/>
      <c r="HVW2386" s="467"/>
      <c r="HVX2386" s="467"/>
      <c r="HVY2386" s="467"/>
      <c r="HVZ2386" s="467"/>
      <c r="HWA2386" s="467"/>
      <c r="HWB2386" s="467"/>
      <c r="HWC2386" s="467"/>
      <c r="HWD2386" s="467"/>
      <c r="HWE2386" s="467"/>
      <c r="HWF2386" s="467"/>
      <c r="HWG2386" s="467"/>
      <c r="HWH2386" s="467"/>
      <c r="HWI2386" s="467"/>
      <c r="HWJ2386" s="467"/>
      <c r="HWK2386" s="467"/>
      <c r="HWL2386" s="467"/>
      <c r="HWM2386" s="467"/>
      <c r="HWN2386" s="467"/>
      <c r="HWO2386" s="467"/>
      <c r="HWP2386" s="467"/>
      <c r="HWQ2386" s="467"/>
      <c r="HWR2386" s="1055"/>
      <c r="HWS2386" s="695"/>
      <c r="HWT2386" s="696"/>
      <c r="HWU2386" s="696"/>
      <c r="HWV2386" s="697"/>
      <c r="HWW2386" s="697"/>
      <c r="HWX2386" s="473"/>
      <c r="HWY2386" s="470"/>
      <c r="HWZ2386" s="470"/>
      <c r="HXA2386" s="470"/>
      <c r="HXB2386" s="677"/>
      <c r="HXC2386" s="470"/>
      <c r="HXD2386" s="467"/>
      <c r="HXE2386" s="559"/>
      <c r="HXF2386" s="467"/>
      <c r="HXG2386" s="467"/>
      <c r="HXH2386" s="467"/>
      <c r="HXI2386" s="467"/>
      <c r="HXJ2386" s="467"/>
      <c r="HXK2386" s="467"/>
      <c r="HXL2386" s="467"/>
      <c r="HXM2386" s="467"/>
      <c r="HXN2386" s="467"/>
      <c r="HXO2386" s="467"/>
      <c r="HXP2386" s="467"/>
      <c r="HXQ2386" s="467"/>
      <c r="HXR2386" s="467"/>
      <c r="HXS2386" s="467"/>
      <c r="HXT2386" s="467"/>
      <c r="HXU2386" s="467"/>
      <c r="HXV2386" s="467"/>
      <c r="HXW2386" s="467"/>
      <c r="HXX2386" s="467"/>
      <c r="HXY2386" s="467"/>
      <c r="HXZ2386" s="467"/>
      <c r="HYA2386" s="467"/>
      <c r="HYB2386" s="1055"/>
      <c r="HYC2386" s="695"/>
      <c r="HYD2386" s="696"/>
      <c r="HYE2386" s="696"/>
      <c r="HYF2386" s="697"/>
      <c r="HYG2386" s="697"/>
      <c r="HYH2386" s="473"/>
      <c r="HYI2386" s="470"/>
      <c r="HYJ2386" s="470"/>
      <c r="HYK2386" s="470"/>
      <c r="HYL2386" s="677"/>
      <c r="HYM2386" s="470"/>
      <c r="HYN2386" s="467"/>
      <c r="HYO2386" s="559"/>
      <c r="HYP2386" s="467"/>
      <c r="HYQ2386" s="467"/>
      <c r="HYR2386" s="467"/>
      <c r="HYS2386" s="467"/>
      <c r="HYT2386" s="467"/>
      <c r="HYU2386" s="467"/>
      <c r="HYV2386" s="467"/>
      <c r="HYW2386" s="467"/>
      <c r="HYX2386" s="467"/>
      <c r="HYY2386" s="467"/>
      <c r="HYZ2386" s="467"/>
      <c r="HZA2386" s="467"/>
      <c r="HZB2386" s="467"/>
      <c r="HZC2386" s="467"/>
      <c r="HZD2386" s="467"/>
      <c r="HZE2386" s="467"/>
      <c r="HZF2386" s="467"/>
      <c r="HZG2386" s="467"/>
      <c r="HZH2386" s="467"/>
      <c r="HZI2386" s="467"/>
      <c r="HZJ2386" s="467"/>
      <c r="HZK2386" s="467"/>
      <c r="HZL2386" s="1055"/>
      <c r="HZM2386" s="695"/>
      <c r="HZN2386" s="696"/>
      <c r="HZO2386" s="696"/>
      <c r="HZP2386" s="697"/>
      <c r="HZQ2386" s="697"/>
      <c r="HZR2386" s="473"/>
      <c r="HZS2386" s="470"/>
      <c r="HZT2386" s="470"/>
      <c r="HZU2386" s="470"/>
      <c r="HZV2386" s="677"/>
      <c r="HZW2386" s="470"/>
      <c r="HZX2386" s="467"/>
      <c r="HZY2386" s="559"/>
      <c r="HZZ2386" s="467"/>
      <c r="IAA2386" s="467"/>
      <c r="IAB2386" s="467"/>
      <c r="IAC2386" s="467"/>
      <c r="IAD2386" s="467"/>
      <c r="IAE2386" s="467"/>
      <c r="IAF2386" s="467"/>
      <c r="IAG2386" s="467"/>
      <c r="IAH2386" s="467"/>
      <c r="IAI2386" s="467"/>
      <c r="IAJ2386" s="467"/>
      <c r="IAK2386" s="467"/>
      <c r="IAL2386" s="467"/>
      <c r="IAM2386" s="467"/>
      <c r="IAN2386" s="467"/>
      <c r="IAO2386" s="467"/>
      <c r="IAP2386" s="467"/>
      <c r="IAQ2386" s="467"/>
      <c r="IAR2386" s="467"/>
      <c r="IAS2386" s="467"/>
      <c r="IAT2386" s="467"/>
      <c r="IAU2386" s="467"/>
      <c r="IAV2386" s="1055"/>
      <c r="IAW2386" s="695"/>
      <c r="IAX2386" s="696"/>
      <c r="IAY2386" s="696"/>
      <c r="IAZ2386" s="697"/>
      <c r="IBA2386" s="697"/>
      <c r="IBB2386" s="473"/>
      <c r="IBC2386" s="470"/>
      <c r="IBD2386" s="470"/>
      <c r="IBE2386" s="470"/>
      <c r="IBF2386" s="677"/>
      <c r="IBG2386" s="470"/>
      <c r="IBH2386" s="467"/>
      <c r="IBI2386" s="559"/>
      <c r="IBJ2386" s="467"/>
      <c r="IBK2386" s="467"/>
      <c r="IBL2386" s="467"/>
      <c r="IBM2386" s="467"/>
      <c r="IBN2386" s="467"/>
      <c r="IBO2386" s="467"/>
      <c r="IBP2386" s="467"/>
      <c r="IBQ2386" s="467"/>
      <c r="IBR2386" s="467"/>
      <c r="IBS2386" s="467"/>
      <c r="IBT2386" s="467"/>
      <c r="IBU2386" s="467"/>
      <c r="IBV2386" s="467"/>
      <c r="IBW2386" s="467"/>
      <c r="IBX2386" s="467"/>
      <c r="IBY2386" s="467"/>
      <c r="IBZ2386" s="467"/>
      <c r="ICA2386" s="467"/>
      <c r="ICB2386" s="467"/>
      <c r="ICC2386" s="467"/>
      <c r="ICD2386" s="467"/>
      <c r="ICE2386" s="467"/>
      <c r="ICF2386" s="1055"/>
      <c r="ICG2386" s="695"/>
      <c r="ICH2386" s="696"/>
      <c r="ICI2386" s="696"/>
      <c r="ICJ2386" s="697"/>
      <c r="ICK2386" s="697"/>
      <c r="ICL2386" s="473"/>
      <c r="ICM2386" s="470"/>
      <c r="ICN2386" s="470"/>
      <c r="ICO2386" s="470"/>
      <c r="ICP2386" s="677"/>
      <c r="ICQ2386" s="470"/>
      <c r="ICR2386" s="467"/>
      <c r="ICS2386" s="559"/>
      <c r="ICT2386" s="467"/>
      <c r="ICU2386" s="467"/>
      <c r="ICV2386" s="467"/>
      <c r="ICW2386" s="467"/>
      <c r="ICX2386" s="467"/>
      <c r="ICY2386" s="467"/>
      <c r="ICZ2386" s="467"/>
      <c r="IDA2386" s="467"/>
      <c r="IDB2386" s="467"/>
      <c r="IDC2386" s="467"/>
      <c r="IDD2386" s="467"/>
      <c r="IDE2386" s="467"/>
      <c r="IDF2386" s="467"/>
      <c r="IDG2386" s="467"/>
      <c r="IDH2386" s="467"/>
      <c r="IDI2386" s="467"/>
      <c r="IDJ2386" s="467"/>
      <c r="IDK2386" s="467"/>
      <c r="IDL2386" s="467"/>
      <c r="IDM2386" s="467"/>
      <c r="IDN2386" s="467"/>
      <c r="IDO2386" s="467"/>
      <c r="IDP2386" s="1055"/>
      <c r="IDQ2386" s="695"/>
      <c r="IDR2386" s="696"/>
      <c r="IDS2386" s="696"/>
      <c r="IDT2386" s="697"/>
      <c r="IDU2386" s="697"/>
      <c r="IDV2386" s="473"/>
      <c r="IDW2386" s="470"/>
      <c r="IDX2386" s="470"/>
      <c r="IDY2386" s="470"/>
      <c r="IDZ2386" s="677"/>
      <c r="IEA2386" s="470"/>
      <c r="IEB2386" s="467"/>
      <c r="IEC2386" s="559"/>
      <c r="IED2386" s="467"/>
      <c r="IEE2386" s="467"/>
      <c r="IEF2386" s="467"/>
      <c r="IEG2386" s="467"/>
      <c r="IEH2386" s="467"/>
      <c r="IEI2386" s="467"/>
      <c r="IEJ2386" s="467"/>
      <c r="IEK2386" s="467"/>
      <c r="IEL2386" s="467"/>
      <c r="IEM2386" s="467"/>
      <c r="IEN2386" s="467"/>
      <c r="IEO2386" s="467"/>
      <c r="IEP2386" s="467"/>
      <c r="IEQ2386" s="467"/>
      <c r="IER2386" s="467"/>
      <c r="IES2386" s="467"/>
      <c r="IET2386" s="467"/>
      <c r="IEU2386" s="467"/>
      <c r="IEV2386" s="467"/>
      <c r="IEW2386" s="467"/>
      <c r="IEX2386" s="467"/>
      <c r="IEY2386" s="467"/>
      <c r="IEZ2386" s="1055"/>
      <c r="IFA2386" s="695"/>
      <c r="IFB2386" s="696"/>
      <c r="IFC2386" s="696"/>
      <c r="IFD2386" s="697"/>
      <c r="IFE2386" s="697"/>
      <c r="IFF2386" s="473"/>
      <c r="IFG2386" s="470"/>
      <c r="IFH2386" s="470"/>
      <c r="IFI2386" s="470"/>
      <c r="IFJ2386" s="677"/>
      <c r="IFK2386" s="470"/>
      <c r="IFL2386" s="467"/>
      <c r="IFM2386" s="559"/>
      <c r="IFN2386" s="467"/>
      <c r="IFO2386" s="467"/>
      <c r="IFP2386" s="467"/>
      <c r="IFQ2386" s="467"/>
      <c r="IFR2386" s="467"/>
      <c r="IFS2386" s="467"/>
      <c r="IFT2386" s="467"/>
      <c r="IFU2386" s="467"/>
      <c r="IFV2386" s="467"/>
      <c r="IFW2386" s="467"/>
      <c r="IFX2386" s="467"/>
      <c r="IFY2386" s="467"/>
      <c r="IFZ2386" s="467"/>
      <c r="IGA2386" s="467"/>
      <c r="IGB2386" s="467"/>
      <c r="IGC2386" s="467"/>
      <c r="IGD2386" s="467"/>
      <c r="IGE2386" s="467"/>
      <c r="IGF2386" s="467"/>
      <c r="IGG2386" s="467"/>
      <c r="IGH2386" s="467"/>
      <c r="IGI2386" s="467"/>
      <c r="IGJ2386" s="1055"/>
      <c r="IGK2386" s="695"/>
      <c r="IGL2386" s="696"/>
      <c r="IGM2386" s="696"/>
      <c r="IGN2386" s="697"/>
      <c r="IGO2386" s="697"/>
      <c r="IGP2386" s="473"/>
      <c r="IGQ2386" s="470"/>
      <c r="IGR2386" s="470"/>
      <c r="IGS2386" s="470"/>
      <c r="IGT2386" s="677"/>
      <c r="IGU2386" s="470"/>
      <c r="IGV2386" s="467"/>
      <c r="IGW2386" s="559"/>
      <c r="IGX2386" s="467"/>
      <c r="IGY2386" s="467"/>
      <c r="IGZ2386" s="467"/>
      <c r="IHA2386" s="467"/>
      <c r="IHB2386" s="467"/>
      <c r="IHC2386" s="467"/>
      <c r="IHD2386" s="467"/>
      <c r="IHE2386" s="467"/>
      <c r="IHF2386" s="467"/>
      <c r="IHG2386" s="467"/>
      <c r="IHH2386" s="467"/>
      <c r="IHI2386" s="467"/>
      <c r="IHJ2386" s="467"/>
      <c r="IHK2386" s="467"/>
      <c r="IHL2386" s="467"/>
      <c r="IHM2386" s="467"/>
      <c r="IHN2386" s="467"/>
      <c r="IHO2386" s="467"/>
      <c r="IHP2386" s="467"/>
      <c r="IHQ2386" s="467"/>
      <c r="IHR2386" s="467"/>
      <c r="IHS2386" s="467"/>
      <c r="IHT2386" s="1055"/>
      <c r="IHU2386" s="695"/>
      <c r="IHV2386" s="696"/>
      <c r="IHW2386" s="696"/>
      <c r="IHX2386" s="697"/>
      <c r="IHY2386" s="697"/>
      <c r="IHZ2386" s="473"/>
      <c r="IIA2386" s="470"/>
      <c r="IIB2386" s="470"/>
      <c r="IIC2386" s="470"/>
      <c r="IID2386" s="677"/>
      <c r="IIE2386" s="470"/>
      <c r="IIF2386" s="467"/>
      <c r="IIG2386" s="559"/>
      <c r="IIH2386" s="467"/>
      <c r="III2386" s="467"/>
      <c r="IIJ2386" s="467"/>
      <c r="IIK2386" s="467"/>
      <c r="IIL2386" s="467"/>
      <c r="IIM2386" s="467"/>
      <c r="IIN2386" s="467"/>
      <c r="IIO2386" s="467"/>
      <c r="IIP2386" s="467"/>
      <c r="IIQ2386" s="467"/>
      <c r="IIR2386" s="467"/>
      <c r="IIS2386" s="467"/>
      <c r="IIT2386" s="467"/>
      <c r="IIU2386" s="467"/>
      <c r="IIV2386" s="467"/>
      <c r="IIW2386" s="467"/>
      <c r="IIX2386" s="467"/>
      <c r="IIY2386" s="467"/>
      <c r="IIZ2386" s="467"/>
      <c r="IJA2386" s="467"/>
      <c r="IJB2386" s="467"/>
      <c r="IJC2386" s="467"/>
      <c r="IJD2386" s="1055"/>
      <c r="IJE2386" s="695"/>
      <c r="IJF2386" s="696"/>
      <c r="IJG2386" s="696"/>
      <c r="IJH2386" s="697"/>
      <c r="IJI2386" s="697"/>
      <c r="IJJ2386" s="473"/>
      <c r="IJK2386" s="470"/>
      <c r="IJL2386" s="470"/>
      <c r="IJM2386" s="470"/>
      <c r="IJN2386" s="677"/>
      <c r="IJO2386" s="470"/>
      <c r="IJP2386" s="467"/>
      <c r="IJQ2386" s="559"/>
      <c r="IJR2386" s="467"/>
      <c r="IJS2386" s="467"/>
      <c r="IJT2386" s="467"/>
      <c r="IJU2386" s="467"/>
      <c r="IJV2386" s="467"/>
      <c r="IJW2386" s="467"/>
      <c r="IJX2386" s="467"/>
      <c r="IJY2386" s="467"/>
      <c r="IJZ2386" s="467"/>
      <c r="IKA2386" s="467"/>
      <c r="IKB2386" s="467"/>
      <c r="IKC2386" s="467"/>
      <c r="IKD2386" s="467"/>
      <c r="IKE2386" s="467"/>
      <c r="IKF2386" s="467"/>
      <c r="IKG2386" s="467"/>
      <c r="IKH2386" s="467"/>
      <c r="IKI2386" s="467"/>
      <c r="IKJ2386" s="467"/>
      <c r="IKK2386" s="467"/>
      <c r="IKL2386" s="467"/>
      <c r="IKM2386" s="467"/>
      <c r="IKN2386" s="1055"/>
      <c r="IKO2386" s="695"/>
      <c r="IKP2386" s="696"/>
      <c r="IKQ2386" s="696"/>
      <c r="IKR2386" s="697"/>
      <c r="IKS2386" s="697"/>
      <c r="IKT2386" s="473"/>
      <c r="IKU2386" s="470"/>
      <c r="IKV2386" s="470"/>
      <c r="IKW2386" s="470"/>
      <c r="IKX2386" s="677"/>
      <c r="IKY2386" s="470"/>
      <c r="IKZ2386" s="467"/>
      <c r="ILA2386" s="559"/>
      <c r="ILB2386" s="467"/>
      <c r="ILC2386" s="467"/>
      <c r="ILD2386" s="467"/>
      <c r="ILE2386" s="467"/>
      <c r="ILF2386" s="467"/>
      <c r="ILG2386" s="467"/>
      <c r="ILH2386" s="467"/>
      <c r="ILI2386" s="467"/>
      <c r="ILJ2386" s="467"/>
      <c r="ILK2386" s="467"/>
      <c r="ILL2386" s="467"/>
      <c r="ILM2386" s="467"/>
      <c r="ILN2386" s="467"/>
      <c r="ILO2386" s="467"/>
      <c r="ILP2386" s="467"/>
      <c r="ILQ2386" s="467"/>
      <c r="ILR2386" s="467"/>
      <c r="ILS2386" s="467"/>
      <c r="ILT2386" s="467"/>
      <c r="ILU2386" s="467"/>
      <c r="ILV2386" s="467"/>
      <c r="ILW2386" s="467"/>
      <c r="ILX2386" s="1055"/>
      <c r="ILY2386" s="695"/>
      <c r="ILZ2386" s="696"/>
      <c r="IMA2386" s="696"/>
      <c r="IMB2386" s="697"/>
      <c r="IMC2386" s="697"/>
      <c r="IMD2386" s="473"/>
      <c r="IME2386" s="470"/>
      <c r="IMF2386" s="470"/>
      <c r="IMG2386" s="470"/>
      <c r="IMH2386" s="677"/>
      <c r="IMI2386" s="470"/>
      <c r="IMJ2386" s="467"/>
      <c r="IMK2386" s="559"/>
      <c r="IML2386" s="467"/>
      <c r="IMM2386" s="467"/>
      <c r="IMN2386" s="467"/>
      <c r="IMO2386" s="467"/>
      <c r="IMP2386" s="467"/>
      <c r="IMQ2386" s="467"/>
      <c r="IMR2386" s="467"/>
      <c r="IMS2386" s="467"/>
      <c r="IMT2386" s="467"/>
      <c r="IMU2386" s="467"/>
      <c r="IMV2386" s="467"/>
      <c r="IMW2386" s="467"/>
      <c r="IMX2386" s="467"/>
      <c r="IMY2386" s="467"/>
      <c r="IMZ2386" s="467"/>
      <c r="INA2386" s="467"/>
      <c r="INB2386" s="467"/>
      <c r="INC2386" s="467"/>
      <c r="IND2386" s="467"/>
      <c r="INE2386" s="467"/>
      <c r="INF2386" s="467"/>
      <c r="ING2386" s="467"/>
      <c r="INH2386" s="1055"/>
      <c r="INI2386" s="695"/>
      <c r="INJ2386" s="696"/>
      <c r="INK2386" s="696"/>
      <c r="INL2386" s="697"/>
      <c r="INM2386" s="697"/>
      <c r="INN2386" s="473"/>
      <c r="INO2386" s="470"/>
      <c r="INP2386" s="470"/>
      <c r="INQ2386" s="470"/>
      <c r="INR2386" s="677"/>
      <c r="INS2386" s="470"/>
      <c r="INT2386" s="467"/>
      <c r="INU2386" s="559"/>
      <c r="INV2386" s="467"/>
      <c r="INW2386" s="467"/>
      <c r="INX2386" s="467"/>
      <c r="INY2386" s="467"/>
      <c r="INZ2386" s="467"/>
      <c r="IOA2386" s="467"/>
      <c r="IOB2386" s="467"/>
      <c r="IOC2386" s="467"/>
      <c r="IOD2386" s="467"/>
      <c r="IOE2386" s="467"/>
      <c r="IOF2386" s="467"/>
      <c r="IOG2386" s="467"/>
      <c r="IOH2386" s="467"/>
      <c r="IOI2386" s="467"/>
      <c r="IOJ2386" s="467"/>
      <c r="IOK2386" s="467"/>
      <c r="IOL2386" s="467"/>
      <c r="IOM2386" s="467"/>
      <c r="ION2386" s="467"/>
      <c r="IOO2386" s="467"/>
      <c r="IOP2386" s="467"/>
      <c r="IOQ2386" s="467"/>
      <c r="IOR2386" s="1055"/>
      <c r="IOS2386" s="695"/>
      <c r="IOT2386" s="696"/>
      <c r="IOU2386" s="696"/>
      <c r="IOV2386" s="697"/>
      <c r="IOW2386" s="697"/>
      <c r="IOX2386" s="473"/>
      <c r="IOY2386" s="470"/>
      <c r="IOZ2386" s="470"/>
      <c r="IPA2386" s="470"/>
      <c r="IPB2386" s="677"/>
      <c r="IPC2386" s="470"/>
      <c r="IPD2386" s="467"/>
      <c r="IPE2386" s="559"/>
      <c r="IPF2386" s="467"/>
      <c r="IPG2386" s="467"/>
      <c r="IPH2386" s="467"/>
      <c r="IPI2386" s="467"/>
      <c r="IPJ2386" s="467"/>
      <c r="IPK2386" s="467"/>
      <c r="IPL2386" s="467"/>
      <c r="IPM2386" s="467"/>
      <c r="IPN2386" s="467"/>
      <c r="IPO2386" s="467"/>
      <c r="IPP2386" s="467"/>
      <c r="IPQ2386" s="467"/>
      <c r="IPR2386" s="467"/>
      <c r="IPS2386" s="467"/>
      <c r="IPT2386" s="467"/>
      <c r="IPU2386" s="467"/>
      <c r="IPV2386" s="467"/>
      <c r="IPW2386" s="467"/>
      <c r="IPX2386" s="467"/>
      <c r="IPY2386" s="467"/>
      <c r="IPZ2386" s="467"/>
      <c r="IQA2386" s="467"/>
      <c r="IQB2386" s="1055"/>
      <c r="IQC2386" s="695"/>
      <c r="IQD2386" s="696"/>
      <c r="IQE2386" s="696"/>
      <c r="IQF2386" s="697"/>
      <c r="IQG2386" s="697"/>
      <c r="IQH2386" s="473"/>
      <c r="IQI2386" s="470"/>
      <c r="IQJ2386" s="470"/>
      <c r="IQK2386" s="470"/>
      <c r="IQL2386" s="677"/>
      <c r="IQM2386" s="470"/>
      <c r="IQN2386" s="467"/>
      <c r="IQO2386" s="559"/>
      <c r="IQP2386" s="467"/>
      <c r="IQQ2386" s="467"/>
      <c r="IQR2386" s="467"/>
      <c r="IQS2386" s="467"/>
      <c r="IQT2386" s="467"/>
      <c r="IQU2386" s="467"/>
      <c r="IQV2386" s="467"/>
      <c r="IQW2386" s="467"/>
      <c r="IQX2386" s="467"/>
      <c r="IQY2386" s="467"/>
      <c r="IQZ2386" s="467"/>
      <c r="IRA2386" s="467"/>
      <c r="IRB2386" s="467"/>
      <c r="IRC2386" s="467"/>
      <c r="IRD2386" s="467"/>
      <c r="IRE2386" s="467"/>
      <c r="IRF2386" s="467"/>
      <c r="IRG2386" s="467"/>
      <c r="IRH2386" s="467"/>
      <c r="IRI2386" s="467"/>
      <c r="IRJ2386" s="467"/>
      <c r="IRK2386" s="467"/>
      <c r="IRL2386" s="1055"/>
      <c r="IRM2386" s="695"/>
      <c r="IRN2386" s="696"/>
      <c r="IRO2386" s="696"/>
      <c r="IRP2386" s="697"/>
      <c r="IRQ2386" s="697"/>
      <c r="IRR2386" s="473"/>
      <c r="IRS2386" s="470"/>
      <c r="IRT2386" s="470"/>
      <c r="IRU2386" s="470"/>
      <c r="IRV2386" s="677"/>
      <c r="IRW2386" s="470"/>
      <c r="IRX2386" s="467"/>
      <c r="IRY2386" s="559"/>
      <c r="IRZ2386" s="467"/>
      <c r="ISA2386" s="467"/>
      <c r="ISB2386" s="467"/>
      <c r="ISC2386" s="467"/>
      <c r="ISD2386" s="467"/>
      <c r="ISE2386" s="467"/>
      <c r="ISF2386" s="467"/>
      <c r="ISG2386" s="467"/>
      <c r="ISH2386" s="467"/>
      <c r="ISI2386" s="467"/>
      <c r="ISJ2386" s="467"/>
      <c r="ISK2386" s="467"/>
      <c r="ISL2386" s="467"/>
      <c r="ISM2386" s="467"/>
      <c r="ISN2386" s="467"/>
      <c r="ISO2386" s="467"/>
      <c r="ISP2386" s="467"/>
      <c r="ISQ2386" s="467"/>
      <c r="ISR2386" s="467"/>
      <c r="ISS2386" s="467"/>
      <c r="IST2386" s="467"/>
      <c r="ISU2386" s="467"/>
      <c r="ISV2386" s="1055"/>
      <c r="ISW2386" s="695"/>
      <c r="ISX2386" s="696"/>
      <c r="ISY2386" s="696"/>
      <c r="ISZ2386" s="697"/>
      <c r="ITA2386" s="697"/>
      <c r="ITB2386" s="473"/>
      <c r="ITC2386" s="470"/>
      <c r="ITD2386" s="470"/>
      <c r="ITE2386" s="470"/>
      <c r="ITF2386" s="677"/>
      <c r="ITG2386" s="470"/>
      <c r="ITH2386" s="467"/>
      <c r="ITI2386" s="559"/>
      <c r="ITJ2386" s="467"/>
      <c r="ITK2386" s="467"/>
      <c r="ITL2386" s="467"/>
      <c r="ITM2386" s="467"/>
      <c r="ITN2386" s="467"/>
      <c r="ITO2386" s="467"/>
      <c r="ITP2386" s="467"/>
      <c r="ITQ2386" s="467"/>
      <c r="ITR2386" s="467"/>
      <c r="ITS2386" s="467"/>
      <c r="ITT2386" s="467"/>
      <c r="ITU2386" s="467"/>
      <c r="ITV2386" s="467"/>
      <c r="ITW2386" s="467"/>
      <c r="ITX2386" s="467"/>
      <c r="ITY2386" s="467"/>
      <c r="ITZ2386" s="467"/>
      <c r="IUA2386" s="467"/>
      <c r="IUB2386" s="467"/>
      <c r="IUC2386" s="467"/>
      <c r="IUD2386" s="467"/>
      <c r="IUE2386" s="467"/>
      <c r="IUF2386" s="1055"/>
      <c r="IUG2386" s="695"/>
      <c r="IUH2386" s="696"/>
      <c r="IUI2386" s="696"/>
      <c r="IUJ2386" s="697"/>
      <c r="IUK2386" s="697"/>
      <c r="IUL2386" s="473"/>
      <c r="IUM2386" s="470"/>
      <c r="IUN2386" s="470"/>
      <c r="IUO2386" s="470"/>
      <c r="IUP2386" s="677"/>
      <c r="IUQ2386" s="470"/>
      <c r="IUR2386" s="467"/>
      <c r="IUS2386" s="559"/>
      <c r="IUT2386" s="467"/>
      <c r="IUU2386" s="467"/>
      <c r="IUV2386" s="467"/>
      <c r="IUW2386" s="467"/>
      <c r="IUX2386" s="467"/>
      <c r="IUY2386" s="467"/>
      <c r="IUZ2386" s="467"/>
      <c r="IVA2386" s="467"/>
      <c r="IVB2386" s="467"/>
      <c r="IVC2386" s="467"/>
      <c r="IVD2386" s="467"/>
      <c r="IVE2386" s="467"/>
      <c r="IVF2386" s="467"/>
      <c r="IVG2386" s="467"/>
      <c r="IVH2386" s="467"/>
      <c r="IVI2386" s="467"/>
      <c r="IVJ2386" s="467"/>
      <c r="IVK2386" s="467"/>
      <c r="IVL2386" s="467"/>
      <c r="IVM2386" s="467"/>
      <c r="IVN2386" s="467"/>
      <c r="IVO2386" s="467"/>
      <c r="IVP2386" s="1055"/>
      <c r="IVQ2386" s="695"/>
      <c r="IVR2386" s="696"/>
      <c r="IVS2386" s="696"/>
      <c r="IVT2386" s="697"/>
      <c r="IVU2386" s="697"/>
      <c r="IVV2386" s="473"/>
      <c r="IVW2386" s="470"/>
      <c r="IVX2386" s="470"/>
      <c r="IVY2386" s="470"/>
      <c r="IVZ2386" s="677"/>
      <c r="IWA2386" s="470"/>
      <c r="IWB2386" s="467"/>
      <c r="IWC2386" s="559"/>
      <c r="IWD2386" s="467"/>
      <c r="IWE2386" s="467"/>
      <c r="IWF2386" s="467"/>
      <c r="IWG2386" s="467"/>
      <c r="IWH2386" s="467"/>
      <c r="IWI2386" s="467"/>
      <c r="IWJ2386" s="467"/>
      <c r="IWK2386" s="467"/>
      <c r="IWL2386" s="467"/>
      <c r="IWM2386" s="467"/>
      <c r="IWN2386" s="467"/>
      <c r="IWO2386" s="467"/>
      <c r="IWP2386" s="467"/>
      <c r="IWQ2386" s="467"/>
      <c r="IWR2386" s="467"/>
      <c r="IWS2386" s="467"/>
      <c r="IWT2386" s="467"/>
      <c r="IWU2386" s="467"/>
      <c r="IWV2386" s="467"/>
      <c r="IWW2386" s="467"/>
      <c r="IWX2386" s="467"/>
      <c r="IWY2386" s="467"/>
      <c r="IWZ2386" s="1055"/>
      <c r="IXA2386" s="695"/>
      <c r="IXB2386" s="696"/>
      <c r="IXC2386" s="696"/>
      <c r="IXD2386" s="697"/>
      <c r="IXE2386" s="697"/>
      <c r="IXF2386" s="473"/>
      <c r="IXG2386" s="470"/>
      <c r="IXH2386" s="470"/>
      <c r="IXI2386" s="470"/>
      <c r="IXJ2386" s="677"/>
      <c r="IXK2386" s="470"/>
      <c r="IXL2386" s="467"/>
      <c r="IXM2386" s="559"/>
      <c r="IXN2386" s="467"/>
      <c r="IXO2386" s="467"/>
      <c r="IXP2386" s="467"/>
      <c r="IXQ2386" s="467"/>
      <c r="IXR2386" s="467"/>
      <c r="IXS2386" s="467"/>
      <c r="IXT2386" s="467"/>
      <c r="IXU2386" s="467"/>
      <c r="IXV2386" s="467"/>
      <c r="IXW2386" s="467"/>
      <c r="IXX2386" s="467"/>
      <c r="IXY2386" s="467"/>
      <c r="IXZ2386" s="467"/>
      <c r="IYA2386" s="467"/>
      <c r="IYB2386" s="467"/>
      <c r="IYC2386" s="467"/>
      <c r="IYD2386" s="467"/>
      <c r="IYE2386" s="467"/>
      <c r="IYF2386" s="467"/>
      <c r="IYG2386" s="467"/>
      <c r="IYH2386" s="467"/>
      <c r="IYI2386" s="467"/>
      <c r="IYJ2386" s="1055"/>
      <c r="IYK2386" s="695"/>
      <c r="IYL2386" s="696"/>
      <c r="IYM2386" s="696"/>
      <c r="IYN2386" s="697"/>
      <c r="IYO2386" s="697"/>
      <c r="IYP2386" s="473"/>
      <c r="IYQ2386" s="470"/>
      <c r="IYR2386" s="470"/>
      <c r="IYS2386" s="470"/>
      <c r="IYT2386" s="677"/>
      <c r="IYU2386" s="470"/>
      <c r="IYV2386" s="467"/>
      <c r="IYW2386" s="559"/>
      <c r="IYX2386" s="467"/>
      <c r="IYY2386" s="467"/>
      <c r="IYZ2386" s="467"/>
      <c r="IZA2386" s="467"/>
      <c r="IZB2386" s="467"/>
      <c r="IZC2386" s="467"/>
      <c r="IZD2386" s="467"/>
      <c r="IZE2386" s="467"/>
      <c r="IZF2386" s="467"/>
      <c r="IZG2386" s="467"/>
      <c r="IZH2386" s="467"/>
      <c r="IZI2386" s="467"/>
      <c r="IZJ2386" s="467"/>
      <c r="IZK2386" s="467"/>
      <c r="IZL2386" s="467"/>
      <c r="IZM2386" s="467"/>
      <c r="IZN2386" s="467"/>
      <c r="IZO2386" s="467"/>
      <c r="IZP2386" s="467"/>
      <c r="IZQ2386" s="467"/>
      <c r="IZR2386" s="467"/>
      <c r="IZS2386" s="467"/>
      <c r="IZT2386" s="1055"/>
      <c r="IZU2386" s="695"/>
      <c r="IZV2386" s="696"/>
      <c r="IZW2386" s="696"/>
      <c r="IZX2386" s="697"/>
      <c r="IZY2386" s="697"/>
      <c r="IZZ2386" s="473"/>
      <c r="JAA2386" s="470"/>
      <c r="JAB2386" s="470"/>
      <c r="JAC2386" s="470"/>
      <c r="JAD2386" s="677"/>
      <c r="JAE2386" s="470"/>
      <c r="JAF2386" s="467"/>
      <c r="JAG2386" s="559"/>
      <c r="JAH2386" s="467"/>
      <c r="JAI2386" s="467"/>
      <c r="JAJ2386" s="467"/>
      <c r="JAK2386" s="467"/>
      <c r="JAL2386" s="467"/>
      <c r="JAM2386" s="467"/>
      <c r="JAN2386" s="467"/>
      <c r="JAO2386" s="467"/>
      <c r="JAP2386" s="467"/>
      <c r="JAQ2386" s="467"/>
      <c r="JAR2386" s="467"/>
      <c r="JAS2386" s="467"/>
      <c r="JAT2386" s="467"/>
      <c r="JAU2386" s="467"/>
      <c r="JAV2386" s="467"/>
      <c r="JAW2386" s="467"/>
      <c r="JAX2386" s="467"/>
      <c r="JAY2386" s="467"/>
      <c r="JAZ2386" s="467"/>
      <c r="JBA2386" s="467"/>
      <c r="JBB2386" s="467"/>
      <c r="JBC2386" s="467"/>
      <c r="JBD2386" s="1055"/>
      <c r="JBE2386" s="695"/>
      <c r="JBF2386" s="696"/>
      <c r="JBG2386" s="696"/>
      <c r="JBH2386" s="697"/>
      <c r="JBI2386" s="697"/>
      <c r="JBJ2386" s="473"/>
      <c r="JBK2386" s="470"/>
      <c r="JBL2386" s="470"/>
      <c r="JBM2386" s="470"/>
      <c r="JBN2386" s="677"/>
      <c r="JBO2386" s="470"/>
      <c r="JBP2386" s="467"/>
      <c r="JBQ2386" s="559"/>
      <c r="JBR2386" s="467"/>
      <c r="JBS2386" s="467"/>
      <c r="JBT2386" s="467"/>
      <c r="JBU2386" s="467"/>
      <c r="JBV2386" s="467"/>
      <c r="JBW2386" s="467"/>
      <c r="JBX2386" s="467"/>
      <c r="JBY2386" s="467"/>
      <c r="JBZ2386" s="467"/>
      <c r="JCA2386" s="467"/>
      <c r="JCB2386" s="467"/>
      <c r="JCC2386" s="467"/>
      <c r="JCD2386" s="467"/>
      <c r="JCE2386" s="467"/>
      <c r="JCF2386" s="467"/>
      <c r="JCG2386" s="467"/>
      <c r="JCH2386" s="467"/>
      <c r="JCI2386" s="467"/>
      <c r="JCJ2386" s="467"/>
      <c r="JCK2386" s="467"/>
      <c r="JCL2386" s="467"/>
      <c r="JCM2386" s="467"/>
      <c r="JCN2386" s="1055"/>
      <c r="JCO2386" s="695"/>
      <c r="JCP2386" s="696"/>
      <c r="JCQ2386" s="696"/>
      <c r="JCR2386" s="697"/>
      <c r="JCS2386" s="697"/>
      <c r="JCT2386" s="473"/>
      <c r="JCU2386" s="470"/>
      <c r="JCV2386" s="470"/>
      <c r="JCW2386" s="470"/>
      <c r="JCX2386" s="677"/>
      <c r="JCY2386" s="470"/>
      <c r="JCZ2386" s="467"/>
      <c r="JDA2386" s="559"/>
      <c r="JDB2386" s="467"/>
      <c r="JDC2386" s="467"/>
      <c r="JDD2386" s="467"/>
      <c r="JDE2386" s="467"/>
      <c r="JDF2386" s="467"/>
      <c r="JDG2386" s="467"/>
      <c r="JDH2386" s="467"/>
      <c r="JDI2386" s="467"/>
      <c r="JDJ2386" s="467"/>
      <c r="JDK2386" s="467"/>
      <c r="JDL2386" s="467"/>
      <c r="JDM2386" s="467"/>
      <c r="JDN2386" s="467"/>
      <c r="JDO2386" s="467"/>
      <c r="JDP2386" s="467"/>
      <c r="JDQ2386" s="467"/>
      <c r="JDR2386" s="467"/>
      <c r="JDS2386" s="467"/>
      <c r="JDT2386" s="467"/>
      <c r="JDU2386" s="467"/>
      <c r="JDV2386" s="467"/>
      <c r="JDW2386" s="467"/>
      <c r="JDX2386" s="1055"/>
      <c r="JDY2386" s="695"/>
      <c r="JDZ2386" s="696"/>
      <c r="JEA2386" s="696"/>
      <c r="JEB2386" s="697"/>
      <c r="JEC2386" s="697"/>
      <c r="JED2386" s="473"/>
      <c r="JEE2386" s="470"/>
      <c r="JEF2386" s="470"/>
      <c r="JEG2386" s="470"/>
      <c r="JEH2386" s="677"/>
      <c r="JEI2386" s="470"/>
      <c r="JEJ2386" s="467"/>
      <c r="JEK2386" s="559"/>
      <c r="JEL2386" s="467"/>
      <c r="JEM2386" s="467"/>
      <c r="JEN2386" s="467"/>
      <c r="JEO2386" s="467"/>
      <c r="JEP2386" s="467"/>
      <c r="JEQ2386" s="467"/>
      <c r="JER2386" s="467"/>
      <c r="JES2386" s="467"/>
      <c r="JET2386" s="467"/>
      <c r="JEU2386" s="467"/>
      <c r="JEV2386" s="467"/>
      <c r="JEW2386" s="467"/>
      <c r="JEX2386" s="467"/>
      <c r="JEY2386" s="467"/>
      <c r="JEZ2386" s="467"/>
      <c r="JFA2386" s="467"/>
      <c r="JFB2386" s="467"/>
      <c r="JFC2386" s="467"/>
      <c r="JFD2386" s="467"/>
      <c r="JFE2386" s="467"/>
      <c r="JFF2386" s="467"/>
      <c r="JFG2386" s="467"/>
      <c r="JFH2386" s="1055"/>
      <c r="JFI2386" s="695"/>
      <c r="JFJ2386" s="696"/>
      <c r="JFK2386" s="696"/>
      <c r="JFL2386" s="697"/>
      <c r="JFM2386" s="697"/>
      <c r="JFN2386" s="473"/>
      <c r="JFO2386" s="470"/>
      <c r="JFP2386" s="470"/>
      <c r="JFQ2386" s="470"/>
      <c r="JFR2386" s="677"/>
      <c r="JFS2386" s="470"/>
      <c r="JFT2386" s="467"/>
      <c r="JFU2386" s="559"/>
      <c r="JFV2386" s="467"/>
      <c r="JFW2386" s="467"/>
      <c r="JFX2386" s="467"/>
      <c r="JFY2386" s="467"/>
      <c r="JFZ2386" s="467"/>
      <c r="JGA2386" s="467"/>
      <c r="JGB2386" s="467"/>
      <c r="JGC2386" s="467"/>
      <c r="JGD2386" s="467"/>
      <c r="JGE2386" s="467"/>
      <c r="JGF2386" s="467"/>
      <c r="JGG2386" s="467"/>
      <c r="JGH2386" s="467"/>
      <c r="JGI2386" s="467"/>
      <c r="JGJ2386" s="467"/>
      <c r="JGK2386" s="467"/>
      <c r="JGL2386" s="467"/>
      <c r="JGM2386" s="467"/>
      <c r="JGN2386" s="467"/>
      <c r="JGO2386" s="467"/>
      <c r="JGP2386" s="467"/>
      <c r="JGQ2386" s="467"/>
      <c r="JGR2386" s="1055"/>
      <c r="JGS2386" s="695"/>
      <c r="JGT2386" s="696"/>
      <c r="JGU2386" s="696"/>
      <c r="JGV2386" s="697"/>
      <c r="JGW2386" s="697"/>
      <c r="JGX2386" s="473"/>
      <c r="JGY2386" s="470"/>
      <c r="JGZ2386" s="470"/>
      <c r="JHA2386" s="470"/>
      <c r="JHB2386" s="677"/>
      <c r="JHC2386" s="470"/>
      <c r="JHD2386" s="467"/>
      <c r="JHE2386" s="559"/>
      <c r="JHF2386" s="467"/>
      <c r="JHG2386" s="467"/>
      <c r="JHH2386" s="467"/>
      <c r="JHI2386" s="467"/>
      <c r="JHJ2386" s="467"/>
      <c r="JHK2386" s="467"/>
      <c r="JHL2386" s="467"/>
      <c r="JHM2386" s="467"/>
      <c r="JHN2386" s="467"/>
      <c r="JHO2386" s="467"/>
      <c r="JHP2386" s="467"/>
      <c r="JHQ2386" s="467"/>
      <c r="JHR2386" s="467"/>
      <c r="JHS2386" s="467"/>
      <c r="JHT2386" s="467"/>
      <c r="JHU2386" s="467"/>
      <c r="JHV2386" s="467"/>
      <c r="JHW2386" s="467"/>
      <c r="JHX2386" s="467"/>
      <c r="JHY2386" s="467"/>
      <c r="JHZ2386" s="467"/>
      <c r="JIA2386" s="467"/>
      <c r="JIB2386" s="1055"/>
      <c r="JIC2386" s="695"/>
      <c r="JID2386" s="696"/>
      <c r="JIE2386" s="696"/>
      <c r="JIF2386" s="697"/>
      <c r="JIG2386" s="697"/>
      <c r="JIH2386" s="473"/>
      <c r="JII2386" s="470"/>
      <c r="JIJ2386" s="470"/>
      <c r="JIK2386" s="470"/>
      <c r="JIL2386" s="677"/>
      <c r="JIM2386" s="470"/>
      <c r="JIN2386" s="467"/>
      <c r="JIO2386" s="559"/>
      <c r="JIP2386" s="467"/>
      <c r="JIQ2386" s="467"/>
      <c r="JIR2386" s="467"/>
      <c r="JIS2386" s="467"/>
      <c r="JIT2386" s="467"/>
      <c r="JIU2386" s="467"/>
      <c r="JIV2386" s="467"/>
      <c r="JIW2386" s="467"/>
      <c r="JIX2386" s="467"/>
      <c r="JIY2386" s="467"/>
      <c r="JIZ2386" s="467"/>
      <c r="JJA2386" s="467"/>
      <c r="JJB2386" s="467"/>
      <c r="JJC2386" s="467"/>
      <c r="JJD2386" s="467"/>
      <c r="JJE2386" s="467"/>
      <c r="JJF2386" s="467"/>
      <c r="JJG2386" s="467"/>
      <c r="JJH2386" s="467"/>
      <c r="JJI2386" s="467"/>
      <c r="JJJ2386" s="467"/>
      <c r="JJK2386" s="467"/>
      <c r="JJL2386" s="1055"/>
      <c r="JJM2386" s="695"/>
      <c r="JJN2386" s="696"/>
      <c r="JJO2386" s="696"/>
      <c r="JJP2386" s="697"/>
      <c r="JJQ2386" s="697"/>
      <c r="JJR2386" s="473"/>
      <c r="JJS2386" s="470"/>
      <c r="JJT2386" s="470"/>
      <c r="JJU2386" s="470"/>
      <c r="JJV2386" s="677"/>
      <c r="JJW2386" s="470"/>
      <c r="JJX2386" s="467"/>
      <c r="JJY2386" s="559"/>
      <c r="JJZ2386" s="467"/>
      <c r="JKA2386" s="467"/>
      <c r="JKB2386" s="467"/>
      <c r="JKC2386" s="467"/>
      <c r="JKD2386" s="467"/>
      <c r="JKE2386" s="467"/>
      <c r="JKF2386" s="467"/>
      <c r="JKG2386" s="467"/>
      <c r="JKH2386" s="467"/>
      <c r="JKI2386" s="467"/>
      <c r="JKJ2386" s="467"/>
      <c r="JKK2386" s="467"/>
      <c r="JKL2386" s="467"/>
      <c r="JKM2386" s="467"/>
      <c r="JKN2386" s="467"/>
      <c r="JKO2386" s="467"/>
      <c r="JKP2386" s="467"/>
      <c r="JKQ2386" s="467"/>
      <c r="JKR2386" s="467"/>
      <c r="JKS2386" s="467"/>
      <c r="JKT2386" s="467"/>
      <c r="JKU2386" s="467"/>
      <c r="JKV2386" s="1055"/>
      <c r="JKW2386" s="695"/>
      <c r="JKX2386" s="696"/>
      <c r="JKY2386" s="696"/>
      <c r="JKZ2386" s="697"/>
      <c r="JLA2386" s="697"/>
      <c r="JLB2386" s="473"/>
      <c r="JLC2386" s="470"/>
      <c r="JLD2386" s="470"/>
      <c r="JLE2386" s="470"/>
      <c r="JLF2386" s="677"/>
      <c r="JLG2386" s="470"/>
      <c r="JLH2386" s="467"/>
      <c r="JLI2386" s="559"/>
      <c r="JLJ2386" s="467"/>
      <c r="JLK2386" s="467"/>
      <c r="JLL2386" s="467"/>
      <c r="JLM2386" s="467"/>
      <c r="JLN2386" s="467"/>
      <c r="JLO2386" s="467"/>
      <c r="JLP2386" s="467"/>
      <c r="JLQ2386" s="467"/>
      <c r="JLR2386" s="467"/>
      <c r="JLS2386" s="467"/>
      <c r="JLT2386" s="467"/>
      <c r="JLU2386" s="467"/>
      <c r="JLV2386" s="467"/>
      <c r="JLW2386" s="467"/>
      <c r="JLX2386" s="467"/>
      <c r="JLY2386" s="467"/>
      <c r="JLZ2386" s="467"/>
      <c r="JMA2386" s="467"/>
      <c r="JMB2386" s="467"/>
      <c r="JMC2386" s="467"/>
      <c r="JMD2386" s="467"/>
      <c r="JME2386" s="467"/>
      <c r="JMF2386" s="1055"/>
      <c r="JMG2386" s="695"/>
      <c r="JMH2386" s="696"/>
      <c r="JMI2386" s="696"/>
      <c r="JMJ2386" s="697"/>
      <c r="JMK2386" s="697"/>
      <c r="JML2386" s="473"/>
      <c r="JMM2386" s="470"/>
      <c r="JMN2386" s="470"/>
      <c r="JMO2386" s="470"/>
      <c r="JMP2386" s="677"/>
      <c r="JMQ2386" s="470"/>
      <c r="JMR2386" s="467"/>
      <c r="JMS2386" s="559"/>
      <c r="JMT2386" s="467"/>
      <c r="JMU2386" s="467"/>
      <c r="JMV2386" s="467"/>
      <c r="JMW2386" s="467"/>
      <c r="JMX2386" s="467"/>
      <c r="JMY2386" s="467"/>
      <c r="JMZ2386" s="467"/>
      <c r="JNA2386" s="467"/>
      <c r="JNB2386" s="467"/>
      <c r="JNC2386" s="467"/>
      <c r="JND2386" s="467"/>
      <c r="JNE2386" s="467"/>
      <c r="JNF2386" s="467"/>
      <c r="JNG2386" s="467"/>
      <c r="JNH2386" s="467"/>
      <c r="JNI2386" s="467"/>
      <c r="JNJ2386" s="467"/>
      <c r="JNK2386" s="467"/>
      <c r="JNL2386" s="467"/>
      <c r="JNM2386" s="467"/>
      <c r="JNN2386" s="467"/>
      <c r="JNO2386" s="467"/>
      <c r="JNP2386" s="1055"/>
      <c r="JNQ2386" s="695"/>
      <c r="JNR2386" s="696"/>
      <c r="JNS2386" s="696"/>
      <c r="JNT2386" s="697"/>
      <c r="JNU2386" s="697"/>
      <c r="JNV2386" s="473"/>
      <c r="JNW2386" s="470"/>
      <c r="JNX2386" s="470"/>
      <c r="JNY2386" s="470"/>
      <c r="JNZ2386" s="677"/>
      <c r="JOA2386" s="470"/>
      <c r="JOB2386" s="467"/>
      <c r="JOC2386" s="559"/>
      <c r="JOD2386" s="467"/>
      <c r="JOE2386" s="467"/>
      <c r="JOF2386" s="467"/>
      <c r="JOG2386" s="467"/>
      <c r="JOH2386" s="467"/>
      <c r="JOI2386" s="467"/>
      <c r="JOJ2386" s="467"/>
      <c r="JOK2386" s="467"/>
      <c r="JOL2386" s="467"/>
      <c r="JOM2386" s="467"/>
      <c r="JON2386" s="467"/>
      <c r="JOO2386" s="467"/>
      <c r="JOP2386" s="467"/>
      <c r="JOQ2386" s="467"/>
      <c r="JOR2386" s="467"/>
      <c r="JOS2386" s="467"/>
      <c r="JOT2386" s="467"/>
      <c r="JOU2386" s="467"/>
      <c r="JOV2386" s="467"/>
      <c r="JOW2386" s="467"/>
      <c r="JOX2386" s="467"/>
      <c r="JOY2386" s="467"/>
      <c r="JOZ2386" s="1055"/>
      <c r="JPA2386" s="695"/>
      <c r="JPB2386" s="696"/>
      <c r="JPC2386" s="696"/>
      <c r="JPD2386" s="697"/>
      <c r="JPE2386" s="697"/>
      <c r="JPF2386" s="473"/>
      <c r="JPG2386" s="470"/>
      <c r="JPH2386" s="470"/>
      <c r="JPI2386" s="470"/>
      <c r="JPJ2386" s="677"/>
      <c r="JPK2386" s="470"/>
      <c r="JPL2386" s="467"/>
      <c r="JPM2386" s="559"/>
      <c r="JPN2386" s="467"/>
      <c r="JPO2386" s="467"/>
      <c r="JPP2386" s="467"/>
      <c r="JPQ2386" s="467"/>
      <c r="JPR2386" s="467"/>
      <c r="JPS2386" s="467"/>
      <c r="JPT2386" s="467"/>
      <c r="JPU2386" s="467"/>
      <c r="JPV2386" s="467"/>
      <c r="JPW2386" s="467"/>
      <c r="JPX2386" s="467"/>
      <c r="JPY2386" s="467"/>
      <c r="JPZ2386" s="467"/>
      <c r="JQA2386" s="467"/>
      <c r="JQB2386" s="467"/>
      <c r="JQC2386" s="467"/>
      <c r="JQD2386" s="467"/>
      <c r="JQE2386" s="467"/>
      <c r="JQF2386" s="467"/>
      <c r="JQG2386" s="467"/>
      <c r="JQH2386" s="467"/>
      <c r="JQI2386" s="467"/>
      <c r="JQJ2386" s="1055"/>
      <c r="JQK2386" s="695"/>
      <c r="JQL2386" s="696"/>
      <c r="JQM2386" s="696"/>
      <c r="JQN2386" s="697"/>
      <c r="JQO2386" s="697"/>
      <c r="JQP2386" s="473"/>
      <c r="JQQ2386" s="470"/>
      <c r="JQR2386" s="470"/>
      <c r="JQS2386" s="470"/>
      <c r="JQT2386" s="677"/>
      <c r="JQU2386" s="470"/>
      <c r="JQV2386" s="467"/>
      <c r="JQW2386" s="559"/>
      <c r="JQX2386" s="467"/>
      <c r="JQY2386" s="467"/>
      <c r="JQZ2386" s="467"/>
      <c r="JRA2386" s="467"/>
      <c r="JRB2386" s="467"/>
      <c r="JRC2386" s="467"/>
      <c r="JRD2386" s="467"/>
      <c r="JRE2386" s="467"/>
      <c r="JRF2386" s="467"/>
      <c r="JRG2386" s="467"/>
      <c r="JRH2386" s="467"/>
      <c r="JRI2386" s="467"/>
      <c r="JRJ2386" s="467"/>
      <c r="JRK2386" s="467"/>
      <c r="JRL2386" s="467"/>
      <c r="JRM2386" s="467"/>
      <c r="JRN2386" s="467"/>
      <c r="JRO2386" s="467"/>
      <c r="JRP2386" s="467"/>
      <c r="JRQ2386" s="467"/>
      <c r="JRR2386" s="467"/>
      <c r="JRS2386" s="467"/>
      <c r="JRT2386" s="1055"/>
      <c r="JRU2386" s="695"/>
      <c r="JRV2386" s="696"/>
      <c r="JRW2386" s="696"/>
      <c r="JRX2386" s="697"/>
      <c r="JRY2386" s="697"/>
      <c r="JRZ2386" s="473"/>
      <c r="JSA2386" s="470"/>
      <c r="JSB2386" s="470"/>
      <c r="JSC2386" s="470"/>
      <c r="JSD2386" s="677"/>
      <c r="JSE2386" s="470"/>
      <c r="JSF2386" s="467"/>
      <c r="JSG2386" s="559"/>
      <c r="JSH2386" s="467"/>
      <c r="JSI2386" s="467"/>
      <c r="JSJ2386" s="467"/>
      <c r="JSK2386" s="467"/>
      <c r="JSL2386" s="467"/>
      <c r="JSM2386" s="467"/>
      <c r="JSN2386" s="467"/>
      <c r="JSO2386" s="467"/>
      <c r="JSP2386" s="467"/>
      <c r="JSQ2386" s="467"/>
      <c r="JSR2386" s="467"/>
      <c r="JSS2386" s="467"/>
      <c r="JST2386" s="467"/>
      <c r="JSU2386" s="467"/>
      <c r="JSV2386" s="467"/>
      <c r="JSW2386" s="467"/>
      <c r="JSX2386" s="467"/>
      <c r="JSY2386" s="467"/>
      <c r="JSZ2386" s="467"/>
      <c r="JTA2386" s="467"/>
      <c r="JTB2386" s="467"/>
      <c r="JTC2386" s="467"/>
      <c r="JTD2386" s="1055"/>
      <c r="JTE2386" s="695"/>
      <c r="JTF2386" s="696"/>
      <c r="JTG2386" s="696"/>
      <c r="JTH2386" s="697"/>
      <c r="JTI2386" s="697"/>
      <c r="JTJ2386" s="473"/>
      <c r="JTK2386" s="470"/>
      <c r="JTL2386" s="470"/>
      <c r="JTM2386" s="470"/>
      <c r="JTN2386" s="677"/>
      <c r="JTO2386" s="470"/>
      <c r="JTP2386" s="467"/>
      <c r="JTQ2386" s="559"/>
      <c r="JTR2386" s="467"/>
      <c r="JTS2386" s="467"/>
      <c r="JTT2386" s="467"/>
      <c r="JTU2386" s="467"/>
      <c r="JTV2386" s="467"/>
      <c r="JTW2386" s="467"/>
      <c r="JTX2386" s="467"/>
      <c r="JTY2386" s="467"/>
      <c r="JTZ2386" s="467"/>
      <c r="JUA2386" s="467"/>
      <c r="JUB2386" s="467"/>
      <c r="JUC2386" s="467"/>
      <c r="JUD2386" s="467"/>
      <c r="JUE2386" s="467"/>
      <c r="JUF2386" s="467"/>
      <c r="JUG2386" s="467"/>
      <c r="JUH2386" s="467"/>
      <c r="JUI2386" s="467"/>
      <c r="JUJ2386" s="467"/>
      <c r="JUK2386" s="467"/>
      <c r="JUL2386" s="467"/>
      <c r="JUM2386" s="467"/>
      <c r="JUN2386" s="1055"/>
      <c r="JUO2386" s="695"/>
      <c r="JUP2386" s="696"/>
      <c r="JUQ2386" s="696"/>
      <c r="JUR2386" s="697"/>
      <c r="JUS2386" s="697"/>
      <c r="JUT2386" s="473"/>
      <c r="JUU2386" s="470"/>
      <c r="JUV2386" s="470"/>
      <c r="JUW2386" s="470"/>
      <c r="JUX2386" s="677"/>
      <c r="JUY2386" s="470"/>
      <c r="JUZ2386" s="467"/>
      <c r="JVA2386" s="559"/>
      <c r="JVB2386" s="467"/>
      <c r="JVC2386" s="467"/>
      <c r="JVD2386" s="467"/>
      <c r="JVE2386" s="467"/>
      <c r="JVF2386" s="467"/>
      <c r="JVG2386" s="467"/>
      <c r="JVH2386" s="467"/>
      <c r="JVI2386" s="467"/>
      <c r="JVJ2386" s="467"/>
      <c r="JVK2386" s="467"/>
      <c r="JVL2386" s="467"/>
      <c r="JVM2386" s="467"/>
      <c r="JVN2386" s="467"/>
      <c r="JVO2386" s="467"/>
      <c r="JVP2386" s="467"/>
      <c r="JVQ2386" s="467"/>
      <c r="JVR2386" s="467"/>
      <c r="JVS2386" s="467"/>
      <c r="JVT2386" s="467"/>
      <c r="JVU2386" s="467"/>
      <c r="JVV2386" s="467"/>
      <c r="JVW2386" s="467"/>
      <c r="JVX2386" s="1055"/>
      <c r="JVY2386" s="695"/>
      <c r="JVZ2386" s="696"/>
      <c r="JWA2386" s="696"/>
      <c r="JWB2386" s="697"/>
      <c r="JWC2386" s="697"/>
      <c r="JWD2386" s="473"/>
      <c r="JWE2386" s="470"/>
      <c r="JWF2386" s="470"/>
      <c r="JWG2386" s="470"/>
      <c r="JWH2386" s="677"/>
      <c r="JWI2386" s="470"/>
      <c r="JWJ2386" s="467"/>
      <c r="JWK2386" s="559"/>
      <c r="JWL2386" s="467"/>
      <c r="JWM2386" s="467"/>
      <c r="JWN2386" s="467"/>
      <c r="JWO2386" s="467"/>
      <c r="JWP2386" s="467"/>
      <c r="JWQ2386" s="467"/>
      <c r="JWR2386" s="467"/>
      <c r="JWS2386" s="467"/>
      <c r="JWT2386" s="467"/>
      <c r="JWU2386" s="467"/>
      <c r="JWV2386" s="467"/>
      <c r="JWW2386" s="467"/>
      <c r="JWX2386" s="467"/>
      <c r="JWY2386" s="467"/>
      <c r="JWZ2386" s="467"/>
      <c r="JXA2386" s="467"/>
      <c r="JXB2386" s="467"/>
      <c r="JXC2386" s="467"/>
      <c r="JXD2386" s="467"/>
      <c r="JXE2386" s="467"/>
      <c r="JXF2386" s="467"/>
      <c r="JXG2386" s="467"/>
      <c r="JXH2386" s="1055"/>
      <c r="JXI2386" s="695"/>
      <c r="JXJ2386" s="696"/>
      <c r="JXK2386" s="696"/>
      <c r="JXL2386" s="697"/>
      <c r="JXM2386" s="697"/>
      <c r="JXN2386" s="473"/>
      <c r="JXO2386" s="470"/>
      <c r="JXP2386" s="470"/>
      <c r="JXQ2386" s="470"/>
      <c r="JXR2386" s="677"/>
      <c r="JXS2386" s="470"/>
      <c r="JXT2386" s="467"/>
      <c r="JXU2386" s="559"/>
      <c r="JXV2386" s="467"/>
      <c r="JXW2386" s="467"/>
      <c r="JXX2386" s="467"/>
      <c r="JXY2386" s="467"/>
      <c r="JXZ2386" s="467"/>
      <c r="JYA2386" s="467"/>
      <c r="JYB2386" s="467"/>
      <c r="JYC2386" s="467"/>
      <c r="JYD2386" s="467"/>
      <c r="JYE2386" s="467"/>
      <c r="JYF2386" s="467"/>
      <c r="JYG2386" s="467"/>
      <c r="JYH2386" s="467"/>
      <c r="JYI2386" s="467"/>
      <c r="JYJ2386" s="467"/>
      <c r="JYK2386" s="467"/>
      <c r="JYL2386" s="467"/>
      <c r="JYM2386" s="467"/>
      <c r="JYN2386" s="467"/>
      <c r="JYO2386" s="467"/>
      <c r="JYP2386" s="467"/>
      <c r="JYQ2386" s="467"/>
      <c r="JYR2386" s="1055"/>
      <c r="JYS2386" s="695"/>
      <c r="JYT2386" s="696"/>
      <c r="JYU2386" s="696"/>
      <c r="JYV2386" s="697"/>
      <c r="JYW2386" s="697"/>
      <c r="JYX2386" s="473"/>
      <c r="JYY2386" s="470"/>
      <c r="JYZ2386" s="470"/>
      <c r="JZA2386" s="470"/>
      <c r="JZB2386" s="677"/>
      <c r="JZC2386" s="470"/>
      <c r="JZD2386" s="467"/>
      <c r="JZE2386" s="559"/>
      <c r="JZF2386" s="467"/>
      <c r="JZG2386" s="467"/>
      <c r="JZH2386" s="467"/>
      <c r="JZI2386" s="467"/>
      <c r="JZJ2386" s="467"/>
      <c r="JZK2386" s="467"/>
      <c r="JZL2386" s="467"/>
      <c r="JZM2386" s="467"/>
      <c r="JZN2386" s="467"/>
      <c r="JZO2386" s="467"/>
      <c r="JZP2386" s="467"/>
      <c r="JZQ2386" s="467"/>
      <c r="JZR2386" s="467"/>
      <c r="JZS2386" s="467"/>
      <c r="JZT2386" s="467"/>
      <c r="JZU2386" s="467"/>
      <c r="JZV2386" s="467"/>
      <c r="JZW2386" s="467"/>
      <c r="JZX2386" s="467"/>
      <c r="JZY2386" s="467"/>
      <c r="JZZ2386" s="467"/>
      <c r="KAA2386" s="467"/>
      <c r="KAB2386" s="1055"/>
      <c r="KAC2386" s="695"/>
      <c r="KAD2386" s="696"/>
      <c r="KAE2386" s="696"/>
      <c r="KAF2386" s="697"/>
      <c r="KAG2386" s="697"/>
      <c r="KAH2386" s="473"/>
      <c r="KAI2386" s="470"/>
      <c r="KAJ2386" s="470"/>
      <c r="KAK2386" s="470"/>
      <c r="KAL2386" s="677"/>
      <c r="KAM2386" s="470"/>
      <c r="KAN2386" s="467"/>
      <c r="KAO2386" s="559"/>
      <c r="KAP2386" s="467"/>
      <c r="KAQ2386" s="467"/>
      <c r="KAR2386" s="467"/>
      <c r="KAS2386" s="467"/>
      <c r="KAT2386" s="467"/>
      <c r="KAU2386" s="467"/>
      <c r="KAV2386" s="467"/>
      <c r="KAW2386" s="467"/>
      <c r="KAX2386" s="467"/>
      <c r="KAY2386" s="467"/>
      <c r="KAZ2386" s="467"/>
      <c r="KBA2386" s="467"/>
      <c r="KBB2386" s="467"/>
      <c r="KBC2386" s="467"/>
      <c r="KBD2386" s="467"/>
      <c r="KBE2386" s="467"/>
      <c r="KBF2386" s="467"/>
      <c r="KBG2386" s="467"/>
      <c r="KBH2386" s="467"/>
      <c r="KBI2386" s="467"/>
      <c r="KBJ2386" s="467"/>
      <c r="KBK2386" s="467"/>
      <c r="KBL2386" s="1055"/>
      <c r="KBM2386" s="695"/>
      <c r="KBN2386" s="696"/>
      <c r="KBO2386" s="696"/>
      <c r="KBP2386" s="697"/>
      <c r="KBQ2386" s="697"/>
      <c r="KBR2386" s="473"/>
      <c r="KBS2386" s="470"/>
      <c r="KBT2386" s="470"/>
      <c r="KBU2386" s="470"/>
      <c r="KBV2386" s="677"/>
      <c r="KBW2386" s="470"/>
      <c r="KBX2386" s="467"/>
      <c r="KBY2386" s="559"/>
      <c r="KBZ2386" s="467"/>
      <c r="KCA2386" s="467"/>
      <c r="KCB2386" s="467"/>
      <c r="KCC2386" s="467"/>
      <c r="KCD2386" s="467"/>
      <c r="KCE2386" s="467"/>
      <c r="KCF2386" s="467"/>
      <c r="KCG2386" s="467"/>
      <c r="KCH2386" s="467"/>
      <c r="KCI2386" s="467"/>
      <c r="KCJ2386" s="467"/>
      <c r="KCK2386" s="467"/>
      <c r="KCL2386" s="467"/>
      <c r="KCM2386" s="467"/>
      <c r="KCN2386" s="467"/>
      <c r="KCO2386" s="467"/>
      <c r="KCP2386" s="467"/>
      <c r="KCQ2386" s="467"/>
      <c r="KCR2386" s="467"/>
      <c r="KCS2386" s="467"/>
      <c r="KCT2386" s="467"/>
      <c r="KCU2386" s="467"/>
      <c r="KCV2386" s="1055"/>
      <c r="KCW2386" s="695"/>
      <c r="KCX2386" s="696"/>
      <c r="KCY2386" s="696"/>
      <c r="KCZ2386" s="697"/>
      <c r="KDA2386" s="697"/>
      <c r="KDB2386" s="473"/>
      <c r="KDC2386" s="470"/>
      <c r="KDD2386" s="470"/>
      <c r="KDE2386" s="470"/>
      <c r="KDF2386" s="677"/>
      <c r="KDG2386" s="470"/>
      <c r="KDH2386" s="467"/>
      <c r="KDI2386" s="559"/>
      <c r="KDJ2386" s="467"/>
      <c r="KDK2386" s="467"/>
      <c r="KDL2386" s="467"/>
      <c r="KDM2386" s="467"/>
      <c r="KDN2386" s="467"/>
      <c r="KDO2386" s="467"/>
      <c r="KDP2386" s="467"/>
      <c r="KDQ2386" s="467"/>
      <c r="KDR2386" s="467"/>
      <c r="KDS2386" s="467"/>
      <c r="KDT2386" s="467"/>
      <c r="KDU2386" s="467"/>
      <c r="KDV2386" s="467"/>
      <c r="KDW2386" s="467"/>
      <c r="KDX2386" s="467"/>
      <c r="KDY2386" s="467"/>
      <c r="KDZ2386" s="467"/>
      <c r="KEA2386" s="467"/>
      <c r="KEB2386" s="467"/>
      <c r="KEC2386" s="467"/>
      <c r="KED2386" s="467"/>
      <c r="KEE2386" s="467"/>
      <c r="KEF2386" s="1055"/>
      <c r="KEG2386" s="695"/>
      <c r="KEH2386" s="696"/>
      <c r="KEI2386" s="696"/>
      <c r="KEJ2386" s="697"/>
      <c r="KEK2386" s="697"/>
      <c r="KEL2386" s="473"/>
      <c r="KEM2386" s="470"/>
      <c r="KEN2386" s="470"/>
      <c r="KEO2386" s="470"/>
      <c r="KEP2386" s="677"/>
      <c r="KEQ2386" s="470"/>
      <c r="KER2386" s="467"/>
      <c r="KES2386" s="559"/>
      <c r="KET2386" s="467"/>
      <c r="KEU2386" s="467"/>
      <c r="KEV2386" s="467"/>
      <c r="KEW2386" s="467"/>
      <c r="KEX2386" s="467"/>
      <c r="KEY2386" s="467"/>
      <c r="KEZ2386" s="467"/>
      <c r="KFA2386" s="467"/>
      <c r="KFB2386" s="467"/>
      <c r="KFC2386" s="467"/>
      <c r="KFD2386" s="467"/>
      <c r="KFE2386" s="467"/>
      <c r="KFF2386" s="467"/>
      <c r="KFG2386" s="467"/>
      <c r="KFH2386" s="467"/>
      <c r="KFI2386" s="467"/>
      <c r="KFJ2386" s="467"/>
      <c r="KFK2386" s="467"/>
      <c r="KFL2386" s="467"/>
      <c r="KFM2386" s="467"/>
      <c r="KFN2386" s="467"/>
      <c r="KFO2386" s="467"/>
      <c r="KFP2386" s="1055"/>
      <c r="KFQ2386" s="695"/>
      <c r="KFR2386" s="696"/>
      <c r="KFS2386" s="696"/>
      <c r="KFT2386" s="697"/>
      <c r="KFU2386" s="697"/>
      <c r="KFV2386" s="473"/>
      <c r="KFW2386" s="470"/>
      <c r="KFX2386" s="470"/>
      <c r="KFY2386" s="470"/>
      <c r="KFZ2386" s="677"/>
      <c r="KGA2386" s="470"/>
      <c r="KGB2386" s="467"/>
      <c r="KGC2386" s="559"/>
      <c r="KGD2386" s="467"/>
      <c r="KGE2386" s="467"/>
      <c r="KGF2386" s="467"/>
      <c r="KGG2386" s="467"/>
      <c r="KGH2386" s="467"/>
      <c r="KGI2386" s="467"/>
      <c r="KGJ2386" s="467"/>
      <c r="KGK2386" s="467"/>
      <c r="KGL2386" s="467"/>
      <c r="KGM2386" s="467"/>
      <c r="KGN2386" s="467"/>
      <c r="KGO2386" s="467"/>
      <c r="KGP2386" s="467"/>
      <c r="KGQ2386" s="467"/>
      <c r="KGR2386" s="467"/>
      <c r="KGS2386" s="467"/>
      <c r="KGT2386" s="467"/>
      <c r="KGU2386" s="467"/>
      <c r="KGV2386" s="467"/>
      <c r="KGW2386" s="467"/>
      <c r="KGX2386" s="467"/>
      <c r="KGY2386" s="467"/>
      <c r="KGZ2386" s="1055"/>
      <c r="KHA2386" s="695"/>
      <c r="KHB2386" s="696"/>
      <c r="KHC2386" s="696"/>
      <c r="KHD2386" s="697"/>
      <c r="KHE2386" s="697"/>
      <c r="KHF2386" s="473"/>
      <c r="KHG2386" s="470"/>
      <c r="KHH2386" s="470"/>
      <c r="KHI2386" s="470"/>
      <c r="KHJ2386" s="677"/>
      <c r="KHK2386" s="470"/>
      <c r="KHL2386" s="467"/>
      <c r="KHM2386" s="559"/>
      <c r="KHN2386" s="467"/>
      <c r="KHO2386" s="467"/>
      <c r="KHP2386" s="467"/>
      <c r="KHQ2386" s="467"/>
      <c r="KHR2386" s="467"/>
      <c r="KHS2386" s="467"/>
      <c r="KHT2386" s="467"/>
      <c r="KHU2386" s="467"/>
      <c r="KHV2386" s="467"/>
      <c r="KHW2386" s="467"/>
      <c r="KHX2386" s="467"/>
      <c r="KHY2386" s="467"/>
      <c r="KHZ2386" s="467"/>
      <c r="KIA2386" s="467"/>
      <c r="KIB2386" s="467"/>
      <c r="KIC2386" s="467"/>
      <c r="KID2386" s="467"/>
      <c r="KIE2386" s="467"/>
      <c r="KIF2386" s="467"/>
      <c r="KIG2386" s="467"/>
      <c r="KIH2386" s="467"/>
      <c r="KII2386" s="467"/>
      <c r="KIJ2386" s="1055"/>
      <c r="KIK2386" s="695"/>
      <c r="KIL2386" s="696"/>
      <c r="KIM2386" s="696"/>
      <c r="KIN2386" s="697"/>
      <c r="KIO2386" s="697"/>
      <c r="KIP2386" s="473"/>
      <c r="KIQ2386" s="470"/>
      <c r="KIR2386" s="470"/>
      <c r="KIS2386" s="470"/>
      <c r="KIT2386" s="677"/>
      <c r="KIU2386" s="470"/>
      <c r="KIV2386" s="467"/>
      <c r="KIW2386" s="559"/>
      <c r="KIX2386" s="467"/>
      <c r="KIY2386" s="467"/>
      <c r="KIZ2386" s="467"/>
      <c r="KJA2386" s="467"/>
      <c r="KJB2386" s="467"/>
      <c r="KJC2386" s="467"/>
      <c r="KJD2386" s="467"/>
      <c r="KJE2386" s="467"/>
      <c r="KJF2386" s="467"/>
      <c r="KJG2386" s="467"/>
      <c r="KJH2386" s="467"/>
      <c r="KJI2386" s="467"/>
      <c r="KJJ2386" s="467"/>
      <c r="KJK2386" s="467"/>
      <c r="KJL2386" s="467"/>
      <c r="KJM2386" s="467"/>
      <c r="KJN2386" s="467"/>
      <c r="KJO2386" s="467"/>
      <c r="KJP2386" s="467"/>
      <c r="KJQ2386" s="467"/>
      <c r="KJR2386" s="467"/>
      <c r="KJS2386" s="467"/>
      <c r="KJT2386" s="1055"/>
      <c r="KJU2386" s="695"/>
      <c r="KJV2386" s="696"/>
      <c r="KJW2386" s="696"/>
      <c r="KJX2386" s="697"/>
      <c r="KJY2386" s="697"/>
      <c r="KJZ2386" s="473"/>
      <c r="KKA2386" s="470"/>
      <c r="KKB2386" s="470"/>
      <c r="KKC2386" s="470"/>
      <c r="KKD2386" s="677"/>
      <c r="KKE2386" s="470"/>
      <c r="KKF2386" s="467"/>
      <c r="KKG2386" s="559"/>
      <c r="KKH2386" s="467"/>
      <c r="KKI2386" s="467"/>
      <c r="KKJ2386" s="467"/>
      <c r="KKK2386" s="467"/>
      <c r="KKL2386" s="467"/>
      <c r="KKM2386" s="467"/>
      <c r="KKN2386" s="467"/>
      <c r="KKO2386" s="467"/>
      <c r="KKP2386" s="467"/>
      <c r="KKQ2386" s="467"/>
      <c r="KKR2386" s="467"/>
      <c r="KKS2386" s="467"/>
      <c r="KKT2386" s="467"/>
      <c r="KKU2386" s="467"/>
      <c r="KKV2386" s="467"/>
      <c r="KKW2386" s="467"/>
      <c r="KKX2386" s="467"/>
      <c r="KKY2386" s="467"/>
      <c r="KKZ2386" s="467"/>
      <c r="KLA2386" s="467"/>
      <c r="KLB2386" s="467"/>
      <c r="KLC2386" s="467"/>
      <c r="KLD2386" s="1055"/>
      <c r="KLE2386" s="695"/>
      <c r="KLF2386" s="696"/>
      <c r="KLG2386" s="696"/>
      <c r="KLH2386" s="697"/>
      <c r="KLI2386" s="697"/>
      <c r="KLJ2386" s="473"/>
      <c r="KLK2386" s="470"/>
      <c r="KLL2386" s="470"/>
      <c r="KLM2386" s="470"/>
      <c r="KLN2386" s="677"/>
      <c r="KLO2386" s="470"/>
      <c r="KLP2386" s="467"/>
      <c r="KLQ2386" s="559"/>
      <c r="KLR2386" s="467"/>
      <c r="KLS2386" s="467"/>
      <c r="KLT2386" s="467"/>
      <c r="KLU2386" s="467"/>
      <c r="KLV2386" s="467"/>
      <c r="KLW2386" s="467"/>
      <c r="KLX2386" s="467"/>
      <c r="KLY2386" s="467"/>
      <c r="KLZ2386" s="467"/>
      <c r="KMA2386" s="467"/>
      <c r="KMB2386" s="467"/>
      <c r="KMC2386" s="467"/>
      <c r="KMD2386" s="467"/>
      <c r="KME2386" s="467"/>
      <c r="KMF2386" s="467"/>
      <c r="KMG2386" s="467"/>
      <c r="KMH2386" s="467"/>
      <c r="KMI2386" s="467"/>
      <c r="KMJ2386" s="467"/>
      <c r="KMK2386" s="467"/>
      <c r="KML2386" s="467"/>
      <c r="KMM2386" s="467"/>
      <c r="KMN2386" s="1055"/>
      <c r="KMO2386" s="695"/>
      <c r="KMP2386" s="696"/>
      <c r="KMQ2386" s="696"/>
      <c r="KMR2386" s="697"/>
      <c r="KMS2386" s="697"/>
      <c r="KMT2386" s="473"/>
      <c r="KMU2386" s="470"/>
      <c r="KMV2386" s="470"/>
      <c r="KMW2386" s="470"/>
      <c r="KMX2386" s="677"/>
      <c r="KMY2386" s="470"/>
      <c r="KMZ2386" s="467"/>
      <c r="KNA2386" s="559"/>
      <c r="KNB2386" s="467"/>
      <c r="KNC2386" s="467"/>
      <c r="KND2386" s="467"/>
      <c r="KNE2386" s="467"/>
      <c r="KNF2386" s="467"/>
      <c r="KNG2386" s="467"/>
      <c r="KNH2386" s="467"/>
      <c r="KNI2386" s="467"/>
      <c r="KNJ2386" s="467"/>
      <c r="KNK2386" s="467"/>
      <c r="KNL2386" s="467"/>
      <c r="KNM2386" s="467"/>
      <c r="KNN2386" s="467"/>
      <c r="KNO2386" s="467"/>
      <c r="KNP2386" s="467"/>
      <c r="KNQ2386" s="467"/>
      <c r="KNR2386" s="467"/>
      <c r="KNS2386" s="467"/>
      <c r="KNT2386" s="467"/>
      <c r="KNU2386" s="467"/>
      <c r="KNV2386" s="467"/>
      <c r="KNW2386" s="467"/>
      <c r="KNX2386" s="1055"/>
      <c r="KNY2386" s="695"/>
      <c r="KNZ2386" s="696"/>
      <c r="KOA2386" s="696"/>
      <c r="KOB2386" s="697"/>
      <c r="KOC2386" s="697"/>
      <c r="KOD2386" s="473"/>
      <c r="KOE2386" s="470"/>
      <c r="KOF2386" s="470"/>
      <c r="KOG2386" s="470"/>
      <c r="KOH2386" s="677"/>
      <c r="KOI2386" s="470"/>
      <c r="KOJ2386" s="467"/>
      <c r="KOK2386" s="559"/>
      <c r="KOL2386" s="467"/>
      <c r="KOM2386" s="467"/>
      <c r="KON2386" s="467"/>
      <c r="KOO2386" s="467"/>
      <c r="KOP2386" s="467"/>
      <c r="KOQ2386" s="467"/>
      <c r="KOR2386" s="467"/>
      <c r="KOS2386" s="467"/>
      <c r="KOT2386" s="467"/>
      <c r="KOU2386" s="467"/>
      <c r="KOV2386" s="467"/>
      <c r="KOW2386" s="467"/>
      <c r="KOX2386" s="467"/>
      <c r="KOY2386" s="467"/>
      <c r="KOZ2386" s="467"/>
      <c r="KPA2386" s="467"/>
      <c r="KPB2386" s="467"/>
      <c r="KPC2386" s="467"/>
      <c r="KPD2386" s="467"/>
      <c r="KPE2386" s="467"/>
      <c r="KPF2386" s="467"/>
      <c r="KPG2386" s="467"/>
      <c r="KPH2386" s="1055"/>
      <c r="KPI2386" s="695"/>
      <c r="KPJ2386" s="696"/>
      <c r="KPK2386" s="696"/>
      <c r="KPL2386" s="697"/>
      <c r="KPM2386" s="697"/>
      <c r="KPN2386" s="473"/>
      <c r="KPO2386" s="470"/>
      <c r="KPP2386" s="470"/>
      <c r="KPQ2386" s="470"/>
      <c r="KPR2386" s="677"/>
      <c r="KPS2386" s="470"/>
      <c r="KPT2386" s="467"/>
      <c r="KPU2386" s="559"/>
      <c r="KPV2386" s="467"/>
      <c r="KPW2386" s="467"/>
      <c r="KPX2386" s="467"/>
      <c r="KPY2386" s="467"/>
      <c r="KPZ2386" s="467"/>
      <c r="KQA2386" s="467"/>
      <c r="KQB2386" s="467"/>
      <c r="KQC2386" s="467"/>
      <c r="KQD2386" s="467"/>
      <c r="KQE2386" s="467"/>
      <c r="KQF2386" s="467"/>
      <c r="KQG2386" s="467"/>
      <c r="KQH2386" s="467"/>
      <c r="KQI2386" s="467"/>
      <c r="KQJ2386" s="467"/>
      <c r="KQK2386" s="467"/>
      <c r="KQL2386" s="467"/>
      <c r="KQM2386" s="467"/>
      <c r="KQN2386" s="467"/>
      <c r="KQO2386" s="467"/>
      <c r="KQP2386" s="467"/>
      <c r="KQQ2386" s="467"/>
      <c r="KQR2386" s="1055"/>
      <c r="KQS2386" s="695"/>
      <c r="KQT2386" s="696"/>
      <c r="KQU2386" s="696"/>
      <c r="KQV2386" s="697"/>
      <c r="KQW2386" s="697"/>
      <c r="KQX2386" s="473"/>
      <c r="KQY2386" s="470"/>
      <c r="KQZ2386" s="470"/>
      <c r="KRA2386" s="470"/>
      <c r="KRB2386" s="677"/>
      <c r="KRC2386" s="470"/>
      <c r="KRD2386" s="467"/>
      <c r="KRE2386" s="559"/>
      <c r="KRF2386" s="467"/>
      <c r="KRG2386" s="467"/>
      <c r="KRH2386" s="467"/>
      <c r="KRI2386" s="467"/>
      <c r="KRJ2386" s="467"/>
      <c r="KRK2386" s="467"/>
      <c r="KRL2386" s="467"/>
      <c r="KRM2386" s="467"/>
      <c r="KRN2386" s="467"/>
      <c r="KRO2386" s="467"/>
      <c r="KRP2386" s="467"/>
      <c r="KRQ2386" s="467"/>
      <c r="KRR2386" s="467"/>
      <c r="KRS2386" s="467"/>
      <c r="KRT2386" s="467"/>
      <c r="KRU2386" s="467"/>
      <c r="KRV2386" s="467"/>
      <c r="KRW2386" s="467"/>
      <c r="KRX2386" s="467"/>
      <c r="KRY2386" s="467"/>
      <c r="KRZ2386" s="467"/>
      <c r="KSA2386" s="467"/>
      <c r="KSB2386" s="1055"/>
      <c r="KSC2386" s="695"/>
      <c r="KSD2386" s="696"/>
      <c r="KSE2386" s="696"/>
      <c r="KSF2386" s="697"/>
      <c r="KSG2386" s="697"/>
      <c r="KSH2386" s="473"/>
      <c r="KSI2386" s="470"/>
      <c r="KSJ2386" s="470"/>
      <c r="KSK2386" s="470"/>
      <c r="KSL2386" s="677"/>
      <c r="KSM2386" s="470"/>
      <c r="KSN2386" s="467"/>
      <c r="KSO2386" s="559"/>
      <c r="KSP2386" s="467"/>
      <c r="KSQ2386" s="467"/>
      <c r="KSR2386" s="467"/>
      <c r="KSS2386" s="467"/>
      <c r="KST2386" s="467"/>
      <c r="KSU2386" s="467"/>
      <c r="KSV2386" s="467"/>
      <c r="KSW2386" s="467"/>
      <c r="KSX2386" s="467"/>
      <c r="KSY2386" s="467"/>
      <c r="KSZ2386" s="467"/>
      <c r="KTA2386" s="467"/>
      <c r="KTB2386" s="467"/>
      <c r="KTC2386" s="467"/>
      <c r="KTD2386" s="467"/>
      <c r="KTE2386" s="467"/>
      <c r="KTF2386" s="467"/>
      <c r="KTG2386" s="467"/>
      <c r="KTH2386" s="467"/>
      <c r="KTI2386" s="467"/>
      <c r="KTJ2386" s="467"/>
      <c r="KTK2386" s="467"/>
      <c r="KTL2386" s="1055"/>
      <c r="KTM2386" s="695"/>
      <c r="KTN2386" s="696"/>
      <c r="KTO2386" s="696"/>
      <c r="KTP2386" s="697"/>
      <c r="KTQ2386" s="697"/>
      <c r="KTR2386" s="473"/>
      <c r="KTS2386" s="470"/>
      <c r="KTT2386" s="470"/>
      <c r="KTU2386" s="470"/>
      <c r="KTV2386" s="677"/>
      <c r="KTW2386" s="470"/>
      <c r="KTX2386" s="467"/>
      <c r="KTY2386" s="559"/>
      <c r="KTZ2386" s="467"/>
      <c r="KUA2386" s="467"/>
      <c r="KUB2386" s="467"/>
      <c r="KUC2386" s="467"/>
      <c r="KUD2386" s="467"/>
      <c r="KUE2386" s="467"/>
      <c r="KUF2386" s="467"/>
      <c r="KUG2386" s="467"/>
      <c r="KUH2386" s="467"/>
      <c r="KUI2386" s="467"/>
      <c r="KUJ2386" s="467"/>
      <c r="KUK2386" s="467"/>
      <c r="KUL2386" s="467"/>
      <c r="KUM2386" s="467"/>
      <c r="KUN2386" s="467"/>
      <c r="KUO2386" s="467"/>
      <c r="KUP2386" s="467"/>
      <c r="KUQ2386" s="467"/>
      <c r="KUR2386" s="467"/>
      <c r="KUS2386" s="467"/>
      <c r="KUT2386" s="467"/>
      <c r="KUU2386" s="467"/>
      <c r="KUV2386" s="1055"/>
      <c r="KUW2386" s="695"/>
      <c r="KUX2386" s="696"/>
      <c r="KUY2386" s="696"/>
      <c r="KUZ2386" s="697"/>
      <c r="KVA2386" s="697"/>
      <c r="KVB2386" s="473"/>
      <c r="KVC2386" s="470"/>
      <c r="KVD2386" s="470"/>
      <c r="KVE2386" s="470"/>
      <c r="KVF2386" s="677"/>
      <c r="KVG2386" s="470"/>
      <c r="KVH2386" s="467"/>
      <c r="KVI2386" s="559"/>
      <c r="KVJ2386" s="467"/>
      <c r="KVK2386" s="467"/>
      <c r="KVL2386" s="467"/>
      <c r="KVM2386" s="467"/>
      <c r="KVN2386" s="467"/>
      <c r="KVO2386" s="467"/>
      <c r="KVP2386" s="467"/>
      <c r="KVQ2386" s="467"/>
      <c r="KVR2386" s="467"/>
      <c r="KVS2386" s="467"/>
      <c r="KVT2386" s="467"/>
      <c r="KVU2386" s="467"/>
      <c r="KVV2386" s="467"/>
      <c r="KVW2386" s="467"/>
      <c r="KVX2386" s="467"/>
      <c r="KVY2386" s="467"/>
      <c r="KVZ2386" s="467"/>
      <c r="KWA2386" s="467"/>
      <c r="KWB2386" s="467"/>
      <c r="KWC2386" s="467"/>
      <c r="KWD2386" s="467"/>
      <c r="KWE2386" s="467"/>
      <c r="KWF2386" s="1055"/>
      <c r="KWG2386" s="695"/>
      <c r="KWH2386" s="696"/>
      <c r="KWI2386" s="696"/>
      <c r="KWJ2386" s="697"/>
      <c r="KWK2386" s="697"/>
      <c r="KWL2386" s="473"/>
      <c r="KWM2386" s="470"/>
      <c r="KWN2386" s="470"/>
      <c r="KWO2386" s="470"/>
      <c r="KWP2386" s="677"/>
      <c r="KWQ2386" s="470"/>
      <c r="KWR2386" s="467"/>
      <c r="KWS2386" s="559"/>
      <c r="KWT2386" s="467"/>
      <c r="KWU2386" s="467"/>
      <c r="KWV2386" s="467"/>
      <c r="KWW2386" s="467"/>
      <c r="KWX2386" s="467"/>
      <c r="KWY2386" s="467"/>
      <c r="KWZ2386" s="467"/>
      <c r="KXA2386" s="467"/>
      <c r="KXB2386" s="467"/>
      <c r="KXC2386" s="467"/>
      <c r="KXD2386" s="467"/>
      <c r="KXE2386" s="467"/>
      <c r="KXF2386" s="467"/>
      <c r="KXG2386" s="467"/>
      <c r="KXH2386" s="467"/>
      <c r="KXI2386" s="467"/>
      <c r="KXJ2386" s="467"/>
      <c r="KXK2386" s="467"/>
      <c r="KXL2386" s="467"/>
      <c r="KXM2386" s="467"/>
      <c r="KXN2386" s="467"/>
      <c r="KXO2386" s="467"/>
      <c r="KXP2386" s="1055"/>
      <c r="KXQ2386" s="695"/>
      <c r="KXR2386" s="696"/>
      <c r="KXS2386" s="696"/>
      <c r="KXT2386" s="697"/>
      <c r="KXU2386" s="697"/>
      <c r="KXV2386" s="473"/>
      <c r="KXW2386" s="470"/>
      <c r="KXX2386" s="470"/>
      <c r="KXY2386" s="470"/>
      <c r="KXZ2386" s="677"/>
      <c r="KYA2386" s="470"/>
      <c r="KYB2386" s="467"/>
      <c r="KYC2386" s="559"/>
      <c r="KYD2386" s="467"/>
      <c r="KYE2386" s="467"/>
      <c r="KYF2386" s="467"/>
      <c r="KYG2386" s="467"/>
      <c r="KYH2386" s="467"/>
      <c r="KYI2386" s="467"/>
      <c r="KYJ2386" s="467"/>
      <c r="KYK2386" s="467"/>
      <c r="KYL2386" s="467"/>
      <c r="KYM2386" s="467"/>
      <c r="KYN2386" s="467"/>
      <c r="KYO2386" s="467"/>
      <c r="KYP2386" s="467"/>
      <c r="KYQ2386" s="467"/>
      <c r="KYR2386" s="467"/>
      <c r="KYS2386" s="467"/>
      <c r="KYT2386" s="467"/>
      <c r="KYU2386" s="467"/>
      <c r="KYV2386" s="467"/>
      <c r="KYW2386" s="467"/>
      <c r="KYX2386" s="467"/>
      <c r="KYY2386" s="467"/>
      <c r="KYZ2386" s="1055"/>
      <c r="KZA2386" s="695"/>
      <c r="KZB2386" s="696"/>
      <c r="KZC2386" s="696"/>
      <c r="KZD2386" s="697"/>
      <c r="KZE2386" s="697"/>
      <c r="KZF2386" s="473"/>
      <c r="KZG2386" s="470"/>
      <c r="KZH2386" s="470"/>
      <c r="KZI2386" s="470"/>
      <c r="KZJ2386" s="677"/>
      <c r="KZK2386" s="470"/>
      <c r="KZL2386" s="467"/>
      <c r="KZM2386" s="559"/>
      <c r="KZN2386" s="467"/>
      <c r="KZO2386" s="467"/>
      <c r="KZP2386" s="467"/>
      <c r="KZQ2386" s="467"/>
      <c r="KZR2386" s="467"/>
      <c r="KZS2386" s="467"/>
      <c r="KZT2386" s="467"/>
      <c r="KZU2386" s="467"/>
      <c r="KZV2386" s="467"/>
      <c r="KZW2386" s="467"/>
      <c r="KZX2386" s="467"/>
      <c r="KZY2386" s="467"/>
      <c r="KZZ2386" s="467"/>
      <c r="LAA2386" s="467"/>
      <c r="LAB2386" s="467"/>
      <c r="LAC2386" s="467"/>
      <c r="LAD2386" s="467"/>
      <c r="LAE2386" s="467"/>
      <c r="LAF2386" s="467"/>
      <c r="LAG2386" s="467"/>
      <c r="LAH2386" s="467"/>
      <c r="LAI2386" s="467"/>
      <c r="LAJ2386" s="1055"/>
      <c r="LAK2386" s="695"/>
      <c r="LAL2386" s="696"/>
      <c r="LAM2386" s="696"/>
      <c r="LAN2386" s="697"/>
      <c r="LAO2386" s="697"/>
      <c r="LAP2386" s="473"/>
      <c r="LAQ2386" s="470"/>
      <c r="LAR2386" s="470"/>
      <c r="LAS2386" s="470"/>
      <c r="LAT2386" s="677"/>
      <c r="LAU2386" s="470"/>
      <c r="LAV2386" s="467"/>
      <c r="LAW2386" s="559"/>
      <c r="LAX2386" s="467"/>
      <c r="LAY2386" s="467"/>
      <c r="LAZ2386" s="467"/>
      <c r="LBA2386" s="467"/>
      <c r="LBB2386" s="467"/>
      <c r="LBC2386" s="467"/>
      <c r="LBD2386" s="467"/>
      <c r="LBE2386" s="467"/>
      <c r="LBF2386" s="467"/>
      <c r="LBG2386" s="467"/>
      <c r="LBH2386" s="467"/>
      <c r="LBI2386" s="467"/>
      <c r="LBJ2386" s="467"/>
      <c r="LBK2386" s="467"/>
      <c r="LBL2386" s="467"/>
      <c r="LBM2386" s="467"/>
      <c r="LBN2386" s="467"/>
      <c r="LBO2386" s="467"/>
      <c r="LBP2386" s="467"/>
      <c r="LBQ2386" s="467"/>
      <c r="LBR2386" s="467"/>
      <c r="LBS2386" s="467"/>
      <c r="LBT2386" s="1055"/>
      <c r="LBU2386" s="695"/>
      <c r="LBV2386" s="696"/>
      <c r="LBW2386" s="696"/>
      <c r="LBX2386" s="697"/>
      <c r="LBY2386" s="697"/>
      <c r="LBZ2386" s="473"/>
      <c r="LCA2386" s="470"/>
      <c r="LCB2386" s="470"/>
      <c r="LCC2386" s="470"/>
      <c r="LCD2386" s="677"/>
      <c r="LCE2386" s="470"/>
      <c r="LCF2386" s="467"/>
      <c r="LCG2386" s="559"/>
      <c r="LCH2386" s="467"/>
      <c r="LCI2386" s="467"/>
      <c r="LCJ2386" s="467"/>
      <c r="LCK2386" s="467"/>
      <c r="LCL2386" s="467"/>
      <c r="LCM2386" s="467"/>
      <c r="LCN2386" s="467"/>
      <c r="LCO2386" s="467"/>
      <c r="LCP2386" s="467"/>
      <c r="LCQ2386" s="467"/>
      <c r="LCR2386" s="467"/>
      <c r="LCS2386" s="467"/>
      <c r="LCT2386" s="467"/>
      <c r="LCU2386" s="467"/>
      <c r="LCV2386" s="467"/>
      <c r="LCW2386" s="467"/>
      <c r="LCX2386" s="467"/>
      <c r="LCY2386" s="467"/>
      <c r="LCZ2386" s="467"/>
      <c r="LDA2386" s="467"/>
      <c r="LDB2386" s="467"/>
      <c r="LDC2386" s="467"/>
      <c r="LDD2386" s="1055"/>
      <c r="LDE2386" s="695"/>
      <c r="LDF2386" s="696"/>
      <c r="LDG2386" s="696"/>
      <c r="LDH2386" s="697"/>
      <c r="LDI2386" s="697"/>
      <c r="LDJ2386" s="473"/>
      <c r="LDK2386" s="470"/>
      <c r="LDL2386" s="470"/>
      <c r="LDM2386" s="470"/>
      <c r="LDN2386" s="677"/>
      <c r="LDO2386" s="470"/>
      <c r="LDP2386" s="467"/>
      <c r="LDQ2386" s="559"/>
      <c r="LDR2386" s="467"/>
      <c r="LDS2386" s="467"/>
      <c r="LDT2386" s="467"/>
      <c r="LDU2386" s="467"/>
      <c r="LDV2386" s="467"/>
      <c r="LDW2386" s="467"/>
      <c r="LDX2386" s="467"/>
      <c r="LDY2386" s="467"/>
      <c r="LDZ2386" s="467"/>
      <c r="LEA2386" s="467"/>
      <c r="LEB2386" s="467"/>
      <c r="LEC2386" s="467"/>
      <c r="LED2386" s="467"/>
      <c r="LEE2386" s="467"/>
      <c r="LEF2386" s="467"/>
      <c r="LEG2386" s="467"/>
      <c r="LEH2386" s="467"/>
      <c r="LEI2386" s="467"/>
      <c r="LEJ2386" s="467"/>
      <c r="LEK2386" s="467"/>
      <c r="LEL2386" s="467"/>
      <c r="LEM2386" s="467"/>
      <c r="LEN2386" s="1055"/>
      <c r="LEO2386" s="695"/>
      <c r="LEP2386" s="696"/>
      <c r="LEQ2386" s="696"/>
      <c r="LER2386" s="697"/>
      <c r="LES2386" s="697"/>
      <c r="LET2386" s="473"/>
      <c r="LEU2386" s="470"/>
      <c r="LEV2386" s="470"/>
      <c r="LEW2386" s="470"/>
      <c r="LEX2386" s="677"/>
      <c r="LEY2386" s="470"/>
      <c r="LEZ2386" s="467"/>
      <c r="LFA2386" s="559"/>
      <c r="LFB2386" s="467"/>
      <c r="LFC2386" s="467"/>
      <c r="LFD2386" s="467"/>
      <c r="LFE2386" s="467"/>
      <c r="LFF2386" s="467"/>
      <c r="LFG2386" s="467"/>
      <c r="LFH2386" s="467"/>
      <c r="LFI2386" s="467"/>
      <c r="LFJ2386" s="467"/>
      <c r="LFK2386" s="467"/>
      <c r="LFL2386" s="467"/>
      <c r="LFM2386" s="467"/>
      <c r="LFN2386" s="467"/>
      <c r="LFO2386" s="467"/>
      <c r="LFP2386" s="467"/>
      <c r="LFQ2386" s="467"/>
      <c r="LFR2386" s="467"/>
      <c r="LFS2386" s="467"/>
      <c r="LFT2386" s="467"/>
      <c r="LFU2386" s="467"/>
      <c r="LFV2386" s="467"/>
      <c r="LFW2386" s="467"/>
      <c r="LFX2386" s="1055"/>
      <c r="LFY2386" s="695"/>
      <c r="LFZ2386" s="696"/>
      <c r="LGA2386" s="696"/>
      <c r="LGB2386" s="697"/>
      <c r="LGC2386" s="697"/>
      <c r="LGD2386" s="473"/>
      <c r="LGE2386" s="470"/>
      <c r="LGF2386" s="470"/>
      <c r="LGG2386" s="470"/>
      <c r="LGH2386" s="677"/>
      <c r="LGI2386" s="470"/>
      <c r="LGJ2386" s="467"/>
      <c r="LGK2386" s="559"/>
      <c r="LGL2386" s="467"/>
      <c r="LGM2386" s="467"/>
      <c r="LGN2386" s="467"/>
      <c r="LGO2386" s="467"/>
      <c r="LGP2386" s="467"/>
      <c r="LGQ2386" s="467"/>
      <c r="LGR2386" s="467"/>
      <c r="LGS2386" s="467"/>
      <c r="LGT2386" s="467"/>
      <c r="LGU2386" s="467"/>
      <c r="LGV2386" s="467"/>
      <c r="LGW2386" s="467"/>
      <c r="LGX2386" s="467"/>
      <c r="LGY2386" s="467"/>
      <c r="LGZ2386" s="467"/>
      <c r="LHA2386" s="467"/>
      <c r="LHB2386" s="467"/>
      <c r="LHC2386" s="467"/>
      <c r="LHD2386" s="467"/>
      <c r="LHE2386" s="467"/>
      <c r="LHF2386" s="467"/>
      <c r="LHG2386" s="467"/>
      <c r="LHH2386" s="1055"/>
      <c r="LHI2386" s="695"/>
      <c r="LHJ2386" s="696"/>
      <c r="LHK2386" s="696"/>
      <c r="LHL2386" s="697"/>
      <c r="LHM2386" s="697"/>
      <c r="LHN2386" s="473"/>
      <c r="LHO2386" s="470"/>
      <c r="LHP2386" s="470"/>
      <c r="LHQ2386" s="470"/>
      <c r="LHR2386" s="677"/>
      <c r="LHS2386" s="470"/>
      <c r="LHT2386" s="467"/>
      <c r="LHU2386" s="559"/>
      <c r="LHV2386" s="467"/>
      <c r="LHW2386" s="467"/>
      <c r="LHX2386" s="467"/>
      <c r="LHY2386" s="467"/>
      <c r="LHZ2386" s="467"/>
      <c r="LIA2386" s="467"/>
      <c r="LIB2386" s="467"/>
      <c r="LIC2386" s="467"/>
      <c r="LID2386" s="467"/>
      <c r="LIE2386" s="467"/>
      <c r="LIF2386" s="467"/>
      <c r="LIG2386" s="467"/>
      <c r="LIH2386" s="467"/>
      <c r="LII2386" s="467"/>
      <c r="LIJ2386" s="467"/>
      <c r="LIK2386" s="467"/>
      <c r="LIL2386" s="467"/>
      <c r="LIM2386" s="467"/>
      <c r="LIN2386" s="467"/>
      <c r="LIO2386" s="467"/>
      <c r="LIP2386" s="467"/>
      <c r="LIQ2386" s="467"/>
      <c r="LIR2386" s="1055"/>
      <c r="LIS2386" s="695"/>
      <c r="LIT2386" s="696"/>
      <c r="LIU2386" s="696"/>
      <c r="LIV2386" s="697"/>
      <c r="LIW2386" s="697"/>
      <c r="LIX2386" s="473"/>
      <c r="LIY2386" s="470"/>
      <c r="LIZ2386" s="470"/>
      <c r="LJA2386" s="470"/>
      <c r="LJB2386" s="677"/>
      <c r="LJC2386" s="470"/>
      <c r="LJD2386" s="467"/>
      <c r="LJE2386" s="559"/>
      <c r="LJF2386" s="467"/>
      <c r="LJG2386" s="467"/>
      <c r="LJH2386" s="467"/>
      <c r="LJI2386" s="467"/>
      <c r="LJJ2386" s="467"/>
      <c r="LJK2386" s="467"/>
      <c r="LJL2386" s="467"/>
      <c r="LJM2386" s="467"/>
      <c r="LJN2386" s="467"/>
      <c r="LJO2386" s="467"/>
      <c r="LJP2386" s="467"/>
      <c r="LJQ2386" s="467"/>
      <c r="LJR2386" s="467"/>
      <c r="LJS2386" s="467"/>
      <c r="LJT2386" s="467"/>
      <c r="LJU2386" s="467"/>
      <c r="LJV2386" s="467"/>
      <c r="LJW2386" s="467"/>
      <c r="LJX2386" s="467"/>
      <c r="LJY2386" s="467"/>
      <c r="LJZ2386" s="467"/>
      <c r="LKA2386" s="467"/>
      <c r="LKB2386" s="1055"/>
      <c r="LKC2386" s="695"/>
      <c r="LKD2386" s="696"/>
      <c r="LKE2386" s="696"/>
      <c r="LKF2386" s="697"/>
      <c r="LKG2386" s="697"/>
      <c r="LKH2386" s="473"/>
      <c r="LKI2386" s="470"/>
      <c r="LKJ2386" s="470"/>
      <c r="LKK2386" s="470"/>
      <c r="LKL2386" s="677"/>
      <c r="LKM2386" s="470"/>
      <c r="LKN2386" s="467"/>
      <c r="LKO2386" s="559"/>
      <c r="LKP2386" s="467"/>
      <c r="LKQ2386" s="467"/>
      <c r="LKR2386" s="467"/>
      <c r="LKS2386" s="467"/>
      <c r="LKT2386" s="467"/>
      <c r="LKU2386" s="467"/>
      <c r="LKV2386" s="467"/>
      <c r="LKW2386" s="467"/>
      <c r="LKX2386" s="467"/>
      <c r="LKY2386" s="467"/>
      <c r="LKZ2386" s="467"/>
      <c r="LLA2386" s="467"/>
      <c r="LLB2386" s="467"/>
      <c r="LLC2386" s="467"/>
      <c r="LLD2386" s="467"/>
      <c r="LLE2386" s="467"/>
      <c r="LLF2386" s="467"/>
      <c r="LLG2386" s="467"/>
      <c r="LLH2386" s="467"/>
      <c r="LLI2386" s="467"/>
      <c r="LLJ2386" s="467"/>
      <c r="LLK2386" s="467"/>
      <c r="LLL2386" s="1055"/>
      <c r="LLM2386" s="695"/>
      <c r="LLN2386" s="696"/>
      <c r="LLO2386" s="696"/>
      <c r="LLP2386" s="697"/>
      <c r="LLQ2386" s="697"/>
      <c r="LLR2386" s="473"/>
      <c r="LLS2386" s="470"/>
      <c r="LLT2386" s="470"/>
      <c r="LLU2386" s="470"/>
      <c r="LLV2386" s="677"/>
      <c r="LLW2386" s="470"/>
      <c r="LLX2386" s="467"/>
      <c r="LLY2386" s="559"/>
      <c r="LLZ2386" s="467"/>
      <c r="LMA2386" s="467"/>
      <c r="LMB2386" s="467"/>
      <c r="LMC2386" s="467"/>
      <c r="LMD2386" s="467"/>
      <c r="LME2386" s="467"/>
      <c r="LMF2386" s="467"/>
      <c r="LMG2386" s="467"/>
      <c r="LMH2386" s="467"/>
      <c r="LMI2386" s="467"/>
      <c r="LMJ2386" s="467"/>
      <c r="LMK2386" s="467"/>
      <c r="LML2386" s="467"/>
      <c r="LMM2386" s="467"/>
      <c r="LMN2386" s="467"/>
      <c r="LMO2386" s="467"/>
      <c r="LMP2386" s="467"/>
      <c r="LMQ2386" s="467"/>
      <c r="LMR2386" s="467"/>
      <c r="LMS2386" s="467"/>
      <c r="LMT2386" s="467"/>
      <c r="LMU2386" s="467"/>
      <c r="LMV2386" s="1055"/>
      <c r="LMW2386" s="695"/>
      <c r="LMX2386" s="696"/>
      <c r="LMY2386" s="696"/>
      <c r="LMZ2386" s="697"/>
      <c r="LNA2386" s="697"/>
      <c r="LNB2386" s="473"/>
      <c r="LNC2386" s="470"/>
      <c r="LND2386" s="470"/>
      <c r="LNE2386" s="470"/>
      <c r="LNF2386" s="677"/>
      <c r="LNG2386" s="470"/>
      <c r="LNH2386" s="467"/>
      <c r="LNI2386" s="559"/>
      <c r="LNJ2386" s="467"/>
      <c r="LNK2386" s="467"/>
      <c r="LNL2386" s="467"/>
      <c r="LNM2386" s="467"/>
      <c r="LNN2386" s="467"/>
      <c r="LNO2386" s="467"/>
      <c r="LNP2386" s="467"/>
      <c r="LNQ2386" s="467"/>
      <c r="LNR2386" s="467"/>
      <c r="LNS2386" s="467"/>
      <c r="LNT2386" s="467"/>
      <c r="LNU2386" s="467"/>
      <c r="LNV2386" s="467"/>
      <c r="LNW2386" s="467"/>
      <c r="LNX2386" s="467"/>
      <c r="LNY2386" s="467"/>
      <c r="LNZ2386" s="467"/>
      <c r="LOA2386" s="467"/>
      <c r="LOB2386" s="467"/>
      <c r="LOC2386" s="467"/>
      <c r="LOD2386" s="467"/>
      <c r="LOE2386" s="467"/>
      <c r="LOF2386" s="1055"/>
      <c r="LOG2386" s="695"/>
      <c r="LOH2386" s="696"/>
      <c r="LOI2386" s="696"/>
      <c r="LOJ2386" s="697"/>
      <c r="LOK2386" s="697"/>
      <c r="LOL2386" s="473"/>
      <c r="LOM2386" s="470"/>
      <c r="LON2386" s="470"/>
      <c r="LOO2386" s="470"/>
      <c r="LOP2386" s="677"/>
      <c r="LOQ2386" s="470"/>
      <c r="LOR2386" s="467"/>
      <c r="LOS2386" s="559"/>
      <c r="LOT2386" s="467"/>
      <c r="LOU2386" s="467"/>
      <c r="LOV2386" s="467"/>
      <c r="LOW2386" s="467"/>
      <c r="LOX2386" s="467"/>
      <c r="LOY2386" s="467"/>
      <c r="LOZ2386" s="467"/>
      <c r="LPA2386" s="467"/>
      <c r="LPB2386" s="467"/>
      <c r="LPC2386" s="467"/>
      <c r="LPD2386" s="467"/>
      <c r="LPE2386" s="467"/>
      <c r="LPF2386" s="467"/>
      <c r="LPG2386" s="467"/>
      <c r="LPH2386" s="467"/>
      <c r="LPI2386" s="467"/>
      <c r="LPJ2386" s="467"/>
      <c r="LPK2386" s="467"/>
      <c r="LPL2386" s="467"/>
      <c r="LPM2386" s="467"/>
      <c r="LPN2386" s="467"/>
      <c r="LPO2386" s="467"/>
      <c r="LPP2386" s="1055"/>
      <c r="LPQ2386" s="695"/>
      <c r="LPR2386" s="696"/>
      <c r="LPS2386" s="696"/>
      <c r="LPT2386" s="697"/>
      <c r="LPU2386" s="697"/>
      <c r="LPV2386" s="473"/>
      <c r="LPW2386" s="470"/>
      <c r="LPX2386" s="470"/>
      <c r="LPY2386" s="470"/>
      <c r="LPZ2386" s="677"/>
      <c r="LQA2386" s="470"/>
      <c r="LQB2386" s="467"/>
      <c r="LQC2386" s="559"/>
      <c r="LQD2386" s="467"/>
      <c r="LQE2386" s="467"/>
      <c r="LQF2386" s="467"/>
      <c r="LQG2386" s="467"/>
      <c r="LQH2386" s="467"/>
      <c r="LQI2386" s="467"/>
      <c r="LQJ2386" s="467"/>
      <c r="LQK2386" s="467"/>
      <c r="LQL2386" s="467"/>
      <c r="LQM2386" s="467"/>
      <c r="LQN2386" s="467"/>
      <c r="LQO2386" s="467"/>
      <c r="LQP2386" s="467"/>
      <c r="LQQ2386" s="467"/>
      <c r="LQR2386" s="467"/>
      <c r="LQS2386" s="467"/>
      <c r="LQT2386" s="467"/>
      <c r="LQU2386" s="467"/>
      <c r="LQV2386" s="467"/>
      <c r="LQW2386" s="467"/>
      <c r="LQX2386" s="467"/>
      <c r="LQY2386" s="467"/>
      <c r="LQZ2386" s="1055"/>
      <c r="LRA2386" s="695"/>
      <c r="LRB2386" s="696"/>
      <c r="LRC2386" s="696"/>
      <c r="LRD2386" s="697"/>
      <c r="LRE2386" s="697"/>
      <c r="LRF2386" s="473"/>
      <c r="LRG2386" s="470"/>
      <c r="LRH2386" s="470"/>
      <c r="LRI2386" s="470"/>
      <c r="LRJ2386" s="677"/>
      <c r="LRK2386" s="470"/>
      <c r="LRL2386" s="467"/>
      <c r="LRM2386" s="559"/>
      <c r="LRN2386" s="467"/>
      <c r="LRO2386" s="467"/>
      <c r="LRP2386" s="467"/>
      <c r="LRQ2386" s="467"/>
      <c r="LRR2386" s="467"/>
      <c r="LRS2386" s="467"/>
      <c r="LRT2386" s="467"/>
      <c r="LRU2386" s="467"/>
      <c r="LRV2386" s="467"/>
      <c r="LRW2386" s="467"/>
      <c r="LRX2386" s="467"/>
      <c r="LRY2386" s="467"/>
      <c r="LRZ2386" s="467"/>
      <c r="LSA2386" s="467"/>
      <c r="LSB2386" s="467"/>
      <c r="LSC2386" s="467"/>
      <c r="LSD2386" s="467"/>
      <c r="LSE2386" s="467"/>
      <c r="LSF2386" s="467"/>
      <c r="LSG2386" s="467"/>
      <c r="LSH2386" s="467"/>
      <c r="LSI2386" s="467"/>
      <c r="LSJ2386" s="1055"/>
      <c r="LSK2386" s="695"/>
      <c r="LSL2386" s="696"/>
      <c r="LSM2386" s="696"/>
      <c r="LSN2386" s="697"/>
      <c r="LSO2386" s="697"/>
      <c r="LSP2386" s="473"/>
      <c r="LSQ2386" s="470"/>
      <c r="LSR2386" s="470"/>
      <c r="LSS2386" s="470"/>
      <c r="LST2386" s="677"/>
      <c r="LSU2386" s="470"/>
      <c r="LSV2386" s="467"/>
      <c r="LSW2386" s="559"/>
      <c r="LSX2386" s="467"/>
      <c r="LSY2386" s="467"/>
      <c r="LSZ2386" s="467"/>
      <c r="LTA2386" s="467"/>
      <c r="LTB2386" s="467"/>
      <c r="LTC2386" s="467"/>
      <c r="LTD2386" s="467"/>
      <c r="LTE2386" s="467"/>
      <c r="LTF2386" s="467"/>
      <c r="LTG2386" s="467"/>
      <c r="LTH2386" s="467"/>
      <c r="LTI2386" s="467"/>
      <c r="LTJ2386" s="467"/>
      <c r="LTK2386" s="467"/>
      <c r="LTL2386" s="467"/>
      <c r="LTM2386" s="467"/>
      <c r="LTN2386" s="467"/>
      <c r="LTO2386" s="467"/>
      <c r="LTP2386" s="467"/>
      <c r="LTQ2386" s="467"/>
      <c r="LTR2386" s="467"/>
      <c r="LTS2386" s="467"/>
      <c r="LTT2386" s="1055"/>
      <c r="LTU2386" s="695"/>
      <c r="LTV2386" s="696"/>
      <c r="LTW2386" s="696"/>
      <c r="LTX2386" s="697"/>
      <c r="LTY2386" s="697"/>
      <c r="LTZ2386" s="473"/>
      <c r="LUA2386" s="470"/>
      <c r="LUB2386" s="470"/>
      <c r="LUC2386" s="470"/>
      <c r="LUD2386" s="677"/>
      <c r="LUE2386" s="470"/>
      <c r="LUF2386" s="467"/>
      <c r="LUG2386" s="559"/>
      <c r="LUH2386" s="467"/>
      <c r="LUI2386" s="467"/>
      <c r="LUJ2386" s="467"/>
      <c r="LUK2386" s="467"/>
      <c r="LUL2386" s="467"/>
      <c r="LUM2386" s="467"/>
      <c r="LUN2386" s="467"/>
      <c r="LUO2386" s="467"/>
      <c r="LUP2386" s="467"/>
      <c r="LUQ2386" s="467"/>
      <c r="LUR2386" s="467"/>
      <c r="LUS2386" s="467"/>
      <c r="LUT2386" s="467"/>
      <c r="LUU2386" s="467"/>
      <c r="LUV2386" s="467"/>
      <c r="LUW2386" s="467"/>
      <c r="LUX2386" s="467"/>
      <c r="LUY2386" s="467"/>
      <c r="LUZ2386" s="467"/>
      <c r="LVA2386" s="467"/>
      <c r="LVB2386" s="467"/>
      <c r="LVC2386" s="467"/>
      <c r="LVD2386" s="1055"/>
      <c r="LVE2386" s="695"/>
      <c r="LVF2386" s="696"/>
      <c r="LVG2386" s="696"/>
      <c r="LVH2386" s="697"/>
      <c r="LVI2386" s="697"/>
      <c r="LVJ2386" s="473"/>
      <c r="LVK2386" s="470"/>
      <c r="LVL2386" s="470"/>
      <c r="LVM2386" s="470"/>
      <c r="LVN2386" s="677"/>
      <c r="LVO2386" s="470"/>
      <c r="LVP2386" s="467"/>
      <c r="LVQ2386" s="559"/>
      <c r="LVR2386" s="467"/>
      <c r="LVS2386" s="467"/>
      <c r="LVT2386" s="467"/>
      <c r="LVU2386" s="467"/>
      <c r="LVV2386" s="467"/>
      <c r="LVW2386" s="467"/>
      <c r="LVX2386" s="467"/>
      <c r="LVY2386" s="467"/>
      <c r="LVZ2386" s="467"/>
      <c r="LWA2386" s="467"/>
      <c r="LWB2386" s="467"/>
      <c r="LWC2386" s="467"/>
      <c r="LWD2386" s="467"/>
      <c r="LWE2386" s="467"/>
      <c r="LWF2386" s="467"/>
      <c r="LWG2386" s="467"/>
      <c r="LWH2386" s="467"/>
      <c r="LWI2386" s="467"/>
      <c r="LWJ2386" s="467"/>
      <c r="LWK2386" s="467"/>
      <c r="LWL2386" s="467"/>
      <c r="LWM2386" s="467"/>
      <c r="LWN2386" s="1055"/>
      <c r="LWO2386" s="695"/>
      <c r="LWP2386" s="696"/>
      <c r="LWQ2386" s="696"/>
      <c r="LWR2386" s="697"/>
      <c r="LWS2386" s="697"/>
      <c r="LWT2386" s="473"/>
      <c r="LWU2386" s="470"/>
      <c r="LWV2386" s="470"/>
      <c r="LWW2386" s="470"/>
      <c r="LWX2386" s="677"/>
      <c r="LWY2386" s="470"/>
      <c r="LWZ2386" s="467"/>
      <c r="LXA2386" s="559"/>
      <c r="LXB2386" s="467"/>
      <c r="LXC2386" s="467"/>
      <c r="LXD2386" s="467"/>
      <c r="LXE2386" s="467"/>
      <c r="LXF2386" s="467"/>
      <c r="LXG2386" s="467"/>
      <c r="LXH2386" s="467"/>
      <c r="LXI2386" s="467"/>
      <c r="LXJ2386" s="467"/>
      <c r="LXK2386" s="467"/>
      <c r="LXL2386" s="467"/>
      <c r="LXM2386" s="467"/>
      <c r="LXN2386" s="467"/>
      <c r="LXO2386" s="467"/>
      <c r="LXP2386" s="467"/>
      <c r="LXQ2386" s="467"/>
      <c r="LXR2386" s="467"/>
      <c r="LXS2386" s="467"/>
      <c r="LXT2386" s="467"/>
      <c r="LXU2386" s="467"/>
      <c r="LXV2386" s="467"/>
      <c r="LXW2386" s="467"/>
      <c r="LXX2386" s="1055"/>
      <c r="LXY2386" s="695"/>
      <c r="LXZ2386" s="696"/>
      <c r="LYA2386" s="696"/>
      <c r="LYB2386" s="697"/>
      <c r="LYC2386" s="697"/>
      <c r="LYD2386" s="473"/>
      <c r="LYE2386" s="470"/>
      <c r="LYF2386" s="470"/>
      <c r="LYG2386" s="470"/>
      <c r="LYH2386" s="677"/>
      <c r="LYI2386" s="470"/>
      <c r="LYJ2386" s="467"/>
      <c r="LYK2386" s="559"/>
      <c r="LYL2386" s="467"/>
      <c r="LYM2386" s="467"/>
      <c r="LYN2386" s="467"/>
      <c r="LYO2386" s="467"/>
      <c r="LYP2386" s="467"/>
      <c r="LYQ2386" s="467"/>
      <c r="LYR2386" s="467"/>
      <c r="LYS2386" s="467"/>
      <c r="LYT2386" s="467"/>
      <c r="LYU2386" s="467"/>
      <c r="LYV2386" s="467"/>
      <c r="LYW2386" s="467"/>
      <c r="LYX2386" s="467"/>
      <c r="LYY2386" s="467"/>
      <c r="LYZ2386" s="467"/>
      <c r="LZA2386" s="467"/>
      <c r="LZB2386" s="467"/>
      <c r="LZC2386" s="467"/>
      <c r="LZD2386" s="467"/>
      <c r="LZE2386" s="467"/>
      <c r="LZF2386" s="467"/>
      <c r="LZG2386" s="467"/>
      <c r="LZH2386" s="1055"/>
      <c r="LZI2386" s="695"/>
      <c r="LZJ2386" s="696"/>
      <c r="LZK2386" s="696"/>
      <c r="LZL2386" s="697"/>
      <c r="LZM2386" s="697"/>
      <c r="LZN2386" s="473"/>
      <c r="LZO2386" s="470"/>
      <c r="LZP2386" s="470"/>
      <c r="LZQ2386" s="470"/>
      <c r="LZR2386" s="677"/>
      <c r="LZS2386" s="470"/>
      <c r="LZT2386" s="467"/>
      <c r="LZU2386" s="559"/>
      <c r="LZV2386" s="467"/>
      <c r="LZW2386" s="467"/>
      <c r="LZX2386" s="467"/>
      <c r="LZY2386" s="467"/>
      <c r="LZZ2386" s="467"/>
      <c r="MAA2386" s="467"/>
      <c r="MAB2386" s="467"/>
      <c r="MAC2386" s="467"/>
      <c r="MAD2386" s="467"/>
      <c r="MAE2386" s="467"/>
      <c r="MAF2386" s="467"/>
      <c r="MAG2386" s="467"/>
      <c r="MAH2386" s="467"/>
      <c r="MAI2386" s="467"/>
      <c r="MAJ2386" s="467"/>
      <c r="MAK2386" s="467"/>
      <c r="MAL2386" s="467"/>
      <c r="MAM2386" s="467"/>
      <c r="MAN2386" s="467"/>
      <c r="MAO2386" s="467"/>
      <c r="MAP2386" s="467"/>
      <c r="MAQ2386" s="467"/>
      <c r="MAR2386" s="1055"/>
      <c r="MAS2386" s="695"/>
      <c r="MAT2386" s="696"/>
      <c r="MAU2386" s="696"/>
      <c r="MAV2386" s="697"/>
      <c r="MAW2386" s="697"/>
      <c r="MAX2386" s="473"/>
      <c r="MAY2386" s="470"/>
      <c r="MAZ2386" s="470"/>
      <c r="MBA2386" s="470"/>
      <c r="MBB2386" s="677"/>
      <c r="MBC2386" s="470"/>
      <c r="MBD2386" s="467"/>
      <c r="MBE2386" s="559"/>
      <c r="MBF2386" s="467"/>
      <c r="MBG2386" s="467"/>
      <c r="MBH2386" s="467"/>
      <c r="MBI2386" s="467"/>
      <c r="MBJ2386" s="467"/>
      <c r="MBK2386" s="467"/>
      <c r="MBL2386" s="467"/>
      <c r="MBM2386" s="467"/>
      <c r="MBN2386" s="467"/>
      <c r="MBO2386" s="467"/>
      <c r="MBP2386" s="467"/>
      <c r="MBQ2386" s="467"/>
      <c r="MBR2386" s="467"/>
      <c r="MBS2386" s="467"/>
      <c r="MBT2386" s="467"/>
      <c r="MBU2386" s="467"/>
      <c r="MBV2386" s="467"/>
      <c r="MBW2386" s="467"/>
      <c r="MBX2386" s="467"/>
      <c r="MBY2386" s="467"/>
      <c r="MBZ2386" s="467"/>
      <c r="MCA2386" s="467"/>
      <c r="MCB2386" s="1055"/>
      <c r="MCC2386" s="695"/>
      <c r="MCD2386" s="696"/>
      <c r="MCE2386" s="696"/>
      <c r="MCF2386" s="697"/>
      <c r="MCG2386" s="697"/>
      <c r="MCH2386" s="473"/>
      <c r="MCI2386" s="470"/>
      <c r="MCJ2386" s="470"/>
      <c r="MCK2386" s="470"/>
      <c r="MCL2386" s="677"/>
      <c r="MCM2386" s="470"/>
      <c r="MCN2386" s="467"/>
      <c r="MCO2386" s="559"/>
      <c r="MCP2386" s="467"/>
      <c r="MCQ2386" s="467"/>
      <c r="MCR2386" s="467"/>
      <c r="MCS2386" s="467"/>
      <c r="MCT2386" s="467"/>
      <c r="MCU2386" s="467"/>
      <c r="MCV2386" s="467"/>
      <c r="MCW2386" s="467"/>
      <c r="MCX2386" s="467"/>
      <c r="MCY2386" s="467"/>
      <c r="MCZ2386" s="467"/>
      <c r="MDA2386" s="467"/>
      <c r="MDB2386" s="467"/>
      <c r="MDC2386" s="467"/>
      <c r="MDD2386" s="467"/>
      <c r="MDE2386" s="467"/>
      <c r="MDF2386" s="467"/>
      <c r="MDG2386" s="467"/>
      <c r="MDH2386" s="467"/>
      <c r="MDI2386" s="467"/>
      <c r="MDJ2386" s="467"/>
      <c r="MDK2386" s="467"/>
      <c r="MDL2386" s="1055"/>
      <c r="MDM2386" s="695"/>
      <c r="MDN2386" s="696"/>
      <c r="MDO2386" s="696"/>
      <c r="MDP2386" s="697"/>
      <c r="MDQ2386" s="697"/>
      <c r="MDR2386" s="473"/>
      <c r="MDS2386" s="470"/>
      <c r="MDT2386" s="470"/>
      <c r="MDU2386" s="470"/>
      <c r="MDV2386" s="677"/>
      <c r="MDW2386" s="470"/>
      <c r="MDX2386" s="467"/>
      <c r="MDY2386" s="559"/>
      <c r="MDZ2386" s="467"/>
      <c r="MEA2386" s="467"/>
      <c r="MEB2386" s="467"/>
      <c r="MEC2386" s="467"/>
      <c r="MED2386" s="467"/>
      <c r="MEE2386" s="467"/>
      <c r="MEF2386" s="467"/>
      <c r="MEG2386" s="467"/>
      <c r="MEH2386" s="467"/>
      <c r="MEI2386" s="467"/>
      <c r="MEJ2386" s="467"/>
      <c r="MEK2386" s="467"/>
      <c r="MEL2386" s="467"/>
      <c r="MEM2386" s="467"/>
      <c r="MEN2386" s="467"/>
      <c r="MEO2386" s="467"/>
      <c r="MEP2386" s="467"/>
      <c r="MEQ2386" s="467"/>
      <c r="MER2386" s="467"/>
      <c r="MES2386" s="467"/>
      <c r="MET2386" s="467"/>
      <c r="MEU2386" s="467"/>
      <c r="MEV2386" s="1055"/>
      <c r="MEW2386" s="695"/>
      <c r="MEX2386" s="696"/>
      <c r="MEY2386" s="696"/>
      <c r="MEZ2386" s="697"/>
      <c r="MFA2386" s="697"/>
      <c r="MFB2386" s="473"/>
      <c r="MFC2386" s="470"/>
      <c r="MFD2386" s="470"/>
      <c r="MFE2386" s="470"/>
      <c r="MFF2386" s="677"/>
      <c r="MFG2386" s="470"/>
      <c r="MFH2386" s="467"/>
      <c r="MFI2386" s="559"/>
      <c r="MFJ2386" s="467"/>
      <c r="MFK2386" s="467"/>
      <c r="MFL2386" s="467"/>
      <c r="MFM2386" s="467"/>
      <c r="MFN2386" s="467"/>
      <c r="MFO2386" s="467"/>
      <c r="MFP2386" s="467"/>
      <c r="MFQ2386" s="467"/>
      <c r="MFR2386" s="467"/>
      <c r="MFS2386" s="467"/>
      <c r="MFT2386" s="467"/>
      <c r="MFU2386" s="467"/>
      <c r="MFV2386" s="467"/>
      <c r="MFW2386" s="467"/>
      <c r="MFX2386" s="467"/>
      <c r="MFY2386" s="467"/>
      <c r="MFZ2386" s="467"/>
      <c r="MGA2386" s="467"/>
      <c r="MGB2386" s="467"/>
      <c r="MGC2386" s="467"/>
      <c r="MGD2386" s="467"/>
      <c r="MGE2386" s="467"/>
      <c r="MGF2386" s="1055"/>
      <c r="MGG2386" s="695"/>
      <c r="MGH2386" s="696"/>
      <c r="MGI2386" s="696"/>
      <c r="MGJ2386" s="697"/>
      <c r="MGK2386" s="697"/>
      <c r="MGL2386" s="473"/>
      <c r="MGM2386" s="470"/>
      <c r="MGN2386" s="470"/>
      <c r="MGO2386" s="470"/>
      <c r="MGP2386" s="677"/>
      <c r="MGQ2386" s="470"/>
      <c r="MGR2386" s="467"/>
      <c r="MGS2386" s="559"/>
      <c r="MGT2386" s="467"/>
      <c r="MGU2386" s="467"/>
      <c r="MGV2386" s="467"/>
      <c r="MGW2386" s="467"/>
      <c r="MGX2386" s="467"/>
      <c r="MGY2386" s="467"/>
      <c r="MGZ2386" s="467"/>
      <c r="MHA2386" s="467"/>
      <c r="MHB2386" s="467"/>
      <c r="MHC2386" s="467"/>
      <c r="MHD2386" s="467"/>
      <c r="MHE2386" s="467"/>
      <c r="MHF2386" s="467"/>
      <c r="MHG2386" s="467"/>
      <c r="MHH2386" s="467"/>
      <c r="MHI2386" s="467"/>
      <c r="MHJ2386" s="467"/>
      <c r="MHK2386" s="467"/>
      <c r="MHL2386" s="467"/>
      <c r="MHM2386" s="467"/>
      <c r="MHN2386" s="467"/>
      <c r="MHO2386" s="467"/>
      <c r="MHP2386" s="1055"/>
      <c r="MHQ2386" s="695"/>
      <c r="MHR2386" s="696"/>
      <c r="MHS2386" s="696"/>
      <c r="MHT2386" s="697"/>
      <c r="MHU2386" s="697"/>
      <c r="MHV2386" s="473"/>
      <c r="MHW2386" s="470"/>
      <c r="MHX2386" s="470"/>
      <c r="MHY2386" s="470"/>
      <c r="MHZ2386" s="677"/>
      <c r="MIA2386" s="470"/>
      <c r="MIB2386" s="467"/>
      <c r="MIC2386" s="559"/>
      <c r="MID2386" s="467"/>
      <c r="MIE2386" s="467"/>
      <c r="MIF2386" s="467"/>
      <c r="MIG2386" s="467"/>
      <c r="MIH2386" s="467"/>
      <c r="MII2386" s="467"/>
      <c r="MIJ2386" s="467"/>
      <c r="MIK2386" s="467"/>
      <c r="MIL2386" s="467"/>
      <c r="MIM2386" s="467"/>
      <c r="MIN2386" s="467"/>
      <c r="MIO2386" s="467"/>
      <c r="MIP2386" s="467"/>
      <c r="MIQ2386" s="467"/>
      <c r="MIR2386" s="467"/>
      <c r="MIS2386" s="467"/>
      <c r="MIT2386" s="467"/>
      <c r="MIU2386" s="467"/>
      <c r="MIV2386" s="467"/>
      <c r="MIW2386" s="467"/>
      <c r="MIX2386" s="467"/>
      <c r="MIY2386" s="467"/>
      <c r="MIZ2386" s="1055"/>
      <c r="MJA2386" s="695"/>
      <c r="MJB2386" s="696"/>
      <c r="MJC2386" s="696"/>
      <c r="MJD2386" s="697"/>
      <c r="MJE2386" s="697"/>
      <c r="MJF2386" s="473"/>
      <c r="MJG2386" s="470"/>
      <c r="MJH2386" s="470"/>
      <c r="MJI2386" s="470"/>
      <c r="MJJ2386" s="677"/>
      <c r="MJK2386" s="470"/>
      <c r="MJL2386" s="467"/>
      <c r="MJM2386" s="559"/>
      <c r="MJN2386" s="467"/>
      <c r="MJO2386" s="467"/>
      <c r="MJP2386" s="467"/>
      <c r="MJQ2386" s="467"/>
      <c r="MJR2386" s="467"/>
      <c r="MJS2386" s="467"/>
      <c r="MJT2386" s="467"/>
      <c r="MJU2386" s="467"/>
      <c r="MJV2386" s="467"/>
      <c r="MJW2386" s="467"/>
      <c r="MJX2386" s="467"/>
      <c r="MJY2386" s="467"/>
      <c r="MJZ2386" s="467"/>
      <c r="MKA2386" s="467"/>
      <c r="MKB2386" s="467"/>
      <c r="MKC2386" s="467"/>
      <c r="MKD2386" s="467"/>
      <c r="MKE2386" s="467"/>
      <c r="MKF2386" s="467"/>
      <c r="MKG2386" s="467"/>
      <c r="MKH2386" s="467"/>
      <c r="MKI2386" s="467"/>
      <c r="MKJ2386" s="1055"/>
      <c r="MKK2386" s="695"/>
      <c r="MKL2386" s="696"/>
      <c r="MKM2386" s="696"/>
      <c r="MKN2386" s="697"/>
      <c r="MKO2386" s="697"/>
      <c r="MKP2386" s="473"/>
      <c r="MKQ2386" s="470"/>
      <c r="MKR2386" s="470"/>
      <c r="MKS2386" s="470"/>
      <c r="MKT2386" s="677"/>
      <c r="MKU2386" s="470"/>
      <c r="MKV2386" s="467"/>
      <c r="MKW2386" s="559"/>
      <c r="MKX2386" s="467"/>
      <c r="MKY2386" s="467"/>
      <c r="MKZ2386" s="467"/>
      <c r="MLA2386" s="467"/>
      <c r="MLB2386" s="467"/>
      <c r="MLC2386" s="467"/>
      <c r="MLD2386" s="467"/>
      <c r="MLE2386" s="467"/>
      <c r="MLF2386" s="467"/>
      <c r="MLG2386" s="467"/>
      <c r="MLH2386" s="467"/>
      <c r="MLI2386" s="467"/>
      <c r="MLJ2386" s="467"/>
      <c r="MLK2386" s="467"/>
      <c r="MLL2386" s="467"/>
      <c r="MLM2386" s="467"/>
      <c r="MLN2386" s="467"/>
      <c r="MLO2386" s="467"/>
      <c r="MLP2386" s="467"/>
      <c r="MLQ2386" s="467"/>
      <c r="MLR2386" s="467"/>
      <c r="MLS2386" s="467"/>
      <c r="MLT2386" s="1055"/>
      <c r="MLU2386" s="695"/>
      <c r="MLV2386" s="696"/>
      <c r="MLW2386" s="696"/>
      <c r="MLX2386" s="697"/>
      <c r="MLY2386" s="697"/>
      <c r="MLZ2386" s="473"/>
      <c r="MMA2386" s="470"/>
      <c r="MMB2386" s="470"/>
      <c r="MMC2386" s="470"/>
      <c r="MMD2386" s="677"/>
      <c r="MME2386" s="470"/>
      <c r="MMF2386" s="467"/>
      <c r="MMG2386" s="559"/>
      <c r="MMH2386" s="467"/>
      <c r="MMI2386" s="467"/>
      <c r="MMJ2386" s="467"/>
      <c r="MMK2386" s="467"/>
      <c r="MML2386" s="467"/>
      <c r="MMM2386" s="467"/>
      <c r="MMN2386" s="467"/>
      <c r="MMO2386" s="467"/>
      <c r="MMP2386" s="467"/>
      <c r="MMQ2386" s="467"/>
      <c r="MMR2386" s="467"/>
      <c r="MMS2386" s="467"/>
      <c r="MMT2386" s="467"/>
      <c r="MMU2386" s="467"/>
      <c r="MMV2386" s="467"/>
      <c r="MMW2386" s="467"/>
      <c r="MMX2386" s="467"/>
      <c r="MMY2386" s="467"/>
      <c r="MMZ2386" s="467"/>
      <c r="MNA2386" s="467"/>
      <c r="MNB2386" s="467"/>
      <c r="MNC2386" s="467"/>
      <c r="MND2386" s="1055"/>
      <c r="MNE2386" s="695"/>
      <c r="MNF2386" s="696"/>
      <c r="MNG2386" s="696"/>
      <c r="MNH2386" s="697"/>
      <c r="MNI2386" s="697"/>
      <c r="MNJ2386" s="473"/>
      <c r="MNK2386" s="470"/>
      <c r="MNL2386" s="470"/>
      <c r="MNM2386" s="470"/>
      <c r="MNN2386" s="677"/>
      <c r="MNO2386" s="470"/>
      <c r="MNP2386" s="467"/>
      <c r="MNQ2386" s="559"/>
      <c r="MNR2386" s="467"/>
      <c r="MNS2386" s="467"/>
      <c r="MNT2386" s="467"/>
      <c r="MNU2386" s="467"/>
      <c r="MNV2386" s="467"/>
      <c r="MNW2386" s="467"/>
      <c r="MNX2386" s="467"/>
      <c r="MNY2386" s="467"/>
      <c r="MNZ2386" s="467"/>
      <c r="MOA2386" s="467"/>
      <c r="MOB2386" s="467"/>
      <c r="MOC2386" s="467"/>
      <c r="MOD2386" s="467"/>
      <c r="MOE2386" s="467"/>
      <c r="MOF2386" s="467"/>
      <c r="MOG2386" s="467"/>
      <c r="MOH2386" s="467"/>
      <c r="MOI2386" s="467"/>
      <c r="MOJ2386" s="467"/>
      <c r="MOK2386" s="467"/>
      <c r="MOL2386" s="467"/>
      <c r="MOM2386" s="467"/>
      <c r="MON2386" s="1055"/>
      <c r="MOO2386" s="695"/>
      <c r="MOP2386" s="696"/>
      <c r="MOQ2386" s="696"/>
      <c r="MOR2386" s="697"/>
      <c r="MOS2386" s="697"/>
      <c r="MOT2386" s="473"/>
      <c r="MOU2386" s="470"/>
      <c r="MOV2386" s="470"/>
      <c r="MOW2386" s="470"/>
      <c r="MOX2386" s="677"/>
      <c r="MOY2386" s="470"/>
      <c r="MOZ2386" s="467"/>
      <c r="MPA2386" s="559"/>
      <c r="MPB2386" s="467"/>
      <c r="MPC2386" s="467"/>
      <c r="MPD2386" s="467"/>
      <c r="MPE2386" s="467"/>
      <c r="MPF2386" s="467"/>
      <c r="MPG2386" s="467"/>
      <c r="MPH2386" s="467"/>
      <c r="MPI2386" s="467"/>
      <c r="MPJ2386" s="467"/>
      <c r="MPK2386" s="467"/>
      <c r="MPL2386" s="467"/>
      <c r="MPM2386" s="467"/>
      <c r="MPN2386" s="467"/>
      <c r="MPO2386" s="467"/>
      <c r="MPP2386" s="467"/>
      <c r="MPQ2386" s="467"/>
      <c r="MPR2386" s="467"/>
      <c r="MPS2386" s="467"/>
      <c r="MPT2386" s="467"/>
      <c r="MPU2386" s="467"/>
      <c r="MPV2386" s="467"/>
      <c r="MPW2386" s="467"/>
      <c r="MPX2386" s="1055"/>
      <c r="MPY2386" s="695"/>
      <c r="MPZ2386" s="696"/>
      <c r="MQA2386" s="696"/>
      <c r="MQB2386" s="697"/>
      <c r="MQC2386" s="697"/>
      <c r="MQD2386" s="473"/>
      <c r="MQE2386" s="470"/>
      <c r="MQF2386" s="470"/>
      <c r="MQG2386" s="470"/>
      <c r="MQH2386" s="677"/>
      <c r="MQI2386" s="470"/>
      <c r="MQJ2386" s="467"/>
      <c r="MQK2386" s="559"/>
      <c r="MQL2386" s="467"/>
      <c r="MQM2386" s="467"/>
      <c r="MQN2386" s="467"/>
      <c r="MQO2386" s="467"/>
      <c r="MQP2386" s="467"/>
      <c r="MQQ2386" s="467"/>
      <c r="MQR2386" s="467"/>
      <c r="MQS2386" s="467"/>
      <c r="MQT2386" s="467"/>
      <c r="MQU2386" s="467"/>
      <c r="MQV2386" s="467"/>
      <c r="MQW2386" s="467"/>
      <c r="MQX2386" s="467"/>
      <c r="MQY2386" s="467"/>
      <c r="MQZ2386" s="467"/>
      <c r="MRA2386" s="467"/>
      <c r="MRB2386" s="467"/>
      <c r="MRC2386" s="467"/>
      <c r="MRD2386" s="467"/>
      <c r="MRE2386" s="467"/>
      <c r="MRF2386" s="467"/>
      <c r="MRG2386" s="467"/>
      <c r="MRH2386" s="1055"/>
      <c r="MRI2386" s="695"/>
      <c r="MRJ2386" s="696"/>
      <c r="MRK2386" s="696"/>
      <c r="MRL2386" s="697"/>
      <c r="MRM2386" s="697"/>
      <c r="MRN2386" s="473"/>
      <c r="MRO2386" s="470"/>
      <c r="MRP2386" s="470"/>
      <c r="MRQ2386" s="470"/>
      <c r="MRR2386" s="677"/>
      <c r="MRS2386" s="470"/>
      <c r="MRT2386" s="467"/>
      <c r="MRU2386" s="559"/>
      <c r="MRV2386" s="467"/>
      <c r="MRW2386" s="467"/>
      <c r="MRX2386" s="467"/>
      <c r="MRY2386" s="467"/>
      <c r="MRZ2386" s="467"/>
      <c r="MSA2386" s="467"/>
      <c r="MSB2386" s="467"/>
      <c r="MSC2386" s="467"/>
      <c r="MSD2386" s="467"/>
      <c r="MSE2386" s="467"/>
      <c r="MSF2386" s="467"/>
      <c r="MSG2386" s="467"/>
      <c r="MSH2386" s="467"/>
      <c r="MSI2386" s="467"/>
      <c r="MSJ2386" s="467"/>
      <c r="MSK2386" s="467"/>
      <c r="MSL2386" s="467"/>
      <c r="MSM2386" s="467"/>
      <c r="MSN2386" s="467"/>
      <c r="MSO2386" s="467"/>
      <c r="MSP2386" s="467"/>
      <c r="MSQ2386" s="467"/>
      <c r="MSR2386" s="1055"/>
      <c r="MSS2386" s="695"/>
      <c r="MST2386" s="696"/>
      <c r="MSU2386" s="696"/>
      <c r="MSV2386" s="697"/>
      <c r="MSW2386" s="697"/>
      <c r="MSX2386" s="473"/>
      <c r="MSY2386" s="470"/>
      <c r="MSZ2386" s="470"/>
      <c r="MTA2386" s="470"/>
      <c r="MTB2386" s="677"/>
      <c r="MTC2386" s="470"/>
      <c r="MTD2386" s="467"/>
      <c r="MTE2386" s="559"/>
      <c r="MTF2386" s="467"/>
      <c r="MTG2386" s="467"/>
      <c r="MTH2386" s="467"/>
      <c r="MTI2386" s="467"/>
      <c r="MTJ2386" s="467"/>
      <c r="MTK2386" s="467"/>
      <c r="MTL2386" s="467"/>
      <c r="MTM2386" s="467"/>
      <c r="MTN2386" s="467"/>
      <c r="MTO2386" s="467"/>
      <c r="MTP2386" s="467"/>
      <c r="MTQ2386" s="467"/>
      <c r="MTR2386" s="467"/>
      <c r="MTS2386" s="467"/>
      <c r="MTT2386" s="467"/>
      <c r="MTU2386" s="467"/>
      <c r="MTV2386" s="467"/>
      <c r="MTW2386" s="467"/>
      <c r="MTX2386" s="467"/>
      <c r="MTY2386" s="467"/>
      <c r="MTZ2386" s="467"/>
      <c r="MUA2386" s="467"/>
      <c r="MUB2386" s="1055"/>
      <c r="MUC2386" s="695"/>
      <c r="MUD2386" s="696"/>
      <c r="MUE2386" s="696"/>
      <c r="MUF2386" s="697"/>
      <c r="MUG2386" s="697"/>
      <c r="MUH2386" s="473"/>
      <c r="MUI2386" s="470"/>
      <c r="MUJ2386" s="470"/>
      <c r="MUK2386" s="470"/>
      <c r="MUL2386" s="677"/>
      <c r="MUM2386" s="470"/>
      <c r="MUN2386" s="467"/>
      <c r="MUO2386" s="559"/>
      <c r="MUP2386" s="467"/>
      <c r="MUQ2386" s="467"/>
      <c r="MUR2386" s="467"/>
      <c r="MUS2386" s="467"/>
      <c r="MUT2386" s="467"/>
      <c r="MUU2386" s="467"/>
      <c r="MUV2386" s="467"/>
      <c r="MUW2386" s="467"/>
      <c r="MUX2386" s="467"/>
      <c r="MUY2386" s="467"/>
      <c r="MUZ2386" s="467"/>
      <c r="MVA2386" s="467"/>
      <c r="MVB2386" s="467"/>
      <c r="MVC2386" s="467"/>
      <c r="MVD2386" s="467"/>
      <c r="MVE2386" s="467"/>
      <c r="MVF2386" s="467"/>
      <c r="MVG2386" s="467"/>
      <c r="MVH2386" s="467"/>
      <c r="MVI2386" s="467"/>
      <c r="MVJ2386" s="467"/>
      <c r="MVK2386" s="467"/>
      <c r="MVL2386" s="1055"/>
      <c r="MVM2386" s="695"/>
      <c r="MVN2386" s="696"/>
      <c r="MVO2386" s="696"/>
      <c r="MVP2386" s="697"/>
      <c r="MVQ2386" s="697"/>
      <c r="MVR2386" s="473"/>
      <c r="MVS2386" s="470"/>
      <c r="MVT2386" s="470"/>
      <c r="MVU2386" s="470"/>
      <c r="MVV2386" s="677"/>
      <c r="MVW2386" s="470"/>
      <c r="MVX2386" s="467"/>
      <c r="MVY2386" s="559"/>
      <c r="MVZ2386" s="467"/>
      <c r="MWA2386" s="467"/>
      <c r="MWB2386" s="467"/>
      <c r="MWC2386" s="467"/>
      <c r="MWD2386" s="467"/>
      <c r="MWE2386" s="467"/>
      <c r="MWF2386" s="467"/>
      <c r="MWG2386" s="467"/>
      <c r="MWH2386" s="467"/>
      <c r="MWI2386" s="467"/>
      <c r="MWJ2386" s="467"/>
      <c r="MWK2386" s="467"/>
      <c r="MWL2386" s="467"/>
      <c r="MWM2386" s="467"/>
      <c r="MWN2386" s="467"/>
      <c r="MWO2386" s="467"/>
      <c r="MWP2386" s="467"/>
      <c r="MWQ2386" s="467"/>
      <c r="MWR2386" s="467"/>
      <c r="MWS2386" s="467"/>
      <c r="MWT2386" s="467"/>
      <c r="MWU2386" s="467"/>
      <c r="MWV2386" s="1055"/>
      <c r="MWW2386" s="695"/>
      <c r="MWX2386" s="696"/>
      <c r="MWY2386" s="696"/>
      <c r="MWZ2386" s="697"/>
      <c r="MXA2386" s="697"/>
      <c r="MXB2386" s="473"/>
      <c r="MXC2386" s="470"/>
      <c r="MXD2386" s="470"/>
      <c r="MXE2386" s="470"/>
      <c r="MXF2386" s="677"/>
      <c r="MXG2386" s="470"/>
      <c r="MXH2386" s="467"/>
      <c r="MXI2386" s="559"/>
      <c r="MXJ2386" s="467"/>
      <c r="MXK2386" s="467"/>
      <c r="MXL2386" s="467"/>
      <c r="MXM2386" s="467"/>
      <c r="MXN2386" s="467"/>
      <c r="MXO2386" s="467"/>
      <c r="MXP2386" s="467"/>
      <c r="MXQ2386" s="467"/>
      <c r="MXR2386" s="467"/>
      <c r="MXS2386" s="467"/>
      <c r="MXT2386" s="467"/>
      <c r="MXU2386" s="467"/>
      <c r="MXV2386" s="467"/>
      <c r="MXW2386" s="467"/>
      <c r="MXX2386" s="467"/>
      <c r="MXY2386" s="467"/>
      <c r="MXZ2386" s="467"/>
      <c r="MYA2386" s="467"/>
      <c r="MYB2386" s="467"/>
      <c r="MYC2386" s="467"/>
      <c r="MYD2386" s="467"/>
      <c r="MYE2386" s="467"/>
      <c r="MYF2386" s="1055"/>
      <c r="MYG2386" s="695"/>
      <c r="MYH2386" s="696"/>
      <c r="MYI2386" s="696"/>
      <c r="MYJ2386" s="697"/>
      <c r="MYK2386" s="697"/>
      <c r="MYL2386" s="473"/>
      <c r="MYM2386" s="470"/>
      <c r="MYN2386" s="470"/>
      <c r="MYO2386" s="470"/>
      <c r="MYP2386" s="677"/>
      <c r="MYQ2386" s="470"/>
      <c r="MYR2386" s="467"/>
      <c r="MYS2386" s="559"/>
      <c r="MYT2386" s="467"/>
      <c r="MYU2386" s="467"/>
      <c r="MYV2386" s="467"/>
      <c r="MYW2386" s="467"/>
      <c r="MYX2386" s="467"/>
      <c r="MYY2386" s="467"/>
      <c r="MYZ2386" s="467"/>
      <c r="MZA2386" s="467"/>
      <c r="MZB2386" s="467"/>
      <c r="MZC2386" s="467"/>
      <c r="MZD2386" s="467"/>
      <c r="MZE2386" s="467"/>
      <c r="MZF2386" s="467"/>
      <c r="MZG2386" s="467"/>
      <c r="MZH2386" s="467"/>
      <c r="MZI2386" s="467"/>
      <c r="MZJ2386" s="467"/>
      <c r="MZK2386" s="467"/>
      <c r="MZL2386" s="467"/>
      <c r="MZM2386" s="467"/>
      <c r="MZN2386" s="467"/>
      <c r="MZO2386" s="467"/>
      <c r="MZP2386" s="1055"/>
      <c r="MZQ2386" s="695"/>
      <c r="MZR2386" s="696"/>
      <c r="MZS2386" s="696"/>
      <c r="MZT2386" s="697"/>
      <c r="MZU2386" s="697"/>
      <c r="MZV2386" s="473"/>
      <c r="MZW2386" s="470"/>
      <c r="MZX2386" s="470"/>
      <c r="MZY2386" s="470"/>
      <c r="MZZ2386" s="677"/>
      <c r="NAA2386" s="470"/>
      <c r="NAB2386" s="467"/>
      <c r="NAC2386" s="559"/>
      <c r="NAD2386" s="467"/>
      <c r="NAE2386" s="467"/>
      <c r="NAF2386" s="467"/>
      <c r="NAG2386" s="467"/>
      <c r="NAH2386" s="467"/>
      <c r="NAI2386" s="467"/>
      <c r="NAJ2386" s="467"/>
      <c r="NAK2386" s="467"/>
      <c r="NAL2386" s="467"/>
      <c r="NAM2386" s="467"/>
      <c r="NAN2386" s="467"/>
      <c r="NAO2386" s="467"/>
      <c r="NAP2386" s="467"/>
      <c r="NAQ2386" s="467"/>
      <c r="NAR2386" s="467"/>
      <c r="NAS2386" s="467"/>
      <c r="NAT2386" s="467"/>
      <c r="NAU2386" s="467"/>
      <c r="NAV2386" s="467"/>
      <c r="NAW2386" s="467"/>
      <c r="NAX2386" s="467"/>
      <c r="NAY2386" s="467"/>
      <c r="NAZ2386" s="1055"/>
      <c r="NBA2386" s="695"/>
      <c r="NBB2386" s="696"/>
      <c r="NBC2386" s="696"/>
      <c r="NBD2386" s="697"/>
      <c r="NBE2386" s="697"/>
      <c r="NBF2386" s="473"/>
      <c r="NBG2386" s="470"/>
      <c r="NBH2386" s="470"/>
      <c r="NBI2386" s="470"/>
      <c r="NBJ2386" s="677"/>
      <c r="NBK2386" s="470"/>
      <c r="NBL2386" s="467"/>
      <c r="NBM2386" s="559"/>
      <c r="NBN2386" s="467"/>
      <c r="NBO2386" s="467"/>
      <c r="NBP2386" s="467"/>
      <c r="NBQ2386" s="467"/>
      <c r="NBR2386" s="467"/>
      <c r="NBS2386" s="467"/>
      <c r="NBT2386" s="467"/>
      <c r="NBU2386" s="467"/>
      <c r="NBV2386" s="467"/>
      <c r="NBW2386" s="467"/>
      <c r="NBX2386" s="467"/>
      <c r="NBY2386" s="467"/>
      <c r="NBZ2386" s="467"/>
      <c r="NCA2386" s="467"/>
      <c r="NCB2386" s="467"/>
      <c r="NCC2386" s="467"/>
      <c r="NCD2386" s="467"/>
      <c r="NCE2386" s="467"/>
      <c r="NCF2386" s="467"/>
      <c r="NCG2386" s="467"/>
      <c r="NCH2386" s="467"/>
      <c r="NCI2386" s="467"/>
      <c r="NCJ2386" s="1055"/>
      <c r="NCK2386" s="695"/>
      <c r="NCL2386" s="696"/>
      <c r="NCM2386" s="696"/>
      <c r="NCN2386" s="697"/>
      <c r="NCO2386" s="697"/>
      <c r="NCP2386" s="473"/>
      <c r="NCQ2386" s="470"/>
      <c r="NCR2386" s="470"/>
      <c r="NCS2386" s="470"/>
      <c r="NCT2386" s="677"/>
      <c r="NCU2386" s="470"/>
      <c r="NCV2386" s="467"/>
      <c r="NCW2386" s="559"/>
      <c r="NCX2386" s="467"/>
      <c r="NCY2386" s="467"/>
      <c r="NCZ2386" s="467"/>
      <c r="NDA2386" s="467"/>
      <c r="NDB2386" s="467"/>
      <c r="NDC2386" s="467"/>
      <c r="NDD2386" s="467"/>
      <c r="NDE2386" s="467"/>
      <c r="NDF2386" s="467"/>
      <c r="NDG2386" s="467"/>
      <c r="NDH2386" s="467"/>
      <c r="NDI2386" s="467"/>
      <c r="NDJ2386" s="467"/>
      <c r="NDK2386" s="467"/>
      <c r="NDL2386" s="467"/>
      <c r="NDM2386" s="467"/>
      <c r="NDN2386" s="467"/>
      <c r="NDO2386" s="467"/>
      <c r="NDP2386" s="467"/>
      <c r="NDQ2386" s="467"/>
      <c r="NDR2386" s="467"/>
      <c r="NDS2386" s="467"/>
      <c r="NDT2386" s="1055"/>
      <c r="NDU2386" s="695"/>
      <c r="NDV2386" s="696"/>
      <c r="NDW2386" s="696"/>
      <c r="NDX2386" s="697"/>
      <c r="NDY2386" s="697"/>
      <c r="NDZ2386" s="473"/>
      <c r="NEA2386" s="470"/>
      <c r="NEB2386" s="470"/>
      <c r="NEC2386" s="470"/>
      <c r="NED2386" s="677"/>
      <c r="NEE2386" s="470"/>
      <c r="NEF2386" s="467"/>
      <c r="NEG2386" s="559"/>
      <c r="NEH2386" s="467"/>
      <c r="NEI2386" s="467"/>
      <c r="NEJ2386" s="467"/>
      <c r="NEK2386" s="467"/>
      <c r="NEL2386" s="467"/>
      <c r="NEM2386" s="467"/>
      <c r="NEN2386" s="467"/>
      <c r="NEO2386" s="467"/>
      <c r="NEP2386" s="467"/>
      <c r="NEQ2386" s="467"/>
      <c r="NER2386" s="467"/>
      <c r="NES2386" s="467"/>
      <c r="NET2386" s="467"/>
      <c r="NEU2386" s="467"/>
      <c r="NEV2386" s="467"/>
      <c r="NEW2386" s="467"/>
      <c r="NEX2386" s="467"/>
      <c r="NEY2386" s="467"/>
      <c r="NEZ2386" s="467"/>
      <c r="NFA2386" s="467"/>
      <c r="NFB2386" s="467"/>
      <c r="NFC2386" s="467"/>
      <c r="NFD2386" s="1055"/>
      <c r="NFE2386" s="695"/>
      <c r="NFF2386" s="696"/>
      <c r="NFG2386" s="696"/>
      <c r="NFH2386" s="697"/>
      <c r="NFI2386" s="697"/>
      <c r="NFJ2386" s="473"/>
      <c r="NFK2386" s="470"/>
      <c r="NFL2386" s="470"/>
      <c r="NFM2386" s="470"/>
      <c r="NFN2386" s="677"/>
      <c r="NFO2386" s="470"/>
      <c r="NFP2386" s="467"/>
      <c r="NFQ2386" s="559"/>
      <c r="NFR2386" s="467"/>
      <c r="NFS2386" s="467"/>
      <c r="NFT2386" s="467"/>
      <c r="NFU2386" s="467"/>
      <c r="NFV2386" s="467"/>
      <c r="NFW2386" s="467"/>
      <c r="NFX2386" s="467"/>
      <c r="NFY2386" s="467"/>
      <c r="NFZ2386" s="467"/>
      <c r="NGA2386" s="467"/>
      <c r="NGB2386" s="467"/>
      <c r="NGC2386" s="467"/>
      <c r="NGD2386" s="467"/>
      <c r="NGE2386" s="467"/>
      <c r="NGF2386" s="467"/>
      <c r="NGG2386" s="467"/>
      <c r="NGH2386" s="467"/>
      <c r="NGI2386" s="467"/>
      <c r="NGJ2386" s="467"/>
      <c r="NGK2386" s="467"/>
      <c r="NGL2386" s="467"/>
      <c r="NGM2386" s="467"/>
      <c r="NGN2386" s="1055"/>
      <c r="NGO2386" s="695"/>
      <c r="NGP2386" s="696"/>
      <c r="NGQ2386" s="696"/>
      <c r="NGR2386" s="697"/>
      <c r="NGS2386" s="697"/>
      <c r="NGT2386" s="473"/>
      <c r="NGU2386" s="470"/>
      <c r="NGV2386" s="470"/>
      <c r="NGW2386" s="470"/>
      <c r="NGX2386" s="677"/>
      <c r="NGY2386" s="470"/>
      <c r="NGZ2386" s="467"/>
      <c r="NHA2386" s="559"/>
      <c r="NHB2386" s="467"/>
      <c r="NHC2386" s="467"/>
      <c r="NHD2386" s="467"/>
      <c r="NHE2386" s="467"/>
      <c r="NHF2386" s="467"/>
      <c r="NHG2386" s="467"/>
      <c r="NHH2386" s="467"/>
      <c r="NHI2386" s="467"/>
      <c r="NHJ2386" s="467"/>
      <c r="NHK2386" s="467"/>
      <c r="NHL2386" s="467"/>
      <c r="NHM2386" s="467"/>
      <c r="NHN2386" s="467"/>
      <c r="NHO2386" s="467"/>
      <c r="NHP2386" s="467"/>
      <c r="NHQ2386" s="467"/>
      <c r="NHR2386" s="467"/>
      <c r="NHS2386" s="467"/>
      <c r="NHT2386" s="467"/>
      <c r="NHU2386" s="467"/>
      <c r="NHV2386" s="467"/>
      <c r="NHW2386" s="467"/>
      <c r="NHX2386" s="1055"/>
      <c r="NHY2386" s="695"/>
      <c r="NHZ2386" s="696"/>
      <c r="NIA2386" s="696"/>
      <c r="NIB2386" s="697"/>
      <c r="NIC2386" s="697"/>
      <c r="NID2386" s="473"/>
      <c r="NIE2386" s="470"/>
      <c r="NIF2386" s="470"/>
      <c r="NIG2386" s="470"/>
      <c r="NIH2386" s="677"/>
      <c r="NII2386" s="470"/>
      <c r="NIJ2386" s="467"/>
      <c r="NIK2386" s="559"/>
      <c r="NIL2386" s="467"/>
      <c r="NIM2386" s="467"/>
      <c r="NIN2386" s="467"/>
      <c r="NIO2386" s="467"/>
      <c r="NIP2386" s="467"/>
      <c r="NIQ2386" s="467"/>
      <c r="NIR2386" s="467"/>
      <c r="NIS2386" s="467"/>
      <c r="NIT2386" s="467"/>
      <c r="NIU2386" s="467"/>
      <c r="NIV2386" s="467"/>
      <c r="NIW2386" s="467"/>
      <c r="NIX2386" s="467"/>
      <c r="NIY2386" s="467"/>
      <c r="NIZ2386" s="467"/>
      <c r="NJA2386" s="467"/>
      <c r="NJB2386" s="467"/>
      <c r="NJC2386" s="467"/>
      <c r="NJD2386" s="467"/>
      <c r="NJE2386" s="467"/>
      <c r="NJF2386" s="467"/>
      <c r="NJG2386" s="467"/>
      <c r="NJH2386" s="1055"/>
      <c r="NJI2386" s="695"/>
      <c r="NJJ2386" s="696"/>
      <c r="NJK2386" s="696"/>
      <c r="NJL2386" s="697"/>
      <c r="NJM2386" s="697"/>
      <c r="NJN2386" s="473"/>
      <c r="NJO2386" s="470"/>
      <c r="NJP2386" s="470"/>
      <c r="NJQ2386" s="470"/>
      <c r="NJR2386" s="677"/>
      <c r="NJS2386" s="470"/>
      <c r="NJT2386" s="467"/>
      <c r="NJU2386" s="559"/>
      <c r="NJV2386" s="467"/>
      <c r="NJW2386" s="467"/>
      <c r="NJX2386" s="467"/>
      <c r="NJY2386" s="467"/>
      <c r="NJZ2386" s="467"/>
      <c r="NKA2386" s="467"/>
      <c r="NKB2386" s="467"/>
      <c r="NKC2386" s="467"/>
      <c r="NKD2386" s="467"/>
      <c r="NKE2386" s="467"/>
      <c r="NKF2386" s="467"/>
      <c r="NKG2386" s="467"/>
      <c r="NKH2386" s="467"/>
      <c r="NKI2386" s="467"/>
      <c r="NKJ2386" s="467"/>
      <c r="NKK2386" s="467"/>
      <c r="NKL2386" s="467"/>
      <c r="NKM2386" s="467"/>
      <c r="NKN2386" s="467"/>
      <c r="NKO2386" s="467"/>
      <c r="NKP2386" s="467"/>
      <c r="NKQ2386" s="467"/>
      <c r="NKR2386" s="1055"/>
      <c r="NKS2386" s="695"/>
      <c r="NKT2386" s="696"/>
      <c r="NKU2386" s="696"/>
      <c r="NKV2386" s="697"/>
      <c r="NKW2386" s="697"/>
      <c r="NKX2386" s="473"/>
      <c r="NKY2386" s="470"/>
      <c r="NKZ2386" s="470"/>
      <c r="NLA2386" s="470"/>
      <c r="NLB2386" s="677"/>
      <c r="NLC2386" s="470"/>
      <c r="NLD2386" s="467"/>
      <c r="NLE2386" s="559"/>
      <c r="NLF2386" s="467"/>
      <c r="NLG2386" s="467"/>
      <c r="NLH2386" s="467"/>
      <c r="NLI2386" s="467"/>
      <c r="NLJ2386" s="467"/>
      <c r="NLK2386" s="467"/>
      <c r="NLL2386" s="467"/>
      <c r="NLM2386" s="467"/>
      <c r="NLN2386" s="467"/>
      <c r="NLO2386" s="467"/>
      <c r="NLP2386" s="467"/>
      <c r="NLQ2386" s="467"/>
      <c r="NLR2386" s="467"/>
      <c r="NLS2386" s="467"/>
      <c r="NLT2386" s="467"/>
      <c r="NLU2386" s="467"/>
      <c r="NLV2386" s="467"/>
      <c r="NLW2386" s="467"/>
      <c r="NLX2386" s="467"/>
      <c r="NLY2386" s="467"/>
      <c r="NLZ2386" s="467"/>
      <c r="NMA2386" s="467"/>
      <c r="NMB2386" s="1055"/>
      <c r="NMC2386" s="695"/>
      <c r="NMD2386" s="696"/>
      <c r="NME2386" s="696"/>
      <c r="NMF2386" s="697"/>
      <c r="NMG2386" s="697"/>
      <c r="NMH2386" s="473"/>
      <c r="NMI2386" s="470"/>
      <c r="NMJ2386" s="470"/>
      <c r="NMK2386" s="470"/>
      <c r="NML2386" s="677"/>
      <c r="NMM2386" s="470"/>
      <c r="NMN2386" s="467"/>
      <c r="NMO2386" s="559"/>
      <c r="NMP2386" s="467"/>
      <c r="NMQ2386" s="467"/>
      <c r="NMR2386" s="467"/>
      <c r="NMS2386" s="467"/>
      <c r="NMT2386" s="467"/>
      <c r="NMU2386" s="467"/>
      <c r="NMV2386" s="467"/>
      <c r="NMW2386" s="467"/>
      <c r="NMX2386" s="467"/>
      <c r="NMY2386" s="467"/>
      <c r="NMZ2386" s="467"/>
      <c r="NNA2386" s="467"/>
      <c r="NNB2386" s="467"/>
      <c r="NNC2386" s="467"/>
      <c r="NND2386" s="467"/>
      <c r="NNE2386" s="467"/>
      <c r="NNF2386" s="467"/>
      <c r="NNG2386" s="467"/>
      <c r="NNH2386" s="467"/>
      <c r="NNI2386" s="467"/>
      <c r="NNJ2386" s="467"/>
      <c r="NNK2386" s="467"/>
      <c r="NNL2386" s="1055"/>
      <c r="NNM2386" s="695"/>
      <c r="NNN2386" s="696"/>
      <c r="NNO2386" s="696"/>
      <c r="NNP2386" s="697"/>
      <c r="NNQ2386" s="697"/>
      <c r="NNR2386" s="473"/>
      <c r="NNS2386" s="470"/>
      <c r="NNT2386" s="470"/>
      <c r="NNU2386" s="470"/>
      <c r="NNV2386" s="677"/>
      <c r="NNW2386" s="470"/>
      <c r="NNX2386" s="467"/>
      <c r="NNY2386" s="559"/>
      <c r="NNZ2386" s="467"/>
      <c r="NOA2386" s="467"/>
      <c r="NOB2386" s="467"/>
      <c r="NOC2386" s="467"/>
      <c r="NOD2386" s="467"/>
      <c r="NOE2386" s="467"/>
      <c r="NOF2386" s="467"/>
      <c r="NOG2386" s="467"/>
      <c r="NOH2386" s="467"/>
      <c r="NOI2386" s="467"/>
      <c r="NOJ2386" s="467"/>
      <c r="NOK2386" s="467"/>
      <c r="NOL2386" s="467"/>
      <c r="NOM2386" s="467"/>
      <c r="NON2386" s="467"/>
      <c r="NOO2386" s="467"/>
      <c r="NOP2386" s="467"/>
      <c r="NOQ2386" s="467"/>
      <c r="NOR2386" s="467"/>
      <c r="NOS2386" s="467"/>
      <c r="NOT2386" s="467"/>
      <c r="NOU2386" s="467"/>
      <c r="NOV2386" s="1055"/>
      <c r="NOW2386" s="695"/>
      <c r="NOX2386" s="696"/>
      <c r="NOY2386" s="696"/>
      <c r="NOZ2386" s="697"/>
      <c r="NPA2386" s="697"/>
      <c r="NPB2386" s="473"/>
      <c r="NPC2386" s="470"/>
      <c r="NPD2386" s="470"/>
      <c r="NPE2386" s="470"/>
      <c r="NPF2386" s="677"/>
      <c r="NPG2386" s="470"/>
      <c r="NPH2386" s="467"/>
      <c r="NPI2386" s="559"/>
      <c r="NPJ2386" s="467"/>
      <c r="NPK2386" s="467"/>
      <c r="NPL2386" s="467"/>
      <c r="NPM2386" s="467"/>
      <c r="NPN2386" s="467"/>
      <c r="NPO2386" s="467"/>
      <c r="NPP2386" s="467"/>
      <c r="NPQ2386" s="467"/>
      <c r="NPR2386" s="467"/>
      <c r="NPS2386" s="467"/>
      <c r="NPT2386" s="467"/>
      <c r="NPU2386" s="467"/>
      <c r="NPV2386" s="467"/>
      <c r="NPW2386" s="467"/>
      <c r="NPX2386" s="467"/>
      <c r="NPY2386" s="467"/>
      <c r="NPZ2386" s="467"/>
      <c r="NQA2386" s="467"/>
      <c r="NQB2386" s="467"/>
      <c r="NQC2386" s="467"/>
      <c r="NQD2386" s="467"/>
      <c r="NQE2386" s="467"/>
      <c r="NQF2386" s="1055"/>
      <c r="NQG2386" s="695"/>
      <c r="NQH2386" s="696"/>
      <c r="NQI2386" s="696"/>
      <c r="NQJ2386" s="697"/>
      <c r="NQK2386" s="697"/>
      <c r="NQL2386" s="473"/>
      <c r="NQM2386" s="470"/>
      <c r="NQN2386" s="470"/>
      <c r="NQO2386" s="470"/>
      <c r="NQP2386" s="677"/>
      <c r="NQQ2386" s="470"/>
      <c r="NQR2386" s="467"/>
      <c r="NQS2386" s="559"/>
      <c r="NQT2386" s="467"/>
      <c r="NQU2386" s="467"/>
      <c r="NQV2386" s="467"/>
      <c r="NQW2386" s="467"/>
      <c r="NQX2386" s="467"/>
      <c r="NQY2386" s="467"/>
      <c r="NQZ2386" s="467"/>
      <c r="NRA2386" s="467"/>
      <c r="NRB2386" s="467"/>
      <c r="NRC2386" s="467"/>
      <c r="NRD2386" s="467"/>
      <c r="NRE2386" s="467"/>
      <c r="NRF2386" s="467"/>
      <c r="NRG2386" s="467"/>
      <c r="NRH2386" s="467"/>
      <c r="NRI2386" s="467"/>
      <c r="NRJ2386" s="467"/>
      <c r="NRK2386" s="467"/>
      <c r="NRL2386" s="467"/>
      <c r="NRM2386" s="467"/>
      <c r="NRN2386" s="467"/>
      <c r="NRO2386" s="467"/>
      <c r="NRP2386" s="1055"/>
      <c r="NRQ2386" s="695"/>
      <c r="NRR2386" s="696"/>
      <c r="NRS2386" s="696"/>
      <c r="NRT2386" s="697"/>
      <c r="NRU2386" s="697"/>
      <c r="NRV2386" s="473"/>
      <c r="NRW2386" s="470"/>
      <c r="NRX2386" s="470"/>
      <c r="NRY2386" s="470"/>
      <c r="NRZ2386" s="677"/>
      <c r="NSA2386" s="470"/>
      <c r="NSB2386" s="467"/>
      <c r="NSC2386" s="559"/>
      <c r="NSD2386" s="467"/>
      <c r="NSE2386" s="467"/>
      <c r="NSF2386" s="467"/>
      <c r="NSG2386" s="467"/>
      <c r="NSH2386" s="467"/>
      <c r="NSI2386" s="467"/>
      <c r="NSJ2386" s="467"/>
      <c r="NSK2386" s="467"/>
      <c r="NSL2386" s="467"/>
      <c r="NSM2386" s="467"/>
      <c r="NSN2386" s="467"/>
      <c r="NSO2386" s="467"/>
      <c r="NSP2386" s="467"/>
      <c r="NSQ2386" s="467"/>
      <c r="NSR2386" s="467"/>
      <c r="NSS2386" s="467"/>
      <c r="NST2386" s="467"/>
      <c r="NSU2386" s="467"/>
      <c r="NSV2386" s="467"/>
      <c r="NSW2386" s="467"/>
      <c r="NSX2386" s="467"/>
      <c r="NSY2386" s="467"/>
      <c r="NSZ2386" s="1055"/>
      <c r="NTA2386" s="695"/>
      <c r="NTB2386" s="696"/>
      <c r="NTC2386" s="696"/>
      <c r="NTD2386" s="697"/>
      <c r="NTE2386" s="697"/>
      <c r="NTF2386" s="473"/>
      <c r="NTG2386" s="470"/>
      <c r="NTH2386" s="470"/>
      <c r="NTI2386" s="470"/>
      <c r="NTJ2386" s="677"/>
      <c r="NTK2386" s="470"/>
      <c r="NTL2386" s="467"/>
      <c r="NTM2386" s="559"/>
      <c r="NTN2386" s="467"/>
      <c r="NTO2386" s="467"/>
      <c r="NTP2386" s="467"/>
      <c r="NTQ2386" s="467"/>
      <c r="NTR2386" s="467"/>
      <c r="NTS2386" s="467"/>
      <c r="NTT2386" s="467"/>
      <c r="NTU2386" s="467"/>
      <c r="NTV2386" s="467"/>
      <c r="NTW2386" s="467"/>
      <c r="NTX2386" s="467"/>
      <c r="NTY2386" s="467"/>
      <c r="NTZ2386" s="467"/>
      <c r="NUA2386" s="467"/>
      <c r="NUB2386" s="467"/>
      <c r="NUC2386" s="467"/>
      <c r="NUD2386" s="467"/>
      <c r="NUE2386" s="467"/>
      <c r="NUF2386" s="467"/>
      <c r="NUG2386" s="467"/>
      <c r="NUH2386" s="467"/>
      <c r="NUI2386" s="467"/>
      <c r="NUJ2386" s="1055"/>
      <c r="NUK2386" s="695"/>
      <c r="NUL2386" s="696"/>
      <c r="NUM2386" s="696"/>
      <c r="NUN2386" s="697"/>
      <c r="NUO2386" s="697"/>
      <c r="NUP2386" s="473"/>
      <c r="NUQ2386" s="470"/>
      <c r="NUR2386" s="470"/>
      <c r="NUS2386" s="470"/>
      <c r="NUT2386" s="677"/>
      <c r="NUU2386" s="470"/>
      <c r="NUV2386" s="467"/>
      <c r="NUW2386" s="559"/>
      <c r="NUX2386" s="467"/>
      <c r="NUY2386" s="467"/>
      <c r="NUZ2386" s="467"/>
      <c r="NVA2386" s="467"/>
      <c r="NVB2386" s="467"/>
      <c r="NVC2386" s="467"/>
      <c r="NVD2386" s="467"/>
      <c r="NVE2386" s="467"/>
      <c r="NVF2386" s="467"/>
      <c r="NVG2386" s="467"/>
      <c r="NVH2386" s="467"/>
      <c r="NVI2386" s="467"/>
      <c r="NVJ2386" s="467"/>
      <c r="NVK2386" s="467"/>
      <c r="NVL2386" s="467"/>
      <c r="NVM2386" s="467"/>
      <c r="NVN2386" s="467"/>
      <c r="NVO2386" s="467"/>
      <c r="NVP2386" s="467"/>
      <c r="NVQ2386" s="467"/>
      <c r="NVR2386" s="467"/>
      <c r="NVS2386" s="467"/>
      <c r="NVT2386" s="1055"/>
      <c r="NVU2386" s="695"/>
      <c r="NVV2386" s="696"/>
      <c r="NVW2386" s="696"/>
      <c r="NVX2386" s="697"/>
      <c r="NVY2386" s="697"/>
      <c r="NVZ2386" s="473"/>
      <c r="NWA2386" s="470"/>
      <c r="NWB2386" s="470"/>
      <c r="NWC2386" s="470"/>
      <c r="NWD2386" s="677"/>
      <c r="NWE2386" s="470"/>
      <c r="NWF2386" s="467"/>
      <c r="NWG2386" s="559"/>
      <c r="NWH2386" s="467"/>
      <c r="NWI2386" s="467"/>
      <c r="NWJ2386" s="467"/>
      <c r="NWK2386" s="467"/>
      <c r="NWL2386" s="467"/>
      <c r="NWM2386" s="467"/>
      <c r="NWN2386" s="467"/>
      <c r="NWO2386" s="467"/>
      <c r="NWP2386" s="467"/>
      <c r="NWQ2386" s="467"/>
      <c r="NWR2386" s="467"/>
      <c r="NWS2386" s="467"/>
      <c r="NWT2386" s="467"/>
      <c r="NWU2386" s="467"/>
      <c r="NWV2386" s="467"/>
      <c r="NWW2386" s="467"/>
      <c r="NWX2386" s="467"/>
      <c r="NWY2386" s="467"/>
      <c r="NWZ2386" s="467"/>
      <c r="NXA2386" s="467"/>
      <c r="NXB2386" s="467"/>
      <c r="NXC2386" s="467"/>
      <c r="NXD2386" s="1055"/>
      <c r="NXE2386" s="695"/>
      <c r="NXF2386" s="696"/>
      <c r="NXG2386" s="696"/>
      <c r="NXH2386" s="697"/>
      <c r="NXI2386" s="697"/>
      <c r="NXJ2386" s="473"/>
      <c r="NXK2386" s="470"/>
      <c r="NXL2386" s="470"/>
      <c r="NXM2386" s="470"/>
      <c r="NXN2386" s="677"/>
      <c r="NXO2386" s="470"/>
      <c r="NXP2386" s="467"/>
      <c r="NXQ2386" s="559"/>
      <c r="NXR2386" s="467"/>
      <c r="NXS2386" s="467"/>
      <c r="NXT2386" s="467"/>
      <c r="NXU2386" s="467"/>
      <c r="NXV2386" s="467"/>
      <c r="NXW2386" s="467"/>
      <c r="NXX2386" s="467"/>
      <c r="NXY2386" s="467"/>
      <c r="NXZ2386" s="467"/>
      <c r="NYA2386" s="467"/>
      <c r="NYB2386" s="467"/>
      <c r="NYC2386" s="467"/>
      <c r="NYD2386" s="467"/>
      <c r="NYE2386" s="467"/>
      <c r="NYF2386" s="467"/>
      <c r="NYG2386" s="467"/>
      <c r="NYH2386" s="467"/>
      <c r="NYI2386" s="467"/>
      <c r="NYJ2386" s="467"/>
      <c r="NYK2386" s="467"/>
      <c r="NYL2386" s="467"/>
      <c r="NYM2386" s="467"/>
      <c r="NYN2386" s="1055"/>
      <c r="NYO2386" s="695"/>
      <c r="NYP2386" s="696"/>
      <c r="NYQ2386" s="696"/>
      <c r="NYR2386" s="697"/>
      <c r="NYS2386" s="697"/>
      <c r="NYT2386" s="473"/>
      <c r="NYU2386" s="470"/>
      <c r="NYV2386" s="470"/>
      <c r="NYW2386" s="470"/>
      <c r="NYX2386" s="677"/>
      <c r="NYY2386" s="470"/>
      <c r="NYZ2386" s="467"/>
      <c r="NZA2386" s="559"/>
      <c r="NZB2386" s="467"/>
      <c r="NZC2386" s="467"/>
      <c r="NZD2386" s="467"/>
      <c r="NZE2386" s="467"/>
      <c r="NZF2386" s="467"/>
      <c r="NZG2386" s="467"/>
      <c r="NZH2386" s="467"/>
      <c r="NZI2386" s="467"/>
      <c r="NZJ2386" s="467"/>
      <c r="NZK2386" s="467"/>
      <c r="NZL2386" s="467"/>
      <c r="NZM2386" s="467"/>
      <c r="NZN2386" s="467"/>
      <c r="NZO2386" s="467"/>
      <c r="NZP2386" s="467"/>
      <c r="NZQ2386" s="467"/>
      <c r="NZR2386" s="467"/>
      <c r="NZS2386" s="467"/>
      <c r="NZT2386" s="467"/>
      <c r="NZU2386" s="467"/>
      <c r="NZV2386" s="467"/>
      <c r="NZW2386" s="467"/>
      <c r="NZX2386" s="1055"/>
      <c r="NZY2386" s="695"/>
      <c r="NZZ2386" s="696"/>
      <c r="OAA2386" s="696"/>
      <c r="OAB2386" s="697"/>
      <c r="OAC2386" s="697"/>
      <c r="OAD2386" s="473"/>
      <c r="OAE2386" s="470"/>
      <c r="OAF2386" s="470"/>
      <c r="OAG2386" s="470"/>
      <c r="OAH2386" s="677"/>
      <c r="OAI2386" s="470"/>
      <c r="OAJ2386" s="467"/>
      <c r="OAK2386" s="559"/>
      <c r="OAL2386" s="467"/>
      <c r="OAM2386" s="467"/>
      <c r="OAN2386" s="467"/>
      <c r="OAO2386" s="467"/>
      <c r="OAP2386" s="467"/>
      <c r="OAQ2386" s="467"/>
      <c r="OAR2386" s="467"/>
      <c r="OAS2386" s="467"/>
      <c r="OAT2386" s="467"/>
      <c r="OAU2386" s="467"/>
      <c r="OAV2386" s="467"/>
      <c r="OAW2386" s="467"/>
      <c r="OAX2386" s="467"/>
      <c r="OAY2386" s="467"/>
      <c r="OAZ2386" s="467"/>
      <c r="OBA2386" s="467"/>
      <c r="OBB2386" s="467"/>
      <c r="OBC2386" s="467"/>
      <c r="OBD2386" s="467"/>
      <c r="OBE2386" s="467"/>
      <c r="OBF2386" s="467"/>
      <c r="OBG2386" s="467"/>
      <c r="OBH2386" s="1055"/>
      <c r="OBI2386" s="695"/>
      <c r="OBJ2386" s="696"/>
      <c r="OBK2386" s="696"/>
      <c r="OBL2386" s="697"/>
      <c r="OBM2386" s="697"/>
      <c r="OBN2386" s="473"/>
      <c r="OBO2386" s="470"/>
      <c r="OBP2386" s="470"/>
      <c r="OBQ2386" s="470"/>
      <c r="OBR2386" s="677"/>
      <c r="OBS2386" s="470"/>
      <c r="OBT2386" s="467"/>
      <c r="OBU2386" s="559"/>
      <c r="OBV2386" s="467"/>
      <c r="OBW2386" s="467"/>
      <c r="OBX2386" s="467"/>
      <c r="OBY2386" s="467"/>
      <c r="OBZ2386" s="467"/>
      <c r="OCA2386" s="467"/>
      <c r="OCB2386" s="467"/>
      <c r="OCC2386" s="467"/>
      <c r="OCD2386" s="467"/>
      <c r="OCE2386" s="467"/>
      <c r="OCF2386" s="467"/>
      <c r="OCG2386" s="467"/>
      <c r="OCH2386" s="467"/>
      <c r="OCI2386" s="467"/>
      <c r="OCJ2386" s="467"/>
      <c r="OCK2386" s="467"/>
      <c r="OCL2386" s="467"/>
      <c r="OCM2386" s="467"/>
      <c r="OCN2386" s="467"/>
      <c r="OCO2386" s="467"/>
      <c r="OCP2386" s="467"/>
      <c r="OCQ2386" s="467"/>
      <c r="OCR2386" s="1055"/>
      <c r="OCS2386" s="695"/>
      <c r="OCT2386" s="696"/>
      <c r="OCU2386" s="696"/>
      <c r="OCV2386" s="697"/>
      <c r="OCW2386" s="697"/>
      <c r="OCX2386" s="473"/>
      <c r="OCY2386" s="470"/>
      <c r="OCZ2386" s="470"/>
      <c r="ODA2386" s="470"/>
      <c r="ODB2386" s="677"/>
      <c r="ODC2386" s="470"/>
      <c r="ODD2386" s="467"/>
      <c r="ODE2386" s="559"/>
      <c r="ODF2386" s="467"/>
      <c r="ODG2386" s="467"/>
      <c r="ODH2386" s="467"/>
      <c r="ODI2386" s="467"/>
      <c r="ODJ2386" s="467"/>
      <c r="ODK2386" s="467"/>
      <c r="ODL2386" s="467"/>
      <c r="ODM2386" s="467"/>
      <c r="ODN2386" s="467"/>
      <c r="ODO2386" s="467"/>
      <c r="ODP2386" s="467"/>
      <c r="ODQ2386" s="467"/>
      <c r="ODR2386" s="467"/>
      <c r="ODS2386" s="467"/>
      <c r="ODT2386" s="467"/>
      <c r="ODU2386" s="467"/>
      <c r="ODV2386" s="467"/>
      <c r="ODW2386" s="467"/>
      <c r="ODX2386" s="467"/>
      <c r="ODY2386" s="467"/>
      <c r="ODZ2386" s="467"/>
      <c r="OEA2386" s="467"/>
      <c r="OEB2386" s="1055"/>
      <c r="OEC2386" s="695"/>
      <c r="OED2386" s="696"/>
      <c r="OEE2386" s="696"/>
      <c r="OEF2386" s="697"/>
      <c r="OEG2386" s="697"/>
      <c r="OEH2386" s="473"/>
      <c r="OEI2386" s="470"/>
      <c r="OEJ2386" s="470"/>
      <c r="OEK2386" s="470"/>
      <c r="OEL2386" s="677"/>
      <c r="OEM2386" s="470"/>
      <c r="OEN2386" s="467"/>
      <c r="OEO2386" s="559"/>
      <c r="OEP2386" s="467"/>
      <c r="OEQ2386" s="467"/>
      <c r="OER2386" s="467"/>
      <c r="OES2386" s="467"/>
      <c r="OET2386" s="467"/>
      <c r="OEU2386" s="467"/>
      <c r="OEV2386" s="467"/>
      <c r="OEW2386" s="467"/>
      <c r="OEX2386" s="467"/>
      <c r="OEY2386" s="467"/>
      <c r="OEZ2386" s="467"/>
      <c r="OFA2386" s="467"/>
      <c r="OFB2386" s="467"/>
      <c r="OFC2386" s="467"/>
      <c r="OFD2386" s="467"/>
      <c r="OFE2386" s="467"/>
      <c r="OFF2386" s="467"/>
      <c r="OFG2386" s="467"/>
      <c r="OFH2386" s="467"/>
      <c r="OFI2386" s="467"/>
      <c r="OFJ2386" s="467"/>
      <c r="OFK2386" s="467"/>
      <c r="OFL2386" s="1055"/>
      <c r="OFM2386" s="695"/>
      <c r="OFN2386" s="696"/>
      <c r="OFO2386" s="696"/>
      <c r="OFP2386" s="697"/>
      <c r="OFQ2386" s="697"/>
      <c r="OFR2386" s="473"/>
      <c r="OFS2386" s="470"/>
      <c r="OFT2386" s="470"/>
      <c r="OFU2386" s="470"/>
      <c r="OFV2386" s="677"/>
      <c r="OFW2386" s="470"/>
      <c r="OFX2386" s="467"/>
      <c r="OFY2386" s="559"/>
      <c r="OFZ2386" s="467"/>
      <c r="OGA2386" s="467"/>
      <c r="OGB2386" s="467"/>
      <c r="OGC2386" s="467"/>
      <c r="OGD2386" s="467"/>
      <c r="OGE2386" s="467"/>
      <c r="OGF2386" s="467"/>
      <c r="OGG2386" s="467"/>
      <c r="OGH2386" s="467"/>
      <c r="OGI2386" s="467"/>
      <c r="OGJ2386" s="467"/>
      <c r="OGK2386" s="467"/>
      <c r="OGL2386" s="467"/>
      <c r="OGM2386" s="467"/>
      <c r="OGN2386" s="467"/>
      <c r="OGO2386" s="467"/>
      <c r="OGP2386" s="467"/>
      <c r="OGQ2386" s="467"/>
      <c r="OGR2386" s="467"/>
      <c r="OGS2386" s="467"/>
      <c r="OGT2386" s="467"/>
      <c r="OGU2386" s="467"/>
      <c r="OGV2386" s="1055"/>
      <c r="OGW2386" s="695"/>
      <c r="OGX2386" s="696"/>
      <c r="OGY2386" s="696"/>
      <c r="OGZ2386" s="697"/>
      <c r="OHA2386" s="697"/>
      <c r="OHB2386" s="473"/>
      <c r="OHC2386" s="470"/>
      <c r="OHD2386" s="470"/>
      <c r="OHE2386" s="470"/>
      <c r="OHF2386" s="677"/>
      <c r="OHG2386" s="470"/>
      <c r="OHH2386" s="467"/>
      <c r="OHI2386" s="559"/>
      <c r="OHJ2386" s="467"/>
      <c r="OHK2386" s="467"/>
      <c r="OHL2386" s="467"/>
      <c r="OHM2386" s="467"/>
      <c r="OHN2386" s="467"/>
      <c r="OHO2386" s="467"/>
      <c r="OHP2386" s="467"/>
      <c r="OHQ2386" s="467"/>
      <c r="OHR2386" s="467"/>
      <c r="OHS2386" s="467"/>
      <c r="OHT2386" s="467"/>
      <c r="OHU2386" s="467"/>
      <c r="OHV2386" s="467"/>
      <c r="OHW2386" s="467"/>
      <c r="OHX2386" s="467"/>
      <c r="OHY2386" s="467"/>
      <c r="OHZ2386" s="467"/>
      <c r="OIA2386" s="467"/>
      <c r="OIB2386" s="467"/>
      <c r="OIC2386" s="467"/>
      <c r="OID2386" s="467"/>
      <c r="OIE2386" s="467"/>
      <c r="OIF2386" s="1055"/>
      <c r="OIG2386" s="695"/>
      <c r="OIH2386" s="696"/>
      <c r="OII2386" s="696"/>
      <c r="OIJ2386" s="697"/>
      <c r="OIK2386" s="697"/>
      <c r="OIL2386" s="473"/>
      <c r="OIM2386" s="470"/>
      <c r="OIN2386" s="470"/>
      <c r="OIO2386" s="470"/>
      <c r="OIP2386" s="677"/>
      <c r="OIQ2386" s="470"/>
      <c r="OIR2386" s="467"/>
      <c r="OIS2386" s="559"/>
      <c r="OIT2386" s="467"/>
      <c r="OIU2386" s="467"/>
      <c r="OIV2386" s="467"/>
      <c r="OIW2386" s="467"/>
      <c r="OIX2386" s="467"/>
      <c r="OIY2386" s="467"/>
      <c r="OIZ2386" s="467"/>
      <c r="OJA2386" s="467"/>
      <c r="OJB2386" s="467"/>
      <c r="OJC2386" s="467"/>
      <c r="OJD2386" s="467"/>
      <c r="OJE2386" s="467"/>
      <c r="OJF2386" s="467"/>
      <c r="OJG2386" s="467"/>
      <c r="OJH2386" s="467"/>
      <c r="OJI2386" s="467"/>
      <c r="OJJ2386" s="467"/>
      <c r="OJK2386" s="467"/>
      <c r="OJL2386" s="467"/>
      <c r="OJM2386" s="467"/>
      <c r="OJN2386" s="467"/>
      <c r="OJO2386" s="467"/>
      <c r="OJP2386" s="1055"/>
      <c r="OJQ2386" s="695"/>
      <c r="OJR2386" s="696"/>
      <c r="OJS2386" s="696"/>
      <c r="OJT2386" s="697"/>
      <c r="OJU2386" s="697"/>
      <c r="OJV2386" s="473"/>
      <c r="OJW2386" s="470"/>
      <c r="OJX2386" s="470"/>
      <c r="OJY2386" s="470"/>
      <c r="OJZ2386" s="677"/>
      <c r="OKA2386" s="470"/>
      <c r="OKB2386" s="467"/>
      <c r="OKC2386" s="559"/>
      <c r="OKD2386" s="467"/>
      <c r="OKE2386" s="467"/>
      <c r="OKF2386" s="467"/>
      <c r="OKG2386" s="467"/>
      <c r="OKH2386" s="467"/>
      <c r="OKI2386" s="467"/>
      <c r="OKJ2386" s="467"/>
      <c r="OKK2386" s="467"/>
      <c r="OKL2386" s="467"/>
      <c r="OKM2386" s="467"/>
      <c r="OKN2386" s="467"/>
      <c r="OKO2386" s="467"/>
      <c r="OKP2386" s="467"/>
      <c r="OKQ2386" s="467"/>
      <c r="OKR2386" s="467"/>
      <c r="OKS2386" s="467"/>
      <c r="OKT2386" s="467"/>
      <c r="OKU2386" s="467"/>
      <c r="OKV2386" s="467"/>
      <c r="OKW2386" s="467"/>
      <c r="OKX2386" s="467"/>
      <c r="OKY2386" s="467"/>
      <c r="OKZ2386" s="1055"/>
      <c r="OLA2386" s="695"/>
      <c r="OLB2386" s="696"/>
      <c r="OLC2386" s="696"/>
      <c r="OLD2386" s="697"/>
      <c r="OLE2386" s="697"/>
      <c r="OLF2386" s="473"/>
      <c r="OLG2386" s="470"/>
      <c r="OLH2386" s="470"/>
      <c r="OLI2386" s="470"/>
      <c r="OLJ2386" s="677"/>
      <c r="OLK2386" s="470"/>
      <c r="OLL2386" s="467"/>
      <c r="OLM2386" s="559"/>
      <c r="OLN2386" s="467"/>
      <c r="OLO2386" s="467"/>
      <c r="OLP2386" s="467"/>
      <c r="OLQ2386" s="467"/>
      <c r="OLR2386" s="467"/>
      <c r="OLS2386" s="467"/>
      <c r="OLT2386" s="467"/>
      <c r="OLU2386" s="467"/>
      <c r="OLV2386" s="467"/>
      <c r="OLW2386" s="467"/>
      <c r="OLX2386" s="467"/>
      <c r="OLY2386" s="467"/>
      <c r="OLZ2386" s="467"/>
      <c r="OMA2386" s="467"/>
      <c r="OMB2386" s="467"/>
      <c r="OMC2386" s="467"/>
      <c r="OMD2386" s="467"/>
      <c r="OME2386" s="467"/>
      <c r="OMF2386" s="467"/>
      <c r="OMG2386" s="467"/>
      <c r="OMH2386" s="467"/>
      <c r="OMI2386" s="467"/>
      <c r="OMJ2386" s="1055"/>
      <c r="OMK2386" s="695"/>
      <c r="OML2386" s="696"/>
      <c r="OMM2386" s="696"/>
      <c r="OMN2386" s="697"/>
      <c r="OMO2386" s="697"/>
      <c r="OMP2386" s="473"/>
      <c r="OMQ2386" s="470"/>
      <c r="OMR2386" s="470"/>
      <c r="OMS2386" s="470"/>
      <c r="OMT2386" s="677"/>
      <c r="OMU2386" s="470"/>
      <c r="OMV2386" s="467"/>
      <c r="OMW2386" s="559"/>
      <c r="OMX2386" s="467"/>
      <c r="OMY2386" s="467"/>
      <c r="OMZ2386" s="467"/>
      <c r="ONA2386" s="467"/>
      <c r="ONB2386" s="467"/>
      <c r="ONC2386" s="467"/>
      <c r="OND2386" s="467"/>
      <c r="ONE2386" s="467"/>
      <c r="ONF2386" s="467"/>
      <c r="ONG2386" s="467"/>
      <c r="ONH2386" s="467"/>
      <c r="ONI2386" s="467"/>
      <c r="ONJ2386" s="467"/>
      <c r="ONK2386" s="467"/>
      <c r="ONL2386" s="467"/>
      <c r="ONM2386" s="467"/>
      <c r="ONN2386" s="467"/>
      <c r="ONO2386" s="467"/>
      <c r="ONP2386" s="467"/>
      <c r="ONQ2386" s="467"/>
      <c r="ONR2386" s="467"/>
      <c r="ONS2386" s="467"/>
      <c r="ONT2386" s="1055"/>
      <c r="ONU2386" s="695"/>
      <c r="ONV2386" s="696"/>
      <c r="ONW2386" s="696"/>
      <c r="ONX2386" s="697"/>
      <c r="ONY2386" s="697"/>
      <c r="ONZ2386" s="473"/>
      <c r="OOA2386" s="470"/>
      <c r="OOB2386" s="470"/>
      <c r="OOC2386" s="470"/>
      <c r="OOD2386" s="677"/>
      <c r="OOE2386" s="470"/>
      <c r="OOF2386" s="467"/>
      <c r="OOG2386" s="559"/>
      <c r="OOH2386" s="467"/>
      <c r="OOI2386" s="467"/>
      <c r="OOJ2386" s="467"/>
      <c r="OOK2386" s="467"/>
      <c r="OOL2386" s="467"/>
      <c r="OOM2386" s="467"/>
      <c r="OON2386" s="467"/>
      <c r="OOO2386" s="467"/>
      <c r="OOP2386" s="467"/>
      <c r="OOQ2386" s="467"/>
      <c r="OOR2386" s="467"/>
      <c r="OOS2386" s="467"/>
      <c r="OOT2386" s="467"/>
      <c r="OOU2386" s="467"/>
      <c r="OOV2386" s="467"/>
      <c r="OOW2386" s="467"/>
      <c r="OOX2386" s="467"/>
      <c r="OOY2386" s="467"/>
      <c r="OOZ2386" s="467"/>
      <c r="OPA2386" s="467"/>
      <c r="OPB2386" s="467"/>
      <c r="OPC2386" s="467"/>
      <c r="OPD2386" s="1055"/>
      <c r="OPE2386" s="695"/>
      <c r="OPF2386" s="696"/>
      <c r="OPG2386" s="696"/>
      <c r="OPH2386" s="697"/>
      <c r="OPI2386" s="697"/>
      <c r="OPJ2386" s="473"/>
      <c r="OPK2386" s="470"/>
      <c r="OPL2386" s="470"/>
      <c r="OPM2386" s="470"/>
      <c r="OPN2386" s="677"/>
      <c r="OPO2386" s="470"/>
      <c r="OPP2386" s="467"/>
      <c r="OPQ2386" s="559"/>
      <c r="OPR2386" s="467"/>
      <c r="OPS2386" s="467"/>
      <c r="OPT2386" s="467"/>
      <c r="OPU2386" s="467"/>
      <c r="OPV2386" s="467"/>
      <c r="OPW2386" s="467"/>
      <c r="OPX2386" s="467"/>
      <c r="OPY2386" s="467"/>
      <c r="OPZ2386" s="467"/>
      <c r="OQA2386" s="467"/>
      <c r="OQB2386" s="467"/>
      <c r="OQC2386" s="467"/>
      <c r="OQD2386" s="467"/>
      <c r="OQE2386" s="467"/>
      <c r="OQF2386" s="467"/>
      <c r="OQG2386" s="467"/>
      <c r="OQH2386" s="467"/>
      <c r="OQI2386" s="467"/>
      <c r="OQJ2386" s="467"/>
      <c r="OQK2386" s="467"/>
      <c r="OQL2386" s="467"/>
      <c r="OQM2386" s="467"/>
      <c r="OQN2386" s="1055"/>
      <c r="OQO2386" s="695"/>
      <c r="OQP2386" s="696"/>
      <c r="OQQ2386" s="696"/>
      <c r="OQR2386" s="697"/>
      <c r="OQS2386" s="697"/>
      <c r="OQT2386" s="473"/>
      <c r="OQU2386" s="470"/>
      <c r="OQV2386" s="470"/>
      <c r="OQW2386" s="470"/>
      <c r="OQX2386" s="677"/>
      <c r="OQY2386" s="470"/>
      <c r="OQZ2386" s="467"/>
      <c r="ORA2386" s="559"/>
      <c r="ORB2386" s="467"/>
      <c r="ORC2386" s="467"/>
      <c r="ORD2386" s="467"/>
      <c r="ORE2386" s="467"/>
      <c r="ORF2386" s="467"/>
      <c r="ORG2386" s="467"/>
      <c r="ORH2386" s="467"/>
      <c r="ORI2386" s="467"/>
      <c r="ORJ2386" s="467"/>
      <c r="ORK2386" s="467"/>
      <c r="ORL2386" s="467"/>
      <c r="ORM2386" s="467"/>
      <c r="ORN2386" s="467"/>
      <c r="ORO2386" s="467"/>
      <c r="ORP2386" s="467"/>
      <c r="ORQ2386" s="467"/>
      <c r="ORR2386" s="467"/>
      <c r="ORS2386" s="467"/>
      <c r="ORT2386" s="467"/>
      <c r="ORU2386" s="467"/>
      <c r="ORV2386" s="467"/>
      <c r="ORW2386" s="467"/>
      <c r="ORX2386" s="1055"/>
      <c r="ORY2386" s="695"/>
      <c r="ORZ2386" s="696"/>
      <c r="OSA2386" s="696"/>
      <c r="OSB2386" s="697"/>
      <c r="OSC2386" s="697"/>
      <c r="OSD2386" s="473"/>
      <c r="OSE2386" s="470"/>
      <c r="OSF2386" s="470"/>
      <c r="OSG2386" s="470"/>
      <c r="OSH2386" s="677"/>
      <c r="OSI2386" s="470"/>
      <c r="OSJ2386" s="467"/>
      <c r="OSK2386" s="559"/>
      <c r="OSL2386" s="467"/>
      <c r="OSM2386" s="467"/>
      <c r="OSN2386" s="467"/>
      <c r="OSO2386" s="467"/>
      <c r="OSP2386" s="467"/>
      <c r="OSQ2386" s="467"/>
      <c r="OSR2386" s="467"/>
      <c r="OSS2386" s="467"/>
      <c r="OST2386" s="467"/>
      <c r="OSU2386" s="467"/>
      <c r="OSV2386" s="467"/>
      <c r="OSW2386" s="467"/>
      <c r="OSX2386" s="467"/>
      <c r="OSY2386" s="467"/>
      <c r="OSZ2386" s="467"/>
      <c r="OTA2386" s="467"/>
      <c r="OTB2386" s="467"/>
      <c r="OTC2386" s="467"/>
      <c r="OTD2386" s="467"/>
      <c r="OTE2386" s="467"/>
      <c r="OTF2386" s="467"/>
      <c r="OTG2386" s="467"/>
      <c r="OTH2386" s="1055"/>
      <c r="OTI2386" s="695"/>
      <c r="OTJ2386" s="696"/>
      <c r="OTK2386" s="696"/>
      <c r="OTL2386" s="697"/>
      <c r="OTM2386" s="697"/>
      <c r="OTN2386" s="473"/>
      <c r="OTO2386" s="470"/>
      <c r="OTP2386" s="470"/>
      <c r="OTQ2386" s="470"/>
      <c r="OTR2386" s="677"/>
      <c r="OTS2386" s="470"/>
      <c r="OTT2386" s="467"/>
      <c r="OTU2386" s="559"/>
      <c r="OTV2386" s="467"/>
      <c r="OTW2386" s="467"/>
      <c r="OTX2386" s="467"/>
      <c r="OTY2386" s="467"/>
      <c r="OTZ2386" s="467"/>
      <c r="OUA2386" s="467"/>
      <c r="OUB2386" s="467"/>
      <c r="OUC2386" s="467"/>
      <c r="OUD2386" s="467"/>
      <c r="OUE2386" s="467"/>
      <c r="OUF2386" s="467"/>
      <c r="OUG2386" s="467"/>
      <c r="OUH2386" s="467"/>
      <c r="OUI2386" s="467"/>
      <c r="OUJ2386" s="467"/>
      <c r="OUK2386" s="467"/>
      <c r="OUL2386" s="467"/>
      <c r="OUM2386" s="467"/>
      <c r="OUN2386" s="467"/>
      <c r="OUO2386" s="467"/>
      <c r="OUP2386" s="467"/>
      <c r="OUQ2386" s="467"/>
      <c r="OUR2386" s="1055"/>
      <c r="OUS2386" s="695"/>
      <c r="OUT2386" s="696"/>
      <c r="OUU2386" s="696"/>
      <c r="OUV2386" s="697"/>
      <c r="OUW2386" s="697"/>
      <c r="OUX2386" s="473"/>
      <c r="OUY2386" s="470"/>
      <c r="OUZ2386" s="470"/>
      <c r="OVA2386" s="470"/>
      <c r="OVB2386" s="677"/>
      <c r="OVC2386" s="470"/>
      <c r="OVD2386" s="467"/>
      <c r="OVE2386" s="559"/>
      <c r="OVF2386" s="467"/>
      <c r="OVG2386" s="467"/>
      <c r="OVH2386" s="467"/>
      <c r="OVI2386" s="467"/>
      <c r="OVJ2386" s="467"/>
      <c r="OVK2386" s="467"/>
      <c r="OVL2386" s="467"/>
      <c r="OVM2386" s="467"/>
      <c r="OVN2386" s="467"/>
      <c r="OVO2386" s="467"/>
      <c r="OVP2386" s="467"/>
      <c r="OVQ2386" s="467"/>
      <c r="OVR2386" s="467"/>
      <c r="OVS2386" s="467"/>
      <c r="OVT2386" s="467"/>
      <c r="OVU2386" s="467"/>
      <c r="OVV2386" s="467"/>
      <c r="OVW2386" s="467"/>
      <c r="OVX2386" s="467"/>
      <c r="OVY2386" s="467"/>
      <c r="OVZ2386" s="467"/>
      <c r="OWA2386" s="467"/>
      <c r="OWB2386" s="1055"/>
      <c r="OWC2386" s="695"/>
      <c r="OWD2386" s="696"/>
      <c r="OWE2386" s="696"/>
      <c r="OWF2386" s="697"/>
      <c r="OWG2386" s="697"/>
      <c r="OWH2386" s="473"/>
      <c r="OWI2386" s="470"/>
      <c r="OWJ2386" s="470"/>
      <c r="OWK2386" s="470"/>
      <c r="OWL2386" s="677"/>
      <c r="OWM2386" s="470"/>
      <c r="OWN2386" s="467"/>
      <c r="OWO2386" s="559"/>
      <c r="OWP2386" s="467"/>
      <c r="OWQ2386" s="467"/>
      <c r="OWR2386" s="467"/>
      <c r="OWS2386" s="467"/>
      <c r="OWT2386" s="467"/>
      <c r="OWU2386" s="467"/>
      <c r="OWV2386" s="467"/>
      <c r="OWW2386" s="467"/>
      <c r="OWX2386" s="467"/>
      <c r="OWY2386" s="467"/>
      <c r="OWZ2386" s="467"/>
      <c r="OXA2386" s="467"/>
      <c r="OXB2386" s="467"/>
      <c r="OXC2386" s="467"/>
      <c r="OXD2386" s="467"/>
      <c r="OXE2386" s="467"/>
      <c r="OXF2386" s="467"/>
      <c r="OXG2386" s="467"/>
      <c r="OXH2386" s="467"/>
      <c r="OXI2386" s="467"/>
      <c r="OXJ2386" s="467"/>
      <c r="OXK2386" s="467"/>
      <c r="OXL2386" s="1055"/>
      <c r="OXM2386" s="695"/>
      <c r="OXN2386" s="696"/>
      <c r="OXO2386" s="696"/>
      <c r="OXP2386" s="697"/>
      <c r="OXQ2386" s="697"/>
      <c r="OXR2386" s="473"/>
      <c r="OXS2386" s="470"/>
      <c r="OXT2386" s="470"/>
      <c r="OXU2386" s="470"/>
      <c r="OXV2386" s="677"/>
      <c r="OXW2386" s="470"/>
      <c r="OXX2386" s="467"/>
      <c r="OXY2386" s="559"/>
      <c r="OXZ2386" s="467"/>
      <c r="OYA2386" s="467"/>
      <c r="OYB2386" s="467"/>
      <c r="OYC2386" s="467"/>
      <c r="OYD2386" s="467"/>
      <c r="OYE2386" s="467"/>
      <c r="OYF2386" s="467"/>
      <c r="OYG2386" s="467"/>
      <c r="OYH2386" s="467"/>
      <c r="OYI2386" s="467"/>
      <c r="OYJ2386" s="467"/>
      <c r="OYK2386" s="467"/>
      <c r="OYL2386" s="467"/>
      <c r="OYM2386" s="467"/>
      <c r="OYN2386" s="467"/>
      <c r="OYO2386" s="467"/>
      <c r="OYP2386" s="467"/>
      <c r="OYQ2386" s="467"/>
      <c r="OYR2386" s="467"/>
      <c r="OYS2386" s="467"/>
      <c r="OYT2386" s="467"/>
      <c r="OYU2386" s="467"/>
      <c r="OYV2386" s="1055"/>
      <c r="OYW2386" s="695"/>
      <c r="OYX2386" s="696"/>
      <c r="OYY2386" s="696"/>
      <c r="OYZ2386" s="697"/>
      <c r="OZA2386" s="697"/>
      <c r="OZB2386" s="473"/>
      <c r="OZC2386" s="470"/>
      <c r="OZD2386" s="470"/>
      <c r="OZE2386" s="470"/>
      <c r="OZF2386" s="677"/>
      <c r="OZG2386" s="470"/>
      <c r="OZH2386" s="467"/>
      <c r="OZI2386" s="559"/>
      <c r="OZJ2386" s="467"/>
      <c r="OZK2386" s="467"/>
      <c r="OZL2386" s="467"/>
      <c r="OZM2386" s="467"/>
      <c r="OZN2386" s="467"/>
      <c r="OZO2386" s="467"/>
      <c r="OZP2386" s="467"/>
      <c r="OZQ2386" s="467"/>
      <c r="OZR2386" s="467"/>
      <c r="OZS2386" s="467"/>
      <c r="OZT2386" s="467"/>
      <c r="OZU2386" s="467"/>
      <c r="OZV2386" s="467"/>
      <c r="OZW2386" s="467"/>
      <c r="OZX2386" s="467"/>
      <c r="OZY2386" s="467"/>
      <c r="OZZ2386" s="467"/>
      <c r="PAA2386" s="467"/>
      <c r="PAB2386" s="467"/>
      <c r="PAC2386" s="467"/>
      <c r="PAD2386" s="467"/>
      <c r="PAE2386" s="467"/>
      <c r="PAF2386" s="1055"/>
      <c r="PAG2386" s="695"/>
      <c r="PAH2386" s="696"/>
      <c r="PAI2386" s="696"/>
      <c r="PAJ2386" s="697"/>
      <c r="PAK2386" s="697"/>
      <c r="PAL2386" s="473"/>
      <c r="PAM2386" s="470"/>
      <c r="PAN2386" s="470"/>
      <c r="PAO2386" s="470"/>
      <c r="PAP2386" s="677"/>
      <c r="PAQ2386" s="470"/>
      <c r="PAR2386" s="467"/>
      <c r="PAS2386" s="559"/>
      <c r="PAT2386" s="467"/>
      <c r="PAU2386" s="467"/>
      <c r="PAV2386" s="467"/>
      <c r="PAW2386" s="467"/>
      <c r="PAX2386" s="467"/>
      <c r="PAY2386" s="467"/>
      <c r="PAZ2386" s="467"/>
      <c r="PBA2386" s="467"/>
      <c r="PBB2386" s="467"/>
      <c r="PBC2386" s="467"/>
      <c r="PBD2386" s="467"/>
      <c r="PBE2386" s="467"/>
      <c r="PBF2386" s="467"/>
      <c r="PBG2386" s="467"/>
      <c r="PBH2386" s="467"/>
      <c r="PBI2386" s="467"/>
      <c r="PBJ2386" s="467"/>
      <c r="PBK2386" s="467"/>
      <c r="PBL2386" s="467"/>
      <c r="PBM2386" s="467"/>
      <c r="PBN2386" s="467"/>
      <c r="PBO2386" s="467"/>
      <c r="PBP2386" s="1055"/>
      <c r="PBQ2386" s="695"/>
      <c r="PBR2386" s="696"/>
      <c r="PBS2386" s="696"/>
      <c r="PBT2386" s="697"/>
      <c r="PBU2386" s="697"/>
      <c r="PBV2386" s="473"/>
      <c r="PBW2386" s="470"/>
      <c r="PBX2386" s="470"/>
      <c r="PBY2386" s="470"/>
      <c r="PBZ2386" s="677"/>
      <c r="PCA2386" s="470"/>
      <c r="PCB2386" s="467"/>
      <c r="PCC2386" s="559"/>
      <c r="PCD2386" s="467"/>
      <c r="PCE2386" s="467"/>
      <c r="PCF2386" s="467"/>
      <c r="PCG2386" s="467"/>
      <c r="PCH2386" s="467"/>
      <c r="PCI2386" s="467"/>
      <c r="PCJ2386" s="467"/>
      <c r="PCK2386" s="467"/>
      <c r="PCL2386" s="467"/>
      <c r="PCM2386" s="467"/>
      <c r="PCN2386" s="467"/>
      <c r="PCO2386" s="467"/>
      <c r="PCP2386" s="467"/>
      <c r="PCQ2386" s="467"/>
      <c r="PCR2386" s="467"/>
      <c r="PCS2386" s="467"/>
      <c r="PCT2386" s="467"/>
      <c r="PCU2386" s="467"/>
      <c r="PCV2386" s="467"/>
      <c r="PCW2386" s="467"/>
      <c r="PCX2386" s="467"/>
      <c r="PCY2386" s="467"/>
      <c r="PCZ2386" s="1055"/>
      <c r="PDA2386" s="695"/>
      <c r="PDB2386" s="696"/>
      <c r="PDC2386" s="696"/>
      <c r="PDD2386" s="697"/>
      <c r="PDE2386" s="697"/>
      <c r="PDF2386" s="473"/>
      <c r="PDG2386" s="470"/>
      <c r="PDH2386" s="470"/>
      <c r="PDI2386" s="470"/>
      <c r="PDJ2386" s="677"/>
      <c r="PDK2386" s="470"/>
      <c r="PDL2386" s="467"/>
      <c r="PDM2386" s="559"/>
      <c r="PDN2386" s="467"/>
      <c r="PDO2386" s="467"/>
      <c r="PDP2386" s="467"/>
      <c r="PDQ2386" s="467"/>
      <c r="PDR2386" s="467"/>
      <c r="PDS2386" s="467"/>
      <c r="PDT2386" s="467"/>
      <c r="PDU2386" s="467"/>
      <c r="PDV2386" s="467"/>
      <c r="PDW2386" s="467"/>
      <c r="PDX2386" s="467"/>
      <c r="PDY2386" s="467"/>
      <c r="PDZ2386" s="467"/>
      <c r="PEA2386" s="467"/>
      <c r="PEB2386" s="467"/>
      <c r="PEC2386" s="467"/>
      <c r="PED2386" s="467"/>
      <c r="PEE2386" s="467"/>
      <c r="PEF2386" s="467"/>
      <c r="PEG2386" s="467"/>
      <c r="PEH2386" s="467"/>
      <c r="PEI2386" s="467"/>
      <c r="PEJ2386" s="1055"/>
      <c r="PEK2386" s="695"/>
      <c r="PEL2386" s="696"/>
      <c r="PEM2386" s="696"/>
      <c r="PEN2386" s="697"/>
      <c r="PEO2386" s="697"/>
      <c r="PEP2386" s="473"/>
      <c r="PEQ2386" s="470"/>
      <c r="PER2386" s="470"/>
      <c r="PES2386" s="470"/>
      <c r="PET2386" s="677"/>
      <c r="PEU2386" s="470"/>
      <c r="PEV2386" s="467"/>
      <c r="PEW2386" s="559"/>
      <c r="PEX2386" s="467"/>
      <c r="PEY2386" s="467"/>
      <c r="PEZ2386" s="467"/>
      <c r="PFA2386" s="467"/>
      <c r="PFB2386" s="467"/>
      <c r="PFC2386" s="467"/>
      <c r="PFD2386" s="467"/>
      <c r="PFE2386" s="467"/>
      <c r="PFF2386" s="467"/>
      <c r="PFG2386" s="467"/>
      <c r="PFH2386" s="467"/>
      <c r="PFI2386" s="467"/>
      <c r="PFJ2386" s="467"/>
      <c r="PFK2386" s="467"/>
      <c r="PFL2386" s="467"/>
      <c r="PFM2386" s="467"/>
      <c r="PFN2386" s="467"/>
      <c r="PFO2386" s="467"/>
      <c r="PFP2386" s="467"/>
      <c r="PFQ2386" s="467"/>
      <c r="PFR2386" s="467"/>
      <c r="PFS2386" s="467"/>
      <c r="PFT2386" s="1055"/>
      <c r="PFU2386" s="695"/>
      <c r="PFV2386" s="696"/>
      <c r="PFW2386" s="696"/>
      <c r="PFX2386" s="697"/>
      <c r="PFY2386" s="697"/>
      <c r="PFZ2386" s="473"/>
      <c r="PGA2386" s="470"/>
      <c r="PGB2386" s="470"/>
      <c r="PGC2386" s="470"/>
      <c r="PGD2386" s="677"/>
      <c r="PGE2386" s="470"/>
      <c r="PGF2386" s="467"/>
      <c r="PGG2386" s="559"/>
      <c r="PGH2386" s="467"/>
      <c r="PGI2386" s="467"/>
      <c r="PGJ2386" s="467"/>
      <c r="PGK2386" s="467"/>
      <c r="PGL2386" s="467"/>
      <c r="PGM2386" s="467"/>
      <c r="PGN2386" s="467"/>
      <c r="PGO2386" s="467"/>
      <c r="PGP2386" s="467"/>
      <c r="PGQ2386" s="467"/>
      <c r="PGR2386" s="467"/>
      <c r="PGS2386" s="467"/>
      <c r="PGT2386" s="467"/>
      <c r="PGU2386" s="467"/>
      <c r="PGV2386" s="467"/>
      <c r="PGW2386" s="467"/>
      <c r="PGX2386" s="467"/>
      <c r="PGY2386" s="467"/>
      <c r="PGZ2386" s="467"/>
      <c r="PHA2386" s="467"/>
      <c r="PHB2386" s="467"/>
      <c r="PHC2386" s="467"/>
      <c r="PHD2386" s="1055"/>
      <c r="PHE2386" s="695"/>
      <c r="PHF2386" s="696"/>
      <c r="PHG2386" s="696"/>
      <c r="PHH2386" s="697"/>
      <c r="PHI2386" s="697"/>
      <c r="PHJ2386" s="473"/>
      <c r="PHK2386" s="470"/>
      <c r="PHL2386" s="470"/>
      <c r="PHM2386" s="470"/>
      <c r="PHN2386" s="677"/>
      <c r="PHO2386" s="470"/>
      <c r="PHP2386" s="467"/>
      <c r="PHQ2386" s="559"/>
      <c r="PHR2386" s="467"/>
      <c r="PHS2386" s="467"/>
      <c r="PHT2386" s="467"/>
      <c r="PHU2386" s="467"/>
      <c r="PHV2386" s="467"/>
      <c r="PHW2386" s="467"/>
      <c r="PHX2386" s="467"/>
      <c r="PHY2386" s="467"/>
      <c r="PHZ2386" s="467"/>
      <c r="PIA2386" s="467"/>
      <c r="PIB2386" s="467"/>
      <c r="PIC2386" s="467"/>
      <c r="PID2386" s="467"/>
      <c r="PIE2386" s="467"/>
      <c r="PIF2386" s="467"/>
      <c r="PIG2386" s="467"/>
      <c r="PIH2386" s="467"/>
      <c r="PII2386" s="467"/>
      <c r="PIJ2386" s="467"/>
      <c r="PIK2386" s="467"/>
      <c r="PIL2386" s="467"/>
      <c r="PIM2386" s="467"/>
      <c r="PIN2386" s="1055"/>
      <c r="PIO2386" s="695"/>
      <c r="PIP2386" s="696"/>
      <c r="PIQ2386" s="696"/>
      <c r="PIR2386" s="697"/>
      <c r="PIS2386" s="697"/>
      <c r="PIT2386" s="473"/>
      <c r="PIU2386" s="470"/>
      <c r="PIV2386" s="470"/>
      <c r="PIW2386" s="470"/>
      <c r="PIX2386" s="677"/>
      <c r="PIY2386" s="470"/>
      <c r="PIZ2386" s="467"/>
      <c r="PJA2386" s="559"/>
      <c r="PJB2386" s="467"/>
      <c r="PJC2386" s="467"/>
      <c r="PJD2386" s="467"/>
      <c r="PJE2386" s="467"/>
      <c r="PJF2386" s="467"/>
      <c r="PJG2386" s="467"/>
      <c r="PJH2386" s="467"/>
      <c r="PJI2386" s="467"/>
      <c r="PJJ2386" s="467"/>
      <c r="PJK2386" s="467"/>
      <c r="PJL2386" s="467"/>
      <c r="PJM2386" s="467"/>
      <c r="PJN2386" s="467"/>
      <c r="PJO2386" s="467"/>
      <c r="PJP2386" s="467"/>
      <c r="PJQ2386" s="467"/>
      <c r="PJR2386" s="467"/>
      <c r="PJS2386" s="467"/>
      <c r="PJT2386" s="467"/>
      <c r="PJU2386" s="467"/>
      <c r="PJV2386" s="467"/>
      <c r="PJW2386" s="467"/>
      <c r="PJX2386" s="1055"/>
      <c r="PJY2386" s="695"/>
      <c r="PJZ2386" s="696"/>
      <c r="PKA2386" s="696"/>
      <c r="PKB2386" s="697"/>
      <c r="PKC2386" s="697"/>
      <c r="PKD2386" s="473"/>
      <c r="PKE2386" s="470"/>
      <c r="PKF2386" s="470"/>
      <c r="PKG2386" s="470"/>
      <c r="PKH2386" s="677"/>
      <c r="PKI2386" s="470"/>
      <c r="PKJ2386" s="467"/>
      <c r="PKK2386" s="559"/>
      <c r="PKL2386" s="467"/>
      <c r="PKM2386" s="467"/>
      <c r="PKN2386" s="467"/>
      <c r="PKO2386" s="467"/>
      <c r="PKP2386" s="467"/>
      <c r="PKQ2386" s="467"/>
      <c r="PKR2386" s="467"/>
      <c r="PKS2386" s="467"/>
      <c r="PKT2386" s="467"/>
      <c r="PKU2386" s="467"/>
      <c r="PKV2386" s="467"/>
      <c r="PKW2386" s="467"/>
      <c r="PKX2386" s="467"/>
      <c r="PKY2386" s="467"/>
      <c r="PKZ2386" s="467"/>
      <c r="PLA2386" s="467"/>
      <c r="PLB2386" s="467"/>
      <c r="PLC2386" s="467"/>
      <c r="PLD2386" s="467"/>
      <c r="PLE2386" s="467"/>
      <c r="PLF2386" s="467"/>
      <c r="PLG2386" s="467"/>
      <c r="PLH2386" s="1055"/>
      <c r="PLI2386" s="695"/>
      <c r="PLJ2386" s="696"/>
      <c r="PLK2386" s="696"/>
      <c r="PLL2386" s="697"/>
      <c r="PLM2386" s="697"/>
      <c r="PLN2386" s="473"/>
      <c r="PLO2386" s="470"/>
      <c r="PLP2386" s="470"/>
      <c r="PLQ2386" s="470"/>
      <c r="PLR2386" s="677"/>
      <c r="PLS2386" s="470"/>
      <c r="PLT2386" s="467"/>
      <c r="PLU2386" s="559"/>
      <c r="PLV2386" s="467"/>
      <c r="PLW2386" s="467"/>
      <c r="PLX2386" s="467"/>
      <c r="PLY2386" s="467"/>
      <c r="PLZ2386" s="467"/>
      <c r="PMA2386" s="467"/>
      <c r="PMB2386" s="467"/>
      <c r="PMC2386" s="467"/>
      <c r="PMD2386" s="467"/>
      <c r="PME2386" s="467"/>
      <c r="PMF2386" s="467"/>
      <c r="PMG2386" s="467"/>
      <c r="PMH2386" s="467"/>
      <c r="PMI2386" s="467"/>
      <c r="PMJ2386" s="467"/>
      <c r="PMK2386" s="467"/>
      <c r="PML2386" s="467"/>
      <c r="PMM2386" s="467"/>
      <c r="PMN2386" s="467"/>
      <c r="PMO2386" s="467"/>
      <c r="PMP2386" s="467"/>
      <c r="PMQ2386" s="467"/>
      <c r="PMR2386" s="1055"/>
      <c r="PMS2386" s="695"/>
      <c r="PMT2386" s="696"/>
      <c r="PMU2386" s="696"/>
      <c r="PMV2386" s="697"/>
      <c r="PMW2386" s="697"/>
      <c r="PMX2386" s="473"/>
      <c r="PMY2386" s="470"/>
      <c r="PMZ2386" s="470"/>
      <c r="PNA2386" s="470"/>
      <c r="PNB2386" s="677"/>
      <c r="PNC2386" s="470"/>
      <c r="PND2386" s="467"/>
      <c r="PNE2386" s="559"/>
      <c r="PNF2386" s="467"/>
      <c r="PNG2386" s="467"/>
      <c r="PNH2386" s="467"/>
      <c r="PNI2386" s="467"/>
      <c r="PNJ2386" s="467"/>
      <c r="PNK2386" s="467"/>
      <c r="PNL2386" s="467"/>
      <c r="PNM2386" s="467"/>
      <c r="PNN2386" s="467"/>
      <c r="PNO2386" s="467"/>
      <c r="PNP2386" s="467"/>
      <c r="PNQ2386" s="467"/>
      <c r="PNR2386" s="467"/>
      <c r="PNS2386" s="467"/>
      <c r="PNT2386" s="467"/>
      <c r="PNU2386" s="467"/>
      <c r="PNV2386" s="467"/>
      <c r="PNW2386" s="467"/>
      <c r="PNX2386" s="467"/>
      <c r="PNY2386" s="467"/>
      <c r="PNZ2386" s="467"/>
      <c r="POA2386" s="467"/>
      <c r="POB2386" s="1055"/>
      <c r="POC2386" s="695"/>
      <c r="POD2386" s="696"/>
      <c r="POE2386" s="696"/>
      <c r="POF2386" s="697"/>
      <c r="POG2386" s="697"/>
      <c r="POH2386" s="473"/>
      <c r="POI2386" s="470"/>
      <c r="POJ2386" s="470"/>
      <c r="POK2386" s="470"/>
      <c r="POL2386" s="677"/>
      <c r="POM2386" s="470"/>
      <c r="PON2386" s="467"/>
      <c r="POO2386" s="559"/>
      <c r="POP2386" s="467"/>
      <c r="POQ2386" s="467"/>
      <c r="POR2386" s="467"/>
      <c r="POS2386" s="467"/>
      <c r="POT2386" s="467"/>
      <c r="POU2386" s="467"/>
      <c r="POV2386" s="467"/>
      <c r="POW2386" s="467"/>
      <c r="POX2386" s="467"/>
      <c r="POY2386" s="467"/>
      <c r="POZ2386" s="467"/>
      <c r="PPA2386" s="467"/>
      <c r="PPB2386" s="467"/>
      <c r="PPC2386" s="467"/>
      <c r="PPD2386" s="467"/>
      <c r="PPE2386" s="467"/>
      <c r="PPF2386" s="467"/>
      <c r="PPG2386" s="467"/>
      <c r="PPH2386" s="467"/>
      <c r="PPI2386" s="467"/>
      <c r="PPJ2386" s="467"/>
      <c r="PPK2386" s="467"/>
      <c r="PPL2386" s="1055"/>
      <c r="PPM2386" s="695"/>
      <c r="PPN2386" s="696"/>
      <c r="PPO2386" s="696"/>
      <c r="PPP2386" s="697"/>
      <c r="PPQ2386" s="697"/>
      <c r="PPR2386" s="473"/>
      <c r="PPS2386" s="470"/>
      <c r="PPT2386" s="470"/>
      <c r="PPU2386" s="470"/>
      <c r="PPV2386" s="677"/>
      <c r="PPW2386" s="470"/>
      <c r="PPX2386" s="467"/>
      <c r="PPY2386" s="559"/>
      <c r="PPZ2386" s="467"/>
      <c r="PQA2386" s="467"/>
      <c r="PQB2386" s="467"/>
      <c r="PQC2386" s="467"/>
      <c r="PQD2386" s="467"/>
      <c r="PQE2386" s="467"/>
      <c r="PQF2386" s="467"/>
      <c r="PQG2386" s="467"/>
      <c r="PQH2386" s="467"/>
      <c r="PQI2386" s="467"/>
      <c r="PQJ2386" s="467"/>
      <c r="PQK2386" s="467"/>
      <c r="PQL2386" s="467"/>
      <c r="PQM2386" s="467"/>
      <c r="PQN2386" s="467"/>
      <c r="PQO2386" s="467"/>
      <c r="PQP2386" s="467"/>
      <c r="PQQ2386" s="467"/>
      <c r="PQR2386" s="467"/>
      <c r="PQS2386" s="467"/>
      <c r="PQT2386" s="467"/>
      <c r="PQU2386" s="467"/>
      <c r="PQV2386" s="1055"/>
      <c r="PQW2386" s="695"/>
      <c r="PQX2386" s="696"/>
      <c r="PQY2386" s="696"/>
      <c r="PQZ2386" s="697"/>
      <c r="PRA2386" s="697"/>
      <c r="PRB2386" s="473"/>
      <c r="PRC2386" s="470"/>
      <c r="PRD2386" s="470"/>
      <c r="PRE2386" s="470"/>
      <c r="PRF2386" s="677"/>
      <c r="PRG2386" s="470"/>
      <c r="PRH2386" s="467"/>
      <c r="PRI2386" s="559"/>
      <c r="PRJ2386" s="467"/>
      <c r="PRK2386" s="467"/>
      <c r="PRL2386" s="467"/>
      <c r="PRM2386" s="467"/>
      <c r="PRN2386" s="467"/>
      <c r="PRO2386" s="467"/>
      <c r="PRP2386" s="467"/>
      <c r="PRQ2386" s="467"/>
      <c r="PRR2386" s="467"/>
      <c r="PRS2386" s="467"/>
      <c r="PRT2386" s="467"/>
      <c r="PRU2386" s="467"/>
      <c r="PRV2386" s="467"/>
      <c r="PRW2386" s="467"/>
      <c r="PRX2386" s="467"/>
      <c r="PRY2386" s="467"/>
      <c r="PRZ2386" s="467"/>
      <c r="PSA2386" s="467"/>
      <c r="PSB2386" s="467"/>
      <c r="PSC2386" s="467"/>
      <c r="PSD2386" s="467"/>
      <c r="PSE2386" s="467"/>
      <c r="PSF2386" s="1055"/>
      <c r="PSG2386" s="695"/>
      <c r="PSH2386" s="696"/>
      <c r="PSI2386" s="696"/>
      <c r="PSJ2386" s="697"/>
      <c r="PSK2386" s="697"/>
      <c r="PSL2386" s="473"/>
      <c r="PSM2386" s="470"/>
      <c r="PSN2386" s="470"/>
      <c r="PSO2386" s="470"/>
      <c r="PSP2386" s="677"/>
      <c r="PSQ2386" s="470"/>
      <c r="PSR2386" s="467"/>
      <c r="PSS2386" s="559"/>
      <c r="PST2386" s="467"/>
      <c r="PSU2386" s="467"/>
      <c r="PSV2386" s="467"/>
      <c r="PSW2386" s="467"/>
      <c r="PSX2386" s="467"/>
      <c r="PSY2386" s="467"/>
      <c r="PSZ2386" s="467"/>
      <c r="PTA2386" s="467"/>
      <c r="PTB2386" s="467"/>
      <c r="PTC2386" s="467"/>
      <c r="PTD2386" s="467"/>
      <c r="PTE2386" s="467"/>
      <c r="PTF2386" s="467"/>
      <c r="PTG2386" s="467"/>
      <c r="PTH2386" s="467"/>
      <c r="PTI2386" s="467"/>
      <c r="PTJ2386" s="467"/>
      <c r="PTK2386" s="467"/>
      <c r="PTL2386" s="467"/>
      <c r="PTM2386" s="467"/>
      <c r="PTN2386" s="467"/>
      <c r="PTO2386" s="467"/>
      <c r="PTP2386" s="1055"/>
      <c r="PTQ2386" s="695"/>
      <c r="PTR2386" s="696"/>
      <c r="PTS2386" s="696"/>
      <c r="PTT2386" s="697"/>
      <c r="PTU2386" s="697"/>
      <c r="PTV2386" s="473"/>
      <c r="PTW2386" s="470"/>
      <c r="PTX2386" s="470"/>
      <c r="PTY2386" s="470"/>
      <c r="PTZ2386" s="677"/>
      <c r="PUA2386" s="470"/>
      <c r="PUB2386" s="467"/>
      <c r="PUC2386" s="559"/>
      <c r="PUD2386" s="467"/>
      <c r="PUE2386" s="467"/>
      <c r="PUF2386" s="467"/>
      <c r="PUG2386" s="467"/>
      <c r="PUH2386" s="467"/>
      <c r="PUI2386" s="467"/>
      <c r="PUJ2386" s="467"/>
      <c r="PUK2386" s="467"/>
      <c r="PUL2386" s="467"/>
      <c r="PUM2386" s="467"/>
      <c r="PUN2386" s="467"/>
      <c r="PUO2386" s="467"/>
      <c r="PUP2386" s="467"/>
      <c r="PUQ2386" s="467"/>
      <c r="PUR2386" s="467"/>
      <c r="PUS2386" s="467"/>
      <c r="PUT2386" s="467"/>
      <c r="PUU2386" s="467"/>
      <c r="PUV2386" s="467"/>
      <c r="PUW2386" s="467"/>
      <c r="PUX2386" s="467"/>
      <c r="PUY2386" s="467"/>
      <c r="PUZ2386" s="1055"/>
      <c r="PVA2386" s="695"/>
      <c r="PVB2386" s="696"/>
      <c r="PVC2386" s="696"/>
      <c r="PVD2386" s="697"/>
      <c r="PVE2386" s="697"/>
      <c r="PVF2386" s="473"/>
      <c r="PVG2386" s="470"/>
      <c r="PVH2386" s="470"/>
      <c r="PVI2386" s="470"/>
      <c r="PVJ2386" s="677"/>
      <c r="PVK2386" s="470"/>
      <c r="PVL2386" s="467"/>
      <c r="PVM2386" s="559"/>
      <c r="PVN2386" s="467"/>
      <c r="PVO2386" s="467"/>
      <c r="PVP2386" s="467"/>
      <c r="PVQ2386" s="467"/>
      <c r="PVR2386" s="467"/>
      <c r="PVS2386" s="467"/>
      <c r="PVT2386" s="467"/>
      <c r="PVU2386" s="467"/>
      <c r="PVV2386" s="467"/>
      <c r="PVW2386" s="467"/>
      <c r="PVX2386" s="467"/>
      <c r="PVY2386" s="467"/>
      <c r="PVZ2386" s="467"/>
      <c r="PWA2386" s="467"/>
      <c r="PWB2386" s="467"/>
      <c r="PWC2386" s="467"/>
      <c r="PWD2386" s="467"/>
      <c r="PWE2386" s="467"/>
      <c r="PWF2386" s="467"/>
      <c r="PWG2386" s="467"/>
      <c r="PWH2386" s="467"/>
      <c r="PWI2386" s="467"/>
      <c r="PWJ2386" s="1055"/>
      <c r="PWK2386" s="695"/>
      <c r="PWL2386" s="696"/>
      <c r="PWM2386" s="696"/>
      <c r="PWN2386" s="697"/>
      <c r="PWO2386" s="697"/>
      <c r="PWP2386" s="473"/>
      <c r="PWQ2386" s="470"/>
      <c r="PWR2386" s="470"/>
      <c r="PWS2386" s="470"/>
      <c r="PWT2386" s="677"/>
      <c r="PWU2386" s="470"/>
      <c r="PWV2386" s="467"/>
      <c r="PWW2386" s="559"/>
      <c r="PWX2386" s="467"/>
      <c r="PWY2386" s="467"/>
      <c r="PWZ2386" s="467"/>
      <c r="PXA2386" s="467"/>
      <c r="PXB2386" s="467"/>
      <c r="PXC2386" s="467"/>
      <c r="PXD2386" s="467"/>
      <c r="PXE2386" s="467"/>
      <c r="PXF2386" s="467"/>
      <c r="PXG2386" s="467"/>
      <c r="PXH2386" s="467"/>
      <c r="PXI2386" s="467"/>
      <c r="PXJ2386" s="467"/>
      <c r="PXK2386" s="467"/>
      <c r="PXL2386" s="467"/>
      <c r="PXM2386" s="467"/>
      <c r="PXN2386" s="467"/>
      <c r="PXO2386" s="467"/>
      <c r="PXP2386" s="467"/>
      <c r="PXQ2386" s="467"/>
      <c r="PXR2386" s="467"/>
      <c r="PXS2386" s="467"/>
      <c r="PXT2386" s="1055"/>
      <c r="PXU2386" s="695"/>
      <c r="PXV2386" s="696"/>
      <c r="PXW2386" s="696"/>
      <c r="PXX2386" s="697"/>
      <c r="PXY2386" s="697"/>
      <c r="PXZ2386" s="473"/>
      <c r="PYA2386" s="470"/>
      <c r="PYB2386" s="470"/>
      <c r="PYC2386" s="470"/>
      <c r="PYD2386" s="677"/>
      <c r="PYE2386" s="470"/>
      <c r="PYF2386" s="467"/>
      <c r="PYG2386" s="559"/>
      <c r="PYH2386" s="467"/>
      <c r="PYI2386" s="467"/>
      <c r="PYJ2386" s="467"/>
      <c r="PYK2386" s="467"/>
      <c r="PYL2386" s="467"/>
      <c r="PYM2386" s="467"/>
      <c r="PYN2386" s="467"/>
      <c r="PYO2386" s="467"/>
      <c r="PYP2386" s="467"/>
      <c r="PYQ2386" s="467"/>
      <c r="PYR2386" s="467"/>
      <c r="PYS2386" s="467"/>
      <c r="PYT2386" s="467"/>
      <c r="PYU2386" s="467"/>
      <c r="PYV2386" s="467"/>
      <c r="PYW2386" s="467"/>
      <c r="PYX2386" s="467"/>
      <c r="PYY2386" s="467"/>
      <c r="PYZ2386" s="467"/>
      <c r="PZA2386" s="467"/>
      <c r="PZB2386" s="467"/>
      <c r="PZC2386" s="467"/>
      <c r="PZD2386" s="1055"/>
      <c r="PZE2386" s="695"/>
      <c r="PZF2386" s="696"/>
      <c r="PZG2386" s="696"/>
      <c r="PZH2386" s="697"/>
      <c r="PZI2386" s="697"/>
      <c r="PZJ2386" s="473"/>
      <c r="PZK2386" s="470"/>
      <c r="PZL2386" s="470"/>
      <c r="PZM2386" s="470"/>
      <c r="PZN2386" s="677"/>
      <c r="PZO2386" s="470"/>
      <c r="PZP2386" s="467"/>
      <c r="PZQ2386" s="559"/>
      <c r="PZR2386" s="467"/>
      <c r="PZS2386" s="467"/>
      <c r="PZT2386" s="467"/>
      <c r="PZU2386" s="467"/>
      <c r="PZV2386" s="467"/>
      <c r="PZW2386" s="467"/>
      <c r="PZX2386" s="467"/>
      <c r="PZY2386" s="467"/>
      <c r="PZZ2386" s="467"/>
      <c r="QAA2386" s="467"/>
      <c r="QAB2386" s="467"/>
      <c r="QAC2386" s="467"/>
      <c r="QAD2386" s="467"/>
      <c r="QAE2386" s="467"/>
      <c r="QAF2386" s="467"/>
      <c r="QAG2386" s="467"/>
      <c r="QAH2386" s="467"/>
      <c r="QAI2386" s="467"/>
      <c r="QAJ2386" s="467"/>
      <c r="QAK2386" s="467"/>
      <c r="QAL2386" s="467"/>
      <c r="QAM2386" s="467"/>
      <c r="QAN2386" s="1055"/>
      <c r="QAO2386" s="695"/>
      <c r="QAP2386" s="696"/>
      <c r="QAQ2386" s="696"/>
      <c r="QAR2386" s="697"/>
      <c r="QAS2386" s="697"/>
      <c r="QAT2386" s="473"/>
      <c r="QAU2386" s="470"/>
      <c r="QAV2386" s="470"/>
      <c r="QAW2386" s="470"/>
      <c r="QAX2386" s="677"/>
      <c r="QAY2386" s="470"/>
      <c r="QAZ2386" s="467"/>
      <c r="QBA2386" s="559"/>
      <c r="QBB2386" s="467"/>
      <c r="QBC2386" s="467"/>
      <c r="QBD2386" s="467"/>
      <c r="QBE2386" s="467"/>
      <c r="QBF2386" s="467"/>
      <c r="QBG2386" s="467"/>
      <c r="QBH2386" s="467"/>
      <c r="QBI2386" s="467"/>
      <c r="QBJ2386" s="467"/>
      <c r="QBK2386" s="467"/>
      <c r="QBL2386" s="467"/>
      <c r="QBM2386" s="467"/>
      <c r="QBN2386" s="467"/>
      <c r="QBO2386" s="467"/>
      <c r="QBP2386" s="467"/>
      <c r="QBQ2386" s="467"/>
      <c r="QBR2386" s="467"/>
      <c r="QBS2386" s="467"/>
      <c r="QBT2386" s="467"/>
      <c r="QBU2386" s="467"/>
      <c r="QBV2386" s="467"/>
      <c r="QBW2386" s="467"/>
      <c r="QBX2386" s="1055"/>
      <c r="QBY2386" s="695"/>
      <c r="QBZ2386" s="696"/>
      <c r="QCA2386" s="696"/>
      <c r="QCB2386" s="697"/>
      <c r="QCC2386" s="697"/>
      <c r="QCD2386" s="473"/>
      <c r="QCE2386" s="470"/>
      <c r="QCF2386" s="470"/>
      <c r="QCG2386" s="470"/>
      <c r="QCH2386" s="677"/>
      <c r="QCI2386" s="470"/>
      <c r="QCJ2386" s="467"/>
      <c r="QCK2386" s="559"/>
      <c r="QCL2386" s="467"/>
      <c r="QCM2386" s="467"/>
      <c r="QCN2386" s="467"/>
      <c r="QCO2386" s="467"/>
      <c r="QCP2386" s="467"/>
      <c r="QCQ2386" s="467"/>
      <c r="QCR2386" s="467"/>
      <c r="QCS2386" s="467"/>
      <c r="QCT2386" s="467"/>
      <c r="QCU2386" s="467"/>
      <c r="QCV2386" s="467"/>
      <c r="QCW2386" s="467"/>
      <c r="QCX2386" s="467"/>
      <c r="QCY2386" s="467"/>
      <c r="QCZ2386" s="467"/>
      <c r="QDA2386" s="467"/>
      <c r="QDB2386" s="467"/>
      <c r="QDC2386" s="467"/>
      <c r="QDD2386" s="467"/>
      <c r="QDE2386" s="467"/>
      <c r="QDF2386" s="467"/>
      <c r="QDG2386" s="467"/>
      <c r="QDH2386" s="1055"/>
      <c r="QDI2386" s="695"/>
      <c r="QDJ2386" s="696"/>
      <c r="QDK2386" s="696"/>
      <c r="QDL2386" s="697"/>
      <c r="QDM2386" s="697"/>
      <c r="QDN2386" s="473"/>
      <c r="QDO2386" s="470"/>
      <c r="QDP2386" s="470"/>
      <c r="QDQ2386" s="470"/>
      <c r="QDR2386" s="677"/>
      <c r="QDS2386" s="470"/>
      <c r="QDT2386" s="467"/>
      <c r="QDU2386" s="559"/>
      <c r="QDV2386" s="467"/>
      <c r="QDW2386" s="467"/>
      <c r="QDX2386" s="467"/>
      <c r="QDY2386" s="467"/>
      <c r="QDZ2386" s="467"/>
      <c r="QEA2386" s="467"/>
      <c r="QEB2386" s="467"/>
      <c r="QEC2386" s="467"/>
      <c r="QED2386" s="467"/>
      <c r="QEE2386" s="467"/>
      <c r="QEF2386" s="467"/>
      <c r="QEG2386" s="467"/>
      <c r="QEH2386" s="467"/>
      <c r="QEI2386" s="467"/>
      <c r="QEJ2386" s="467"/>
      <c r="QEK2386" s="467"/>
      <c r="QEL2386" s="467"/>
      <c r="QEM2386" s="467"/>
      <c r="QEN2386" s="467"/>
      <c r="QEO2386" s="467"/>
      <c r="QEP2386" s="467"/>
      <c r="QEQ2386" s="467"/>
      <c r="QER2386" s="1055"/>
      <c r="QES2386" s="695"/>
      <c r="QET2386" s="696"/>
      <c r="QEU2386" s="696"/>
      <c r="QEV2386" s="697"/>
      <c r="QEW2386" s="697"/>
      <c r="QEX2386" s="473"/>
      <c r="QEY2386" s="470"/>
      <c r="QEZ2386" s="470"/>
      <c r="QFA2386" s="470"/>
      <c r="QFB2386" s="677"/>
      <c r="QFC2386" s="470"/>
      <c r="QFD2386" s="467"/>
      <c r="QFE2386" s="559"/>
      <c r="QFF2386" s="467"/>
      <c r="QFG2386" s="467"/>
      <c r="QFH2386" s="467"/>
      <c r="QFI2386" s="467"/>
      <c r="QFJ2386" s="467"/>
      <c r="QFK2386" s="467"/>
      <c r="QFL2386" s="467"/>
      <c r="QFM2386" s="467"/>
      <c r="QFN2386" s="467"/>
      <c r="QFO2386" s="467"/>
      <c r="QFP2386" s="467"/>
      <c r="QFQ2386" s="467"/>
      <c r="QFR2386" s="467"/>
      <c r="QFS2386" s="467"/>
      <c r="QFT2386" s="467"/>
      <c r="QFU2386" s="467"/>
      <c r="QFV2386" s="467"/>
      <c r="QFW2386" s="467"/>
      <c r="QFX2386" s="467"/>
      <c r="QFY2386" s="467"/>
      <c r="QFZ2386" s="467"/>
      <c r="QGA2386" s="467"/>
      <c r="QGB2386" s="1055"/>
      <c r="QGC2386" s="695"/>
      <c r="QGD2386" s="696"/>
      <c r="QGE2386" s="696"/>
      <c r="QGF2386" s="697"/>
      <c r="QGG2386" s="697"/>
      <c r="QGH2386" s="473"/>
      <c r="QGI2386" s="470"/>
      <c r="QGJ2386" s="470"/>
      <c r="QGK2386" s="470"/>
      <c r="QGL2386" s="677"/>
      <c r="QGM2386" s="470"/>
      <c r="QGN2386" s="467"/>
      <c r="QGO2386" s="559"/>
      <c r="QGP2386" s="467"/>
      <c r="QGQ2386" s="467"/>
      <c r="QGR2386" s="467"/>
      <c r="QGS2386" s="467"/>
      <c r="QGT2386" s="467"/>
      <c r="QGU2386" s="467"/>
      <c r="QGV2386" s="467"/>
      <c r="QGW2386" s="467"/>
      <c r="QGX2386" s="467"/>
      <c r="QGY2386" s="467"/>
      <c r="QGZ2386" s="467"/>
      <c r="QHA2386" s="467"/>
      <c r="QHB2386" s="467"/>
      <c r="QHC2386" s="467"/>
      <c r="QHD2386" s="467"/>
      <c r="QHE2386" s="467"/>
      <c r="QHF2386" s="467"/>
      <c r="QHG2386" s="467"/>
      <c r="QHH2386" s="467"/>
      <c r="QHI2386" s="467"/>
      <c r="QHJ2386" s="467"/>
      <c r="QHK2386" s="467"/>
      <c r="QHL2386" s="1055"/>
      <c r="QHM2386" s="695"/>
      <c r="QHN2386" s="696"/>
      <c r="QHO2386" s="696"/>
      <c r="QHP2386" s="697"/>
      <c r="QHQ2386" s="697"/>
      <c r="QHR2386" s="473"/>
      <c r="QHS2386" s="470"/>
      <c r="QHT2386" s="470"/>
      <c r="QHU2386" s="470"/>
      <c r="QHV2386" s="677"/>
      <c r="QHW2386" s="470"/>
      <c r="QHX2386" s="467"/>
      <c r="QHY2386" s="559"/>
      <c r="QHZ2386" s="467"/>
      <c r="QIA2386" s="467"/>
      <c r="QIB2386" s="467"/>
      <c r="QIC2386" s="467"/>
      <c r="QID2386" s="467"/>
      <c r="QIE2386" s="467"/>
      <c r="QIF2386" s="467"/>
      <c r="QIG2386" s="467"/>
      <c r="QIH2386" s="467"/>
      <c r="QII2386" s="467"/>
      <c r="QIJ2386" s="467"/>
      <c r="QIK2386" s="467"/>
      <c r="QIL2386" s="467"/>
      <c r="QIM2386" s="467"/>
      <c r="QIN2386" s="467"/>
      <c r="QIO2386" s="467"/>
      <c r="QIP2386" s="467"/>
      <c r="QIQ2386" s="467"/>
      <c r="QIR2386" s="467"/>
      <c r="QIS2386" s="467"/>
      <c r="QIT2386" s="467"/>
      <c r="QIU2386" s="467"/>
      <c r="QIV2386" s="1055"/>
      <c r="QIW2386" s="695"/>
      <c r="QIX2386" s="696"/>
      <c r="QIY2386" s="696"/>
      <c r="QIZ2386" s="697"/>
      <c r="QJA2386" s="697"/>
      <c r="QJB2386" s="473"/>
      <c r="QJC2386" s="470"/>
      <c r="QJD2386" s="470"/>
      <c r="QJE2386" s="470"/>
      <c r="QJF2386" s="677"/>
      <c r="QJG2386" s="470"/>
      <c r="QJH2386" s="467"/>
      <c r="QJI2386" s="559"/>
      <c r="QJJ2386" s="467"/>
      <c r="QJK2386" s="467"/>
      <c r="QJL2386" s="467"/>
      <c r="QJM2386" s="467"/>
      <c r="QJN2386" s="467"/>
      <c r="QJO2386" s="467"/>
      <c r="QJP2386" s="467"/>
      <c r="QJQ2386" s="467"/>
      <c r="QJR2386" s="467"/>
      <c r="QJS2386" s="467"/>
      <c r="QJT2386" s="467"/>
      <c r="QJU2386" s="467"/>
      <c r="QJV2386" s="467"/>
      <c r="QJW2386" s="467"/>
      <c r="QJX2386" s="467"/>
      <c r="QJY2386" s="467"/>
      <c r="QJZ2386" s="467"/>
      <c r="QKA2386" s="467"/>
      <c r="QKB2386" s="467"/>
      <c r="QKC2386" s="467"/>
      <c r="QKD2386" s="467"/>
      <c r="QKE2386" s="467"/>
      <c r="QKF2386" s="1055"/>
      <c r="QKG2386" s="695"/>
      <c r="QKH2386" s="696"/>
      <c r="QKI2386" s="696"/>
      <c r="QKJ2386" s="697"/>
      <c r="QKK2386" s="697"/>
      <c r="QKL2386" s="473"/>
      <c r="QKM2386" s="470"/>
      <c r="QKN2386" s="470"/>
      <c r="QKO2386" s="470"/>
      <c r="QKP2386" s="677"/>
      <c r="QKQ2386" s="470"/>
      <c r="QKR2386" s="467"/>
      <c r="QKS2386" s="559"/>
      <c r="QKT2386" s="467"/>
      <c r="QKU2386" s="467"/>
      <c r="QKV2386" s="467"/>
      <c r="QKW2386" s="467"/>
      <c r="QKX2386" s="467"/>
      <c r="QKY2386" s="467"/>
      <c r="QKZ2386" s="467"/>
      <c r="QLA2386" s="467"/>
      <c r="QLB2386" s="467"/>
      <c r="QLC2386" s="467"/>
      <c r="QLD2386" s="467"/>
      <c r="QLE2386" s="467"/>
      <c r="QLF2386" s="467"/>
      <c r="QLG2386" s="467"/>
      <c r="QLH2386" s="467"/>
      <c r="QLI2386" s="467"/>
      <c r="QLJ2386" s="467"/>
      <c r="QLK2386" s="467"/>
      <c r="QLL2386" s="467"/>
      <c r="QLM2386" s="467"/>
      <c r="QLN2386" s="467"/>
      <c r="QLO2386" s="467"/>
      <c r="QLP2386" s="1055"/>
      <c r="QLQ2386" s="695"/>
      <c r="QLR2386" s="696"/>
      <c r="QLS2386" s="696"/>
      <c r="QLT2386" s="697"/>
      <c r="QLU2386" s="697"/>
      <c r="QLV2386" s="473"/>
      <c r="QLW2386" s="470"/>
      <c r="QLX2386" s="470"/>
      <c r="QLY2386" s="470"/>
      <c r="QLZ2386" s="677"/>
      <c r="QMA2386" s="470"/>
      <c r="QMB2386" s="467"/>
      <c r="QMC2386" s="559"/>
      <c r="QMD2386" s="467"/>
      <c r="QME2386" s="467"/>
      <c r="QMF2386" s="467"/>
      <c r="QMG2386" s="467"/>
      <c r="QMH2386" s="467"/>
      <c r="QMI2386" s="467"/>
      <c r="QMJ2386" s="467"/>
      <c r="QMK2386" s="467"/>
      <c r="QML2386" s="467"/>
      <c r="QMM2386" s="467"/>
      <c r="QMN2386" s="467"/>
      <c r="QMO2386" s="467"/>
      <c r="QMP2386" s="467"/>
      <c r="QMQ2386" s="467"/>
      <c r="QMR2386" s="467"/>
      <c r="QMS2386" s="467"/>
      <c r="QMT2386" s="467"/>
      <c r="QMU2386" s="467"/>
      <c r="QMV2386" s="467"/>
      <c r="QMW2386" s="467"/>
      <c r="QMX2386" s="467"/>
      <c r="QMY2386" s="467"/>
      <c r="QMZ2386" s="1055"/>
      <c r="QNA2386" s="695"/>
      <c r="QNB2386" s="696"/>
      <c r="QNC2386" s="696"/>
      <c r="QND2386" s="697"/>
      <c r="QNE2386" s="697"/>
      <c r="QNF2386" s="473"/>
      <c r="QNG2386" s="470"/>
      <c r="QNH2386" s="470"/>
      <c r="QNI2386" s="470"/>
      <c r="QNJ2386" s="677"/>
      <c r="QNK2386" s="470"/>
      <c r="QNL2386" s="467"/>
      <c r="QNM2386" s="559"/>
      <c r="QNN2386" s="467"/>
      <c r="QNO2386" s="467"/>
      <c r="QNP2386" s="467"/>
      <c r="QNQ2386" s="467"/>
      <c r="QNR2386" s="467"/>
      <c r="QNS2386" s="467"/>
      <c r="QNT2386" s="467"/>
      <c r="QNU2386" s="467"/>
      <c r="QNV2386" s="467"/>
      <c r="QNW2386" s="467"/>
      <c r="QNX2386" s="467"/>
      <c r="QNY2386" s="467"/>
      <c r="QNZ2386" s="467"/>
      <c r="QOA2386" s="467"/>
      <c r="QOB2386" s="467"/>
      <c r="QOC2386" s="467"/>
      <c r="QOD2386" s="467"/>
      <c r="QOE2386" s="467"/>
      <c r="QOF2386" s="467"/>
      <c r="QOG2386" s="467"/>
      <c r="QOH2386" s="467"/>
      <c r="QOI2386" s="467"/>
      <c r="QOJ2386" s="1055"/>
      <c r="QOK2386" s="695"/>
      <c r="QOL2386" s="696"/>
      <c r="QOM2386" s="696"/>
      <c r="QON2386" s="697"/>
      <c r="QOO2386" s="697"/>
      <c r="QOP2386" s="473"/>
      <c r="QOQ2386" s="470"/>
      <c r="QOR2386" s="470"/>
      <c r="QOS2386" s="470"/>
      <c r="QOT2386" s="677"/>
      <c r="QOU2386" s="470"/>
      <c r="QOV2386" s="467"/>
      <c r="QOW2386" s="559"/>
      <c r="QOX2386" s="467"/>
      <c r="QOY2386" s="467"/>
      <c r="QOZ2386" s="467"/>
      <c r="QPA2386" s="467"/>
      <c r="QPB2386" s="467"/>
      <c r="QPC2386" s="467"/>
      <c r="QPD2386" s="467"/>
      <c r="QPE2386" s="467"/>
      <c r="QPF2386" s="467"/>
      <c r="QPG2386" s="467"/>
      <c r="QPH2386" s="467"/>
      <c r="QPI2386" s="467"/>
      <c r="QPJ2386" s="467"/>
      <c r="QPK2386" s="467"/>
      <c r="QPL2386" s="467"/>
      <c r="QPM2386" s="467"/>
      <c r="QPN2386" s="467"/>
      <c r="QPO2386" s="467"/>
      <c r="QPP2386" s="467"/>
      <c r="QPQ2386" s="467"/>
      <c r="QPR2386" s="467"/>
      <c r="QPS2386" s="467"/>
      <c r="QPT2386" s="1055"/>
      <c r="QPU2386" s="695"/>
      <c r="QPV2386" s="696"/>
      <c r="QPW2386" s="696"/>
      <c r="QPX2386" s="697"/>
      <c r="QPY2386" s="697"/>
      <c r="QPZ2386" s="473"/>
      <c r="QQA2386" s="470"/>
      <c r="QQB2386" s="470"/>
      <c r="QQC2386" s="470"/>
      <c r="QQD2386" s="677"/>
      <c r="QQE2386" s="470"/>
      <c r="QQF2386" s="467"/>
      <c r="QQG2386" s="559"/>
      <c r="QQH2386" s="467"/>
      <c r="QQI2386" s="467"/>
      <c r="QQJ2386" s="467"/>
      <c r="QQK2386" s="467"/>
      <c r="QQL2386" s="467"/>
      <c r="QQM2386" s="467"/>
      <c r="QQN2386" s="467"/>
      <c r="QQO2386" s="467"/>
      <c r="QQP2386" s="467"/>
      <c r="QQQ2386" s="467"/>
      <c r="QQR2386" s="467"/>
      <c r="QQS2386" s="467"/>
      <c r="QQT2386" s="467"/>
      <c r="QQU2386" s="467"/>
      <c r="QQV2386" s="467"/>
      <c r="QQW2386" s="467"/>
      <c r="QQX2386" s="467"/>
      <c r="QQY2386" s="467"/>
      <c r="QQZ2386" s="467"/>
      <c r="QRA2386" s="467"/>
      <c r="QRB2386" s="467"/>
      <c r="QRC2386" s="467"/>
      <c r="QRD2386" s="1055"/>
      <c r="QRE2386" s="695"/>
      <c r="QRF2386" s="696"/>
      <c r="QRG2386" s="696"/>
      <c r="QRH2386" s="697"/>
      <c r="QRI2386" s="697"/>
      <c r="QRJ2386" s="473"/>
      <c r="QRK2386" s="470"/>
      <c r="QRL2386" s="470"/>
      <c r="QRM2386" s="470"/>
      <c r="QRN2386" s="677"/>
      <c r="QRO2386" s="470"/>
      <c r="QRP2386" s="467"/>
      <c r="QRQ2386" s="559"/>
      <c r="QRR2386" s="467"/>
      <c r="QRS2386" s="467"/>
      <c r="QRT2386" s="467"/>
      <c r="QRU2386" s="467"/>
      <c r="QRV2386" s="467"/>
      <c r="QRW2386" s="467"/>
      <c r="QRX2386" s="467"/>
      <c r="QRY2386" s="467"/>
      <c r="QRZ2386" s="467"/>
      <c r="QSA2386" s="467"/>
      <c r="QSB2386" s="467"/>
      <c r="QSC2386" s="467"/>
      <c r="QSD2386" s="467"/>
      <c r="QSE2386" s="467"/>
      <c r="QSF2386" s="467"/>
      <c r="QSG2386" s="467"/>
      <c r="QSH2386" s="467"/>
      <c r="QSI2386" s="467"/>
      <c r="QSJ2386" s="467"/>
      <c r="QSK2386" s="467"/>
      <c r="QSL2386" s="467"/>
      <c r="QSM2386" s="467"/>
      <c r="QSN2386" s="1055"/>
      <c r="QSO2386" s="695"/>
      <c r="QSP2386" s="696"/>
      <c r="QSQ2386" s="696"/>
      <c r="QSR2386" s="697"/>
      <c r="QSS2386" s="697"/>
      <c r="QST2386" s="473"/>
      <c r="QSU2386" s="470"/>
      <c r="QSV2386" s="470"/>
      <c r="QSW2386" s="470"/>
      <c r="QSX2386" s="677"/>
      <c r="QSY2386" s="470"/>
      <c r="QSZ2386" s="467"/>
      <c r="QTA2386" s="559"/>
      <c r="QTB2386" s="467"/>
      <c r="QTC2386" s="467"/>
      <c r="QTD2386" s="467"/>
      <c r="QTE2386" s="467"/>
      <c r="QTF2386" s="467"/>
      <c r="QTG2386" s="467"/>
      <c r="QTH2386" s="467"/>
      <c r="QTI2386" s="467"/>
      <c r="QTJ2386" s="467"/>
      <c r="QTK2386" s="467"/>
      <c r="QTL2386" s="467"/>
      <c r="QTM2386" s="467"/>
      <c r="QTN2386" s="467"/>
      <c r="QTO2386" s="467"/>
      <c r="QTP2386" s="467"/>
      <c r="QTQ2386" s="467"/>
      <c r="QTR2386" s="467"/>
      <c r="QTS2386" s="467"/>
      <c r="QTT2386" s="467"/>
      <c r="QTU2386" s="467"/>
      <c r="QTV2386" s="467"/>
      <c r="QTW2386" s="467"/>
      <c r="QTX2386" s="1055"/>
      <c r="QTY2386" s="695"/>
      <c r="QTZ2386" s="696"/>
      <c r="QUA2386" s="696"/>
      <c r="QUB2386" s="697"/>
      <c r="QUC2386" s="697"/>
      <c r="QUD2386" s="473"/>
      <c r="QUE2386" s="470"/>
      <c r="QUF2386" s="470"/>
      <c r="QUG2386" s="470"/>
      <c r="QUH2386" s="677"/>
      <c r="QUI2386" s="470"/>
      <c r="QUJ2386" s="467"/>
      <c r="QUK2386" s="559"/>
      <c r="QUL2386" s="467"/>
      <c r="QUM2386" s="467"/>
      <c r="QUN2386" s="467"/>
      <c r="QUO2386" s="467"/>
      <c r="QUP2386" s="467"/>
      <c r="QUQ2386" s="467"/>
      <c r="QUR2386" s="467"/>
      <c r="QUS2386" s="467"/>
      <c r="QUT2386" s="467"/>
      <c r="QUU2386" s="467"/>
      <c r="QUV2386" s="467"/>
      <c r="QUW2386" s="467"/>
      <c r="QUX2386" s="467"/>
      <c r="QUY2386" s="467"/>
      <c r="QUZ2386" s="467"/>
      <c r="QVA2386" s="467"/>
      <c r="QVB2386" s="467"/>
      <c r="QVC2386" s="467"/>
      <c r="QVD2386" s="467"/>
      <c r="QVE2386" s="467"/>
      <c r="QVF2386" s="467"/>
      <c r="QVG2386" s="467"/>
      <c r="QVH2386" s="1055"/>
      <c r="QVI2386" s="695"/>
      <c r="QVJ2386" s="696"/>
      <c r="QVK2386" s="696"/>
      <c r="QVL2386" s="697"/>
      <c r="QVM2386" s="697"/>
      <c r="QVN2386" s="473"/>
      <c r="QVO2386" s="470"/>
      <c r="QVP2386" s="470"/>
      <c r="QVQ2386" s="470"/>
      <c r="QVR2386" s="677"/>
      <c r="QVS2386" s="470"/>
      <c r="QVT2386" s="467"/>
      <c r="QVU2386" s="559"/>
      <c r="QVV2386" s="467"/>
      <c r="QVW2386" s="467"/>
      <c r="QVX2386" s="467"/>
      <c r="QVY2386" s="467"/>
      <c r="QVZ2386" s="467"/>
      <c r="QWA2386" s="467"/>
      <c r="QWB2386" s="467"/>
      <c r="QWC2386" s="467"/>
      <c r="QWD2386" s="467"/>
      <c r="QWE2386" s="467"/>
      <c r="QWF2386" s="467"/>
      <c r="QWG2386" s="467"/>
      <c r="QWH2386" s="467"/>
      <c r="QWI2386" s="467"/>
      <c r="QWJ2386" s="467"/>
      <c r="QWK2386" s="467"/>
      <c r="QWL2386" s="467"/>
      <c r="QWM2386" s="467"/>
      <c r="QWN2386" s="467"/>
      <c r="QWO2386" s="467"/>
      <c r="QWP2386" s="467"/>
      <c r="QWQ2386" s="467"/>
      <c r="QWR2386" s="1055"/>
      <c r="QWS2386" s="695"/>
      <c r="QWT2386" s="696"/>
      <c r="QWU2386" s="696"/>
      <c r="QWV2386" s="697"/>
      <c r="QWW2386" s="697"/>
      <c r="QWX2386" s="473"/>
      <c r="QWY2386" s="470"/>
      <c r="QWZ2386" s="470"/>
      <c r="QXA2386" s="470"/>
      <c r="QXB2386" s="677"/>
      <c r="QXC2386" s="470"/>
      <c r="QXD2386" s="467"/>
      <c r="QXE2386" s="559"/>
      <c r="QXF2386" s="467"/>
      <c r="QXG2386" s="467"/>
      <c r="QXH2386" s="467"/>
      <c r="QXI2386" s="467"/>
      <c r="QXJ2386" s="467"/>
      <c r="QXK2386" s="467"/>
      <c r="QXL2386" s="467"/>
      <c r="QXM2386" s="467"/>
      <c r="QXN2386" s="467"/>
      <c r="QXO2386" s="467"/>
      <c r="QXP2386" s="467"/>
      <c r="QXQ2386" s="467"/>
      <c r="QXR2386" s="467"/>
      <c r="QXS2386" s="467"/>
      <c r="QXT2386" s="467"/>
      <c r="QXU2386" s="467"/>
      <c r="QXV2386" s="467"/>
      <c r="QXW2386" s="467"/>
      <c r="QXX2386" s="467"/>
      <c r="QXY2386" s="467"/>
      <c r="QXZ2386" s="467"/>
      <c r="QYA2386" s="467"/>
      <c r="QYB2386" s="1055"/>
      <c r="QYC2386" s="695"/>
      <c r="QYD2386" s="696"/>
      <c r="QYE2386" s="696"/>
      <c r="QYF2386" s="697"/>
      <c r="QYG2386" s="697"/>
      <c r="QYH2386" s="473"/>
      <c r="QYI2386" s="470"/>
      <c r="QYJ2386" s="470"/>
      <c r="QYK2386" s="470"/>
      <c r="QYL2386" s="677"/>
      <c r="QYM2386" s="470"/>
      <c r="QYN2386" s="467"/>
      <c r="QYO2386" s="559"/>
      <c r="QYP2386" s="467"/>
      <c r="QYQ2386" s="467"/>
      <c r="QYR2386" s="467"/>
      <c r="QYS2386" s="467"/>
      <c r="QYT2386" s="467"/>
      <c r="QYU2386" s="467"/>
      <c r="QYV2386" s="467"/>
      <c r="QYW2386" s="467"/>
      <c r="QYX2386" s="467"/>
      <c r="QYY2386" s="467"/>
      <c r="QYZ2386" s="467"/>
      <c r="QZA2386" s="467"/>
      <c r="QZB2386" s="467"/>
      <c r="QZC2386" s="467"/>
      <c r="QZD2386" s="467"/>
      <c r="QZE2386" s="467"/>
      <c r="QZF2386" s="467"/>
      <c r="QZG2386" s="467"/>
      <c r="QZH2386" s="467"/>
      <c r="QZI2386" s="467"/>
      <c r="QZJ2386" s="467"/>
      <c r="QZK2386" s="467"/>
      <c r="QZL2386" s="1055"/>
      <c r="QZM2386" s="695"/>
      <c r="QZN2386" s="696"/>
      <c r="QZO2386" s="696"/>
      <c r="QZP2386" s="697"/>
      <c r="QZQ2386" s="697"/>
      <c r="QZR2386" s="473"/>
      <c r="QZS2386" s="470"/>
      <c r="QZT2386" s="470"/>
      <c r="QZU2386" s="470"/>
      <c r="QZV2386" s="677"/>
      <c r="QZW2386" s="470"/>
      <c r="QZX2386" s="467"/>
      <c r="QZY2386" s="559"/>
      <c r="QZZ2386" s="467"/>
      <c r="RAA2386" s="467"/>
      <c r="RAB2386" s="467"/>
      <c r="RAC2386" s="467"/>
      <c r="RAD2386" s="467"/>
      <c r="RAE2386" s="467"/>
      <c r="RAF2386" s="467"/>
      <c r="RAG2386" s="467"/>
      <c r="RAH2386" s="467"/>
      <c r="RAI2386" s="467"/>
      <c r="RAJ2386" s="467"/>
      <c r="RAK2386" s="467"/>
      <c r="RAL2386" s="467"/>
      <c r="RAM2386" s="467"/>
      <c r="RAN2386" s="467"/>
      <c r="RAO2386" s="467"/>
      <c r="RAP2386" s="467"/>
      <c r="RAQ2386" s="467"/>
      <c r="RAR2386" s="467"/>
      <c r="RAS2386" s="467"/>
      <c r="RAT2386" s="467"/>
      <c r="RAU2386" s="467"/>
      <c r="RAV2386" s="1055"/>
      <c r="RAW2386" s="695"/>
      <c r="RAX2386" s="696"/>
      <c r="RAY2386" s="696"/>
      <c r="RAZ2386" s="697"/>
      <c r="RBA2386" s="697"/>
      <c r="RBB2386" s="473"/>
      <c r="RBC2386" s="470"/>
      <c r="RBD2386" s="470"/>
      <c r="RBE2386" s="470"/>
      <c r="RBF2386" s="677"/>
      <c r="RBG2386" s="470"/>
      <c r="RBH2386" s="467"/>
      <c r="RBI2386" s="559"/>
      <c r="RBJ2386" s="467"/>
      <c r="RBK2386" s="467"/>
      <c r="RBL2386" s="467"/>
      <c r="RBM2386" s="467"/>
      <c r="RBN2386" s="467"/>
      <c r="RBO2386" s="467"/>
      <c r="RBP2386" s="467"/>
      <c r="RBQ2386" s="467"/>
      <c r="RBR2386" s="467"/>
      <c r="RBS2386" s="467"/>
      <c r="RBT2386" s="467"/>
      <c r="RBU2386" s="467"/>
      <c r="RBV2386" s="467"/>
      <c r="RBW2386" s="467"/>
      <c r="RBX2386" s="467"/>
      <c r="RBY2386" s="467"/>
      <c r="RBZ2386" s="467"/>
      <c r="RCA2386" s="467"/>
      <c r="RCB2386" s="467"/>
      <c r="RCC2386" s="467"/>
      <c r="RCD2386" s="467"/>
      <c r="RCE2386" s="467"/>
      <c r="RCF2386" s="1055"/>
      <c r="RCG2386" s="695"/>
      <c r="RCH2386" s="696"/>
      <c r="RCI2386" s="696"/>
      <c r="RCJ2386" s="697"/>
      <c r="RCK2386" s="697"/>
      <c r="RCL2386" s="473"/>
      <c r="RCM2386" s="470"/>
      <c r="RCN2386" s="470"/>
      <c r="RCO2386" s="470"/>
      <c r="RCP2386" s="677"/>
      <c r="RCQ2386" s="470"/>
      <c r="RCR2386" s="467"/>
      <c r="RCS2386" s="559"/>
      <c r="RCT2386" s="467"/>
      <c r="RCU2386" s="467"/>
      <c r="RCV2386" s="467"/>
      <c r="RCW2386" s="467"/>
      <c r="RCX2386" s="467"/>
      <c r="RCY2386" s="467"/>
      <c r="RCZ2386" s="467"/>
      <c r="RDA2386" s="467"/>
      <c r="RDB2386" s="467"/>
      <c r="RDC2386" s="467"/>
      <c r="RDD2386" s="467"/>
      <c r="RDE2386" s="467"/>
      <c r="RDF2386" s="467"/>
      <c r="RDG2386" s="467"/>
      <c r="RDH2386" s="467"/>
      <c r="RDI2386" s="467"/>
      <c r="RDJ2386" s="467"/>
      <c r="RDK2386" s="467"/>
      <c r="RDL2386" s="467"/>
      <c r="RDM2386" s="467"/>
      <c r="RDN2386" s="467"/>
      <c r="RDO2386" s="467"/>
      <c r="RDP2386" s="1055"/>
      <c r="RDQ2386" s="695"/>
      <c r="RDR2386" s="696"/>
      <c r="RDS2386" s="696"/>
      <c r="RDT2386" s="697"/>
      <c r="RDU2386" s="697"/>
      <c r="RDV2386" s="473"/>
      <c r="RDW2386" s="470"/>
      <c r="RDX2386" s="470"/>
      <c r="RDY2386" s="470"/>
      <c r="RDZ2386" s="677"/>
      <c r="REA2386" s="470"/>
      <c r="REB2386" s="467"/>
      <c r="REC2386" s="559"/>
      <c r="RED2386" s="467"/>
      <c r="REE2386" s="467"/>
      <c r="REF2386" s="467"/>
      <c r="REG2386" s="467"/>
      <c r="REH2386" s="467"/>
      <c r="REI2386" s="467"/>
      <c r="REJ2386" s="467"/>
      <c r="REK2386" s="467"/>
      <c r="REL2386" s="467"/>
      <c r="REM2386" s="467"/>
      <c r="REN2386" s="467"/>
      <c r="REO2386" s="467"/>
      <c r="REP2386" s="467"/>
      <c r="REQ2386" s="467"/>
      <c r="RER2386" s="467"/>
      <c r="RES2386" s="467"/>
      <c r="RET2386" s="467"/>
      <c r="REU2386" s="467"/>
      <c r="REV2386" s="467"/>
      <c r="REW2386" s="467"/>
      <c r="REX2386" s="467"/>
      <c r="REY2386" s="467"/>
      <c r="REZ2386" s="1055"/>
      <c r="RFA2386" s="695"/>
      <c r="RFB2386" s="696"/>
      <c r="RFC2386" s="696"/>
      <c r="RFD2386" s="697"/>
      <c r="RFE2386" s="697"/>
      <c r="RFF2386" s="473"/>
      <c r="RFG2386" s="470"/>
      <c r="RFH2386" s="470"/>
      <c r="RFI2386" s="470"/>
      <c r="RFJ2386" s="677"/>
      <c r="RFK2386" s="470"/>
      <c r="RFL2386" s="467"/>
      <c r="RFM2386" s="559"/>
      <c r="RFN2386" s="467"/>
      <c r="RFO2386" s="467"/>
      <c r="RFP2386" s="467"/>
      <c r="RFQ2386" s="467"/>
      <c r="RFR2386" s="467"/>
      <c r="RFS2386" s="467"/>
      <c r="RFT2386" s="467"/>
      <c r="RFU2386" s="467"/>
      <c r="RFV2386" s="467"/>
      <c r="RFW2386" s="467"/>
      <c r="RFX2386" s="467"/>
      <c r="RFY2386" s="467"/>
      <c r="RFZ2386" s="467"/>
      <c r="RGA2386" s="467"/>
      <c r="RGB2386" s="467"/>
      <c r="RGC2386" s="467"/>
      <c r="RGD2386" s="467"/>
      <c r="RGE2386" s="467"/>
      <c r="RGF2386" s="467"/>
      <c r="RGG2386" s="467"/>
      <c r="RGH2386" s="467"/>
      <c r="RGI2386" s="467"/>
      <c r="RGJ2386" s="1055"/>
      <c r="RGK2386" s="695"/>
      <c r="RGL2386" s="696"/>
      <c r="RGM2386" s="696"/>
      <c r="RGN2386" s="697"/>
      <c r="RGO2386" s="697"/>
      <c r="RGP2386" s="473"/>
      <c r="RGQ2386" s="470"/>
      <c r="RGR2386" s="470"/>
      <c r="RGS2386" s="470"/>
      <c r="RGT2386" s="677"/>
      <c r="RGU2386" s="470"/>
      <c r="RGV2386" s="467"/>
      <c r="RGW2386" s="559"/>
      <c r="RGX2386" s="467"/>
      <c r="RGY2386" s="467"/>
      <c r="RGZ2386" s="467"/>
      <c r="RHA2386" s="467"/>
      <c r="RHB2386" s="467"/>
      <c r="RHC2386" s="467"/>
      <c r="RHD2386" s="467"/>
      <c r="RHE2386" s="467"/>
      <c r="RHF2386" s="467"/>
      <c r="RHG2386" s="467"/>
      <c r="RHH2386" s="467"/>
      <c r="RHI2386" s="467"/>
      <c r="RHJ2386" s="467"/>
      <c r="RHK2386" s="467"/>
      <c r="RHL2386" s="467"/>
      <c r="RHM2386" s="467"/>
      <c r="RHN2386" s="467"/>
      <c r="RHO2386" s="467"/>
      <c r="RHP2386" s="467"/>
      <c r="RHQ2386" s="467"/>
      <c r="RHR2386" s="467"/>
      <c r="RHS2386" s="467"/>
      <c r="RHT2386" s="1055"/>
      <c r="RHU2386" s="695"/>
      <c r="RHV2386" s="696"/>
      <c r="RHW2386" s="696"/>
      <c r="RHX2386" s="697"/>
      <c r="RHY2386" s="697"/>
      <c r="RHZ2386" s="473"/>
      <c r="RIA2386" s="470"/>
      <c r="RIB2386" s="470"/>
      <c r="RIC2386" s="470"/>
      <c r="RID2386" s="677"/>
      <c r="RIE2386" s="470"/>
      <c r="RIF2386" s="467"/>
      <c r="RIG2386" s="559"/>
      <c r="RIH2386" s="467"/>
      <c r="RII2386" s="467"/>
      <c r="RIJ2386" s="467"/>
      <c r="RIK2386" s="467"/>
      <c r="RIL2386" s="467"/>
      <c r="RIM2386" s="467"/>
      <c r="RIN2386" s="467"/>
      <c r="RIO2386" s="467"/>
      <c r="RIP2386" s="467"/>
      <c r="RIQ2386" s="467"/>
      <c r="RIR2386" s="467"/>
      <c r="RIS2386" s="467"/>
      <c r="RIT2386" s="467"/>
      <c r="RIU2386" s="467"/>
      <c r="RIV2386" s="467"/>
      <c r="RIW2386" s="467"/>
      <c r="RIX2386" s="467"/>
      <c r="RIY2386" s="467"/>
      <c r="RIZ2386" s="467"/>
      <c r="RJA2386" s="467"/>
      <c r="RJB2386" s="467"/>
      <c r="RJC2386" s="467"/>
      <c r="RJD2386" s="1055"/>
      <c r="RJE2386" s="695"/>
      <c r="RJF2386" s="696"/>
      <c r="RJG2386" s="696"/>
      <c r="RJH2386" s="697"/>
      <c r="RJI2386" s="697"/>
      <c r="RJJ2386" s="473"/>
      <c r="RJK2386" s="470"/>
      <c r="RJL2386" s="470"/>
      <c r="RJM2386" s="470"/>
      <c r="RJN2386" s="677"/>
      <c r="RJO2386" s="470"/>
      <c r="RJP2386" s="467"/>
      <c r="RJQ2386" s="559"/>
      <c r="RJR2386" s="467"/>
      <c r="RJS2386" s="467"/>
      <c r="RJT2386" s="467"/>
      <c r="RJU2386" s="467"/>
      <c r="RJV2386" s="467"/>
      <c r="RJW2386" s="467"/>
      <c r="RJX2386" s="467"/>
      <c r="RJY2386" s="467"/>
      <c r="RJZ2386" s="467"/>
      <c r="RKA2386" s="467"/>
      <c r="RKB2386" s="467"/>
      <c r="RKC2386" s="467"/>
      <c r="RKD2386" s="467"/>
      <c r="RKE2386" s="467"/>
      <c r="RKF2386" s="467"/>
      <c r="RKG2386" s="467"/>
      <c r="RKH2386" s="467"/>
      <c r="RKI2386" s="467"/>
      <c r="RKJ2386" s="467"/>
      <c r="RKK2386" s="467"/>
      <c r="RKL2386" s="467"/>
      <c r="RKM2386" s="467"/>
      <c r="RKN2386" s="1055"/>
      <c r="RKO2386" s="695"/>
      <c r="RKP2386" s="696"/>
      <c r="RKQ2386" s="696"/>
      <c r="RKR2386" s="697"/>
      <c r="RKS2386" s="697"/>
      <c r="RKT2386" s="473"/>
      <c r="RKU2386" s="470"/>
      <c r="RKV2386" s="470"/>
      <c r="RKW2386" s="470"/>
      <c r="RKX2386" s="677"/>
      <c r="RKY2386" s="470"/>
      <c r="RKZ2386" s="467"/>
      <c r="RLA2386" s="559"/>
      <c r="RLB2386" s="467"/>
      <c r="RLC2386" s="467"/>
      <c r="RLD2386" s="467"/>
      <c r="RLE2386" s="467"/>
      <c r="RLF2386" s="467"/>
      <c r="RLG2386" s="467"/>
      <c r="RLH2386" s="467"/>
      <c r="RLI2386" s="467"/>
      <c r="RLJ2386" s="467"/>
      <c r="RLK2386" s="467"/>
      <c r="RLL2386" s="467"/>
      <c r="RLM2386" s="467"/>
      <c r="RLN2386" s="467"/>
      <c r="RLO2386" s="467"/>
      <c r="RLP2386" s="467"/>
      <c r="RLQ2386" s="467"/>
      <c r="RLR2386" s="467"/>
      <c r="RLS2386" s="467"/>
      <c r="RLT2386" s="467"/>
      <c r="RLU2386" s="467"/>
      <c r="RLV2386" s="467"/>
      <c r="RLW2386" s="467"/>
      <c r="RLX2386" s="1055"/>
      <c r="RLY2386" s="695"/>
      <c r="RLZ2386" s="696"/>
      <c r="RMA2386" s="696"/>
      <c r="RMB2386" s="697"/>
      <c r="RMC2386" s="697"/>
      <c r="RMD2386" s="473"/>
      <c r="RME2386" s="470"/>
      <c r="RMF2386" s="470"/>
      <c r="RMG2386" s="470"/>
      <c r="RMH2386" s="677"/>
      <c r="RMI2386" s="470"/>
      <c r="RMJ2386" s="467"/>
      <c r="RMK2386" s="559"/>
      <c r="RML2386" s="467"/>
      <c r="RMM2386" s="467"/>
      <c r="RMN2386" s="467"/>
      <c r="RMO2386" s="467"/>
      <c r="RMP2386" s="467"/>
      <c r="RMQ2386" s="467"/>
      <c r="RMR2386" s="467"/>
      <c r="RMS2386" s="467"/>
      <c r="RMT2386" s="467"/>
      <c r="RMU2386" s="467"/>
      <c r="RMV2386" s="467"/>
      <c r="RMW2386" s="467"/>
      <c r="RMX2386" s="467"/>
      <c r="RMY2386" s="467"/>
      <c r="RMZ2386" s="467"/>
      <c r="RNA2386" s="467"/>
      <c r="RNB2386" s="467"/>
      <c r="RNC2386" s="467"/>
      <c r="RND2386" s="467"/>
      <c r="RNE2386" s="467"/>
      <c r="RNF2386" s="467"/>
      <c r="RNG2386" s="467"/>
      <c r="RNH2386" s="1055"/>
      <c r="RNI2386" s="695"/>
      <c r="RNJ2386" s="696"/>
      <c r="RNK2386" s="696"/>
      <c r="RNL2386" s="697"/>
      <c r="RNM2386" s="697"/>
      <c r="RNN2386" s="473"/>
      <c r="RNO2386" s="470"/>
      <c r="RNP2386" s="470"/>
      <c r="RNQ2386" s="470"/>
      <c r="RNR2386" s="677"/>
      <c r="RNS2386" s="470"/>
      <c r="RNT2386" s="467"/>
      <c r="RNU2386" s="559"/>
      <c r="RNV2386" s="467"/>
      <c r="RNW2386" s="467"/>
      <c r="RNX2386" s="467"/>
      <c r="RNY2386" s="467"/>
      <c r="RNZ2386" s="467"/>
      <c r="ROA2386" s="467"/>
      <c r="ROB2386" s="467"/>
      <c r="ROC2386" s="467"/>
      <c r="ROD2386" s="467"/>
      <c r="ROE2386" s="467"/>
      <c r="ROF2386" s="467"/>
      <c r="ROG2386" s="467"/>
      <c r="ROH2386" s="467"/>
      <c r="ROI2386" s="467"/>
      <c r="ROJ2386" s="467"/>
      <c r="ROK2386" s="467"/>
      <c r="ROL2386" s="467"/>
      <c r="ROM2386" s="467"/>
      <c r="RON2386" s="467"/>
      <c r="ROO2386" s="467"/>
      <c r="ROP2386" s="467"/>
      <c r="ROQ2386" s="467"/>
      <c r="ROR2386" s="1055"/>
      <c r="ROS2386" s="695"/>
      <c r="ROT2386" s="696"/>
      <c r="ROU2386" s="696"/>
      <c r="ROV2386" s="697"/>
      <c r="ROW2386" s="697"/>
      <c r="ROX2386" s="473"/>
      <c r="ROY2386" s="470"/>
      <c r="ROZ2386" s="470"/>
      <c r="RPA2386" s="470"/>
      <c r="RPB2386" s="677"/>
      <c r="RPC2386" s="470"/>
      <c r="RPD2386" s="467"/>
      <c r="RPE2386" s="559"/>
      <c r="RPF2386" s="467"/>
      <c r="RPG2386" s="467"/>
      <c r="RPH2386" s="467"/>
      <c r="RPI2386" s="467"/>
      <c r="RPJ2386" s="467"/>
      <c r="RPK2386" s="467"/>
      <c r="RPL2386" s="467"/>
      <c r="RPM2386" s="467"/>
      <c r="RPN2386" s="467"/>
      <c r="RPO2386" s="467"/>
      <c r="RPP2386" s="467"/>
      <c r="RPQ2386" s="467"/>
      <c r="RPR2386" s="467"/>
      <c r="RPS2386" s="467"/>
      <c r="RPT2386" s="467"/>
      <c r="RPU2386" s="467"/>
      <c r="RPV2386" s="467"/>
      <c r="RPW2386" s="467"/>
      <c r="RPX2386" s="467"/>
      <c r="RPY2386" s="467"/>
      <c r="RPZ2386" s="467"/>
      <c r="RQA2386" s="467"/>
      <c r="RQB2386" s="1055"/>
      <c r="RQC2386" s="695"/>
      <c r="RQD2386" s="696"/>
      <c r="RQE2386" s="696"/>
      <c r="RQF2386" s="697"/>
      <c r="RQG2386" s="697"/>
      <c r="RQH2386" s="473"/>
      <c r="RQI2386" s="470"/>
      <c r="RQJ2386" s="470"/>
      <c r="RQK2386" s="470"/>
      <c r="RQL2386" s="677"/>
      <c r="RQM2386" s="470"/>
      <c r="RQN2386" s="467"/>
      <c r="RQO2386" s="559"/>
      <c r="RQP2386" s="467"/>
      <c r="RQQ2386" s="467"/>
      <c r="RQR2386" s="467"/>
      <c r="RQS2386" s="467"/>
      <c r="RQT2386" s="467"/>
      <c r="RQU2386" s="467"/>
      <c r="RQV2386" s="467"/>
      <c r="RQW2386" s="467"/>
      <c r="RQX2386" s="467"/>
      <c r="RQY2386" s="467"/>
      <c r="RQZ2386" s="467"/>
      <c r="RRA2386" s="467"/>
      <c r="RRB2386" s="467"/>
      <c r="RRC2386" s="467"/>
      <c r="RRD2386" s="467"/>
      <c r="RRE2386" s="467"/>
      <c r="RRF2386" s="467"/>
      <c r="RRG2386" s="467"/>
      <c r="RRH2386" s="467"/>
      <c r="RRI2386" s="467"/>
      <c r="RRJ2386" s="467"/>
      <c r="RRK2386" s="467"/>
      <c r="RRL2386" s="1055"/>
      <c r="RRM2386" s="695"/>
      <c r="RRN2386" s="696"/>
      <c r="RRO2386" s="696"/>
      <c r="RRP2386" s="697"/>
      <c r="RRQ2386" s="697"/>
      <c r="RRR2386" s="473"/>
      <c r="RRS2386" s="470"/>
      <c r="RRT2386" s="470"/>
      <c r="RRU2386" s="470"/>
      <c r="RRV2386" s="677"/>
      <c r="RRW2386" s="470"/>
      <c r="RRX2386" s="467"/>
      <c r="RRY2386" s="559"/>
      <c r="RRZ2386" s="467"/>
      <c r="RSA2386" s="467"/>
      <c r="RSB2386" s="467"/>
      <c r="RSC2386" s="467"/>
      <c r="RSD2386" s="467"/>
      <c r="RSE2386" s="467"/>
      <c r="RSF2386" s="467"/>
      <c r="RSG2386" s="467"/>
      <c r="RSH2386" s="467"/>
      <c r="RSI2386" s="467"/>
      <c r="RSJ2386" s="467"/>
      <c r="RSK2386" s="467"/>
      <c r="RSL2386" s="467"/>
      <c r="RSM2386" s="467"/>
      <c r="RSN2386" s="467"/>
      <c r="RSO2386" s="467"/>
      <c r="RSP2386" s="467"/>
      <c r="RSQ2386" s="467"/>
      <c r="RSR2386" s="467"/>
      <c r="RSS2386" s="467"/>
      <c r="RST2386" s="467"/>
      <c r="RSU2386" s="467"/>
      <c r="RSV2386" s="1055"/>
      <c r="RSW2386" s="695"/>
      <c r="RSX2386" s="696"/>
      <c r="RSY2386" s="696"/>
      <c r="RSZ2386" s="697"/>
      <c r="RTA2386" s="697"/>
      <c r="RTB2386" s="473"/>
      <c r="RTC2386" s="470"/>
      <c r="RTD2386" s="470"/>
      <c r="RTE2386" s="470"/>
      <c r="RTF2386" s="677"/>
      <c r="RTG2386" s="470"/>
      <c r="RTH2386" s="467"/>
      <c r="RTI2386" s="559"/>
      <c r="RTJ2386" s="467"/>
      <c r="RTK2386" s="467"/>
      <c r="RTL2386" s="467"/>
      <c r="RTM2386" s="467"/>
      <c r="RTN2386" s="467"/>
      <c r="RTO2386" s="467"/>
      <c r="RTP2386" s="467"/>
      <c r="RTQ2386" s="467"/>
      <c r="RTR2386" s="467"/>
      <c r="RTS2386" s="467"/>
      <c r="RTT2386" s="467"/>
      <c r="RTU2386" s="467"/>
      <c r="RTV2386" s="467"/>
      <c r="RTW2386" s="467"/>
      <c r="RTX2386" s="467"/>
      <c r="RTY2386" s="467"/>
      <c r="RTZ2386" s="467"/>
      <c r="RUA2386" s="467"/>
      <c r="RUB2386" s="467"/>
      <c r="RUC2386" s="467"/>
      <c r="RUD2386" s="467"/>
      <c r="RUE2386" s="467"/>
      <c r="RUF2386" s="1055"/>
      <c r="RUG2386" s="695"/>
      <c r="RUH2386" s="696"/>
      <c r="RUI2386" s="696"/>
      <c r="RUJ2386" s="697"/>
      <c r="RUK2386" s="697"/>
      <c r="RUL2386" s="473"/>
      <c r="RUM2386" s="470"/>
      <c r="RUN2386" s="470"/>
      <c r="RUO2386" s="470"/>
      <c r="RUP2386" s="677"/>
      <c r="RUQ2386" s="470"/>
      <c r="RUR2386" s="467"/>
      <c r="RUS2386" s="559"/>
      <c r="RUT2386" s="467"/>
      <c r="RUU2386" s="467"/>
      <c r="RUV2386" s="467"/>
      <c r="RUW2386" s="467"/>
      <c r="RUX2386" s="467"/>
      <c r="RUY2386" s="467"/>
      <c r="RUZ2386" s="467"/>
      <c r="RVA2386" s="467"/>
      <c r="RVB2386" s="467"/>
      <c r="RVC2386" s="467"/>
      <c r="RVD2386" s="467"/>
      <c r="RVE2386" s="467"/>
      <c r="RVF2386" s="467"/>
      <c r="RVG2386" s="467"/>
      <c r="RVH2386" s="467"/>
      <c r="RVI2386" s="467"/>
      <c r="RVJ2386" s="467"/>
      <c r="RVK2386" s="467"/>
      <c r="RVL2386" s="467"/>
      <c r="RVM2386" s="467"/>
      <c r="RVN2386" s="467"/>
      <c r="RVO2386" s="467"/>
      <c r="RVP2386" s="1055"/>
      <c r="RVQ2386" s="695"/>
      <c r="RVR2386" s="696"/>
      <c r="RVS2386" s="696"/>
      <c r="RVT2386" s="697"/>
      <c r="RVU2386" s="697"/>
      <c r="RVV2386" s="473"/>
      <c r="RVW2386" s="470"/>
      <c r="RVX2386" s="470"/>
      <c r="RVY2386" s="470"/>
      <c r="RVZ2386" s="677"/>
      <c r="RWA2386" s="470"/>
      <c r="RWB2386" s="467"/>
      <c r="RWC2386" s="559"/>
      <c r="RWD2386" s="467"/>
      <c r="RWE2386" s="467"/>
      <c r="RWF2386" s="467"/>
      <c r="RWG2386" s="467"/>
      <c r="RWH2386" s="467"/>
      <c r="RWI2386" s="467"/>
      <c r="RWJ2386" s="467"/>
      <c r="RWK2386" s="467"/>
      <c r="RWL2386" s="467"/>
      <c r="RWM2386" s="467"/>
      <c r="RWN2386" s="467"/>
      <c r="RWO2386" s="467"/>
      <c r="RWP2386" s="467"/>
      <c r="RWQ2386" s="467"/>
      <c r="RWR2386" s="467"/>
      <c r="RWS2386" s="467"/>
      <c r="RWT2386" s="467"/>
      <c r="RWU2386" s="467"/>
      <c r="RWV2386" s="467"/>
      <c r="RWW2386" s="467"/>
      <c r="RWX2386" s="467"/>
      <c r="RWY2386" s="467"/>
      <c r="RWZ2386" s="1055"/>
      <c r="RXA2386" s="695"/>
      <c r="RXB2386" s="696"/>
      <c r="RXC2386" s="696"/>
      <c r="RXD2386" s="697"/>
      <c r="RXE2386" s="697"/>
      <c r="RXF2386" s="473"/>
      <c r="RXG2386" s="470"/>
      <c r="RXH2386" s="470"/>
      <c r="RXI2386" s="470"/>
      <c r="RXJ2386" s="677"/>
      <c r="RXK2386" s="470"/>
      <c r="RXL2386" s="467"/>
      <c r="RXM2386" s="559"/>
      <c r="RXN2386" s="467"/>
      <c r="RXO2386" s="467"/>
      <c r="RXP2386" s="467"/>
      <c r="RXQ2386" s="467"/>
      <c r="RXR2386" s="467"/>
      <c r="RXS2386" s="467"/>
      <c r="RXT2386" s="467"/>
      <c r="RXU2386" s="467"/>
      <c r="RXV2386" s="467"/>
      <c r="RXW2386" s="467"/>
      <c r="RXX2386" s="467"/>
      <c r="RXY2386" s="467"/>
      <c r="RXZ2386" s="467"/>
      <c r="RYA2386" s="467"/>
      <c r="RYB2386" s="467"/>
      <c r="RYC2386" s="467"/>
      <c r="RYD2386" s="467"/>
      <c r="RYE2386" s="467"/>
      <c r="RYF2386" s="467"/>
      <c r="RYG2386" s="467"/>
      <c r="RYH2386" s="467"/>
      <c r="RYI2386" s="467"/>
      <c r="RYJ2386" s="1055"/>
      <c r="RYK2386" s="695"/>
      <c r="RYL2386" s="696"/>
      <c r="RYM2386" s="696"/>
      <c r="RYN2386" s="697"/>
      <c r="RYO2386" s="697"/>
      <c r="RYP2386" s="473"/>
      <c r="RYQ2386" s="470"/>
      <c r="RYR2386" s="470"/>
      <c r="RYS2386" s="470"/>
      <c r="RYT2386" s="677"/>
      <c r="RYU2386" s="470"/>
      <c r="RYV2386" s="467"/>
      <c r="RYW2386" s="559"/>
      <c r="RYX2386" s="467"/>
      <c r="RYY2386" s="467"/>
      <c r="RYZ2386" s="467"/>
      <c r="RZA2386" s="467"/>
      <c r="RZB2386" s="467"/>
      <c r="RZC2386" s="467"/>
      <c r="RZD2386" s="467"/>
      <c r="RZE2386" s="467"/>
      <c r="RZF2386" s="467"/>
      <c r="RZG2386" s="467"/>
      <c r="RZH2386" s="467"/>
      <c r="RZI2386" s="467"/>
      <c r="RZJ2386" s="467"/>
      <c r="RZK2386" s="467"/>
      <c r="RZL2386" s="467"/>
      <c r="RZM2386" s="467"/>
      <c r="RZN2386" s="467"/>
      <c r="RZO2386" s="467"/>
      <c r="RZP2386" s="467"/>
      <c r="RZQ2386" s="467"/>
      <c r="RZR2386" s="467"/>
      <c r="RZS2386" s="467"/>
      <c r="RZT2386" s="1055"/>
      <c r="RZU2386" s="695"/>
      <c r="RZV2386" s="696"/>
      <c r="RZW2386" s="696"/>
      <c r="RZX2386" s="697"/>
      <c r="RZY2386" s="697"/>
      <c r="RZZ2386" s="473"/>
      <c r="SAA2386" s="470"/>
      <c r="SAB2386" s="470"/>
      <c r="SAC2386" s="470"/>
      <c r="SAD2386" s="677"/>
      <c r="SAE2386" s="470"/>
      <c r="SAF2386" s="467"/>
      <c r="SAG2386" s="559"/>
      <c r="SAH2386" s="467"/>
      <c r="SAI2386" s="467"/>
      <c r="SAJ2386" s="467"/>
      <c r="SAK2386" s="467"/>
      <c r="SAL2386" s="467"/>
      <c r="SAM2386" s="467"/>
      <c r="SAN2386" s="467"/>
      <c r="SAO2386" s="467"/>
      <c r="SAP2386" s="467"/>
      <c r="SAQ2386" s="467"/>
      <c r="SAR2386" s="467"/>
      <c r="SAS2386" s="467"/>
      <c r="SAT2386" s="467"/>
      <c r="SAU2386" s="467"/>
      <c r="SAV2386" s="467"/>
      <c r="SAW2386" s="467"/>
      <c r="SAX2386" s="467"/>
      <c r="SAY2386" s="467"/>
      <c r="SAZ2386" s="467"/>
      <c r="SBA2386" s="467"/>
      <c r="SBB2386" s="467"/>
      <c r="SBC2386" s="467"/>
      <c r="SBD2386" s="1055"/>
      <c r="SBE2386" s="695"/>
      <c r="SBF2386" s="696"/>
      <c r="SBG2386" s="696"/>
      <c r="SBH2386" s="697"/>
      <c r="SBI2386" s="697"/>
      <c r="SBJ2386" s="473"/>
      <c r="SBK2386" s="470"/>
      <c r="SBL2386" s="470"/>
      <c r="SBM2386" s="470"/>
      <c r="SBN2386" s="677"/>
      <c r="SBO2386" s="470"/>
      <c r="SBP2386" s="467"/>
      <c r="SBQ2386" s="559"/>
      <c r="SBR2386" s="467"/>
      <c r="SBS2386" s="467"/>
      <c r="SBT2386" s="467"/>
      <c r="SBU2386" s="467"/>
      <c r="SBV2386" s="467"/>
      <c r="SBW2386" s="467"/>
      <c r="SBX2386" s="467"/>
      <c r="SBY2386" s="467"/>
      <c r="SBZ2386" s="467"/>
      <c r="SCA2386" s="467"/>
      <c r="SCB2386" s="467"/>
      <c r="SCC2386" s="467"/>
      <c r="SCD2386" s="467"/>
      <c r="SCE2386" s="467"/>
      <c r="SCF2386" s="467"/>
      <c r="SCG2386" s="467"/>
      <c r="SCH2386" s="467"/>
      <c r="SCI2386" s="467"/>
      <c r="SCJ2386" s="467"/>
      <c r="SCK2386" s="467"/>
      <c r="SCL2386" s="467"/>
      <c r="SCM2386" s="467"/>
      <c r="SCN2386" s="1055"/>
      <c r="SCO2386" s="695"/>
      <c r="SCP2386" s="696"/>
      <c r="SCQ2386" s="696"/>
      <c r="SCR2386" s="697"/>
      <c r="SCS2386" s="697"/>
      <c r="SCT2386" s="473"/>
      <c r="SCU2386" s="470"/>
      <c r="SCV2386" s="470"/>
      <c r="SCW2386" s="470"/>
      <c r="SCX2386" s="677"/>
      <c r="SCY2386" s="470"/>
      <c r="SCZ2386" s="467"/>
      <c r="SDA2386" s="559"/>
      <c r="SDB2386" s="467"/>
      <c r="SDC2386" s="467"/>
      <c r="SDD2386" s="467"/>
      <c r="SDE2386" s="467"/>
      <c r="SDF2386" s="467"/>
      <c r="SDG2386" s="467"/>
      <c r="SDH2386" s="467"/>
      <c r="SDI2386" s="467"/>
      <c r="SDJ2386" s="467"/>
      <c r="SDK2386" s="467"/>
      <c r="SDL2386" s="467"/>
      <c r="SDM2386" s="467"/>
      <c r="SDN2386" s="467"/>
      <c r="SDO2386" s="467"/>
      <c r="SDP2386" s="467"/>
      <c r="SDQ2386" s="467"/>
      <c r="SDR2386" s="467"/>
      <c r="SDS2386" s="467"/>
      <c r="SDT2386" s="467"/>
      <c r="SDU2386" s="467"/>
      <c r="SDV2386" s="467"/>
      <c r="SDW2386" s="467"/>
      <c r="SDX2386" s="1055"/>
      <c r="SDY2386" s="695"/>
      <c r="SDZ2386" s="696"/>
      <c r="SEA2386" s="696"/>
      <c r="SEB2386" s="697"/>
      <c r="SEC2386" s="697"/>
      <c r="SED2386" s="473"/>
      <c r="SEE2386" s="470"/>
      <c r="SEF2386" s="470"/>
      <c r="SEG2386" s="470"/>
      <c r="SEH2386" s="677"/>
      <c r="SEI2386" s="470"/>
      <c r="SEJ2386" s="467"/>
      <c r="SEK2386" s="559"/>
      <c r="SEL2386" s="467"/>
      <c r="SEM2386" s="467"/>
      <c r="SEN2386" s="467"/>
      <c r="SEO2386" s="467"/>
      <c r="SEP2386" s="467"/>
      <c r="SEQ2386" s="467"/>
      <c r="SER2386" s="467"/>
      <c r="SES2386" s="467"/>
      <c r="SET2386" s="467"/>
      <c r="SEU2386" s="467"/>
      <c r="SEV2386" s="467"/>
      <c r="SEW2386" s="467"/>
      <c r="SEX2386" s="467"/>
      <c r="SEY2386" s="467"/>
      <c r="SEZ2386" s="467"/>
      <c r="SFA2386" s="467"/>
      <c r="SFB2386" s="467"/>
      <c r="SFC2386" s="467"/>
      <c r="SFD2386" s="467"/>
      <c r="SFE2386" s="467"/>
      <c r="SFF2386" s="467"/>
      <c r="SFG2386" s="467"/>
      <c r="SFH2386" s="1055"/>
      <c r="SFI2386" s="695"/>
      <c r="SFJ2386" s="696"/>
      <c r="SFK2386" s="696"/>
      <c r="SFL2386" s="697"/>
      <c r="SFM2386" s="697"/>
      <c r="SFN2386" s="473"/>
      <c r="SFO2386" s="470"/>
      <c r="SFP2386" s="470"/>
      <c r="SFQ2386" s="470"/>
      <c r="SFR2386" s="677"/>
      <c r="SFS2386" s="470"/>
      <c r="SFT2386" s="467"/>
      <c r="SFU2386" s="559"/>
      <c r="SFV2386" s="467"/>
      <c r="SFW2386" s="467"/>
      <c r="SFX2386" s="467"/>
      <c r="SFY2386" s="467"/>
      <c r="SFZ2386" s="467"/>
      <c r="SGA2386" s="467"/>
      <c r="SGB2386" s="467"/>
      <c r="SGC2386" s="467"/>
      <c r="SGD2386" s="467"/>
      <c r="SGE2386" s="467"/>
      <c r="SGF2386" s="467"/>
      <c r="SGG2386" s="467"/>
      <c r="SGH2386" s="467"/>
      <c r="SGI2386" s="467"/>
      <c r="SGJ2386" s="467"/>
      <c r="SGK2386" s="467"/>
      <c r="SGL2386" s="467"/>
      <c r="SGM2386" s="467"/>
      <c r="SGN2386" s="467"/>
      <c r="SGO2386" s="467"/>
      <c r="SGP2386" s="467"/>
      <c r="SGQ2386" s="467"/>
      <c r="SGR2386" s="1055"/>
      <c r="SGS2386" s="695"/>
      <c r="SGT2386" s="696"/>
      <c r="SGU2386" s="696"/>
      <c r="SGV2386" s="697"/>
      <c r="SGW2386" s="697"/>
      <c r="SGX2386" s="473"/>
      <c r="SGY2386" s="470"/>
      <c r="SGZ2386" s="470"/>
      <c r="SHA2386" s="470"/>
      <c r="SHB2386" s="677"/>
      <c r="SHC2386" s="470"/>
      <c r="SHD2386" s="467"/>
      <c r="SHE2386" s="559"/>
      <c r="SHF2386" s="467"/>
      <c r="SHG2386" s="467"/>
      <c r="SHH2386" s="467"/>
      <c r="SHI2386" s="467"/>
      <c r="SHJ2386" s="467"/>
      <c r="SHK2386" s="467"/>
      <c r="SHL2386" s="467"/>
      <c r="SHM2386" s="467"/>
      <c r="SHN2386" s="467"/>
      <c r="SHO2386" s="467"/>
      <c r="SHP2386" s="467"/>
      <c r="SHQ2386" s="467"/>
      <c r="SHR2386" s="467"/>
      <c r="SHS2386" s="467"/>
      <c r="SHT2386" s="467"/>
      <c r="SHU2386" s="467"/>
      <c r="SHV2386" s="467"/>
      <c r="SHW2386" s="467"/>
      <c r="SHX2386" s="467"/>
      <c r="SHY2386" s="467"/>
      <c r="SHZ2386" s="467"/>
      <c r="SIA2386" s="467"/>
      <c r="SIB2386" s="1055"/>
      <c r="SIC2386" s="695"/>
      <c r="SID2386" s="696"/>
      <c r="SIE2386" s="696"/>
      <c r="SIF2386" s="697"/>
      <c r="SIG2386" s="697"/>
      <c r="SIH2386" s="473"/>
      <c r="SII2386" s="470"/>
      <c r="SIJ2386" s="470"/>
      <c r="SIK2386" s="470"/>
      <c r="SIL2386" s="677"/>
      <c r="SIM2386" s="470"/>
      <c r="SIN2386" s="467"/>
      <c r="SIO2386" s="559"/>
      <c r="SIP2386" s="467"/>
      <c r="SIQ2386" s="467"/>
      <c r="SIR2386" s="467"/>
      <c r="SIS2386" s="467"/>
      <c r="SIT2386" s="467"/>
      <c r="SIU2386" s="467"/>
      <c r="SIV2386" s="467"/>
      <c r="SIW2386" s="467"/>
      <c r="SIX2386" s="467"/>
      <c r="SIY2386" s="467"/>
      <c r="SIZ2386" s="467"/>
      <c r="SJA2386" s="467"/>
      <c r="SJB2386" s="467"/>
      <c r="SJC2386" s="467"/>
      <c r="SJD2386" s="467"/>
      <c r="SJE2386" s="467"/>
      <c r="SJF2386" s="467"/>
      <c r="SJG2386" s="467"/>
      <c r="SJH2386" s="467"/>
      <c r="SJI2386" s="467"/>
      <c r="SJJ2386" s="467"/>
      <c r="SJK2386" s="467"/>
      <c r="SJL2386" s="1055"/>
      <c r="SJM2386" s="695"/>
      <c r="SJN2386" s="696"/>
      <c r="SJO2386" s="696"/>
      <c r="SJP2386" s="697"/>
      <c r="SJQ2386" s="697"/>
      <c r="SJR2386" s="473"/>
      <c r="SJS2386" s="470"/>
      <c r="SJT2386" s="470"/>
      <c r="SJU2386" s="470"/>
      <c r="SJV2386" s="677"/>
      <c r="SJW2386" s="470"/>
      <c r="SJX2386" s="467"/>
      <c r="SJY2386" s="559"/>
      <c r="SJZ2386" s="467"/>
      <c r="SKA2386" s="467"/>
      <c r="SKB2386" s="467"/>
      <c r="SKC2386" s="467"/>
      <c r="SKD2386" s="467"/>
      <c r="SKE2386" s="467"/>
      <c r="SKF2386" s="467"/>
      <c r="SKG2386" s="467"/>
      <c r="SKH2386" s="467"/>
      <c r="SKI2386" s="467"/>
      <c r="SKJ2386" s="467"/>
      <c r="SKK2386" s="467"/>
      <c r="SKL2386" s="467"/>
      <c r="SKM2386" s="467"/>
      <c r="SKN2386" s="467"/>
      <c r="SKO2386" s="467"/>
      <c r="SKP2386" s="467"/>
      <c r="SKQ2386" s="467"/>
      <c r="SKR2386" s="467"/>
      <c r="SKS2386" s="467"/>
      <c r="SKT2386" s="467"/>
      <c r="SKU2386" s="467"/>
      <c r="SKV2386" s="1055"/>
      <c r="SKW2386" s="695"/>
      <c r="SKX2386" s="696"/>
      <c r="SKY2386" s="696"/>
      <c r="SKZ2386" s="697"/>
      <c r="SLA2386" s="697"/>
      <c r="SLB2386" s="473"/>
      <c r="SLC2386" s="470"/>
      <c r="SLD2386" s="470"/>
      <c r="SLE2386" s="470"/>
      <c r="SLF2386" s="677"/>
      <c r="SLG2386" s="470"/>
      <c r="SLH2386" s="467"/>
      <c r="SLI2386" s="559"/>
      <c r="SLJ2386" s="467"/>
      <c r="SLK2386" s="467"/>
      <c r="SLL2386" s="467"/>
      <c r="SLM2386" s="467"/>
      <c r="SLN2386" s="467"/>
      <c r="SLO2386" s="467"/>
      <c r="SLP2386" s="467"/>
      <c r="SLQ2386" s="467"/>
      <c r="SLR2386" s="467"/>
      <c r="SLS2386" s="467"/>
      <c r="SLT2386" s="467"/>
      <c r="SLU2386" s="467"/>
      <c r="SLV2386" s="467"/>
      <c r="SLW2386" s="467"/>
      <c r="SLX2386" s="467"/>
      <c r="SLY2386" s="467"/>
      <c r="SLZ2386" s="467"/>
      <c r="SMA2386" s="467"/>
      <c r="SMB2386" s="467"/>
      <c r="SMC2386" s="467"/>
      <c r="SMD2386" s="467"/>
      <c r="SME2386" s="467"/>
      <c r="SMF2386" s="1055"/>
      <c r="SMG2386" s="695"/>
      <c r="SMH2386" s="696"/>
      <c r="SMI2386" s="696"/>
      <c r="SMJ2386" s="697"/>
      <c r="SMK2386" s="697"/>
      <c r="SML2386" s="473"/>
      <c r="SMM2386" s="470"/>
      <c r="SMN2386" s="470"/>
      <c r="SMO2386" s="470"/>
      <c r="SMP2386" s="677"/>
      <c r="SMQ2386" s="470"/>
      <c r="SMR2386" s="467"/>
      <c r="SMS2386" s="559"/>
      <c r="SMT2386" s="467"/>
      <c r="SMU2386" s="467"/>
      <c r="SMV2386" s="467"/>
      <c r="SMW2386" s="467"/>
      <c r="SMX2386" s="467"/>
      <c r="SMY2386" s="467"/>
      <c r="SMZ2386" s="467"/>
      <c r="SNA2386" s="467"/>
      <c r="SNB2386" s="467"/>
      <c r="SNC2386" s="467"/>
      <c r="SND2386" s="467"/>
      <c r="SNE2386" s="467"/>
      <c r="SNF2386" s="467"/>
      <c r="SNG2386" s="467"/>
      <c r="SNH2386" s="467"/>
      <c r="SNI2386" s="467"/>
      <c r="SNJ2386" s="467"/>
      <c r="SNK2386" s="467"/>
      <c r="SNL2386" s="467"/>
      <c r="SNM2386" s="467"/>
      <c r="SNN2386" s="467"/>
      <c r="SNO2386" s="467"/>
      <c r="SNP2386" s="1055"/>
      <c r="SNQ2386" s="695"/>
      <c r="SNR2386" s="696"/>
      <c r="SNS2386" s="696"/>
      <c r="SNT2386" s="697"/>
      <c r="SNU2386" s="697"/>
      <c r="SNV2386" s="473"/>
      <c r="SNW2386" s="470"/>
      <c r="SNX2386" s="470"/>
      <c r="SNY2386" s="470"/>
      <c r="SNZ2386" s="677"/>
      <c r="SOA2386" s="470"/>
      <c r="SOB2386" s="467"/>
      <c r="SOC2386" s="559"/>
      <c r="SOD2386" s="467"/>
      <c r="SOE2386" s="467"/>
      <c r="SOF2386" s="467"/>
      <c r="SOG2386" s="467"/>
      <c r="SOH2386" s="467"/>
      <c r="SOI2386" s="467"/>
      <c r="SOJ2386" s="467"/>
      <c r="SOK2386" s="467"/>
      <c r="SOL2386" s="467"/>
      <c r="SOM2386" s="467"/>
      <c r="SON2386" s="467"/>
      <c r="SOO2386" s="467"/>
      <c r="SOP2386" s="467"/>
      <c r="SOQ2386" s="467"/>
      <c r="SOR2386" s="467"/>
      <c r="SOS2386" s="467"/>
      <c r="SOT2386" s="467"/>
      <c r="SOU2386" s="467"/>
      <c r="SOV2386" s="467"/>
      <c r="SOW2386" s="467"/>
      <c r="SOX2386" s="467"/>
      <c r="SOY2386" s="467"/>
      <c r="SOZ2386" s="1055"/>
      <c r="SPA2386" s="695"/>
      <c r="SPB2386" s="696"/>
      <c r="SPC2386" s="696"/>
      <c r="SPD2386" s="697"/>
      <c r="SPE2386" s="697"/>
      <c r="SPF2386" s="473"/>
      <c r="SPG2386" s="470"/>
      <c r="SPH2386" s="470"/>
      <c r="SPI2386" s="470"/>
      <c r="SPJ2386" s="677"/>
      <c r="SPK2386" s="470"/>
      <c r="SPL2386" s="467"/>
      <c r="SPM2386" s="559"/>
      <c r="SPN2386" s="467"/>
      <c r="SPO2386" s="467"/>
      <c r="SPP2386" s="467"/>
      <c r="SPQ2386" s="467"/>
      <c r="SPR2386" s="467"/>
      <c r="SPS2386" s="467"/>
      <c r="SPT2386" s="467"/>
      <c r="SPU2386" s="467"/>
      <c r="SPV2386" s="467"/>
      <c r="SPW2386" s="467"/>
      <c r="SPX2386" s="467"/>
      <c r="SPY2386" s="467"/>
      <c r="SPZ2386" s="467"/>
      <c r="SQA2386" s="467"/>
      <c r="SQB2386" s="467"/>
      <c r="SQC2386" s="467"/>
      <c r="SQD2386" s="467"/>
      <c r="SQE2386" s="467"/>
      <c r="SQF2386" s="467"/>
      <c r="SQG2386" s="467"/>
      <c r="SQH2386" s="467"/>
      <c r="SQI2386" s="467"/>
      <c r="SQJ2386" s="1055"/>
      <c r="SQK2386" s="695"/>
      <c r="SQL2386" s="696"/>
      <c r="SQM2386" s="696"/>
      <c r="SQN2386" s="697"/>
      <c r="SQO2386" s="697"/>
      <c r="SQP2386" s="473"/>
      <c r="SQQ2386" s="470"/>
      <c r="SQR2386" s="470"/>
      <c r="SQS2386" s="470"/>
      <c r="SQT2386" s="677"/>
      <c r="SQU2386" s="470"/>
      <c r="SQV2386" s="467"/>
      <c r="SQW2386" s="559"/>
      <c r="SQX2386" s="467"/>
      <c r="SQY2386" s="467"/>
      <c r="SQZ2386" s="467"/>
      <c r="SRA2386" s="467"/>
      <c r="SRB2386" s="467"/>
      <c r="SRC2386" s="467"/>
      <c r="SRD2386" s="467"/>
      <c r="SRE2386" s="467"/>
      <c r="SRF2386" s="467"/>
      <c r="SRG2386" s="467"/>
      <c r="SRH2386" s="467"/>
      <c r="SRI2386" s="467"/>
      <c r="SRJ2386" s="467"/>
      <c r="SRK2386" s="467"/>
      <c r="SRL2386" s="467"/>
      <c r="SRM2386" s="467"/>
      <c r="SRN2386" s="467"/>
      <c r="SRO2386" s="467"/>
      <c r="SRP2386" s="467"/>
      <c r="SRQ2386" s="467"/>
      <c r="SRR2386" s="467"/>
      <c r="SRS2386" s="467"/>
      <c r="SRT2386" s="1055"/>
      <c r="SRU2386" s="695"/>
      <c r="SRV2386" s="696"/>
      <c r="SRW2386" s="696"/>
      <c r="SRX2386" s="697"/>
      <c r="SRY2386" s="697"/>
      <c r="SRZ2386" s="473"/>
      <c r="SSA2386" s="470"/>
      <c r="SSB2386" s="470"/>
      <c r="SSC2386" s="470"/>
      <c r="SSD2386" s="677"/>
      <c r="SSE2386" s="470"/>
      <c r="SSF2386" s="467"/>
      <c r="SSG2386" s="559"/>
      <c r="SSH2386" s="467"/>
      <c r="SSI2386" s="467"/>
      <c r="SSJ2386" s="467"/>
      <c r="SSK2386" s="467"/>
      <c r="SSL2386" s="467"/>
      <c r="SSM2386" s="467"/>
      <c r="SSN2386" s="467"/>
      <c r="SSO2386" s="467"/>
      <c r="SSP2386" s="467"/>
      <c r="SSQ2386" s="467"/>
      <c r="SSR2386" s="467"/>
      <c r="SSS2386" s="467"/>
      <c r="SST2386" s="467"/>
      <c r="SSU2386" s="467"/>
      <c r="SSV2386" s="467"/>
      <c r="SSW2386" s="467"/>
      <c r="SSX2386" s="467"/>
      <c r="SSY2386" s="467"/>
      <c r="SSZ2386" s="467"/>
      <c r="STA2386" s="467"/>
      <c r="STB2386" s="467"/>
      <c r="STC2386" s="467"/>
      <c r="STD2386" s="1055"/>
      <c r="STE2386" s="695"/>
      <c r="STF2386" s="696"/>
      <c r="STG2386" s="696"/>
      <c r="STH2386" s="697"/>
      <c r="STI2386" s="697"/>
      <c r="STJ2386" s="473"/>
      <c r="STK2386" s="470"/>
      <c r="STL2386" s="470"/>
      <c r="STM2386" s="470"/>
      <c r="STN2386" s="677"/>
      <c r="STO2386" s="470"/>
      <c r="STP2386" s="467"/>
      <c r="STQ2386" s="559"/>
      <c r="STR2386" s="467"/>
      <c r="STS2386" s="467"/>
      <c r="STT2386" s="467"/>
      <c r="STU2386" s="467"/>
      <c r="STV2386" s="467"/>
      <c r="STW2386" s="467"/>
      <c r="STX2386" s="467"/>
      <c r="STY2386" s="467"/>
      <c r="STZ2386" s="467"/>
      <c r="SUA2386" s="467"/>
      <c r="SUB2386" s="467"/>
      <c r="SUC2386" s="467"/>
      <c r="SUD2386" s="467"/>
      <c r="SUE2386" s="467"/>
      <c r="SUF2386" s="467"/>
      <c r="SUG2386" s="467"/>
      <c r="SUH2386" s="467"/>
      <c r="SUI2386" s="467"/>
      <c r="SUJ2386" s="467"/>
      <c r="SUK2386" s="467"/>
      <c r="SUL2386" s="467"/>
      <c r="SUM2386" s="467"/>
      <c r="SUN2386" s="1055"/>
      <c r="SUO2386" s="695"/>
      <c r="SUP2386" s="696"/>
      <c r="SUQ2386" s="696"/>
      <c r="SUR2386" s="697"/>
      <c r="SUS2386" s="697"/>
      <c r="SUT2386" s="473"/>
      <c r="SUU2386" s="470"/>
      <c r="SUV2386" s="470"/>
      <c r="SUW2386" s="470"/>
      <c r="SUX2386" s="677"/>
      <c r="SUY2386" s="470"/>
      <c r="SUZ2386" s="467"/>
      <c r="SVA2386" s="559"/>
      <c r="SVB2386" s="467"/>
      <c r="SVC2386" s="467"/>
      <c r="SVD2386" s="467"/>
      <c r="SVE2386" s="467"/>
      <c r="SVF2386" s="467"/>
      <c r="SVG2386" s="467"/>
      <c r="SVH2386" s="467"/>
      <c r="SVI2386" s="467"/>
      <c r="SVJ2386" s="467"/>
      <c r="SVK2386" s="467"/>
      <c r="SVL2386" s="467"/>
      <c r="SVM2386" s="467"/>
      <c r="SVN2386" s="467"/>
      <c r="SVO2386" s="467"/>
      <c r="SVP2386" s="467"/>
      <c r="SVQ2386" s="467"/>
      <c r="SVR2386" s="467"/>
      <c r="SVS2386" s="467"/>
      <c r="SVT2386" s="467"/>
      <c r="SVU2386" s="467"/>
      <c r="SVV2386" s="467"/>
      <c r="SVW2386" s="467"/>
      <c r="SVX2386" s="1055"/>
      <c r="SVY2386" s="695"/>
      <c r="SVZ2386" s="696"/>
      <c r="SWA2386" s="696"/>
      <c r="SWB2386" s="697"/>
      <c r="SWC2386" s="697"/>
      <c r="SWD2386" s="473"/>
      <c r="SWE2386" s="470"/>
      <c r="SWF2386" s="470"/>
      <c r="SWG2386" s="470"/>
      <c r="SWH2386" s="677"/>
      <c r="SWI2386" s="470"/>
      <c r="SWJ2386" s="467"/>
      <c r="SWK2386" s="559"/>
      <c r="SWL2386" s="467"/>
      <c r="SWM2386" s="467"/>
      <c r="SWN2386" s="467"/>
      <c r="SWO2386" s="467"/>
      <c r="SWP2386" s="467"/>
      <c r="SWQ2386" s="467"/>
      <c r="SWR2386" s="467"/>
      <c r="SWS2386" s="467"/>
      <c r="SWT2386" s="467"/>
      <c r="SWU2386" s="467"/>
      <c r="SWV2386" s="467"/>
      <c r="SWW2386" s="467"/>
      <c r="SWX2386" s="467"/>
      <c r="SWY2386" s="467"/>
      <c r="SWZ2386" s="467"/>
      <c r="SXA2386" s="467"/>
      <c r="SXB2386" s="467"/>
      <c r="SXC2386" s="467"/>
      <c r="SXD2386" s="467"/>
      <c r="SXE2386" s="467"/>
      <c r="SXF2386" s="467"/>
      <c r="SXG2386" s="467"/>
      <c r="SXH2386" s="1055"/>
      <c r="SXI2386" s="695"/>
      <c r="SXJ2386" s="696"/>
      <c r="SXK2386" s="696"/>
      <c r="SXL2386" s="697"/>
      <c r="SXM2386" s="697"/>
      <c r="SXN2386" s="473"/>
      <c r="SXO2386" s="470"/>
      <c r="SXP2386" s="470"/>
      <c r="SXQ2386" s="470"/>
      <c r="SXR2386" s="677"/>
      <c r="SXS2386" s="470"/>
      <c r="SXT2386" s="467"/>
      <c r="SXU2386" s="559"/>
      <c r="SXV2386" s="467"/>
      <c r="SXW2386" s="467"/>
      <c r="SXX2386" s="467"/>
      <c r="SXY2386" s="467"/>
      <c r="SXZ2386" s="467"/>
      <c r="SYA2386" s="467"/>
      <c r="SYB2386" s="467"/>
      <c r="SYC2386" s="467"/>
      <c r="SYD2386" s="467"/>
      <c r="SYE2386" s="467"/>
      <c r="SYF2386" s="467"/>
      <c r="SYG2386" s="467"/>
      <c r="SYH2386" s="467"/>
      <c r="SYI2386" s="467"/>
      <c r="SYJ2386" s="467"/>
      <c r="SYK2386" s="467"/>
      <c r="SYL2386" s="467"/>
      <c r="SYM2386" s="467"/>
      <c r="SYN2386" s="467"/>
      <c r="SYO2386" s="467"/>
      <c r="SYP2386" s="467"/>
      <c r="SYQ2386" s="467"/>
      <c r="SYR2386" s="1055"/>
      <c r="SYS2386" s="695"/>
      <c r="SYT2386" s="696"/>
      <c r="SYU2386" s="696"/>
      <c r="SYV2386" s="697"/>
      <c r="SYW2386" s="697"/>
      <c r="SYX2386" s="473"/>
      <c r="SYY2386" s="470"/>
      <c r="SYZ2386" s="470"/>
      <c r="SZA2386" s="470"/>
      <c r="SZB2386" s="677"/>
      <c r="SZC2386" s="470"/>
      <c r="SZD2386" s="467"/>
      <c r="SZE2386" s="559"/>
      <c r="SZF2386" s="467"/>
      <c r="SZG2386" s="467"/>
      <c r="SZH2386" s="467"/>
      <c r="SZI2386" s="467"/>
      <c r="SZJ2386" s="467"/>
      <c r="SZK2386" s="467"/>
      <c r="SZL2386" s="467"/>
      <c r="SZM2386" s="467"/>
      <c r="SZN2386" s="467"/>
      <c r="SZO2386" s="467"/>
      <c r="SZP2386" s="467"/>
      <c r="SZQ2386" s="467"/>
      <c r="SZR2386" s="467"/>
      <c r="SZS2386" s="467"/>
      <c r="SZT2386" s="467"/>
      <c r="SZU2386" s="467"/>
      <c r="SZV2386" s="467"/>
      <c r="SZW2386" s="467"/>
      <c r="SZX2386" s="467"/>
      <c r="SZY2386" s="467"/>
      <c r="SZZ2386" s="467"/>
      <c r="TAA2386" s="467"/>
      <c r="TAB2386" s="1055"/>
      <c r="TAC2386" s="695"/>
      <c r="TAD2386" s="696"/>
      <c r="TAE2386" s="696"/>
      <c r="TAF2386" s="697"/>
      <c r="TAG2386" s="697"/>
      <c r="TAH2386" s="473"/>
      <c r="TAI2386" s="470"/>
      <c r="TAJ2386" s="470"/>
      <c r="TAK2386" s="470"/>
      <c r="TAL2386" s="677"/>
      <c r="TAM2386" s="470"/>
      <c r="TAN2386" s="467"/>
      <c r="TAO2386" s="559"/>
      <c r="TAP2386" s="467"/>
      <c r="TAQ2386" s="467"/>
      <c r="TAR2386" s="467"/>
      <c r="TAS2386" s="467"/>
      <c r="TAT2386" s="467"/>
      <c r="TAU2386" s="467"/>
      <c r="TAV2386" s="467"/>
      <c r="TAW2386" s="467"/>
      <c r="TAX2386" s="467"/>
      <c r="TAY2386" s="467"/>
      <c r="TAZ2386" s="467"/>
      <c r="TBA2386" s="467"/>
      <c r="TBB2386" s="467"/>
      <c r="TBC2386" s="467"/>
      <c r="TBD2386" s="467"/>
      <c r="TBE2386" s="467"/>
      <c r="TBF2386" s="467"/>
      <c r="TBG2386" s="467"/>
      <c r="TBH2386" s="467"/>
      <c r="TBI2386" s="467"/>
      <c r="TBJ2386" s="467"/>
      <c r="TBK2386" s="467"/>
      <c r="TBL2386" s="1055"/>
      <c r="TBM2386" s="695"/>
      <c r="TBN2386" s="696"/>
      <c r="TBO2386" s="696"/>
      <c r="TBP2386" s="697"/>
      <c r="TBQ2386" s="697"/>
      <c r="TBR2386" s="473"/>
      <c r="TBS2386" s="470"/>
      <c r="TBT2386" s="470"/>
      <c r="TBU2386" s="470"/>
      <c r="TBV2386" s="677"/>
      <c r="TBW2386" s="470"/>
      <c r="TBX2386" s="467"/>
      <c r="TBY2386" s="559"/>
      <c r="TBZ2386" s="467"/>
      <c r="TCA2386" s="467"/>
      <c r="TCB2386" s="467"/>
      <c r="TCC2386" s="467"/>
      <c r="TCD2386" s="467"/>
      <c r="TCE2386" s="467"/>
      <c r="TCF2386" s="467"/>
      <c r="TCG2386" s="467"/>
      <c r="TCH2386" s="467"/>
      <c r="TCI2386" s="467"/>
      <c r="TCJ2386" s="467"/>
      <c r="TCK2386" s="467"/>
      <c r="TCL2386" s="467"/>
      <c r="TCM2386" s="467"/>
      <c r="TCN2386" s="467"/>
      <c r="TCO2386" s="467"/>
      <c r="TCP2386" s="467"/>
      <c r="TCQ2386" s="467"/>
      <c r="TCR2386" s="467"/>
      <c r="TCS2386" s="467"/>
      <c r="TCT2386" s="467"/>
      <c r="TCU2386" s="467"/>
      <c r="TCV2386" s="1055"/>
      <c r="TCW2386" s="695"/>
      <c r="TCX2386" s="696"/>
      <c r="TCY2386" s="696"/>
      <c r="TCZ2386" s="697"/>
      <c r="TDA2386" s="697"/>
      <c r="TDB2386" s="473"/>
      <c r="TDC2386" s="470"/>
      <c r="TDD2386" s="470"/>
      <c r="TDE2386" s="470"/>
      <c r="TDF2386" s="677"/>
      <c r="TDG2386" s="470"/>
      <c r="TDH2386" s="467"/>
      <c r="TDI2386" s="559"/>
      <c r="TDJ2386" s="467"/>
      <c r="TDK2386" s="467"/>
      <c r="TDL2386" s="467"/>
      <c r="TDM2386" s="467"/>
      <c r="TDN2386" s="467"/>
      <c r="TDO2386" s="467"/>
      <c r="TDP2386" s="467"/>
      <c r="TDQ2386" s="467"/>
      <c r="TDR2386" s="467"/>
      <c r="TDS2386" s="467"/>
      <c r="TDT2386" s="467"/>
      <c r="TDU2386" s="467"/>
      <c r="TDV2386" s="467"/>
      <c r="TDW2386" s="467"/>
      <c r="TDX2386" s="467"/>
      <c r="TDY2386" s="467"/>
      <c r="TDZ2386" s="467"/>
      <c r="TEA2386" s="467"/>
      <c r="TEB2386" s="467"/>
      <c r="TEC2386" s="467"/>
      <c r="TED2386" s="467"/>
      <c r="TEE2386" s="467"/>
      <c r="TEF2386" s="1055"/>
      <c r="TEG2386" s="695"/>
      <c r="TEH2386" s="696"/>
      <c r="TEI2386" s="696"/>
      <c r="TEJ2386" s="697"/>
      <c r="TEK2386" s="697"/>
      <c r="TEL2386" s="473"/>
      <c r="TEM2386" s="470"/>
      <c r="TEN2386" s="470"/>
      <c r="TEO2386" s="470"/>
      <c r="TEP2386" s="677"/>
      <c r="TEQ2386" s="470"/>
      <c r="TER2386" s="467"/>
      <c r="TES2386" s="559"/>
      <c r="TET2386" s="467"/>
      <c r="TEU2386" s="467"/>
      <c r="TEV2386" s="467"/>
      <c r="TEW2386" s="467"/>
      <c r="TEX2386" s="467"/>
      <c r="TEY2386" s="467"/>
      <c r="TEZ2386" s="467"/>
      <c r="TFA2386" s="467"/>
      <c r="TFB2386" s="467"/>
      <c r="TFC2386" s="467"/>
      <c r="TFD2386" s="467"/>
      <c r="TFE2386" s="467"/>
      <c r="TFF2386" s="467"/>
      <c r="TFG2386" s="467"/>
      <c r="TFH2386" s="467"/>
      <c r="TFI2386" s="467"/>
      <c r="TFJ2386" s="467"/>
      <c r="TFK2386" s="467"/>
      <c r="TFL2386" s="467"/>
      <c r="TFM2386" s="467"/>
      <c r="TFN2386" s="467"/>
      <c r="TFO2386" s="467"/>
      <c r="TFP2386" s="1055"/>
      <c r="TFQ2386" s="695"/>
      <c r="TFR2386" s="696"/>
      <c r="TFS2386" s="696"/>
      <c r="TFT2386" s="697"/>
      <c r="TFU2386" s="697"/>
      <c r="TFV2386" s="473"/>
      <c r="TFW2386" s="470"/>
      <c r="TFX2386" s="470"/>
      <c r="TFY2386" s="470"/>
      <c r="TFZ2386" s="677"/>
      <c r="TGA2386" s="470"/>
      <c r="TGB2386" s="467"/>
      <c r="TGC2386" s="559"/>
      <c r="TGD2386" s="467"/>
      <c r="TGE2386" s="467"/>
      <c r="TGF2386" s="467"/>
      <c r="TGG2386" s="467"/>
      <c r="TGH2386" s="467"/>
      <c r="TGI2386" s="467"/>
      <c r="TGJ2386" s="467"/>
      <c r="TGK2386" s="467"/>
      <c r="TGL2386" s="467"/>
      <c r="TGM2386" s="467"/>
      <c r="TGN2386" s="467"/>
      <c r="TGO2386" s="467"/>
      <c r="TGP2386" s="467"/>
      <c r="TGQ2386" s="467"/>
      <c r="TGR2386" s="467"/>
      <c r="TGS2386" s="467"/>
      <c r="TGT2386" s="467"/>
      <c r="TGU2386" s="467"/>
      <c r="TGV2386" s="467"/>
      <c r="TGW2386" s="467"/>
      <c r="TGX2386" s="467"/>
      <c r="TGY2386" s="467"/>
      <c r="TGZ2386" s="1055"/>
      <c r="THA2386" s="695"/>
      <c r="THB2386" s="696"/>
      <c r="THC2386" s="696"/>
      <c r="THD2386" s="697"/>
      <c r="THE2386" s="697"/>
      <c r="THF2386" s="473"/>
      <c r="THG2386" s="470"/>
      <c r="THH2386" s="470"/>
      <c r="THI2386" s="470"/>
      <c r="THJ2386" s="677"/>
      <c r="THK2386" s="470"/>
      <c r="THL2386" s="467"/>
      <c r="THM2386" s="559"/>
      <c r="THN2386" s="467"/>
      <c r="THO2386" s="467"/>
      <c r="THP2386" s="467"/>
      <c r="THQ2386" s="467"/>
      <c r="THR2386" s="467"/>
      <c r="THS2386" s="467"/>
      <c r="THT2386" s="467"/>
      <c r="THU2386" s="467"/>
      <c r="THV2386" s="467"/>
      <c r="THW2386" s="467"/>
      <c r="THX2386" s="467"/>
      <c r="THY2386" s="467"/>
      <c r="THZ2386" s="467"/>
      <c r="TIA2386" s="467"/>
      <c r="TIB2386" s="467"/>
      <c r="TIC2386" s="467"/>
      <c r="TID2386" s="467"/>
      <c r="TIE2386" s="467"/>
      <c r="TIF2386" s="467"/>
      <c r="TIG2386" s="467"/>
      <c r="TIH2386" s="467"/>
      <c r="TII2386" s="467"/>
      <c r="TIJ2386" s="1055"/>
      <c r="TIK2386" s="695"/>
      <c r="TIL2386" s="696"/>
      <c r="TIM2386" s="696"/>
      <c r="TIN2386" s="697"/>
      <c r="TIO2386" s="697"/>
      <c r="TIP2386" s="473"/>
      <c r="TIQ2386" s="470"/>
      <c r="TIR2386" s="470"/>
      <c r="TIS2386" s="470"/>
      <c r="TIT2386" s="677"/>
      <c r="TIU2386" s="470"/>
      <c r="TIV2386" s="467"/>
      <c r="TIW2386" s="559"/>
      <c r="TIX2386" s="467"/>
      <c r="TIY2386" s="467"/>
      <c r="TIZ2386" s="467"/>
      <c r="TJA2386" s="467"/>
      <c r="TJB2386" s="467"/>
      <c r="TJC2386" s="467"/>
      <c r="TJD2386" s="467"/>
      <c r="TJE2386" s="467"/>
      <c r="TJF2386" s="467"/>
      <c r="TJG2386" s="467"/>
      <c r="TJH2386" s="467"/>
      <c r="TJI2386" s="467"/>
      <c r="TJJ2386" s="467"/>
      <c r="TJK2386" s="467"/>
      <c r="TJL2386" s="467"/>
      <c r="TJM2386" s="467"/>
      <c r="TJN2386" s="467"/>
      <c r="TJO2386" s="467"/>
      <c r="TJP2386" s="467"/>
      <c r="TJQ2386" s="467"/>
      <c r="TJR2386" s="467"/>
      <c r="TJS2386" s="467"/>
      <c r="TJT2386" s="1055"/>
      <c r="TJU2386" s="695"/>
      <c r="TJV2386" s="696"/>
      <c r="TJW2386" s="696"/>
      <c r="TJX2386" s="697"/>
      <c r="TJY2386" s="697"/>
      <c r="TJZ2386" s="473"/>
      <c r="TKA2386" s="470"/>
      <c r="TKB2386" s="470"/>
      <c r="TKC2386" s="470"/>
      <c r="TKD2386" s="677"/>
      <c r="TKE2386" s="470"/>
      <c r="TKF2386" s="467"/>
      <c r="TKG2386" s="559"/>
      <c r="TKH2386" s="467"/>
      <c r="TKI2386" s="467"/>
      <c r="TKJ2386" s="467"/>
      <c r="TKK2386" s="467"/>
      <c r="TKL2386" s="467"/>
      <c r="TKM2386" s="467"/>
      <c r="TKN2386" s="467"/>
      <c r="TKO2386" s="467"/>
      <c r="TKP2386" s="467"/>
      <c r="TKQ2386" s="467"/>
      <c r="TKR2386" s="467"/>
      <c r="TKS2386" s="467"/>
      <c r="TKT2386" s="467"/>
      <c r="TKU2386" s="467"/>
      <c r="TKV2386" s="467"/>
      <c r="TKW2386" s="467"/>
      <c r="TKX2386" s="467"/>
      <c r="TKY2386" s="467"/>
      <c r="TKZ2386" s="467"/>
      <c r="TLA2386" s="467"/>
      <c r="TLB2386" s="467"/>
      <c r="TLC2386" s="467"/>
      <c r="TLD2386" s="1055"/>
      <c r="TLE2386" s="695"/>
      <c r="TLF2386" s="696"/>
      <c r="TLG2386" s="696"/>
      <c r="TLH2386" s="697"/>
      <c r="TLI2386" s="697"/>
      <c r="TLJ2386" s="473"/>
      <c r="TLK2386" s="470"/>
      <c r="TLL2386" s="470"/>
      <c r="TLM2386" s="470"/>
      <c r="TLN2386" s="677"/>
      <c r="TLO2386" s="470"/>
      <c r="TLP2386" s="467"/>
      <c r="TLQ2386" s="559"/>
      <c r="TLR2386" s="467"/>
      <c r="TLS2386" s="467"/>
      <c r="TLT2386" s="467"/>
      <c r="TLU2386" s="467"/>
      <c r="TLV2386" s="467"/>
      <c r="TLW2386" s="467"/>
      <c r="TLX2386" s="467"/>
      <c r="TLY2386" s="467"/>
      <c r="TLZ2386" s="467"/>
      <c r="TMA2386" s="467"/>
      <c r="TMB2386" s="467"/>
      <c r="TMC2386" s="467"/>
      <c r="TMD2386" s="467"/>
      <c r="TME2386" s="467"/>
      <c r="TMF2386" s="467"/>
      <c r="TMG2386" s="467"/>
      <c r="TMH2386" s="467"/>
      <c r="TMI2386" s="467"/>
      <c r="TMJ2386" s="467"/>
      <c r="TMK2386" s="467"/>
      <c r="TML2386" s="467"/>
      <c r="TMM2386" s="467"/>
      <c r="TMN2386" s="1055"/>
      <c r="TMO2386" s="695"/>
      <c r="TMP2386" s="696"/>
      <c r="TMQ2386" s="696"/>
      <c r="TMR2386" s="697"/>
      <c r="TMS2386" s="697"/>
      <c r="TMT2386" s="473"/>
      <c r="TMU2386" s="470"/>
      <c r="TMV2386" s="470"/>
      <c r="TMW2386" s="470"/>
      <c r="TMX2386" s="677"/>
      <c r="TMY2386" s="470"/>
      <c r="TMZ2386" s="467"/>
      <c r="TNA2386" s="559"/>
      <c r="TNB2386" s="467"/>
      <c r="TNC2386" s="467"/>
      <c r="TND2386" s="467"/>
      <c r="TNE2386" s="467"/>
      <c r="TNF2386" s="467"/>
      <c r="TNG2386" s="467"/>
      <c r="TNH2386" s="467"/>
      <c r="TNI2386" s="467"/>
      <c r="TNJ2386" s="467"/>
      <c r="TNK2386" s="467"/>
      <c r="TNL2386" s="467"/>
      <c r="TNM2386" s="467"/>
      <c r="TNN2386" s="467"/>
      <c r="TNO2386" s="467"/>
      <c r="TNP2386" s="467"/>
      <c r="TNQ2386" s="467"/>
      <c r="TNR2386" s="467"/>
      <c r="TNS2386" s="467"/>
      <c r="TNT2386" s="467"/>
      <c r="TNU2386" s="467"/>
      <c r="TNV2386" s="467"/>
      <c r="TNW2386" s="467"/>
      <c r="TNX2386" s="1055"/>
      <c r="TNY2386" s="695"/>
      <c r="TNZ2386" s="696"/>
      <c r="TOA2386" s="696"/>
      <c r="TOB2386" s="697"/>
      <c r="TOC2386" s="697"/>
      <c r="TOD2386" s="473"/>
      <c r="TOE2386" s="470"/>
      <c r="TOF2386" s="470"/>
      <c r="TOG2386" s="470"/>
      <c r="TOH2386" s="677"/>
      <c r="TOI2386" s="470"/>
      <c r="TOJ2386" s="467"/>
      <c r="TOK2386" s="559"/>
      <c r="TOL2386" s="467"/>
      <c r="TOM2386" s="467"/>
      <c r="TON2386" s="467"/>
      <c r="TOO2386" s="467"/>
      <c r="TOP2386" s="467"/>
      <c r="TOQ2386" s="467"/>
      <c r="TOR2386" s="467"/>
      <c r="TOS2386" s="467"/>
      <c r="TOT2386" s="467"/>
      <c r="TOU2386" s="467"/>
      <c r="TOV2386" s="467"/>
      <c r="TOW2386" s="467"/>
      <c r="TOX2386" s="467"/>
      <c r="TOY2386" s="467"/>
      <c r="TOZ2386" s="467"/>
      <c r="TPA2386" s="467"/>
      <c r="TPB2386" s="467"/>
      <c r="TPC2386" s="467"/>
      <c r="TPD2386" s="467"/>
      <c r="TPE2386" s="467"/>
      <c r="TPF2386" s="467"/>
      <c r="TPG2386" s="467"/>
      <c r="TPH2386" s="1055"/>
      <c r="TPI2386" s="695"/>
      <c r="TPJ2386" s="696"/>
      <c r="TPK2386" s="696"/>
      <c r="TPL2386" s="697"/>
      <c r="TPM2386" s="697"/>
      <c r="TPN2386" s="473"/>
      <c r="TPO2386" s="470"/>
      <c r="TPP2386" s="470"/>
      <c r="TPQ2386" s="470"/>
      <c r="TPR2386" s="677"/>
      <c r="TPS2386" s="470"/>
      <c r="TPT2386" s="467"/>
      <c r="TPU2386" s="559"/>
      <c r="TPV2386" s="467"/>
      <c r="TPW2386" s="467"/>
      <c r="TPX2386" s="467"/>
      <c r="TPY2386" s="467"/>
      <c r="TPZ2386" s="467"/>
      <c r="TQA2386" s="467"/>
      <c r="TQB2386" s="467"/>
      <c r="TQC2386" s="467"/>
      <c r="TQD2386" s="467"/>
      <c r="TQE2386" s="467"/>
      <c r="TQF2386" s="467"/>
      <c r="TQG2386" s="467"/>
      <c r="TQH2386" s="467"/>
      <c r="TQI2386" s="467"/>
      <c r="TQJ2386" s="467"/>
      <c r="TQK2386" s="467"/>
      <c r="TQL2386" s="467"/>
      <c r="TQM2386" s="467"/>
      <c r="TQN2386" s="467"/>
      <c r="TQO2386" s="467"/>
      <c r="TQP2386" s="467"/>
      <c r="TQQ2386" s="467"/>
      <c r="TQR2386" s="1055"/>
      <c r="TQS2386" s="695"/>
      <c r="TQT2386" s="696"/>
      <c r="TQU2386" s="696"/>
      <c r="TQV2386" s="697"/>
      <c r="TQW2386" s="697"/>
      <c r="TQX2386" s="473"/>
      <c r="TQY2386" s="470"/>
      <c r="TQZ2386" s="470"/>
      <c r="TRA2386" s="470"/>
      <c r="TRB2386" s="677"/>
      <c r="TRC2386" s="470"/>
      <c r="TRD2386" s="467"/>
      <c r="TRE2386" s="559"/>
      <c r="TRF2386" s="467"/>
      <c r="TRG2386" s="467"/>
      <c r="TRH2386" s="467"/>
      <c r="TRI2386" s="467"/>
      <c r="TRJ2386" s="467"/>
      <c r="TRK2386" s="467"/>
      <c r="TRL2386" s="467"/>
      <c r="TRM2386" s="467"/>
      <c r="TRN2386" s="467"/>
      <c r="TRO2386" s="467"/>
      <c r="TRP2386" s="467"/>
      <c r="TRQ2386" s="467"/>
      <c r="TRR2386" s="467"/>
      <c r="TRS2386" s="467"/>
      <c r="TRT2386" s="467"/>
      <c r="TRU2386" s="467"/>
      <c r="TRV2386" s="467"/>
      <c r="TRW2386" s="467"/>
      <c r="TRX2386" s="467"/>
      <c r="TRY2386" s="467"/>
      <c r="TRZ2386" s="467"/>
      <c r="TSA2386" s="467"/>
      <c r="TSB2386" s="1055"/>
      <c r="TSC2386" s="695"/>
      <c r="TSD2386" s="696"/>
      <c r="TSE2386" s="696"/>
      <c r="TSF2386" s="697"/>
      <c r="TSG2386" s="697"/>
      <c r="TSH2386" s="473"/>
      <c r="TSI2386" s="470"/>
      <c r="TSJ2386" s="470"/>
      <c r="TSK2386" s="470"/>
      <c r="TSL2386" s="677"/>
      <c r="TSM2386" s="470"/>
      <c r="TSN2386" s="467"/>
      <c r="TSO2386" s="559"/>
      <c r="TSP2386" s="467"/>
      <c r="TSQ2386" s="467"/>
      <c r="TSR2386" s="467"/>
      <c r="TSS2386" s="467"/>
      <c r="TST2386" s="467"/>
      <c r="TSU2386" s="467"/>
      <c r="TSV2386" s="467"/>
      <c r="TSW2386" s="467"/>
      <c r="TSX2386" s="467"/>
      <c r="TSY2386" s="467"/>
      <c r="TSZ2386" s="467"/>
      <c r="TTA2386" s="467"/>
      <c r="TTB2386" s="467"/>
      <c r="TTC2386" s="467"/>
      <c r="TTD2386" s="467"/>
      <c r="TTE2386" s="467"/>
      <c r="TTF2386" s="467"/>
      <c r="TTG2386" s="467"/>
      <c r="TTH2386" s="467"/>
      <c r="TTI2386" s="467"/>
      <c r="TTJ2386" s="467"/>
      <c r="TTK2386" s="467"/>
      <c r="TTL2386" s="1055"/>
      <c r="TTM2386" s="695"/>
      <c r="TTN2386" s="696"/>
      <c r="TTO2386" s="696"/>
      <c r="TTP2386" s="697"/>
      <c r="TTQ2386" s="697"/>
      <c r="TTR2386" s="473"/>
      <c r="TTS2386" s="470"/>
      <c r="TTT2386" s="470"/>
      <c r="TTU2386" s="470"/>
      <c r="TTV2386" s="677"/>
      <c r="TTW2386" s="470"/>
      <c r="TTX2386" s="467"/>
      <c r="TTY2386" s="559"/>
      <c r="TTZ2386" s="467"/>
      <c r="TUA2386" s="467"/>
      <c r="TUB2386" s="467"/>
      <c r="TUC2386" s="467"/>
      <c r="TUD2386" s="467"/>
      <c r="TUE2386" s="467"/>
      <c r="TUF2386" s="467"/>
      <c r="TUG2386" s="467"/>
      <c r="TUH2386" s="467"/>
      <c r="TUI2386" s="467"/>
      <c r="TUJ2386" s="467"/>
      <c r="TUK2386" s="467"/>
      <c r="TUL2386" s="467"/>
      <c r="TUM2386" s="467"/>
      <c r="TUN2386" s="467"/>
      <c r="TUO2386" s="467"/>
      <c r="TUP2386" s="467"/>
      <c r="TUQ2386" s="467"/>
      <c r="TUR2386" s="467"/>
      <c r="TUS2386" s="467"/>
      <c r="TUT2386" s="467"/>
      <c r="TUU2386" s="467"/>
      <c r="TUV2386" s="1055"/>
      <c r="TUW2386" s="695"/>
      <c r="TUX2386" s="696"/>
      <c r="TUY2386" s="696"/>
      <c r="TUZ2386" s="697"/>
      <c r="TVA2386" s="697"/>
      <c r="TVB2386" s="473"/>
      <c r="TVC2386" s="470"/>
      <c r="TVD2386" s="470"/>
      <c r="TVE2386" s="470"/>
      <c r="TVF2386" s="677"/>
      <c r="TVG2386" s="470"/>
      <c r="TVH2386" s="467"/>
      <c r="TVI2386" s="559"/>
      <c r="TVJ2386" s="467"/>
      <c r="TVK2386" s="467"/>
      <c r="TVL2386" s="467"/>
      <c r="TVM2386" s="467"/>
      <c r="TVN2386" s="467"/>
      <c r="TVO2386" s="467"/>
      <c r="TVP2386" s="467"/>
      <c r="TVQ2386" s="467"/>
      <c r="TVR2386" s="467"/>
      <c r="TVS2386" s="467"/>
      <c r="TVT2386" s="467"/>
      <c r="TVU2386" s="467"/>
      <c r="TVV2386" s="467"/>
      <c r="TVW2386" s="467"/>
      <c r="TVX2386" s="467"/>
      <c r="TVY2386" s="467"/>
      <c r="TVZ2386" s="467"/>
      <c r="TWA2386" s="467"/>
      <c r="TWB2386" s="467"/>
      <c r="TWC2386" s="467"/>
      <c r="TWD2386" s="467"/>
      <c r="TWE2386" s="467"/>
      <c r="TWF2386" s="1055"/>
      <c r="TWG2386" s="695"/>
      <c r="TWH2386" s="696"/>
      <c r="TWI2386" s="696"/>
      <c r="TWJ2386" s="697"/>
      <c r="TWK2386" s="697"/>
      <c r="TWL2386" s="473"/>
      <c r="TWM2386" s="470"/>
      <c r="TWN2386" s="470"/>
      <c r="TWO2386" s="470"/>
      <c r="TWP2386" s="677"/>
      <c r="TWQ2386" s="470"/>
      <c r="TWR2386" s="467"/>
      <c r="TWS2386" s="559"/>
      <c r="TWT2386" s="467"/>
      <c r="TWU2386" s="467"/>
      <c r="TWV2386" s="467"/>
      <c r="TWW2386" s="467"/>
      <c r="TWX2386" s="467"/>
      <c r="TWY2386" s="467"/>
      <c r="TWZ2386" s="467"/>
      <c r="TXA2386" s="467"/>
      <c r="TXB2386" s="467"/>
      <c r="TXC2386" s="467"/>
      <c r="TXD2386" s="467"/>
      <c r="TXE2386" s="467"/>
      <c r="TXF2386" s="467"/>
      <c r="TXG2386" s="467"/>
      <c r="TXH2386" s="467"/>
      <c r="TXI2386" s="467"/>
      <c r="TXJ2386" s="467"/>
      <c r="TXK2386" s="467"/>
      <c r="TXL2386" s="467"/>
      <c r="TXM2386" s="467"/>
      <c r="TXN2386" s="467"/>
      <c r="TXO2386" s="467"/>
      <c r="TXP2386" s="1055"/>
      <c r="TXQ2386" s="695"/>
      <c r="TXR2386" s="696"/>
      <c r="TXS2386" s="696"/>
      <c r="TXT2386" s="697"/>
      <c r="TXU2386" s="697"/>
      <c r="TXV2386" s="473"/>
      <c r="TXW2386" s="470"/>
      <c r="TXX2386" s="470"/>
      <c r="TXY2386" s="470"/>
      <c r="TXZ2386" s="677"/>
      <c r="TYA2386" s="470"/>
      <c r="TYB2386" s="467"/>
      <c r="TYC2386" s="559"/>
      <c r="TYD2386" s="467"/>
      <c r="TYE2386" s="467"/>
      <c r="TYF2386" s="467"/>
      <c r="TYG2386" s="467"/>
      <c r="TYH2386" s="467"/>
      <c r="TYI2386" s="467"/>
      <c r="TYJ2386" s="467"/>
      <c r="TYK2386" s="467"/>
      <c r="TYL2386" s="467"/>
      <c r="TYM2386" s="467"/>
      <c r="TYN2386" s="467"/>
      <c r="TYO2386" s="467"/>
      <c r="TYP2386" s="467"/>
      <c r="TYQ2386" s="467"/>
      <c r="TYR2386" s="467"/>
      <c r="TYS2386" s="467"/>
      <c r="TYT2386" s="467"/>
      <c r="TYU2386" s="467"/>
      <c r="TYV2386" s="467"/>
      <c r="TYW2386" s="467"/>
      <c r="TYX2386" s="467"/>
      <c r="TYY2386" s="467"/>
      <c r="TYZ2386" s="1055"/>
      <c r="TZA2386" s="695"/>
      <c r="TZB2386" s="696"/>
      <c r="TZC2386" s="696"/>
      <c r="TZD2386" s="697"/>
      <c r="TZE2386" s="697"/>
      <c r="TZF2386" s="473"/>
      <c r="TZG2386" s="470"/>
      <c r="TZH2386" s="470"/>
      <c r="TZI2386" s="470"/>
      <c r="TZJ2386" s="677"/>
      <c r="TZK2386" s="470"/>
      <c r="TZL2386" s="467"/>
      <c r="TZM2386" s="559"/>
      <c r="TZN2386" s="467"/>
      <c r="TZO2386" s="467"/>
      <c r="TZP2386" s="467"/>
      <c r="TZQ2386" s="467"/>
      <c r="TZR2386" s="467"/>
      <c r="TZS2386" s="467"/>
      <c r="TZT2386" s="467"/>
      <c r="TZU2386" s="467"/>
      <c r="TZV2386" s="467"/>
      <c r="TZW2386" s="467"/>
      <c r="TZX2386" s="467"/>
      <c r="TZY2386" s="467"/>
      <c r="TZZ2386" s="467"/>
      <c r="UAA2386" s="467"/>
      <c r="UAB2386" s="467"/>
      <c r="UAC2386" s="467"/>
      <c r="UAD2386" s="467"/>
      <c r="UAE2386" s="467"/>
      <c r="UAF2386" s="467"/>
      <c r="UAG2386" s="467"/>
      <c r="UAH2386" s="467"/>
      <c r="UAI2386" s="467"/>
      <c r="UAJ2386" s="1055"/>
      <c r="UAK2386" s="695"/>
      <c r="UAL2386" s="696"/>
      <c r="UAM2386" s="696"/>
      <c r="UAN2386" s="697"/>
      <c r="UAO2386" s="697"/>
      <c r="UAP2386" s="473"/>
      <c r="UAQ2386" s="470"/>
      <c r="UAR2386" s="470"/>
      <c r="UAS2386" s="470"/>
      <c r="UAT2386" s="677"/>
      <c r="UAU2386" s="470"/>
      <c r="UAV2386" s="467"/>
      <c r="UAW2386" s="559"/>
      <c r="UAX2386" s="467"/>
      <c r="UAY2386" s="467"/>
      <c r="UAZ2386" s="467"/>
      <c r="UBA2386" s="467"/>
      <c r="UBB2386" s="467"/>
      <c r="UBC2386" s="467"/>
      <c r="UBD2386" s="467"/>
      <c r="UBE2386" s="467"/>
      <c r="UBF2386" s="467"/>
      <c r="UBG2386" s="467"/>
      <c r="UBH2386" s="467"/>
      <c r="UBI2386" s="467"/>
      <c r="UBJ2386" s="467"/>
      <c r="UBK2386" s="467"/>
      <c r="UBL2386" s="467"/>
      <c r="UBM2386" s="467"/>
      <c r="UBN2386" s="467"/>
      <c r="UBO2386" s="467"/>
      <c r="UBP2386" s="467"/>
      <c r="UBQ2386" s="467"/>
      <c r="UBR2386" s="467"/>
      <c r="UBS2386" s="467"/>
      <c r="UBT2386" s="1055"/>
      <c r="UBU2386" s="695"/>
      <c r="UBV2386" s="696"/>
      <c r="UBW2386" s="696"/>
      <c r="UBX2386" s="697"/>
      <c r="UBY2386" s="697"/>
      <c r="UBZ2386" s="473"/>
      <c r="UCA2386" s="470"/>
      <c r="UCB2386" s="470"/>
      <c r="UCC2386" s="470"/>
      <c r="UCD2386" s="677"/>
      <c r="UCE2386" s="470"/>
      <c r="UCF2386" s="467"/>
      <c r="UCG2386" s="559"/>
      <c r="UCH2386" s="467"/>
      <c r="UCI2386" s="467"/>
      <c r="UCJ2386" s="467"/>
      <c r="UCK2386" s="467"/>
      <c r="UCL2386" s="467"/>
      <c r="UCM2386" s="467"/>
      <c r="UCN2386" s="467"/>
      <c r="UCO2386" s="467"/>
      <c r="UCP2386" s="467"/>
      <c r="UCQ2386" s="467"/>
      <c r="UCR2386" s="467"/>
      <c r="UCS2386" s="467"/>
      <c r="UCT2386" s="467"/>
      <c r="UCU2386" s="467"/>
      <c r="UCV2386" s="467"/>
      <c r="UCW2386" s="467"/>
      <c r="UCX2386" s="467"/>
      <c r="UCY2386" s="467"/>
      <c r="UCZ2386" s="467"/>
      <c r="UDA2386" s="467"/>
      <c r="UDB2386" s="467"/>
      <c r="UDC2386" s="467"/>
      <c r="UDD2386" s="1055"/>
      <c r="UDE2386" s="695"/>
      <c r="UDF2386" s="696"/>
      <c r="UDG2386" s="696"/>
      <c r="UDH2386" s="697"/>
      <c r="UDI2386" s="697"/>
      <c r="UDJ2386" s="473"/>
      <c r="UDK2386" s="470"/>
      <c r="UDL2386" s="470"/>
      <c r="UDM2386" s="470"/>
      <c r="UDN2386" s="677"/>
      <c r="UDO2386" s="470"/>
      <c r="UDP2386" s="467"/>
      <c r="UDQ2386" s="559"/>
      <c r="UDR2386" s="467"/>
      <c r="UDS2386" s="467"/>
      <c r="UDT2386" s="467"/>
      <c r="UDU2386" s="467"/>
      <c r="UDV2386" s="467"/>
      <c r="UDW2386" s="467"/>
      <c r="UDX2386" s="467"/>
      <c r="UDY2386" s="467"/>
      <c r="UDZ2386" s="467"/>
      <c r="UEA2386" s="467"/>
      <c r="UEB2386" s="467"/>
      <c r="UEC2386" s="467"/>
      <c r="UED2386" s="467"/>
      <c r="UEE2386" s="467"/>
      <c r="UEF2386" s="467"/>
      <c r="UEG2386" s="467"/>
      <c r="UEH2386" s="467"/>
      <c r="UEI2386" s="467"/>
      <c r="UEJ2386" s="467"/>
      <c r="UEK2386" s="467"/>
      <c r="UEL2386" s="467"/>
      <c r="UEM2386" s="467"/>
      <c r="UEN2386" s="1055"/>
      <c r="UEO2386" s="695"/>
      <c r="UEP2386" s="696"/>
      <c r="UEQ2386" s="696"/>
      <c r="UER2386" s="697"/>
      <c r="UES2386" s="697"/>
      <c r="UET2386" s="473"/>
      <c r="UEU2386" s="470"/>
      <c r="UEV2386" s="470"/>
      <c r="UEW2386" s="470"/>
      <c r="UEX2386" s="677"/>
      <c r="UEY2386" s="470"/>
      <c r="UEZ2386" s="467"/>
      <c r="UFA2386" s="559"/>
      <c r="UFB2386" s="467"/>
      <c r="UFC2386" s="467"/>
      <c r="UFD2386" s="467"/>
      <c r="UFE2386" s="467"/>
      <c r="UFF2386" s="467"/>
      <c r="UFG2386" s="467"/>
      <c r="UFH2386" s="467"/>
      <c r="UFI2386" s="467"/>
      <c r="UFJ2386" s="467"/>
      <c r="UFK2386" s="467"/>
      <c r="UFL2386" s="467"/>
      <c r="UFM2386" s="467"/>
      <c r="UFN2386" s="467"/>
      <c r="UFO2386" s="467"/>
      <c r="UFP2386" s="467"/>
      <c r="UFQ2386" s="467"/>
      <c r="UFR2386" s="467"/>
      <c r="UFS2386" s="467"/>
      <c r="UFT2386" s="467"/>
      <c r="UFU2386" s="467"/>
      <c r="UFV2386" s="467"/>
      <c r="UFW2386" s="467"/>
      <c r="UFX2386" s="1055"/>
      <c r="UFY2386" s="695"/>
      <c r="UFZ2386" s="696"/>
      <c r="UGA2386" s="696"/>
      <c r="UGB2386" s="697"/>
      <c r="UGC2386" s="697"/>
      <c r="UGD2386" s="473"/>
      <c r="UGE2386" s="470"/>
      <c r="UGF2386" s="470"/>
      <c r="UGG2386" s="470"/>
      <c r="UGH2386" s="677"/>
      <c r="UGI2386" s="470"/>
      <c r="UGJ2386" s="467"/>
      <c r="UGK2386" s="559"/>
      <c r="UGL2386" s="467"/>
      <c r="UGM2386" s="467"/>
      <c r="UGN2386" s="467"/>
      <c r="UGO2386" s="467"/>
      <c r="UGP2386" s="467"/>
      <c r="UGQ2386" s="467"/>
      <c r="UGR2386" s="467"/>
      <c r="UGS2386" s="467"/>
      <c r="UGT2386" s="467"/>
      <c r="UGU2386" s="467"/>
      <c r="UGV2386" s="467"/>
      <c r="UGW2386" s="467"/>
      <c r="UGX2386" s="467"/>
      <c r="UGY2386" s="467"/>
      <c r="UGZ2386" s="467"/>
      <c r="UHA2386" s="467"/>
      <c r="UHB2386" s="467"/>
      <c r="UHC2386" s="467"/>
      <c r="UHD2386" s="467"/>
      <c r="UHE2386" s="467"/>
      <c r="UHF2386" s="467"/>
      <c r="UHG2386" s="467"/>
      <c r="UHH2386" s="1055"/>
      <c r="UHI2386" s="695"/>
      <c r="UHJ2386" s="696"/>
      <c r="UHK2386" s="696"/>
      <c r="UHL2386" s="697"/>
      <c r="UHM2386" s="697"/>
      <c r="UHN2386" s="473"/>
      <c r="UHO2386" s="470"/>
      <c r="UHP2386" s="470"/>
      <c r="UHQ2386" s="470"/>
      <c r="UHR2386" s="677"/>
      <c r="UHS2386" s="470"/>
      <c r="UHT2386" s="467"/>
      <c r="UHU2386" s="559"/>
      <c r="UHV2386" s="467"/>
      <c r="UHW2386" s="467"/>
      <c r="UHX2386" s="467"/>
      <c r="UHY2386" s="467"/>
      <c r="UHZ2386" s="467"/>
      <c r="UIA2386" s="467"/>
      <c r="UIB2386" s="467"/>
      <c r="UIC2386" s="467"/>
      <c r="UID2386" s="467"/>
      <c r="UIE2386" s="467"/>
      <c r="UIF2386" s="467"/>
      <c r="UIG2386" s="467"/>
      <c r="UIH2386" s="467"/>
      <c r="UII2386" s="467"/>
      <c r="UIJ2386" s="467"/>
      <c r="UIK2386" s="467"/>
      <c r="UIL2386" s="467"/>
      <c r="UIM2386" s="467"/>
      <c r="UIN2386" s="467"/>
      <c r="UIO2386" s="467"/>
      <c r="UIP2386" s="467"/>
      <c r="UIQ2386" s="467"/>
      <c r="UIR2386" s="1055"/>
      <c r="UIS2386" s="695"/>
      <c r="UIT2386" s="696"/>
      <c r="UIU2386" s="696"/>
      <c r="UIV2386" s="697"/>
      <c r="UIW2386" s="697"/>
      <c r="UIX2386" s="473"/>
      <c r="UIY2386" s="470"/>
      <c r="UIZ2386" s="470"/>
      <c r="UJA2386" s="470"/>
      <c r="UJB2386" s="677"/>
      <c r="UJC2386" s="470"/>
      <c r="UJD2386" s="467"/>
      <c r="UJE2386" s="559"/>
      <c r="UJF2386" s="467"/>
      <c r="UJG2386" s="467"/>
      <c r="UJH2386" s="467"/>
      <c r="UJI2386" s="467"/>
      <c r="UJJ2386" s="467"/>
      <c r="UJK2386" s="467"/>
      <c r="UJL2386" s="467"/>
      <c r="UJM2386" s="467"/>
      <c r="UJN2386" s="467"/>
      <c r="UJO2386" s="467"/>
      <c r="UJP2386" s="467"/>
      <c r="UJQ2386" s="467"/>
      <c r="UJR2386" s="467"/>
      <c r="UJS2386" s="467"/>
      <c r="UJT2386" s="467"/>
      <c r="UJU2386" s="467"/>
      <c r="UJV2386" s="467"/>
      <c r="UJW2386" s="467"/>
      <c r="UJX2386" s="467"/>
      <c r="UJY2386" s="467"/>
      <c r="UJZ2386" s="467"/>
      <c r="UKA2386" s="467"/>
      <c r="UKB2386" s="1055"/>
      <c r="UKC2386" s="695"/>
      <c r="UKD2386" s="696"/>
      <c r="UKE2386" s="696"/>
      <c r="UKF2386" s="697"/>
      <c r="UKG2386" s="697"/>
      <c r="UKH2386" s="473"/>
      <c r="UKI2386" s="470"/>
      <c r="UKJ2386" s="470"/>
      <c r="UKK2386" s="470"/>
      <c r="UKL2386" s="677"/>
      <c r="UKM2386" s="470"/>
      <c r="UKN2386" s="467"/>
      <c r="UKO2386" s="559"/>
      <c r="UKP2386" s="467"/>
      <c r="UKQ2386" s="467"/>
      <c r="UKR2386" s="467"/>
      <c r="UKS2386" s="467"/>
      <c r="UKT2386" s="467"/>
      <c r="UKU2386" s="467"/>
      <c r="UKV2386" s="467"/>
      <c r="UKW2386" s="467"/>
      <c r="UKX2386" s="467"/>
      <c r="UKY2386" s="467"/>
      <c r="UKZ2386" s="467"/>
      <c r="ULA2386" s="467"/>
      <c r="ULB2386" s="467"/>
      <c r="ULC2386" s="467"/>
      <c r="ULD2386" s="467"/>
      <c r="ULE2386" s="467"/>
      <c r="ULF2386" s="467"/>
      <c r="ULG2386" s="467"/>
      <c r="ULH2386" s="467"/>
      <c r="ULI2386" s="467"/>
      <c r="ULJ2386" s="467"/>
      <c r="ULK2386" s="467"/>
      <c r="ULL2386" s="1055"/>
      <c r="ULM2386" s="695"/>
      <c r="ULN2386" s="696"/>
      <c r="ULO2386" s="696"/>
      <c r="ULP2386" s="697"/>
      <c r="ULQ2386" s="697"/>
      <c r="ULR2386" s="473"/>
      <c r="ULS2386" s="470"/>
      <c r="ULT2386" s="470"/>
      <c r="ULU2386" s="470"/>
      <c r="ULV2386" s="677"/>
      <c r="ULW2386" s="470"/>
      <c r="ULX2386" s="467"/>
      <c r="ULY2386" s="559"/>
      <c r="ULZ2386" s="467"/>
      <c r="UMA2386" s="467"/>
      <c r="UMB2386" s="467"/>
      <c r="UMC2386" s="467"/>
      <c r="UMD2386" s="467"/>
      <c r="UME2386" s="467"/>
      <c r="UMF2386" s="467"/>
      <c r="UMG2386" s="467"/>
      <c r="UMH2386" s="467"/>
      <c r="UMI2386" s="467"/>
      <c r="UMJ2386" s="467"/>
      <c r="UMK2386" s="467"/>
      <c r="UML2386" s="467"/>
      <c r="UMM2386" s="467"/>
      <c r="UMN2386" s="467"/>
      <c r="UMO2386" s="467"/>
      <c r="UMP2386" s="467"/>
      <c r="UMQ2386" s="467"/>
      <c r="UMR2386" s="467"/>
      <c r="UMS2386" s="467"/>
      <c r="UMT2386" s="467"/>
      <c r="UMU2386" s="467"/>
      <c r="UMV2386" s="1055"/>
      <c r="UMW2386" s="695"/>
      <c r="UMX2386" s="696"/>
      <c r="UMY2386" s="696"/>
      <c r="UMZ2386" s="697"/>
      <c r="UNA2386" s="697"/>
      <c r="UNB2386" s="473"/>
      <c r="UNC2386" s="470"/>
      <c r="UND2386" s="470"/>
      <c r="UNE2386" s="470"/>
      <c r="UNF2386" s="677"/>
      <c r="UNG2386" s="470"/>
      <c r="UNH2386" s="467"/>
      <c r="UNI2386" s="559"/>
      <c r="UNJ2386" s="467"/>
      <c r="UNK2386" s="467"/>
      <c r="UNL2386" s="467"/>
      <c r="UNM2386" s="467"/>
      <c r="UNN2386" s="467"/>
      <c r="UNO2386" s="467"/>
      <c r="UNP2386" s="467"/>
      <c r="UNQ2386" s="467"/>
      <c r="UNR2386" s="467"/>
      <c r="UNS2386" s="467"/>
      <c r="UNT2386" s="467"/>
      <c r="UNU2386" s="467"/>
      <c r="UNV2386" s="467"/>
      <c r="UNW2386" s="467"/>
      <c r="UNX2386" s="467"/>
      <c r="UNY2386" s="467"/>
      <c r="UNZ2386" s="467"/>
      <c r="UOA2386" s="467"/>
      <c r="UOB2386" s="467"/>
      <c r="UOC2386" s="467"/>
      <c r="UOD2386" s="467"/>
      <c r="UOE2386" s="467"/>
      <c r="UOF2386" s="1055"/>
      <c r="UOG2386" s="695"/>
      <c r="UOH2386" s="696"/>
      <c r="UOI2386" s="696"/>
      <c r="UOJ2386" s="697"/>
      <c r="UOK2386" s="697"/>
      <c r="UOL2386" s="473"/>
      <c r="UOM2386" s="470"/>
      <c r="UON2386" s="470"/>
      <c r="UOO2386" s="470"/>
      <c r="UOP2386" s="677"/>
      <c r="UOQ2386" s="470"/>
      <c r="UOR2386" s="467"/>
      <c r="UOS2386" s="559"/>
      <c r="UOT2386" s="467"/>
      <c r="UOU2386" s="467"/>
      <c r="UOV2386" s="467"/>
      <c r="UOW2386" s="467"/>
      <c r="UOX2386" s="467"/>
      <c r="UOY2386" s="467"/>
      <c r="UOZ2386" s="467"/>
      <c r="UPA2386" s="467"/>
      <c r="UPB2386" s="467"/>
      <c r="UPC2386" s="467"/>
      <c r="UPD2386" s="467"/>
      <c r="UPE2386" s="467"/>
      <c r="UPF2386" s="467"/>
      <c r="UPG2386" s="467"/>
      <c r="UPH2386" s="467"/>
      <c r="UPI2386" s="467"/>
      <c r="UPJ2386" s="467"/>
      <c r="UPK2386" s="467"/>
      <c r="UPL2386" s="467"/>
      <c r="UPM2386" s="467"/>
      <c r="UPN2386" s="467"/>
      <c r="UPO2386" s="467"/>
      <c r="UPP2386" s="1055"/>
      <c r="UPQ2386" s="695"/>
      <c r="UPR2386" s="696"/>
      <c r="UPS2386" s="696"/>
      <c r="UPT2386" s="697"/>
      <c r="UPU2386" s="697"/>
      <c r="UPV2386" s="473"/>
      <c r="UPW2386" s="470"/>
      <c r="UPX2386" s="470"/>
      <c r="UPY2386" s="470"/>
      <c r="UPZ2386" s="677"/>
      <c r="UQA2386" s="470"/>
      <c r="UQB2386" s="467"/>
      <c r="UQC2386" s="559"/>
      <c r="UQD2386" s="467"/>
      <c r="UQE2386" s="467"/>
      <c r="UQF2386" s="467"/>
      <c r="UQG2386" s="467"/>
      <c r="UQH2386" s="467"/>
      <c r="UQI2386" s="467"/>
      <c r="UQJ2386" s="467"/>
      <c r="UQK2386" s="467"/>
      <c r="UQL2386" s="467"/>
      <c r="UQM2386" s="467"/>
      <c r="UQN2386" s="467"/>
      <c r="UQO2386" s="467"/>
      <c r="UQP2386" s="467"/>
      <c r="UQQ2386" s="467"/>
      <c r="UQR2386" s="467"/>
      <c r="UQS2386" s="467"/>
      <c r="UQT2386" s="467"/>
      <c r="UQU2386" s="467"/>
      <c r="UQV2386" s="467"/>
      <c r="UQW2386" s="467"/>
      <c r="UQX2386" s="467"/>
      <c r="UQY2386" s="467"/>
      <c r="UQZ2386" s="1055"/>
      <c r="URA2386" s="695"/>
      <c r="URB2386" s="696"/>
      <c r="URC2386" s="696"/>
      <c r="URD2386" s="697"/>
      <c r="URE2386" s="697"/>
      <c r="URF2386" s="473"/>
      <c r="URG2386" s="470"/>
      <c r="URH2386" s="470"/>
      <c r="URI2386" s="470"/>
      <c r="URJ2386" s="677"/>
      <c r="URK2386" s="470"/>
      <c r="URL2386" s="467"/>
      <c r="URM2386" s="559"/>
      <c r="URN2386" s="467"/>
      <c r="URO2386" s="467"/>
      <c r="URP2386" s="467"/>
      <c r="URQ2386" s="467"/>
      <c r="URR2386" s="467"/>
      <c r="URS2386" s="467"/>
      <c r="URT2386" s="467"/>
      <c r="URU2386" s="467"/>
      <c r="URV2386" s="467"/>
      <c r="URW2386" s="467"/>
      <c r="URX2386" s="467"/>
      <c r="URY2386" s="467"/>
      <c r="URZ2386" s="467"/>
      <c r="USA2386" s="467"/>
      <c r="USB2386" s="467"/>
      <c r="USC2386" s="467"/>
      <c r="USD2386" s="467"/>
      <c r="USE2386" s="467"/>
      <c r="USF2386" s="467"/>
      <c r="USG2386" s="467"/>
      <c r="USH2386" s="467"/>
      <c r="USI2386" s="467"/>
      <c r="USJ2386" s="1055"/>
      <c r="USK2386" s="695"/>
      <c r="USL2386" s="696"/>
      <c r="USM2386" s="696"/>
      <c r="USN2386" s="697"/>
      <c r="USO2386" s="697"/>
      <c r="USP2386" s="473"/>
      <c r="USQ2386" s="470"/>
      <c r="USR2386" s="470"/>
      <c r="USS2386" s="470"/>
      <c r="UST2386" s="677"/>
      <c r="USU2386" s="470"/>
      <c r="USV2386" s="467"/>
      <c r="USW2386" s="559"/>
      <c r="USX2386" s="467"/>
      <c r="USY2386" s="467"/>
      <c r="USZ2386" s="467"/>
      <c r="UTA2386" s="467"/>
      <c r="UTB2386" s="467"/>
      <c r="UTC2386" s="467"/>
      <c r="UTD2386" s="467"/>
      <c r="UTE2386" s="467"/>
      <c r="UTF2386" s="467"/>
      <c r="UTG2386" s="467"/>
      <c r="UTH2386" s="467"/>
      <c r="UTI2386" s="467"/>
      <c r="UTJ2386" s="467"/>
      <c r="UTK2386" s="467"/>
      <c r="UTL2386" s="467"/>
      <c r="UTM2386" s="467"/>
      <c r="UTN2386" s="467"/>
      <c r="UTO2386" s="467"/>
      <c r="UTP2386" s="467"/>
      <c r="UTQ2386" s="467"/>
      <c r="UTR2386" s="467"/>
      <c r="UTS2386" s="467"/>
      <c r="UTT2386" s="1055"/>
      <c r="UTU2386" s="695"/>
      <c r="UTV2386" s="696"/>
      <c r="UTW2386" s="696"/>
      <c r="UTX2386" s="697"/>
      <c r="UTY2386" s="697"/>
      <c r="UTZ2386" s="473"/>
      <c r="UUA2386" s="470"/>
      <c r="UUB2386" s="470"/>
      <c r="UUC2386" s="470"/>
      <c r="UUD2386" s="677"/>
      <c r="UUE2386" s="470"/>
      <c r="UUF2386" s="467"/>
      <c r="UUG2386" s="559"/>
      <c r="UUH2386" s="467"/>
      <c r="UUI2386" s="467"/>
      <c r="UUJ2386" s="467"/>
      <c r="UUK2386" s="467"/>
      <c r="UUL2386" s="467"/>
      <c r="UUM2386" s="467"/>
      <c r="UUN2386" s="467"/>
      <c r="UUO2386" s="467"/>
      <c r="UUP2386" s="467"/>
      <c r="UUQ2386" s="467"/>
      <c r="UUR2386" s="467"/>
      <c r="UUS2386" s="467"/>
      <c r="UUT2386" s="467"/>
      <c r="UUU2386" s="467"/>
      <c r="UUV2386" s="467"/>
      <c r="UUW2386" s="467"/>
      <c r="UUX2386" s="467"/>
      <c r="UUY2386" s="467"/>
      <c r="UUZ2386" s="467"/>
      <c r="UVA2386" s="467"/>
      <c r="UVB2386" s="467"/>
      <c r="UVC2386" s="467"/>
      <c r="UVD2386" s="1055"/>
      <c r="UVE2386" s="695"/>
      <c r="UVF2386" s="696"/>
      <c r="UVG2386" s="696"/>
      <c r="UVH2386" s="697"/>
      <c r="UVI2386" s="697"/>
      <c r="UVJ2386" s="473"/>
      <c r="UVK2386" s="470"/>
      <c r="UVL2386" s="470"/>
      <c r="UVM2386" s="470"/>
      <c r="UVN2386" s="677"/>
      <c r="UVO2386" s="470"/>
      <c r="UVP2386" s="467"/>
      <c r="UVQ2386" s="559"/>
      <c r="UVR2386" s="467"/>
      <c r="UVS2386" s="467"/>
      <c r="UVT2386" s="467"/>
      <c r="UVU2386" s="467"/>
      <c r="UVV2386" s="467"/>
      <c r="UVW2386" s="467"/>
      <c r="UVX2386" s="467"/>
      <c r="UVY2386" s="467"/>
      <c r="UVZ2386" s="467"/>
      <c r="UWA2386" s="467"/>
      <c r="UWB2386" s="467"/>
      <c r="UWC2386" s="467"/>
      <c r="UWD2386" s="467"/>
      <c r="UWE2386" s="467"/>
      <c r="UWF2386" s="467"/>
      <c r="UWG2386" s="467"/>
      <c r="UWH2386" s="467"/>
      <c r="UWI2386" s="467"/>
      <c r="UWJ2386" s="467"/>
      <c r="UWK2386" s="467"/>
      <c r="UWL2386" s="467"/>
      <c r="UWM2386" s="467"/>
      <c r="UWN2386" s="1055"/>
      <c r="UWO2386" s="695"/>
      <c r="UWP2386" s="696"/>
      <c r="UWQ2386" s="696"/>
      <c r="UWR2386" s="697"/>
      <c r="UWS2386" s="697"/>
      <c r="UWT2386" s="473"/>
      <c r="UWU2386" s="470"/>
      <c r="UWV2386" s="470"/>
      <c r="UWW2386" s="470"/>
      <c r="UWX2386" s="677"/>
      <c r="UWY2386" s="470"/>
      <c r="UWZ2386" s="467"/>
      <c r="UXA2386" s="559"/>
      <c r="UXB2386" s="467"/>
      <c r="UXC2386" s="467"/>
      <c r="UXD2386" s="467"/>
      <c r="UXE2386" s="467"/>
      <c r="UXF2386" s="467"/>
      <c r="UXG2386" s="467"/>
      <c r="UXH2386" s="467"/>
      <c r="UXI2386" s="467"/>
      <c r="UXJ2386" s="467"/>
      <c r="UXK2386" s="467"/>
      <c r="UXL2386" s="467"/>
      <c r="UXM2386" s="467"/>
      <c r="UXN2386" s="467"/>
      <c r="UXO2386" s="467"/>
      <c r="UXP2386" s="467"/>
      <c r="UXQ2386" s="467"/>
      <c r="UXR2386" s="467"/>
      <c r="UXS2386" s="467"/>
      <c r="UXT2386" s="467"/>
      <c r="UXU2386" s="467"/>
      <c r="UXV2386" s="467"/>
      <c r="UXW2386" s="467"/>
      <c r="UXX2386" s="1055"/>
      <c r="UXY2386" s="695"/>
      <c r="UXZ2386" s="696"/>
      <c r="UYA2386" s="696"/>
      <c r="UYB2386" s="697"/>
      <c r="UYC2386" s="697"/>
      <c r="UYD2386" s="473"/>
      <c r="UYE2386" s="470"/>
      <c r="UYF2386" s="470"/>
      <c r="UYG2386" s="470"/>
      <c r="UYH2386" s="677"/>
      <c r="UYI2386" s="470"/>
      <c r="UYJ2386" s="467"/>
      <c r="UYK2386" s="559"/>
      <c r="UYL2386" s="467"/>
      <c r="UYM2386" s="467"/>
      <c r="UYN2386" s="467"/>
      <c r="UYO2386" s="467"/>
      <c r="UYP2386" s="467"/>
      <c r="UYQ2386" s="467"/>
      <c r="UYR2386" s="467"/>
      <c r="UYS2386" s="467"/>
      <c r="UYT2386" s="467"/>
      <c r="UYU2386" s="467"/>
      <c r="UYV2386" s="467"/>
      <c r="UYW2386" s="467"/>
      <c r="UYX2386" s="467"/>
      <c r="UYY2386" s="467"/>
      <c r="UYZ2386" s="467"/>
      <c r="UZA2386" s="467"/>
      <c r="UZB2386" s="467"/>
      <c r="UZC2386" s="467"/>
      <c r="UZD2386" s="467"/>
      <c r="UZE2386" s="467"/>
      <c r="UZF2386" s="467"/>
      <c r="UZG2386" s="467"/>
      <c r="UZH2386" s="1055"/>
      <c r="UZI2386" s="695"/>
      <c r="UZJ2386" s="696"/>
      <c r="UZK2386" s="696"/>
      <c r="UZL2386" s="697"/>
      <c r="UZM2386" s="697"/>
      <c r="UZN2386" s="473"/>
      <c r="UZO2386" s="470"/>
      <c r="UZP2386" s="470"/>
      <c r="UZQ2386" s="470"/>
      <c r="UZR2386" s="677"/>
      <c r="UZS2386" s="470"/>
      <c r="UZT2386" s="467"/>
      <c r="UZU2386" s="559"/>
      <c r="UZV2386" s="467"/>
      <c r="UZW2386" s="467"/>
      <c r="UZX2386" s="467"/>
      <c r="UZY2386" s="467"/>
      <c r="UZZ2386" s="467"/>
      <c r="VAA2386" s="467"/>
      <c r="VAB2386" s="467"/>
      <c r="VAC2386" s="467"/>
      <c r="VAD2386" s="467"/>
      <c r="VAE2386" s="467"/>
      <c r="VAF2386" s="467"/>
      <c r="VAG2386" s="467"/>
      <c r="VAH2386" s="467"/>
      <c r="VAI2386" s="467"/>
      <c r="VAJ2386" s="467"/>
      <c r="VAK2386" s="467"/>
      <c r="VAL2386" s="467"/>
      <c r="VAM2386" s="467"/>
      <c r="VAN2386" s="467"/>
      <c r="VAO2386" s="467"/>
      <c r="VAP2386" s="467"/>
      <c r="VAQ2386" s="467"/>
      <c r="VAR2386" s="1055"/>
      <c r="VAS2386" s="695"/>
      <c r="VAT2386" s="696"/>
      <c r="VAU2386" s="696"/>
      <c r="VAV2386" s="697"/>
      <c r="VAW2386" s="697"/>
      <c r="VAX2386" s="473"/>
      <c r="VAY2386" s="470"/>
      <c r="VAZ2386" s="470"/>
      <c r="VBA2386" s="470"/>
      <c r="VBB2386" s="677"/>
      <c r="VBC2386" s="470"/>
      <c r="VBD2386" s="467"/>
      <c r="VBE2386" s="559"/>
      <c r="VBF2386" s="467"/>
      <c r="VBG2386" s="467"/>
      <c r="VBH2386" s="467"/>
      <c r="VBI2386" s="467"/>
      <c r="VBJ2386" s="467"/>
      <c r="VBK2386" s="467"/>
      <c r="VBL2386" s="467"/>
      <c r="VBM2386" s="467"/>
      <c r="VBN2386" s="467"/>
      <c r="VBO2386" s="467"/>
      <c r="VBP2386" s="467"/>
      <c r="VBQ2386" s="467"/>
      <c r="VBR2386" s="467"/>
      <c r="VBS2386" s="467"/>
      <c r="VBT2386" s="467"/>
      <c r="VBU2386" s="467"/>
      <c r="VBV2386" s="467"/>
      <c r="VBW2386" s="467"/>
      <c r="VBX2386" s="467"/>
      <c r="VBY2386" s="467"/>
      <c r="VBZ2386" s="467"/>
      <c r="VCA2386" s="467"/>
      <c r="VCB2386" s="1055"/>
      <c r="VCC2386" s="695"/>
      <c r="VCD2386" s="696"/>
      <c r="VCE2386" s="696"/>
      <c r="VCF2386" s="697"/>
      <c r="VCG2386" s="697"/>
      <c r="VCH2386" s="473"/>
      <c r="VCI2386" s="470"/>
      <c r="VCJ2386" s="470"/>
      <c r="VCK2386" s="470"/>
      <c r="VCL2386" s="677"/>
      <c r="VCM2386" s="470"/>
      <c r="VCN2386" s="467"/>
      <c r="VCO2386" s="559"/>
      <c r="VCP2386" s="467"/>
      <c r="VCQ2386" s="467"/>
      <c r="VCR2386" s="467"/>
      <c r="VCS2386" s="467"/>
      <c r="VCT2386" s="467"/>
      <c r="VCU2386" s="467"/>
      <c r="VCV2386" s="467"/>
      <c r="VCW2386" s="467"/>
      <c r="VCX2386" s="467"/>
      <c r="VCY2386" s="467"/>
      <c r="VCZ2386" s="467"/>
      <c r="VDA2386" s="467"/>
      <c r="VDB2386" s="467"/>
      <c r="VDC2386" s="467"/>
      <c r="VDD2386" s="467"/>
      <c r="VDE2386" s="467"/>
      <c r="VDF2386" s="467"/>
      <c r="VDG2386" s="467"/>
      <c r="VDH2386" s="467"/>
      <c r="VDI2386" s="467"/>
      <c r="VDJ2386" s="467"/>
      <c r="VDK2386" s="467"/>
      <c r="VDL2386" s="1055"/>
      <c r="VDM2386" s="695"/>
      <c r="VDN2386" s="696"/>
      <c r="VDO2386" s="696"/>
      <c r="VDP2386" s="697"/>
      <c r="VDQ2386" s="697"/>
      <c r="VDR2386" s="473"/>
      <c r="VDS2386" s="470"/>
      <c r="VDT2386" s="470"/>
      <c r="VDU2386" s="470"/>
      <c r="VDV2386" s="677"/>
      <c r="VDW2386" s="470"/>
      <c r="VDX2386" s="467"/>
      <c r="VDY2386" s="559"/>
      <c r="VDZ2386" s="467"/>
      <c r="VEA2386" s="467"/>
      <c r="VEB2386" s="467"/>
      <c r="VEC2386" s="467"/>
      <c r="VED2386" s="467"/>
      <c r="VEE2386" s="467"/>
      <c r="VEF2386" s="467"/>
      <c r="VEG2386" s="467"/>
      <c r="VEH2386" s="467"/>
      <c r="VEI2386" s="467"/>
      <c r="VEJ2386" s="467"/>
      <c r="VEK2386" s="467"/>
      <c r="VEL2386" s="467"/>
      <c r="VEM2386" s="467"/>
      <c r="VEN2386" s="467"/>
      <c r="VEO2386" s="467"/>
      <c r="VEP2386" s="467"/>
      <c r="VEQ2386" s="467"/>
      <c r="VER2386" s="467"/>
      <c r="VES2386" s="467"/>
      <c r="VET2386" s="467"/>
      <c r="VEU2386" s="467"/>
      <c r="VEV2386" s="1055"/>
      <c r="VEW2386" s="695"/>
      <c r="VEX2386" s="696"/>
      <c r="VEY2386" s="696"/>
      <c r="VEZ2386" s="697"/>
      <c r="VFA2386" s="697"/>
      <c r="VFB2386" s="473"/>
      <c r="VFC2386" s="470"/>
      <c r="VFD2386" s="470"/>
      <c r="VFE2386" s="470"/>
      <c r="VFF2386" s="677"/>
      <c r="VFG2386" s="470"/>
      <c r="VFH2386" s="467"/>
      <c r="VFI2386" s="559"/>
      <c r="VFJ2386" s="467"/>
      <c r="VFK2386" s="467"/>
      <c r="VFL2386" s="467"/>
      <c r="VFM2386" s="467"/>
      <c r="VFN2386" s="467"/>
      <c r="VFO2386" s="467"/>
      <c r="VFP2386" s="467"/>
      <c r="VFQ2386" s="467"/>
      <c r="VFR2386" s="467"/>
      <c r="VFS2386" s="467"/>
      <c r="VFT2386" s="467"/>
      <c r="VFU2386" s="467"/>
      <c r="VFV2386" s="467"/>
      <c r="VFW2386" s="467"/>
      <c r="VFX2386" s="467"/>
      <c r="VFY2386" s="467"/>
      <c r="VFZ2386" s="467"/>
      <c r="VGA2386" s="467"/>
      <c r="VGB2386" s="467"/>
      <c r="VGC2386" s="467"/>
      <c r="VGD2386" s="467"/>
      <c r="VGE2386" s="467"/>
      <c r="VGF2386" s="1055"/>
      <c r="VGG2386" s="695"/>
      <c r="VGH2386" s="696"/>
      <c r="VGI2386" s="696"/>
      <c r="VGJ2386" s="697"/>
      <c r="VGK2386" s="697"/>
      <c r="VGL2386" s="473"/>
      <c r="VGM2386" s="470"/>
      <c r="VGN2386" s="470"/>
      <c r="VGO2386" s="470"/>
      <c r="VGP2386" s="677"/>
      <c r="VGQ2386" s="470"/>
      <c r="VGR2386" s="467"/>
      <c r="VGS2386" s="559"/>
      <c r="VGT2386" s="467"/>
      <c r="VGU2386" s="467"/>
      <c r="VGV2386" s="467"/>
      <c r="VGW2386" s="467"/>
      <c r="VGX2386" s="467"/>
      <c r="VGY2386" s="467"/>
      <c r="VGZ2386" s="467"/>
      <c r="VHA2386" s="467"/>
      <c r="VHB2386" s="467"/>
      <c r="VHC2386" s="467"/>
      <c r="VHD2386" s="467"/>
      <c r="VHE2386" s="467"/>
      <c r="VHF2386" s="467"/>
      <c r="VHG2386" s="467"/>
      <c r="VHH2386" s="467"/>
      <c r="VHI2386" s="467"/>
      <c r="VHJ2386" s="467"/>
      <c r="VHK2386" s="467"/>
      <c r="VHL2386" s="467"/>
      <c r="VHM2386" s="467"/>
      <c r="VHN2386" s="467"/>
      <c r="VHO2386" s="467"/>
      <c r="VHP2386" s="1055"/>
      <c r="VHQ2386" s="695"/>
      <c r="VHR2386" s="696"/>
      <c r="VHS2386" s="696"/>
      <c r="VHT2386" s="697"/>
      <c r="VHU2386" s="697"/>
      <c r="VHV2386" s="473"/>
      <c r="VHW2386" s="470"/>
      <c r="VHX2386" s="470"/>
      <c r="VHY2386" s="470"/>
      <c r="VHZ2386" s="677"/>
      <c r="VIA2386" s="470"/>
      <c r="VIB2386" s="467"/>
      <c r="VIC2386" s="559"/>
      <c r="VID2386" s="467"/>
      <c r="VIE2386" s="467"/>
      <c r="VIF2386" s="467"/>
      <c r="VIG2386" s="467"/>
      <c r="VIH2386" s="467"/>
      <c r="VII2386" s="467"/>
      <c r="VIJ2386" s="467"/>
      <c r="VIK2386" s="467"/>
      <c r="VIL2386" s="467"/>
      <c r="VIM2386" s="467"/>
      <c r="VIN2386" s="467"/>
      <c r="VIO2386" s="467"/>
      <c r="VIP2386" s="467"/>
      <c r="VIQ2386" s="467"/>
      <c r="VIR2386" s="467"/>
      <c r="VIS2386" s="467"/>
      <c r="VIT2386" s="467"/>
      <c r="VIU2386" s="467"/>
      <c r="VIV2386" s="467"/>
      <c r="VIW2386" s="467"/>
      <c r="VIX2386" s="467"/>
      <c r="VIY2386" s="467"/>
      <c r="VIZ2386" s="1055"/>
      <c r="VJA2386" s="695"/>
      <c r="VJB2386" s="696"/>
      <c r="VJC2386" s="696"/>
      <c r="VJD2386" s="697"/>
      <c r="VJE2386" s="697"/>
      <c r="VJF2386" s="473"/>
      <c r="VJG2386" s="470"/>
      <c r="VJH2386" s="470"/>
      <c r="VJI2386" s="470"/>
      <c r="VJJ2386" s="677"/>
      <c r="VJK2386" s="470"/>
      <c r="VJL2386" s="467"/>
      <c r="VJM2386" s="559"/>
      <c r="VJN2386" s="467"/>
      <c r="VJO2386" s="467"/>
      <c r="VJP2386" s="467"/>
      <c r="VJQ2386" s="467"/>
      <c r="VJR2386" s="467"/>
      <c r="VJS2386" s="467"/>
      <c r="VJT2386" s="467"/>
      <c r="VJU2386" s="467"/>
      <c r="VJV2386" s="467"/>
      <c r="VJW2386" s="467"/>
      <c r="VJX2386" s="467"/>
      <c r="VJY2386" s="467"/>
      <c r="VJZ2386" s="467"/>
      <c r="VKA2386" s="467"/>
      <c r="VKB2386" s="467"/>
      <c r="VKC2386" s="467"/>
      <c r="VKD2386" s="467"/>
      <c r="VKE2386" s="467"/>
      <c r="VKF2386" s="467"/>
      <c r="VKG2386" s="467"/>
      <c r="VKH2386" s="467"/>
      <c r="VKI2386" s="467"/>
      <c r="VKJ2386" s="1055"/>
      <c r="VKK2386" s="695"/>
      <c r="VKL2386" s="696"/>
      <c r="VKM2386" s="696"/>
      <c r="VKN2386" s="697"/>
      <c r="VKO2386" s="697"/>
      <c r="VKP2386" s="473"/>
      <c r="VKQ2386" s="470"/>
      <c r="VKR2386" s="470"/>
      <c r="VKS2386" s="470"/>
      <c r="VKT2386" s="677"/>
      <c r="VKU2386" s="470"/>
      <c r="VKV2386" s="467"/>
      <c r="VKW2386" s="559"/>
      <c r="VKX2386" s="467"/>
      <c r="VKY2386" s="467"/>
      <c r="VKZ2386" s="467"/>
      <c r="VLA2386" s="467"/>
      <c r="VLB2386" s="467"/>
      <c r="VLC2386" s="467"/>
      <c r="VLD2386" s="467"/>
      <c r="VLE2386" s="467"/>
      <c r="VLF2386" s="467"/>
      <c r="VLG2386" s="467"/>
      <c r="VLH2386" s="467"/>
      <c r="VLI2386" s="467"/>
      <c r="VLJ2386" s="467"/>
      <c r="VLK2386" s="467"/>
      <c r="VLL2386" s="467"/>
      <c r="VLM2386" s="467"/>
      <c r="VLN2386" s="467"/>
      <c r="VLO2386" s="467"/>
      <c r="VLP2386" s="467"/>
      <c r="VLQ2386" s="467"/>
      <c r="VLR2386" s="467"/>
      <c r="VLS2386" s="467"/>
      <c r="VLT2386" s="1055"/>
      <c r="VLU2386" s="695"/>
      <c r="VLV2386" s="696"/>
      <c r="VLW2386" s="696"/>
      <c r="VLX2386" s="697"/>
      <c r="VLY2386" s="697"/>
      <c r="VLZ2386" s="473"/>
      <c r="VMA2386" s="470"/>
      <c r="VMB2386" s="470"/>
      <c r="VMC2386" s="470"/>
      <c r="VMD2386" s="677"/>
      <c r="VME2386" s="470"/>
      <c r="VMF2386" s="467"/>
      <c r="VMG2386" s="559"/>
      <c r="VMH2386" s="467"/>
      <c r="VMI2386" s="467"/>
      <c r="VMJ2386" s="467"/>
      <c r="VMK2386" s="467"/>
      <c r="VML2386" s="467"/>
      <c r="VMM2386" s="467"/>
      <c r="VMN2386" s="467"/>
      <c r="VMO2386" s="467"/>
      <c r="VMP2386" s="467"/>
      <c r="VMQ2386" s="467"/>
      <c r="VMR2386" s="467"/>
      <c r="VMS2386" s="467"/>
      <c r="VMT2386" s="467"/>
      <c r="VMU2386" s="467"/>
      <c r="VMV2386" s="467"/>
      <c r="VMW2386" s="467"/>
      <c r="VMX2386" s="467"/>
      <c r="VMY2386" s="467"/>
      <c r="VMZ2386" s="467"/>
      <c r="VNA2386" s="467"/>
      <c r="VNB2386" s="467"/>
      <c r="VNC2386" s="467"/>
      <c r="VND2386" s="1055"/>
      <c r="VNE2386" s="695"/>
      <c r="VNF2386" s="696"/>
      <c r="VNG2386" s="696"/>
      <c r="VNH2386" s="697"/>
      <c r="VNI2386" s="697"/>
      <c r="VNJ2386" s="473"/>
      <c r="VNK2386" s="470"/>
      <c r="VNL2386" s="470"/>
      <c r="VNM2386" s="470"/>
      <c r="VNN2386" s="677"/>
      <c r="VNO2386" s="470"/>
      <c r="VNP2386" s="467"/>
      <c r="VNQ2386" s="559"/>
      <c r="VNR2386" s="467"/>
      <c r="VNS2386" s="467"/>
      <c r="VNT2386" s="467"/>
      <c r="VNU2386" s="467"/>
      <c r="VNV2386" s="467"/>
      <c r="VNW2386" s="467"/>
      <c r="VNX2386" s="467"/>
      <c r="VNY2386" s="467"/>
      <c r="VNZ2386" s="467"/>
      <c r="VOA2386" s="467"/>
      <c r="VOB2386" s="467"/>
      <c r="VOC2386" s="467"/>
      <c r="VOD2386" s="467"/>
      <c r="VOE2386" s="467"/>
      <c r="VOF2386" s="467"/>
      <c r="VOG2386" s="467"/>
      <c r="VOH2386" s="467"/>
      <c r="VOI2386" s="467"/>
      <c r="VOJ2386" s="467"/>
      <c r="VOK2386" s="467"/>
      <c r="VOL2386" s="467"/>
      <c r="VOM2386" s="467"/>
      <c r="VON2386" s="1055"/>
      <c r="VOO2386" s="695"/>
      <c r="VOP2386" s="696"/>
      <c r="VOQ2386" s="696"/>
      <c r="VOR2386" s="697"/>
      <c r="VOS2386" s="697"/>
      <c r="VOT2386" s="473"/>
      <c r="VOU2386" s="470"/>
      <c r="VOV2386" s="470"/>
      <c r="VOW2386" s="470"/>
      <c r="VOX2386" s="677"/>
      <c r="VOY2386" s="470"/>
      <c r="VOZ2386" s="467"/>
      <c r="VPA2386" s="559"/>
      <c r="VPB2386" s="467"/>
      <c r="VPC2386" s="467"/>
      <c r="VPD2386" s="467"/>
      <c r="VPE2386" s="467"/>
      <c r="VPF2386" s="467"/>
      <c r="VPG2386" s="467"/>
      <c r="VPH2386" s="467"/>
      <c r="VPI2386" s="467"/>
      <c r="VPJ2386" s="467"/>
      <c r="VPK2386" s="467"/>
      <c r="VPL2386" s="467"/>
      <c r="VPM2386" s="467"/>
      <c r="VPN2386" s="467"/>
      <c r="VPO2386" s="467"/>
      <c r="VPP2386" s="467"/>
      <c r="VPQ2386" s="467"/>
      <c r="VPR2386" s="467"/>
      <c r="VPS2386" s="467"/>
      <c r="VPT2386" s="467"/>
      <c r="VPU2386" s="467"/>
      <c r="VPV2386" s="467"/>
      <c r="VPW2386" s="467"/>
      <c r="VPX2386" s="1055"/>
      <c r="VPY2386" s="695"/>
      <c r="VPZ2386" s="696"/>
      <c r="VQA2386" s="696"/>
      <c r="VQB2386" s="697"/>
      <c r="VQC2386" s="697"/>
      <c r="VQD2386" s="473"/>
      <c r="VQE2386" s="470"/>
      <c r="VQF2386" s="470"/>
      <c r="VQG2386" s="470"/>
      <c r="VQH2386" s="677"/>
      <c r="VQI2386" s="470"/>
      <c r="VQJ2386" s="467"/>
      <c r="VQK2386" s="559"/>
      <c r="VQL2386" s="467"/>
      <c r="VQM2386" s="467"/>
      <c r="VQN2386" s="467"/>
      <c r="VQO2386" s="467"/>
      <c r="VQP2386" s="467"/>
      <c r="VQQ2386" s="467"/>
      <c r="VQR2386" s="467"/>
      <c r="VQS2386" s="467"/>
      <c r="VQT2386" s="467"/>
      <c r="VQU2386" s="467"/>
      <c r="VQV2386" s="467"/>
      <c r="VQW2386" s="467"/>
      <c r="VQX2386" s="467"/>
      <c r="VQY2386" s="467"/>
      <c r="VQZ2386" s="467"/>
      <c r="VRA2386" s="467"/>
      <c r="VRB2386" s="467"/>
      <c r="VRC2386" s="467"/>
      <c r="VRD2386" s="467"/>
      <c r="VRE2386" s="467"/>
      <c r="VRF2386" s="467"/>
      <c r="VRG2386" s="467"/>
      <c r="VRH2386" s="1055"/>
      <c r="VRI2386" s="695"/>
      <c r="VRJ2386" s="696"/>
      <c r="VRK2386" s="696"/>
      <c r="VRL2386" s="697"/>
      <c r="VRM2386" s="697"/>
      <c r="VRN2386" s="473"/>
      <c r="VRO2386" s="470"/>
      <c r="VRP2386" s="470"/>
      <c r="VRQ2386" s="470"/>
      <c r="VRR2386" s="677"/>
      <c r="VRS2386" s="470"/>
      <c r="VRT2386" s="467"/>
      <c r="VRU2386" s="559"/>
      <c r="VRV2386" s="467"/>
      <c r="VRW2386" s="467"/>
      <c r="VRX2386" s="467"/>
      <c r="VRY2386" s="467"/>
      <c r="VRZ2386" s="467"/>
      <c r="VSA2386" s="467"/>
      <c r="VSB2386" s="467"/>
      <c r="VSC2386" s="467"/>
      <c r="VSD2386" s="467"/>
      <c r="VSE2386" s="467"/>
      <c r="VSF2386" s="467"/>
      <c r="VSG2386" s="467"/>
      <c r="VSH2386" s="467"/>
      <c r="VSI2386" s="467"/>
      <c r="VSJ2386" s="467"/>
      <c r="VSK2386" s="467"/>
      <c r="VSL2386" s="467"/>
      <c r="VSM2386" s="467"/>
      <c r="VSN2386" s="467"/>
      <c r="VSO2386" s="467"/>
      <c r="VSP2386" s="467"/>
      <c r="VSQ2386" s="467"/>
      <c r="VSR2386" s="1055"/>
      <c r="VSS2386" s="695"/>
      <c r="VST2386" s="696"/>
      <c r="VSU2386" s="696"/>
      <c r="VSV2386" s="697"/>
      <c r="VSW2386" s="697"/>
      <c r="VSX2386" s="473"/>
      <c r="VSY2386" s="470"/>
      <c r="VSZ2386" s="470"/>
      <c r="VTA2386" s="470"/>
      <c r="VTB2386" s="677"/>
      <c r="VTC2386" s="470"/>
      <c r="VTD2386" s="467"/>
      <c r="VTE2386" s="559"/>
      <c r="VTF2386" s="467"/>
      <c r="VTG2386" s="467"/>
      <c r="VTH2386" s="467"/>
      <c r="VTI2386" s="467"/>
      <c r="VTJ2386" s="467"/>
      <c r="VTK2386" s="467"/>
      <c r="VTL2386" s="467"/>
      <c r="VTM2386" s="467"/>
      <c r="VTN2386" s="467"/>
      <c r="VTO2386" s="467"/>
      <c r="VTP2386" s="467"/>
      <c r="VTQ2386" s="467"/>
      <c r="VTR2386" s="467"/>
      <c r="VTS2386" s="467"/>
      <c r="VTT2386" s="467"/>
      <c r="VTU2386" s="467"/>
      <c r="VTV2386" s="467"/>
      <c r="VTW2386" s="467"/>
      <c r="VTX2386" s="467"/>
      <c r="VTY2386" s="467"/>
      <c r="VTZ2386" s="467"/>
      <c r="VUA2386" s="467"/>
      <c r="VUB2386" s="1055"/>
      <c r="VUC2386" s="695"/>
      <c r="VUD2386" s="696"/>
      <c r="VUE2386" s="696"/>
      <c r="VUF2386" s="697"/>
      <c r="VUG2386" s="697"/>
      <c r="VUH2386" s="473"/>
      <c r="VUI2386" s="470"/>
      <c r="VUJ2386" s="470"/>
      <c r="VUK2386" s="470"/>
      <c r="VUL2386" s="677"/>
      <c r="VUM2386" s="470"/>
      <c r="VUN2386" s="467"/>
      <c r="VUO2386" s="559"/>
      <c r="VUP2386" s="467"/>
      <c r="VUQ2386" s="467"/>
      <c r="VUR2386" s="467"/>
      <c r="VUS2386" s="467"/>
      <c r="VUT2386" s="467"/>
      <c r="VUU2386" s="467"/>
      <c r="VUV2386" s="467"/>
      <c r="VUW2386" s="467"/>
      <c r="VUX2386" s="467"/>
      <c r="VUY2386" s="467"/>
      <c r="VUZ2386" s="467"/>
      <c r="VVA2386" s="467"/>
      <c r="VVB2386" s="467"/>
      <c r="VVC2386" s="467"/>
      <c r="VVD2386" s="467"/>
      <c r="VVE2386" s="467"/>
      <c r="VVF2386" s="467"/>
      <c r="VVG2386" s="467"/>
      <c r="VVH2386" s="467"/>
      <c r="VVI2386" s="467"/>
      <c r="VVJ2386" s="467"/>
      <c r="VVK2386" s="467"/>
      <c r="VVL2386" s="1055"/>
      <c r="VVM2386" s="695"/>
      <c r="VVN2386" s="696"/>
      <c r="VVO2386" s="696"/>
      <c r="VVP2386" s="697"/>
      <c r="VVQ2386" s="697"/>
      <c r="VVR2386" s="473"/>
      <c r="VVS2386" s="470"/>
      <c r="VVT2386" s="470"/>
      <c r="VVU2386" s="470"/>
      <c r="VVV2386" s="677"/>
      <c r="VVW2386" s="470"/>
      <c r="VVX2386" s="467"/>
      <c r="VVY2386" s="559"/>
      <c r="VVZ2386" s="467"/>
      <c r="VWA2386" s="467"/>
      <c r="VWB2386" s="467"/>
      <c r="VWC2386" s="467"/>
      <c r="VWD2386" s="467"/>
      <c r="VWE2386" s="467"/>
      <c r="VWF2386" s="467"/>
      <c r="VWG2386" s="467"/>
      <c r="VWH2386" s="467"/>
      <c r="VWI2386" s="467"/>
      <c r="VWJ2386" s="467"/>
      <c r="VWK2386" s="467"/>
      <c r="VWL2386" s="467"/>
      <c r="VWM2386" s="467"/>
      <c r="VWN2386" s="467"/>
      <c r="VWO2386" s="467"/>
      <c r="VWP2386" s="467"/>
      <c r="VWQ2386" s="467"/>
      <c r="VWR2386" s="467"/>
      <c r="VWS2386" s="467"/>
      <c r="VWT2386" s="467"/>
      <c r="VWU2386" s="467"/>
      <c r="VWV2386" s="1055"/>
      <c r="VWW2386" s="695"/>
      <c r="VWX2386" s="696"/>
      <c r="VWY2386" s="696"/>
      <c r="VWZ2386" s="697"/>
      <c r="VXA2386" s="697"/>
      <c r="VXB2386" s="473"/>
      <c r="VXC2386" s="470"/>
      <c r="VXD2386" s="470"/>
      <c r="VXE2386" s="470"/>
      <c r="VXF2386" s="677"/>
      <c r="VXG2386" s="470"/>
      <c r="VXH2386" s="467"/>
      <c r="VXI2386" s="559"/>
      <c r="VXJ2386" s="467"/>
      <c r="VXK2386" s="467"/>
      <c r="VXL2386" s="467"/>
      <c r="VXM2386" s="467"/>
      <c r="VXN2386" s="467"/>
      <c r="VXO2386" s="467"/>
      <c r="VXP2386" s="467"/>
      <c r="VXQ2386" s="467"/>
      <c r="VXR2386" s="467"/>
      <c r="VXS2386" s="467"/>
      <c r="VXT2386" s="467"/>
      <c r="VXU2386" s="467"/>
      <c r="VXV2386" s="467"/>
      <c r="VXW2386" s="467"/>
      <c r="VXX2386" s="467"/>
      <c r="VXY2386" s="467"/>
      <c r="VXZ2386" s="467"/>
      <c r="VYA2386" s="467"/>
      <c r="VYB2386" s="467"/>
      <c r="VYC2386" s="467"/>
      <c r="VYD2386" s="467"/>
      <c r="VYE2386" s="467"/>
      <c r="VYF2386" s="1055"/>
      <c r="VYG2386" s="695"/>
      <c r="VYH2386" s="696"/>
      <c r="VYI2386" s="696"/>
      <c r="VYJ2386" s="697"/>
      <c r="VYK2386" s="697"/>
      <c r="VYL2386" s="473"/>
      <c r="VYM2386" s="470"/>
      <c r="VYN2386" s="470"/>
      <c r="VYO2386" s="470"/>
      <c r="VYP2386" s="677"/>
      <c r="VYQ2386" s="470"/>
      <c r="VYR2386" s="467"/>
      <c r="VYS2386" s="559"/>
      <c r="VYT2386" s="467"/>
      <c r="VYU2386" s="467"/>
      <c r="VYV2386" s="467"/>
      <c r="VYW2386" s="467"/>
      <c r="VYX2386" s="467"/>
      <c r="VYY2386" s="467"/>
      <c r="VYZ2386" s="467"/>
      <c r="VZA2386" s="467"/>
      <c r="VZB2386" s="467"/>
      <c r="VZC2386" s="467"/>
      <c r="VZD2386" s="467"/>
      <c r="VZE2386" s="467"/>
      <c r="VZF2386" s="467"/>
      <c r="VZG2386" s="467"/>
      <c r="VZH2386" s="467"/>
      <c r="VZI2386" s="467"/>
      <c r="VZJ2386" s="467"/>
      <c r="VZK2386" s="467"/>
      <c r="VZL2386" s="467"/>
      <c r="VZM2386" s="467"/>
      <c r="VZN2386" s="467"/>
      <c r="VZO2386" s="467"/>
      <c r="VZP2386" s="1055"/>
      <c r="VZQ2386" s="695"/>
      <c r="VZR2386" s="696"/>
      <c r="VZS2386" s="696"/>
      <c r="VZT2386" s="697"/>
      <c r="VZU2386" s="697"/>
      <c r="VZV2386" s="473"/>
      <c r="VZW2386" s="470"/>
      <c r="VZX2386" s="470"/>
      <c r="VZY2386" s="470"/>
      <c r="VZZ2386" s="677"/>
      <c r="WAA2386" s="470"/>
      <c r="WAB2386" s="467"/>
      <c r="WAC2386" s="559"/>
      <c r="WAD2386" s="467"/>
      <c r="WAE2386" s="467"/>
      <c r="WAF2386" s="467"/>
      <c r="WAG2386" s="467"/>
      <c r="WAH2386" s="467"/>
      <c r="WAI2386" s="467"/>
      <c r="WAJ2386" s="467"/>
      <c r="WAK2386" s="467"/>
      <c r="WAL2386" s="467"/>
      <c r="WAM2386" s="467"/>
      <c r="WAN2386" s="467"/>
      <c r="WAO2386" s="467"/>
      <c r="WAP2386" s="467"/>
      <c r="WAQ2386" s="467"/>
      <c r="WAR2386" s="467"/>
      <c r="WAS2386" s="467"/>
      <c r="WAT2386" s="467"/>
      <c r="WAU2386" s="467"/>
      <c r="WAV2386" s="467"/>
      <c r="WAW2386" s="467"/>
      <c r="WAX2386" s="467"/>
      <c r="WAY2386" s="467"/>
      <c r="WAZ2386" s="1055"/>
      <c r="WBA2386" s="695"/>
      <c r="WBB2386" s="696"/>
      <c r="WBC2386" s="696"/>
      <c r="WBD2386" s="697"/>
      <c r="WBE2386" s="697"/>
      <c r="WBF2386" s="473"/>
      <c r="WBG2386" s="470"/>
      <c r="WBH2386" s="470"/>
      <c r="WBI2386" s="470"/>
      <c r="WBJ2386" s="677"/>
      <c r="WBK2386" s="470"/>
      <c r="WBL2386" s="467"/>
      <c r="WBM2386" s="559"/>
      <c r="WBN2386" s="467"/>
      <c r="WBO2386" s="467"/>
      <c r="WBP2386" s="467"/>
      <c r="WBQ2386" s="467"/>
      <c r="WBR2386" s="467"/>
      <c r="WBS2386" s="467"/>
      <c r="WBT2386" s="467"/>
      <c r="WBU2386" s="467"/>
      <c r="WBV2386" s="467"/>
      <c r="WBW2386" s="467"/>
      <c r="WBX2386" s="467"/>
      <c r="WBY2386" s="467"/>
      <c r="WBZ2386" s="467"/>
      <c r="WCA2386" s="467"/>
      <c r="WCB2386" s="467"/>
      <c r="WCC2386" s="467"/>
      <c r="WCD2386" s="467"/>
      <c r="WCE2386" s="467"/>
      <c r="WCF2386" s="467"/>
      <c r="WCG2386" s="467"/>
      <c r="WCH2386" s="467"/>
      <c r="WCI2386" s="467"/>
      <c r="WCJ2386" s="1055"/>
      <c r="WCK2386" s="695"/>
      <c r="WCL2386" s="696"/>
      <c r="WCM2386" s="696"/>
      <c r="WCN2386" s="697"/>
      <c r="WCO2386" s="697"/>
      <c r="WCP2386" s="473"/>
      <c r="WCQ2386" s="470"/>
      <c r="WCR2386" s="470"/>
      <c r="WCS2386" s="470"/>
      <c r="WCT2386" s="677"/>
      <c r="WCU2386" s="470"/>
      <c r="WCV2386" s="467"/>
      <c r="WCW2386" s="559"/>
      <c r="WCX2386" s="467"/>
      <c r="WCY2386" s="467"/>
      <c r="WCZ2386" s="467"/>
      <c r="WDA2386" s="467"/>
      <c r="WDB2386" s="467"/>
      <c r="WDC2386" s="467"/>
      <c r="WDD2386" s="467"/>
      <c r="WDE2386" s="467"/>
      <c r="WDF2386" s="467"/>
      <c r="WDG2386" s="467"/>
      <c r="WDH2386" s="467"/>
      <c r="WDI2386" s="467"/>
      <c r="WDJ2386" s="467"/>
      <c r="WDK2386" s="467"/>
      <c r="WDL2386" s="467"/>
      <c r="WDM2386" s="467"/>
      <c r="WDN2386" s="467"/>
      <c r="WDO2386" s="467"/>
      <c r="WDP2386" s="467"/>
      <c r="WDQ2386" s="467"/>
      <c r="WDR2386" s="467"/>
      <c r="WDS2386" s="467"/>
      <c r="WDT2386" s="1055"/>
      <c r="WDU2386" s="695"/>
      <c r="WDV2386" s="696"/>
      <c r="WDW2386" s="696"/>
      <c r="WDX2386" s="697"/>
      <c r="WDY2386" s="697"/>
      <c r="WDZ2386" s="473"/>
      <c r="WEA2386" s="470"/>
      <c r="WEB2386" s="470"/>
      <c r="WEC2386" s="470"/>
      <c r="WED2386" s="677"/>
      <c r="WEE2386" s="470"/>
      <c r="WEF2386" s="467"/>
      <c r="WEG2386" s="559"/>
      <c r="WEH2386" s="467"/>
      <c r="WEI2386" s="467"/>
      <c r="WEJ2386" s="467"/>
      <c r="WEK2386" s="467"/>
      <c r="WEL2386" s="467"/>
      <c r="WEM2386" s="467"/>
      <c r="WEN2386" s="467"/>
      <c r="WEO2386" s="467"/>
      <c r="WEP2386" s="467"/>
      <c r="WEQ2386" s="467"/>
      <c r="WER2386" s="467"/>
      <c r="WES2386" s="467"/>
      <c r="WET2386" s="467"/>
      <c r="WEU2386" s="467"/>
      <c r="WEV2386" s="467"/>
      <c r="WEW2386" s="467"/>
      <c r="WEX2386" s="467"/>
      <c r="WEY2386" s="467"/>
      <c r="WEZ2386" s="467"/>
      <c r="WFA2386" s="467"/>
      <c r="WFB2386" s="467"/>
      <c r="WFC2386" s="467"/>
      <c r="WFD2386" s="1055"/>
      <c r="WFE2386" s="695"/>
      <c r="WFF2386" s="696"/>
      <c r="WFG2386" s="696"/>
      <c r="WFH2386" s="697"/>
      <c r="WFI2386" s="697"/>
      <c r="WFJ2386" s="473"/>
      <c r="WFK2386" s="470"/>
      <c r="WFL2386" s="470"/>
      <c r="WFM2386" s="470"/>
      <c r="WFN2386" s="677"/>
      <c r="WFO2386" s="470"/>
      <c r="WFP2386" s="467"/>
      <c r="WFQ2386" s="559"/>
      <c r="WFR2386" s="467"/>
      <c r="WFS2386" s="467"/>
      <c r="WFT2386" s="467"/>
      <c r="WFU2386" s="467"/>
      <c r="WFV2386" s="467"/>
      <c r="WFW2386" s="467"/>
      <c r="WFX2386" s="467"/>
      <c r="WFY2386" s="467"/>
      <c r="WFZ2386" s="467"/>
      <c r="WGA2386" s="467"/>
      <c r="WGB2386" s="467"/>
      <c r="WGC2386" s="467"/>
      <c r="WGD2386" s="467"/>
      <c r="WGE2386" s="467"/>
      <c r="WGF2386" s="467"/>
      <c r="WGG2386" s="467"/>
      <c r="WGH2386" s="467"/>
      <c r="WGI2386" s="467"/>
      <c r="WGJ2386" s="467"/>
      <c r="WGK2386" s="467"/>
      <c r="WGL2386" s="467"/>
      <c r="WGM2386" s="467"/>
      <c r="WGN2386" s="1055"/>
      <c r="WGO2386" s="695"/>
      <c r="WGP2386" s="696"/>
      <c r="WGQ2386" s="696"/>
      <c r="WGR2386" s="697"/>
      <c r="WGS2386" s="697"/>
      <c r="WGT2386" s="473"/>
      <c r="WGU2386" s="470"/>
      <c r="WGV2386" s="470"/>
      <c r="WGW2386" s="470"/>
      <c r="WGX2386" s="677"/>
      <c r="WGY2386" s="470"/>
      <c r="WGZ2386" s="467"/>
      <c r="WHA2386" s="559"/>
      <c r="WHB2386" s="467"/>
      <c r="WHC2386" s="467"/>
      <c r="WHD2386" s="467"/>
      <c r="WHE2386" s="467"/>
      <c r="WHF2386" s="467"/>
      <c r="WHG2386" s="467"/>
      <c r="WHH2386" s="467"/>
      <c r="WHI2386" s="467"/>
      <c r="WHJ2386" s="467"/>
      <c r="WHK2386" s="467"/>
      <c r="WHL2386" s="467"/>
      <c r="WHM2386" s="467"/>
      <c r="WHN2386" s="467"/>
      <c r="WHO2386" s="467"/>
      <c r="WHP2386" s="467"/>
      <c r="WHQ2386" s="467"/>
      <c r="WHR2386" s="467"/>
      <c r="WHS2386" s="467"/>
      <c r="WHT2386" s="467"/>
      <c r="WHU2386" s="467"/>
      <c r="WHV2386" s="467"/>
      <c r="WHW2386" s="467"/>
      <c r="WHX2386" s="1055"/>
      <c r="WHY2386" s="695"/>
      <c r="WHZ2386" s="696"/>
      <c r="WIA2386" s="696"/>
      <c r="WIB2386" s="697"/>
      <c r="WIC2386" s="697"/>
      <c r="WID2386" s="473"/>
      <c r="WIE2386" s="470"/>
      <c r="WIF2386" s="470"/>
      <c r="WIG2386" s="470"/>
      <c r="WIH2386" s="677"/>
      <c r="WII2386" s="470"/>
      <c r="WIJ2386" s="467"/>
      <c r="WIK2386" s="559"/>
      <c r="WIL2386" s="467"/>
      <c r="WIM2386" s="467"/>
      <c r="WIN2386" s="467"/>
      <c r="WIO2386" s="467"/>
      <c r="WIP2386" s="467"/>
      <c r="WIQ2386" s="467"/>
      <c r="WIR2386" s="467"/>
      <c r="WIS2386" s="467"/>
      <c r="WIT2386" s="467"/>
      <c r="WIU2386" s="467"/>
      <c r="WIV2386" s="467"/>
      <c r="WIW2386" s="467"/>
      <c r="WIX2386" s="467"/>
      <c r="WIY2386" s="467"/>
      <c r="WIZ2386" s="467"/>
      <c r="WJA2386" s="467"/>
      <c r="WJB2386" s="467"/>
      <c r="WJC2386" s="467"/>
      <c r="WJD2386" s="467"/>
      <c r="WJE2386" s="467"/>
      <c r="WJF2386" s="467"/>
      <c r="WJG2386" s="467"/>
      <c r="WJH2386" s="1055"/>
      <c r="WJI2386" s="695"/>
      <c r="WJJ2386" s="696"/>
      <c r="WJK2386" s="696"/>
      <c r="WJL2386" s="697"/>
      <c r="WJM2386" s="697"/>
      <c r="WJN2386" s="473"/>
      <c r="WJO2386" s="470"/>
      <c r="WJP2386" s="470"/>
      <c r="WJQ2386" s="470"/>
      <c r="WJR2386" s="677"/>
      <c r="WJS2386" s="470"/>
      <c r="WJT2386" s="467"/>
      <c r="WJU2386" s="559"/>
      <c r="WJV2386" s="467"/>
      <c r="WJW2386" s="467"/>
      <c r="WJX2386" s="467"/>
      <c r="WJY2386" s="467"/>
      <c r="WJZ2386" s="467"/>
      <c r="WKA2386" s="467"/>
      <c r="WKB2386" s="467"/>
      <c r="WKC2386" s="467"/>
      <c r="WKD2386" s="467"/>
      <c r="WKE2386" s="467"/>
      <c r="WKF2386" s="467"/>
      <c r="WKG2386" s="467"/>
      <c r="WKH2386" s="467"/>
      <c r="WKI2386" s="467"/>
      <c r="WKJ2386" s="467"/>
      <c r="WKK2386" s="467"/>
      <c r="WKL2386" s="467"/>
      <c r="WKM2386" s="467"/>
      <c r="WKN2386" s="467"/>
      <c r="WKO2386" s="467"/>
      <c r="WKP2386" s="467"/>
      <c r="WKQ2386" s="467"/>
      <c r="WKR2386" s="1055"/>
      <c r="WKS2386" s="695"/>
      <c r="WKT2386" s="696"/>
      <c r="WKU2386" s="696"/>
      <c r="WKV2386" s="697"/>
      <c r="WKW2386" s="697"/>
      <c r="WKX2386" s="473"/>
      <c r="WKY2386" s="470"/>
      <c r="WKZ2386" s="470"/>
      <c r="WLA2386" s="470"/>
      <c r="WLB2386" s="677"/>
      <c r="WLC2386" s="470"/>
      <c r="WLD2386" s="467"/>
      <c r="WLE2386" s="559"/>
      <c r="WLF2386" s="467"/>
      <c r="WLG2386" s="467"/>
      <c r="WLH2386" s="467"/>
      <c r="WLI2386" s="467"/>
      <c r="WLJ2386" s="467"/>
      <c r="WLK2386" s="467"/>
      <c r="WLL2386" s="467"/>
      <c r="WLM2386" s="467"/>
      <c r="WLN2386" s="467"/>
      <c r="WLO2386" s="467"/>
      <c r="WLP2386" s="467"/>
      <c r="WLQ2386" s="467"/>
      <c r="WLR2386" s="467"/>
      <c r="WLS2386" s="467"/>
      <c r="WLT2386" s="467"/>
      <c r="WLU2386" s="467"/>
      <c r="WLV2386" s="467"/>
      <c r="WLW2386" s="467"/>
      <c r="WLX2386" s="467"/>
      <c r="WLY2386" s="467"/>
      <c r="WLZ2386" s="467"/>
      <c r="WMA2386" s="467"/>
      <c r="WMB2386" s="1055"/>
      <c r="WMC2386" s="695"/>
      <c r="WMD2386" s="696"/>
      <c r="WME2386" s="696"/>
      <c r="WMF2386" s="697"/>
      <c r="WMG2386" s="697"/>
      <c r="WMH2386" s="473"/>
      <c r="WMI2386" s="470"/>
      <c r="WMJ2386" s="470"/>
      <c r="WMK2386" s="470"/>
      <c r="WML2386" s="677"/>
      <c r="WMM2386" s="470"/>
      <c r="WMN2386" s="467"/>
      <c r="WMO2386" s="559"/>
      <c r="WMP2386" s="467"/>
      <c r="WMQ2386" s="467"/>
      <c r="WMR2386" s="467"/>
      <c r="WMS2386" s="467"/>
      <c r="WMT2386" s="467"/>
      <c r="WMU2386" s="467"/>
      <c r="WMV2386" s="467"/>
      <c r="WMW2386" s="467"/>
      <c r="WMX2386" s="467"/>
      <c r="WMY2386" s="467"/>
      <c r="WMZ2386" s="467"/>
      <c r="WNA2386" s="467"/>
      <c r="WNB2386" s="467"/>
      <c r="WNC2386" s="467"/>
      <c r="WND2386" s="467"/>
      <c r="WNE2386" s="467"/>
      <c r="WNF2386" s="467"/>
      <c r="WNG2386" s="467"/>
      <c r="WNH2386" s="467"/>
      <c r="WNI2386" s="467"/>
      <c r="WNJ2386" s="467"/>
      <c r="WNK2386" s="467"/>
      <c r="WNL2386" s="1055"/>
      <c r="WNM2386" s="695"/>
      <c r="WNN2386" s="696"/>
      <c r="WNO2386" s="696"/>
      <c r="WNP2386" s="697"/>
      <c r="WNQ2386" s="697"/>
      <c r="WNR2386" s="473"/>
      <c r="WNS2386" s="470"/>
      <c r="WNT2386" s="470"/>
      <c r="WNU2386" s="470"/>
      <c r="WNV2386" s="677"/>
      <c r="WNW2386" s="470"/>
      <c r="WNX2386" s="467"/>
      <c r="WNY2386" s="559"/>
      <c r="WNZ2386" s="467"/>
      <c r="WOA2386" s="467"/>
      <c r="WOB2386" s="467"/>
      <c r="WOC2386" s="467"/>
      <c r="WOD2386" s="467"/>
      <c r="WOE2386" s="467"/>
      <c r="WOF2386" s="467"/>
      <c r="WOG2386" s="467"/>
      <c r="WOH2386" s="467"/>
      <c r="WOI2386" s="467"/>
      <c r="WOJ2386" s="467"/>
      <c r="WOK2386" s="467"/>
      <c r="WOL2386" s="467"/>
      <c r="WOM2386" s="467"/>
      <c r="WON2386" s="467"/>
      <c r="WOO2386" s="467"/>
      <c r="WOP2386" s="467"/>
      <c r="WOQ2386" s="467"/>
      <c r="WOR2386" s="467"/>
      <c r="WOS2386" s="467"/>
      <c r="WOT2386" s="467"/>
      <c r="WOU2386" s="467"/>
      <c r="WOV2386" s="1055"/>
      <c r="WOW2386" s="695"/>
      <c r="WOX2386" s="696"/>
      <c r="WOY2386" s="696"/>
      <c r="WOZ2386" s="697"/>
      <c r="WPA2386" s="697"/>
      <c r="WPB2386" s="473"/>
      <c r="WPC2386" s="470"/>
      <c r="WPD2386" s="470"/>
      <c r="WPE2386" s="470"/>
      <c r="WPF2386" s="677"/>
      <c r="WPG2386" s="470"/>
      <c r="WPH2386" s="467"/>
      <c r="WPI2386" s="559"/>
      <c r="WPJ2386" s="467"/>
      <c r="WPK2386" s="467"/>
      <c r="WPL2386" s="467"/>
      <c r="WPM2386" s="467"/>
      <c r="WPN2386" s="467"/>
      <c r="WPO2386" s="467"/>
      <c r="WPP2386" s="467"/>
      <c r="WPQ2386" s="467"/>
      <c r="WPR2386" s="467"/>
      <c r="WPS2386" s="467"/>
      <c r="WPT2386" s="467"/>
      <c r="WPU2386" s="467"/>
      <c r="WPV2386" s="467"/>
      <c r="WPW2386" s="467"/>
      <c r="WPX2386" s="467"/>
      <c r="WPY2386" s="467"/>
      <c r="WPZ2386" s="467"/>
      <c r="WQA2386" s="467"/>
      <c r="WQB2386" s="467"/>
      <c r="WQC2386" s="467"/>
      <c r="WQD2386" s="467"/>
      <c r="WQE2386" s="467"/>
      <c r="WQF2386" s="1055"/>
      <c r="WQG2386" s="695"/>
      <c r="WQH2386" s="696"/>
      <c r="WQI2386" s="696"/>
      <c r="WQJ2386" s="697"/>
      <c r="WQK2386" s="697"/>
      <c r="WQL2386" s="473"/>
      <c r="WQM2386" s="470"/>
      <c r="WQN2386" s="470"/>
      <c r="WQO2386" s="470"/>
      <c r="WQP2386" s="677"/>
      <c r="WQQ2386" s="470"/>
      <c r="WQR2386" s="467"/>
      <c r="WQS2386" s="559"/>
      <c r="WQT2386" s="467"/>
      <c r="WQU2386" s="467"/>
      <c r="WQV2386" s="467"/>
      <c r="WQW2386" s="467"/>
      <c r="WQX2386" s="467"/>
      <c r="WQY2386" s="467"/>
      <c r="WQZ2386" s="467"/>
      <c r="WRA2386" s="467"/>
      <c r="WRB2386" s="467"/>
      <c r="WRC2386" s="467"/>
      <c r="WRD2386" s="467"/>
      <c r="WRE2386" s="467"/>
      <c r="WRF2386" s="467"/>
      <c r="WRG2386" s="467"/>
      <c r="WRH2386" s="467"/>
      <c r="WRI2386" s="467"/>
      <c r="WRJ2386" s="467"/>
      <c r="WRK2386" s="467"/>
      <c r="WRL2386" s="467"/>
      <c r="WRM2386" s="467"/>
      <c r="WRN2386" s="467"/>
      <c r="WRO2386" s="467"/>
      <c r="WRP2386" s="1055"/>
      <c r="WRQ2386" s="695"/>
      <c r="WRR2386" s="696"/>
      <c r="WRS2386" s="696"/>
      <c r="WRT2386" s="697"/>
      <c r="WRU2386" s="697"/>
      <c r="WRV2386" s="473"/>
      <c r="WRW2386" s="470"/>
      <c r="WRX2386" s="470"/>
      <c r="WRY2386" s="470"/>
      <c r="WRZ2386" s="677"/>
      <c r="WSA2386" s="470"/>
      <c r="WSB2386" s="467"/>
      <c r="WSC2386" s="559"/>
      <c r="WSD2386" s="467"/>
      <c r="WSE2386" s="467"/>
      <c r="WSF2386" s="467"/>
      <c r="WSG2386" s="467"/>
      <c r="WSH2386" s="467"/>
      <c r="WSI2386" s="467"/>
      <c r="WSJ2386" s="467"/>
      <c r="WSK2386" s="467"/>
      <c r="WSL2386" s="467"/>
      <c r="WSM2386" s="467"/>
      <c r="WSN2386" s="467"/>
      <c r="WSO2386" s="467"/>
      <c r="WSP2386" s="467"/>
      <c r="WSQ2386" s="467"/>
      <c r="WSR2386" s="467"/>
      <c r="WSS2386" s="467"/>
      <c r="WST2386" s="467"/>
      <c r="WSU2386" s="467"/>
      <c r="WSV2386" s="467"/>
      <c r="WSW2386" s="467"/>
      <c r="WSX2386" s="467"/>
      <c r="WSY2386" s="467"/>
      <c r="WSZ2386" s="1055"/>
      <c r="WTA2386" s="695"/>
      <c r="WTB2386" s="696"/>
      <c r="WTC2386" s="696"/>
      <c r="WTD2386" s="697"/>
      <c r="WTE2386" s="697"/>
      <c r="WTF2386" s="473"/>
      <c r="WTG2386" s="470"/>
      <c r="WTH2386" s="470"/>
      <c r="WTI2386" s="470"/>
      <c r="WTJ2386" s="677"/>
      <c r="WTK2386" s="470"/>
      <c r="WTL2386" s="467"/>
      <c r="WTM2386" s="559"/>
      <c r="WTN2386" s="467"/>
      <c r="WTO2386" s="467"/>
      <c r="WTP2386" s="467"/>
      <c r="WTQ2386" s="467"/>
      <c r="WTR2386" s="467"/>
      <c r="WTS2386" s="467"/>
      <c r="WTT2386" s="467"/>
      <c r="WTU2386" s="467"/>
      <c r="WTV2386" s="467"/>
      <c r="WTW2386" s="467"/>
      <c r="WTX2386" s="467"/>
      <c r="WTY2386" s="467"/>
      <c r="WTZ2386" s="467"/>
      <c r="WUA2386" s="467"/>
      <c r="WUB2386" s="467"/>
      <c r="WUC2386" s="467"/>
      <c r="WUD2386" s="467"/>
      <c r="WUE2386" s="467"/>
      <c r="WUF2386" s="467"/>
      <c r="WUG2386" s="467"/>
      <c r="WUH2386" s="467"/>
      <c r="WUI2386" s="467"/>
      <c r="WUJ2386" s="1055"/>
      <c r="WUK2386" s="695"/>
      <c r="WUL2386" s="696"/>
      <c r="WUM2386" s="696"/>
      <c r="WUN2386" s="697"/>
      <c r="WUO2386" s="697"/>
      <c r="WUP2386" s="473"/>
      <c r="WUQ2386" s="470"/>
      <c r="WUR2386" s="470"/>
      <c r="WUS2386" s="470"/>
      <c r="WUT2386" s="677"/>
      <c r="WUU2386" s="470"/>
      <c r="WUV2386" s="467"/>
      <c r="WUW2386" s="559"/>
      <c r="WUX2386" s="467"/>
      <c r="WUY2386" s="467"/>
      <c r="WUZ2386" s="467"/>
      <c r="WVA2386" s="467"/>
      <c r="WVB2386" s="467"/>
      <c r="WVC2386" s="467"/>
      <c r="WVD2386" s="467"/>
      <c r="WVE2386" s="467"/>
      <c r="WVF2386" s="467"/>
      <c r="WVG2386" s="467"/>
      <c r="WVH2386" s="467"/>
      <c r="WVI2386" s="467"/>
      <c r="WVJ2386" s="467"/>
      <c r="WVK2386" s="467"/>
      <c r="WVL2386" s="467"/>
      <c r="WVM2386" s="467"/>
      <c r="WVN2386" s="467"/>
      <c r="WVO2386" s="467"/>
      <c r="WVP2386" s="467"/>
      <c r="WVQ2386" s="467"/>
      <c r="WVR2386" s="467"/>
      <c r="WVS2386" s="467"/>
      <c r="WVT2386" s="1055"/>
      <c r="WVU2386" s="695"/>
      <c r="WVV2386" s="696"/>
      <c r="WVW2386" s="696"/>
      <c r="WVX2386" s="697"/>
      <c r="WVY2386" s="697"/>
      <c r="WVZ2386" s="473"/>
      <c r="WWA2386" s="470"/>
      <c r="WWB2386" s="470"/>
      <c r="WWC2386" s="470"/>
      <c r="WWD2386" s="677"/>
      <c r="WWE2386" s="470"/>
      <c r="WWF2386" s="467"/>
      <c r="WWG2386" s="559"/>
      <c r="WWH2386" s="467"/>
      <c r="WWI2386" s="467"/>
      <c r="WWJ2386" s="467"/>
      <c r="WWK2386" s="467"/>
      <c r="WWL2386" s="467"/>
      <c r="WWM2386" s="467"/>
      <c r="WWN2386" s="467"/>
      <c r="WWO2386" s="467"/>
      <c r="WWP2386" s="467"/>
      <c r="WWQ2386" s="467"/>
      <c r="WWR2386" s="467"/>
      <c r="WWS2386" s="467"/>
      <c r="WWT2386" s="467"/>
      <c r="WWU2386" s="467"/>
      <c r="WWV2386" s="467"/>
      <c r="WWW2386" s="467"/>
      <c r="WWX2386" s="467"/>
      <c r="WWY2386" s="467"/>
      <c r="WWZ2386" s="467"/>
      <c r="WXA2386" s="467"/>
      <c r="WXB2386" s="467"/>
      <c r="WXC2386" s="467"/>
      <c r="WXD2386" s="1055"/>
      <c r="WXE2386" s="695"/>
      <c r="WXF2386" s="696"/>
      <c r="WXG2386" s="696"/>
      <c r="WXH2386" s="697"/>
      <c r="WXI2386" s="697"/>
      <c r="WXJ2386" s="473"/>
      <c r="WXK2386" s="470"/>
      <c r="WXL2386" s="470"/>
      <c r="WXM2386" s="470"/>
      <c r="WXN2386" s="677"/>
      <c r="WXO2386" s="470"/>
      <c r="WXP2386" s="467"/>
      <c r="WXQ2386" s="559"/>
      <c r="WXR2386" s="467"/>
      <c r="WXS2386" s="467"/>
      <c r="WXT2386" s="467"/>
      <c r="WXU2386" s="467"/>
      <c r="WXV2386" s="467"/>
      <c r="WXW2386" s="467"/>
      <c r="WXX2386" s="467"/>
      <c r="WXY2386" s="467"/>
      <c r="WXZ2386" s="467"/>
      <c r="WYA2386" s="467"/>
      <c r="WYB2386" s="467"/>
      <c r="WYC2386" s="467"/>
      <c r="WYD2386" s="467"/>
      <c r="WYE2386" s="467"/>
      <c r="WYF2386" s="467"/>
      <c r="WYG2386" s="467"/>
      <c r="WYH2386" s="467"/>
      <c r="WYI2386" s="467"/>
      <c r="WYJ2386" s="467"/>
      <c r="WYK2386" s="467"/>
      <c r="WYL2386" s="467"/>
      <c r="WYM2386" s="467"/>
      <c r="WYN2386" s="1055"/>
      <c r="WYO2386" s="695"/>
      <c r="WYP2386" s="696"/>
      <c r="WYQ2386" s="696"/>
      <c r="WYR2386" s="697"/>
      <c r="WYS2386" s="697"/>
      <c r="WYT2386" s="473"/>
      <c r="WYU2386" s="470"/>
      <c r="WYV2386" s="470"/>
      <c r="WYW2386" s="470"/>
      <c r="WYX2386" s="677"/>
      <c r="WYY2386" s="470"/>
      <c r="WYZ2386" s="467"/>
      <c r="WZA2386" s="559"/>
      <c r="WZB2386" s="467"/>
      <c r="WZC2386" s="467"/>
      <c r="WZD2386" s="467"/>
      <c r="WZE2386" s="467"/>
      <c r="WZF2386" s="467"/>
      <c r="WZG2386" s="467"/>
      <c r="WZH2386" s="467"/>
      <c r="WZI2386" s="467"/>
      <c r="WZJ2386" s="467"/>
      <c r="WZK2386" s="467"/>
      <c r="WZL2386" s="467"/>
      <c r="WZM2386" s="467"/>
      <c r="WZN2386" s="467"/>
      <c r="WZO2386" s="467"/>
      <c r="WZP2386" s="467"/>
      <c r="WZQ2386" s="467"/>
      <c r="WZR2386" s="467"/>
      <c r="WZS2386" s="467"/>
      <c r="WZT2386" s="467"/>
      <c r="WZU2386" s="467"/>
      <c r="WZV2386" s="467"/>
      <c r="WZW2386" s="467"/>
      <c r="WZX2386" s="1055"/>
      <c r="WZY2386" s="695"/>
      <c r="WZZ2386" s="696"/>
      <c r="XAA2386" s="696"/>
      <c r="XAB2386" s="697"/>
      <c r="XAC2386" s="697"/>
      <c r="XAD2386" s="473"/>
      <c r="XAE2386" s="470"/>
      <c r="XAF2386" s="470"/>
      <c r="XAG2386" s="470"/>
      <c r="XAH2386" s="677"/>
      <c r="XAI2386" s="470"/>
      <c r="XAJ2386" s="467"/>
      <c r="XAK2386" s="559"/>
      <c r="XAL2386" s="467"/>
      <c r="XAM2386" s="467"/>
      <c r="XAN2386" s="467"/>
      <c r="XAO2386" s="467"/>
      <c r="XAP2386" s="467"/>
      <c r="XAQ2386" s="467"/>
      <c r="XAR2386" s="467"/>
      <c r="XAS2386" s="467"/>
      <c r="XAT2386" s="467"/>
      <c r="XAU2386" s="467"/>
      <c r="XAV2386" s="467"/>
      <c r="XAW2386" s="467"/>
      <c r="XAX2386" s="467"/>
      <c r="XAY2386" s="467"/>
      <c r="XAZ2386" s="467"/>
      <c r="XBA2386" s="467"/>
      <c r="XBB2386" s="467"/>
      <c r="XBC2386" s="467"/>
      <c r="XBD2386" s="467"/>
      <c r="XBE2386" s="467"/>
      <c r="XBF2386" s="467"/>
      <c r="XBG2386" s="467"/>
      <c r="XBH2386" s="1055"/>
      <c r="XBI2386" s="695"/>
      <c r="XBJ2386" s="696"/>
      <c r="XBK2386" s="696"/>
      <c r="XBL2386" s="697"/>
      <c r="XBM2386" s="697"/>
      <c r="XBN2386" s="473"/>
      <c r="XBO2386" s="470"/>
      <c r="XBP2386" s="470"/>
      <c r="XBQ2386" s="470"/>
      <c r="XBR2386" s="677"/>
      <c r="XBS2386" s="470"/>
      <c r="XBT2386" s="467"/>
      <c r="XBU2386" s="559"/>
      <c r="XBV2386" s="467"/>
      <c r="XBW2386" s="467"/>
      <c r="XBX2386" s="467"/>
      <c r="XBY2386" s="467"/>
      <c r="XBZ2386" s="467"/>
      <c r="XCA2386" s="467"/>
      <c r="XCB2386" s="467"/>
      <c r="XCC2386" s="467"/>
      <c r="XCD2386" s="467"/>
      <c r="XCE2386" s="467"/>
      <c r="XCF2386" s="467"/>
      <c r="XCG2386" s="467"/>
      <c r="XCH2386" s="467"/>
      <c r="XCI2386" s="467"/>
      <c r="XCJ2386" s="467"/>
      <c r="XCK2386" s="467"/>
      <c r="XCL2386" s="467"/>
      <c r="XCM2386" s="467"/>
      <c r="XCN2386" s="467"/>
      <c r="XCO2386" s="467"/>
      <c r="XCP2386" s="467"/>
      <c r="XCQ2386" s="467"/>
      <c r="XCR2386" s="1055"/>
      <c r="XCS2386" s="695"/>
      <c r="XCT2386" s="696"/>
      <c r="XCU2386" s="696"/>
      <c r="XCV2386" s="697"/>
      <c r="XCW2386" s="697"/>
      <c r="XCX2386" s="473"/>
      <c r="XCY2386" s="470"/>
      <c r="XCZ2386" s="470"/>
      <c r="XDA2386" s="470"/>
      <c r="XDB2386" s="677"/>
      <c r="XDC2386" s="470"/>
      <c r="XDD2386" s="467"/>
      <c r="XDE2386" s="559"/>
      <c r="XDF2386" s="467"/>
      <c r="XDG2386" s="467"/>
      <c r="XDH2386" s="467"/>
      <c r="XDI2386" s="467"/>
      <c r="XDJ2386" s="467"/>
      <c r="XDK2386" s="467"/>
      <c r="XDL2386" s="467"/>
      <c r="XDM2386" s="467"/>
      <c r="XDN2386" s="467"/>
      <c r="XDO2386" s="467"/>
      <c r="XDP2386" s="467"/>
      <c r="XDQ2386" s="467"/>
      <c r="XDR2386" s="467"/>
      <c r="XDS2386" s="467"/>
      <c r="XDT2386" s="467"/>
      <c r="XDU2386" s="467"/>
      <c r="XDV2386" s="467"/>
      <c r="XDW2386" s="467"/>
      <c r="XDX2386" s="467"/>
      <c r="XDY2386" s="467"/>
      <c r="XDZ2386" s="467"/>
      <c r="XEA2386" s="467"/>
      <c r="XEB2386" s="1055"/>
      <c r="XEC2386" s="695"/>
      <c r="XED2386" s="696"/>
      <c r="XEE2386" s="696"/>
      <c r="XEF2386" s="697"/>
    </row>
    <row r="2387" spans="1:16360" ht="14.45" customHeight="1" outlineLevel="1" x14ac:dyDescent="0.25">
      <c r="A2387" s="878">
        <v>216</v>
      </c>
      <c r="B2387" s="690">
        <v>264</v>
      </c>
      <c r="C2387" s="1215" t="s">
        <v>3343</v>
      </c>
      <c r="D2387" s="773" t="s">
        <v>3392</v>
      </c>
      <c r="E2387" s="755"/>
      <c r="F2387" s="1110"/>
      <c r="G2387" s="755"/>
      <c r="H2387" s="755"/>
      <c r="I2387" s="755"/>
      <c r="J2387" s="755"/>
      <c r="K2387" s="755"/>
      <c r="L2387" s="755"/>
      <c r="M2387" s="755" t="s">
        <v>830</v>
      </c>
      <c r="N2387" s="755"/>
      <c r="O2387" s="1236">
        <v>98.69</v>
      </c>
      <c r="P2387" s="697"/>
      <c r="Q2387" s="697"/>
      <c r="R2387" s="473"/>
      <c r="S2387" s="470"/>
      <c r="T2387" s="470"/>
      <c r="U2387" s="470"/>
      <c r="V2387" s="677"/>
      <c r="W2387" s="470"/>
      <c r="X2387" s="467"/>
      <c r="Y2387" s="559"/>
      <c r="Z2387" s="467"/>
      <c r="AA2387" s="467"/>
      <c r="AB2387" s="467"/>
      <c r="AC2387" s="467"/>
      <c r="AD2387" s="467"/>
      <c r="AE2387" s="467"/>
      <c r="AF2387" s="467"/>
      <c r="AG2387" s="467"/>
      <c r="AH2387" s="467"/>
      <c r="AI2387" s="467"/>
      <c r="AJ2387" s="467"/>
      <c r="AK2387" s="467"/>
      <c r="AL2387" s="467"/>
      <c r="AM2387" s="467"/>
      <c r="AN2387" s="467"/>
      <c r="AO2387" s="467"/>
      <c r="AP2387" s="467"/>
      <c r="AQ2387" s="467"/>
      <c r="AR2387" s="467"/>
      <c r="AS2387" s="467"/>
      <c r="AT2387" s="467"/>
      <c r="AU2387" s="467"/>
      <c r="AV2387" s="1055"/>
      <c r="AW2387" s="695"/>
      <c r="AX2387" s="696"/>
      <c r="AY2387" s="696"/>
      <c r="AZ2387" s="697"/>
      <c r="BA2387" s="697"/>
      <c r="BB2387" s="473"/>
      <c r="BC2387" s="470"/>
      <c r="BD2387" s="470"/>
      <c r="BE2387" s="470"/>
      <c r="BF2387" s="677"/>
      <c r="BG2387" s="470"/>
      <c r="BH2387" s="467"/>
      <c r="BI2387" s="559"/>
      <c r="BJ2387" s="467"/>
      <c r="BK2387" s="467"/>
      <c r="BL2387" s="467"/>
      <c r="BM2387" s="467"/>
      <c r="BN2387" s="467"/>
      <c r="BO2387" s="467"/>
      <c r="BP2387" s="467"/>
      <c r="BQ2387" s="467"/>
      <c r="BR2387" s="467"/>
      <c r="BS2387" s="467"/>
      <c r="BT2387" s="467"/>
      <c r="BU2387" s="467"/>
      <c r="BV2387" s="467"/>
      <c r="BW2387" s="467"/>
      <c r="BX2387" s="467"/>
      <c r="BY2387" s="467"/>
      <c r="BZ2387" s="467"/>
      <c r="CA2387" s="467"/>
      <c r="CB2387" s="467"/>
      <c r="CC2387" s="467"/>
      <c r="CD2387" s="467"/>
      <c r="CE2387" s="467"/>
      <c r="CF2387" s="1055"/>
      <c r="CG2387" s="695"/>
      <c r="CH2387" s="696"/>
      <c r="CI2387" s="696"/>
      <c r="CJ2387" s="697"/>
      <c r="CK2387" s="697"/>
      <c r="CL2387" s="473"/>
      <c r="CM2387" s="470"/>
      <c r="CN2387" s="470"/>
      <c r="CO2387" s="470"/>
      <c r="CP2387" s="677"/>
      <c r="CQ2387" s="470"/>
      <c r="CR2387" s="467"/>
      <c r="CS2387" s="559"/>
      <c r="CT2387" s="467"/>
      <c r="CU2387" s="467"/>
      <c r="CV2387" s="467"/>
      <c r="CW2387" s="467"/>
      <c r="CX2387" s="467"/>
      <c r="CY2387" s="467"/>
      <c r="CZ2387" s="467"/>
      <c r="DA2387" s="467"/>
      <c r="DB2387" s="467"/>
      <c r="DC2387" s="467"/>
      <c r="DD2387" s="467"/>
      <c r="DE2387" s="467"/>
      <c r="DF2387" s="467"/>
      <c r="DG2387" s="467"/>
      <c r="DH2387" s="467"/>
      <c r="DI2387" s="467"/>
      <c r="DJ2387" s="467"/>
      <c r="DK2387" s="467"/>
      <c r="DL2387" s="467"/>
      <c r="DM2387" s="467"/>
      <c r="DN2387" s="467"/>
      <c r="DO2387" s="467"/>
      <c r="DP2387" s="1055"/>
      <c r="DQ2387" s="695"/>
      <c r="DR2387" s="696"/>
      <c r="DS2387" s="696"/>
      <c r="DT2387" s="697"/>
      <c r="DU2387" s="697"/>
      <c r="DV2387" s="473"/>
      <c r="DW2387" s="470"/>
      <c r="DX2387" s="470"/>
      <c r="DY2387" s="470"/>
      <c r="DZ2387" s="677"/>
      <c r="EA2387" s="470"/>
      <c r="EB2387" s="467"/>
      <c r="EC2387" s="559"/>
      <c r="ED2387" s="467"/>
      <c r="EE2387" s="467"/>
      <c r="EF2387" s="467"/>
      <c r="EG2387" s="467"/>
      <c r="EH2387" s="467"/>
      <c r="EI2387" s="467"/>
      <c r="EJ2387" s="467"/>
      <c r="EK2387" s="467"/>
      <c r="EL2387" s="467"/>
      <c r="EM2387" s="467"/>
      <c r="EN2387" s="467"/>
      <c r="EO2387" s="467"/>
      <c r="EP2387" s="467"/>
      <c r="EQ2387" s="467"/>
      <c r="ER2387" s="467"/>
      <c r="ES2387" s="467"/>
      <c r="ET2387" s="467"/>
      <c r="EU2387" s="467"/>
      <c r="EV2387" s="467"/>
      <c r="EW2387" s="467"/>
      <c r="EX2387" s="467"/>
      <c r="EY2387" s="467"/>
      <c r="EZ2387" s="1055"/>
      <c r="FA2387" s="695"/>
      <c r="FB2387" s="696"/>
      <c r="FC2387" s="696"/>
      <c r="FD2387" s="697"/>
      <c r="FE2387" s="697"/>
      <c r="FF2387" s="473"/>
      <c r="FG2387" s="470"/>
      <c r="FH2387" s="470"/>
      <c r="FI2387" s="470"/>
      <c r="FJ2387" s="677"/>
      <c r="FK2387" s="470"/>
      <c r="FL2387" s="467"/>
      <c r="FM2387" s="559"/>
      <c r="FN2387" s="467"/>
      <c r="FO2387" s="467"/>
      <c r="FP2387" s="467"/>
      <c r="FQ2387" s="467"/>
      <c r="FR2387" s="467"/>
      <c r="FS2387" s="467"/>
      <c r="FT2387" s="467"/>
      <c r="FU2387" s="467"/>
      <c r="FV2387" s="467"/>
      <c r="FW2387" s="467"/>
      <c r="FX2387" s="467"/>
      <c r="FY2387" s="467"/>
      <c r="FZ2387" s="467"/>
      <c r="GA2387" s="467"/>
      <c r="GB2387" s="467"/>
      <c r="GC2387" s="467"/>
      <c r="GD2387" s="467"/>
      <c r="GE2387" s="467"/>
      <c r="GF2387" s="467"/>
      <c r="GG2387" s="467"/>
      <c r="GH2387" s="467"/>
      <c r="GI2387" s="467"/>
      <c r="GJ2387" s="1055"/>
      <c r="GK2387" s="695"/>
      <c r="GL2387" s="696"/>
      <c r="GM2387" s="696"/>
      <c r="GN2387" s="697"/>
      <c r="GO2387" s="697"/>
      <c r="GP2387" s="473"/>
      <c r="GQ2387" s="470"/>
      <c r="GR2387" s="470"/>
      <c r="GS2387" s="470"/>
      <c r="GT2387" s="677"/>
      <c r="GU2387" s="470"/>
      <c r="GV2387" s="467"/>
      <c r="GW2387" s="559"/>
      <c r="GX2387" s="467"/>
      <c r="GY2387" s="467"/>
      <c r="GZ2387" s="467"/>
      <c r="HA2387" s="467"/>
      <c r="HB2387" s="467"/>
      <c r="HC2387" s="467"/>
      <c r="HD2387" s="467"/>
      <c r="HE2387" s="467"/>
      <c r="HF2387" s="467"/>
      <c r="HG2387" s="467"/>
      <c r="HH2387" s="467"/>
      <c r="HI2387" s="467"/>
      <c r="HJ2387" s="467"/>
      <c r="HK2387" s="467"/>
      <c r="HL2387" s="467"/>
      <c r="HM2387" s="467"/>
      <c r="HN2387" s="467"/>
      <c r="HO2387" s="467"/>
      <c r="HP2387" s="467"/>
      <c r="HQ2387" s="467"/>
      <c r="HR2387" s="467"/>
      <c r="HS2387" s="467"/>
      <c r="HT2387" s="1055"/>
      <c r="HU2387" s="695"/>
      <c r="HV2387" s="696"/>
      <c r="HW2387" s="696"/>
      <c r="HX2387" s="697"/>
      <c r="HY2387" s="697"/>
      <c r="HZ2387" s="473"/>
      <c r="IA2387" s="470"/>
      <c r="IB2387" s="470"/>
      <c r="IC2387" s="470"/>
      <c r="ID2387" s="677"/>
      <c r="IE2387" s="470"/>
      <c r="IF2387" s="467"/>
      <c r="IG2387" s="559"/>
      <c r="IH2387" s="467"/>
      <c r="II2387" s="467"/>
      <c r="IJ2387" s="467"/>
      <c r="IK2387" s="467"/>
      <c r="IL2387" s="467"/>
      <c r="IM2387" s="467"/>
      <c r="IN2387" s="467"/>
      <c r="IO2387" s="467"/>
      <c r="IP2387" s="467"/>
      <c r="IQ2387" s="467"/>
      <c r="IR2387" s="467"/>
      <c r="IS2387" s="467"/>
      <c r="IT2387" s="467"/>
      <c r="IU2387" s="467"/>
      <c r="IV2387" s="467"/>
      <c r="IW2387" s="467"/>
      <c r="IX2387" s="467"/>
      <c r="IY2387" s="467"/>
      <c r="IZ2387" s="467"/>
      <c r="JA2387" s="467"/>
      <c r="JB2387" s="467"/>
      <c r="JC2387" s="467"/>
      <c r="JD2387" s="1055"/>
      <c r="JE2387" s="695"/>
      <c r="JF2387" s="696"/>
      <c r="JG2387" s="696"/>
      <c r="JH2387" s="697"/>
      <c r="JI2387" s="697"/>
      <c r="JJ2387" s="473"/>
      <c r="JK2387" s="470"/>
      <c r="JL2387" s="470"/>
      <c r="JM2387" s="470"/>
      <c r="JN2387" s="677"/>
      <c r="JO2387" s="470"/>
      <c r="JP2387" s="467"/>
      <c r="JQ2387" s="559"/>
      <c r="JR2387" s="467"/>
      <c r="JS2387" s="467"/>
      <c r="JT2387" s="467"/>
      <c r="JU2387" s="467"/>
      <c r="JV2387" s="467"/>
      <c r="JW2387" s="467"/>
      <c r="JX2387" s="467"/>
      <c r="JY2387" s="467"/>
      <c r="JZ2387" s="467"/>
      <c r="KA2387" s="467"/>
      <c r="KB2387" s="467"/>
      <c r="KC2387" s="467"/>
      <c r="KD2387" s="467"/>
      <c r="KE2387" s="467"/>
      <c r="KF2387" s="467"/>
      <c r="KG2387" s="467"/>
      <c r="KH2387" s="467"/>
      <c r="KI2387" s="467"/>
      <c r="KJ2387" s="467"/>
      <c r="KK2387" s="467"/>
      <c r="KL2387" s="467"/>
      <c r="KM2387" s="467"/>
      <c r="KN2387" s="1055"/>
      <c r="KO2387" s="695"/>
      <c r="KP2387" s="696"/>
      <c r="KQ2387" s="696"/>
      <c r="KR2387" s="697"/>
      <c r="KS2387" s="697"/>
      <c r="KT2387" s="473"/>
      <c r="KU2387" s="470"/>
      <c r="KV2387" s="470"/>
      <c r="KW2387" s="470"/>
      <c r="KX2387" s="677"/>
      <c r="KY2387" s="470"/>
      <c r="KZ2387" s="467"/>
      <c r="LA2387" s="559"/>
      <c r="LB2387" s="467"/>
      <c r="LC2387" s="467"/>
      <c r="LD2387" s="467"/>
      <c r="LE2387" s="467"/>
      <c r="LF2387" s="467"/>
      <c r="LG2387" s="467"/>
      <c r="LH2387" s="467"/>
      <c r="LI2387" s="467"/>
      <c r="LJ2387" s="467"/>
      <c r="LK2387" s="467"/>
      <c r="LL2387" s="467"/>
      <c r="LM2387" s="467"/>
      <c r="LN2387" s="467"/>
      <c r="LO2387" s="467"/>
      <c r="LP2387" s="467"/>
      <c r="LQ2387" s="467"/>
      <c r="LR2387" s="467"/>
      <c r="LS2387" s="467"/>
      <c r="LT2387" s="467"/>
      <c r="LU2387" s="467"/>
      <c r="LV2387" s="467"/>
      <c r="LW2387" s="467"/>
      <c r="LX2387" s="1055"/>
      <c r="LY2387" s="695"/>
      <c r="LZ2387" s="696"/>
      <c r="MA2387" s="696"/>
      <c r="MB2387" s="697"/>
      <c r="MC2387" s="697"/>
      <c r="MD2387" s="473"/>
      <c r="ME2387" s="470"/>
      <c r="MF2387" s="470"/>
      <c r="MG2387" s="470"/>
      <c r="MH2387" s="677"/>
      <c r="MI2387" s="470"/>
      <c r="MJ2387" s="467"/>
      <c r="MK2387" s="559"/>
      <c r="ML2387" s="467"/>
      <c r="MM2387" s="467"/>
      <c r="MN2387" s="467"/>
      <c r="MO2387" s="467"/>
      <c r="MP2387" s="467"/>
      <c r="MQ2387" s="467"/>
      <c r="MR2387" s="467"/>
      <c r="MS2387" s="467"/>
      <c r="MT2387" s="467"/>
      <c r="MU2387" s="467"/>
      <c r="MV2387" s="467"/>
      <c r="MW2387" s="467"/>
      <c r="MX2387" s="467"/>
      <c r="MY2387" s="467"/>
      <c r="MZ2387" s="467"/>
      <c r="NA2387" s="467"/>
      <c r="NB2387" s="467"/>
      <c r="NC2387" s="467"/>
      <c r="ND2387" s="467"/>
      <c r="NE2387" s="467"/>
      <c r="NF2387" s="467"/>
      <c r="NG2387" s="467"/>
      <c r="NH2387" s="1055"/>
      <c r="NI2387" s="695"/>
      <c r="NJ2387" s="696"/>
      <c r="NK2387" s="696"/>
      <c r="NL2387" s="697"/>
      <c r="NM2387" s="697"/>
      <c r="NN2387" s="473"/>
      <c r="NO2387" s="470"/>
      <c r="NP2387" s="470"/>
      <c r="NQ2387" s="470"/>
      <c r="NR2387" s="677"/>
      <c r="NS2387" s="470"/>
      <c r="NT2387" s="467"/>
      <c r="NU2387" s="559"/>
      <c r="NV2387" s="467"/>
      <c r="NW2387" s="467"/>
      <c r="NX2387" s="467"/>
      <c r="NY2387" s="467"/>
      <c r="NZ2387" s="467"/>
      <c r="OA2387" s="467"/>
      <c r="OB2387" s="467"/>
      <c r="OC2387" s="467"/>
      <c r="OD2387" s="467"/>
      <c r="OE2387" s="467"/>
      <c r="OF2387" s="467"/>
      <c r="OG2387" s="467"/>
      <c r="OH2387" s="467"/>
      <c r="OI2387" s="467"/>
      <c r="OJ2387" s="467"/>
      <c r="OK2387" s="467"/>
      <c r="OL2387" s="467"/>
      <c r="OM2387" s="467"/>
      <c r="ON2387" s="467"/>
      <c r="OO2387" s="467"/>
      <c r="OP2387" s="467"/>
      <c r="OQ2387" s="467"/>
      <c r="OR2387" s="1055"/>
      <c r="OS2387" s="695"/>
      <c r="OT2387" s="696"/>
      <c r="OU2387" s="696"/>
      <c r="OV2387" s="697"/>
      <c r="OW2387" s="697"/>
      <c r="OX2387" s="473"/>
      <c r="OY2387" s="470"/>
      <c r="OZ2387" s="470"/>
      <c r="PA2387" s="470"/>
      <c r="PB2387" s="677"/>
      <c r="PC2387" s="470"/>
      <c r="PD2387" s="467"/>
      <c r="PE2387" s="559"/>
      <c r="PF2387" s="467"/>
      <c r="PG2387" s="467"/>
      <c r="PH2387" s="467"/>
      <c r="PI2387" s="467"/>
      <c r="PJ2387" s="467"/>
      <c r="PK2387" s="467"/>
      <c r="PL2387" s="467"/>
      <c r="PM2387" s="467"/>
      <c r="PN2387" s="467"/>
      <c r="PO2387" s="467"/>
      <c r="PP2387" s="467"/>
      <c r="PQ2387" s="467"/>
      <c r="PR2387" s="467"/>
      <c r="PS2387" s="467"/>
      <c r="PT2387" s="467"/>
      <c r="PU2387" s="467"/>
      <c r="PV2387" s="467"/>
      <c r="PW2387" s="467"/>
      <c r="PX2387" s="467"/>
      <c r="PY2387" s="467"/>
      <c r="PZ2387" s="467"/>
      <c r="QA2387" s="467"/>
      <c r="QB2387" s="1055"/>
      <c r="QC2387" s="695"/>
      <c r="QD2387" s="696"/>
      <c r="QE2387" s="696"/>
      <c r="QF2387" s="697"/>
      <c r="QG2387" s="697"/>
      <c r="QH2387" s="473"/>
      <c r="QI2387" s="470"/>
      <c r="QJ2387" s="470"/>
      <c r="QK2387" s="470"/>
      <c r="QL2387" s="677"/>
      <c r="QM2387" s="470"/>
      <c r="QN2387" s="467"/>
      <c r="QO2387" s="559"/>
      <c r="QP2387" s="467"/>
      <c r="QQ2387" s="467"/>
      <c r="QR2387" s="467"/>
      <c r="QS2387" s="467"/>
      <c r="QT2387" s="467"/>
      <c r="QU2387" s="467"/>
      <c r="QV2387" s="467"/>
      <c r="QW2387" s="467"/>
      <c r="QX2387" s="467"/>
      <c r="QY2387" s="467"/>
      <c r="QZ2387" s="467"/>
      <c r="RA2387" s="467"/>
      <c r="RB2387" s="467"/>
      <c r="RC2387" s="467"/>
      <c r="RD2387" s="467"/>
      <c r="RE2387" s="467"/>
      <c r="RF2387" s="467"/>
      <c r="RG2387" s="467"/>
      <c r="RH2387" s="467"/>
      <c r="RI2387" s="467"/>
      <c r="RJ2387" s="467"/>
      <c r="RK2387" s="467"/>
      <c r="RL2387" s="1055"/>
      <c r="RM2387" s="695"/>
      <c r="RN2387" s="696"/>
      <c r="RO2387" s="696"/>
      <c r="RP2387" s="697"/>
      <c r="RQ2387" s="697"/>
      <c r="RR2387" s="473"/>
      <c r="RS2387" s="470"/>
      <c r="RT2387" s="470"/>
      <c r="RU2387" s="470"/>
      <c r="RV2387" s="677"/>
      <c r="RW2387" s="470"/>
      <c r="RX2387" s="467"/>
      <c r="RY2387" s="559"/>
      <c r="RZ2387" s="467"/>
      <c r="SA2387" s="467"/>
      <c r="SB2387" s="467"/>
      <c r="SC2387" s="467"/>
      <c r="SD2387" s="467"/>
      <c r="SE2387" s="467"/>
      <c r="SF2387" s="467"/>
      <c r="SG2387" s="467"/>
      <c r="SH2387" s="467"/>
      <c r="SI2387" s="467"/>
      <c r="SJ2387" s="467"/>
      <c r="SK2387" s="467"/>
      <c r="SL2387" s="467"/>
      <c r="SM2387" s="467"/>
      <c r="SN2387" s="467"/>
      <c r="SO2387" s="467"/>
      <c r="SP2387" s="467"/>
      <c r="SQ2387" s="467"/>
      <c r="SR2387" s="467"/>
      <c r="SS2387" s="467"/>
      <c r="ST2387" s="467"/>
      <c r="SU2387" s="467"/>
      <c r="SV2387" s="1055"/>
      <c r="SW2387" s="695"/>
      <c r="SX2387" s="696"/>
      <c r="SY2387" s="696"/>
      <c r="SZ2387" s="697"/>
      <c r="TA2387" s="697"/>
      <c r="TB2387" s="473"/>
      <c r="TC2387" s="470"/>
      <c r="TD2387" s="470"/>
      <c r="TE2387" s="470"/>
      <c r="TF2387" s="677"/>
      <c r="TG2387" s="470"/>
      <c r="TH2387" s="467"/>
      <c r="TI2387" s="559"/>
      <c r="TJ2387" s="467"/>
      <c r="TK2387" s="467"/>
      <c r="TL2387" s="467"/>
      <c r="TM2387" s="467"/>
      <c r="TN2387" s="467"/>
      <c r="TO2387" s="467"/>
      <c r="TP2387" s="467"/>
      <c r="TQ2387" s="467"/>
      <c r="TR2387" s="467"/>
      <c r="TS2387" s="467"/>
      <c r="TT2387" s="467"/>
      <c r="TU2387" s="467"/>
      <c r="TV2387" s="467"/>
      <c r="TW2387" s="467"/>
      <c r="TX2387" s="467"/>
      <c r="TY2387" s="467"/>
      <c r="TZ2387" s="467"/>
      <c r="UA2387" s="467"/>
      <c r="UB2387" s="467"/>
      <c r="UC2387" s="467"/>
      <c r="UD2387" s="467"/>
      <c r="UE2387" s="467"/>
      <c r="UF2387" s="1055"/>
      <c r="UG2387" s="695"/>
      <c r="UH2387" s="696"/>
      <c r="UI2387" s="696"/>
      <c r="UJ2387" s="697"/>
      <c r="UK2387" s="697"/>
      <c r="UL2387" s="473"/>
      <c r="UM2387" s="470"/>
      <c r="UN2387" s="470"/>
      <c r="UO2387" s="470"/>
      <c r="UP2387" s="677"/>
      <c r="UQ2387" s="470"/>
      <c r="UR2387" s="467"/>
      <c r="US2387" s="559"/>
      <c r="UT2387" s="467"/>
      <c r="UU2387" s="467"/>
      <c r="UV2387" s="467"/>
      <c r="UW2387" s="467"/>
      <c r="UX2387" s="467"/>
      <c r="UY2387" s="467"/>
      <c r="UZ2387" s="467"/>
      <c r="VA2387" s="467"/>
      <c r="VB2387" s="467"/>
      <c r="VC2387" s="467"/>
      <c r="VD2387" s="467"/>
      <c r="VE2387" s="467"/>
      <c r="VF2387" s="467"/>
      <c r="VG2387" s="467"/>
      <c r="VH2387" s="467"/>
      <c r="VI2387" s="467"/>
      <c r="VJ2387" s="467"/>
      <c r="VK2387" s="467"/>
      <c r="VL2387" s="467"/>
      <c r="VM2387" s="467"/>
      <c r="VN2387" s="467"/>
      <c r="VO2387" s="467"/>
      <c r="VP2387" s="1055"/>
      <c r="VQ2387" s="695"/>
      <c r="VR2387" s="696"/>
      <c r="VS2387" s="696"/>
      <c r="VT2387" s="697"/>
      <c r="VU2387" s="697"/>
      <c r="VV2387" s="473"/>
      <c r="VW2387" s="470"/>
      <c r="VX2387" s="470"/>
      <c r="VY2387" s="470"/>
      <c r="VZ2387" s="677"/>
      <c r="WA2387" s="470"/>
      <c r="WB2387" s="467"/>
      <c r="WC2387" s="559"/>
      <c r="WD2387" s="467"/>
      <c r="WE2387" s="467"/>
      <c r="WF2387" s="467"/>
      <c r="WG2387" s="467"/>
      <c r="WH2387" s="467"/>
      <c r="WI2387" s="467"/>
      <c r="WJ2387" s="467"/>
      <c r="WK2387" s="467"/>
      <c r="WL2387" s="467"/>
      <c r="WM2387" s="467"/>
      <c r="WN2387" s="467"/>
      <c r="WO2387" s="467"/>
      <c r="WP2387" s="467"/>
      <c r="WQ2387" s="467"/>
      <c r="WR2387" s="467"/>
      <c r="WS2387" s="467"/>
      <c r="WT2387" s="467"/>
      <c r="WU2387" s="467"/>
      <c r="WV2387" s="467"/>
      <c r="WW2387" s="467"/>
      <c r="WX2387" s="467"/>
      <c r="WY2387" s="467"/>
      <c r="WZ2387" s="1055"/>
      <c r="XA2387" s="695"/>
      <c r="XB2387" s="696"/>
      <c r="XC2387" s="696"/>
      <c r="XD2387" s="697"/>
      <c r="XE2387" s="697"/>
      <c r="XF2387" s="473"/>
      <c r="XG2387" s="470"/>
      <c r="XH2387" s="470"/>
      <c r="XI2387" s="470"/>
      <c r="XJ2387" s="677"/>
      <c r="XK2387" s="470"/>
      <c r="XL2387" s="467"/>
      <c r="XM2387" s="559"/>
      <c r="XN2387" s="467"/>
      <c r="XO2387" s="467"/>
      <c r="XP2387" s="467"/>
      <c r="XQ2387" s="467"/>
      <c r="XR2387" s="467"/>
      <c r="XS2387" s="467"/>
      <c r="XT2387" s="467"/>
      <c r="XU2387" s="467"/>
      <c r="XV2387" s="467"/>
      <c r="XW2387" s="467"/>
      <c r="XX2387" s="467"/>
      <c r="XY2387" s="467"/>
      <c r="XZ2387" s="467"/>
      <c r="YA2387" s="467"/>
      <c r="YB2387" s="467"/>
      <c r="YC2387" s="467"/>
      <c r="YD2387" s="467"/>
      <c r="YE2387" s="467"/>
      <c r="YF2387" s="467"/>
      <c r="YG2387" s="467"/>
      <c r="YH2387" s="467"/>
      <c r="YI2387" s="467"/>
      <c r="YJ2387" s="1055"/>
      <c r="YK2387" s="695"/>
      <c r="YL2387" s="696"/>
      <c r="YM2387" s="696"/>
      <c r="YN2387" s="697"/>
      <c r="YO2387" s="697"/>
      <c r="YP2387" s="473"/>
      <c r="YQ2387" s="470"/>
      <c r="YR2387" s="470"/>
      <c r="YS2387" s="470"/>
      <c r="YT2387" s="677"/>
      <c r="YU2387" s="470"/>
      <c r="YV2387" s="467"/>
      <c r="YW2387" s="559"/>
      <c r="YX2387" s="467"/>
      <c r="YY2387" s="467"/>
      <c r="YZ2387" s="467"/>
      <c r="ZA2387" s="467"/>
      <c r="ZB2387" s="467"/>
      <c r="ZC2387" s="467"/>
      <c r="ZD2387" s="467"/>
      <c r="ZE2387" s="467"/>
      <c r="ZF2387" s="467"/>
      <c r="ZG2387" s="467"/>
      <c r="ZH2387" s="467"/>
      <c r="ZI2387" s="467"/>
      <c r="ZJ2387" s="467"/>
      <c r="ZK2387" s="467"/>
      <c r="ZL2387" s="467"/>
      <c r="ZM2387" s="467"/>
      <c r="ZN2387" s="467"/>
      <c r="ZO2387" s="467"/>
      <c r="ZP2387" s="467"/>
      <c r="ZQ2387" s="467"/>
      <c r="ZR2387" s="467"/>
      <c r="ZS2387" s="467"/>
      <c r="ZT2387" s="1055"/>
      <c r="ZU2387" s="695"/>
      <c r="ZV2387" s="696"/>
      <c r="ZW2387" s="696"/>
      <c r="ZX2387" s="697"/>
      <c r="ZY2387" s="697"/>
      <c r="ZZ2387" s="473"/>
      <c r="AAA2387" s="470"/>
      <c r="AAB2387" s="470"/>
      <c r="AAC2387" s="470"/>
      <c r="AAD2387" s="677"/>
      <c r="AAE2387" s="470"/>
      <c r="AAF2387" s="467"/>
      <c r="AAG2387" s="559"/>
      <c r="AAH2387" s="467"/>
      <c r="AAI2387" s="467"/>
      <c r="AAJ2387" s="467"/>
      <c r="AAK2387" s="467"/>
      <c r="AAL2387" s="467"/>
      <c r="AAM2387" s="467"/>
      <c r="AAN2387" s="467"/>
      <c r="AAO2387" s="467"/>
      <c r="AAP2387" s="467"/>
      <c r="AAQ2387" s="467"/>
      <c r="AAR2387" s="467"/>
      <c r="AAS2387" s="467"/>
      <c r="AAT2387" s="467"/>
      <c r="AAU2387" s="467"/>
      <c r="AAV2387" s="467"/>
      <c r="AAW2387" s="467"/>
      <c r="AAX2387" s="467"/>
      <c r="AAY2387" s="467"/>
      <c r="AAZ2387" s="467"/>
      <c r="ABA2387" s="467"/>
      <c r="ABB2387" s="467"/>
      <c r="ABC2387" s="467"/>
      <c r="ABD2387" s="1055"/>
      <c r="ABE2387" s="695"/>
      <c r="ABF2387" s="696"/>
      <c r="ABG2387" s="696"/>
      <c r="ABH2387" s="697"/>
      <c r="ABI2387" s="697"/>
      <c r="ABJ2387" s="473"/>
      <c r="ABK2387" s="470"/>
      <c r="ABL2387" s="470"/>
      <c r="ABM2387" s="470"/>
      <c r="ABN2387" s="677"/>
      <c r="ABO2387" s="470"/>
      <c r="ABP2387" s="467"/>
      <c r="ABQ2387" s="559"/>
      <c r="ABR2387" s="467"/>
      <c r="ABS2387" s="467"/>
      <c r="ABT2387" s="467"/>
      <c r="ABU2387" s="467"/>
      <c r="ABV2387" s="467"/>
      <c r="ABW2387" s="467"/>
      <c r="ABX2387" s="467"/>
      <c r="ABY2387" s="467"/>
      <c r="ABZ2387" s="467"/>
      <c r="ACA2387" s="467"/>
      <c r="ACB2387" s="467"/>
      <c r="ACC2387" s="467"/>
      <c r="ACD2387" s="467"/>
      <c r="ACE2387" s="467"/>
      <c r="ACF2387" s="467"/>
      <c r="ACG2387" s="467"/>
      <c r="ACH2387" s="467"/>
      <c r="ACI2387" s="467"/>
      <c r="ACJ2387" s="467"/>
      <c r="ACK2387" s="467"/>
      <c r="ACL2387" s="467"/>
      <c r="ACM2387" s="467"/>
      <c r="ACN2387" s="1055"/>
      <c r="ACO2387" s="695"/>
      <c r="ACP2387" s="696"/>
      <c r="ACQ2387" s="696"/>
      <c r="ACR2387" s="697"/>
      <c r="ACS2387" s="697"/>
      <c r="ACT2387" s="473"/>
      <c r="ACU2387" s="470"/>
      <c r="ACV2387" s="470"/>
      <c r="ACW2387" s="470"/>
      <c r="ACX2387" s="677"/>
      <c r="ACY2387" s="470"/>
      <c r="ACZ2387" s="467"/>
      <c r="ADA2387" s="559"/>
      <c r="ADB2387" s="467"/>
      <c r="ADC2387" s="467"/>
      <c r="ADD2387" s="467"/>
      <c r="ADE2387" s="467"/>
      <c r="ADF2387" s="467"/>
      <c r="ADG2387" s="467"/>
      <c r="ADH2387" s="467"/>
      <c r="ADI2387" s="467"/>
      <c r="ADJ2387" s="467"/>
      <c r="ADK2387" s="467"/>
      <c r="ADL2387" s="467"/>
      <c r="ADM2387" s="467"/>
      <c r="ADN2387" s="467"/>
      <c r="ADO2387" s="467"/>
      <c r="ADP2387" s="467"/>
      <c r="ADQ2387" s="467"/>
      <c r="ADR2387" s="467"/>
      <c r="ADS2387" s="467"/>
      <c r="ADT2387" s="467"/>
      <c r="ADU2387" s="467"/>
      <c r="ADV2387" s="467"/>
      <c r="ADW2387" s="467"/>
      <c r="ADX2387" s="1055"/>
      <c r="ADY2387" s="695"/>
      <c r="ADZ2387" s="696"/>
      <c r="AEA2387" s="696"/>
      <c r="AEB2387" s="697"/>
      <c r="AEC2387" s="697"/>
      <c r="AED2387" s="473"/>
      <c r="AEE2387" s="470"/>
      <c r="AEF2387" s="470"/>
      <c r="AEG2387" s="470"/>
      <c r="AEH2387" s="677"/>
      <c r="AEI2387" s="470"/>
      <c r="AEJ2387" s="467"/>
      <c r="AEK2387" s="559"/>
      <c r="AEL2387" s="467"/>
      <c r="AEM2387" s="467"/>
      <c r="AEN2387" s="467"/>
      <c r="AEO2387" s="467"/>
      <c r="AEP2387" s="467"/>
      <c r="AEQ2387" s="467"/>
      <c r="AER2387" s="467"/>
      <c r="AES2387" s="467"/>
      <c r="AET2387" s="467"/>
      <c r="AEU2387" s="467"/>
      <c r="AEV2387" s="467"/>
      <c r="AEW2387" s="467"/>
      <c r="AEX2387" s="467"/>
      <c r="AEY2387" s="467"/>
      <c r="AEZ2387" s="467"/>
      <c r="AFA2387" s="467"/>
      <c r="AFB2387" s="467"/>
      <c r="AFC2387" s="467"/>
      <c r="AFD2387" s="467"/>
      <c r="AFE2387" s="467"/>
      <c r="AFF2387" s="467"/>
      <c r="AFG2387" s="467"/>
      <c r="AFH2387" s="1055"/>
      <c r="AFI2387" s="695"/>
      <c r="AFJ2387" s="696"/>
      <c r="AFK2387" s="696"/>
      <c r="AFL2387" s="697"/>
      <c r="AFM2387" s="697"/>
      <c r="AFN2387" s="473"/>
      <c r="AFO2387" s="470"/>
      <c r="AFP2387" s="470"/>
      <c r="AFQ2387" s="470"/>
      <c r="AFR2387" s="677"/>
      <c r="AFS2387" s="470"/>
      <c r="AFT2387" s="467"/>
      <c r="AFU2387" s="559"/>
      <c r="AFV2387" s="467"/>
      <c r="AFW2387" s="467"/>
      <c r="AFX2387" s="467"/>
      <c r="AFY2387" s="467"/>
      <c r="AFZ2387" s="467"/>
      <c r="AGA2387" s="467"/>
      <c r="AGB2387" s="467"/>
      <c r="AGC2387" s="467"/>
      <c r="AGD2387" s="467"/>
      <c r="AGE2387" s="467"/>
      <c r="AGF2387" s="467"/>
      <c r="AGG2387" s="467"/>
      <c r="AGH2387" s="467"/>
      <c r="AGI2387" s="467"/>
      <c r="AGJ2387" s="467"/>
      <c r="AGK2387" s="467"/>
      <c r="AGL2387" s="467"/>
      <c r="AGM2387" s="467"/>
      <c r="AGN2387" s="467"/>
      <c r="AGO2387" s="467"/>
      <c r="AGP2387" s="467"/>
      <c r="AGQ2387" s="467"/>
      <c r="AGR2387" s="1055"/>
      <c r="AGS2387" s="695"/>
      <c r="AGT2387" s="696"/>
      <c r="AGU2387" s="696"/>
      <c r="AGV2387" s="697"/>
      <c r="AGW2387" s="697"/>
      <c r="AGX2387" s="473"/>
      <c r="AGY2387" s="470"/>
      <c r="AGZ2387" s="470"/>
      <c r="AHA2387" s="470"/>
      <c r="AHB2387" s="677"/>
      <c r="AHC2387" s="470"/>
      <c r="AHD2387" s="467"/>
      <c r="AHE2387" s="559"/>
      <c r="AHF2387" s="467"/>
      <c r="AHG2387" s="467"/>
      <c r="AHH2387" s="467"/>
      <c r="AHI2387" s="467"/>
      <c r="AHJ2387" s="467"/>
      <c r="AHK2387" s="467"/>
      <c r="AHL2387" s="467"/>
      <c r="AHM2387" s="467"/>
      <c r="AHN2387" s="467"/>
      <c r="AHO2387" s="467"/>
      <c r="AHP2387" s="467"/>
      <c r="AHQ2387" s="467"/>
      <c r="AHR2387" s="467"/>
      <c r="AHS2387" s="467"/>
      <c r="AHT2387" s="467"/>
      <c r="AHU2387" s="467"/>
      <c r="AHV2387" s="467"/>
      <c r="AHW2387" s="467"/>
      <c r="AHX2387" s="467"/>
      <c r="AHY2387" s="467"/>
      <c r="AHZ2387" s="467"/>
      <c r="AIA2387" s="467"/>
      <c r="AIB2387" s="1055"/>
      <c r="AIC2387" s="695"/>
      <c r="AID2387" s="696"/>
      <c r="AIE2387" s="696"/>
      <c r="AIF2387" s="697"/>
      <c r="AIG2387" s="697"/>
      <c r="AIH2387" s="473"/>
      <c r="AII2387" s="470"/>
      <c r="AIJ2387" s="470"/>
      <c r="AIK2387" s="470"/>
      <c r="AIL2387" s="677"/>
      <c r="AIM2387" s="470"/>
      <c r="AIN2387" s="467"/>
      <c r="AIO2387" s="559"/>
      <c r="AIP2387" s="467"/>
      <c r="AIQ2387" s="467"/>
      <c r="AIR2387" s="467"/>
      <c r="AIS2387" s="467"/>
      <c r="AIT2387" s="467"/>
      <c r="AIU2387" s="467"/>
      <c r="AIV2387" s="467"/>
      <c r="AIW2387" s="467"/>
      <c r="AIX2387" s="467"/>
      <c r="AIY2387" s="467"/>
      <c r="AIZ2387" s="467"/>
      <c r="AJA2387" s="467"/>
      <c r="AJB2387" s="467"/>
      <c r="AJC2387" s="467"/>
      <c r="AJD2387" s="467"/>
      <c r="AJE2387" s="467"/>
      <c r="AJF2387" s="467"/>
      <c r="AJG2387" s="467"/>
      <c r="AJH2387" s="467"/>
      <c r="AJI2387" s="467"/>
      <c r="AJJ2387" s="467"/>
      <c r="AJK2387" s="467"/>
      <c r="AJL2387" s="1055"/>
      <c r="AJM2387" s="695"/>
      <c r="AJN2387" s="696"/>
      <c r="AJO2387" s="696"/>
      <c r="AJP2387" s="697"/>
      <c r="AJQ2387" s="697"/>
      <c r="AJR2387" s="473"/>
      <c r="AJS2387" s="470"/>
      <c r="AJT2387" s="470"/>
      <c r="AJU2387" s="470"/>
      <c r="AJV2387" s="677"/>
      <c r="AJW2387" s="470"/>
      <c r="AJX2387" s="467"/>
      <c r="AJY2387" s="559"/>
      <c r="AJZ2387" s="467"/>
      <c r="AKA2387" s="467"/>
      <c r="AKB2387" s="467"/>
      <c r="AKC2387" s="467"/>
      <c r="AKD2387" s="467"/>
      <c r="AKE2387" s="467"/>
      <c r="AKF2387" s="467"/>
      <c r="AKG2387" s="467"/>
      <c r="AKH2387" s="467"/>
      <c r="AKI2387" s="467"/>
      <c r="AKJ2387" s="467"/>
      <c r="AKK2387" s="467"/>
      <c r="AKL2387" s="467"/>
      <c r="AKM2387" s="467"/>
      <c r="AKN2387" s="467"/>
      <c r="AKO2387" s="467"/>
      <c r="AKP2387" s="467"/>
      <c r="AKQ2387" s="467"/>
      <c r="AKR2387" s="467"/>
      <c r="AKS2387" s="467"/>
      <c r="AKT2387" s="467"/>
      <c r="AKU2387" s="467"/>
      <c r="AKV2387" s="1055"/>
      <c r="AKW2387" s="695"/>
      <c r="AKX2387" s="696"/>
      <c r="AKY2387" s="696"/>
      <c r="AKZ2387" s="697"/>
      <c r="ALA2387" s="697"/>
      <c r="ALB2387" s="473"/>
      <c r="ALC2387" s="470"/>
      <c r="ALD2387" s="470"/>
      <c r="ALE2387" s="470"/>
      <c r="ALF2387" s="677"/>
      <c r="ALG2387" s="470"/>
      <c r="ALH2387" s="467"/>
      <c r="ALI2387" s="559"/>
      <c r="ALJ2387" s="467"/>
      <c r="ALK2387" s="467"/>
      <c r="ALL2387" s="467"/>
      <c r="ALM2387" s="467"/>
      <c r="ALN2387" s="467"/>
      <c r="ALO2387" s="467"/>
      <c r="ALP2387" s="467"/>
      <c r="ALQ2387" s="467"/>
      <c r="ALR2387" s="467"/>
      <c r="ALS2387" s="467"/>
      <c r="ALT2387" s="467"/>
      <c r="ALU2387" s="467"/>
      <c r="ALV2387" s="467"/>
      <c r="ALW2387" s="467"/>
      <c r="ALX2387" s="467"/>
      <c r="ALY2387" s="467"/>
      <c r="ALZ2387" s="467"/>
      <c r="AMA2387" s="467"/>
      <c r="AMB2387" s="467"/>
      <c r="AMC2387" s="467"/>
      <c r="AMD2387" s="467"/>
      <c r="AME2387" s="467"/>
      <c r="AMF2387" s="1055"/>
      <c r="AMG2387" s="695"/>
      <c r="AMH2387" s="696"/>
      <c r="AMI2387" s="696"/>
      <c r="AMJ2387" s="697"/>
      <c r="AMK2387" s="697"/>
      <c r="AML2387" s="473"/>
      <c r="AMM2387" s="470"/>
      <c r="AMN2387" s="470"/>
      <c r="AMO2387" s="470"/>
      <c r="AMP2387" s="677"/>
      <c r="AMQ2387" s="470"/>
      <c r="AMR2387" s="467"/>
      <c r="AMS2387" s="559"/>
      <c r="AMT2387" s="467"/>
      <c r="AMU2387" s="467"/>
      <c r="AMV2387" s="467"/>
      <c r="AMW2387" s="467"/>
      <c r="AMX2387" s="467"/>
      <c r="AMY2387" s="467"/>
      <c r="AMZ2387" s="467"/>
      <c r="ANA2387" s="467"/>
      <c r="ANB2387" s="467"/>
      <c r="ANC2387" s="467"/>
      <c r="AND2387" s="467"/>
      <c r="ANE2387" s="467"/>
      <c r="ANF2387" s="467"/>
      <c r="ANG2387" s="467"/>
      <c r="ANH2387" s="467"/>
      <c r="ANI2387" s="467"/>
      <c r="ANJ2387" s="467"/>
      <c r="ANK2387" s="467"/>
      <c r="ANL2387" s="467"/>
      <c r="ANM2387" s="467"/>
      <c r="ANN2387" s="467"/>
      <c r="ANO2387" s="467"/>
      <c r="ANP2387" s="1055"/>
      <c r="ANQ2387" s="695"/>
      <c r="ANR2387" s="696"/>
      <c r="ANS2387" s="696"/>
      <c r="ANT2387" s="697"/>
      <c r="ANU2387" s="697"/>
      <c r="ANV2387" s="473"/>
      <c r="ANW2387" s="470"/>
      <c r="ANX2387" s="470"/>
      <c r="ANY2387" s="470"/>
      <c r="ANZ2387" s="677"/>
      <c r="AOA2387" s="470"/>
      <c r="AOB2387" s="467"/>
      <c r="AOC2387" s="559"/>
      <c r="AOD2387" s="467"/>
      <c r="AOE2387" s="467"/>
      <c r="AOF2387" s="467"/>
      <c r="AOG2387" s="467"/>
      <c r="AOH2387" s="467"/>
      <c r="AOI2387" s="467"/>
      <c r="AOJ2387" s="467"/>
      <c r="AOK2387" s="467"/>
      <c r="AOL2387" s="467"/>
      <c r="AOM2387" s="467"/>
      <c r="AON2387" s="467"/>
      <c r="AOO2387" s="467"/>
      <c r="AOP2387" s="467"/>
      <c r="AOQ2387" s="467"/>
      <c r="AOR2387" s="467"/>
      <c r="AOS2387" s="467"/>
      <c r="AOT2387" s="467"/>
      <c r="AOU2387" s="467"/>
      <c r="AOV2387" s="467"/>
      <c r="AOW2387" s="467"/>
      <c r="AOX2387" s="467"/>
      <c r="AOY2387" s="467"/>
      <c r="AOZ2387" s="1055"/>
      <c r="APA2387" s="695"/>
      <c r="APB2387" s="696"/>
      <c r="APC2387" s="696"/>
      <c r="APD2387" s="697"/>
      <c r="APE2387" s="697"/>
      <c r="APF2387" s="473"/>
      <c r="APG2387" s="470"/>
      <c r="APH2387" s="470"/>
      <c r="API2387" s="470"/>
      <c r="APJ2387" s="677"/>
      <c r="APK2387" s="470"/>
      <c r="APL2387" s="467"/>
      <c r="APM2387" s="559"/>
      <c r="APN2387" s="467"/>
      <c r="APO2387" s="467"/>
      <c r="APP2387" s="467"/>
      <c r="APQ2387" s="467"/>
      <c r="APR2387" s="467"/>
      <c r="APS2387" s="467"/>
      <c r="APT2387" s="467"/>
      <c r="APU2387" s="467"/>
      <c r="APV2387" s="467"/>
      <c r="APW2387" s="467"/>
      <c r="APX2387" s="467"/>
      <c r="APY2387" s="467"/>
      <c r="APZ2387" s="467"/>
      <c r="AQA2387" s="467"/>
      <c r="AQB2387" s="467"/>
      <c r="AQC2387" s="467"/>
      <c r="AQD2387" s="467"/>
      <c r="AQE2387" s="467"/>
      <c r="AQF2387" s="467"/>
      <c r="AQG2387" s="467"/>
      <c r="AQH2387" s="467"/>
      <c r="AQI2387" s="467"/>
      <c r="AQJ2387" s="1055"/>
      <c r="AQK2387" s="695"/>
      <c r="AQL2387" s="696"/>
      <c r="AQM2387" s="696"/>
      <c r="AQN2387" s="697"/>
      <c r="AQO2387" s="697"/>
      <c r="AQP2387" s="473"/>
      <c r="AQQ2387" s="470"/>
      <c r="AQR2387" s="470"/>
      <c r="AQS2387" s="470"/>
      <c r="AQT2387" s="677"/>
      <c r="AQU2387" s="470"/>
      <c r="AQV2387" s="467"/>
      <c r="AQW2387" s="559"/>
      <c r="AQX2387" s="467"/>
      <c r="AQY2387" s="467"/>
      <c r="AQZ2387" s="467"/>
      <c r="ARA2387" s="467"/>
      <c r="ARB2387" s="467"/>
      <c r="ARC2387" s="467"/>
      <c r="ARD2387" s="467"/>
      <c r="ARE2387" s="467"/>
      <c r="ARF2387" s="467"/>
      <c r="ARG2387" s="467"/>
      <c r="ARH2387" s="467"/>
      <c r="ARI2387" s="467"/>
      <c r="ARJ2387" s="467"/>
      <c r="ARK2387" s="467"/>
      <c r="ARL2387" s="467"/>
      <c r="ARM2387" s="467"/>
      <c r="ARN2387" s="467"/>
      <c r="ARO2387" s="467"/>
      <c r="ARP2387" s="467"/>
      <c r="ARQ2387" s="467"/>
      <c r="ARR2387" s="467"/>
      <c r="ARS2387" s="467"/>
      <c r="ART2387" s="1055"/>
      <c r="ARU2387" s="695"/>
      <c r="ARV2387" s="696"/>
      <c r="ARW2387" s="696"/>
      <c r="ARX2387" s="697"/>
      <c r="ARY2387" s="697"/>
      <c r="ARZ2387" s="473"/>
      <c r="ASA2387" s="470"/>
      <c r="ASB2387" s="470"/>
      <c r="ASC2387" s="470"/>
      <c r="ASD2387" s="677"/>
      <c r="ASE2387" s="470"/>
      <c r="ASF2387" s="467"/>
      <c r="ASG2387" s="559"/>
      <c r="ASH2387" s="467"/>
      <c r="ASI2387" s="467"/>
      <c r="ASJ2387" s="467"/>
      <c r="ASK2387" s="467"/>
      <c r="ASL2387" s="467"/>
      <c r="ASM2387" s="467"/>
      <c r="ASN2387" s="467"/>
      <c r="ASO2387" s="467"/>
      <c r="ASP2387" s="467"/>
      <c r="ASQ2387" s="467"/>
      <c r="ASR2387" s="467"/>
      <c r="ASS2387" s="467"/>
      <c r="AST2387" s="467"/>
      <c r="ASU2387" s="467"/>
      <c r="ASV2387" s="467"/>
      <c r="ASW2387" s="467"/>
      <c r="ASX2387" s="467"/>
      <c r="ASY2387" s="467"/>
      <c r="ASZ2387" s="467"/>
      <c r="ATA2387" s="467"/>
      <c r="ATB2387" s="467"/>
      <c r="ATC2387" s="467"/>
      <c r="ATD2387" s="1055"/>
      <c r="ATE2387" s="695"/>
      <c r="ATF2387" s="696"/>
      <c r="ATG2387" s="696"/>
      <c r="ATH2387" s="697"/>
      <c r="ATI2387" s="697"/>
      <c r="ATJ2387" s="473"/>
      <c r="ATK2387" s="470"/>
      <c r="ATL2387" s="470"/>
      <c r="ATM2387" s="470"/>
      <c r="ATN2387" s="677"/>
      <c r="ATO2387" s="470"/>
      <c r="ATP2387" s="467"/>
      <c r="ATQ2387" s="559"/>
      <c r="ATR2387" s="467"/>
      <c r="ATS2387" s="467"/>
      <c r="ATT2387" s="467"/>
      <c r="ATU2387" s="467"/>
      <c r="ATV2387" s="467"/>
      <c r="ATW2387" s="467"/>
      <c r="ATX2387" s="467"/>
      <c r="ATY2387" s="467"/>
      <c r="ATZ2387" s="467"/>
      <c r="AUA2387" s="467"/>
      <c r="AUB2387" s="467"/>
      <c r="AUC2387" s="467"/>
      <c r="AUD2387" s="467"/>
      <c r="AUE2387" s="467"/>
      <c r="AUF2387" s="467"/>
      <c r="AUG2387" s="467"/>
      <c r="AUH2387" s="467"/>
      <c r="AUI2387" s="467"/>
      <c r="AUJ2387" s="467"/>
      <c r="AUK2387" s="467"/>
      <c r="AUL2387" s="467"/>
      <c r="AUM2387" s="467"/>
      <c r="AUN2387" s="1055"/>
      <c r="AUO2387" s="695"/>
      <c r="AUP2387" s="696"/>
      <c r="AUQ2387" s="696"/>
      <c r="AUR2387" s="697"/>
      <c r="AUS2387" s="697"/>
      <c r="AUT2387" s="473"/>
      <c r="AUU2387" s="470"/>
      <c r="AUV2387" s="470"/>
      <c r="AUW2387" s="470"/>
      <c r="AUX2387" s="677"/>
      <c r="AUY2387" s="470"/>
      <c r="AUZ2387" s="467"/>
      <c r="AVA2387" s="559"/>
      <c r="AVB2387" s="467"/>
      <c r="AVC2387" s="467"/>
      <c r="AVD2387" s="467"/>
      <c r="AVE2387" s="467"/>
      <c r="AVF2387" s="467"/>
      <c r="AVG2387" s="467"/>
      <c r="AVH2387" s="467"/>
      <c r="AVI2387" s="467"/>
      <c r="AVJ2387" s="467"/>
      <c r="AVK2387" s="467"/>
      <c r="AVL2387" s="467"/>
      <c r="AVM2387" s="467"/>
      <c r="AVN2387" s="467"/>
      <c r="AVO2387" s="467"/>
      <c r="AVP2387" s="467"/>
      <c r="AVQ2387" s="467"/>
      <c r="AVR2387" s="467"/>
      <c r="AVS2387" s="467"/>
      <c r="AVT2387" s="467"/>
      <c r="AVU2387" s="467"/>
      <c r="AVV2387" s="467"/>
      <c r="AVW2387" s="467"/>
      <c r="AVX2387" s="1055"/>
      <c r="AVY2387" s="695"/>
      <c r="AVZ2387" s="696"/>
      <c r="AWA2387" s="696"/>
      <c r="AWB2387" s="697"/>
      <c r="AWC2387" s="697"/>
      <c r="AWD2387" s="473"/>
      <c r="AWE2387" s="470"/>
      <c r="AWF2387" s="470"/>
      <c r="AWG2387" s="470"/>
      <c r="AWH2387" s="677"/>
      <c r="AWI2387" s="470"/>
      <c r="AWJ2387" s="467"/>
      <c r="AWK2387" s="559"/>
      <c r="AWL2387" s="467"/>
      <c r="AWM2387" s="467"/>
      <c r="AWN2387" s="467"/>
      <c r="AWO2387" s="467"/>
      <c r="AWP2387" s="467"/>
      <c r="AWQ2387" s="467"/>
      <c r="AWR2387" s="467"/>
      <c r="AWS2387" s="467"/>
      <c r="AWT2387" s="467"/>
      <c r="AWU2387" s="467"/>
      <c r="AWV2387" s="467"/>
      <c r="AWW2387" s="467"/>
      <c r="AWX2387" s="467"/>
      <c r="AWY2387" s="467"/>
      <c r="AWZ2387" s="467"/>
      <c r="AXA2387" s="467"/>
      <c r="AXB2387" s="467"/>
      <c r="AXC2387" s="467"/>
      <c r="AXD2387" s="467"/>
      <c r="AXE2387" s="467"/>
      <c r="AXF2387" s="467"/>
      <c r="AXG2387" s="467"/>
      <c r="AXH2387" s="1055"/>
      <c r="AXI2387" s="695"/>
      <c r="AXJ2387" s="696"/>
      <c r="AXK2387" s="696"/>
      <c r="AXL2387" s="697"/>
      <c r="AXM2387" s="697"/>
      <c r="AXN2387" s="473"/>
      <c r="AXO2387" s="470"/>
      <c r="AXP2387" s="470"/>
      <c r="AXQ2387" s="470"/>
      <c r="AXR2387" s="677"/>
      <c r="AXS2387" s="470"/>
      <c r="AXT2387" s="467"/>
      <c r="AXU2387" s="559"/>
      <c r="AXV2387" s="467"/>
      <c r="AXW2387" s="467"/>
      <c r="AXX2387" s="467"/>
      <c r="AXY2387" s="467"/>
      <c r="AXZ2387" s="467"/>
      <c r="AYA2387" s="467"/>
      <c r="AYB2387" s="467"/>
      <c r="AYC2387" s="467"/>
      <c r="AYD2387" s="467"/>
      <c r="AYE2387" s="467"/>
      <c r="AYF2387" s="467"/>
      <c r="AYG2387" s="467"/>
      <c r="AYH2387" s="467"/>
      <c r="AYI2387" s="467"/>
      <c r="AYJ2387" s="467"/>
      <c r="AYK2387" s="467"/>
      <c r="AYL2387" s="467"/>
      <c r="AYM2387" s="467"/>
      <c r="AYN2387" s="467"/>
      <c r="AYO2387" s="467"/>
      <c r="AYP2387" s="467"/>
      <c r="AYQ2387" s="467"/>
      <c r="AYR2387" s="1055"/>
      <c r="AYS2387" s="695"/>
      <c r="AYT2387" s="696"/>
      <c r="AYU2387" s="696"/>
      <c r="AYV2387" s="697"/>
      <c r="AYW2387" s="697"/>
      <c r="AYX2387" s="473"/>
      <c r="AYY2387" s="470"/>
      <c r="AYZ2387" s="470"/>
      <c r="AZA2387" s="470"/>
      <c r="AZB2387" s="677"/>
      <c r="AZC2387" s="470"/>
      <c r="AZD2387" s="467"/>
      <c r="AZE2387" s="559"/>
      <c r="AZF2387" s="467"/>
      <c r="AZG2387" s="467"/>
      <c r="AZH2387" s="467"/>
      <c r="AZI2387" s="467"/>
      <c r="AZJ2387" s="467"/>
      <c r="AZK2387" s="467"/>
      <c r="AZL2387" s="467"/>
      <c r="AZM2387" s="467"/>
      <c r="AZN2387" s="467"/>
      <c r="AZO2387" s="467"/>
      <c r="AZP2387" s="467"/>
      <c r="AZQ2387" s="467"/>
      <c r="AZR2387" s="467"/>
      <c r="AZS2387" s="467"/>
      <c r="AZT2387" s="467"/>
      <c r="AZU2387" s="467"/>
      <c r="AZV2387" s="467"/>
      <c r="AZW2387" s="467"/>
      <c r="AZX2387" s="467"/>
      <c r="AZY2387" s="467"/>
      <c r="AZZ2387" s="467"/>
      <c r="BAA2387" s="467"/>
      <c r="BAB2387" s="1055"/>
      <c r="BAC2387" s="695"/>
      <c r="BAD2387" s="696"/>
      <c r="BAE2387" s="696"/>
      <c r="BAF2387" s="697"/>
      <c r="BAG2387" s="697"/>
      <c r="BAH2387" s="473"/>
      <c r="BAI2387" s="470"/>
      <c r="BAJ2387" s="470"/>
      <c r="BAK2387" s="470"/>
      <c r="BAL2387" s="677"/>
      <c r="BAM2387" s="470"/>
      <c r="BAN2387" s="467"/>
      <c r="BAO2387" s="559"/>
      <c r="BAP2387" s="467"/>
      <c r="BAQ2387" s="467"/>
      <c r="BAR2387" s="467"/>
      <c r="BAS2387" s="467"/>
      <c r="BAT2387" s="467"/>
      <c r="BAU2387" s="467"/>
      <c r="BAV2387" s="467"/>
      <c r="BAW2387" s="467"/>
      <c r="BAX2387" s="467"/>
      <c r="BAY2387" s="467"/>
      <c r="BAZ2387" s="467"/>
      <c r="BBA2387" s="467"/>
      <c r="BBB2387" s="467"/>
      <c r="BBC2387" s="467"/>
      <c r="BBD2387" s="467"/>
      <c r="BBE2387" s="467"/>
      <c r="BBF2387" s="467"/>
      <c r="BBG2387" s="467"/>
      <c r="BBH2387" s="467"/>
      <c r="BBI2387" s="467"/>
      <c r="BBJ2387" s="467"/>
      <c r="BBK2387" s="467"/>
      <c r="BBL2387" s="1055"/>
      <c r="BBM2387" s="695"/>
      <c r="BBN2387" s="696"/>
      <c r="BBO2387" s="696"/>
      <c r="BBP2387" s="697"/>
      <c r="BBQ2387" s="697"/>
      <c r="BBR2387" s="473"/>
      <c r="BBS2387" s="470"/>
      <c r="BBT2387" s="470"/>
      <c r="BBU2387" s="470"/>
      <c r="BBV2387" s="677"/>
      <c r="BBW2387" s="470"/>
      <c r="BBX2387" s="467"/>
      <c r="BBY2387" s="559"/>
      <c r="BBZ2387" s="467"/>
      <c r="BCA2387" s="467"/>
      <c r="BCB2387" s="467"/>
      <c r="BCC2387" s="467"/>
      <c r="BCD2387" s="467"/>
      <c r="BCE2387" s="467"/>
      <c r="BCF2387" s="467"/>
      <c r="BCG2387" s="467"/>
      <c r="BCH2387" s="467"/>
      <c r="BCI2387" s="467"/>
      <c r="BCJ2387" s="467"/>
      <c r="BCK2387" s="467"/>
      <c r="BCL2387" s="467"/>
      <c r="BCM2387" s="467"/>
      <c r="BCN2387" s="467"/>
      <c r="BCO2387" s="467"/>
      <c r="BCP2387" s="467"/>
      <c r="BCQ2387" s="467"/>
      <c r="BCR2387" s="467"/>
      <c r="BCS2387" s="467"/>
      <c r="BCT2387" s="467"/>
      <c r="BCU2387" s="467"/>
      <c r="BCV2387" s="1055"/>
      <c r="BCW2387" s="695"/>
      <c r="BCX2387" s="696"/>
      <c r="BCY2387" s="696"/>
      <c r="BCZ2387" s="697"/>
      <c r="BDA2387" s="697"/>
      <c r="BDB2387" s="473"/>
      <c r="BDC2387" s="470"/>
      <c r="BDD2387" s="470"/>
      <c r="BDE2387" s="470"/>
      <c r="BDF2387" s="677"/>
      <c r="BDG2387" s="470"/>
      <c r="BDH2387" s="467"/>
      <c r="BDI2387" s="559"/>
      <c r="BDJ2387" s="467"/>
      <c r="BDK2387" s="467"/>
      <c r="BDL2387" s="467"/>
      <c r="BDM2387" s="467"/>
      <c r="BDN2387" s="467"/>
      <c r="BDO2387" s="467"/>
      <c r="BDP2387" s="467"/>
      <c r="BDQ2387" s="467"/>
      <c r="BDR2387" s="467"/>
      <c r="BDS2387" s="467"/>
      <c r="BDT2387" s="467"/>
      <c r="BDU2387" s="467"/>
      <c r="BDV2387" s="467"/>
      <c r="BDW2387" s="467"/>
      <c r="BDX2387" s="467"/>
      <c r="BDY2387" s="467"/>
      <c r="BDZ2387" s="467"/>
      <c r="BEA2387" s="467"/>
      <c r="BEB2387" s="467"/>
      <c r="BEC2387" s="467"/>
      <c r="BED2387" s="467"/>
      <c r="BEE2387" s="467"/>
      <c r="BEF2387" s="1055"/>
      <c r="BEG2387" s="695"/>
      <c r="BEH2387" s="696"/>
      <c r="BEI2387" s="696"/>
      <c r="BEJ2387" s="697"/>
      <c r="BEK2387" s="697"/>
      <c r="BEL2387" s="473"/>
      <c r="BEM2387" s="470"/>
      <c r="BEN2387" s="470"/>
      <c r="BEO2387" s="470"/>
      <c r="BEP2387" s="677"/>
      <c r="BEQ2387" s="470"/>
      <c r="BER2387" s="467"/>
      <c r="BES2387" s="559"/>
      <c r="BET2387" s="467"/>
      <c r="BEU2387" s="467"/>
      <c r="BEV2387" s="467"/>
      <c r="BEW2387" s="467"/>
      <c r="BEX2387" s="467"/>
      <c r="BEY2387" s="467"/>
      <c r="BEZ2387" s="467"/>
      <c r="BFA2387" s="467"/>
      <c r="BFB2387" s="467"/>
      <c r="BFC2387" s="467"/>
      <c r="BFD2387" s="467"/>
      <c r="BFE2387" s="467"/>
      <c r="BFF2387" s="467"/>
      <c r="BFG2387" s="467"/>
      <c r="BFH2387" s="467"/>
      <c r="BFI2387" s="467"/>
      <c r="BFJ2387" s="467"/>
      <c r="BFK2387" s="467"/>
      <c r="BFL2387" s="467"/>
      <c r="BFM2387" s="467"/>
      <c r="BFN2387" s="467"/>
      <c r="BFO2387" s="467"/>
      <c r="BFP2387" s="1055"/>
      <c r="BFQ2387" s="695"/>
      <c r="BFR2387" s="696"/>
      <c r="BFS2387" s="696"/>
      <c r="BFT2387" s="697"/>
      <c r="BFU2387" s="697"/>
      <c r="BFV2387" s="473"/>
      <c r="BFW2387" s="470"/>
      <c r="BFX2387" s="470"/>
      <c r="BFY2387" s="470"/>
      <c r="BFZ2387" s="677"/>
      <c r="BGA2387" s="470"/>
      <c r="BGB2387" s="467"/>
      <c r="BGC2387" s="559"/>
      <c r="BGD2387" s="467"/>
      <c r="BGE2387" s="467"/>
      <c r="BGF2387" s="467"/>
      <c r="BGG2387" s="467"/>
      <c r="BGH2387" s="467"/>
      <c r="BGI2387" s="467"/>
      <c r="BGJ2387" s="467"/>
      <c r="BGK2387" s="467"/>
      <c r="BGL2387" s="467"/>
      <c r="BGM2387" s="467"/>
      <c r="BGN2387" s="467"/>
      <c r="BGO2387" s="467"/>
      <c r="BGP2387" s="467"/>
      <c r="BGQ2387" s="467"/>
      <c r="BGR2387" s="467"/>
      <c r="BGS2387" s="467"/>
      <c r="BGT2387" s="467"/>
      <c r="BGU2387" s="467"/>
      <c r="BGV2387" s="467"/>
      <c r="BGW2387" s="467"/>
      <c r="BGX2387" s="467"/>
      <c r="BGY2387" s="467"/>
      <c r="BGZ2387" s="1055"/>
      <c r="BHA2387" s="695"/>
      <c r="BHB2387" s="696"/>
      <c r="BHC2387" s="696"/>
      <c r="BHD2387" s="697"/>
      <c r="BHE2387" s="697"/>
      <c r="BHF2387" s="473"/>
      <c r="BHG2387" s="470"/>
      <c r="BHH2387" s="470"/>
      <c r="BHI2387" s="470"/>
      <c r="BHJ2387" s="677"/>
      <c r="BHK2387" s="470"/>
      <c r="BHL2387" s="467"/>
      <c r="BHM2387" s="559"/>
      <c r="BHN2387" s="467"/>
      <c r="BHO2387" s="467"/>
      <c r="BHP2387" s="467"/>
      <c r="BHQ2387" s="467"/>
      <c r="BHR2387" s="467"/>
      <c r="BHS2387" s="467"/>
      <c r="BHT2387" s="467"/>
      <c r="BHU2387" s="467"/>
      <c r="BHV2387" s="467"/>
      <c r="BHW2387" s="467"/>
      <c r="BHX2387" s="467"/>
      <c r="BHY2387" s="467"/>
      <c r="BHZ2387" s="467"/>
      <c r="BIA2387" s="467"/>
      <c r="BIB2387" s="467"/>
      <c r="BIC2387" s="467"/>
      <c r="BID2387" s="467"/>
      <c r="BIE2387" s="467"/>
      <c r="BIF2387" s="467"/>
      <c r="BIG2387" s="467"/>
      <c r="BIH2387" s="467"/>
      <c r="BII2387" s="467"/>
      <c r="BIJ2387" s="1055"/>
      <c r="BIK2387" s="695"/>
      <c r="BIL2387" s="696"/>
      <c r="BIM2387" s="696"/>
      <c r="BIN2387" s="697"/>
      <c r="BIO2387" s="697"/>
      <c r="BIP2387" s="473"/>
      <c r="BIQ2387" s="470"/>
      <c r="BIR2387" s="470"/>
      <c r="BIS2387" s="470"/>
      <c r="BIT2387" s="677"/>
      <c r="BIU2387" s="470"/>
      <c r="BIV2387" s="467"/>
      <c r="BIW2387" s="559"/>
      <c r="BIX2387" s="467"/>
      <c r="BIY2387" s="467"/>
      <c r="BIZ2387" s="467"/>
      <c r="BJA2387" s="467"/>
      <c r="BJB2387" s="467"/>
      <c r="BJC2387" s="467"/>
      <c r="BJD2387" s="467"/>
      <c r="BJE2387" s="467"/>
      <c r="BJF2387" s="467"/>
      <c r="BJG2387" s="467"/>
      <c r="BJH2387" s="467"/>
      <c r="BJI2387" s="467"/>
      <c r="BJJ2387" s="467"/>
      <c r="BJK2387" s="467"/>
      <c r="BJL2387" s="467"/>
      <c r="BJM2387" s="467"/>
      <c r="BJN2387" s="467"/>
      <c r="BJO2387" s="467"/>
      <c r="BJP2387" s="467"/>
      <c r="BJQ2387" s="467"/>
      <c r="BJR2387" s="467"/>
      <c r="BJS2387" s="467"/>
      <c r="BJT2387" s="1055"/>
      <c r="BJU2387" s="695"/>
      <c r="BJV2387" s="696"/>
      <c r="BJW2387" s="696"/>
      <c r="BJX2387" s="697"/>
      <c r="BJY2387" s="697"/>
      <c r="BJZ2387" s="473"/>
      <c r="BKA2387" s="470"/>
      <c r="BKB2387" s="470"/>
      <c r="BKC2387" s="470"/>
      <c r="BKD2387" s="677"/>
      <c r="BKE2387" s="470"/>
      <c r="BKF2387" s="467"/>
      <c r="BKG2387" s="559"/>
      <c r="BKH2387" s="467"/>
      <c r="BKI2387" s="467"/>
      <c r="BKJ2387" s="467"/>
      <c r="BKK2387" s="467"/>
      <c r="BKL2387" s="467"/>
      <c r="BKM2387" s="467"/>
      <c r="BKN2387" s="467"/>
      <c r="BKO2387" s="467"/>
      <c r="BKP2387" s="467"/>
      <c r="BKQ2387" s="467"/>
      <c r="BKR2387" s="467"/>
      <c r="BKS2387" s="467"/>
      <c r="BKT2387" s="467"/>
      <c r="BKU2387" s="467"/>
      <c r="BKV2387" s="467"/>
      <c r="BKW2387" s="467"/>
      <c r="BKX2387" s="467"/>
      <c r="BKY2387" s="467"/>
      <c r="BKZ2387" s="467"/>
      <c r="BLA2387" s="467"/>
      <c r="BLB2387" s="467"/>
      <c r="BLC2387" s="467"/>
      <c r="BLD2387" s="1055"/>
      <c r="BLE2387" s="695"/>
      <c r="BLF2387" s="696"/>
      <c r="BLG2387" s="696"/>
      <c r="BLH2387" s="697"/>
      <c r="BLI2387" s="697"/>
      <c r="BLJ2387" s="473"/>
      <c r="BLK2387" s="470"/>
      <c r="BLL2387" s="470"/>
      <c r="BLM2387" s="470"/>
      <c r="BLN2387" s="677"/>
      <c r="BLO2387" s="470"/>
      <c r="BLP2387" s="467"/>
      <c r="BLQ2387" s="559"/>
      <c r="BLR2387" s="467"/>
      <c r="BLS2387" s="467"/>
      <c r="BLT2387" s="467"/>
      <c r="BLU2387" s="467"/>
      <c r="BLV2387" s="467"/>
      <c r="BLW2387" s="467"/>
      <c r="BLX2387" s="467"/>
      <c r="BLY2387" s="467"/>
      <c r="BLZ2387" s="467"/>
      <c r="BMA2387" s="467"/>
      <c r="BMB2387" s="467"/>
      <c r="BMC2387" s="467"/>
      <c r="BMD2387" s="467"/>
      <c r="BME2387" s="467"/>
      <c r="BMF2387" s="467"/>
      <c r="BMG2387" s="467"/>
      <c r="BMH2387" s="467"/>
      <c r="BMI2387" s="467"/>
      <c r="BMJ2387" s="467"/>
      <c r="BMK2387" s="467"/>
      <c r="BML2387" s="467"/>
      <c r="BMM2387" s="467"/>
      <c r="BMN2387" s="1055"/>
      <c r="BMO2387" s="695"/>
      <c r="BMP2387" s="696"/>
      <c r="BMQ2387" s="696"/>
      <c r="BMR2387" s="697"/>
      <c r="BMS2387" s="697"/>
      <c r="BMT2387" s="473"/>
      <c r="BMU2387" s="470"/>
      <c r="BMV2387" s="470"/>
      <c r="BMW2387" s="470"/>
      <c r="BMX2387" s="677"/>
      <c r="BMY2387" s="470"/>
      <c r="BMZ2387" s="467"/>
      <c r="BNA2387" s="559"/>
      <c r="BNB2387" s="467"/>
      <c r="BNC2387" s="467"/>
      <c r="BND2387" s="467"/>
      <c r="BNE2387" s="467"/>
      <c r="BNF2387" s="467"/>
      <c r="BNG2387" s="467"/>
      <c r="BNH2387" s="467"/>
      <c r="BNI2387" s="467"/>
      <c r="BNJ2387" s="467"/>
      <c r="BNK2387" s="467"/>
      <c r="BNL2387" s="467"/>
      <c r="BNM2387" s="467"/>
      <c r="BNN2387" s="467"/>
      <c r="BNO2387" s="467"/>
      <c r="BNP2387" s="467"/>
      <c r="BNQ2387" s="467"/>
      <c r="BNR2387" s="467"/>
      <c r="BNS2387" s="467"/>
      <c r="BNT2387" s="467"/>
      <c r="BNU2387" s="467"/>
      <c r="BNV2387" s="467"/>
      <c r="BNW2387" s="467"/>
      <c r="BNX2387" s="1055"/>
      <c r="BNY2387" s="695"/>
      <c r="BNZ2387" s="696"/>
      <c r="BOA2387" s="696"/>
      <c r="BOB2387" s="697"/>
      <c r="BOC2387" s="697"/>
      <c r="BOD2387" s="473"/>
      <c r="BOE2387" s="470"/>
      <c r="BOF2387" s="470"/>
      <c r="BOG2387" s="470"/>
      <c r="BOH2387" s="677"/>
      <c r="BOI2387" s="470"/>
      <c r="BOJ2387" s="467"/>
      <c r="BOK2387" s="559"/>
      <c r="BOL2387" s="467"/>
      <c r="BOM2387" s="467"/>
      <c r="BON2387" s="467"/>
      <c r="BOO2387" s="467"/>
      <c r="BOP2387" s="467"/>
      <c r="BOQ2387" s="467"/>
      <c r="BOR2387" s="467"/>
      <c r="BOS2387" s="467"/>
      <c r="BOT2387" s="467"/>
      <c r="BOU2387" s="467"/>
      <c r="BOV2387" s="467"/>
      <c r="BOW2387" s="467"/>
      <c r="BOX2387" s="467"/>
      <c r="BOY2387" s="467"/>
      <c r="BOZ2387" s="467"/>
      <c r="BPA2387" s="467"/>
      <c r="BPB2387" s="467"/>
      <c r="BPC2387" s="467"/>
      <c r="BPD2387" s="467"/>
      <c r="BPE2387" s="467"/>
      <c r="BPF2387" s="467"/>
      <c r="BPG2387" s="467"/>
      <c r="BPH2387" s="1055"/>
      <c r="BPI2387" s="695"/>
      <c r="BPJ2387" s="696"/>
      <c r="BPK2387" s="696"/>
      <c r="BPL2387" s="697"/>
      <c r="BPM2387" s="697"/>
      <c r="BPN2387" s="473"/>
      <c r="BPO2387" s="470"/>
      <c r="BPP2387" s="470"/>
      <c r="BPQ2387" s="470"/>
      <c r="BPR2387" s="677"/>
      <c r="BPS2387" s="470"/>
      <c r="BPT2387" s="467"/>
      <c r="BPU2387" s="559"/>
      <c r="BPV2387" s="467"/>
      <c r="BPW2387" s="467"/>
      <c r="BPX2387" s="467"/>
      <c r="BPY2387" s="467"/>
      <c r="BPZ2387" s="467"/>
      <c r="BQA2387" s="467"/>
      <c r="BQB2387" s="467"/>
      <c r="BQC2387" s="467"/>
      <c r="BQD2387" s="467"/>
      <c r="BQE2387" s="467"/>
      <c r="BQF2387" s="467"/>
      <c r="BQG2387" s="467"/>
      <c r="BQH2387" s="467"/>
      <c r="BQI2387" s="467"/>
      <c r="BQJ2387" s="467"/>
      <c r="BQK2387" s="467"/>
      <c r="BQL2387" s="467"/>
      <c r="BQM2387" s="467"/>
      <c r="BQN2387" s="467"/>
      <c r="BQO2387" s="467"/>
      <c r="BQP2387" s="467"/>
      <c r="BQQ2387" s="467"/>
      <c r="BQR2387" s="1055"/>
      <c r="BQS2387" s="695"/>
      <c r="BQT2387" s="696"/>
      <c r="BQU2387" s="696"/>
      <c r="BQV2387" s="697"/>
      <c r="BQW2387" s="697"/>
      <c r="BQX2387" s="473"/>
      <c r="BQY2387" s="470"/>
      <c r="BQZ2387" s="470"/>
      <c r="BRA2387" s="470"/>
      <c r="BRB2387" s="677"/>
      <c r="BRC2387" s="470"/>
      <c r="BRD2387" s="467"/>
      <c r="BRE2387" s="559"/>
      <c r="BRF2387" s="467"/>
      <c r="BRG2387" s="467"/>
      <c r="BRH2387" s="467"/>
      <c r="BRI2387" s="467"/>
      <c r="BRJ2387" s="467"/>
      <c r="BRK2387" s="467"/>
      <c r="BRL2387" s="467"/>
      <c r="BRM2387" s="467"/>
      <c r="BRN2387" s="467"/>
      <c r="BRO2387" s="467"/>
      <c r="BRP2387" s="467"/>
      <c r="BRQ2387" s="467"/>
      <c r="BRR2387" s="467"/>
      <c r="BRS2387" s="467"/>
      <c r="BRT2387" s="467"/>
      <c r="BRU2387" s="467"/>
      <c r="BRV2387" s="467"/>
      <c r="BRW2387" s="467"/>
      <c r="BRX2387" s="467"/>
      <c r="BRY2387" s="467"/>
      <c r="BRZ2387" s="467"/>
      <c r="BSA2387" s="467"/>
      <c r="BSB2387" s="1055"/>
      <c r="BSC2387" s="695"/>
      <c r="BSD2387" s="696"/>
      <c r="BSE2387" s="696"/>
      <c r="BSF2387" s="697"/>
      <c r="BSG2387" s="697"/>
      <c r="BSH2387" s="473"/>
      <c r="BSI2387" s="470"/>
      <c r="BSJ2387" s="470"/>
      <c r="BSK2387" s="470"/>
      <c r="BSL2387" s="677"/>
      <c r="BSM2387" s="470"/>
      <c r="BSN2387" s="467"/>
      <c r="BSO2387" s="559"/>
      <c r="BSP2387" s="467"/>
      <c r="BSQ2387" s="467"/>
      <c r="BSR2387" s="467"/>
      <c r="BSS2387" s="467"/>
      <c r="BST2387" s="467"/>
      <c r="BSU2387" s="467"/>
      <c r="BSV2387" s="467"/>
      <c r="BSW2387" s="467"/>
      <c r="BSX2387" s="467"/>
      <c r="BSY2387" s="467"/>
      <c r="BSZ2387" s="467"/>
      <c r="BTA2387" s="467"/>
      <c r="BTB2387" s="467"/>
      <c r="BTC2387" s="467"/>
      <c r="BTD2387" s="467"/>
      <c r="BTE2387" s="467"/>
      <c r="BTF2387" s="467"/>
      <c r="BTG2387" s="467"/>
      <c r="BTH2387" s="467"/>
      <c r="BTI2387" s="467"/>
      <c r="BTJ2387" s="467"/>
      <c r="BTK2387" s="467"/>
      <c r="BTL2387" s="1055"/>
      <c r="BTM2387" s="695"/>
      <c r="BTN2387" s="696"/>
      <c r="BTO2387" s="696"/>
      <c r="BTP2387" s="697"/>
      <c r="BTQ2387" s="697"/>
      <c r="BTR2387" s="473"/>
      <c r="BTS2387" s="470"/>
      <c r="BTT2387" s="470"/>
      <c r="BTU2387" s="470"/>
      <c r="BTV2387" s="677"/>
      <c r="BTW2387" s="470"/>
      <c r="BTX2387" s="467"/>
      <c r="BTY2387" s="559"/>
      <c r="BTZ2387" s="467"/>
      <c r="BUA2387" s="467"/>
      <c r="BUB2387" s="467"/>
      <c r="BUC2387" s="467"/>
      <c r="BUD2387" s="467"/>
      <c r="BUE2387" s="467"/>
      <c r="BUF2387" s="467"/>
      <c r="BUG2387" s="467"/>
      <c r="BUH2387" s="467"/>
      <c r="BUI2387" s="467"/>
      <c r="BUJ2387" s="467"/>
      <c r="BUK2387" s="467"/>
      <c r="BUL2387" s="467"/>
      <c r="BUM2387" s="467"/>
      <c r="BUN2387" s="467"/>
      <c r="BUO2387" s="467"/>
      <c r="BUP2387" s="467"/>
      <c r="BUQ2387" s="467"/>
      <c r="BUR2387" s="467"/>
      <c r="BUS2387" s="467"/>
      <c r="BUT2387" s="467"/>
      <c r="BUU2387" s="467"/>
      <c r="BUV2387" s="1055"/>
      <c r="BUW2387" s="695"/>
      <c r="BUX2387" s="696"/>
      <c r="BUY2387" s="696"/>
      <c r="BUZ2387" s="697"/>
      <c r="BVA2387" s="697"/>
      <c r="BVB2387" s="473"/>
      <c r="BVC2387" s="470"/>
      <c r="BVD2387" s="470"/>
      <c r="BVE2387" s="470"/>
      <c r="BVF2387" s="677"/>
      <c r="BVG2387" s="470"/>
      <c r="BVH2387" s="467"/>
      <c r="BVI2387" s="559"/>
      <c r="BVJ2387" s="467"/>
      <c r="BVK2387" s="467"/>
      <c r="BVL2387" s="467"/>
      <c r="BVM2387" s="467"/>
      <c r="BVN2387" s="467"/>
      <c r="BVO2387" s="467"/>
      <c r="BVP2387" s="467"/>
      <c r="BVQ2387" s="467"/>
      <c r="BVR2387" s="467"/>
      <c r="BVS2387" s="467"/>
      <c r="BVT2387" s="467"/>
      <c r="BVU2387" s="467"/>
      <c r="BVV2387" s="467"/>
      <c r="BVW2387" s="467"/>
      <c r="BVX2387" s="467"/>
      <c r="BVY2387" s="467"/>
      <c r="BVZ2387" s="467"/>
      <c r="BWA2387" s="467"/>
      <c r="BWB2387" s="467"/>
      <c r="BWC2387" s="467"/>
      <c r="BWD2387" s="467"/>
      <c r="BWE2387" s="467"/>
      <c r="BWF2387" s="1055"/>
      <c r="BWG2387" s="695"/>
      <c r="BWH2387" s="696"/>
      <c r="BWI2387" s="696"/>
      <c r="BWJ2387" s="697"/>
      <c r="BWK2387" s="697"/>
      <c r="BWL2387" s="473"/>
      <c r="BWM2387" s="470"/>
      <c r="BWN2387" s="470"/>
      <c r="BWO2387" s="470"/>
      <c r="BWP2387" s="677"/>
      <c r="BWQ2387" s="470"/>
      <c r="BWR2387" s="467"/>
      <c r="BWS2387" s="559"/>
      <c r="BWT2387" s="467"/>
      <c r="BWU2387" s="467"/>
      <c r="BWV2387" s="467"/>
      <c r="BWW2387" s="467"/>
      <c r="BWX2387" s="467"/>
      <c r="BWY2387" s="467"/>
      <c r="BWZ2387" s="467"/>
      <c r="BXA2387" s="467"/>
      <c r="BXB2387" s="467"/>
      <c r="BXC2387" s="467"/>
      <c r="BXD2387" s="467"/>
      <c r="BXE2387" s="467"/>
      <c r="BXF2387" s="467"/>
      <c r="BXG2387" s="467"/>
      <c r="BXH2387" s="467"/>
      <c r="BXI2387" s="467"/>
      <c r="BXJ2387" s="467"/>
      <c r="BXK2387" s="467"/>
      <c r="BXL2387" s="467"/>
      <c r="BXM2387" s="467"/>
      <c r="BXN2387" s="467"/>
      <c r="BXO2387" s="467"/>
      <c r="BXP2387" s="1055"/>
      <c r="BXQ2387" s="695"/>
      <c r="BXR2387" s="696"/>
      <c r="BXS2387" s="696"/>
      <c r="BXT2387" s="697"/>
      <c r="BXU2387" s="697"/>
      <c r="BXV2387" s="473"/>
      <c r="BXW2387" s="470"/>
      <c r="BXX2387" s="470"/>
      <c r="BXY2387" s="470"/>
      <c r="BXZ2387" s="677"/>
      <c r="BYA2387" s="470"/>
      <c r="BYB2387" s="467"/>
      <c r="BYC2387" s="559"/>
      <c r="BYD2387" s="467"/>
      <c r="BYE2387" s="467"/>
      <c r="BYF2387" s="467"/>
      <c r="BYG2387" s="467"/>
      <c r="BYH2387" s="467"/>
      <c r="BYI2387" s="467"/>
      <c r="BYJ2387" s="467"/>
      <c r="BYK2387" s="467"/>
      <c r="BYL2387" s="467"/>
      <c r="BYM2387" s="467"/>
      <c r="BYN2387" s="467"/>
      <c r="BYO2387" s="467"/>
      <c r="BYP2387" s="467"/>
      <c r="BYQ2387" s="467"/>
      <c r="BYR2387" s="467"/>
      <c r="BYS2387" s="467"/>
      <c r="BYT2387" s="467"/>
      <c r="BYU2387" s="467"/>
      <c r="BYV2387" s="467"/>
      <c r="BYW2387" s="467"/>
      <c r="BYX2387" s="467"/>
      <c r="BYY2387" s="467"/>
      <c r="BYZ2387" s="1055"/>
      <c r="BZA2387" s="695"/>
      <c r="BZB2387" s="696"/>
      <c r="BZC2387" s="696"/>
      <c r="BZD2387" s="697"/>
      <c r="BZE2387" s="697"/>
      <c r="BZF2387" s="473"/>
      <c r="BZG2387" s="470"/>
      <c r="BZH2387" s="470"/>
      <c r="BZI2387" s="470"/>
      <c r="BZJ2387" s="677"/>
      <c r="BZK2387" s="470"/>
      <c r="BZL2387" s="467"/>
      <c r="BZM2387" s="559"/>
      <c r="BZN2387" s="467"/>
      <c r="BZO2387" s="467"/>
      <c r="BZP2387" s="467"/>
      <c r="BZQ2387" s="467"/>
      <c r="BZR2387" s="467"/>
      <c r="BZS2387" s="467"/>
      <c r="BZT2387" s="467"/>
      <c r="BZU2387" s="467"/>
      <c r="BZV2387" s="467"/>
      <c r="BZW2387" s="467"/>
      <c r="BZX2387" s="467"/>
      <c r="BZY2387" s="467"/>
      <c r="BZZ2387" s="467"/>
      <c r="CAA2387" s="467"/>
      <c r="CAB2387" s="467"/>
      <c r="CAC2387" s="467"/>
      <c r="CAD2387" s="467"/>
      <c r="CAE2387" s="467"/>
      <c r="CAF2387" s="467"/>
      <c r="CAG2387" s="467"/>
      <c r="CAH2387" s="467"/>
      <c r="CAI2387" s="467"/>
      <c r="CAJ2387" s="1055"/>
      <c r="CAK2387" s="695"/>
      <c r="CAL2387" s="696"/>
      <c r="CAM2387" s="696"/>
      <c r="CAN2387" s="697"/>
      <c r="CAO2387" s="697"/>
      <c r="CAP2387" s="473"/>
      <c r="CAQ2387" s="470"/>
      <c r="CAR2387" s="470"/>
      <c r="CAS2387" s="470"/>
      <c r="CAT2387" s="677"/>
      <c r="CAU2387" s="470"/>
      <c r="CAV2387" s="467"/>
      <c r="CAW2387" s="559"/>
      <c r="CAX2387" s="467"/>
      <c r="CAY2387" s="467"/>
      <c r="CAZ2387" s="467"/>
      <c r="CBA2387" s="467"/>
      <c r="CBB2387" s="467"/>
      <c r="CBC2387" s="467"/>
      <c r="CBD2387" s="467"/>
      <c r="CBE2387" s="467"/>
      <c r="CBF2387" s="467"/>
      <c r="CBG2387" s="467"/>
      <c r="CBH2387" s="467"/>
      <c r="CBI2387" s="467"/>
      <c r="CBJ2387" s="467"/>
      <c r="CBK2387" s="467"/>
      <c r="CBL2387" s="467"/>
      <c r="CBM2387" s="467"/>
      <c r="CBN2387" s="467"/>
      <c r="CBO2387" s="467"/>
      <c r="CBP2387" s="467"/>
      <c r="CBQ2387" s="467"/>
      <c r="CBR2387" s="467"/>
      <c r="CBS2387" s="467"/>
      <c r="CBT2387" s="1055"/>
      <c r="CBU2387" s="695"/>
      <c r="CBV2387" s="696"/>
      <c r="CBW2387" s="696"/>
      <c r="CBX2387" s="697"/>
      <c r="CBY2387" s="697"/>
      <c r="CBZ2387" s="473"/>
      <c r="CCA2387" s="470"/>
      <c r="CCB2387" s="470"/>
      <c r="CCC2387" s="470"/>
      <c r="CCD2387" s="677"/>
      <c r="CCE2387" s="470"/>
      <c r="CCF2387" s="467"/>
      <c r="CCG2387" s="559"/>
      <c r="CCH2387" s="467"/>
      <c r="CCI2387" s="467"/>
      <c r="CCJ2387" s="467"/>
      <c r="CCK2387" s="467"/>
      <c r="CCL2387" s="467"/>
      <c r="CCM2387" s="467"/>
      <c r="CCN2387" s="467"/>
      <c r="CCO2387" s="467"/>
      <c r="CCP2387" s="467"/>
      <c r="CCQ2387" s="467"/>
      <c r="CCR2387" s="467"/>
      <c r="CCS2387" s="467"/>
      <c r="CCT2387" s="467"/>
      <c r="CCU2387" s="467"/>
      <c r="CCV2387" s="467"/>
      <c r="CCW2387" s="467"/>
      <c r="CCX2387" s="467"/>
      <c r="CCY2387" s="467"/>
      <c r="CCZ2387" s="467"/>
      <c r="CDA2387" s="467"/>
      <c r="CDB2387" s="467"/>
      <c r="CDC2387" s="467"/>
      <c r="CDD2387" s="1055"/>
      <c r="CDE2387" s="695"/>
      <c r="CDF2387" s="696"/>
      <c r="CDG2387" s="696"/>
      <c r="CDH2387" s="697"/>
      <c r="CDI2387" s="697"/>
      <c r="CDJ2387" s="473"/>
      <c r="CDK2387" s="470"/>
      <c r="CDL2387" s="470"/>
      <c r="CDM2387" s="470"/>
      <c r="CDN2387" s="677"/>
      <c r="CDO2387" s="470"/>
      <c r="CDP2387" s="467"/>
      <c r="CDQ2387" s="559"/>
      <c r="CDR2387" s="467"/>
      <c r="CDS2387" s="467"/>
      <c r="CDT2387" s="467"/>
      <c r="CDU2387" s="467"/>
      <c r="CDV2387" s="467"/>
      <c r="CDW2387" s="467"/>
      <c r="CDX2387" s="467"/>
      <c r="CDY2387" s="467"/>
      <c r="CDZ2387" s="467"/>
      <c r="CEA2387" s="467"/>
      <c r="CEB2387" s="467"/>
      <c r="CEC2387" s="467"/>
      <c r="CED2387" s="467"/>
      <c r="CEE2387" s="467"/>
      <c r="CEF2387" s="467"/>
      <c r="CEG2387" s="467"/>
      <c r="CEH2387" s="467"/>
      <c r="CEI2387" s="467"/>
      <c r="CEJ2387" s="467"/>
      <c r="CEK2387" s="467"/>
      <c r="CEL2387" s="467"/>
      <c r="CEM2387" s="467"/>
      <c r="CEN2387" s="1055"/>
      <c r="CEO2387" s="695"/>
      <c r="CEP2387" s="696"/>
      <c r="CEQ2387" s="696"/>
      <c r="CER2387" s="697"/>
      <c r="CES2387" s="697"/>
      <c r="CET2387" s="473"/>
      <c r="CEU2387" s="470"/>
      <c r="CEV2387" s="470"/>
      <c r="CEW2387" s="470"/>
      <c r="CEX2387" s="677"/>
      <c r="CEY2387" s="470"/>
      <c r="CEZ2387" s="467"/>
      <c r="CFA2387" s="559"/>
      <c r="CFB2387" s="467"/>
      <c r="CFC2387" s="467"/>
      <c r="CFD2387" s="467"/>
      <c r="CFE2387" s="467"/>
      <c r="CFF2387" s="467"/>
      <c r="CFG2387" s="467"/>
      <c r="CFH2387" s="467"/>
      <c r="CFI2387" s="467"/>
      <c r="CFJ2387" s="467"/>
      <c r="CFK2387" s="467"/>
      <c r="CFL2387" s="467"/>
      <c r="CFM2387" s="467"/>
      <c r="CFN2387" s="467"/>
      <c r="CFO2387" s="467"/>
      <c r="CFP2387" s="467"/>
      <c r="CFQ2387" s="467"/>
      <c r="CFR2387" s="467"/>
      <c r="CFS2387" s="467"/>
      <c r="CFT2387" s="467"/>
      <c r="CFU2387" s="467"/>
      <c r="CFV2387" s="467"/>
      <c r="CFW2387" s="467"/>
      <c r="CFX2387" s="1055"/>
      <c r="CFY2387" s="695"/>
      <c r="CFZ2387" s="696"/>
      <c r="CGA2387" s="696"/>
      <c r="CGB2387" s="697"/>
      <c r="CGC2387" s="697"/>
      <c r="CGD2387" s="473"/>
      <c r="CGE2387" s="470"/>
      <c r="CGF2387" s="470"/>
      <c r="CGG2387" s="470"/>
      <c r="CGH2387" s="677"/>
      <c r="CGI2387" s="470"/>
      <c r="CGJ2387" s="467"/>
      <c r="CGK2387" s="559"/>
      <c r="CGL2387" s="467"/>
      <c r="CGM2387" s="467"/>
      <c r="CGN2387" s="467"/>
      <c r="CGO2387" s="467"/>
      <c r="CGP2387" s="467"/>
      <c r="CGQ2387" s="467"/>
      <c r="CGR2387" s="467"/>
      <c r="CGS2387" s="467"/>
      <c r="CGT2387" s="467"/>
      <c r="CGU2387" s="467"/>
      <c r="CGV2387" s="467"/>
      <c r="CGW2387" s="467"/>
      <c r="CGX2387" s="467"/>
      <c r="CGY2387" s="467"/>
      <c r="CGZ2387" s="467"/>
      <c r="CHA2387" s="467"/>
      <c r="CHB2387" s="467"/>
      <c r="CHC2387" s="467"/>
      <c r="CHD2387" s="467"/>
      <c r="CHE2387" s="467"/>
      <c r="CHF2387" s="467"/>
      <c r="CHG2387" s="467"/>
      <c r="CHH2387" s="1055"/>
      <c r="CHI2387" s="695"/>
      <c r="CHJ2387" s="696"/>
      <c r="CHK2387" s="696"/>
      <c r="CHL2387" s="697"/>
      <c r="CHM2387" s="697"/>
      <c r="CHN2387" s="473"/>
      <c r="CHO2387" s="470"/>
      <c r="CHP2387" s="470"/>
      <c r="CHQ2387" s="470"/>
      <c r="CHR2387" s="677"/>
      <c r="CHS2387" s="470"/>
      <c r="CHT2387" s="467"/>
      <c r="CHU2387" s="559"/>
      <c r="CHV2387" s="467"/>
      <c r="CHW2387" s="467"/>
      <c r="CHX2387" s="467"/>
      <c r="CHY2387" s="467"/>
      <c r="CHZ2387" s="467"/>
      <c r="CIA2387" s="467"/>
      <c r="CIB2387" s="467"/>
      <c r="CIC2387" s="467"/>
      <c r="CID2387" s="467"/>
      <c r="CIE2387" s="467"/>
      <c r="CIF2387" s="467"/>
      <c r="CIG2387" s="467"/>
      <c r="CIH2387" s="467"/>
      <c r="CII2387" s="467"/>
      <c r="CIJ2387" s="467"/>
      <c r="CIK2387" s="467"/>
      <c r="CIL2387" s="467"/>
      <c r="CIM2387" s="467"/>
      <c r="CIN2387" s="467"/>
      <c r="CIO2387" s="467"/>
      <c r="CIP2387" s="467"/>
      <c r="CIQ2387" s="467"/>
      <c r="CIR2387" s="1055"/>
      <c r="CIS2387" s="695"/>
      <c r="CIT2387" s="696"/>
      <c r="CIU2387" s="696"/>
      <c r="CIV2387" s="697"/>
      <c r="CIW2387" s="697"/>
      <c r="CIX2387" s="473"/>
      <c r="CIY2387" s="470"/>
      <c r="CIZ2387" s="470"/>
      <c r="CJA2387" s="470"/>
      <c r="CJB2387" s="677"/>
      <c r="CJC2387" s="470"/>
      <c r="CJD2387" s="467"/>
      <c r="CJE2387" s="559"/>
      <c r="CJF2387" s="467"/>
      <c r="CJG2387" s="467"/>
      <c r="CJH2387" s="467"/>
      <c r="CJI2387" s="467"/>
      <c r="CJJ2387" s="467"/>
      <c r="CJK2387" s="467"/>
      <c r="CJL2387" s="467"/>
      <c r="CJM2387" s="467"/>
      <c r="CJN2387" s="467"/>
      <c r="CJO2387" s="467"/>
      <c r="CJP2387" s="467"/>
      <c r="CJQ2387" s="467"/>
      <c r="CJR2387" s="467"/>
      <c r="CJS2387" s="467"/>
      <c r="CJT2387" s="467"/>
      <c r="CJU2387" s="467"/>
      <c r="CJV2387" s="467"/>
      <c r="CJW2387" s="467"/>
      <c r="CJX2387" s="467"/>
      <c r="CJY2387" s="467"/>
      <c r="CJZ2387" s="467"/>
      <c r="CKA2387" s="467"/>
      <c r="CKB2387" s="1055"/>
      <c r="CKC2387" s="695"/>
      <c r="CKD2387" s="696"/>
      <c r="CKE2387" s="696"/>
      <c r="CKF2387" s="697"/>
      <c r="CKG2387" s="697"/>
      <c r="CKH2387" s="473"/>
      <c r="CKI2387" s="470"/>
      <c r="CKJ2387" s="470"/>
      <c r="CKK2387" s="470"/>
      <c r="CKL2387" s="677"/>
      <c r="CKM2387" s="470"/>
      <c r="CKN2387" s="467"/>
      <c r="CKO2387" s="559"/>
      <c r="CKP2387" s="467"/>
      <c r="CKQ2387" s="467"/>
      <c r="CKR2387" s="467"/>
      <c r="CKS2387" s="467"/>
      <c r="CKT2387" s="467"/>
      <c r="CKU2387" s="467"/>
      <c r="CKV2387" s="467"/>
      <c r="CKW2387" s="467"/>
      <c r="CKX2387" s="467"/>
      <c r="CKY2387" s="467"/>
      <c r="CKZ2387" s="467"/>
      <c r="CLA2387" s="467"/>
      <c r="CLB2387" s="467"/>
      <c r="CLC2387" s="467"/>
      <c r="CLD2387" s="467"/>
      <c r="CLE2387" s="467"/>
      <c r="CLF2387" s="467"/>
      <c r="CLG2387" s="467"/>
      <c r="CLH2387" s="467"/>
      <c r="CLI2387" s="467"/>
      <c r="CLJ2387" s="467"/>
      <c r="CLK2387" s="467"/>
      <c r="CLL2387" s="1055"/>
      <c r="CLM2387" s="695"/>
      <c r="CLN2387" s="696"/>
      <c r="CLO2387" s="696"/>
      <c r="CLP2387" s="697"/>
      <c r="CLQ2387" s="697"/>
      <c r="CLR2387" s="473"/>
      <c r="CLS2387" s="470"/>
      <c r="CLT2387" s="470"/>
      <c r="CLU2387" s="470"/>
      <c r="CLV2387" s="677"/>
      <c r="CLW2387" s="470"/>
      <c r="CLX2387" s="467"/>
      <c r="CLY2387" s="559"/>
      <c r="CLZ2387" s="467"/>
      <c r="CMA2387" s="467"/>
      <c r="CMB2387" s="467"/>
      <c r="CMC2387" s="467"/>
      <c r="CMD2387" s="467"/>
      <c r="CME2387" s="467"/>
      <c r="CMF2387" s="467"/>
      <c r="CMG2387" s="467"/>
      <c r="CMH2387" s="467"/>
      <c r="CMI2387" s="467"/>
      <c r="CMJ2387" s="467"/>
      <c r="CMK2387" s="467"/>
      <c r="CML2387" s="467"/>
      <c r="CMM2387" s="467"/>
      <c r="CMN2387" s="467"/>
      <c r="CMO2387" s="467"/>
      <c r="CMP2387" s="467"/>
      <c r="CMQ2387" s="467"/>
      <c r="CMR2387" s="467"/>
      <c r="CMS2387" s="467"/>
      <c r="CMT2387" s="467"/>
      <c r="CMU2387" s="467"/>
      <c r="CMV2387" s="1055"/>
      <c r="CMW2387" s="695"/>
      <c r="CMX2387" s="696"/>
      <c r="CMY2387" s="696"/>
      <c r="CMZ2387" s="697"/>
      <c r="CNA2387" s="697"/>
      <c r="CNB2387" s="473"/>
      <c r="CNC2387" s="470"/>
      <c r="CND2387" s="470"/>
      <c r="CNE2387" s="470"/>
      <c r="CNF2387" s="677"/>
      <c r="CNG2387" s="470"/>
      <c r="CNH2387" s="467"/>
      <c r="CNI2387" s="559"/>
      <c r="CNJ2387" s="467"/>
      <c r="CNK2387" s="467"/>
      <c r="CNL2387" s="467"/>
      <c r="CNM2387" s="467"/>
      <c r="CNN2387" s="467"/>
      <c r="CNO2387" s="467"/>
      <c r="CNP2387" s="467"/>
      <c r="CNQ2387" s="467"/>
      <c r="CNR2387" s="467"/>
      <c r="CNS2387" s="467"/>
      <c r="CNT2387" s="467"/>
      <c r="CNU2387" s="467"/>
      <c r="CNV2387" s="467"/>
      <c r="CNW2387" s="467"/>
      <c r="CNX2387" s="467"/>
      <c r="CNY2387" s="467"/>
      <c r="CNZ2387" s="467"/>
      <c r="COA2387" s="467"/>
      <c r="COB2387" s="467"/>
      <c r="COC2387" s="467"/>
      <c r="COD2387" s="467"/>
      <c r="COE2387" s="467"/>
      <c r="COF2387" s="1055"/>
      <c r="COG2387" s="695"/>
      <c r="COH2387" s="696"/>
      <c r="COI2387" s="696"/>
      <c r="COJ2387" s="697"/>
      <c r="COK2387" s="697"/>
      <c r="COL2387" s="473"/>
      <c r="COM2387" s="470"/>
      <c r="CON2387" s="470"/>
      <c r="COO2387" s="470"/>
      <c r="COP2387" s="677"/>
      <c r="COQ2387" s="470"/>
      <c r="COR2387" s="467"/>
      <c r="COS2387" s="559"/>
      <c r="COT2387" s="467"/>
      <c r="COU2387" s="467"/>
      <c r="COV2387" s="467"/>
      <c r="COW2387" s="467"/>
      <c r="COX2387" s="467"/>
      <c r="COY2387" s="467"/>
      <c r="COZ2387" s="467"/>
      <c r="CPA2387" s="467"/>
      <c r="CPB2387" s="467"/>
      <c r="CPC2387" s="467"/>
      <c r="CPD2387" s="467"/>
      <c r="CPE2387" s="467"/>
      <c r="CPF2387" s="467"/>
      <c r="CPG2387" s="467"/>
      <c r="CPH2387" s="467"/>
      <c r="CPI2387" s="467"/>
      <c r="CPJ2387" s="467"/>
      <c r="CPK2387" s="467"/>
      <c r="CPL2387" s="467"/>
      <c r="CPM2387" s="467"/>
      <c r="CPN2387" s="467"/>
      <c r="CPO2387" s="467"/>
      <c r="CPP2387" s="1055"/>
      <c r="CPQ2387" s="695"/>
      <c r="CPR2387" s="696"/>
      <c r="CPS2387" s="696"/>
      <c r="CPT2387" s="697"/>
      <c r="CPU2387" s="697"/>
      <c r="CPV2387" s="473"/>
      <c r="CPW2387" s="470"/>
      <c r="CPX2387" s="470"/>
      <c r="CPY2387" s="470"/>
      <c r="CPZ2387" s="677"/>
      <c r="CQA2387" s="470"/>
      <c r="CQB2387" s="467"/>
      <c r="CQC2387" s="559"/>
      <c r="CQD2387" s="467"/>
      <c r="CQE2387" s="467"/>
      <c r="CQF2387" s="467"/>
      <c r="CQG2387" s="467"/>
      <c r="CQH2387" s="467"/>
      <c r="CQI2387" s="467"/>
      <c r="CQJ2387" s="467"/>
      <c r="CQK2387" s="467"/>
      <c r="CQL2387" s="467"/>
      <c r="CQM2387" s="467"/>
      <c r="CQN2387" s="467"/>
      <c r="CQO2387" s="467"/>
      <c r="CQP2387" s="467"/>
      <c r="CQQ2387" s="467"/>
      <c r="CQR2387" s="467"/>
      <c r="CQS2387" s="467"/>
      <c r="CQT2387" s="467"/>
      <c r="CQU2387" s="467"/>
      <c r="CQV2387" s="467"/>
      <c r="CQW2387" s="467"/>
      <c r="CQX2387" s="467"/>
      <c r="CQY2387" s="467"/>
      <c r="CQZ2387" s="1055"/>
      <c r="CRA2387" s="695"/>
      <c r="CRB2387" s="696"/>
      <c r="CRC2387" s="696"/>
      <c r="CRD2387" s="697"/>
      <c r="CRE2387" s="697"/>
      <c r="CRF2387" s="473"/>
      <c r="CRG2387" s="470"/>
      <c r="CRH2387" s="470"/>
      <c r="CRI2387" s="470"/>
      <c r="CRJ2387" s="677"/>
      <c r="CRK2387" s="470"/>
      <c r="CRL2387" s="467"/>
      <c r="CRM2387" s="559"/>
      <c r="CRN2387" s="467"/>
      <c r="CRO2387" s="467"/>
      <c r="CRP2387" s="467"/>
      <c r="CRQ2387" s="467"/>
      <c r="CRR2387" s="467"/>
      <c r="CRS2387" s="467"/>
      <c r="CRT2387" s="467"/>
      <c r="CRU2387" s="467"/>
      <c r="CRV2387" s="467"/>
      <c r="CRW2387" s="467"/>
      <c r="CRX2387" s="467"/>
      <c r="CRY2387" s="467"/>
      <c r="CRZ2387" s="467"/>
      <c r="CSA2387" s="467"/>
      <c r="CSB2387" s="467"/>
      <c r="CSC2387" s="467"/>
      <c r="CSD2387" s="467"/>
      <c r="CSE2387" s="467"/>
      <c r="CSF2387" s="467"/>
      <c r="CSG2387" s="467"/>
      <c r="CSH2387" s="467"/>
      <c r="CSI2387" s="467"/>
      <c r="CSJ2387" s="1055"/>
      <c r="CSK2387" s="695"/>
      <c r="CSL2387" s="696"/>
      <c r="CSM2387" s="696"/>
      <c r="CSN2387" s="697"/>
      <c r="CSO2387" s="697"/>
      <c r="CSP2387" s="473"/>
      <c r="CSQ2387" s="470"/>
      <c r="CSR2387" s="470"/>
      <c r="CSS2387" s="470"/>
      <c r="CST2387" s="677"/>
      <c r="CSU2387" s="470"/>
      <c r="CSV2387" s="467"/>
      <c r="CSW2387" s="559"/>
      <c r="CSX2387" s="467"/>
      <c r="CSY2387" s="467"/>
      <c r="CSZ2387" s="467"/>
      <c r="CTA2387" s="467"/>
      <c r="CTB2387" s="467"/>
      <c r="CTC2387" s="467"/>
      <c r="CTD2387" s="467"/>
      <c r="CTE2387" s="467"/>
      <c r="CTF2387" s="467"/>
      <c r="CTG2387" s="467"/>
      <c r="CTH2387" s="467"/>
      <c r="CTI2387" s="467"/>
      <c r="CTJ2387" s="467"/>
      <c r="CTK2387" s="467"/>
      <c r="CTL2387" s="467"/>
      <c r="CTM2387" s="467"/>
      <c r="CTN2387" s="467"/>
      <c r="CTO2387" s="467"/>
      <c r="CTP2387" s="467"/>
      <c r="CTQ2387" s="467"/>
      <c r="CTR2387" s="467"/>
      <c r="CTS2387" s="467"/>
      <c r="CTT2387" s="1055"/>
      <c r="CTU2387" s="695"/>
      <c r="CTV2387" s="696"/>
      <c r="CTW2387" s="696"/>
      <c r="CTX2387" s="697"/>
      <c r="CTY2387" s="697"/>
      <c r="CTZ2387" s="473"/>
      <c r="CUA2387" s="470"/>
      <c r="CUB2387" s="470"/>
      <c r="CUC2387" s="470"/>
      <c r="CUD2387" s="677"/>
      <c r="CUE2387" s="470"/>
      <c r="CUF2387" s="467"/>
      <c r="CUG2387" s="559"/>
      <c r="CUH2387" s="467"/>
      <c r="CUI2387" s="467"/>
      <c r="CUJ2387" s="467"/>
      <c r="CUK2387" s="467"/>
      <c r="CUL2387" s="467"/>
      <c r="CUM2387" s="467"/>
      <c r="CUN2387" s="467"/>
      <c r="CUO2387" s="467"/>
      <c r="CUP2387" s="467"/>
      <c r="CUQ2387" s="467"/>
      <c r="CUR2387" s="467"/>
      <c r="CUS2387" s="467"/>
      <c r="CUT2387" s="467"/>
      <c r="CUU2387" s="467"/>
      <c r="CUV2387" s="467"/>
      <c r="CUW2387" s="467"/>
      <c r="CUX2387" s="467"/>
      <c r="CUY2387" s="467"/>
      <c r="CUZ2387" s="467"/>
      <c r="CVA2387" s="467"/>
      <c r="CVB2387" s="467"/>
      <c r="CVC2387" s="467"/>
      <c r="CVD2387" s="1055"/>
      <c r="CVE2387" s="695"/>
      <c r="CVF2387" s="696"/>
      <c r="CVG2387" s="696"/>
      <c r="CVH2387" s="697"/>
      <c r="CVI2387" s="697"/>
      <c r="CVJ2387" s="473"/>
      <c r="CVK2387" s="470"/>
      <c r="CVL2387" s="470"/>
      <c r="CVM2387" s="470"/>
      <c r="CVN2387" s="677"/>
      <c r="CVO2387" s="470"/>
      <c r="CVP2387" s="467"/>
      <c r="CVQ2387" s="559"/>
      <c r="CVR2387" s="467"/>
      <c r="CVS2387" s="467"/>
      <c r="CVT2387" s="467"/>
      <c r="CVU2387" s="467"/>
      <c r="CVV2387" s="467"/>
      <c r="CVW2387" s="467"/>
      <c r="CVX2387" s="467"/>
      <c r="CVY2387" s="467"/>
      <c r="CVZ2387" s="467"/>
      <c r="CWA2387" s="467"/>
      <c r="CWB2387" s="467"/>
      <c r="CWC2387" s="467"/>
      <c r="CWD2387" s="467"/>
      <c r="CWE2387" s="467"/>
      <c r="CWF2387" s="467"/>
      <c r="CWG2387" s="467"/>
      <c r="CWH2387" s="467"/>
      <c r="CWI2387" s="467"/>
      <c r="CWJ2387" s="467"/>
      <c r="CWK2387" s="467"/>
      <c r="CWL2387" s="467"/>
      <c r="CWM2387" s="467"/>
      <c r="CWN2387" s="1055"/>
      <c r="CWO2387" s="695"/>
      <c r="CWP2387" s="696"/>
      <c r="CWQ2387" s="696"/>
      <c r="CWR2387" s="697"/>
      <c r="CWS2387" s="697"/>
      <c r="CWT2387" s="473"/>
      <c r="CWU2387" s="470"/>
      <c r="CWV2387" s="470"/>
      <c r="CWW2387" s="470"/>
      <c r="CWX2387" s="677"/>
      <c r="CWY2387" s="470"/>
      <c r="CWZ2387" s="467"/>
      <c r="CXA2387" s="559"/>
      <c r="CXB2387" s="467"/>
      <c r="CXC2387" s="467"/>
      <c r="CXD2387" s="467"/>
      <c r="CXE2387" s="467"/>
      <c r="CXF2387" s="467"/>
      <c r="CXG2387" s="467"/>
      <c r="CXH2387" s="467"/>
      <c r="CXI2387" s="467"/>
      <c r="CXJ2387" s="467"/>
      <c r="CXK2387" s="467"/>
      <c r="CXL2387" s="467"/>
      <c r="CXM2387" s="467"/>
      <c r="CXN2387" s="467"/>
      <c r="CXO2387" s="467"/>
      <c r="CXP2387" s="467"/>
      <c r="CXQ2387" s="467"/>
      <c r="CXR2387" s="467"/>
      <c r="CXS2387" s="467"/>
      <c r="CXT2387" s="467"/>
      <c r="CXU2387" s="467"/>
      <c r="CXV2387" s="467"/>
      <c r="CXW2387" s="467"/>
      <c r="CXX2387" s="1055"/>
      <c r="CXY2387" s="695"/>
      <c r="CXZ2387" s="696"/>
      <c r="CYA2387" s="696"/>
      <c r="CYB2387" s="697"/>
      <c r="CYC2387" s="697"/>
      <c r="CYD2387" s="473"/>
      <c r="CYE2387" s="470"/>
      <c r="CYF2387" s="470"/>
      <c r="CYG2387" s="470"/>
      <c r="CYH2387" s="677"/>
      <c r="CYI2387" s="470"/>
      <c r="CYJ2387" s="467"/>
      <c r="CYK2387" s="559"/>
      <c r="CYL2387" s="467"/>
      <c r="CYM2387" s="467"/>
      <c r="CYN2387" s="467"/>
      <c r="CYO2387" s="467"/>
      <c r="CYP2387" s="467"/>
      <c r="CYQ2387" s="467"/>
      <c r="CYR2387" s="467"/>
      <c r="CYS2387" s="467"/>
      <c r="CYT2387" s="467"/>
      <c r="CYU2387" s="467"/>
      <c r="CYV2387" s="467"/>
      <c r="CYW2387" s="467"/>
      <c r="CYX2387" s="467"/>
      <c r="CYY2387" s="467"/>
      <c r="CYZ2387" s="467"/>
      <c r="CZA2387" s="467"/>
      <c r="CZB2387" s="467"/>
      <c r="CZC2387" s="467"/>
      <c r="CZD2387" s="467"/>
      <c r="CZE2387" s="467"/>
      <c r="CZF2387" s="467"/>
      <c r="CZG2387" s="467"/>
      <c r="CZH2387" s="1055"/>
      <c r="CZI2387" s="695"/>
      <c r="CZJ2387" s="696"/>
      <c r="CZK2387" s="696"/>
      <c r="CZL2387" s="697"/>
      <c r="CZM2387" s="697"/>
      <c r="CZN2387" s="473"/>
      <c r="CZO2387" s="470"/>
      <c r="CZP2387" s="470"/>
      <c r="CZQ2387" s="470"/>
      <c r="CZR2387" s="677"/>
      <c r="CZS2387" s="470"/>
      <c r="CZT2387" s="467"/>
      <c r="CZU2387" s="559"/>
      <c r="CZV2387" s="467"/>
      <c r="CZW2387" s="467"/>
      <c r="CZX2387" s="467"/>
      <c r="CZY2387" s="467"/>
      <c r="CZZ2387" s="467"/>
      <c r="DAA2387" s="467"/>
      <c r="DAB2387" s="467"/>
      <c r="DAC2387" s="467"/>
      <c r="DAD2387" s="467"/>
      <c r="DAE2387" s="467"/>
      <c r="DAF2387" s="467"/>
      <c r="DAG2387" s="467"/>
      <c r="DAH2387" s="467"/>
      <c r="DAI2387" s="467"/>
      <c r="DAJ2387" s="467"/>
      <c r="DAK2387" s="467"/>
      <c r="DAL2387" s="467"/>
      <c r="DAM2387" s="467"/>
      <c r="DAN2387" s="467"/>
      <c r="DAO2387" s="467"/>
      <c r="DAP2387" s="467"/>
      <c r="DAQ2387" s="467"/>
      <c r="DAR2387" s="1055"/>
      <c r="DAS2387" s="695"/>
      <c r="DAT2387" s="696"/>
      <c r="DAU2387" s="696"/>
      <c r="DAV2387" s="697"/>
      <c r="DAW2387" s="697"/>
      <c r="DAX2387" s="473"/>
      <c r="DAY2387" s="470"/>
      <c r="DAZ2387" s="470"/>
      <c r="DBA2387" s="470"/>
      <c r="DBB2387" s="677"/>
      <c r="DBC2387" s="470"/>
      <c r="DBD2387" s="467"/>
      <c r="DBE2387" s="559"/>
      <c r="DBF2387" s="467"/>
      <c r="DBG2387" s="467"/>
      <c r="DBH2387" s="467"/>
      <c r="DBI2387" s="467"/>
      <c r="DBJ2387" s="467"/>
      <c r="DBK2387" s="467"/>
      <c r="DBL2387" s="467"/>
      <c r="DBM2387" s="467"/>
      <c r="DBN2387" s="467"/>
      <c r="DBO2387" s="467"/>
      <c r="DBP2387" s="467"/>
      <c r="DBQ2387" s="467"/>
      <c r="DBR2387" s="467"/>
      <c r="DBS2387" s="467"/>
      <c r="DBT2387" s="467"/>
      <c r="DBU2387" s="467"/>
      <c r="DBV2387" s="467"/>
      <c r="DBW2387" s="467"/>
      <c r="DBX2387" s="467"/>
      <c r="DBY2387" s="467"/>
      <c r="DBZ2387" s="467"/>
      <c r="DCA2387" s="467"/>
      <c r="DCB2387" s="1055"/>
      <c r="DCC2387" s="695"/>
      <c r="DCD2387" s="696"/>
      <c r="DCE2387" s="696"/>
      <c r="DCF2387" s="697"/>
      <c r="DCG2387" s="697"/>
      <c r="DCH2387" s="473"/>
      <c r="DCI2387" s="470"/>
      <c r="DCJ2387" s="470"/>
      <c r="DCK2387" s="470"/>
      <c r="DCL2387" s="677"/>
      <c r="DCM2387" s="470"/>
      <c r="DCN2387" s="467"/>
      <c r="DCO2387" s="559"/>
      <c r="DCP2387" s="467"/>
      <c r="DCQ2387" s="467"/>
      <c r="DCR2387" s="467"/>
      <c r="DCS2387" s="467"/>
      <c r="DCT2387" s="467"/>
      <c r="DCU2387" s="467"/>
      <c r="DCV2387" s="467"/>
      <c r="DCW2387" s="467"/>
      <c r="DCX2387" s="467"/>
      <c r="DCY2387" s="467"/>
      <c r="DCZ2387" s="467"/>
      <c r="DDA2387" s="467"/>
      <c r="DDB2387" s="467"/>
      <c r="DDC2387" s="467"/>
      <c r="DDD2387" s="467"/>
      <c r="DDE2387" s="467"/>
      <c r="DDF2387" s="467"/>
      <c r="DDG2387" s="467"/>
      <c r="DDH2387" s="467"/>
      <c r="DDI2387" s="467"/>
      <c r="DDJ2387" s="467"/>
      <c r="DDK2387" s="467"/>
      <c r="DDL2387" s="1055"/>
      <c r="DDM2387" s="695"/>
      <c r="DDN2387" s="696"/>
      <c r="DDO2387" s="696"/>
      <c r="DDP2387" s="697"/>
      <c r="DDQ2387" s="697"/>
      <c r="DDR2387" s="473"/>
      <c r="DDS2387" s="470"/>
      <c r="DDT2387" s="470"/>
      <c r="DDU2387" s="470"/>
      <c r="DDV2387" s="677"/>
      <c r="DDW2387" s="470"/>
      <c r="DDX2387" s="467"/>
      <c r="DDY2387" s="559"/>
      <c r="DDZ2387" s="467"/>
      <c r="DEA2387" s="467"/>
      <c r="DEB2387" s="467"/>
      <c r="DEC2387" s="467"/>
      <c r="DED2387" s="467"/>
      <c r="DEE2387" s="467"/>
      <c r="DEF2387" s="467"/>
      <c r="DEG2387" s="467"/>
      <c r="DEH2387" s="467"/>
      <c r="DEI2387" s="467"/>
      <c r="DEJ2387" s="467"/>
      <c r="DEK2387" s="467"/>
      <c r="DEL2387" s="467"/>
      <c r="DEM2387" s="467"/>
      <c r="DEN2387" s="467"/>
      <c r="DEO2387" s="467"/>
      <c r="DEP2387" s="467"/>
      <c r="DEQ2387" s="467"/>
      <c r="DER2387" s="467"/>
      <c r="DES2387" s="467"/>
      <c r="DET2387" s="467"/>
      <c r="DEU2387" s="467"/>
      <c r="DEV2387" s="1055"/>
      <c r="DEW2387" s="695"/>
      <c r="DEX2387" s="696"/>
      <c r="DEY2387" s="696"/>
      <c r="DEZ2387" s="697"/>
      <c r="DFA2387" s="697"/>
      <c r="DFB2387" s="473"/>
      <c r="DFC2387" s="470"/>
      <c r="DFD2387" s="470"/>
      <c r="DFE2387" s="470"/>
      <c r="DFF2387" s="677"/>
      <c r="DFG2387" s="470"/>
      <c r="DFH2387" s="467"/>
      <c r="DFI2387" s="559"/>
      <c r="DFJ2387" s="467"/>
      <c r="DFK2387" s="467"/>
      <c r="DFL2387" s="467"/>
      <c r="DFM2387" s="467"/>
      <c r="DFN2387" s="467"/>
      <c r="DFO2387" s="467"/>
      <c r="DFP2387" s="467"/>
      <c r="DFQ2387" s="467"/>
      <c r="DFR2387" s="467"/>
      <c r="DFS2387" s="467"/>
      <c r="DFT2387" s="467"/>
      <c r="DFU2387" s="467"/>
      <c r="DFV2387" s="467"/>
      <c r="DFW2387" s="467"/>
      <c r="DFX2387" s="467"/>
      <c r="DFY2387" s="467"/>
      <c r="DFZ2387" s="467"/>
      <c r="DGA2387" s="467"/>
      <c r="DGB2387" s="467"/>
      <c r="DGC2387" s="467"/>
      <c r="DGD2387" s="467"/>
      <c r="DGE2387" s="467"/>
      <c r="DGF2387" s="1055"/>
      <c r="DGG2387" s="695"/>
      <c r="DGH2387" s="696"/>
      <c r="DGI2387" s="696"/>
      <c r="DGJ2387" s="697"/>
      <c r="DGK2387" s="697"/>
      <c r="DGL2387" s="473"/>
      <c r="DGM2387" s="470"/>
      <c r="DGN2387" s="470"/>
      <c r="DGO2387" s="470"/>
      <c r="DGP2387" s="677"/>
      <c r="DGQ2387" s="470"/>
      <c r="DGR2387" s="467"/>
      <c r="DGS2387" s="559"/>
      <c r="DGT2387" s="467"/>
      <c r="DGU2387" s="467"/>
      <c r="DGV2387" s="467"/>
      <c r="DGW2387" s="467"/>
      <c r="DGX2387" s="467"/>
      <c r="DGY2387" s="467"/>
      <c r="DGZ2387" s="467"/>
      <c r="DHA2387" s="467"/>
      <c r="DHB2387" s="467"/>
      <c r="DHC2387" s="467"/>
      <c r="DHD2387" s="467"/>
      <c r="DHE2387" s="467"/>
      <c r="DHF2387" s="467"/>
      <c r="DHG2387" s="467"/>
      <c r="DHH2387" s="467"/>
      <c r="DHI2387" s="467"/>
      <c r="DHJ2387" s="467"/>
      <c r="DHK2387" s="467"/>
      <c r="DHL2387" s="467"/>
      <c r="DHM2387" s="467"/>
      <c r="DHN2387" s="467"/>
      <c r="DHO2387" s="467"/>
      <c r="DHP2387" s="1055"/>
      <c r="DHQ2387" s="695"/>
      <c r="DHR2387" s="696"/>
      <c r="DHS2387" s="696"/>
      <c r="DHT2387" s="697"/>
      <c r="DHU2387" s="697"/>
      <c r="DHV2387" s="473"/>
      <c r="DHW2387" s="470"/>
      <c r="DHX2387" s="470"/>
      <c r="DHY2387" s="470"/>
      <c r="DHZ2387" s="677"/>
      <c r="DIA2387" s="470"/>
      <c r="DIB2387" s="467"/>
      <c r="DIC2387" s="559"/>
      <c r="DID2387" s="467"/>
      <c r="DIE2387" s="467"/>
      <c r="DIF2387" s="467"/>
      <c r="DIG2387" s="467"/>
      <c r="DIH2387" s="467"/>
      <c r="DII2387" s="467"/>
      <c r="DIJ2387" s="467"/>
      <c r="DIK2387" s="467"/>
      <c r="DIL2387" s="467"/>
      <c r="DIM2387" s="467"/>
      <c r="DIN2387" s="467"/>
      <c r="DIO2387" s="467"/>
      <c r="DIP2387" s="467"/>
      <c r="DIQ2387" s="467"/>
      <c r="DIR2387" s="467"/>
      <c r="DIS2387" s="467"/>
      <c r="DIT2387" s="467"/>
      <c r="DIU2387" s="467"/>
      <c r="DIV2387" s="467"/>
      <c r="DIW2387" s="467"/>
      <c r="DIX2387" s="467"/>
      <c r="DIY2387" s="467"/>
      <c r="DIZ2387" s="1055"/>
      <c r="DJA2387" s="695"/>
      <c r="DJB2387" s="696"/>
      <c r="DJC2387" s="696"/>
      <c r="DJD2387" s="697"/>
      <c r="DJE2387" s="697"/>
      <c r="DJF2387" s="473"/>
      <c r="DJG2387" s="470"/>
      <c r="DJH2387" s="470"/>
      <c r="DJI2387" s="470"/>
      <c r="DJJ2387" s="677"/>
      <c r="DJK2387" s="470"/>
      <c r="DJL2387" s="467"/>
      <c r="DJM2387" s="559"/>
      <c r="DJN2387" s="467"/>
      <c r="DJO2387" s="467"/>
      <c r="DJP2387" s="467"/>
      <c r="DJQ2387" s="467"/>
      <c r="DJR2387" s="467"/>
      <c r="DJS2387" s="467"/>
      <c r="DJT2387" s="467"/>
      <c r="DJU2387" s="467"/>
      <c r="DJV2387" s="467"/>
      <c r="DJW2387" s="467"/>
      <c r="DJX2387" s="467"/>
      <c r="DJY2387" s="467"/>
      <c r="DJZ2387" s="467"/>
      <c r="DKA2387" s="467"/>
      <c r="DKB2387" s="467"/>
      <c r="DKC2387" s="467"/>
      <c r="DKD2387" s="467"/>
      <c r="DKE2387" s="467"/>
      <c r="DKF2387" s="467"/>
      <c r="DKG2387" s="467"/>
      <c r="DKH2387" s="467"/>
      <c r="DKI2387" s="467"/>
      <c r="DKJ2387" s="1055"/>
      <c r="DKK2387" s="695"/>
      <c r="DKL2387" s="696"/>
      <c r="DKM2387" s="696"/>
      <c r="DKN2387" s="697"/>
      <c r="DKO2387" s="697"/>
      <c r="DKP2387" s="473"/>
      <c r="DKQ2387" s="470"/>
      <c r="DKR2387" s="470"/>
      <c r="DKS2387" s="470"/>
      <c r="DKT2387" s="677"/>
      <c r="DKU2387" s="470"/>
      <c r="DKV2387" s="467"/>
      <c r="DKW2387" s="559"/>
      <c r="DKX2387" s="467"/>
      <c r="DKY2387" s="467"/>
      <c r="DKZ2387" s="467"/>
      <c r="DLA2387" s="467"/>
      <c r="DLB2387" s="467"/>
      <c r="DLC2387" s="467"/>
      <c r="DLD2387" s="467"/>
      <c r="DLE2387" s="467"/>
      <c r="DLF2387" s="467"/>
      <c r="DLG2387" s="467"/>
      <c r="DLH2387" s="467"/>
      <c r="DLI2387" s="467"/>
      <c r="DLJ2387" s="467"/>
      <c r="DLK2387" s="467"/>
      <c r="DLL2387" s="467"/>
      <c r="DLM2387" s="467"/>
      <c r="DLN2387" s="467"/>
      <c r="DLO2387" s="467"/>
      <c r="DLP2387" s="467"/>
      <c r="DLQ2387" s="467"/>
      <c r="DLR2387" s="467"/>
      <c r="DLS2387" s="467"/>
      <c r="DLT2387" s="1055"/>
      <c r="DLU2387" s="695"/>
      <c r="DLV2387" s="696"/>
      <c r="DLW2387" s="696"/>
      <c r="DLX2387" s="697"/>
      <c r="DLY2387" s="697"/>
      <c r="DLZ2387" s="473"/>
      <c r="DMA2387" s="470"/>
      <c r="DMB2387" s="470"/>
      <c r="DMC2387" s="470"/>
      <c r="DMD2387" s="677"/>
      <c r="DME2387" s="470"/>
      <c r="DMF2387" s="467"/>
      <c r="DMG2387" s="559"/>
      <c r="DMH2387" s="467"/>
      <c r="DMI2387" s="467"/>
      <c r="DMJ2387" s="467"/>
      <c r="DMK2387" s="467"/>
      <c r="DML2387" s="467"/>
      <c r="DMM2387" s="467"/>
      <c r="DMN2387" s="467"/>
      <c r="DMO2387" s="467"/>
      <c r="DMP2387" s="467"/>
      <c r="DMQ2387" s="467"/>
      <c r="DMR2387" s="467"/>
      <c r="DMS2387" s="467"/>
      <c r="DMT2387" s="467"/>
      <c r="DMU2387" s="467"/>
      <c r="DMV2387" s="467"/>
      <c r="DMW2387" s="467"/>
      <c r="DMX2387" s="467"/>
      <c r="DMY2387" s="467"/>
      <c r="DMZ2387" s="467"/>
      <c r="DNA2387" s="467"/>
      <c r="DNB2387" s="467"/>
      <c r="DNC2387" s="467"/>
      <c r="DND2387" s="1055"/>
      <c r="DNE2387" s="695"/>
      <c r="DNF2387" s="696"/>
      <c r="DNG2387" s="696"/>
      <c r="DNH2387" s="697"/>
      <c r="DNI2387" s="697"/>
      <c r="DNJ2387" s="473"/>
      <c r="DNK2387" s="470"/>
      <c r="DNL2387" s="470"/>
      <c r="DNM2387" s="470"/>
      <c r="DNN2387" s="677"/>
      <c r="DNO2387" s="470"/>
      <c r="DNP2387" s="467"/>
      <c r="DNQ2387" s="559"/>
      <c r="DNR2387" s="467"/>
      <c r="DNS2387" s="467"/>
      <c r="DNT2387" s="467"/>
      <c r="DNU2387" s="467"/>
      <c r="DNV2387" s="467"/>
      <c r="DNW2387" s="467"/>
      <c r="DNX2387" s="467"/>
      <c r="DNY2387" s="467"/>
      <c r="DNZ2387" s="467"/>
      <c r="DOA2387" s="467"/>
      <c r="DOB2387" s="467"/>
      <c r="DOC2387" s="467"/>
      <c r="DOD2387" s="467"/>
      <c r="DOE2387" s="467"/>
      <c r="DOF2387" s="467"/>
      <c r="DOG2387" s="467"/>
      <c r="DOH2387" s="467"/>
      <c r="DOI2387" s="467"/>
      <c r="DOJ2387" s="467"/>
      <c r="DOK2387" s="467"/>
      <c r="DOL2387" s="467"/>
      <c r="DOM2387" s="467"/>
      <c r="DON2387" s="1055"/>
      <c r="DOO2387" s="695"/>
      <c r="DOP2387" s="696"/>
      <c r="DOQ2387" s="696"/>
      <c r="DOR2387" s="697"/>
      <c r="DOS2387" s="697"/>
      <c r="DOT2387" s="473"/>
      <c r="DOU2387" s="470"/>
      <c r="DOV2387" s="470"/>
      <c r="DOW2387" s="470"/>
      <c r="DOX2387" s="677"/>
      <c r="DOY2387" s="470"/>
      <c r="DOZ2387" s="467"/>
      <c r="DPA2387" s="559"/>
      <c r="DPB2387" s="467"/>
      <c r="DPC2387" s="467"/>
      <c r="DPD2387" s="467"/>
      <c r="DPE2387" s="467"/>
      <c r="DPF2387" s="467"/>
      <c r="DPG2387" s="467"/>
      <c r="DPH2387" s="467"/>
      <c r="DPI2387" s="467"/>
      <c r="DPJ2387" s="467"/>
      <c r="DPK2387" s="467"/>
      <c r="DPL2387" s="467"/>
      <c r="DPM2387" s="467"/>
      <c r="DPN2387" s="467"/>
      <c r="DPO2387" s="467"/>
      <c r="DPP2387" s="467"/>
      <c r="DPQ2387" s="467"/>
      <c r="DPR2387" s="467"/>
      <c r="DPS2387" s="467"/>
      <c r="DPT2387" s="467"/>
      <c r="DPU2387" s="467"/>
      <c r="DPV2387" s="467"/>
      <c r="DPW2387" s="467"/>
      <c r="DPX2387" s="1055"/>
      <c r="DPY2387" s="695"/>
      <c r="DPZ2387" s="696"/>
      <c r="DQA2387" s="696"/>
      <c r="DQB2387" s="697"/>
      <c r="DQC2387" s="697"/>
      <c r="DQD2387" s="473"/>
      <c r="DQE2387" s="470"/>
      <c r="DQF2387" s="470"/>
      <c r="DQG2387" s="470"/>
      <c r="DQH2387" s="677"/>
      <c r="DQI2387" s="470"/>
      <c r="DQJ2387" s="467"/>
      <c r="DQK2387" s="559"/>
      <c r="DQL2387" s="467"/>
      <c r="DQM2387" s="467"/>
      <c r="DQN2387" s="467"/>
      <c r="DQO2387" s="467"/>
      <c r="DQP2387" s="467"/>
      <c r="DQQ2387" s="467"/>
      <c r="DQR2387" s="467"/>
      <c r="DQS2387" s="467"/>
      <c r="DQT2387" s="467"/>
      <c r="DQU2387" s="467"/>
      <c r="DQV2387" s="467"/>
      <c r="DQW2387" s="467"/>
      <c r="DQX2387" s="467"/>
      <c r="DQY2387" s="467"/>
      <c r="DQZ2387" s="467"/>
      <c r="DRA2387" s="467"/>
      <c r="DRB2387" s="467"/>
      <c r="DRC2387" s="467"/>
      <c r="DRD2387" s="467"/>
      <c r="DRE2387" s="467"/>
      <c r="DRF2387" s="467"/>
      <c r="DRG2387" s="467"/>
      <c r="DRH2387" s="1055"/>
      <c r="DRI2387" s="695"/>
      <c r="DRJ2387" s="696"/>
      <c r="DRK2387" s="696"/>
      <c r="DRL2387" s="697"/>
      <c r="DRM2387" s="697"/>
      <c r="DRN2387" s="473"/>
      <c r="DRO2387" s="470"/>
      <c r="DRP2387" s="470"/>
      <c r="DRQ2387" s="470"/>
      <c r="DRR2387" s="677"/>
      <c r="DRS2387" s="470"/>
      <c r="DRT2387" s="467"/>
      <c r="DRU2387" s="559"/>
      <c r="DRV2387" s="467"/>
      <c r="DRW2387" s="467"/>
      <c r="DRX2387" s="467"/>
      <c r="DRY2387" s="467"/>
      <c r="DRZ2387" s="467"/>
      <c r="DSA2387" s="467"/>
      <c r="DSB2387" s="467"/>
      <c r="DSC2387" s="467"/>
      <c r="DSD2387" s="467"/>
      <c r="DSE2387" s="467"/>
      <c r="DSF2387" s="467"/>
      <c r="DSG2387" s="467"/>
      <c r="DSH2387" s="467"/>
      <c r="DSI2387" s="467"/>
      <c r="DSJ2387" s="467"/>
      <c r="DSK2387" s="467"/>
      <c r="DSL2387" s="467"/>
      <c r="DSM2387" s="467"/>
      <c r="DSN2387" s="467"/>
      <c r="DSO2387" s="467"/>
      <c r="DSP2387" s="467"/>
      <c r="DSQ2387" s="467"/>
      <c r="DSR2387" s="1055"/>
      <c r="DSS2387" s="695"/>
      <c r="DST2387" s="696"/>
      <c r="DSU2387" s="696"/>
      <c r="DSV2387" s="697"/>
      <c r="DSW2387" s="697"/>
      <c r="DSX2387" s="473"/>
      <c r="DSY2387" s="470"/>
      <c r="DSZ2387" s="470"/>
      <c r="DTA2387" s="470"/>
      <c r="DTB2387" s="677"/>
      <c r="DTC2387" s="470"/>
      <c r="DTD2387" s="467"/>
      <c r="DTE2387" s="559"/>
      <c r="DTF2387" s="467"/>
      <c r="DTG2387" s="467"/>
      <c r="DTH2387" s="467"/>
      <c r="DTI2387" s="467"/>
      <c r="DTJ2387" s="467"/>
      <c r="DTK2387" s="467"/>
      <c r="DTL2387" s="467"/>
      <c r="DTM2387" s="467"/>
      <c r="DTN2387" s="467"/>
      <c r="DTO2387" s="467"/>
      <c r="DTP2387" s="467"/>
      <c r="DTQ2387" s="467"/>
      <c r="DTR2387" s="467"/>
      <c r="DTS2387" s="467"/>
      <c r="DTT2387" s="467"/>
      <c r="DTU2387" s="467"/>
      <c r="DTV2387" s="467"/>
      <c r="DTW2387" s="467"/>
      <c r="DTX2387" s="467"/>
      <c r="DTY2387" s="467"/>
      <c r="DTZ2387" s="467"/>
      <c r="DUA2387" s="467"/>
      <c r="DUB2387" s="1055"/>
      <c r="DUC2387" s="695"/>
      <c r="DUD2387" s="696"/>
      <c r="DUE2387" s="696"/>
      <c r="DUF2387" s="697"/>
      <c r="DUG2387" s="697"/>
      <c r="DUH2387" s="473"/>
      <c r="DUI2387" s="470"/>
      <c r="DUJ2387" s="470"/>
      <c r="DUK2387" s="470"/>
      <c r="DUL2387" s="677"/>
      <c r="DUM2387" s="470"/>
      <c r="DUN2387" s="467"/>
      <c r="DUO2387" s="559"/>
      <c r="DUP2387" s="467"/>
      <c r="DUQ2387" s="467"/>
      <c r="DUR2387" s="467"/>
      <c r="DUS2387" s="467"/>
      <c r="DUT2387" s="467"/>
      <c r="DUU2387" s="467"/>
      <c r="DUV2387" s="467"/>
      <c r="DUW2387" s="467"/>
      <c r="DUX2387" s="467"/>
      <c r="DUY2387" s="467"/>
      <c r="DUZ2387" s="467"/>
      <c r="DVA2387" s="467"/>
      <c r="DVB2387" s="467"/>
      <c r="DVC2387" s="467"/>
      <c r="DVD2387" s="467"/>
      <c r="DVE2387" s="467"/>
      <c r="DVF2387" s="467"/>
      <c r="DVG2387" s="467"/>
      <c r="DVH2387" s="467"/>
      <c r="DVI2387" s="467"/>
      <c r="DVJ2387" s="467"/>
      <c r="DVK2387" s="467"/>
      <c r="DVL2387" s="1055"/>
      <c r="DVM2387" s="695"/>
      <c r="DVN2387" s="696"/>
      <c r="DVO2387" s="696"/>
      <c r="DVP2387" s="697"/>
      <c r="DVQ2387" s="697"/>
      <c r="DVR2387" s="473"/>
      <c r="DVS2387" s="470"/>
      <c r="DVT2387" s="470"/>
      <c r="DVU2387" s="470"/>
      <c r="DVV2387" s="677"/>
      <c r="DVW2387" s="470"/>
      <c r="DVX2387" s="467"/>
      <c r="DVY2387" s="559"/>
      <c r="DVZ2387" s="467"/>
      <c r="DWA2387" s="467"/>
      <c r="DWB2387" s="467"/>
      <c r="DWC2387" s="467"/>
      <c r="DWD2387" s="467"/>
      <c r="DWE2387" s="467"/>
      <c r="DWF2387" s="467"/>
      <c r="DWG2387" s="467"/>
      <c r="DWH2387" s="467"/>
      <c r="DWI2387" s="467"/>
      <c r="DWJ2387" s="467"/>
      <c r="DWK2387" s="467"/>
      <c r="DWL2387" s="467"/>
      <c r="DWM2387" s="467"/>
      <c r="DWN2387" s="467"/>
      <c r="DWO2387" s="467"/>
      <c r="DWP2387" s="467"/>
      <c r="DWQ2387" s="467"/>
      <c r="DWR2387" s="467"/>
      <c r="DWS2387" s="467"/>
      <c r="DWT2387" s="467"/>
      <c r="DWU2387" s="467"/>
      <c r="DWV2387" s="1055"/>
      <c r="DWW2387" s="695"/>
      <c r="DWX2387" s="696"/>
      <c r="DWY2387" s="696"/>
      <c r="DWZ2387" s="697"/>
      <c r="DXA2387" s="697"/>
      <c r="DXB2387" s="473"/>
      <c r="DXC2387" s="470"/>
      <c r="DXD2387" s="470"/>
      <c r="DXE2387" s="470"/>
      <c r="DXF2387" s="677"/>
      <c r="DXG2387" s="470"/>
      <c r="DXH2387" s="467"/>
      <c r="DXI2387" s="559"/>
      <c r="DXJ2387" s="467"/>
      <c r="DXK2387" s="467"/>
      <c r="DXL2387" s="467"/>
      <c r="DXM2387" s="467"/>
      <c r="DXN2387" s="467"/>
      <c r="DXO2387" s="467"/>
      <c r="DXP2387" s="467"/>
      <c r="DXQ2387" s="467"/>
      <c r="DXR2387" s="467"/>
      <c r="DXS2387" s="467"/>
      <c r="DXT2387" s="467"/>
      <c r="DXU2387" s="467"/>
      <c r="DXV2387" s="467"/>
      <c r="DXW2387" s="467"/>
      <c r="DXX2387" s="467"/>
      <c r="DXY2387" s="467"/>
      <c r="DXZ2387" s="467"/>
      <c r="DYA2387" s="467"/>
      <c r="DYB2387" s="467"/>
      <c r="DYC2387" s="467"/>
      <c r="DYD2387" s="467"/>
      <c r="DYE2387" s="467"/>
      <c r="DYF2387" s="1055"/>
      <c r="DYG2387" s="695"/>
      <c r="DYH2387" s="696"/>
      <c r="DYI2387" s="696"/>
      <c r="DYJ2387" s="697"/>
      <c r="DYK2387" s="697"/>
      <c r="DYL2387" s="473"/>
      <c r="DYM2387" s="470"/>
      <c r="DYN2387" s="470"/>
      <c r="DYO2387" s="470"/>
      <c r="DYP2387" s="677"/>
      <c r="DYQ2387" s="470"/>
      <c r="DYR2387" s="467"/>
      <c r="DYS2387" s="559"/>
      <c r="DYT2387" s="467"/>
      <c r="DYU2387" s="467"/>
      <c r="DYV2387" s="467"/>
      <c r="DYW2387" s="467"/>
      <c r="DYX2387" s="467"/>
      <c r="DYY2387" s="467"/>
      <c r="DYZ2387" s="467"/>
      <c r="DZA2387" s="467"/>
      <c r="DZB2387" s="467"/>
      <c r="DZC2387" s="467"/>
      <c r="DZD2387" s="467"/>
      <c r="DZE2387" s="467"/>
      <c r="DZF2387" s="467"/>
      <c r="DZG2387" s="467"/>
      <c r="DZH2387" s="467"/>
      <c r="DZI2387" s="467"/>
      <c r="DZJ2387" s="467"/>
      <c r="DZK2387" s="467"/>
      <c r="DZL2387" s="467"/>
      <c r="DZM2387" s="467"/>
      <c r="DZN2387" s="467"/>
      <c r="DZO2387" s="467"/>
      <c r="DZP2387" s="1055"/>
      <c r="DZQ2387" s="695"/>
      <c r="DZR2387" s="696"/>
      <c r="DZS2387" s="696"/>
      <c r="DZT2387" s="697"/>
      <c r="DZU2387" s="697"/>
      <c r="DZV2387" s="473"/>
      <c r="DZW2387" s="470"/>
      <c r="DZX2387" s="470"/>
      <c r="DZY2387" s="470"/>
      <c r="DZZ2387" s="677"/>
      <c r="EAA2387" s="470"/>
      <c r="EAB2387" s="467"/>
      <c r="EAC2387" s="559"/>
      <c r="EAD2387" s="467"/>
      <c r="EAE2387" s="467"/>
      <c r="EAF2387" s="467"/>
      <c r="EAG2387" s="467"/>
      <c r="EAH2387" s="467"/>
      <c r="EAI2387" s="467"/>
      <c r="EAJ2387" s="467"/>
      <c r="EAK2387" s="467"/>
      <c r="EAL2387" s="467"/>
      <c r="EAM2387" s="467"/>
      <c r="EAN2387" s="467"/>
      <c r="EAO2387" s="467"/>
      <c r="EAP2387" s="467"/>
      <c r="EAQ2387" s="467"/>
      <c r="EAR2387" s="467"/>
      <c r="EAS2387" s="467"/>
      <c r="EAT2387" s="467"/>
      <c r="EAU2387" s="467"/>
      <c r="EAV2387" s="467"/>
      <c r="EAW2387" s="467"/>
      <c r="EAX2387" s="467"/>
      <c r="EAY2387" s="467"/>
      <c r="EAZ2387" s="1055"/>
      <c r="EBA2387" s="695"/>
      <c r="EBB2387" s="696"/>
      <c r="EBC2387" s="696"/>
      <c r="EBD2387" s="697"/>
      <c r="EBE2387" s="697"/>
      <c r="EBF2387" s="473"/>
      <c r="EBG2387" s="470"/>
      <c r="EBH2387" s="470"/>
      <c r="EBI2387" s="470"/>
      <c r="EBJ2387" s="677"/>
      <c r="EBK2387" s="470"/>
      <c r="EBL2387" s="467"/>
      <c r="EBM2387" s="559"/>
      <c r="EBN2387" s="467"/>
      <c r="EBO2387" s="467"/>
      <c r="EBP2387" s="467"/>
      <c r="EBQ2387" s="467"/>
      <c r="EBR2387" s="467"/>
      <c r="EBS2387" s="467"/>
      <c r="EBT2387" s="467"/>
      <c r="EBU2387" s="467"/>
      <c r="EBV2387" s="467"/>
      <c r="EBW2387" s="467"/>
      <c r="EBX2387" s="467"/>
      <c r="EBY2387" s="467"/>
      <c r="EBZ2387" s="467"/>
      <c r="ECA2387" s="467"/>
      <c r="ECB2387" s="467"/>
      <c r="ECC2387" s="467"/>
      <c r="ECD2387" s="467"/>
      <c r="ECE2387" s="467"/>
      <c r="ECF2387" s="467"/>
      <c r="ECG2387" s="467"/>
      <c r="ECH2387" s="467"/>
      <c r="ECI2387" s="467"/>
      <c r="ECJ2387" s="1055"/>
      <c r="ECK2387" s="695"/>
      <c r="ECL2387" s="696"/>
      <c r="ECM2387" s="696"/>
      <c r="ECN2387" s="697"/>
      <c r="ECO2387" s="697"/>
      <c r="ECP2387" s="473"/>
      <c r="ECQ2387" s="470"/>
      <c r="ECR2387" s="470"/>
      <c r="ECS2387" s="470"/>
      <c r="ECT2387" s="677"/>
      <c r="ECU2387" s="470"/>
      <c r="ECV2387" s="467"/>
      <c r="ECW2387" s="559"/>
      <c r="ECX2387" s="467"/>
      <c r="ECY2387" s="467"/>
      <c r="ECZ2387" s="467"/>
      <c r="EDA2387" s="467"/>
      <c r="EDB2387" s="467"/>
      <c r="EDC2387" s="467"/>
      <c r="EDD2387" s="467"/>
      <c r="EDE2387" s="467"/>
      <c r="EDF2387" s="467"/>
      <c r="EDG2387" s="467"/>
      <c r="EDH2387" s="467"/>
      <c r="EDI2387" s="467"/>
      <c r="EDJ2387" s="467"/>
      <c r="EDK2387" s="467"/>
      <c r="EDL2387" s="467"/>
      <c r="EDM2387" s="467"/>
      <c r="EDN2387" s="467"/>
      <c r="EDO2387" s="467"/>
      <c r="EDP2387" s="467"/>
      <c r="EDQ2387" s="467"/>
      <c r="EDR2387" s="467"/>
      <c r="EDS2387" s="467"/>
      <c r="EDT2387" s="1055"/>
      <c r="EDU2387" s="695"/>
      <c r="EDV2387" s="696"/>
      <c r="EDW2387" s="696"/>
      <c r="EDX2387" s="697"/>
      <c r="EDY2387" s="697"/>
      <c r="EDZ2387" s="473"/>
      <c r="EEA2387" s="470"/>
      <c r="EEB2387" s="470"/>
      <c r="EEC2387" s="470"/>
      <c r="EED2387" s="677"/>
      <c r="EEE2387" s="470"/>
      <c r="EEF2387" s="467"/>
      <c r="EEG2387" s="559"/>
      <c r="EEH2387" s="467"/>
      <c r="EEI2387" s="467"/>
      <c r="EEJ2387" s="467"/>
      <c r="EEK2387" s="467"/>
      <c r="EEL2387" s="467"/>
      <c r="EEM2387" s="467"/>
      <c r="EEN2387" s="467"/>
      <c r="EEO2387" s="467"/>
      <c r="EEP2387" s="467"/>
      <c r="EEQ2387" s="467"/>
      <c r="EER2387" s="467"/>
      <c r="EES2387" s="467"/>
      <c r="EET2387" s="467"/>
      <c r="EEU2387" s="467"/>
      <c r="EEV2387" s="467"/>
      <c r="EEW2387" s="467"/>
      <c r="EEX2387" s="467"/>
      <c r="EEY2387" s="467"/>
      <c r="EEZ2387" s="467"/>
      <c r="EFA2387" s="467"/>
      <c r="EFB2387" s="467"/>
      <c r="EFC2387" s="467"/>
      <c r="EFD2387" s="1055"/>
      <c r="EFE2387" s="695"/>
      <c r="EFF2387" s="696"/>
      <c r="EFG2387" s="696"/>
      <c r="EFH2387" s="697"/>
      <c r="EFI2387" s="697"/>
      <c r="EFJ2387" s="473"/>
      <c r="EFK2387" s="470"/>
      <c r="EFL2387" s="470"/>
      <c r="EFM2387" s="470"/>
      <c r="EFN2387" s="677"/>
      <c r="EFO2387" s="470"/>
      <c r="EFP2387" s="467"/>
      <c r="EFQ2387" s="559"/>
      <c r="EFR2387" s="467"/>
      <c r="EFS2387" s="467"/>
      <c r="EFT2387" s="467"/>
      <c r="EFU2387" s="467"/>
      <c r="EFV2387" s="467"/>
      <c r="EFW2387" s="467"/>
      <c r="EFX2387" s="467"/>
      <c r="EFY2387" s="467"/>
      <c r="EFZ2387" s="467"/>
      <c r="EGA2387" s="467"/>
      <c r="EGB2387" s="467"/>
      <c r="EGC2387" s="467"/>
      <c r="EGD2387" s="467"/>
      <c r="EGE2387" s="467"/>
      <c r="EGF2387" s="467"/>
      <c r="EGG2387" s="467"/>
      <c r="EGH2387" s="467"/>
      <c r="EGI2387" s="467"/>
      <c r="EGJ2387" s="467"/>
      <c r="EGK2387" s="467"/>
      <c r="EGL2387" s="467"/>
      <c r="EGM2387" s="467"/>
      <c r="EGN2387" s="1055"/>
      <c r="EGO2387" s="695"/>
      <c r="EGP2387" s="696"/>
      <c r="EGQ2387" s="696"/>
      <c r="EGR2387" s="697"/>
      <c r="EGS2387" s="697"/>
      <c r="EGT2387" s="473"/>
      <c r="EGU2387" s="470"/>
      <c r="EGV2387" s="470"/>
      <c r="EGW2387" s="470"/>
      <c r="EGX2387" s="677"/>
      <c r="EGY2387" s="470"/>
      <c r="EGZ2387" s="467"/>
      <c r="EHA2387" s="559"/>
      <c r="EHB2387" s="467"/>
      <c r="EHC2387" s="467"/>
      <c r="EHD2387" s="467"/>
      <c r="EHE2387" s="467"/>
      <c r="EHF2387" s="467"/>
      <c r="EHG2387" s="467"/>
      <c r="EHH2387" s="467"/>
      <c r="EHI2387" s="467"/>
      <c r="EHJ2387" s="467"/>
      <c r="EHK2387" s="467"/>
      <c r="EHL2387" s="467"/>
      <c r="EHM2387" s="467"/>
      <c r="EHN2387" s="467"/>
      <c r="EHO2387" s="467"/>
      <c r="EHP2387" s="467"/>
      <c r="EHQ2387" s="467"/>
      <c r="EHR2387" s="467"/>
      <c r="EHS2387" s="467"/>
      <c r="EHT2387" s="467"/>
      <c r="EHU2387" s="467"/>
      <c r="EHV2387" s="467"/>
      <c r="EHW2387" s="467"/>
      <c r="EHX2387" s="1055"/>
      <c r="EHY2387" s="695"/>
      <c r="EHZ2387" s="696"/>
      <c r="EIA2387" s="696"/>
      <c r="EIB2387" s="697"/>
      <c r="EIC2387" s="697"/>
      <c r="EID2387" s="473"/>
      <c r="EIE2387" s="470"/>
      <c r="EIF2387" s="470"/>
      <c r="EIG2387" s="470"/>
      <c r="EIH2387" s="677"/>
      <c r="EII2387" s="470"/>
      <c r="EIJ2387" s="467"/>
      <c r="EIK2387" s="559"/>
      <c r="EIL2387" s="467"/>
      <c r="EIM2387" s="467"/>
      <c r="EIN2387" s="467"/>
      <c r="EIO2387" s="467"/>
      <c r="EIP2387" s="467"/>
      <c r="EIQ2387" s="467"/>
      <c r="EIR2387" s="467"/>
      <c r="EIS2387" s="467"/>
      <c r="EIT2387" s="467"/>
      <c r="EIU2387" s="467"/>
      <c r="EIV2387" s="467"/>
      <c r="EIW2387" s="467"/>
      <c r="EIX2387" s="467"/>
      <c r="EIY2387" s="467"/>
      <c r="EIZ2387" s="467"/>
      <c r="EJA2387" s="467"/>
      <c r="EJB2387" s="467"/>
      <c r="EJC2387" s="467"/>
      <c r="EJD2387" s="467"/>
      <c r="EJE2387" s="467"/>
      <c r="EJF2387" s="467"/>
      <c r="EJG2387" s="467"/>
      <c r="EJH2387" s="1055"/>
      <c r="EJI2387" s="695"/>
      <c r="EJJ2387" s="696"/>
      <c r="EJK2387" s="696"/>
      <c r="EJL2387" s="697"/>
      <c r="EJM2387" s="697"/>
      <c r="EJN2387" s="473"/>
      <c r="EJO2387" s="470"/>
      <c r="EJP2387" s="470"/>
      <c r="EJQ2387" s="470"/>
      <c r="EJR2387" s="677"/>
      <c r="EJS2387" s="470"/>
      <c r="EJT2387" s="467"/>
      <c r="EJU2387" s="559"/>
      <c r="EJV2387" s="467"/>
      <c r="EJW2387" s="467"/>
      <c r="EJX2387" s="467"/>
      <c r="EJY2387" s="467"/>
      <c r="EJZ2387" s="467"/>
      <c r="EKA2387" s="467"/>
      <c r="EKB2387" s="467"/>
      <c r="EKC2387" s="467"/>
      <c r="EKD2387" s="467"/>
      <c r="EKE2387" s="467"/>
      <c r="EKF2387" s="467"/>
      <c r="EKG2387" s="467"/>
      <c r="EKH2387" s="467"/>
      <c r="EKI2387" s="467"/>
      <c r="EKJ2387" s="467"/>
      <c r="EKK2387" s="467"/>
      <c r="EKL2387" s="467"/>
      <c r="EKM2387" s="467"/>
      <c r="EKN2387" s="467"/>
      <c r="EKO2387" s="467"/>
      <c r="EKP2387" s="467"/>
      <c r="EKQ2387" s="467"/>
      <c r="EKR2387" s="1055"/>
      <c r="EKS2387" s="695"/>
      <c r="EKT2387" s="696"/>
      <c r="EKU2387" s="696"/>
      <c r="EKV2387" s="697"/>
      <c r="EKW2387" s="697"/>
      <c r="EKX2387" s="473"/>
      <c r="EKY2387" s="470"/>
      <c r="EKZ2387" s="470"/>
      <c r="ELA2387" s="470"/>
      <c r="ELB2387" s="677"/>
      <c r="ELC2387" s="470"/>
      <c r="ELD2387" s="467"/>
      <c r="ELE2387" s="559"/>
      <c r="ELF2387" s="467"/>
      <c r="ELG2387" s="467"/>
      <c r="ELH2387" s="467"/>
      <c r="ELI2387" s="467"/>
      <c r="ELJ2387" s="467"/>
      <c r="ELK2387" s="467"/>
      <c r="ELL2387" s="467"/>
      <c r="ELM2387" s="467"/>
      <c r="ELN2387" s="467"/>
      <c r="ELO2387" s="467"/>
      <c r="ELP2387" s="467"/>
      <c r="ELQ2387" s="467"/>
      <c r="ELR2387" s="467"/>
      <c r="ELS2387" s="467"/>
      <c r="ELT2387" s="467"/>
      <c r="ELU2387" s="467"/>
      <c r="ELV2387" s="467"/>
      <c r="ELW2387" s="467"/>
      <c r="ELX2387" s="467"/>
      <c r="ELY2387" s="467"/>
      <c r="ELZ2387" s="467"/>
      <c r="EMA2387" s="467"/>
      <c r="EMB2387" s="1055"/>
      <c r="EMC2387" s="695"/>
      <c r="EMD2387" s="696"/>
      <c r="EME2387" s="696"/>
      <c r="EMF2387" s="697"/>
      <c r="EMG2387" s="697"/>
      <c r="EMH2387" s="473"/>
      <c r="EMI2387" s="470"/>
      <c r="EMJ2387" s="470"/>
      <c r="EMK2387" s="470"/>
      <c r="EML2387" s="677"/>
      <c r="EMM2387" s="470"/>
      <c r="EMN2387" s="467"/>
      <c r="EMO2387" s="559"/>
      <c r="EMP2387" s="467"/>
      <c r="EMQ2387" s="467"/>
      <c r="EMR2387" s="467"/>
      <c r="EMS2387" s="467"/>
      <c r="EMT2387" s="467"/>
      <c r="EMU2387" s="467"/>
      <c r="EMV2387" s="467"/>
      <c r="EMW2387" s="467"/>
      <c r="EMX2387" s="467"/>
      <c r="EMY2387" s="467"/>
      <c r="EMZ2387" s="467"/>
      <c r="ENA2387" s="467"/>
      <c r="ENB2387" s="467"/>
      <c r="ENC2387" s="467"/>
      <c r="END2387" s="467"/>
      <c r="ENE2387" s="467"/>
      <c r="ENF2387" s="467"/>
      <c r="ENG2387" s="467"/>
      <c r="ENH2387" s="467"/>
      <c r="ENI2387" s="467"/>
      <c r="ENJ2387" s="467"/>
      <c r="ENK2387" s="467"/>
      <c r="ENL2387" s="1055"/>
      <c r="ENM2387" s="695"/>
      <c r="ENN2387" s="696"/>
      <c r="ENO2387" s="696"/>
      <c r="ENP2387" s="697"/>
      <c r="ENQ2387" s="697"/>
      <c r="ENR2387" s="473"/>
      <c r="ENS2387" s="470"/>
      <c r="ENT2387" s="470"/>
      <c r="ENU2387" s="470"/>
      <c r="ENV2387" s="677"/>
      <c r="ENW2387" s="470"/>
      <c r="ENX2387" s="467"/>
      <c r="ENY2387" s="559"/>
      <c r="ENZ2387" s="467"/>
      <c r="EOA2387" s="467"/>
      <c r="EOB2387" s="467"/>
      <c r="EOC2387" s="467"/>
      <c r="EOD2387" s="467"/>
      <c r="EOE2387" s="467"/>
      <c r="EOF2387" s="467"/>
      <c r="EOG2387" s="467"/>
      <c r="EOH2387" s="467"/>
      <c r="EOI2387" s="467"/>
      <c r="EOJ2387" s="467"/>
      <c r="EOK2387" s="467"/>
      <c r="EOL2387" s="467"/>
      <c r="EOM2387" s="467"/>
      <c r="EON2387" s="467"/>
      <c r="EOO2387" s="467"/>
      <c r="EOP2387" s="467"/>
      <c r="EOQ2387" s="467"/>
      <c r="EOR2387" s="467"/>
      <c r="EOS2387" s="467"/>
      <c r="EOT2387" s="467"/>
      <c r="EOU2387" s="467"/>
      <c r="EOV2387" s="1055"/>
      <c r="EOW2387" s="695"/>
      <c r="EOX2387" s="696"/>
      <c r="EOY2387" s="696"/>
      <c r="EOZ2387" s="697"/>
      <c r="EPA2387" s="697"/>
      <c r="EPB2387" s="473"/>
      <c r="EPC2387" s="470"/>
      <c r="EPD2387" s="470"/>
      <c r="EPE2387" s="470"/>
      <c r="EPF2387" s="677"/>
      <c r="EPG2387" s="470"/>
      <c r="EPH2387" s="467"/>
      <c r="EPI2387" s="559"/>
      <c r="EPJ2387" s="467"/>
      <c r="EPK2387" s="467"/>
      <c r="EPL2387" s="467"/>
      <c r="EPM2387" s="467"/>
      <c r="EPN2387" s="467"/>
      <c r="EPO2387" s="467"/>
      <c r="EPP2387" s="467"/>
      <c r="EPQ2387" s="467"/>
      <c r="EPR2387" s="467"/>
      <c r="EPS2387" s="467"/>
      <c r="EPT2387" s="467"/>
      <c r="EPU2387" s="467"/>
      <c r="EPV2387" s="467"/>
      <c r="EPW2387" s="467"/>
      <c r="EPX2387" s="467"/>
      <c r="EPY2387" s="467"/>
      <c r="EPZ2387" s="467"/>
      <c r="EQA2387" s="467"/>
      <c r="EQB2387" s="467"/>
      <c r="EQC2387" s="467"/>
      <c r="EQD2387" s="467"/>
      <c r="EQE2387" s="467"/>
      <c r="EQF2387" s="1055"/>
      <c r="EQG2387" s="695"/>
      <c r="EQH2387" s="696"/>
      <c r="EQI2387" s="696"/>
      <c r="EQJ2387" s="697"/>
      <c r="EQK2387" s="697"/>
      <c r="EQL2387" s="473"/>
      <c r="EQM2387" s="470"/>
      <c r="EQN2387" s="470"/>
      <c r="EQO2387" s="470"/>
      <c r="EQP2387" s="677"/>
      <c r="EQQ2387" s="470"/>
      <c r="EQR2387" s="467"/>
      <c r="EQS2387" s="559"/>
      <c r="EQT2387" s="467"/>
      <c r="EQU2387" s="467"/>
      <c r="EQV2387" s="467"/>
      <c r="EQW2387" s="467"/>
      <c r="EQX2387" s="467"/>
      <c r="EQY2387" s="467"/>
      <c r="EQZ2387" s="467"/>
      <c r="ERA2387" s="467"/>
      <c r="ERB2387" s="467"/>
      <c r="ERC2387" s="467"/>
      <c r="ERD2387" s="467"/>
      <c r="ERE2387" s="467"/>
      <c r="ERF2387" s="467"/>
      <c r="ERG2387" s="467"/>
      <c r="ERH2387" s="467"/>
      <c r="ERI2387" s="467"/>
      <c r="ERJ2387" s="467"/>
      <c r="ERK2387" s="467"/>
      <c r="ERL2387" s="467"/>
      <c r="ERM2387" s="467"/>
      <c r="ERN2387" s="467"/>
      <c r="ERO2387" s="467"/>
      <c r="ERP2387" s="1055"/>
      <c r="ERQ2387" s="695"/>
      <c r="ERR2387" s="696"/>
      <c r="ERS2387" s="696"/>
      <c r="ERT2387" s="697"/>
      <c r="ERU2387" s="697"/>
      <c r="ERV2387" s="473"/>
      <c r="ERW2387" s="470"/>
      <c r="ERX2387" s="470"/>
      <c r="ERY2387" s="470"/>
      <c r="ERZ2387" s="677"/>
      <c r="ESA2387" s="470"/>
      <c r="ESB2387" s="467"/>
      <c r="ESC2387" s="559"/>
      <c r="ESD2387" s="467"/>
      <c r="ESE2387" s="467"/>
      <c r="ESF2387" s="467"/>
      <c r="ESG2387" s="467"/>
      <c r="ESH2387" s="467"/>
      <c r="ESI2387" s="467"/>
      <c r="ESJ2387" s="467"/>
      <c r="ESK2387" s="467"/>
      <c r="ESL2387" s="467"/>
      <c r="ESM2387" s="467"/>
      <c r="ESN2387" s="467"/>
      <c r="ESO2387" s="467"/>
      <c r="ESP2387" s="467"/>
      <c r="ESQ2387" s="467"/>
      <c r="ESR2387" s="467"/>
      <c r="ESS2387" s="467"/>
      <c r="EST2387" s="467"/>
      <c r="ESU2387" s="467"/>
      <c r="ESV2387" s="467"/>
      <c r="ESW2387" s="467"/>
      <c r="ESX2387" s="467"/>
      <c r="ESY2387" s="467"/>
      <c r="ESZ2387" s="1055"/>
      <c r="ETA2387" s="695"/>
      <c r="ETB2387" s="696"/>
      <c r="ETC2387" s="696"/>
      <c r="ETD2387" s="697"/>
      <c r="ETE2387" s="697"/>
      <c r="ETF2387" s="473"/>
      <c r="ETG2387" s="470"/>
      <c r="ETH2387" s="470"/>
      <c r="ETI2387" s="470"/>
      <c r="ETJ2387" s="677"/>
      <c r="ETK2387" s="470"/>
      <c r="ETL2387" s="467"/>
      <c r="ETM2387" s="559"/>
      <c r="ETN2387" s="467"/>
      <c r="ETO2387" s="467"/>
      <c r="ETP2387" s="467"/>
      <c r="ETQ2387" s="467"/>
      <c r="ETR2387" s="467"/>
      <c r="ETS2387" s="467"/>
      <c r="ETT2387" s="467"/>
      <c r="ETU2387" s="467"/>
      <c r="ETV2387" s="467"/>
      <c r="ETW2387" s="467"/>
      <c r="ETX2387" s="467"/>
      <c r="ETY2387" s="467"/>
      <c r="ETZ2387" s="467"/>
      <c r="EUA2387" s="467"/>
      <c r="EUB2387" s="467"/>
      <c r="EUC2387" s="467"/>
      <c r="EUD2387" s="467"/>
      <c r="EUE2387" s="467"/>
      <c r="EUF2387" s="467"/>
      <c r="EUG2387" s="467"/>
      <c r="EUH2387" s="467"/>
      <c r="EUI2387" s="467"/>
      <c r="EUJ2387" s="1055"/>
      <c r="EUK2387" s="695"/>
      <c r="EUL2387" s="696"/>
      <c r="EUM2387" s="696"/>
      <c r="EUN2387" s="697"/>
      <c r="EUO2387" s="697"/>
      <c r="EUP2387" s="473"/>
      <c r="EUQ2387" s="470"/>
      <c r="EUR2387" s="470"/>
      <c r="EUS2387" s="470"/>
      <c r="EUT2387" s="677"/>
      <c r="EUU2387" s="470"/>
      <c r="EUV2387" s="467"/>
      <c r="EUW2387" s="559"/>
      <c r="EUX2387" s="467"/>
      <c r="EUY2387" s="467"/>
      <c r="EUZ2387" s="467"/>
      <c r="EVA2387" s="467"/>
      <c r="EVB2387" s="467"/>
      <c r="EVC2387" s="467"/>
      <c r="EVD2387" s="467"/>
      <c r="EVE2387" s="467"/>
      <c r="EVF2387" s="467"/>
      <c r="EVG2387" s="467"/>
      <c r="EVH2387" s="467"/>
      <c r="EVI2387" s="467"/>
      <c r="EVJ2387" s="467"/>
      <c r="EVK2387" s="467"/>
      <c r="EVL2387" s="467"/>
      <c r="EVM2387" s="467"/>
      <c r="EVN2387" s="467"/>
      <c r="EVO2387" s="467"/>
      <c r="EVP2387" s="467"/>
      <c r="EVQ2387" s="467"/>
      <c r="EVR2387" s="467"/>
      <c r="EVS2387" s="467"/>
      <c r="EVT2387" s="1055"/>
      <c r="EVU2387" s="695"/>
      <c r="EVV2387" s="696"/>
      <c r="EVW2387" s="696"/>
      <c r="EVX2387" s="697"/>
      <c r="EVY2387" s="697"/>
      <c r="EVZ2387" s="473"/>
      <c r="EWA2387" s="470"/>
      <c r="EWB2387" s="470"/>
      <c r="EWC2387" s="470"/>
      <c r="EWD2387" s="677"/>
      <c r="EWE2387" s="470"/>
      <c r="EWF2387" s="467"/>
      <c r="EWG2387" s="559"/>
      <c r="EWH2387" s="467"/>
      <c r="EWI2387" s="467"/>
      <c r="EWJ2387" s="467"/>
      <c r="EWK2387" s="467"/>
      <c r="EWL2387" s="467"/>
      <c r="EWM2387" s="467"/>
      <c r="EWN2387" s="467"/>
      <c r="EWO2387" s="467"/>
      <c r="EWP2387" s="467"/>
      <c r="EWQ2387" s="467"/>
      <c r="EWR2387" s="467"/>
      <c r="EWS2387" s="467"/>
      <c r="EWT2387" s="467"/>
      <c r="EWU2387" s="467"/>
      <c r="EWV2387" s="467"/>
      <c r="EWW2387" s="467"/>
      <c r="EWX2387" s="467"/>
      <c r="EWY2387" s="467"/>
      <c r="EWZ2387" s="467"/>
      <c r="EXA2387" s="467"/>
      <c r="EXB2387" s="467"/>
      <c r="EXC2387" s="467"/>
      <c r="EXD2387" s="1055"/>
      <c r="EXE2387" s="695"/>
      <c r="EXF2387" s="696"/>
      <c r="EXG2387" s="696"/>
      <c r="EXH2387" s="697"/>
      <c r="EXI2387" s="697"/>
      <c r="EXJ2387" s="473"/>
      <c r="EXK2387" s="470"/>
      <c r="EXL2387" s="470"/>
      <c r="EXM2387" s="470"/>
      <c r="EXN2387" s="677"/>
      <c r="EXO2387" s="470"/>
      <c r="EXP2387" s="467"/>
      <c r="EXQ2387" s="559"/>
      <c r="EXR2387" s="467"/>
      <c r="EXS2387" s="467"/>
      <c r="EXT2387" s="467"/>
      <c r="EXU2387" s="467"/>
      <c r="EXV2387" s="467"/>
      <c r="EXW2387" s="467"/>
      <c r="EXX2387" s="467"/>
      <c r="EXY2387" s="467"/>
      <c r="EXZ2387" s="467"/>
      <c r="EYA2387" s="467"/>
      <c r="EYB2387" s="467"/>
      <c r="EYC2387" s="467"/>
      <c r="EYD2387" s="467"/>
      <c r="EYE2387" s="467"/>
      <c r="EYF2387" s="467"/>
      <c r="EYG2387" s="467"/>
      <c r="EYH2387" s="467"/>
      <c r="EYI2387" s="467"/>
      <c r="EYJ2387" s="467"/>
      <c r="EYK2387" s="467"/>
      <c r="EYL2387" s="467"/>
      <c r="EYM2387" s="467"/>
      <c r="EYN2387" s="1055"/>
      <c r="EYO2387" s="695"/>
      <c r="EYP2387" s="696"/>
      <c r="EYQ2387" s="696"/>
      <c r="EYR2387" s="697"/>
      <c r="EYS2387" s="697"/>
      <c r="EYT2387" s="473"/>
      <c r="EYU2387" s="470"/>
      <c r="EYV2387" s="470"/>
      <c r="EYW2387" s="470"/>
      <c r="EYX2387" s="677"/>
      <c r="EYY2387" s="470"/>
      <c r="EYZ2387" s="467"/>
      <c r="EZA2387" s="559"/>
      <c r="EZB2387" s="467"/>
      <c r="EZC2387" s="467"/>
      <c r="EZD2387" s="467"/>
      <c r="EZE2387" s="467"/>
      <c r="EZF2387" s="467"/>
      <c r="EZG2387" s="467"/>
      <c r="EZH2387" s="467"/>
      <c r="EZI2387" s="467"/>
      <c r="EZJ2387" s="467"/>
      <c r="EZK2387" s="467"/>
      <c r="EZL2387" s="467"/>
      <c r="EZM2387" s="467"/>
      <c r="EZN2387" s="467"/>
      <c r="EZO2387" s="467"/>
      <c r="EZP2387" s="467"/>
      <c r="EZQ2387" s="467"/>
      <c r="EZR2387" s="467"/>
      <c r="EZS2387" s="467"/>
      <c r="EZT2387" s="467"/>
      <c r="EZU2387" s="467"/>
      <c r="EZV2387" s="467"/>
      <c r="EZW2387" s="467"/>
      <c r="EZX2387" s="1055"/>
      <c r="EZY2387" s="695"/>
      <c r="EZZ2387" s="696"/>
      <c r="FAA2387" s="696"/>
      <c r="FAB2387" s="697"/>
      <c r="FAC2387" s="697"/>
      <c r="FAD2387" s="473"/>
      <c r="FAE2387" s="470"/>
      <c r="FAF2387" s="470"/>
      <c r="FAG2387" s="470"/>
      <c r="FAH2387" s="677"/>
      <c r="FAI2387" s="470"/>
      <c r="FAJ2387" s="467"/>
      <c r="FAK2387" s="559"/>
      <c r="FAL2387" s="467"/>
      <c r="FAM2387" s="467"/>
      <c r="FAN2387" s="467"/>
      <c r="FAO2387" s="467"/>
      <c r="FAP2387" s="467"/>
      <c r="FAQ2387" s="467"/>
      <c r="FAR2387" s="467"/>
      <c r="FAS2387" s="467"/>
      <c r="FAT2387" s="467"/>
      <c r="FAU2387" s="467"/>
      <c r="FAV2387" s="467"/>
      <c r="FAW2387" s="467"/>
      <c r="FAX2387" s="467"/>
      <c r="FAY2387" s="467"/>
      <c r="FAZ2387" s="467"/>
      <c r="FBA2387" s="467"/>
      <c r="FBB2387" s="467"/>
      <c r="FBC2387" s="467"/>
      <c r="FBD2387" s="467"/>
      <c r="FBE2387" s="467"/>
      <c r="FBF2387" s="467"/>
      <c r="FBG2387" s="467"/>
      <c r="FBH2387" s="1055"/>
      <c r="FBI2387" s="695"/>
      <c r="FBJ2387" s="696"/>
      <c r="FBK2387" s="696"/>
      <c r="FBL2387" s="697"/>
      <c r="FBM2387" s="697"/>
      <c r="FBN2387" s="473"/>
      <c r="FBO2387" s="470"/>
      <c r="FBP2387" s="470"/>
      <c r="FBQ2387" s="470"/>
      <c r="FBR2387" s="677"/>
      <c r="FBS2387" s="470"/>
      <c r="FBT2387" s="467"/>
      <c r="FBU2387" s="559"/>
      <c r="FBV2387" s="467"/>
      <c r="FBW2387" s="467"/>
      <c r="FBX2387" s="467"/>
      <c r="FBY2387" s="467"/>
      <c r="FBZ2387" s="467"/>
      <c r="FCA2387" s="467"/>
      <c r="FCB2387" s="467"/>
      <c r="FCC2387" s="467"/>
      <c r="FCD2387" s="467"/>
      <c r="FCE2387" s="467"/>
      <c r="FCF2387" s="467"/>
      <c r="FCG2387" s="467"/>
      <c r="FCH2387" s="467"/>
      <c r="FCI2387" s="467"/>
      <c r="FCJ2387" s="467"/>
      <c r="FCK2387" s="467"/>
      <c r="FCL2387" s="467"/>
      <c r="FCM2387" s="467"/>
      <c r="FCN2387" s="467"/>
      <c r="FCO2387" s="467"/>
      <c r="FCP2387" s="467"/>
      <c r="FCQ2387" s="467"/>
      <c r="FCR2387" s="1055"/>
      <c r="FCS2387" s="695"/>
      <c r="FCT2387" s="696"/>
      <c r="FCU2387" s="696"/>
      <c r="FCV2387" s="697"/>
      <c r="FCW2387" s="697"/>
      <c r="FCX2387" s="473"/>
      <c r="FCY2387" s="470"/>
      <c r="FCZ2387" s="470"/>
      <c r="FDA2387" s="470"/>
      <c r="FDB2387" s="677"/>
      <c r="FDC2387" s="470"/>
      <c r="FDD2387" s="467"/>
      <c r="FDE2387" s="559"/>
      <c r="FDF2387" s="467"/>
      <c r="FDG2387" s="467"/>
      <c r="FDH2387" s="467"/>
      <c r="FDI2387" s="467"/>
      <c r="FDJ2387" s="467"/>
      <c r="FDK2387" s="467"/>
      <c r="FDL2387" s="467"/>
      <c r="FDM2387" s="467"/>
      <c r="FDN2387" s="467"/>
      <c r="FDO2387" s="467"/>
      <c r="FDP2387" s="467"/>
      <c r="FDQ2387" s="467"/>
      <c r="FDR2387" s="467"/>
      <c r="FDS2387" s="467"/>
      <c r="FDT2387" s="467"/>
      <c r="FDU2387" s="467"/>
      <c r="FDV2387" s="467"/>
      <c r="FDW2387" s="467"/>
      <c r="FDX2387" s="467"/>
      <c r="FDY2387" s="467"/>
      <c r="FDZ2387" s="467"/>
      <c r="FEA2387" s="467"/>
      <c r="FEB2387" s="1055"/>
      <c r="FEC2387" s="695"/>
      <c r="FED2387" s="696"/>
      <c r="FEE2387" s="696"/>
      <c r="FEF2387" s="697"/>
      <c r="FEG2387" s="697"/>
      <c r="FEH2387" s="473"/>
      <c r="FEI2387" s="470"/>
      <c r="FEJ2387" s="470"/>
      <c r="FEK2387" s="470"/>
      <c r="FEL2387" s="677"/>
      <c r="FEM2387" s="470"/>
      <c r="FEN2387" s="467"/>
      <c r="FEO2387" s="559"/>
      <c r="FEP2387" s="467"/>
      <c r="FEQ2387" s="467"/>
      <c r="FER2387" s="467"/>
      <c r="FES2387" s="467"/>
      <c r="FET2387" s="467"/>
      <c r="FEU2387" s="467"/>
      <c r="FEV2387" s="467"/>
      <c r="FEW2387" s="467"/>
      <c r="FEX2387" s="467"/>
      <c r="FEY2387" s="467"/>
      <c r="FEZ2387" s="467"/>
      <c r="FFA2387" s="467"/>
      <c r="FFB2387" s="467"/>
      <c r="FFC2387" s="467"/>
      <c r="FFD2387" s="467"/>
      <c r="FFE2387" s="467"/>
      <c r="FFF2387" s="467"/>
      <c r="FFG2387" s="467"/>
      <c r="FFH2387" s="467"/>
      <c r="FFI2387" s="467"/>
      <c r="FFJ2387" s="467"/>
      <c r="FFK2387" s="467"/>
      <c r="FFL2387" s="1055"/>
      <c r="FFM2387" s="695"/>
      <c r="FFN2387" s="696"/>
      <c r="FFO2387" s="696"/>
      <c r="FFP2387" s="697"/>
      <c r="FFQ2387" s="697"/>
      <c r="FFR2387" s="473"/>
      <c r="FFS2387" s="470"/>
      <c r="FFT2387" s="470"/>
      <c r="FFU2387" s="470"/>
      <c r="FFV2387" s="677"/>
      <c r="FFW2387" s="470"/>
      <c r="FFX2387" s="467"/>
      <c r="FFY2387" s="559"/>
      <c r="FFZ2387" s="467"/>
      <c r="FGA2387" s="467"/>
      <c r="FGB2387" s="467"/>
      <c r="FGC2387" s="467"/>
      <c r="FGD2387" s="467"/>
      <c r="FGE2387" s="467"/>
      <c r="FGF2387" s="467"/>
      <c r="FGG2387" s="467"/>
      <c r="FGH2387" s="467"/>
      <c r="FGI2387" s="467"/>
      <c r="FGJ2387" s="467"/>
      <c r="FGK2387" s="467"/>
      <c r="FGL2387" s="467"/>
      <c r="FGM2387" s="467"/>
      <c r="FGN2387" s="467"/>
      <c r="FGO2387" s="467"/>
      <c r="FGP2387" s="467"/>
      <c r="FGQ2387" s="467"/>
      <c r="FGR2387" s="467"/>
      <c r="FGS2387" s="467"/>
      <c r="FGT2387" s="467"/>
      <c r="FGU2387" s="467"/>
      <c r="FGV2387" s="1055"/>
      <c r="FGW2387" s="695"/>
      <c r="FGX2387" s="696"/>
      <c r="FGY2387" s="696"/>
      <c r="FGZ2387" s="697"/>
      <c r="FHA2387" s="697"/>
      <c r="FHB2387" s="473"/>
      <c r="FHC2387" s="470"/>
      <c r="FHD2387" s="470"/>
      <c r="FHE2387" s="470"/>
      <c r="FHF2387" s="677"/>
      <c r="FHG2387" s="470"/>
      <c r="FHH2387" s="467"/>
      <c r="FHI2387" s="559"/>
      <c r="FHJ2387" s="467"/>
      <c r="FHK2387" s="467"/>
      <c r="FHL2387" s="467"/>
      <c r="FHM2387" s="467"/>
      <c r="FHN2387" s="467"/>
      <c r="FHO2387" s="467"/>
      <c r="FHP2387" s="467"/>
      <c r="FHQ2387" s="467"/>
      <c r="FHR2387" s="467"/>
      <c r="FHS2387" s="467"/>
      <c r="FHT2387" s="467"/>
      <c r="FHU2387" s="467"/>
      <c r="FHV2387" s="467"/>
      <c r="FHW2387" s="467"/>
      <c r="FHX2387" s="467"/>
      <c r="FHY2387" s="467"/>
      <c r="FHZ2387" s="467"/>
      <c r="FIA2387" s="467"/>
      <c r="FIB2387" s="467"/>
      <c r="FIC2387" s="467"/>
      <c r="FID2387" s="467"/>
      <c r="FIE2387" s="467"/>
      <c r="FIF2387" s="1055"/>
      <c r="FIG2387" s="695"/>
      <c r="FIH2387" s="696"/>
      <c r="FII2387" s="696"/>
      <c r="FIJ2387" s="697"/>
      <c r="FIK2387" s="697"/>
      <c r="FIL2387" s="473"/>
      <c r="FIM2387" s="470"/>
      <c r="FIN2387" s="470"/>
      <c r="FIO2387" s="470"/>
      <c r="FIP2387" s="677"/>
      <c r="FIQ2387" s="470"/>
      <c r="FIR2387" s="467"/>
      <c r="FIS2387" s="559"/>
      <c r="FIT2387" s="467"/>
      <c r="FIU2387" s="467"/>
      <c r="FIV2387" s="467"/>
      <c r="FIW2387" s="467"/>
      <c r="FIX2387" s="467"/>
      <c r="FIY2387" s="467"/>
      <c r="FIZ2387" s="467"/>
      <c r="FJA2387" s="467"/>
      <c r="FJB2387" s="467"/>
      <c r="FJC2387" s="467"/>
      <c r="FJD2387" s="467"/>
      <c r="FJE2387" s="467"/>
      <c r="FJF2387" s="467"/>
      <c r="FJG2387" s="467"/>
      <c r="FJH2387" s="467"/>
      <c r="FJI2387" s="467"/>
      <c r="FJJ2387" s="467"/>
      <c r="FJK2387" s="467"/>
      <c r="FJL2387" s="467"/>
      <c r="FJM2387" s="467"/>
      <c r="FJN2387" s="467"/>
      <c r="FJO2387" s="467"/>
      <c r="FJP2387" s="1055"/>
      <c r="FJQ2387" s="695"/>
      <c r="FJR2387" s="696"/>
      <c r="FJS2387" s="696"/>
      <c r="FJT2387" s="697"/>
      <c r="FJU2387" s="697"/>
      <c r="FJV2387" s="473"/>
      <c r="FJW2387" s="470"/>
      <c r="FJX2387" s="470"/>
      <c r="FJY2387" s="470"/>
      <c r="FJZ2387" s="677"/>
      <c r="FKA2387" s="470"/>
      <c r="FKB2387" s="467"/>
      <c r="FKC2387" s="559"/>
      <c r="FKD2387" s="467"/>
      <c r="FKE2387" s="467"/>
      <c r="FKF2387" s="467"/>
      <c r="FKG2387" s="467"/>
      <c r="FKH2387" s="467"/>
      <c r="FKI2387" s="467"/>
      <c r="FKJ2387" s="467"/>
      <c r="FKK2387" s="467"/>
      <c r="FKL2387" s="467"/>
      <c r="FKM2387" s="467"/>
      <c r="FKN2387" s="467"/>
      <c r="FKO2387" s="467"/>
      <c r="FKP2387" s="467"/>
      <c r="FKQ2387" s="467"/>
      <c r="FKR2387" s="467"/>
      <c r="FKS2387" s="467"/>
      <c r="FKT2387" s="467"/>
      <c r="FKU2387" s="467"/>
      <c r="FKV2387" s="467"/>
      <c r="FKW2387" s="467"/>
      <c r="FKX2387" s="467"/>
      <c r="FKY2387" s="467"/>
      <c r="FKZ2387" s="1055"/>
      <c r="FLA2387" s="695"/>
      <c r="FLB2387" s="696"/>
      <c r="FLC2387" s="696"/>
      <c r="FLD2387" s="697"/>
      <c r="FLE2387" s="697"/>
      <c r="FLF2387" s="473"/>
      <c r="FLG2387" s="470"/>
      <c r="FLH2387" s="470"/>
      <c r="FLI2387" s="470"/>
      <c r="FLJ2387" s="677"/>
      <c r="FLK2387" s="470"/>
      <c r="FLL2387" s="467"/>
      <c r="FLM2387" s="559"/>
      <c r="FLN2387" s="467"/>
      <c r="FLO2387" s="467"/>
      <c r="FLP2387" s="467"/>
      <c r="FLQ2387" s="467"/>
      <c r="FLR2387" s="467"/>
      <c r="FLS2387" s="467"/>
      <c r="FLT2387" s="467"/>
      <c r="FLU2387" s="467"/>
      <c r="FLV2387" s="467"/>
      <c r="FLW2387" s="467"/>
      <c r="FLX2387" s="467"/>
      <c r="FLY2387" s="467"/>
      <c r="FLZ2387" s="467"/>
      <c r="FMA2387" s="467"/>
      <c r="FMB2387" s="467"/>
      <c r="FMC2387" s="467"/>
      <c r="FMD2387" s="467"/>
      <c r="FME2387" s="467"/>
      <c r="FMF2387" s="467"/>
      <c r="FMG2387" s="467"/>
      <c r="FMH2387" s="467"/>
      <c r="FMI2387" s="467"/>
      <c r="FMJ2387" s="1055"/>
      <c r="FMK2387" s="695"/>
      <c r="FML2387" s="696"/>
      <c r="FMM2387" s="696"/>
      <c r="FMN2387" s="697"/>
      <c r="FMO2387" s="697"/>
      <c r="FMP2387" s="473"/>
      <c r="FMQ2387" s="470"/>
      <c r="FMR2387" s="470"/>
      <c r="FMS2387" s="470"/>
      <c r="FMT2387" s="677"/>
      <c r="FMU2387" s="470"/>
      <c r="FMV2387" s="467"/>
      <c r="FMW2387" s="559"/>
      <c r="FMX2387" s="467"/>
      <c r="FMY2387" s="467"/>
      <c r="FMZ2387" s="467"/>
      <c r="FNA2387" s="467"/>
      <c r="FNB2387" s="467"/>
      <c r="FNC2387" s="467"/>
      <c r="FND2387" s="467"/>
      <c r="FNE2387" s="467"/>
      <c r="FNF2387" s="467"/>
      <c r="FNG2387" s="467"/>
      <c r="FNH2387" s="467"/>
      <c r="FNI2387" s="467"/>
      <c r="FNJ2387" s="467"/>
      <c r="FNK2387" s="467"/>
      <c r="FNL2387" s="467"/>
      <c r="FNM2387" s="467"/>
      <c r="FNN2387" s="467"/>
      <c r="FNO2387" s="467"/>
      <c r="FNP2387" s="467"/>
      <c r="FNQ2387" s="467"/>
      <c r="FNR2387" s="467"/>
      <c r="FNS2387" s="467"/>
      <c r="FNT2387" s="1055"/>
      <c r="FNU2387" s="695"/>
      <c r="FNV2387" s="696"/>
      <c r="FNW2387" s="696"/>
      <c r="FNX2387" s="697"/>
      <c r="FNY2387" s="697"/>
      <c r="FNZ2387" s="473"/>
      <c r="FOA2387" s="470"/>
      <c r="FOB2387" s="470"/>
      <c r="FOC2387" s="470"/>
      <c r="FOD2387" s="677"/>
      <c r="FOE2387" s="470"/>
      <c r="FOF2387" s="467"/>
      <c r="FOG2387" s="559"/>
      <c r="FOH2387" s="467"/>
      <c r="FOI2387" s="467"/>
      <c r="FOJ2387" s="467"/>
      <c r="FOK2387" s="467"/>
      <c r="FOL2387" s="467"/>
      <c r="FOM2387" s="467"/>
      <c r="FON2387" s="467"/>
      <c r="FOO2387" s="467"/>
      <c r="FOP2387" s="467"/>
      <c r="FOQ2387" s="467"/>
      <c r="FOR2387" s="467"/>
      <c r="FOS2387" s="467"/>
      <c r="FOT2387" s="467"/>
      <c r="FOU2387" s="467"/>
      <c r="FOV2387" s="467"/>
      <c r="FOW2387" s="467"/>
      <c r="FOX2387" s="467"/>
      <c r="FOY2387" s="467"/>
      <c r="FOZ2387" s="467"/>
      <c r="FPA2387" s="467"/>
      <c r="FPB2387" s="467"/>
      <c r="FPC2387" s="467"/>
      <c r="FPD2387" s="1055"/>
      <c r="FPE2387" s="695"/>
      <c r="FPF2387" s="696"/>
      <c r="FPG2387" s="696"/>
      <c r="FPH2387" s="697"/>
      <c r="FPI2387" s="697"/>
      <c r="FPJ2387" s="473"/>
      <c r="FPK2387" s="470"/>
      <c r="FPL2387" s="470"/>
      <c r="FPM2387" s="470"/>
      <c r="FPN2387" s="677"/>
      <c r="FPO2387" s="470"/>
      <c r="FPP2387" s="467"/>
      <c r="FPQ2387" s="559"/>
      <c r="FPR2387" s="467"/>
      <c r="FPS2387" s="467"/>
      <c r="FPT2387" s="467"/>
      <c r="FPU2387" s="467"/>
      <c r="FPV2387" s="467"/>
      <c r="FPW2387" s="467"/>
      <c r="FPX2387" s="467"/>
      <c r="FPY2387" s="467"/>
      <c r="FPZ2387" s="467"/>
      <c r="FQA2387" s="467"/>
      <c r="FQB2387" s="467"/>
      <c r="FQC2387" s="467"/>
      <c r="FQD2387" s="467"/>
      <c r="FQE2387" s="467"/>
      <c r="FQF2387" s="467"/>
      <c r="FQG2387" s="467"/>
      <c r="FQH2387" s="467"/>
      <c r="FQI2387" s="467"/>
      <c r="FQJ2387" s="467"/>
      <c r="FQK2387" s="467"/>
      <c r="FQL2387" s="467"/>
      <c r="FQM2387" s="467"/>
      <c r="FQN2387" s="1055"/>
      <c r="FQO2387" s="695"/>
      <c r="FQP2387" s="696"/>
      <c r="FQQ2387" s="696"/>
      <c r="FQR2387" s="697"/>
      <c r="FQS2387" s="697"/>
      <c r="FQT2387" s="473"/>
      <c r="FQU2387" s="470"/>
      <c r="FQV2387" s="470"/>
      <c r="FQW2387" s="470"/>
      <c r="FQX2387" s="677"/>
      <c r="FQY2387" s="470"/>
      <c r="FQZ2387" s="467"/>
      <c r="FRA2387" s="559"/>
      <c r="FRB2387" s="467"/>
      <c r="FRC2387" s="467"/>
      <c r="FRD2387" s="467"/>
      <c r="FRE2387" s="467"/>
      <c r="FRF2387" s="467"/>
      <c r="FRG2387" s="467"/>
      <c r="FRH2387" s="467"/>
      <c r="FRI2387" s="467"/>
      <c r="FRJ2387" s="467"/>
      <c r="FRK2387" s="467"/>
      <c r="FRL2387" s="467"/>
      <c r="FRM2387" s="467"/>
      <c r="FRN2387" s="467"/>
      <c r="FRO2387" s="467"/>
      <c r="FRP2387" s="467"/>
      <c r="FRQ2387" s="467"/>
      <c r="FRR2387" s="467"/>
      <c r="FRS2387" s="467"/>
      <c r="FRT2387" s="467"/>
      <c r="FRU2387" s="467"/>
      <c r="FRV2387" s="467"/>
      <c r="FRW2387" s="467"/>
      <c r="FRX2387" s="1055"/>
      <c r="FRY2387" s="695"/>
      <c r="FRZ2387" s="696"/>
      <c r="FSA2387" s="696"/>
      <c r="FSB2387" s="697"/>
      <c r="FSC2387" s="697"/>
      <c r="FSD2387" s="473"/>
      <c r="FSE2387" s="470"/>
      <c r="FSF2387" s="470"/>
      <c r="FSG2387" s="470"/>
      <c r="FSH2387" s="677"/>
      <c r="FSI2387" s="470"/>
      <c r="FSJ2387" s="467"/>
      <c r="FSK2387" s="559"/>
      <c r="FSL2387" s="467"/>
      <c r="FSM2387" s="467"/>
      <c r="FSN2387" s="467"/>
      <c r="FSO2387" s="467"/>
      <c r="FSP2387" s="467"/>
      <c r="FSQ2387" s="467"/>
      <c r="FSR2387" s="467"/>
      <c r="FSS2387" s="467"/>
      <c r="FST2387" s="467"/>
      <c r="FSU2387" s="467"/>
      <c r="FSV2387" s="467"/>
      <c r="FSW2387" s="467"/>
      <c r="FSX2387" s="467"/>
      <c r="FSY2387" s="467"/>
      <c r="FSZ2387" s="467"/>
      <c r="FTA2387" s="467"/>
      <c r="FTB2387" s="467"/>
      <c r="FTC2387" s="467"/>
      <c r="FTD2387" s="467"/>
      <c r="FTE2387" s="467"/>
      <c r="FTF2387" s="467"/>
      <c r="FTG2387" s="467"/>
      <c r="FTH2387" s="1055"/>
      <c r="FTI2387" s="695"/>
      <c r="FTJ2387" s="696"/>
      <c r="FTK2387" s="696"/>
      <c r="FTL2387" s="697"/>
      <c r="FTM2387" s="697"/>
      <c r="FTN2387" s="473"/>
      <c r="FTO2387" s="470"/>
      <c r="FTP2387" s="470"/>
      <c r="FTQ2387" s="470"/>
      <c r="FTR2387" s="677"/>
      <c r="FTS2387" s="470"/>
      <c r="FTT2387" s="467"/>
      <c r="FTU2387" s="559"/>
      <c r="FTV2387" s="467"/>
      <c r="FTW2387" s="467"/>
      <c r="FTX2387" s="467"/>
      <c r="FTY2387" s="467"/>
      <c r="FTZ2387" s="467"/>
      <c r="FUA2387" s="467"/>
      <c r="FUB2387" s="467"/>
      <c r="FUC2387" s="467"/>
      <c r="FUD2387" s="467"/>
      <c r="FUE2387" s="467"/>
      <c r="FUF2387" s="467"/>
      <c r="FUG2387" s="467"/>
      <c r="FUH2387" s="467"/>
      <c r="FUI2387" s="467"/>
      <c r="FUJ2387" s="467"/>
      <c r="FUK2387" s="467"/>
      <c r="FUL2387" s="467"/>
      <c r="FUM2387" s="467"/>
      <c r="FUN2387" s="467"/>
      <c r="FUO2387" s="467"/>
      <c r="FUP2387" s="467"/>
      <c r="FUQ2387" s="467"/>
      <c r="FUR2387" s="1055"/>
      <c r="FUS2387" s="695"/>
      <c r="FUT2387" s="696"/>
      <c r="FUU2387" s="696"/>
      <c r="FUV2387" s="697"/>
      <c r="FUW2387" s="697"/>
      <c r="FUX2387" s="473"/>
      <c r="FUY2387" s="470"/>
      <c r="FUZ2387" s="470"/>
      <c r="FVA2387" s="470"/>
      <c r="FVB2387" s="677"/>
      <c r="FVC2387" s="470"/>
      <c r="FVD2387" s="467"/>
      <c r="FVE2387" s="559"/>
      <c r="FVF2387" s="467"/>
      <c r="FVG2387" s="467"/>
      <c r="FVH2387" s="467"/>
      <c r="FVI2387" s="467"/>
      <c r="FVJ2387" s="467"/>
      <c r="FVK2387" s="467"/>
      <c r="FVL2387" s="467"/>
      <c r="FVM2387" s="467"/>
      <c r="FVN2387" s="467"/>
      <c r="FVO2387" s="467"/>
      <c r="FVP2387" s="467"/>
      <c r="FVQ2387" s="467"/>
      <c r="FVR2387" s="467"/>
      <c r="FVS2387" s="467"/>
      <c r="FVT2387" s="467"/>
      <c r="FVU2387" s="467"/>
      <c r="FVV2387" s="467"/>
      <c r="FVW2387" s="467"/>
      <c r="FVX2387" s="467"/>
      <c r="FVY2387" s="467"/>
      <c r="FVZ2387" s="467"/>
      <c r="FWA2387" s="467"/>
      <c r="FWB2387" s="1055"/>
      <c r="FWC2387" s="695"/>
      <c r="FWD2387" s="696"/>
      <c r="FWE2387" s="696"/>
      <c r="FWF2387" s="697"/>
      <c r="FWG2387" s="697"/>
      <c r="FWH2387" s="473"/>
      <c r="FWI2387" s="470"/>
      <c r="FWJ2387" s="470"/>
      <c r="FWK2387" s="470"/>
      <c r="FWL2387" s="677"/>
      <c r="FWM2387" s="470"/>
      <c r="FWN2387" s="467"/>
      <c r="FWO2387" s="559"/>
      <c r="FWP2387" s="467"/>
      <c r="FWQ2387" s="467"/>
      <c r="FWR2387" s="467"/>
      <c r="FWS2387" s="467"/>
      <c r="FWT2387" s="467"/>
      <c r="FWU2387" s="467"/>
      <c r="FWV2387" s="467"/>
      <c r="FWW2387" s="467"/>
      <c r="FWX2387" s="467"/>
      <c r="FWY2387" s="467"/>
      <c r="FWZ2387" s="467"/>
      <c r="FXA2387" s="467"/>
      <c r="FXB2387" s="467"/>
      <c r="FXC2387" s="467"/>
      <c r="FXD2387" s="467"/>
      <c r="FXE2387" s="467"/>
      <c r="FXF2387" s="467"/>
      <c r="FXG2387" s="467"/>
      <c r="FXH2387" s="467"/>
      <c r="FXI2387" s="467"/>
      <c r="FXJ2387" s="467"/>
      <c r="FXK2387" s="467"/>
      <c r="FXL2387" s="1055"/>
      <c r="FXM2387" s="695"/>
      <c r="FXN2387" s="696"/>
      <c r="FXO2387" s="696"/>
      <c r="FXP2387" s="697"/>
      <c r="FXQ2387" s="697"/>
      <c r="FXR2387" s="473"/>
      <c r="FXS2387" s="470"/>
      <c r="FXT2387" s="470"/>
      <c r="FXU2387" s="470"/>
      <c r="FXV2387" s="677"/>
      <c r="FXW2387" s="470"/>
      <c r="FXX2387" s="467"/>
      <c r="FXY2387" s="559"/>
      <c r="FXZ2387" s="467"/>
      <c r="FYA2387" s="467"/>
      <c r="FYB2387" s="467"/>
      <c r="FYC2387" s="467"/>
      <c r="FYD2387" s="467"/>
      <c r="FYE2387" s="467"/>
      <c r="FYF2387" s="467"/>
      <c r="FYG2387" s="467"/>
      <c r="FYH2387" s="467"/>
      <c r="FYI2387" s="467"/>
      <c r="FYJ2387" s="467"/>
      <c r="FYK2387" s="467"/>
      <c r="FYL2387" s="467"/>
      <c r="FYM2387" s="467"/>
      <c r="FYN2387" s="467"/>
      <c r="FYO2387" s="467"/>
      <c r="FYP2387" s="467"/>
      <c r="FYQ2387" s="467"/>
      <c r="FYR2387" s="467"/>
      <c r="FYS2387" s="467"/>
      <c r="FYT2387" s="467"/>
      <c r="FYU2387" s="467"/>
      <c r="FYV2387" s="1055"/>
      <c r="FYW2387" s="695"/>
      <c r="FYX2387" s="696"/>
      <c r="FYY2387" s="696"/>
      <c r="FYZ2387" s="697"/>
      <c r="FZA2387" s="697"/>
      <c r="FZB2387" s="473"/>
      <c r="FZC2387" s="470"/>
      <c r="FZD2387" s="470"/>
      <c r="FZE2387" s="470"/>
      <c r="FZF2387" s="677"/>
      <c r="FZG2387" s="470"/>
      <c r="FZH2387" s="467"/>
      <c r="FZI2387" s="559"/>
      <c r="FZJ2387" s="467"/>
      <c r="FZK2387" s="467"/>
      <c r="FZL2387" s="467"/>
      <c r="FZM2387" s="467"/>
      <c r="FZN2387" s="467"/>
      <c r="FZO2387" s="467"/>
      <c r="FZP2387" s="467"/>
      <c r="FZQ2387" s="467"/>
      <c r="FZR2387" s="467"/>
      <c r="FZS2387" s="467"/>
      <c r="FZT2387" s="467"/>
      <c r="FZU2387" s="467"/>
      <c r="FZV2387" s="467"/>
      <c r="FZW2387" s="467"/>
      <c r="FZX2387" s="467"/>
      <c r="FZY2387" s="467"/>
      <c r="FZZ2387" s="467"/>
      <c r="GAA2387" s="467"/>
      <c r="GAB2387" s="467"/>
      <c r="GAC2387" s="467"/>
      <c r="GAD2387" s="467"/>
      <c r="GAE2387" s="467"/>
      <c r="GAF2387" s="1055"/>
      <c r="GAG2387" s="695"/>
      <c r="GAH2387" s="696"/>
      <c r="GAI2387" s="696"/>
      <c r="GAJ2387" s="697"/>
      <c r="GAK2387" s="697"/>
      <c r="GAL2387" s="473"/>
      <c r="GAM2387" s="470"/>
      <c r="GAN2387" s="470"/>
      <c r="GAO2387" s="470"/>
      <c r="GAP2387" s="677"/>
      <c r="GAQ2387" s="470"/>
      <c r="GAR2387" s="467"/>
      <c r="GAS2387" s="559"/>
      <c r="GAT2387" s="467"/>
      <c r="GAU2387" s="467"/>
      <c r="GAV2387" s="467"/>
      <c r="GAW2387" s="467"/>
      <c r="GAX2387" s="467"/>
      <c r="GAY2387" s="467"/>
      <c r="GAZ2387" s="467"/>
      <c r="GBA2387" s="467"/>
      <c r="GBB2387" s="467"/>
      <c r="GBC2387" s="467"/>
      <c r="GBD2387" s="467"/>
      <c r="GBE2387" s="467"/>
      <c r="GBF2387" s="467"/>
      <c r="GBG2387" s="467"/>
      <c r="GBH2387" s="467"/>
      <c r="GBI2387" s="467"/>
      <c r="GBJ2387" s="467"/>
      <c r="GBK2387" s="467"/>
      <c r="GBL2387" s="467"/>
      <c r="GBM2387" s="467"/>
      <c r="GBN2387" s="467"/>
      <c r="GBO2387" s="467"/>
      <c r="GBP2387" s="1055"/>
      <c r="GBQ2387" s="695"/>
      <c r="GBR2387" s="696"/>
      <c r="GBS2387" s="696"/>
      <c r="GBT2387" s="697"/>
      <c r="GBU2387" s="697"/>
      <c r="GBV2387" s="473"/>
      <c r="GBW2387" s="470"/>
      <c r="GBX2387" s="470"/>
      <c r="GBY2387" s="470"/>
      <c r="GBZ2387" s="677"/>
      <c r="GCA2387" s="470"/>
      <c r="GCB2387" s="467"/>
      <c r="GCC2387" s="559"/>
      <c r="GCD2387" s="467"/>
      <c r="GCE2387" s="467"/>
      <c r="GCF2387" s="467"/>
      <c r="GCG2387" s="467"/>
      <c r="GCH2387" s="467"/>
      <c r="GCI2387" s="467"/>
      <c r="GCJ2387" s="467"/>
      <c r="GCK2387" s="467"/>
      <c r="GCL2387" s="467"/>
      <c r="GCM2387" s="467"/>
      <c r="GCN2387" s="467"/>
      <c r="GCO2387" s="467"/>
      <c r="GCP2387" s="467"/>
      <c r="GCQ2387" s="467"/>
      <c r="GCR2387" s="467"/>
      <c r="GCS2387" s="467"/>
      <c r="GCT2387" s="467"/>
      <c r="GCU2387" s="467"/>
      <c r="GCV2387" s="467"/>
      <c r="GCW2387" s="467"/>
      <c r="GCX2387" s="467"/>
      <c r="GCY2387" s="467"/>
      <c r="GCZ2387" s="1055"/>
      <c r="GDA2387" s="695"/>
      <c r="GDB2387" s="696"/>
      <c r="GDC2387" s="696"/>
      <c r="GDD2387" s="697"/>
      <c r="GDE2387" s="697"/>
      <c r="GDF2387" s="473"/>
      <c r="GDG2387" s="470"/>
      <c r="GDH2387" s="470"/>
      <c r="GDI2387" s="470"/>
      <c r="GDJ2387" s="677"/>
      <c r="GDK2387" s="470"/>
      <c r="GDL2387" s="467"/>
      <c r="GDM2387" s="559"/>
      <c r="GDN2387" s="467"/>
      <c r="GDO2387" s="467"/>
      <c r="GDP2387" s="467"/>
      <c r="GDQ2387" s="467"/>
      <c r="GDR2387" s="467"/>
      <c r="GDS2387" s="467"/>
      <c r="GDT2387" s="467"/>
      <c r="GDU2387" s="467"/>
      <c r="GDV2387" s="467"/>
      <c r="GDW2387" s="467"/>
      <c r="GDX2387" s="467"/>
      <c r="GDY2387" s="467"/>
      <c r="GDZ2387" s="467"/>
      <c r="GEA2387" s="467"/>
      <c r="GEB2387" s="467"/>
      <c r="GEC2387" s="467"/>
      <c r="GED2387" s="467"/>
      <c r="GEE2387" s="467"/>
      <c r="GEF2387" s="467"/>
      <c r="GEG2387" s="467"/>
      <c r="GEH2387" s="467"/>
      <c r="GEI2387" s="467"/>
      <c r="GEJ2387" s="1055"/>
      <c r="GEK2387" s="695"/>
      <c r="GEL2387" s="696"/>
      <c r="GEM2387" s="696"/>
      <c r="GEN2387" s="697"/>
      <c r="GEO2387" s="697"/>
      <c r="GEP2387" s="473"/>
      <c r="GEQ2387" s="470"/>
      <c r="GER2387" s="470"/>
      <c r="GES2387" s="470"/>
      <c r="GET2387" s="677"/>
      <c r="GEU2387" s="470"/>
      <c r="GEV2387" s="467"/>
      <c r="GEW2387" s="559"/>
      <c r="GEX2387" s="467"/>
      <c r="GEY2387" s="467"/>
      <c r="GEZ2387" s="467"/>
      <c r="GFA2387" s="467"/>
      <c r="GFB2387" s="467"/>
      <c r="GFC2387" s="467"/>
      <c r="GFD2387" s="467"/>
      <c r="GFE2387" s="467"/>
      <c r="GFF2387" s="467"/>
      <c r="GFG2387" s="467"/>
      <c r="GFH2387" s="467"/>
      <c r="GFI2387" s="467"/>
      <c r="GFJ2387" s="467"/>
      <c r="GFK2387" s="467"/>
      <c r="GFL2387" s="467"/>
      <c r="GFM2387" s="467"/>
      <c r="GFN2387" s="467"/>
      <c r="GFO2387" s="467"/>
      <c r="GFP2387" s="467"/>
      <c r="GFQ2387" s="467"/>
      <c r="GFR2387" s="467"/>
      <c r="GFS2387" s="467"/>
      <c r="GFT2387" s="1055"/>
      <c r="GFU2387" s="695"/>
      <c r="GFV2387" s="696"/>
      <c r="GFW2387" s="696"/>
      <c r="GFX2387" s="697"/>
      <c r="GFY2387" s="697"/>
      <c r="GFZ2387" s="473"/>
      <c r="GGA2387" s="470"/>
      <c r="GGB2387" s="470"/>
      <c r="GGC2387" s="470"/>
      <c r="GGD2387" s="677"/>
      <c r="GGE2387" s="470"/>
      <c r="GGF2387" s="467"/>
      <c r="GGG2387" s="559"/>
      <c r="GGH2387" s="467"/>
      <c r="GGI2387" s="467"/>
      <c r="GGJ2387" s="467"/>
      <c r="GGK2387" s="467"/>
      <c r="GGL2387" s="467"/>
      <c r="GGM2387" s="467"/>
      <c r="GGN2387" s="467"/>
      <c r="GGO2387" s="467"/>
      <c r="GGP2387" s="467"/>
      <c r="GGQ2387" s="467"/>
      <c r="GGR2387" s="467"/>
      <c r="GGS2387" s="467"/>
      <c r="GGT2387" s="467"/>
      <c r="GGU2387" s="467"/>
      <c r="GGV2387" s="467"/>
      <c r="GGW2387" s="467"/>
      <c r="GGX2387" s="467"/>
      <c r="GGY2387" s="467"/>
      <c r="GGZ2387" s="467"/>
      <c r="GHA2387" s="467"/>
      <c r="GHB2387" s="467"/>
      <c r="GHC2387" s="467"/>
      <c r="GHD2387" s="1055"/>
      <c r="GHE2387" s="695"/>
      <c r="GHF2387" s="696"/>
      <c r="GHG2387" s="696"/>
      <c r="GHH2387" s="697"/>
      <c r="GHI2387" s="697"/>
      <c r="GHJ2387" s="473"/>
      <c r="GHK2387" s="470"/>
      <c r="GHL2387" s="470"/>
      <c r="GHM2387" s="470"/>
      <c r="GHN2387" s="677"/>
      <c r="GHO2387" s="470"/>
      <c r="GHP2387" s="467"/>
      <c r="GHQ2387" s="559"/>
      <c r="GHR2387" s="467"/>
      <c r="GHS2387" s="467"/>
      <c r="GHT2387" s="467"/>
      <c r="GHU2387" s="467"/>
      <c r="GHV2387" s="467"/>
      <c r="GHW2387" s="467"/>
      <c r="GHX2387" s="467"/>
      <c r="GHY2387" s="467"/>
      <c r="GHZ2387" s="467"/>
      <c r="GIA2387" s="467"/>
      <c r="GIB2387" s="467"/>
      <c r="GIC2387" s="467"/>
      <c r="GID2387" s="467"/>
      <c r="GIE2387" s="467"/>
      <c r="GIF2387" s="467"/>
      <c r="GIG2387" s="467"/>
      <c r="GIH2387" s="467"/>
      <c r="GII2387" s="467"/>
      <c r="GIJ2387" s="467"/>
      <c r="GIK2387" s="467"/>
      <c r="GIL2387" s="467"/>
      <c r="GIM2387" s="467"/>
      <c r="GIN2387" s="1055"/>
      <c r="GIO2387" s="695"/>
      <c r="GIP2387" s="696"/>
      <c r="GIQ2387" s="696"/>
      <c r="GIR2387" s="697"/>
      <c r="GIS2387" s="697"/>
      <c r="GIT2387" s="473"/>
      <c r="GIU2387" s="470"/>
      <c r="GIV2387" s="470"/>
      <c r="GIW2387" s="470"/>
      <c r="GIX2387" s="677"/>
      <c r="GIY2387" s="470"/>
      <c r="GIZ2387" s="467"/>
      <c r="GJA2387" s="559"/>
      <c r="GJB2387" s="467"/>
      <c r="GJC2387" s="467"/>
      <c r="GJD2387" s="467"/>
      <c r="GJE2387" s="467"/>
      <c r="GJF2387" s="467"/>
      <c r="GJG2387" s="467"/>
      <c r="GJH2387" s="467"/>
      <c r="GJI2387" s="467"/>
      <c r="GJJ2387" s="467"/>
      <c r="GJK2387" s="467"/>
      <c r="GJL2387" s="467"/>
      <c r="GJM2387" s="467"/>
      <c r="GJN2387" s="467"/>
      <c r="GJO2387" s="467"/>
      <c r="GJP2387" s="467"/>
      <c r="GJQ2387" s="467"/>
      <c r="GJR2387" s="467"/>
      <c r="GJS2387" s="467"/>
      <c r="GJT2387" s="467"/>
      <c r="GJU2387" s="467"/>
      <c r="GJV2387" s="467"/>
      <c r="GJW2387" s="467"/>
      <c r="GJX2387" s="1055"/>
      <c r="GJY2387" s="695"/>
      <c r="GJZ2387" s="696"/>
      <c r="GKA2387" s="696"/>
      <c r="GKB2387" s="697"/>
      <c r="GKC2387" s="697"/>
      <c r="GKD2387" s="473"/>
      <c r="GKE2387" s="470"/>
      <c r="GKF2387" s="470"/>
      <c r="GKG2387" s="470"/>
      <c r="GKH2387" s="677"/>
      <c r="GKI2387" s="470"/>
      <c r="GKJ2387" s="467"/>
      <c r="GKK2387" s="559"/>
      <c r="GKL2387" s="467"/>
      <c r="GKM2387" s="467"/>
      <c r="GKN2387" s="467"/>
      <c r="GKO2387" s="467"/>
      <c r="GKP2387" s="467"/>
      <c r="GKQ2387" s="467"/>
      <c r="GKR2387" s="467"/>
      <c r="GKS2387" s="467"/>
      <c r="GKT2387" s="467"/>
      <c r="GKU2387" s="467"/>
      <c r="GKV2387" s="467"/>
      <c r="GKW2387" s="467"/>
      <c r="GKX2387" s="467"/>
      <c r="GKY2387" s="467"/>
      <c r="GKZ2387" s="467"/>
      <c r="GLA2387" s="467"/>
      <c r="GLB2387" s="467"/>
      <c r="GLC2387" s="467"/>
      <c r="GLD2387" s="467"/>
      <c r="GLE2387" s="467"/>
      <c r="GLF2387" s="467"/>
      <c r="GLG2387" s="467"/>
      <c r="GLH2387" s="1055"/>
      <c r="GLI2387" s="695"/>
      <c r="GLJ2387" s="696"/>
      <c r="GLK2387" s="696"/>
      <c r="GLL2387" s="697"/>
      <c r="GLM2387" s="697"/>
      <c r="GLN2387" s="473"/>
      <c r="GLO2387" s="470"/>
      <c r="GLP2387" s="470"/>
      <c r="GLQ2387" s="470"/>
      <c r="GLR2387" s="677"/>
      <c r="GLS2387" s="470"/>
      <c r="GLT2387" s="467"/>
      <c r="GLU2387" s="559"/>
      <c r="GLV2387" s="467"/>
      <c r="GLW2387" s="467"/>
      <c r="GLX2387" s="467"/>
      <c r="GLY2387" s="467"/>
      <c r="GLZ2387" s="467"/>
      <c r="GMA2387" s="467"/>
      <c r="GMB2387" s="467"/>
      <c r="GMC2387" s="467"/>
      <c r="GMD2387" s="467"/>
      <c r="GME2387" s="467"/>
      <c r="GMF2387" s="467"/>
      <c r="GMG2387" s="467"/>
      <c r="GMH2387" s="467"/>
      <c r="GMI2387" s="467"/>
      <c r="GMJ2387" s="467"/>
      <c r="GMK2387" s="467"/>
      <c r="GML2387" s="467"/>
      <c r="GMM2387" s="467"/>
      <c r="GMN2387" s="467"/>
      <c r="GMO2387" s="467"/>
      <c r="GMP2387" s="467"/>
      <c r="GMQ2387" s="467"/>
      <c r="GMR2387" s="1055"/>
      <c r="GMS2387" s="695"/>
      <c r="GMT2387" s="696"/>
      <c r="GMU2387" s="696"/>
      <c r="GMV2387" s="697"/>
      <c r="GMW2387" s="697"/>
      <c r="GMX2387" s="473"/>
      <c r="GMY2387" s="470"/>
      <c r="GMZ2387" s="470"/>
      <c r="GNA2387" s="470"/>
      <c r="GNB2387" s="677"/>
      <c r="GNC2387" s="470"/>
      <c r="GND2387" s="467"/>
      <c r="GNE2387" s="559"/>
      <c r="GNF2387" s="467"/>
      <c r="GNG2387" s="467"/>
      <c r="GNH2387" s="467"/>
      <c r="GNI2387" s="467"/>
      <c r="GNJ2387" s="467"/>
      <c r="GNK2387" s="467"/>
      <c r="GNL2387" s="467"/>
      <c r="GNM2387" s="467"/>
      <c r="GNN2387" s="467"/>
      <c r="GNO2387" s="467"/>
      <c r="GNP2387" s="467"/>
      <c r="GNQ2387" s="467"/>
      <c r="GNR2387" s="467"/>
      <c r="GNS2387" s="467"/>
      <c r="GNT2387" s="467"/>
      <c r="GNU2387" s="467"/>
      <c r="GNV2387" s="467"/>
      <c r="GNW2387" s="467"/>
      <c r="GNX2387" s="467"/>
      <c r="GNY2387" s="467"/>
      <c r="GNZ2387" s="467"/>
      <c r="GOA2387" s="467"/>
      <c r="GOB2387" s="1055"/>
      <c r="GOC2387" s="695"/>
      <c r="GOD2387" s="696"/>
      <c r="GOE2387" s="696"/>
      <c r="GOF2387" s="697"/>
      <c r="GOG2387" s="697"/>
      <c r="GOH2387" s="473"/>
      <c r="GOI2387" s="470"/>
      <c r="GOJ2387" s="470"/>
      <c r="GOK2387" s="470"/>
      <c r="GOL2387" s="677"/>
      <c r="GOM2387" s="470"/>
      <c r="GON2387" s="467"/>
      <c r="GOO2387" s="559"/>
      <c r="GOP2387" s="467"/>
      <c r="GOQ2387" s="467"/>
      <c r="GOR2387" s="467"/>
      <c r="GOS2387" s="467"/>
      <c r="GOT2387" s="467"/>
      <c r="GOU2387" s="467"/>
      <c r="GOV2387" s="467"/>
      <c r="GOW2387" s="467"/>
      <c r="GOX2387" s="467"/>
      <c r="GOY2387" s="467"/>
      <c r="GOZ2387" s="467"/>
      <c r="GPA2387" s="467"/>
      <c r="GPB2387" s="467"/>
      <c r="GPC2387" s="467"/>
      <c r="GPD2387" s="467"/>
      <c r="GPE2387" s="467"/>
      <c r="GPF2387" s="467"/>
      <c r="GPG2387" s="467"/>
      <c r="GPH2387" s="467"/>
      <c r="GPI2387" s="467"/>
      <c r="GPJ2387" s="467"/>
      <c r="GPK2387" s="467"/>
      <c r="GPL2387" s="1055"/>
      <c r="GPM2387" s="695"/>
      <c r="GPN2387" s="696"/>
      <c r="GPO2387" s="696"/>
      <c r="GPP2387" s="697"/>
      <c r="GPQ2387" s="697"/>
      <c r="GPR2387" s="473"/>
      <c r="GPS2387" s="470"/>
      <c r="GPT2387" s="470"/>
      <c r="GPU2387" s="470"/>
      <c r="GPV2387" s="677"/>
      <c r="GPW2387" s="470"/>
      <c r="GPX2387" s="467"/>
      <c r="GPY2387" s="559"/>
      <c r="GPZ2387" s="467"/>
      <c r="GQA2387" s="467"/>
      <c r="GQB2387" s="467"/>
      <c r="GQC2387" s="467"/>
      <c r="GQD2387" s="467"/>
      <c r="GQE2387" s="467"/>
      <c r="GQF2387" s="467"/>
      <c r="GQG2387" s="467"/>
      <c r="GQH2387" s="467"/>
      <c r="GQI2387" s="467"/>
      <c r="GQJ2387" s="467"/>
      <c r="GQK2387" s="467"/>
      <c r="GQL2387" s="467"/>
      <c r="GQM2387" s="467"/>
      <c r="GQN2387" s="467"/>
      <c r="GQO2387" s="467"/>
      <c r="GQP2387" s="467"/>
      <c r="GQQ2387" s="467"/>
      <c r="GQR2387" s="467"/>
      <c r="GQS2387" s="467"/>
      <c r="GQT2387" s="467"/>
      <c r="GQU2387" s="467"/>
      <c r="GQV2387" s="1055"/>
      <c r="GQW2387" s="695"/>
      <c r="GQX2387" s="696"/>
      <c r="GQY2387" s="696"/>
      <c r="GQZ2387" s="697"/>
      <c r="GRA2387" s="697"/>
      <c r="GRB2387" s="473"/>
      <c r="GRC2387" s="470"/>
      <c r="GRD2387" s="470"/>
      <c r="GRE2387" s="470"/>
      <c r="GRF2387" s="677"/>
      <c r="GRG2387" s="470"/>
      <c r="GRH2387" s="467"/>
      <c r="GRI2387" s="559"/>
      <c r="GRJ2387" s="467"/>
      <c r="GRK2387" s="467"/>
      <c r="GRL2387" s="467"/>
      <c r="GRM2387" s="467"/>
      <c r="GRN2387" s="467"/>
      <c r="GRO2387" s="467"/>
      <c r="GRP2387" s="467"/>
      <c r="GRQ2387" s="467"/>
      <c r="GRR2387" s="467"/>
      <c r="GRS2387" s="467"/>
      <c r="GRT2387" s="467"/>
      <c r="GRU2387" s="467"/>
      <c r="GRV2387" s="467"/>
      <c r="GRW2387" s="467"/>
      <c r="GRX2387" s="467"/>
      <c r="GRY2387" s="467"/>
      <c r="GRZ2387" s="467"/>
      <c r="GSA2387" s="467"/>
      <c r="GSB2387" s="467"/>
      <c r="GSC2387" s="467"/>
      <c r="GSD2387" s="467"/>
      <c r="GSE2387" s="467"/>
      <c r="GSF2387" s="1055"/>
      <c r="GSG2387" s="695"/>
      <c r="GSH2387" s="696"/>
      <c r="GSI2387" s="696"/>
      <c r="GSJ2387" s="697"/>
      <c r="GSK2387" s="697"/>
      <c r="GSL2387" s="473"/>
      <c r="GSM2387" s="470"/>
      <c r="GSN2387" s="470"/>
      <c r="GSO2387" s="470"/>
      <c r="GSP2387" s="677"/>
      <c r="GSQ2387" s="470"/>
      <c r="GSR2387" s="467"/>
      <c r="GSS2387" s="559"/>
      <c r="GST2387" s="467"/>
      <c r="GSU2387" s="467"/>
      <c r="GSV2387" s="467"/>
      <c r="GSW2387" s="467"/>
      <c r="GSX2387" s="467"/>
      <c r="GSY2387" s="467"/>
      <c r="GSZ2387" s="467"/>
      <c r="GTA2387" s="467"/>
      <c r="GTB2387" s="467"/>
      <c r="GTC2387" s="467"/>
      <c r="GTD2387" s="467"/>
      <c r="GTE2387" s="467"/>
      <c r="GTF2387" s="467"/>
      <c r="GTG2387" s="467"/>
      <c r="GTH2387" s="467"/>
      <c r="GTI2387" s="467"/>
      <c r="GTJ2387" s="467"/>
      <c r="GTK2387" s="467"/>
      <c r="GTL2387" s="467"/>
      <c r="GTM2387" s="467"/>
      <c r="GTN2387" s="467"/>
      <c r="GTO2387" s="467"/>
      <c r="GTP2387" s="1055"/>
      <c r="GTQ2387" s="695"/>
      <c r="GTR2387" s="696"/>
      <c r="GTS2387" s="696"/>
      <c r="GTT2387" s="697"/>
      <c r="GTU2387" s="697"/>
      <c r="GTV2387" s="473"/>
      <c r="GTW2387" s="470"/>
      <c r="GTX2387" s="470"/>
      <c r="GTY2387" s="470"/>
      <c r="GTZ2387" s="677"/>
      <c r="GUA2387" s="470"/>
      <c r="GUB2387" s="467"/>
      <c r="GUC2387" s="559"/>
      <c r="GUD2387" s="467"/>
      <c r="GUE2387" s="467"/>
      <c r="GUF2387" s="467"/>
      <c r="GUG2387" s="467"/>
      <c r="GUH2387" s="467"/>
      <c r="GUI2387" s="467"/>
      <c r="GUJ2387" s="467"/>
      <c r="GUK2387" s="467"/>
      <c r="GUL2387" s="467"/>
      <c r="GUM2387" s="467"/>
      <c r="GUN2387" s="467"/>
      <c r="GUO2387" s="467"/>
      <c r="GUP2387" s="467"/>
      <c r="GUQ2387" s="467"/>
      <c r="GUR2387" s="467"/>
      <c r="GUS2387" s="467"/>
      <c r="GUT2387" s="467"/>
      <c r="GUU2387" s="467"/>
      <c r="GUV2387" s="467"/>
      <c r="GUW2387" s="467"/>
      <c r="GUX2387" s="467"/>
      <c r="GUY2387" s="467"/>
      <c r="GUZ2387" s="1055"/>
      <c r="GVA2387" s="695"/>
      <c r="GVB2387" s="696"/>
      <c r="GVC2387" s="696"/>
      <c r="GVD2387" s="697"/>
      <c r="GVE2387" s="697"/>
      <c r="GVF2387" s="473"/>
      <c r="GVG2387" s="470"/>
      <c r="GVH2387" s="470"/>
      <c r="GVI2387" s="470"/>
      <c r="GVJ2387" s="677"/>
      <c r="GVK2387" s="470"/>
      <c r="GVL2387" s="467"/>
      <c r="GVM2387" s="559"/>
      <c r="GVN2387" s="467"/>
      <c r="GVO2387" s="467"/>
      <c r="GVP2387" s="467"/>
      <c r="GVQ2387" s="467"/>
      <c r="GVR2387" s="467"/>
      <c r="GVS2387" s="467"/>
      <c r="GVT2387" s="467"/>
      <c r="GVU2387" s="467"/>
      <c r="GVV2387" s="467"/>
      <c r="GVW2387" s="467"/>
      <c r="GVX2387" s="467"/>
      <c r="GVY2387" s="467"/>
      <c r="GVZ2387" s="467"/>
      <c r="GWA2387" s="467"/>
      <c r="GWB2387" s="467"/>
      <c r="GWC2387" s="467"/>
      <c r="GWD2387" s="467"/>
      <c r="GWE2387" s="467"/>
      <c r="GWF2387" s="467"/>
      <c r="GWG2387" s="467"/>
      <c r="GWH2387" s="467"/>
      <c r="GWI2387" s="467"/>
      <c r="GWJ2387" s="1055"/>
      <c r="GWK2387" s="695"/>
      <c r="GWL2387" s="696"/>
      <c r="GWM2387" s="696"/>
      <c r="GWN2387" s="697"/>
      <c r="GWO2387" s="697"/>
      <c r="GWP2387" s="473"/>
      <c r="GWQ2387" s="470"/>
      <c r="GWR2387" s="470"/>
      <c r="GWS2387" s="470"/>
      <c r="GWT2387" s="677"/>
      <c r="GWU2387" s="470"/>
      <c r="GWV2387" s="467"/>
      <c r="GWW2387" s="559"/>
      <c r="GWX2387" s="467"/>
      <c r="GWY2387" s="467"/>
      <c r="GWZ2387" s="467"/>
      <c r="GXA2387" s="467"/>
      <c r="GXB2387" s="467"/>
      <c r="GXC2387" s="467"/>
      <c r="GXD2387" s="467"/>
      <c r="GXE2387" s="467"/>
      <c r="GXF2387" s="467"/>
      <c r="GXG2387" s="467"/>
      <c r="GXH2387" s="467"/>
      <c r="GXI2387" s="467"/>
      <c r="GXJ2387" s="467"/>
      <c r="GXK2387" s="467"/>
      <c r="GXL2387" s="467"/>
      <c r="GXM2387" s="467"/>
      <c r="GXN2387" s="467"/>
      <c r="GXO2387" s="467"/>
      <c r="GXP2387" s="467"/>
      <c r="GXQ2387" s="467"/>
      <c r="GXR2387" s="467"/>
      <c r="GXS2387" s="467"/>
      <c r="GXT2387" s="1055"/>
      <c r="GXU2387" s="695"/>
      <c r="GXV2387" s="696"/>
      <c r="GXW2387" s="696"/>
      <c r="GXX2387" s="697"/>
      <c r="GXY2387" s="697"/>
      <c r="GXZ2387" s="473"/>
      <c r="GYA2387" s="470"/>
      <c r="GYB2387" s="470"/>
      <c r="GYC2387" s="470"/>
      <c r="GYD2387" s="677"/>
      <c r="GYE2387" s="470"/>
      <c r="GYF2387" s="467"/>
      <c r="GYG2387" s="559"/>
      <c r="GYH2387" s="467"/>
      <c r="GYI2387" s="467"/>
      <c r="GYJ2387" s="467"/>
      <c r="GYK2387" s="467"/>
      <c r="GYL2387" s="467"/>
      <c r="GYM2387" s="467"/>
      <c r="GYN2387" s="467"/>
      <c r="GYO2387" s="467"/>
      <c r="GYP2387" s="467"/>
      <c r="GYQ2387" s="467"/>
      <c r="GYR2387" s="467"/>
      <c r="GYS2387" s="467"/>
      <c r="GYT2387" s="467"/>
      <c r="GYU2387" s="467"/>
      <c r="GYV2387" s="467"/>
      <c r="GYW2387" s="467"/>
      <c r="GYX2387" s="467"/>
      <c r="GYY2387" s="467"/>
      <c r="GYZ2387" s="467"/>
      <c r="GZA2387" s="467"/>
      <c r="GZB2387" s="467"/>
      <c r="GZC2387" s="467"/>
      <c r="GZD2387" s="1055"/>
      <c r="GZE2387" s="695"/>
      <c r="GZF2387" s="696"/>
      <c r="GZG2387" s="696"/>
      <c r="GZH2387" s="697"/>
      <c r="GZI2387" s="697"/>
      <c r="GZJ2387" s="473"/>
      <c r="GZK2387" s="470"/>
      <c r="GZL2387" s="470"/>
      <c r="GZM2387" s="470"/>
      <c r="GZN2387" s="677"/>
      <c r="GZO2387" s="470"/>
      <c r="GZP2387" s="467"/>
      <c r="GZQ2387" s="559"/>
      <c r="GZR2387" s="467"/>
      <c r="GZS2387" s="467"/>
      <c r="GZT2387" s="467"/>
      <c r="GZU2387" s="467"/>
      <c r="GZV2387" s="467"/>
      <c r="GZW2387" s="467"/>
      <c r="GZX2387" s="467"/>
      <c r="GZY2387" s="467"/>
      <c r="GZZ2387" s="467"/>
      <c r="HAA2387" s="467"/>
      <c r="HAB2387" s="467"/>
      <c r="HAC2387" s="467"/>
      <c r="HAD2387" s="467"/>
      <c r="HAE2387" s="467"/>
      <c r="HAF2387" s="467"/>
      <c r="HAG2387" s="467"/>
      <c r="HAH2387" s="467"/>
      <c r="HAI2387" s="467"/>
      <c r="HAJ2387" s="467"/>
      <c r="HAK2387" s="467"/>
      <c r="HAL2387" s="467"/>
      <c r="HAM2387" s="467"/>
      <c r="HAN2387" s="1055"/>
      <c r="HAO2387" s="695"/>
      <c r="HAP2387" s="696"/>
      <c r="HAQ2387" s="696"/>
      <c r="HAR2387" s="697"/>
      <c r="HAS2387" s="697"/>
      <c r="HAT2387" s="473"/>
      <c r="HAU2387" s="470"/>
      <c r="HAV2387" s="470"/>
      <c r="HAW2387" s="470"/>
      <c r="HAX2387" s="677"/>
      <c r="HAY2387" s="470"/>
      <c r="HAZ2387" s="467"/>
      <c r="HBA2387" s="559"/>
      <c r="HBB2387" s="467"/>
      <c r="HBC2387" s="467"/>
      <c r="HBD2387" s="467"/>
      <c r="HBE2387" s="467"/>
      <c r="HBF2387" s="467"/>
      <c r="HBG2387" s="467"/>
      <c r="HBH2387" s="467"/>
      <c r="HBI2387" s="467"/>
      <c r="HBJ2387" s="467"/>
      <c r="HBK2387" s="467"/>
      <c r="HBL2387" s="467"/>
      <c r="HBM2387" s="467"/>
      <c r="HBN2387" s="467"/>
      <c r="HBO2387" s="467"/>
      <c r="HBP2387" s="467"/>
      <c r="HBQ2387" s="467"/>
      <c r="HBR2387" s="467"/>
      <c r="HBS2387" s="467"/>
      <c r="HBT2387" s="467"/>
      <c r="HBU2387" s="467"/>
      <c r="HBV2387" s="467"/>
      <c r="HBW2387" s="467"/>
      <c r="HBX2387" s="1055"/>
      <c r="HBY2387" s="695"/>
      <c r="HBZ2387" s="696"/>
      <c r="HCA2387" s="696"/>
      <c r="HCB2387" s="697"/>
      <c r="HCC2387" s="697"/>
      <c r="HCD2387" s="473"/>
      <c r="HCE2387" s="470"/>
      <c r="HCF2387" s="470"/>
      <c r="HCG2387" s="470"/>
      <c r="HCH2387" s="677"/>
      <c r="HCI2387" s="470"/>
      <c r="HCJ2387" s="467"/>
      <c r="HCK2387" s="559"/>
      <c r="HCL2387" s="467"/>
      <c r="HCM2387" s="467"/>
      <c r="HCN2387" s="467"/>
      <c r="HCO2387" s="467"/>
      <c r="HCP2387" s="467"/>
      <c r="HCQ2387" s="467"/>
      <c r="HCR2387" s="467"/>
      <c r="HCS2387" s="467"/>
      <c r="HCT2387" s="467"/>
      <c r="HCU2387" s="467"/>
      <c r="HCV2387" s="467"/>
      <c r="HCW2387" s="467"/>
      <c r="HCX2387" s="467"/>
      <c r="HCY2387" s="467"/>
      <c r="HCZ2387" s="467"/>
      <c r="HDA2387" s="467"/>
      <c r="HDB2387" s="467"/>
      <c r="HDC2387" s="467"/>
      <c r="HDD2387" s="467"/>
      <c r="HDE2387" s="467"/>
      <c r="HDF2387" s="467"/>
      <c r="HDG2387" s="467"/>
      <c r="HDH2387" s="1055"/>
      <c r="HDI2387" s="695"/>
      <c r="HDJ2387" s="696"/>
      <c r="HDK2387" s="696"/>
      <c r="HDL2387" s="697"/>
      <c r="HDM2387" s="697"/>
      <c r="HDN2387" s="473"/>
      <c r="HDO2387" s="470"/>
      <c r="HDP2387" s="470"/>
      <c r="HDQ2387" s="470"/>
      <c r="HDR2387" s="677"/>
      <c r="HDS2387" s="470"/>
      <c r="HDT2387" s="467"/>
      <c r="HDU2387" s="559"/>
      <c r="HDV2387" s="467"/>
      <c r="HDW2387" s="467"/>
      <c r="HDX2387" s="467"/>
      <c r="HDY2387" s="467"/>
      <c r="HDZ2387" s="467"/>
      <c r="HEA2387" s="467"/>
      <c r="HEB2387" s="467"/>
      <c r="HEC2387" s="467"/>
      <c r="HED2387" s="467"/>
      <c r="HEE2387" s="467"/>
      <c r="HEF2387" s="467"/>
      <c r="HEG2387" s="467"/>
      <c r="HEH2387" s="467"/>
      <c r="HEI2387" s="467"/>
      <c r="HEJ2387" s="467"/>
      <c r="HEK2387" s="467"/>
      <c r="HEL2387" s="467"/>
      <c r="HEM2387" s="467"/>
      <c r="HEN2387" s="467"/>
      <c r="HEO2387" s="467"/>
      <c r="HEP2387" s="467"/>
      <c r="HEQ2387" s="467"/>
      <c r="HER2387" s="1055"/>
      <c r="HES2387" s="695"/>
      <c r="HET2387" s="696"/>
      <c r="HEU2387" s="696"/>
      <c r="HEV2387" s="697"/>
      <c r="HEW2387" s="697"/>
      <c r="HEX2387" s="473"/>
      <c r="HEY2387" s="470"/>
      <c r="HEZ2387" s="470"/>
      <c r="HFA2387" s="470"/>
      <c r="HFB2387" s="677"/>
      <c r="HFC2387" s="470"/>
      <c r="HFD2387" s="467"/>
      <c r="HFE2387" s="559"/>
      <c r="HFF2387" s="467"/>
      <c r="HFG2387" s="467"/>
      <c r="HFH2387" s="467"/>
      <c r="HFI2387" s="467"/>
      <c r="HFJ2387" s="467"/>
      <c r="HFK2387" s="467"/>
      <c r="HFL2387" s="467"/>
      <c r="HFM2387" s="467"/>
      <c r="HFN2387" s="467"/>
      <c r="HFO2387" s="467"/>
      <c r="HFP2387" s="467"/>
      <c r="HFQ2387" s="467"/>
      <c r="HFR2387" s="467"/>
      <c r="HFS2387" s="467"/>
      <c r="HFT2387" s="467"/>
      <c r="HFU2387" s="467"/>
      <c r="HFV2387" s="467"/>
      <c r="HFW2387" s="467"/>
      <c r="HFX2387" s="467"/>
      <c r="HFY2387" s="467"/>
      <c r="HFZ2387" s="467"/>
      <c r="HGA2387" s="467"/>
      <c r="HGB2387" s="1055"/>
      <c r="HGC2387" s="695"/>
      <c r="HGD2387" s="696"/>
      <c r="HGE2387" s="696"/>
      <c r="HGF2387" s="697"/>
      <c r="HGG2387" s="697"/>
      <c r="HGH2387" s="473"/>
      <c r="HGI2387" s="470"/>
      <c r="HGJ2387" s="470"/>
      <c r="HGK2387" s="470"/>
      <c r="HGL2387" s="677"/>
      <c r="HGM2387" s="470"/>
      <c r="HGN2387" s="467"/>
      <c r="HGO2387" s="559"/>
      <c r="HGP2387" s="467"/>
      <c r="HGQ2387" s="467"/>
      <c r="HGR2387" s="467"/>
      <c r="HGS2387" s="467"/>
      <c r="HGT2387" s="467"/>
      <c r="HGU2387" s="467"/>
      <c r="HGV2387" s="467"/>
      <c r="HGW2387" s="467"/>
      <c r="HGX2387" s="467"/>
      <c r="HGY2387" s="467"/>
      <c r="HGZ2387" s="467"/>
      <c r="HHA2387" s="467"/>
      <c r="HHB2387" s="467"/>
      <c r="HHC2387" s="467"/>
      <c r="HHD2387" s="467"/>
      <c r="HHE2387" s="467"/>
      <c r="HHF2387" s="467"/>
      <c r="HHG2387" s="467"/>
      <c r="HHH2387" s="467"/>
      <c r="HHI2387" s="467"/>
      <c r="HHJ2387" s="467"/>
      <c r="HHK2387" s="467"/>
      <c r="HHL2387" s="1055"/>
      <c r="HHM2387" s="695"/>
      <c r="HHN2387" s="696"/>
      <c r="HHO2387" s="696"/>
      <c r="HHP2387" s="697"/>
      <c r="HHQ2387" s="697"/>
      <c r="HHR2387" s="473"/>
      <c r="HHS2387" s="470"/>
      <c r="HHT2387" s="470"/>
      <c r="HHU2387" s="470"/>
      <c r="HHV2387" s="677"/>
      <c r="HHW2387" s="470"/>
      <c r="HHX2387" s="467"/>
      <c r="HHY2387" s="559"/>
      <c r="HHZ2387" s="467"/>
      <c r="HIA2387" s="467"/>
      <c r="HIB2387" s="467"/>
      <c r="HIC2387" s="467"/>
      <c r="HID2387" s="467"/>
      <c r="HIE2387" s="467"/>
      <c r="HIF2387" s="467"/>
      <c r="HIG2387" s="467"/>
      <c r="HIH2387" s="467"/>
      <c r="HII2387" s="467"/>
      <c r="HIJ2387" s="467"/>
      <c r="HIK2387" s="467"/>
      <c r="HIL2387" s="467"/>
      <c r="HIM2387" s="467"/>
      <c r="HIN2387" s="467"/>
      <c r="HIO2387" s="467"/>
      <c r="HIP2387" s="467"/>
      <c r="HIQ2387" s="467"/>
      <c r="HIR2387" s="467"/>
      <c r="HIS2387" s="467"/>
      <c r="HIT2387" s="467"/>
      <c r="HIU2387" s="467"/>
      <c r="HIV2387" s="1055"/>
      <c r="HIW2387" s="695"/>
      <c r="HIX2387" s="696"/>
      <c r="HIY2387" s="696"/>
      <c r="HIZ2387" s="697"/>
      <c r="HJA2387" s="697"/>
      <c r="HJB2387" s="473"/>
      <c r="HJC2387" s="470"/>
      <c r="HJD2387" s="470"/>
      <c r="HJE2387" s="470"/>
      <c r="HJF2387" s="677"/>
      <c r="HJG2387" s="470"/>
      <c r="HJH2387" s="467"/>
      <c r="HJI2387" s="559"/>
      <c r="HJJ2387" s="467"/>
      <c r="HJK2387" s="467"/>
      <c r="HJL2387" s="467"/>
      <c r="HJM2387" s="467"/>
      <c r="HJN2387" s="467"/>
      <c r="HJO2387" s="467"/>
      <c r="HJP2387" s="467"/>
      <c r="HJQ2387" s="467"/>
      <c r="HJR2387" s="467"/>
      <c r="HJS2387" s="467"/>
      <c r="HJT2387" s="467"/>
      <c r="HJU2387" s="467"/>
      <c r="HJV2387" s="467"/>
      <c r="HJW2387" s="467"/>
      <c r="HJX2387" s="467"/>
      <c r="HJY2387" s="467"/>
      <c r="HJZ2387" s="467"/>
      <c r="HKA2387" s="467"/>
      <c r="HKB2387" s="467"/>
      <c r="HKC2387" s="467"/>
      <c r="HKD2387" s="467"/>
      <c r="HKE2387" s="467"/>
      <c r="HKF2387" s="1055"/>
      <c r="HKG2387" s="695"/>
      <c r="HKH2387" s="696"/>
      <c r="HKI2387" s="696"/>
      <c r="HKJ2387" s="697"/>
      <c r="HKK2387" s="697"/>
      <c r="HKL2387" s="473"/>
      <c r="HKM2387" s="470"/>
      <c r="HKN2387" s="470"/>
      <c r="HKO2387" s="470"/>
      <c r="HKP2387" s="677"/>
      <c r="HKQ2387" s="470"/>
      <c r="HKR2387" s="467"/>
      <c r="HKS2387" s="559"/>
      <c r="HKT2387" s="467"/>
      <c r="HKU2387" s="467"/>
      <c r="HKV2387" s="467"/>
      <c r="HKW2387" s="467"/>
      <c r="HKX2387" s="467"/>
      <c r="HKY2387" s="467"/>
      <c r="HKZ2387" s="467"/>
      <c r="HLA2387" s="467"/>
      <c r="HLB2387" s="467"/>
      <c r="HLC2387" s="467"/>
      <c r="HLD2387" s="467"/>
      <c r="HLE2387" s="467"/>
      <c r="HLF2387" s="467"/>
      <c r="HLG2387" s="467"/>
      <c r="HLH2387" s="467"/>
      <c r="HLI2387" s="467"/>
      <c r="HLJ2387" s="467"/>
      <c r="HLK2387" s="467"/>
      <c r="HLL2387" s="467"/>
      <c r="HLM2387" s="467"/>
      <c r="HLN2387" s="467"/>
      <c r="HLO2387" s="467"/>
      <c r="HLP2387" s="1055"/>
      <c r="HLQ2387" s="695"/>
      <c r="HLR2387" s="696"/>
      <c r="HLS2387" s="696"/>
      <c r="HLT2387" s="697"/>
      <c r="HLU2387" s="697"/>
      <c r="HLV2387" s="473"/>
      <c r="HLW2387" s="470"/>
      <c r="HLX2387" s="470"/>
      <c r="HLY2387" s="470"/>
      <c r="HLZ2387" s="677"/>
      <c r="HMA2387" s="470"/>
      <c r="HMB2387" s="467"/>
      <c r="HMC2387" s="559"/>
      <c r="HMD2387" s="467"/>
      <c r="HME2387" s="467"/>
      <c r="HMF2387" s="467"/>
      <c r="HMG2387" s="467"/>
      <c r="HMH2387" s="467"/>
      <c r="HMI2387" s="467"/>
      <c r="HMJ2387" s="467"/>
      <c r="HMK2387" s="467"/>
      <c r="HML2387" s="467"/>
      <c r="HMM2387" s="467"/>
      <c r="HMN2387" s="467"/>
      <c r="HMO2387" s="467"/>
      <c r="HMP2387" s="467"/>
      <c r="HMQ2387" s="467"/>
      <c r="HMR2387" s="467"/>
      <c r="HMS2387" s="467"/>
      <c r="HMT2387" s="467"/>
      <c r="HMU2387" s="467"/>
      <c r="HMV2387" s="467"/>
      <c r="HMW2387" s="467"/>
      <c r="HMX2387" s="467"/>
      <c r="HMY2387" s="467"/>
      <c r="HMZ2387" s="1055"/>
      <c r="HNA2387" s="695"/>
      <c r="HNB2387" s="696"/>
      <c r="HNC2387" s="696"/>
      <c r="HND2387" s="697"/>
      <c r="HNE2387" s="697"/>
      <c r="HNF2387" s="473"/>
      <c r="HNG2387" s="470"/>
      <c r="HNH2387" s="470"/>
      <c r="HNI2387" s="470"/>
      <c r="HNJ2387" s="677"/>
      <c r="HNK2387" s="470"/>
      <c r="HNL2387" s="467"/>
      <c r="HNM2387" s="559"/>
      <c r="HNN2387" s="467"/>
      <c r="HNO2387" s="467"/>
      <c r="HNP2387" s="467"/>
      <c r="HNQ2387" s="467"/>
      <c r="HNR2387" s="467"/>
      <c r="HNS2387" s="467"/>
      <c r="HNT2387" s="467"/>
      <c r="HNU2387" s="467"/>
      <c r="HNV2387" s="467"/>
      <c r="HNW2387" s="467"/>
      <c r="HNX2387" s="467"/>
      <c r="HNY2387" s="467"/>
      <c r="HNZ2387" s="467"/>
      <c r="HOA2387" s="467"/>
      <c r="HOB2387" s="467"/>
      <c r="HOC2387" s="467"/>
      <c r="HOD2387" s="467"/>
      <c r="HOE2387" s="467"/>
      <c r="HOF2387" s="467"/>
      <c r="HOG2387" s="467"/>
      <c r="HOH2387" s="467"/>
      <c r="HOI2387" s="467"/>
      <c r="HOJ2387" s="1055"/>
      <c r="HOK2387" s="695"/>
      <c r="HOL2387" s="696"/>
      <c r="HOM2387" s="696"/>
      <c r="HON2387" s="697"/>
      <c r="HOO2387" s="697"/>
      <c r="HOP2387" s="473"/>
      <c r="HOQ2387" s="470"/>
      <c r="HOR2387" s="470"/>
      <c r="HOS2387" s="470"/>
      <c r="HOT2387" s="677"/>
      <c r="HOU2387" s="470"/>
      <c r="HOV2387" s="467"/>
      <c r="HOW2387" s="559"/>
      <c r="HOX2387" s="467"/>
      <c r="HOY2387" s="467"/>
      <c r="HOZ2387" s="467"/>
      <c r="HPA2387" s="467"/>
      <c r="HPB2387" s="467"/>
      <c r="HPC2387" s="467"/>
      <c r="HPD2387" s="467"/>
      <c r="HPE2387" s="467"/>
      <c r="HPF2387" s="467"/>
      <c r="HPG2387" s="467"/>
      <c r="HPH2387" s="467"/>
      <c r="HPI2387" s="467"/>
      <c r="HPJ2387" s="467"/>
      <c r="HPK2387" s="467"/>
      <c r="HPL2387" s="467"/>
      <c r="HPM2387" s="467"/>
      <c r="HPN2387" s="467"/>
      <c r="HPO2387" s="467"/>
      <c r="HPP2387" s="467"/>
      <c r="HPQ2387" s="467"/>
      <c r="HPR2387" s="467"/>
      <c r="HPS2387" s="467"/>
      <c r="HPT2387" s="1055"/>
      <c r="HPU2387" s="695"/>
      <c r="HPV2387" s="696"/>
      <c r="HPW2387" s="696"/>
      <c r="HPX2387" s="697"/>
      <c r="HPY2387" s="697"/>
      <c r="HPZ2387" s="473"/>
      <c r="HQA2387" s="470"/>
      <c r="HQB2387" s="470"/>
      <c r="HQC2387" s="470"/>
      <c r="HQD2387" s="677"/>
      <c r="HQE2387" s="470"/>
      <c r="HQF2387" s="467"/>
      <c r="HQG2387" s="559"/>
      <c r="HQH2387" s="467"/>
      <c r="HQI2387" s="467"/>
      <c r="HQJ2387" s="467"/>
      <c r="HQK2387" s="467"/>
      <c r="HQL2387" s="467"/>
      <c r="HQM2387" s="467"/>
      <c r="HQN2387" s="467"/>
      <c r="HQO2387" s="467"/>
      <c r="HQP2387" s="467"/>
      <c r="HQQ2387" s="467"/>
      <c r="HQR2387" s="467"/>
      <c r="HQS2387" s="467"/>
      <c r="HQT2387" s="467"/>
      <c r="HQU2387" s="467"/>
      <c r="HQV2387" s="467"/>
      <c r="HQW2387" s="467"/>
      <c r="HQX2387" s="467"/>
      <c r="HQY2387" s="467"/>
      <c r="HQZ2387" s="467"/>
      <c r="HRA2387" s="467"/>
      <c r="HRB2387" s="467"/>
      <c r="HRC2387" s="467"/>
      <c r="HRD2387" s="1055"/>
      <c r="HRE2387" s="695"/>
      <c r="HRF2387" s="696"/>
      <c r="HRG2387" s="696"/>
      <c r="HRH2387" s="697"/>
      <c r="HRI2387" s="697"/>
      <c r="HRJ2387" s="473"/>
      <c r="HRK2387" s="470"/>
      <c r="HRL2387" s="470"/>
      <c r="HRM2387" s="470"/>
      <c r="HRN2387" s="677"/>
      <c r="HRO2387" s="470"/>
      <c r="HRP2387" s="467"/>
      <c r="HRQ2387" s="559"/>
      <c r="HRR2387" s="467"/>
      <c r="HRS2387" s="467"/>
      <c r="HRT2387" s="467"/>
      <c r="HRU2387" s="467"/>
      <c r="HRV2387" s="467"/>
      <c r="HRW2387" s="467"/>
      <c r="HRX2387" s="467"/>
      <c r="HRY2387" s="467"/>
      <c r="HRZ2387" s="467"/>
      <c r="HSA2387" s="467"/>
      <c r="HSB2387" s="467"/>
      <c r="HSC2387" s="467"/>
      <c r="HSD2387" s="467"/>
      <c r="HSE2387" s="467"/>
      <c r="HSF2387" s="467"/>
      <c r="HSG2387" s="467"/>
      <c r="HSH2387" s="467"/>
      <c r="HSI2387" s="467"/>
      <c r="HSJ2387" s="467"/>
      <c r="HSK2387" s="467"/>
      <c r="HSL2387" s="467"/>
      <c r="HSM2387" s="467"/>
      <c r="HSN2387" s="1055"/>
      <c r="HSO2387" s="695"/>
      <c r="HSP2387" s="696"/>
      <c r="HSQ2387" s="696"/>
      <c r="HSR2387" s="697"/>
      <c r="HSS2387" s="697"/>
      <c r="HST2387" s="473"/>
      <c r="HSU2387" s="470"/>
      <c r="HSV2387" s="470"/>
      <c r="HSW2387" s="470"/>
      <c r="HSX2387" s="677"/>
      <c r="HSY2387" s="470"/>
      <c r="HSZ2387" s="467"/>
      <c r="HTA2387" s="559"/>
      <c r="HTB2387" s="467"/>
      <c r="HTC2387" s="467"/>
      <c r="HTD2387" s="467"/>
      <c r="HTE2387" s="467"/>
      <c r="HTF2387" s="467"/>
      <c r="HTG2387" s="467"/>
      <c r="HTH2387" s="467"/>
      <c r="HTI2387" s="467"/>
      <c r="HTJ2387" s="467"/>
      <c r="HTK2387" s="467"/>
      <c r="HTL2387" s="467"/>
      <c r="HTM2387" s="467"/>
      <c r="HTN2387" s="467"/>
      <c r="HTO2387" s="467"/>
      <c r="HTP2387" s="467"/>
      <c r="HTQ2387" s="467"/>
      <c r="HTR2387" s="467"/>
      <c r="HTS2387" s="467"/>
      <c r="HTT2387" s="467"/>
      <c r="HTU2387" s="467"/>
      <c r="HTV2387" s="467"/>
      <c r="HTW2387" s="467"/>
      <c r="HTX2387" s="1055"/>
      <c r="HTY2387" s="695"/>
      <c r="HTZ2387" s="696"/>
      <c r="HUA2387" s="696"/>
      <c r="HUB2387" s="697"/>
      <c r="HUC2387" s="697"/>
      <c r="HUD2387" s="473"/>
      <c r="HUE2387" s="470"/>
      <c r="HUF2387" s="470"/>
      <c r="HUG2387" s="470"/>
      <c r="HUH2387" s="677"/>
      <c r="HUI2387" s="470"/>
      <c r="HUJ2387" s="467"/>
      <c r="HUK2387" s="559"/>
      <c r="HUL2387" s="467"/>
      <c r="HUM2387" s="467"/>
      <c r="HUN2387" s="467"/>
      <c r="HUO2387" s="467"/>
      <c r="HUP2387" s="467"/>
      <c r="HUQ2387" s="467"/>
      <c r="HUR2387" s="467"/>
      <c r="HUS2387" s="467"/>
      <c r="HUT2387" s="467"/>
      <c r="HUU2387" s="467"/>
      <c r="HUV2387" s="467"/>
      <c r="HUW2387" s="467"/>
      <c r="HUX2387" s="467"/>
      <c r="HUY2387" s="467"/>
      <c r="HUZ2387" s="467"/>
      <c r="HVA2387" s="467"/>
      <c r="HVB2387" s="467"/>
      <c r="HVC2387" s="467"/>
      <c r="HVD2387" s="467"/>
      <c r="HVE2387" s="467"/>
      <c r="HVF2387" s="467"/>
      <c r="HVG2387" s="467"/>
      <c r="HVH2387" s="1055"/>
      <c r="HVI2387" s="695"/>
      <c r="HVJ2387" s="696"/>
      <c r="HVK2387" s="696"/>
      <c r="HVL2387" s="697"/>
      <c r="HVM2387" s="697"/>
      <c r="HVN2387" s="473"/>
      <c r="HVO2387" s="470"/>
      <c r="HVP2387" s="470"/>
      <c r="HVQ2387" s="470"/>
      <c r="HVR2387" s="677"/>
      <c r="HVS2387" s="470"/>
      <c r="HVT2387" s="467"/>
      <c r="HVU2387" s="559"/>
      <c r="HVV2387" s="467"/>
      <c r="HVW2387" s="467"/>
      <c r="HVX2387" s="467"/>
      <c r="HVY2387" s="467"/>
      <c r="HVZ2387" s="467"/>
      <c r="HWA2387" s="467"/>
      <c r="HWB2387" s="467"/>
      <c r="HWC2387" s="467"/>
      <c r="HWD2387" s="467"/>
      <c r="HWE2387" s="467"/>
      <c r="HWF2387" s="467"/>
      <c r="HWG2387" s="467"/>
      <c r="HWH2387" s="467"/>
      <c r="HWI2387" s="467"/>
      <c r="HWJ2387" s="467"/>
      <c r="HWK2387" s="467"/>
      <c r="HWL2387" s="467"/>
      <c r="HWM2387" s="467"/>
      <c r="HWN2387" s="467"/>
      <c r="HWO2387" s="467"/>
      <c r="HWP2387" s="467"/>
      <c r="HWQ2387" s="467"/>
      <c r="HWR2387" s="1055"/>
      <c r="HWS2387" s="695"/>
      <c r="HWT2387" s="696"/>
      <c r="HWU2387" s="696"/>
      <c r="HWV2387" s="697"/>
      <c r="HWW2387" s="697"/>
      <c r="HWX2387" s="473"/>
      <c r="HWY2387" s="470"/>
      <c r="HWZ2387" s="470"/>
      <c r="HXA2387" s="470"/>
      <c r="HXB2387" s="677"/>
      <c r="HXC2387" s="470"/>
      <c r="HXD2387" s="467"/>
      <c r="HXE2387" s="559"/>
      <c r="HXF2387" s="467"/>
      <c r="HXG2387" s="467"/>
      <c r="HXH2387" s="467"/>
      <c r="HXI2387" s="467"/>
      <c r="HXJ2387" s="467"/>
      <c r="HXK2387" s="467"/>
      <c r="HXL2387" s="467"/>
      <c r="HXM2387" s="467"/>
      <c r="HXN2387" s="467"/>
      <c r="HXO2387" s="467"/>
      <c r="HXP2387" s="467"/>
      <c r="HXQ2387" s="467"/>
      <c r="HXR2387" s="467"/>
      <c r="HXS2387" s="467"/>
      <c r="HXT2387" s="467"/>
      <c r="HXU2387" s="467"/>
      <c r="HXV2387" s="467"/>
      <c r="HXW2387" s="467"/>
      <c r="HXX2387" s="467"/>
      <c r="HXY2387" s="467"/>
      <c r="HXZ2387" s="467"/>
      <c r="HYA2387" s="467"/>
      <c r="HYB2387" s="1055"/>
      <c r="HYC2387" s="695"/>
      <c r="HYD2387" s="696"/>
      <c r="HYE2387" s="696"/>
      <c r="HYF2387" s="697"/>
      <c r="HYG2387" s="697"/>
      <c r="HYH2387" s="473"/>
      <c r="HYI2387" s="470"/>
      <c r="HYJ2387" s="470"/>
      <c r="HYK2387" s="470"/>
      <c r="HYL2387" s="677"/>
      <c r="HYM2387" s="470"/>
      <c r="HYN2387" s="467"/>
      <c r="HYO2387" s="559"/>
      <c r="HYP2387" s="467"/>
      <c r="HYQ2387" s="467"/>
      <c r="HYR2387" s="467"/>
      <c r="HYS2387" s="467"/>
      <c r="HYT2387" s="467"/>
      <c r="HYU2387" s="467"/>
      <c r="HYV2387" s="467"/>
      <c r="HYW2387" s="467"/>
      <c r="HYX2387" s="467"/>
      <c r="HYY2387" s="467"/>
      <c r="HYZ2387" s="467"/>
      <c r="HZA2387" s="467"/>
      <c r="HZB2387" s="467"/>
      <c r="HZC2387" s="467"/>
      <c r="HZD2387" s="467"/>
      <c r="HZE2387" s="467"/>
      <c r="HZF2387" s="467"/>
      <c r="HZG2387" s="467"/>
      <c r="HZH2387" s="467"/>
      <c r="HZI2387" s="467"/>
      <c r="HZJ2387" s="467"/>
      <c r="HZK2387" s="467"/>
      <c r="HZL2387" s="1055"/>
      <c r="HZM2387" s="695"/>
      <c r="HZN2387" s="696"/>
      <c r="HZO2387" s="696"/>
      <c r="HZP2387" s="697"/>
      <c r="HZQ2387" s="697"/>
      <c r="HZR2387" s="473"/>
      <c r="HZS2387" s="470"/>
      <c r="HZT2387" s="470"/>
      <c r="HZU2387" s="470"/>
      <c r="HZV2387" s="677"/>
      <c r="HZW2387" s="470"/>
      <c r="HZX2387" s="467"/>
      <c r="HZY2387" s="559"/>
      <c r="HZZ2387" s="467"/>
      <c r="IAA2387" s="467"/>
      <c r="IAB2387" s="467"/>
      <c r="IAC2387" s="467"/>
      <c r="IAD2387" s="467"/>
      <c r="IAE2387" s="467"/>
      <c r="IAF2387" s="467"/>
      <c r="IAG2387" s="467"/>
      <c r="IAH2387" s="467"/>
      <c r="IAI2387" s="467"/>
      <c r="IAJ2387" s="467"/>
      <c r="IAK2387" s="467"/>
      <c r="IAL2387" s="467"/>
      <c r="IAM2387" s="467"/>
      <c r="IAN2387" s="467"/>
      <c r="IAO2387" s="467"/>
      <c r="IAP2387" s="467"/>
      <c r="IAQ2387" s="467"/>
      <c r="IAR2387" s="467"/>
      <c r="IAS2387" s="467"/>
      <c r="IAT2387" s="467"/>
      <c r="IAU2387" s="467"/>
      <c r="IAV2387" s="1055"/>
      <c r="IAW2387" s="695"/>
      <c r="IAX2387" s="696"/>
      <c r="IAY2387" s="696"/>
      <c r="IAZ2387" s="697"/>
      <c r="IBA2387" s="697"/>
      <c r="IBB2387" s="473"/>
      <c r="IBC2387" s="470"/>
      <c r="IBD2387" s="470"/>
      <c r="IBE2387" s="470"/>
      <c r="IBF2387" s="677"/>
      <c r="IBG2387" s="470"/>
      <c r="IBH2387" s="467"/>
      <c r="IBI2387" s="559"/>
      <c r="IBJ2387" s="467"/>
      <c r="IBK2387" s="467"/>
      <c r="IBL2387" s="467"/>
      <c r="IBM2387" s="467"/>
      <c r="IBN2387" s="467"/>
      <c r="IBO2387" s="467"/>
      <c r="IBP2387" s="467"/>
      <c r="IBQ2387" s="467"/>
      <c r="IBR2387" s="467"/>
      <c r="IBS2387" s="467"/>
      <c r="IBT2387" s="467"/>
      <c r="IBU2387" s="467"/>
      <c r="IBV2387" s="467"/>
      <c r="IBW2387" s="467"/>
      <c r="IBX2387" s="467"/>
      <c r="IBY2387" s="467"/>
      <c r="IBZ2387" s="467"/>
      <c r="ICA2387" s="467"/>
      <c r="ICB2387" s="467"/>
      <c r="ICC2387" s="467"/>
      <c r="ICD2387" s="467"/>
      <c r="ICE2387" s="467"/>
      <c r="ICF2387" s="1055"/>
      <c r="ICG2387" s="695"/>
      <c r="ICH2387" s="696"/>
      <c r="ICI2387" s="696"/>
      <c r="ICJ2387" s="697"/>
      <c r="ICK2387" s="697"/>
      <c r="ICL2387" s="473"/>
      <c r="ICM2387" s="470"/>
      <c r="ICN2387" s="470"/>
      <c r="ICO2387" s="470"/>
      <c r="ICP2387" s="677"/>
      <c r="ICQ2387" s="470"/>
      <c r="ICR2387" s="467"/>
      <c r="ICS2387" s="559"/>
      <c r="ICT2387" s="467"/>
      <c r="ICU2387" s="467"/>
      <c r="ICV2387" s="467"/>
      <c r="ICW2387" s="467"/>
      <c r="ICX2387" s="467"/>
      <c r="ICY2387" s="467"/>
      <c r="ICZ2387" s="467"/>
      <c r="IDA2387" s="467"/>
      <c r="IDB2387" s="467"/>
      <c r="IDC2387" s="467"/>
      <c r="IDD2387" s="467"/>
      <c r="IDE2387" s="467"/>
      <c r="IDF2387" s="467"/>
      <c r="IDG2387" s="467"/>
      <c r="IDH2387" s="467"/>
      <c r="IDI2387" s="467"/>
      <c r="IDJ2387" s="467"/>
      <c r="IDK2387" s="467"/>
      <c r="IDL2387" s="467"/>
      <c r="IDM2387" s="467"/>
      <c r="IDN2387" s="467"/>
      <c r="IDO2387" s="467"/>
      <c r="IDP2387" s="1055"/>
      <c r="IDQ2387" s="695"/>
      <c r="IDR2387" s="696"/>
      <c r="IDS2387" s="696"/>
      <c r="IDT2387" s="697"/>
      <c r="IDU2387" s="697"/>
      <c r="IDV2387" s="473"/>
      <c r="IDW2387" s="470"/>
      <c r="IDX2387" s="470"/>
      <c r="IDY2387" s="470"/>
      <c r="IDZ2387" s="677"/>
      <c r="IEA2387" s="470"/>
      <c r="IEB2387" s="467"/>
      <c r="IEC2387" s="559"/>
      <c r="IED2387" s="467"/>
      <c r="IEE2387" s="467"/>
      <c r="IEF2387" s="467"/>
      <c r="IEG2387" s="467"/>
      <c r="IEH2387" s="467"/>
      <c r="IEI2387" s="467"/>
      <c r="IEJ2387" s="467"/>
      <c r="IEK2387" s="467"/>
      <c r="IEL2387" s="467"/>
      <c r="IEM2387" s="467"/>
      <c r="IEN2387" s="467"/>
      <c r="IEO2387" s="467"/>
      <c r="IEP2387" s="467"/>
      <c r="IEQ2387" s="467"/>
      <c r="IER2387" s="467"/>
      <c r="IES2387" s="467"/>
      <c r="IET2387" s="467"/>
      <c r="IEU2387" s="467"/>
      <c r="IEV2387" s="467"/>
      <c r="IEW2387" s="467"/>
      <c r="IEX2387" s="467"/>
      <c r="IEY2387" s="467"/>
      <c r="IEZ2387" s="1055"/>
      <c r="IFA2387" s="695"/>
      <c r="IFB2387" s="696"/>
      <c r="IFC2387" s="696"/>
      <c r="IFD2387" s="697"/>
      <c r="IFE2387" s="697"/>
      <c r="IFF2387" s="473"/>
      <c r="IFG2387" s="470"/>
      <c r="IFH2387" s="470"/>
      <c r="IFI2387" s="470"/>
      <c r="IFJ2387" s="677"/>
      <c r="IFK2387" s="470"/>
      <c r="IFL2387" s="467"/>
      <c r="IFM2387" s="559"/>
      <c r="IFN2387" s="467"/>
      <c r="IFO2387" s="467"/>
      <c r="IFP2387" s="467"/>
      <c r="IFQ2387" s="467"/>
      <c r="IFR2387" s="467"/>
      <c r="IFS2387" s="467"/>
      <c r="IFT2387" s="467"/>
      <c r="IFU2387" s="467"/>
      <c r="IFV2387" s="467"/>
      <c r="IFW2387" s="467"/>
      <c r="IFX2387" s="467"/>
      <c r="IFY2387" s="467"/>
      <c r="IFZ2387" s="467"/>
      <c r="IGA2387" s="467"/>
      <c r="IGB2387" s="467"/>
      <c r="IGC2387" s="467"/>
      <c r="IGD2387" s="467"/>
      <c r="IGE2387" s="467"/>
      <c r="IGF2387" s="467"/>
      <c r="IGG2387" s="467"/>
      <c r="IGH2387" s="467"/>
      <c r="IGI2387" s="467"/>
      <c r="IGJ2387" s="1055"/>
      <c r="IGK2387" s="695"/>
      <c r="IGL2387" s="696"/>
      <c r="IGM2387" s="696"/>
      <c r="IGN2387" s="697"/>
      <c r="IGO2387" s="697"/>
      <c r="IGP2387" s="473"/>
      <c r="IGQ2387" s="470"/>
      <c r="IGR2387" s="470"/>
      <c r="IGS2387" s="470"/>
      <c r="IGT2387" s="677"/>
      <c r="IGU2387" s="470"/>
      <c r="IGV2387" s="467"/>
      <c r="IGW2387" s="559"/>
      <c r="IGX2387" s="467"/>
      <c r="IGY2387" s="467"/>
      <c r="IGZ2387" s="467"/>
      <c r="IHA2387" s="467"/>
      <c r="IHB2387" s="467"/>
      <c r="IHC2387" s="467"/>
      <c r="IHD2387" s="467"/>
      <c r="IHE2387" s="467"/>
      <c r="IHF2387" s="467"/>
      <c r="IHG2387" s="467"/>
      <c r="IHH2387" s="467"/>
      <c r="IHI2387" s="467"/>
      <c r="IHJ2387" s="467"/>
      <c r="IHK2387" s="467"/>
      <c r="IHL2387" s="467"/>
      <c r="IHM2387" s="467"/>
      <c r="IHN2387" s="467"/>
      <c r="IHO2387" s="467"/>
      <c r="IHP2387" s="467"/>
      <c r="IHQ2387" s="467"/>
      <c r="IHR2387" s="467"/>
      <c r="IHS2387" s="467"/>
      <c r="IHT2387" s="1055"/>
      <c r="IHU2387" s="695"/>
      <c r="IHV2387" s="696"/>
      <c r="IHW2387" s="696"/>
      <c r="IHX2387" s="697"/>
      <c r="IHY2387" s="697"/>
      <c r="IHZ2387" s="473"/>
      <c r="IIA2387" s="470"/>
      <c r="IIB2387" s="470"/>
      <c r="IIC2387" s="470"/>
      <c r="IID2387" s="677"/>
      <c r="IIE2387" s="470"/>
      <c r="IIF2387" s="467"/>
      <c r="IIG2387" s="559"/>
      <c r="IIH2387" s="467"/>
      <c r="III2387" s="467"/>
      <c r="IIJ2387" s="467"/>
      <c r="IIK2387" s="467"/>
      <c r="IIL2387" s="467"/>
      <c r="IIM2387" s="467"/>
      <c r="IIN2387" s="467"/>
      <c r="IIO2387" s="467"/>
      <c r="IIP2387" s="467"/>
      <c r="IIQ2387" s="467"/>
      <c r="IIR2387" s="467"/>
      <c r="IIS2387" s="467"/>
      <c r="IIT2387" s="467"/>
      <c r="IIU2387" s="467"/>
      <c r="IIV2387" s="467"/>
      <c r="IIW2387" s="467"/>
      <c r="IIX2387" s="467"/>
      <c r="IIY2387" s="467"/>
      <c r="IIZ2387" s="467"/>
      <c r="IJA2387" s="467"/>
      <c r="IJB2387" s="467"/>
      <c r="IJC2387" s="467"/>
      <c r="IJD2387" s="1055"/>
      <c r="IJE2387" s="695"/>
      <c r="IJF2387" s="696"/>
      <c r="IJG2387" s="696"/>
      <c r="IJH2387" s="697"/>
      <c r="IJI2387" s="697"/>
      <c r="IJJ2387" s="473"/>
      <c r="IJK2387" s="470"/>
      <c r="IJL2387" s="470"/>
      <c r="IJM2387" s="470"/>
      <c r="IJN2387" s="677"/>
      <c r="IJO2387" s="470"/>
      <c r="IJP2387" s="467"/>
      <c r="IJQ2387" s="559"/>
      <c r="IJR2387" s="467"/>
      <c r="IJS2387" s="467"/>
      <c r="IJT2387" s="467"/>
      <c r="IJU2387" s="467"/>
      <c r="IJV2387" s="467"/>
      <c r="IJW2387" s="467"/>
      <c r="IJX2387" s="467"/>
      <c r="IJY2387" s="467"/>
      <c r="IJZ2387" s="467"/>
      <c r="IKA2387" s="467"/>
      <c r="IKB2387" s="467"/>
      <c r="IKC2387" s="467"/>
      <c r="IKD2387" s="467"/>
      <c r="IKE2387" s="467"/>
      <c r="IKF2387" s="467"/>
      <c r="IKG2387" s="467"/>
      <c r="IKH2387" s="467"/>
      <c r="IKI2387" s="467"/>
      <c r="IKJ2387" s="467"/>
      <c r="IKK2387" s="467"/>
      <c r="IKL2387" s="467"/>
      <c r="IKM2387" s="467"/>
      <c r="IKN2387" s="1055"/>
      <c r="IKO2387" s="695"/>
      <c r="IKP2387" s="696"/>
      <c r="IKQ2387" s="696"/>
      <c r="IKR2387" s="697"/>
      <c r="IKS2387" s="697"/>
      <c r="IKT2387" s="473"/>
      <c r="IKU2387" s="470"/>
      <c r="IKV2387" s="470"/>
      <c r="IKW2387" s="470"/>
      <c r="IKX2387" s="677"/>
      <c r="IKY2387" s="470"/>
      <c r="IKZ2387" s="467"/>
      <c r="ILA2387" s="559"/>
      <c r="ILB2387" s="467"/>
      <c r="ILC2387" s="467"/>
      <c r="ILD2387" s="467"/>
      <c r="ILE2387" s="467"/>
      <c r="ILF2387" s="467"/>
      <c r="ILG2387" s="467"/>
      <c r="ILH2387" s="467"/>
      <c r="ILI2387" s="467"/>
      <c r="ILJ2387" s="467"/>
      <c r="ILK2387" s="467"/>
      <c r="ILL2387" s="467"/>
      <c r="ILM2387" s="467"/>
      <c r="ILN2387" s="467"/>
      <c r="ILO2387" s="467"/>
      <c r="ILP2387" s="467"/>
      <c r="ILQ2387" s="467"/>
      <c r="ILR2387" s="467"/>
      <c r="ILS2387" s="467"/>
      <c r="ILT2387" s="467"/>
      <c r="ILU2387" s="467"/>
      <c r="ILV2387" s="467"/>
      <c r="ILW2387" s="467"/>
      <c r="ILX2387" s="1055"/>
      <c r="ILY2387" s="695"/>
      <c r="ILZ2387" s="696"/>
      <c r="IMA2387" s="696"/>
      <c r="IMB2387" s="697"/>
      <c r="IMC2387" s="697"/>
      <c r="IMD2387" s="473"/>
      <c r="IME2387" s="470"/>
      <c r="IMF2387" s="470"/>
      <c r="IMG2387" s="470"/>
      <c r="IMH2387" s="677"/>
      <c r="IMI2387" s="470"/>
      <c r="IMJ2387" s="467"/>
      <c r="IMK2387" s="559"/>
      <c r="IML2387" s="467"/>
      <c r="IMM2387" s="467"/>
      <c r="IMN2387" s="467"/>
      <c r="IMO2387" s="467"/>
      <c r="IMP2387" s="467"/>
      <c r="IMQ2387" s="467"/>
      <c r="IMR2387" s="467"/>
      <c r="IMS2387" s="467"/>
      <c r="IMT2387" s="467"/>
      <c r="IMU2387" s="467"/>
      <c r="IMV2387" s="467"/>
      <c r="IMW2387" s="467"/>
      <c r="IMX2387" s="467"/>
      <c r="IMY2387" s="467"/>
      <c r="IMZ2387" s="467"/>
      <c r="INA2387" s="467"/>
      <c r="INB2387" s="467"/>
      <c r="INC2387" s="467"/>
      <c r="IND2387" s="467"/>
      <c r="INE2387" s="467"/>
      <c r="INF2387" s="467"/>
      <c r="ING2387" s="467"/>
      <c r="INH2387" s="1055"/>
      <c r="INI2387" s="695"/>
      <c r="INJ2387" s="696"/>
      <c r="INK2387" s="696"/>
      <c r="INL2387" s="697"/>
      <c r="INM2387" s="697"/>
      <c r="INN2387" s="473"/>
      <c r="INO2387" s="470"/>
      <c r="INP2387" s="470"/>
      <c r="INQ2387" s="470"/>
      <c r="INR2387" s="677"/>
      <c r="INS2387" s="470"/>
      <c r="INT2387" s="467"/>
      <c r="INU2387" s="559"/>
      <c r="INV2387" s="467"/>
      <c r="INW2387" s="467"/>
      <c r="INX2387" s="467"/>
      <c r="INY2387" s="467"/>
      <c r="INZ2387" s="467"/>
      <c r="IOA2387" s="467"/>
      <c r="IOB2387" s="467"/>
      <c r="IOC2387" s="467"/>
      <c r="IOD2387" s="467"/>
      <c r="IOE2387" s="467"/>
      <c r="IOF2387" s="467"/>
      <c r="IOG2387" s="467"/>
      <c r="IOH2387" s="467"/>
      <c r="IOI2387" s="467"/>
      <c r="IOJ2387" s="467"/>
      <c r="IOK2387" s="467"/>
      <c r="IOL2387" s="467"/>
      <c r="IOM2387" s="467"/>
      <c r="ION2387" s="467"/>
      <c r="IOO2387" s="467"/>
      <c r="IOP2387" s="467"/>
      <c r="IOQ2387" s="467"/>
      <c r="IOR2387" s="1055"/>
      <c r="IOS2387" s="695"/>
      <c r="IOT2387" s="696"/>
      <c r="IOU2387" s="696"/>
      <c r="IOV2387" s="697"/>
      <c r="IOW2387" s="697"/>
      <c r="IOX2387" s="473"/>
      <c r="IOY2387" s="470"/>
      <c r="IOZ2387" s="470"/>
      <c r="IPA2387" s="470"/>
      <c r="IPB2387" s="677"/>
      <c r="IPC2387" s="470"/>
      <c r="IPD2387" s="467"/>
      <c r="IPE2387" s="559"/>
      <c r="IPF2387" s="467"/>
      <c r="IPG2387" s="467"/>
      <c r="IPH2387" s="467"/>
      <c r="IPI2387" s="467"/>
      <c r="IPJ2387" s="467"/>
      <c r="IPK2387" s="467"/>
      <c r="IPL2387" s="467"/>
      <c r="IPM2387" s="467"/>
      <c r="IPN2387" s="467"/>
      <c r="IPO2387" s="467"/>
      <c r="IPP2387" s="467"/>
      <c r="IPQ2387" s="467"/>
      <c r="IPR2387" s="467"/>
      <c r="IPS2387" s="467"/>
      <c r="IPT2387" s="467"/>
      <c r="IPU2387" s="467"/>
      <c r="IPV2387" s="467"/>
      <c r="IPW2387" s="467"/>
      <c r="IPX2387" s="467"/>
      <c r="IPY2387" s="467"/>
      <c r="IPZ2387" s="467"/>
      <c r="IQA2387" s="467"/>
      <c r="IQB2387" s="1055"/>
      <c r="IQC2387" s="695"/>
      <c r="IQD2387" s="696"/>
      <c r="IQE2387" s="696"/>
      <c r="IQF2387" s="697"/>
      <c r="IQG2387" s="697"/>
      <c r="IQH2387" s="473"/>
      <c r="IQI2387" s="470"/>
      <c r="IQJ2387" s="470"/>
      <c r="IQK2387" s="470"/>
      <c r="IQL2387" s="677"/>
      <c r="IQM2387" s="470"/>
      <c r="IQN2387" s="467"/>
      <c r="IQO2387" s="559"/>
      <c r="IQP2387" s="467"/>
      <c r="IQQ2387" s="467"/>
      <c r="IQR2387" s="467"/>
      <c r="IQS2387" s="467"/>
      <c r="IQT2387" s="467"/>
      <c r="IQU2387" s="467"/>
      <c r="IQV2387" s="467"/>
      <c r="IQW2387" s="467"/>
      <c r="IQX2387" s="467"/>
      <c r="IQY2387" s="467"/>
      <c r="IQZ2387" s="467"/>
      <c r="IRA2387" s="467"/>
      <c r="IRB2387" s="467"/>
      <c r="IRC2387" s="467"/>
      <c r="IRD2387" s="467"/>
      <c r="IRE2387" s="467"/>
      <c r="IRF2387" s="467"/>
      <c r="IRG2387" s="467"/>
      <c r="IRH2387" s="467"/>
      <c r="IRI2387" s="467"/>
      <c r="IRJ2387" s="467"/>
      <c r="IRK2387" s="467"/>
      <c r="IRL2387" s="1055"/>
      <c r="IRM2387" s="695"/>
      <c r="IRN2387" s="696"/>
      <c r="IRO2387" s="696"/>
      <c r="IRP2387" s="697"/>
      <c r="IRQ2387" s="697"/>
      <c r="IRR2387" s="473"/>
      <c r="IRS2387" s="470"/>
      <c r="IRT2387" s="470"/>
      <c r="IRU2387" s="470"/>
      <c r="IRV2387" s="677"/>
      <c r="IRW2387" s="470"/>
      <c r="IRX2387" s="467"/>
      <c r="IRY2387" s="559"/>
      <c r="IRZ2387" s="467"/>
      <c r="ISA2387" s="467"/>
      <c r="ISB2387" s="467"/>
      <c r="ISC2387" s="467"/>
      <c r="ISD2387" s="467"/>
      <c r="ISE2387" s="467"/>
      <c r="ISF2387" s="467"/>
      <c r="ISG2387" s="467"/>
      <c r="ISH2387" s="467"/>
      <c r="ISI2387" s="467"/>
      <c r="ISJ2387" s="467"/>
      <c r="ISK2387" s="467"/>
      <c r="ISL2387" s="467"/>
      <c r="ISM2387" s="467"/>
      <c r="ISN2387" s="467"/>
      <c r="ISO2387" s="467"/>
      <c r="ISP2387" s="467"/>
      <c r="ISQ2387" s="467"/>
      <c r="ISR2387" s="467"/>
      <c r="ISS2387" s="467"/>
      <c r="IST2387" s="467"/>
      <c r="ISU2387" s="467"/>
      <c r="ISV2387" s="1055"/>
      <c r="ISW2387" s="695"/>
      <c r="ISX2387" s="696"/>
      <c r="ISY2387" s="696"/>
      <c r="ISZ2387" s="697"/>
      <c r="ITA2387" s="697"/>
      <c r="ITB2387" s="473"/>
      <c r="ITC2387" s="470"/>
      <c r="ITD2387" s="470"/>
      <c r="ITE2387" s="470"/>
      <c r="ITF2387" s="677"/>
      <c r="ITG2387" s="470"/>
      <c r="ITH2387" s="467"/>
      <c r="ITI2387" s="559"/>
      <c r="ITJ2387" s="467"/>
      <c r="ITK2387" s="467"/>
      <c r="ITL2387" s="467"/>
      <c r="ITM2387" s="467"/>
      <c r="ITN2387" s="467"/>
      <c r="ITO2387" s="467"/>
      <c r="ITP2387" s="467"/>
      <c r="ITQ2387" s="467"/>
      <c r="ITR2387" s="467"/>
      <c r="ITS2387" s="467"/>
      <c r="ITT2387" s="467"/>
      <c r="ITU2387" s="467"/>
      <c r="ITV2387" s="467"/>
      <c r="ITW2387" s="467"/>
      <c r="ITX2387" s="467"/>
      <c r="ITY2387" s="467"/>
      <c r="ITZ2387" s="467"/>
      <c r="IUA2387" s="467"/>
      <c r="IUB2387" s="467"/>
      <c r="IUC2387" s="467"/>
      <c r="IUD2387" s="467"/>
      <c r="IUE2387" s="467"/>
      <c r="IUF2387" s="1055"/>
      <c r="IUG2387" s="695"/>
      <c r="IUH2387" s="696"/>
      <c r="IUI2387" s="696"/>
      <c r="IUJ2387" s="697"/>
      <c r="IUK2387" s="697"/>
      <c r="IUL2387" s="473"/>
      <c r="IUM2387" s="470"/>
      <c r="IUN2387" s="470"/>
      <c r="IUO2387" s="470"/>
      <c r="IUP2387" s="677"/>
      <c r="IUQ2387" s="470"/>
      <c r="IUR2387" s="467"/>
      <c r="IUS2387" s="559"/>
      <c r="IUT2387" s="467"/>
      <c r="IUU2387" s="467"/>
      <c r="IUV2387" s="467"/>
      <c r="IUW2387" s="467"/>
      <c r="IUX2387" s="467"/>
      <c r="IUY2387" s="467"/>
      <c r="IUZ2387" s="467"/>
      <c r="IVA2387" s="467"/>
      <c r="IVB2387" s="467"/>
      <c r="IVC2387" s="467"/>
      <c r="IVD2387" s="467"/>
      <c r="IVE2387" s="467"/>
      <c r="IVF2387" s="467"/>
      <c r="IVG2387" s="467"/>
      <c r="IVH2387" s="467"/>
      <c r="IVI2387" s="467"/>
      <c r="IVJ2387" s="467"/>
      <c r="IVK2387" s="467"/>
      <c r="IVL2387" s="467"/>
      <c r="IVM2387" s="467"/>
      <c r="IVN2387" s="467"/>
      <c r="IVO2387" s="467"/>
      <c r="IVP2387" s="1055"/>
      <c r="IVQ2387" s="695"/>
      <c r="IVR2387" s="696"/>
      <c r="IVS2387" s="696"/>
      <c r="IVT2387" s="697"/>
      <c r="IVU2387" s="697"/>
      <c r="IVV2387" s="473"/>
      <c r="IVW2387" s="470"/>
      <c r="IVX2387" s="470"/>
      <c r="IVY2387" s="470"/>
      <c r="IVZ2387" s="677"/>
      <c r="IWA2387" s="470"/>
      <c r="IWB2387" s="467"/>
      <c r="IWC2387" s="559"/>
      <c r="IWD2387" s="467"/>
      <c r="IWE2387" s="467"/>
      <c r="IWF2387" s="467"/>
      <c r="IWG2387" s="467"/>
      <c r="IWH2387" s="467"/>
      <c r="IWI2387" s="467"/>
      <c r="IWJ2387" s="467"/>
      <c r="IWK2387" s="467"/>
      <c r="IWL2387" s="467"/>
      <c r="IWM2387" s="467"/>
      <c r="IWN2387" s="467"/>
      <c r="IWO2387" s="467"/>
      <c r="IWP2387" s="467"/>
      <c r="IWQ2387" s="467"/>
      <c r="IWR2387" s="467"/>
      <c r="IWS2387" s="467"/>
      <c r="IWT2387" s="467"/>
      <c r="IWU2387" s="467"/>
      <c r="IWV2387" s="467"/>
      <c r="IWW2387" s="467"/>
      <c r="IWX2387" s="467"/>
      <c r="IWY2387" s="467"/>
      <c r="IWZ2387" s="1055"/>
      <c r="IXA2387" s="695"/>
      <c r="IXB2387" s="696"/>
      <c r="IXC2387" s="696"/>
      <c r="IXD2387" s="697"/>
      <c r="IXE2387" s="697"/>
      <c r="IXF2387" s="473"/>
      <c r="IXG2387" s="470"/>
      <c r="IXH2387" s="470"/>
      <c r="IXI2387" s="470"/>
      <c r="IXJ2387" s="677"/>
      <c r="IXK2387" s="470"/>
      <c r="IXL2387" s="467"/>
      <c r="IXM2387" s="559"/>
      <c r="IXN2387" s="467"/>
      <c r="IXO2387" s="467"/>
      <c r="IXP2387" s="467"/>
      <c r="IXQ2387" s="467"/>
      <c r="IXR2387" s="467"/>
      <c r="IXS2387" s="467"/>
      <c r="IXT2387" s="467"/>
      <c r="IXU2387" s="467"/>
      <c r="IXV2387" s="467"/>
      <c r="IXW2387" s="467"/>
      <c r="IXX2387" s="467"/>
      <c r="IXY2387" s="467"/>
      <c r="IXZ2387" s="467"/>
      <c r="IYA2387" s="467"/>
      <c r="IYB2387" s="467"/>
      <c r="IYC2387" s="467"/>
      <c r="IYD2387" s="467"/>
      <c r="IYE2387" s="467"/>
      <c r="IYF2387" s="467"/>
      <c r="IYG2387" s="467"/>
      <c r="IYH2387" s="467"/>
      <c r="IYI2387" s="467"/>
      <c r="IYJ2387" s="1055"/>
      <c r="IYK2387" s="695"/>
      <c r="IYL2387" s="696"/>
      <c r="IYM2387" s="696"/>
      <c r="IYN2387" s="697"/>
      <c r="IYO2387" s="697"/>
      <c r="IYP2387" s="473"/>
      <c r="IYQ2387" s="470"/>
      <c r="IYR2387" s="470"/>
      <c r="IYS2387" s="470"/>
      <c r="IYT2387" s="677"/>
      <c r="IYU2387" s="470"/>
      <c r="IYV2387" s="467"/>
      <c r="IYW2387" s="559"/>
      <c r="IYX2387" s="467"/>
      <c r="IYY2387" s="467"/>
      <c r="IYZ2387" s="467"/>
      <c r="IZA2387" s="467"/>
      <c r="IZB2387" s="467"/>
      <c r="IZC2387" s="467"/>
      <c r="IZD2387" s="467"/>
      <c r="IZE2387" s="467"/>
      <c r="IZF2387" s="467"/>
      <c r="IZG2387" s="467"/>
      <c r="IZH2387" s="467"/>
      <c r="IZI2387" s="467"/>
      <c r="IZJ2387" s="467"/>
      <c r="IZK2387" s="467"/>
      <c r="IZL2387" s="467"/>
      <c r="IZM2387" s="467"/>
      <c r="IZN2387" s="467"/>
      <c r="IZO2387" s="467"/>
      <c r="IZP2387" s="467"/>
      <c r="IZQ2387" s="467"/>
      <c r="IZR2387" s="467"/>
      <c r="IZS2387" s="467"/>
      <c r="IZT2387" s="1055"/>
      <c r="IZU2387" s="695"/>
      <c r="IZV2387" s="696"/>
      <c r="IZW2387" s="696"/>
      <c r="IZX2387" s="697"/>
      <c r="IZY2387" s="697"/>
      <c r="IZZ2387" s="473"/>
      <c r="JAA2387" s="470"/>
      <c r="JAB2387" s="470"/>
      <c r="JAC2387" s="470"/>
      <c r="JAD2387" s="677"/>
      <c r="JAE2387" s="470"/>
      <c r="JAF2387" s="467"/>
      <c r="JAG2387" s="559"/>
      <c r="JAH2387" s="467"/>
      <c r="JAI2387" s="467"/>
      <c r="JAJ2387" s="467"/>
      <c r="JAK2387" s="467"/>
      <c r="JAL2387" s="467"/>
      <c r="JAM2387" s="467"/>
      <c r="JAN2387" s="467"/>
      <c r="JAO2387" s="467"/>
      <c r="JAP2387" s="467"/>
      <c r="JAQ2387" s="467"/>
      <c r="JAR2387" s="467"/>
      <c r="JAS2387" s="467"/>
      <c r="JAT2387" s="467"/>
      <c r="JAU2387" s="467"/>
      <c r="JAV2387" s="467"/>
      <c r="JAW2387" s="467"/>
      <c r="JAX2387" s="467"/>
      <c r="JAY2387" s="467"/>
      <c r="JAZ2387" s="467"/>
      <c r="JBA2387" s="467"/>
      <c r="JBB2387" s="467"/>
      <c r="JBC2387" s="467"/>
      <c r="JBD2387" s="1055"/>
      <c r="JBE2387" s="695"/>
      <c r="JBF2387" s="696"/>
      <c r="JBG2387" s="696"/>
      <c r="JBH2387" s="697"/>
      <c r="JBI2387" s="697"/>
      <c r="JBJ2387" s="473"/>
      <c r="JBK2387" s="470"/>
      <c r="JBL2387" s="470"/>
      <c r="JBM2387" s="470"/>
      <c r="JBN2387" s="677"/>
      <c r="JBO2387" s="470"/>
      <c r="JBP2387" s="467"/>
      <c r="JBQ2387" s="559"/>
      <c r="JBR2387" s="467"/>
      <c r="JBS2387" s="467"/>
      <c r="JBT2387" s="467"/>
      <c r="JBU2387" s="467"/>
      <c r="JBV2387" s="467"/>
      <c r="JBW2387" s="467"/>
      <c r="JBX2387" s="467"/>
      <c r="JBY2387" s="467"/>
      <c r="JBZ2387" s="467"/>
      <c r="JCA2387" s="467"/>
      <c r="JCB2387" s="467"/>
      <c r="JCC2387" s="467"/>
      <c r="JCD2387" s="467"/>
      <c r="JCE2387" s="467"/>
      <c r="JCF2387" s="467"/>
      <c r="JCG2387" s="467"/>
      <c r="JCH2387" s="467"/>
      <c r="JCI2387" s="467"/>
      <c r="JCJ2387" s="467"/>
      <c r="JCK2387" s="467"/>
      <c r="JCL2387" s="467"/>
      <c r="JCM2387" s="467"/>
      <c r="JCN2387" s="1055"/>
      <c r="JCO2387" s="695"/>
      <c r="JCP2387" s="696"/>
      <c r="JCQ2387" s="696"/>
      <c r="JCR2387" s="697"/>
      <c r="JCS2387" s="697"/>
      <c r="JCT2387" s="473"/>
      <c r="JCU2387" s="470"/>
      <c r="JCV2387" s="470"/>
      <c r="JCW2387" s="470"/>
      <c r="JCX2387" s="677"/>
      <c r="JCY2387" s="470"/>
      <c r="JCZ2387" s="467"/>
      <c r="JDA2387" s="559"/>
      <c r="JDB2387" s="467"/>
      <c r="JDC2387" s="467"/>
      <c r="JDD2387" s="467"/>
      <c r="JDE2387" s="467"/>
      <c r="JDF2387" s="467"/>
      <c r="JDG2387" s="467"/>
      <c r="JDH2387" s="467"/>
      <c r="JDI2387" s="467"/>
      <c r="JDJ2387" s="467"/>
      <c r="JDK2387" s="467"/>
      <c r="JDL2387" s="467"/>
      <c r="JDM2387" s="467"/>
      <c r="JDN2387" s="467"/>
      <c r="JDO2387" s="467"/>
      <c r="JDP2387" s="467"/>
      <c r="JDQ2387" s="467"/>
      <c r="JDR2387" s="467"/>
      <c r="JDS2387" s="467"/>
      <c r="JDT2387" s="467"/>
      <c r="JDU2387" s="467"/>
      <c r="JDV2387" s="467"/>
      <c r="JDW2387" s="467"/>
      <c r="JDX2387" s="1055"/>
      <c r="JDY2387" s="695"/>
      <c r="JDZ2387" s="696"/>
      <c r="JEA2387" s="696"/>
      <c r="JEB2387" s="697"/>
      <c r="JEC2387" s="697"/>
      <c r="JED2387" s="473"/>
      <c r="JEE2387" s="470"/>
      <c r="JEF2387" s="470"/>
      <c r="JEG2387" s="470"/>
      <c r="JEH2387" s="677"/>
      <c r="JEI2387" s="470"/>
      <c r="JEJ2387" s="467"/>
      <c r="JEK2387" s="559"/>
      <c r="JEL2387" s="467"/>
      <c r="JEM2387" s="467"/>
      <c r="JEN2387" s="467"/>
      <c r="JEO2387" s="467"/>
      <c r="JEP2387" s="467"/>
      <c r="JEQ2387" s="467"/>
      <c r="JER2387" s="467"/>
      <c r="JES2387" s="467"/>
      <c r="JET2387" s="467"/>
      <c r="JEU2387" s="467"/>
      <c r="JEV2387" s="467"/>
      <c r="JEW2387" s="467"/>
      <c r="JEX2387" s="467"/>
      <c r="JEY2387" s="467"/>
      <c r="JEZ2387" s="467"/>
      <c r="JFA2387" s="467"/>
      <c r="JFB2387" s="467"/>
      <c r="JFC2387" s="467"/>
      <c r="JFD2387" s="467"/>
      <c r="JFE2387" s="467"/>
      <c r="JFF2387" s="467"/>
      <c r="JFG2387" s="467"/>
      <c r="JFH2387" s="1055"/>
      <c r="JFI2387" s="695"/>
      <c r="JFJ2387" s="696"/>
      <c r="JFK2387" s="696"/>
      <c r="JFL2387" s="697"/>
      <c r="JFM2387" s="697"/>
      <c r="JFN2387" s="473"/>
      <c r="JFO2387" s="470"/>
      <c r="JFP2387" s="470"/>
      <c r="JFQ2387" s="470"/>
      <c r="JFR2387" s="677"/>
      <c r="JFS2387" s="470"/>
      <c r="JFT2387" s="467"/>
      <c r="JFU2387" s="559"/>
      <c r="JFV2387" s="467"/>
      <c r="JFW2387" s="467"/>
      <c r="JFX2387" s="467"/>
      <c r="JFY2387" s="467"/>
      <c r="JFZ2387" s="467"/>
      <c r="JGA2387" s="467"/>
      <c r="JGB2387" s="467"/>
      <c r="JGC2387" s="467"/>
      <c r="JGD2387" s="467"/>
      <c r="JGE2387" s="467"/>
      <c r="JGF2387" s="467"/>
      <c r="JGG2387" s="467"/>
      <c r="JGH2387" s="467"/>
      <c r="JGI2387" s="467"/>
      <c r="JGJ2387" s="467"/>
      <c r="JGK2387" s="467"/>
      <c r="JGL2387" s="467"/>
      <c r="JGM2387" s="467"/>
      <c r="JGN2387" s="467"/>
      <c r="JGO2387" s="467"/>
      <c r="JGP2387" s="467"/>
      <c r="JGQ2387" s="467"/>
      <c r="JGR2387" s="1055"/>
      <c r="JGS2387" s="695"/>
      <c r="JGT2387" s="696"/>
      <c r="JGU2387" s="696"/>
      <c r="JGV2387" s="697"/>
      <c r="JGW2387" s="697"/>
      <c r="JGX2387" s="473"/>
      <c r="JGY2387" s="470"/>
      <c r="JGZ2387" s="470"/>
      <c r="JHA2387" s="470"/>
      <c r="JHB2387" s="677"/>
      <c r="JHC2387" s="470"/>
      <c r="JHD2387" s="467"/>
      <c r="JHE2387" s="559"/>
      <c r="JHF2387" s="467"/>
      <c r="JHG2387" s="467"/>
      <c r="JHH2387" s="467"/>
      <c r="JHI2387" s="467"/>
      <c r="JHJ2387" s="467"/>
      <c r="JHK2387" s="467"/>
      <c r="JHL2387" s="467"/>
      <c r="JHM2387" s="467"/>
      <c r="JHN2387" s="467"/>
      <c r="JHO2387" s="467"/>
      <c r="JHP2387" s="467"/>
      <c r="JHQ2387" s="467"/>
      <c r="JHR2387" s="467"/>
      <c r="JHS2387" s="467"/>
      <c r="JHT2387" s="467"/>
      <c r="JHU2387" s="467"/>
      <c r="JHV2387" s="467"/>
      <c r="JHW2387" s="467"/>
      <c r="JHX2387" s="467"/>
      <c r="JHY2387" s="467"/>
      <c r="JHZ2387" s="467"/>
      <c r="JIA2387" s="467"/>
      <c r="JIB2387" s="1055"/>
      <c r="JIC2387" s="695"/>
      <c r="JID2387" s="696"/>
      <c r="JIE2387" s="696"/>
      <c r="JIF2387" s="697"/>
      <c r="JIG2387" s="697"/>
      <c r="JIH2387" s="473"/>
      <c r="JII2387" s="470"/>
      <c r="JIJ2387" s="470"/>
      <c r="JIK2387" s="470"/>
      <c r="JIL2387" s="677"/>
      <c r="JIM2387" s="470"/>
      <c r="JIN2387" s="467"/>
      <c r="JIO2387" s="559"/>
      <c r="JIP2387" s="467"/>
      <c r="JIQ2387" s="467"/>
      <c r="JIR2387" s="467"/>
      <c r="JIS2387" s="467"/>
      <c r="JIT2387" s="467"/>
      <c r="JIU2387" s="467"/>
      <c r="JIV2387" s="467"/>
      <c r="JIW2387" s="467"/>
      <c r="JIX2387" s="467"/>
      <c r="JIY2387" s="467"/>
      <c r="JIZ2387" s="467"/>
      <c r="JJA2387" s="467"/>
      <c r="JJB2387" s="467"/>
      <c r="JJC2387" s="467"/>
      <c r="JJD2387" s="467"/>
      <c r="JJE2387" s="467"/>
      <c r="JJF2387" s="467"/>
      <c r="JJG2387" s="467"/>
      <c r="JJH2387" s="467"/>
      <c r="JJI2387" s="467"/>
      <c r="JJJ2387" s="467"/>
      <c r="JJK2387" s="467"/>
      <c r="JJL2387" s="1055"/>
      <c r="JJM2387" s="695"/>
      <c r="JJN2387" s="696"/>
      <c r="JJO2387" s="696"/>
      <c r="JJP2387" s="697"/>
      <c r="JJQ2387" s="697"/>
      <c r="JJR2387" s="473"/>
      <c r="JJS2387" s="470"/>
      <c r="JJT2387" s="470"/>
      <c r="JJU2387" s="470"/>
      <c r="JJV2387" s="677"/>
      <c r="JJW2387" s="470"/>
      <c r="JJX2387" s="467"/>
      <c r="JJY2387" s="559"/>
      <c r="JJZ2387" s="467"/>
      <c r="JKA2387" s="467"/>
      <c r="JKB2387" s="467"/>
      <c r="JKC2387" s="467"/>
      <c r="JKD2387" s="467"/>
      <c r="JKE2387" s="467"/>
      <c r="JKF2387" s="467"/>
      <c r="JKG2387" s="467"/>
      <c r="JKH2387" s="467"/>
      <c r="JKI2387" s="467"/>
      <c r="JKJ2387" s="467"/>
      <c r="JKK2387" s="467"/>
      <c r="JKL2387" s="467"/>
      <c r="JKM2387" s="467"/>
      <c r="JKN2387" s="467"/>
      <c r="JKO2387" s="467"/>
      <c r="JKP2387" s="467"/>
      <c r="JKQ2387" s="467"/>
      <c r="JKR2387" s="467"/>
      <c r="JKS2387" s="467"/>
      <c r="JKT2387" s="467"/>
      <c r="JKU2387" s="467"/>
      <c r="JKV2387" s="1055"/>
      <c r="JKW2387" s="695"/>
      <c r="JKX2387" s="696"/>
      <c r="JKY2387" s="696"/>
      <c r="JKZ2387" s="697"/>
      <c r="JLA2387" s="697"/>
      <c r="JLB2387" s="473"/>
      <c r="JLC2387" s="470"/>
      <c r="JLD2387" s="470"/>
      <c r="JLE2387" s="470"/>
      <c r="JLF2387" s="677"/>
      <c r="JLG2387" s="470"/>
      <c r="JLH2387" s="467"/>
      <c r="JLI2387" s="559"/>
      <c r="JLJ2387" s="467"/>
      <c r="JLK2387" s="467"/>
      <c r="JLL2387" s="467"/>
      <c r="JLM2387" s="467"/>
      <c r="JLN2387" s="467"/>
      <c r="JLO2387" s="467"/>
      <c r="JLP2387" s="467"/>
      <c r="JLQ2387" s="467"/>
      <c r="JLR2387" s="467"/>
      <c r="JLS2387" s="467"/>
      <c r="JLT2387" s="467"/>
      <c r="JLU2387" s="467"/>
      <c r="JLV2387" s="467"/>
      <c r="JLW2387" s="467"/>
      <c r="JLX2387" s="467"/>
      <c r="JLY2387" s="467"/>
      <c r="JLZ2387" s="467"/>
      <c r="JMA2387" s="467"/>
      <c r="JMB2387" s="467"/>
      <c r="JMC2387" s="467"/>
      <c r="JMD2387" s="467"/>
      <c r="JME2387" s="467"/>
      <c r="JMF2387" s="1055"/>
      <c r="JMG2387" s="695"/>
      <c r="JMH2387" s="696"/>
      <c r="JMI2387" s="696"/>
      <c r="JMJ2387" s="697"/>
      <c r="JMK2387" s="697"/>
      <c r="JML2387" s="473"/>
      <c r="JMM2387" s="470"/>
      <c r="JMN2387" s="470"/>
      <c r="JMO2387" s="470"/>
      <c r="JMP2387" s="677"/>
      <c r="JMQ2387" s="470"/>
      <c r="JMR2387" s="467"/>
      <c r="JMS2387" s="559"/>
      <c r="JMT2387" s="467"/>
      <c r="JMU2387" s="467"/>
      <c r="JMV2387" s="467"/>
      <c r="JMW2387" s="467"/>
      <c r="JMX2387" s="467"/>
      <c r="JMY2387" s="467"/>
      <c r="JMZ2387" s="467"/>
      <c r="JNA2387" s="467"/>
      <c r="JNB2387" s="467"/>
      <c r="JNC2387" s="467"/>
      <c r="JND2387" s="467"/>
      <c r="JNE2387" s="467"/>
      <c r="JNF2387" s="467"/>
      <c r="JNG2387" s="467"/>
      <c r="JNH2387" s="467"/>
      <c r="JNI2387" s="467"/>
      <c r="JNJ2387" s="467"/>
      <c r="JNK2387" s="467"/>
      <c r="JNL2387" s="467"/>
      <c r="JNM2387" s="467"/>
      <c r="JNN2387" s="467"/>
      <c r="JNO2387" s="467"/>
      <c r="JNP2387" s="1055"/>
      <c r="JNQ2387" s="695"/>
      <c r="JNR2387" s="696"/>
      <c r="JNS2387" s="696"/>
      <c r="JNT2387" s="697"/>
      <c r="JNU2387" s="697"/>
      <c r="JNV2387" s="473"/>
      <c r="JNW2387" s="470"/>
      <c r="JNX2387" s="470"/>
      <c r="JNY2387" s="470"/>
      <c r="JNZ2387" s="677"/>
      <c r="JOA2387" s="470"/>
      <c r="JOB2387" s="467"/>
      <c r="JOC2387" s="559"/>
      <c r="JOD2387" s="467"/>
      <c r="JOE2387" s="467"/>
      <c r="JOF2387" s="467"/>
      <c r="JOG2387" s="467"/>
      <c r="JOH2387" s="467"/>
      <c r="JOI2387" s="467"/>
      <c r="JOJ2387" s="467"/>
      <c r="JOK2387" s="467"/>
      <c r="JOL2387" s="467"/>
      <c r="JOM2387" s="467"/>
      <c r="JON2387" s="467"/>
      <c r="JOO2387" s="467"/>
      <c r="JOP2387" s="467"/>
      <c r="JOQ2387" s="467"/>
      <c r="JOR2387" s="467"/>
      <c r="JOS2387" s="467"/>
      <c r="JOT2387" s="467"/>
      <c r="JOU2387" s="467"/>
      <c r="JOV2387" s="467"/>
      <c r="JOW2387" s="467"/>
      <c r="JOX2387" s="467"/>
      <c r="JOY2387" s="467"/>
      <c r="JOZ2387" s="1055"/>
      <c r="JPA2387" s="695"/>
      <c r="JPB2387" s="696"/>
      <c r="JPC2387" s="696"/>
      <c r="JPD2387" s="697"/>
      <c r="JPE2387" s="697"/>
      <c r="JPF2387" s="473"/>
      <c r="JPG2387" s="470"/>
      <c r="JPH2387" s="470"/>
      <c r="JPI2387" s="470"/>
      <c r="JPJ2387" s="677"/>
      <c r="JPK2387" s="470"/>
      <c r="JPL2387" s="467"/>
      <c r="JPM2387" s="559"/>
      <c r="JPN2387" s="467"/>
      <c r="JPO2387" s="467"/>
      <c r="JPP2387" s="467"/>
      <c r="JPQ2387" s="467"/>
      <c r="JPR2387" s="467"/>
      <c r="JPS2387" s="467"/>
      <c r="JPT2387" s="467"/>
      <c r="JPU2387" s="467"/>
      <c r="JPV2387" s="467"/>
      <c r="JPW2387" s="467"/>
      <c r="JPX2387" s="467"/>
      <c r="JPY2387" s="467"/>
      <c r="JPZ2387" s="467"/>
      <c r="JQA2387" s="467"/>
      <c r="JQB2387" s="467"/>
      <c r="JQC2387" s="467"/>
      <c r="JQD2387" s="467"/>
      <c r="JQE2387" s="467"/>
      <c r="JQF2387" s="467"/>
      <c r="JQG2387" s="467"/>
      <c r="JQH2387" s="467"/>
      <c r="JQI2387" s="467"/>
      <c r="JQJ2387" s="1055"/>
      <c r="JQK2387" s="695"/>
      <c r="JQL2387" s="696"/>
      <c r="JQM2387" s="696"/>
      <c r="JQN2387" s="697"/>
      <c r="JQO2387" s="697"/>
      <c r="JQP2387" s="473"/>
      <c r="JQQ2387" s="470"/>
      <c r="JQR2387" s="470"/>
      <c r="JQS2387" s="470"/>
      <c r="JQT2387" s="677"/>
      <c r="JQU2387" s="470"/>
      <c r="JQV2387" s="467"/>
      <c r="JQW2387" s="559"/>
      <c r="JQX2387" s="467"/>
      <c r="JQY2387" s="467"/>
      <c r="JQZ2387" s="467"/>
      <c r="JRA2387" s="467"/>
      <c r="JRB2387" s="467"/>
      <c r="JRC2387" s="467"/>
      <c r="JRD2387" s="467"/>
      <c r="JRE2387" s="467"/>
      <c r="JRF2387" s="467"/>
      <c r="JRG2387" s="467"/>
      <c r="JRH2387" s="467"/>
      <c r="JRI2387" s="467"/>
      <c r="JRJ2387" s="467"/>
      <c r="JRK2387" s="467"/>
      <c r="JRL2387" s="467"/>
      <c r="JRM2387" s="467"/>
      <c r="JRN2387" s="467"/>
      <c r="JRO2387" s="467"/>
      <c r="JRP2387" s="467"/>
      <c r="JRQ2387" s="467"/>
      <c r="JRR2387" s="467"/>
      <c r="JRS2387" s="467"/>
      <c r="JRT2387" s="1055"/>
      <c r="JRU2387" s="695"/>
      <c r="JRV2387" s="696"/>
      <c r="JRW2387" s="696"/>
      <c r="JRX2387" s="697"/>
      <c r="JRY2387" s="697"/>
      <c r="JRZ2387" s="473"/>
      <c r="JSA2387" s="470"/>
      <c r="JSB2387" s="470"/>
      <c r="JSC2387" s="470"/>
      <c r="JSD2387" s="677"/>
      <c r="JSE2387" s="470"/>
      <c r="JSF2387" s="467"/>
      <c r="JSG2387" s="559"/>
      <c r="JSH2387" s="467"/>
      <c r="JSI2387" s="467"/>
      <c r="JSJ2387" s="467"/>
      <c r="JSK2387" s="467"/>
      <c r="JSL2387" s="467"/>
      <c r="JSM2387" s="467"/>
      <c r="JSN2387" s="467"/>
      <c r="JSO2387" s="467"/>
      <c r="JSP2387" s="467"/>
      <c r="JSQ2387" s="467"/>
      <c r="JSR2387" s="467"/>
      <c r="JSS2387" s="467"/>
      <c r="JST2387" s="467"/>
      <c r="JSU2387" s="467"/>
      <c r="JSV2387" s="467"/>
      <c r="JSW2387" s="467"/>
      <c r="JSX2387" s="467"/>
      <c r="JSY2387" s="467"/>
      <c r="JSZ2387" s="467"/>
      <c r="JTA2387" s="467"/>
      <c r="JTB2387" s="467"/>
      <c r="JTC2387" s="467"/>
      <c r="JTD2387" s="1055"/>
      <c r="JTE2387" s="695"/>
      <c r="JTF2387" s="696"/>
      <c r="JTG2387" s="696"/>
      <c r="JTH2387" s="697"/>
      <c r="JTI2387" s="697"/>
      <c r="JTJ2387" s="473"/>
      <c r="JTK2387" s="470"/>
      <c r="JTL2387" s="470"/>
      <c r="JTM2387" s="470"/>
      <c r="JTN2387" s="677"/>
      <c r="JTO2387" s="470"/>
      <c r="JTP2387" s="467"/>
      <c r="JTQ2387" s="559"/>
      <c r="JTR2387" s="467"/>
      <c r="JTS2387" s="467"/>
      <c r="JTT2387" s="467"/>
      <c r="JTU2387" s="467"/>
      <c r="JTV2387" s="467"/>
      <c r="JTW2387" s="467"/>
      <c r="JTX2387" s="467"/>
      <c r="JTY2387" s="467"/>
      <c r="JTZ2387" s="467"/>
      <c r="JUA2387" s="467"/>
      <c r="JUB2387" s="467"/>
      <c r="JUC2387" s="467"/>
      <c r="JUD2387" s="467"/>
      <c r="JUE2387" s="467"/>
      <c r="JUF2387" s="467"/>
      <c r="JUG2387" s="467"/>
      <c r="JUH2387" s="467"/>
      <c r="JUI2387" s="467"/>
      <c r="JUJ2387" s="467"/>
      <c r="JUK2387" s="467"/>
      <c r="JUL2387" s="467"/>
      <c r="JUM2387" s="467"/>
      <c r="JUN2387" s="1055"/>
      <c r="JUO2387" s="695"/>
      <c r="JUP2387" s="696"/>
      <c r="JUQ2387" s="696"/>
      <c r="JUR2387" s="697"/>
      <c r="JUS2387" s="697"/>
      <c r="JUT2387" s="473"/>
      <c r="JUU2387" s="470"/>
      <c r="JUV2387" s="470"/>
      <c r="JUW2387" s="470"/>
      <c r="JUX2387" s="677"/>
      <c r="JUY2387" s="470"/>
      <c r="JUZ2387" s="467"/>
      <c r="JVA2387" s="559"/>
      <c r="JVB2387" s="467"/>
      <c r="JVC2387" s="467"/>
      <c r="JVD2387" s="467"/>
      <c r="JVE2387" s="467"/>
      <c r="JVF2387" s="467"/>
      <c r="JVG2387" s="467"/>
      <c r="JVH2387" s="467"/>
      <c r="JVI2387" s="467"/>
      <c r="JVJ2387" s="467"/>
      <c r="JVK2387" s="467"/>
      <c r="JVL2387" s="467"/>
      <c r="JVM2387" s="467"/>
      <c r="JVN2387" s="467"/>
      <c r="JVO2387" s="467"/>
      <c r="JVP2387" s="467"/>
      <c r="JVQ2387" s="467"/>
      <c r="JVR2387" s="467"/>
      <c r="JVS2387" s="467"/>
      <c r="JVT2387" s="467"/>
      <c r="JVU2387" s="467"/>
      <c r="JVV2387" s="467"/>
      <c r="JVW2387" s="467"/>
      <c r="JVX2387" s="1055"/>
      <c r="JVY2387" s="695"/>
      <c r="JVZ2387" s="696"/>
      <c r="JWA2387" s="696"/>
      <c r="JWB2387" s="697"/>
      <c r="JWC2387" s="697"/>
      <c r="JWD2387" s="473"/>
      <c r="JWE2387" s="470"/>
      <c r="JWF2387" s="470"/>
      <c r="JWG2387" s="470"/>
      <c r="JWH2387" s="677"/>
      <c r="JWI2387" s="470"/>
      <c r="JWJ2387" s="467"/>
      <c r="JWK2387" s="559"/>
      <c r="JWL2387" s="467"/>
      <c r="JWM2387" s="467"/>
      <c r="JWN2387" s="467"/>
      <c r="JWO2387" s="467"/>
      <c r="JWP2387" s="467"/>
      <c r="JWQ2387" s="467"/>
      <c r="JWR2387" s="467"/>
      <c r="JWS2387" s="467"/>
      <c r="JWT2387" s="467"/>
      <c r="JWU2387" s="467"/>
      <c r="JWV2387" s="467"/>
      <c r="JWW2387" s="467"/>
      <c r="JWX2387" s="467"/>
      <c r="JWY2387" s="467"/>
      <c r="JWZ2387" s="467"/>
      <c r="JXA2387" s="467"/>
      <c r="JXB2387" s="467"/>
      <c r="JXC2387" s="467"/>
      <c r="JXD2387" s="467"/>
      <c r="JXE2387" s="467"/>
      <c r="JXF2387" s="467"/>
      <c r="JXG2387" s="467"/>
      <c r="JXH2387" s="1055"/>
      <c r="JXI2387" s="695"/>
      <c r="JXJ2387" s="696"/>
      <c r="JXK2387" s="696"/>
      <c r="JXL2387" s="697"/>
      <c r="JXM2387" s="697"/>
      <c r="JXN2387" s="473"/>
      <c r="JXO2387" s="470"/>
      <c r="JXP2387" s="470"/>
      <c r="JXQ2387" s="470"/>
      <c r="JXR2387" s="677"/>
      <c r="JXS2387" s="470"/>
      <c r="JXT2387" s="467"/>
      <c r="JXU2387" s="559"/>
      <c r="JXV2387" s="467"/>
      <c r="JXW2387" s="467"/>
      <c r="JXX2387" s="467"/>
      <c r="JXY2387" s="467"/>
      <c r="JXZ2387" s="467"/>
      <c r="JYA2387" s="467"/>
      <c r="JYB2387" s="467"/>
      <c r="JYC2387" s="467"/>
      <c r="JYD2387" s="467"/>
      <c r="JYE2387" s="467"/>
      <c r="JYF2387" s="467"/>
      <c r="JYG2387" s="467"/>
      <c r="JYH2387" s="467"/>
      <c r="JYI2387" s="467"/>
      <c r="JYJ2387" s="467"/>
      <c r="JYK2387" s="467"/>
      <c r="JYL2387" s="467"/>
      <c r="JYM2387" s="467"/>
      <c r="JYN2387" s="467"/>
      <c r="JYO2387" s="467"/>
      <c r="JYP2387" s="467"/>
      <c r="JYQ2387" s="467"/>
      <c r="JYR2387" s="1055"/>
      <c r="JYS2387" s="695"/>
      <c r="JYT2387" s="696"/>
      <c r="JYU2387" s="696"/>
      <c r="JYV2387" s="697"/>
      <c r="JYW2387" s="697"/>
      <c r="JYX2387" s="473"/>
      <c r="JYY2387" s="470"/>
      <c r="JYZ2387" s="470"/>
      <c r="JZA2387" s="470"/>
      <c r="JZB2387" s="677"/>
      <c r="JZC2387" s="470"/>
      <c r="JZD2387" s="467"/>
      <c r="JZE2387" s="559"/>
      <c r="JZF2387" s="467"/>
      <c r="JZG2387" s="467"/>
      <c r="JZH2387" s="467"/>
      <c r="JZI2387" s="467"/>
      <c r="JZJ2387" s="467"/>
      <c r="JZK2387" s="467"/>
      <c r="JZL2387" s="467"/>
      <c r="JZM2387" s="467"/>
      <c r="JZN2387" s="467"/>
      <c r="JZO2387" s="467"/>
      <c r="JZP2387" s="467"/>
      <c r="JZQ2387" s="467"/>
      <c r="JZR2387" s="467"/>
      <c r="JZS2387" s="467"/>
      <c r="JZT2387" s="467"/>
      <c r="JZU2387" s="467"/>
      <c r="JZV2387" s="467"/>
      <c r="JZW2387" s="467"/>
      <c r="JZX2387" s="467"/>
      <c r="JZY2387" s="467"/>
      <c r="JZZ2387" s="467"/>
      <c r="KAA2387" s="467"/>
      <c r="KAB2387" s="1055"/>
      <c r="KAC2387" s="695"/>
      <c r="KAD2387" s="696"/>
      <c r="KAE2387" s="696"/>
      <c r="KAF2387" s="697"/>
      <c r="KAG2387" s="697"/>
      <c r="KAH2387" s="473"/>
      <c r="KAI2387" s="470"/>
      <c r="KAJ2387" s="470"/>
      <c r="KAK2387" s="470"/>
      <c r="KAL2387" s="677"/>
      <c r="KAM2387" s="470"/>
      <c r="KAN2387" s="467"/>
      <c r="KAO2387" s="559"/>
      <c r="KAP2387" s="467"/>
      <c r="KAQ2387" s="467"/>
      <c r="KAR2387" s="467"/>
      <c r="KAS2387" s="467"/>
      <c r="KAT2387" s="467"/>
      <c r="KAU2387" s="467"/>
      <c r="KAV2387" s="467"/>
      <c r="KAW2387" s="467"/>
      <c r="KAX2387" s="467"/>
      <c r="KAY2387" s="467"/>
      <c r="KAZ2387" s="467"/>
      <c r="KBA2387" s="467"/>
      <c r="KBB2387" s="467"/>
      <c r="KBC2387" s="467"/>
      <c r="KBD2387" s="467"/>
      <c r="KBE2387" s="467"/>
      <c r="KBF2387" s="467"/>
      <c r="KBG2387" s="467"/>
      <c r="KBH2387" s="467"/>
      <c r="KBI2387" s="467"/>
      <c r="KBJ2387" s="467"/>
      <c r="KBK2387" s="467"/>
      <c r="KBL2387" s="1055"/>
      <c r="KBM2387" s="695"/>
      <c r="KBN2387" s="696"/>
      <c r="KBO2387" s="696"/>
      <c r="KBP2387" s="697"/>
      <c r="KBQ2387" s="697"/>
      <c r="KBR2387" s="473"/>
      <c r="KBS2387" s="470"/>
      <c r="KBT2387" s="470"/>
      <c r="KBU2387" s="470"/>
      <c r="KBV2387" s="677"/>
      <c r="KBW2387" s="470"/>
      <c r="KBX2387" s="467"/>
      <c r="KBY2387" s="559"/>
      <c r="KBZ2387" s="467"/>
      <c r="KCA2387" s="467"/>
      <c r="KCB2387" s="467"/>
      <c r="KCC2387" s="467"/>
      <c r="KCD2387" s="467"/>
      <c r="KCE2387" s="467"/>
      <c r="KCF2387" s="467"/>
      <c r="KCG2387" s="467"/>
      <c r="KCH2387" s="467"/>
      <c r="KCI2387" s="467"/>
      <c r="KCJ2387" s="467"/>
      <c r="KCK2387" s="467"/>
      <c r="KCL2387" s="467"/>
      <c r="KCM2387" s="467"/>
      <c r="KCN2387" s="467"/>
      <c r="KCO2387" s="467"/>
      <c r="KCP2387" s="467"/>
      <c r="KCQ2387" s="467"/>
      <c r="KCR2387" s="467"/>
      <c r="KCS2387" s="467"/>
      <c r="KCT2387" s="467"/>
      <c r="KCU2387" s="467"/>
      <c r="KCV2387" s="1055"/>
      <c r="KCW2387" s="695"/>
      <c r="KCX2387" s="696"/>
      <c r="KCY2387" s="696"/>
      <c r="KCZ2387" s="697"/>
      <c r="KDA2387" s="697"/>
      <c r="KDB2387" s="473"/>
      <c r="KDC2387" s="470"/>
      <c r="KDD2387" s="470"/>
      <c r="KDE2387" s="470"/>
      <c r="KDF2387" s="677"/>
      <c r="KDG2387" s="470"/>
      <c r="KDH2387" s="467"/>
      <c r="KDI2387" s="559"/>
      <c r="KDJ2387" s="467"/>
      <c r="KDK2387" s="467"/>
      <c r="KDL2387" s="467"/>
      <c r="KDM2387" s="467"/>
      <c r="KDN2387" s="467"/>
      <c r="KDO2387" s="467"/>
      <c r="KDP2387" s="467"/>
      <c r="KDQ2387" s="467"/>
      <c r="KDR2387" s="467"/>
      <c r="KDS2387" s="467"/>
      <c r="KDT2387" s="467"/>
      <c r="KDU2387" s="467"/>
      <c r="KDV2387" s="467"/>
      <c r="KDW2387" s="467"/>
      <c r="KDX2387" s="467"/>
      <c r="KDY2387" s="467"/>
      <c r="KDZ2387" s="467"/>
      <c r="KEA2387" s="467"/>
      <c r="KEB2387" s="467"/>
      <c r="KEC2387" s="467"/>
      <c r="KED2387" s="467"/>
      <c r="KEE2387" s="467"/>
      <c r="KEF2387" s="1055"/>
      <c r="KEG2387" s="695"/>
      <c r="KEH2387" s="696"/>
      <c r="KEI2387" s="696"/>
      <c r="KEJ2387" s="697"/>
      <c r="KEK2387" s="697"/>
      <c r="KEL2387" s="473"/>
      <c r="KEM2387" s="470"/>
      <c r="KEN2387" s="470"/>
      <c r="KEO2387" s="470"/>
      <c r="KEP2387" s="677"/>
      <c r="KEQ2387" s="470"/>
      <c r="KER2387" s="467"/>
      <c r="KES2387" s="559"/>
      <c r="KET2387" s="467"/>
      <c r="KEU2387" s="467"/>
      <c r="KEV2387" s="467"/>
      <c r="KEW2387" s="467"/>
      <c r="KEX2387" s="467"/>
      <c r="KEY2387" s="467"/>
      <c r="KEZ2387" s="467"/>
      <c r="KFA2387" s="467"/>
      <c r="KFB2387" s="467"/>
      <c r="KFC2387" s="467"/>
      <c r="KFD2387" s="467"/>
      <c r="KFE2387" s="467"/>
      <c r="KFF2387" s="467"/>
      <c r="KFG2387" s="467"/>
      <c r="KFH2387" s="467"/>
      <c r="KFI2387" s="467"/>
      <c r="KFJ2387" s="467"/>
      <c r="KFK2387" s="467"/>
      <c r="KFL2387" s="467"/>
      <c r="KFM2387" s="467"/>
      <c r="KFN2387" s="467"/>
      <c r="KFO2387" s="467"/>
      <c r="KFP2387" s="1055"/>
      <c r="KFQ2387" s="695"/>
      <c r="KFR2387" s="696"/>
      <c r="KFS2387" s="696"/>
      <c r="KFT2387" s="697"/>
      <c r="KFU2387" s="697"/>
      <c r="KFV2387" s="473"/>
      <c r="KFW2387" s="470"/>
      <c r="KFX2387" s="470"/>
      <c r="KFY2387" s="470"/>
      <c r="KFZ2387" s="677"/>
      <c r="KGA2387" s="470"/>
      <c r="KGB2387" s="467"/>
      <c r="KGC2387" s="559"/>
      <c r="KGD2387" s="467"/>
      <c r="KGE2387" s="467"/>
      <c r="KGF2387" s="467"/>
      <c r="KGG2387" s="467"/>
      <c r="KGH2387" s="467"/>
      <c r="KGI2387" s="467"/>
      <c r="KGJ2387" s="467"/>
      <c r="KGK2387" s="467"/>
      <c r="KGL2387" s="467"/>
      <c r="KGM2387" s="467"/>
      <c r="KGN2387" s="467"/>
      <c r="KGO2387" s="467"/>
      <c r="KGP2387" s="467"/>
      <c r="KGQ2387" s="467"/>
      <c r="KGR2387" s="467"/>
      <c r="KGS2387" s="467"/>
      <c r="KGT2387" s="467"/>
      <c r="KGU2387" s="467"/>
      <c r="KGV2387" s="467"/>
      <c r="KGW2387" s="467"/>
      <c r="KGX2387" s="467"/>
      <c r="KGY2387" s="467"/>
      <c r="KGZ2387" s="1055"/>
      <c r="KHA2387" s="695"/>
      <c r="KHB2387" s="696"/>
      <c r="KHC2387" s="696"/>
      <c r="KHD2387" s="697"/>
      <c r="KHE2387" s="697"/>
      <c r="KHF2387" s="473"/>
      <c r="KHG2387" s="470"/>
      <c r="KHH2387" s="470"/>
      <c r="KHI2387" s="470"/>
      <c r="KHJ2387" s="677"/>
      <c r="KHK2387" s="470"/>
      <c r="KHL2387" s="467"/>
      <c r="KHM2387" s="559"/>
      <c r="KHN2387" s="467"/>
      <c r="KHO2387" s="467"/>
      <c r="KHP2387" s="467"/>
      <c r="KHQ2387" s="467"/>
      <c r="KHR2387" s="467"/>
      <c r="KHS2387" s="467"/>
      <c r="KHT2387" s="467"/>
      <c r="KHU2387" s="467"/>
      <c r="KHV2387" s="467"/>
      <c r="KHW2387" s="467"/>
      <c r="KHX2387" s="467"/>
      <c r="KHY2387" s="467"/>
      <c r="KHZ2387" s="467"/>
      <c r="KIA2387" s="467"/>
      <c r="KIB2387" s="467"/>
      <c r="KIC2387" s="467"/>
      <c r="KID2387" s="467"/>
      <c r="KIE2387" s="467"/>
      <c r="KIF2387" s="467"/>
      <c r="KIG2387" s="467"/>
      <c r="KIH2387" s="467"/>
      <c r="KII2387" s="467"/>
      <c r="KIJ2387" s="1055"/>
      <c r="KIK2387" s="695"/>
      <c r="KIL2387" s="696"/>
      <c r="KIM2387" s="696"/>
      <c r="KIN2387" s="697"/>
      <c r="KIO2387" s="697"/>
      <c r="KIP2387" s="473"/>
      <c r="KIQ2387" s="470"/>
      <c r="KIR2387" s="470"/>
      <c r="KIS2387" s="470"/>
      <c r="KIT2387" s="677"/>
      <c r="KIU2387" s="470"/>
      <c r="KIV2387" s="467"/>
      <c r="KIW2387" s="559"/>
      <c r="KIX2387" s="467"/>
      <c r="KIY2387" s="467"/>
      <c r="KIZ2387" s="467"/>
      <c r="KJA2387" s="467"/>
      <c r="KJB2387" s="467"/>
      <c r="KJC2387" s="467"/>
      <c r="KJD2387" s="467"/>
      <c r="KJE2387" s="467"/>
      <c r="KJF2387" s="467"/>
      <c r="KJG2387" s="467"/>
      <c r="KJH2387" s="467"/>
      <c r="KJI2387" s="467"/>
      <c r="KJJ2387" s="467"/>
      <c r="KJK2387" s="467"/>
      <c r="KJL2387" s="467"/>
      <c r="KJM2387" s="467"/>
      <c r="KJN2387" s="467"/>
      <c r="KJO2387" s="467"/>
      <c r="KJP2387" s="467"/>
      <c r="KJQ2387" s="467"/>
      <c r="KJR2387" s="467"/>
      <c r="KJS2387" s="467"/>
      <c r="KJT2387" s="1055"/>
      <c r="KJU2387" s="695"/>
      <c r="KJV2387" s="696"/>
      <c r="KJW2387" s="696"/>
      <c r="KJX2387" s="697"/>
      <c r="KJY2387" s="697"/>
      <c r="KJZ2387" s="473"/>
      <c r="KKA2387" s="470"/>
      <c r="KKB2387" s="470"/>
      <c r="KKC2387" s="470"/>
      <c r="KKD2387" s="677"/>
      <c r="KKE2387" s="470"/>
      <c r="KKF2387" s="467"/>
      <c r="KKG2387" s="559"/>
      <c r="KKH2387" s="467"/>
      <c r="KKI2387" s="467"/>
      <c r="KKJ2387" s="467"/>
      <c r="KKK2387" s="467"/>
      <c r="KKL2387" s="467"/>
      <c r="KKM2387" s="467"/>
      <c r="KKN2387" s="467"/>
      <c r="KKO2387" s="467"/>
      <c r="KKP2387" s="467"/>
      <c r="KKQ2387" s="467"/>
      <c r="KKR2387" s="467"/>
      <c r="KKS2387" s="467"/>
      <c r="KKT2387" s="467"/>
      <c r="KKU2387" s="467"/>
      <c r="KKV2387" s="467"/>
      <c r="KKW2387" s="467"/>
      <c r="KKX2387" s="467"/>
      <c r="KKY2387" s="467"/>
      <c r="KKZ2387" s="467"/>
      <c r="KLA2387" s="467"/>
      <c r="KLB2387" s="467"/>
      <c r="KLC2387" s="467"/>
      <c r="KLD2387" s="1055"/>
      <c r="KLE2387" s="695"/>
      <c r="KLF2387" s="696"/>
      <c r="KLG2387" s="696"/>
      <c r="KLH2387" s="697"/>
      <c r="KLI2387" s="697"/>
      <c r="KLJ2387" s="473"/>
      <c r="KLK2387" s="470"/>
      <c r="KLL2387" s="470"/>
      <c r="KLM2387" s="470"/>
      <c r="KLN2387" s="677"/>
      <c r="KLO2387" s="470"/>
      <c r="KLP2387" s="467"/>
      <c r="KLQ2387" s="559"/>
      <c r="KLR2387" s="467"/>
      <c r="KLS2387" s="467"/>
      <c r="KLT2387" s="467"/>
      <c r="KLU2387" s="467"/>
      <c r="KLV2387" s="467"/>
      <c r="KLW2387" s="467"/>
      <c r="KLX2387" s="467"/>
      <c r="KLY2387" s="467"/>
      <c r="KLZ2387" s="467"/>
      <c r="KMA2387" s="467"/>
      <c r="KMB2387" s="467"/>
      <c r="KMC2387" s="467"/>
      <c r="KMD2387" s="467"/>
      <c r="KME2387" s="467"/>
      <c r="KMF2387" s="467"/>
      <c r="KMG2387" s="467"/>
      <c r="KMH2387" s="467"/>
      <c r="KMI2387" s="467"/>
      <c r="KMJ2387" s="467"/>
      <c r="KMK2387" s="467"/>
      <c r="KML2387" s="467"/>
      <c r="KMM2387" s="467"/>
      <c r="KMN2387" s="1055"/>
      <c r="KMO2387" s="695"/>
      <c r="KMP2387" s="696"/>
      <c r="KMQ2387" s="696"/>
      <c r="KMR2387" s="697"/>
      <c r="KMS2387" s="697"/>
      <c r="KMT2387" s="473"/>
      <c r="KMU2387" s="470"/>
      <c r="KMV2387" s="470"/>
      <c r="KMW2387" s="470"/>
      <c r="KMX2387" s="677"/>
      <c r="KMY2387" s="470"/>
      <c r="KMZ2387" s="467"/>
      <c r="KNA2387" s="559"/>
      <c r="KNB2387" s="467"/>
      <c r="KNC2387" s="467"/>
      <c r="KND2387" s="467"/>
      <c r="KNE2387" s="467"/>
      <c r="KNF2387" s="467"/>
      <c r="KNG2387" s="467"/>
      <c r="KNH2387" s="467"/>
      <c r="KNI2387" s="467"/>
      <c r="KNJ2387" s="467"/>
      <c r="KNK2387" s="467"/>
      <c r="KNL2387" s="467"/>
      <c r="KNM2387" s="467"/>
      <c r="KNN2387" s="467"/>
      <c r="KNO2387" s="467"/>
      <c r="KNP2387" s="467"/>
      <c r="KNQ2387" s="467"/>
      <c r="KNR2387" s="467"/>
      <c r="KNS2387" s="467"/>
      <c r="KNT2387" s="467"/>
      <c r="KNU2387" s="467"/>
      <c r="KNV2387" s="467"/>
      <c r="KNW2387" s="467"/>
      <c r="KNX2387" s="1055"/>
      <c r="KNY2387" s="695"/>
      <c r="KNZ2387" s="696"/>
      <c r="KOA2387" s="696"/>
      <c r="KOB2387" s="697"/>
      <c r="KOC2387" s="697"/>
      <c r="KOD2387" s="473"/>
      <c r="KOE2387" s="470"/>
      <c r="KOF2387" s="470"/>
      <c r="KOG2387" s="470"/>
      <c r="KOH2387" s="677"/>
      <c r="KOI2387" s="470"/>
      <c r="KOJ2387" s="467"/>
      <c r="KOK2387" s="559"/>
      <c r="KOL2387" s="467"/>
      <c r="KOM2387" s="467"/>
      <c r="KON2387" s="467"/>
      <c r="KOO2387" s="467"/>
      <c r="KOP2387" s="467"/>
      <c r="KOQ2387" s="467"/>
      <c r="KOR2387" s="467"/>
      <c r="KOS2387" s="467"/>
      <c r="KOT2387" s="467"/>
      <c r="KOU2387" s="467"/>
      <c r="KOV2387" s="467"/>
      <c r="KOW2387" s="467"/>
      <c r="KOX2387" s="467"/>
      <c r="KOY2387" s="467"/>
      <c r="KOZ2387" s="467"/>
      <c r="KPA2387" s="467"/>
      <c r="KPB2387" s="467"/>
      <c r="KPC2387" s="467"/>
      <c r="KPD2387" s="467"/>
      <c r="KPE2387" s="467"/>
      <c r="KPF2387" s="467"/>
      <c r="KPG2387" s="467"/>
      <c r="KPH2387" s="1055"/>
      <c r="KPI2387" s="695"/>
      <c r="KPJ2387" s="696"/>
      <c r="KPK2387" s="696"/>
      <c r="KPL2387" s="697"/>
      <c r="KPM2387" s="697"/>
      <c r="KPN2387" s="473"/>
      <c r="KPO2387" s="470"/>
      <c r="KPP2387" s="470"/>
      <c r="KPQ2387" s="470"/>
      <c r="KPR2387" s="677"/>
      <c r="KPS2387" s="470"/>
      <c r="KPT2387" s="467"/>
      <c r="KPU2387" s="559"/>
      <c r="KPV2387" s="467"/>
      <c r="KPW2387" s="467"/>
      <c r="KPX2387" s="467"/>
      <c r="KPY2387" s="467"/>
      <c r="KPZ2387" s="467"/>
      <c r="KQA2387" s="467"/>
      <c r="KQB2387" s="467"/>
      <c r="KQC2387" s="467"/>
      <c r="KQD2387" s="467"/>
      <c r="KQE2387" s="467"/>
      <c r="KQF2387" s="467"/>
      <c r="KQG2387" s="467"/>
      <c r="KQH2387" s="467"/>
      <c r="KQI2387" s="467"/>
      <c r="KQJ2387" s="467"/>
      <c r="KQK2387" s="467"/>
      <c r="KQL2387" s="467"/>
      <c r="KQM2387" s="467"/>
      <c r="KQN2387" s="467"/>
      <c r="KQO2387" s="467"/>
      <c r="KQP2387" s="467"/>
      <c r="KQQ2387" s="467"/>
      <c r="KQR2387" s="1055"/>
      <c r="KQS2387" s="695"/>
      <c r="KQT2387" s="696"/>
      <c r="KQU2387" s="696"/>
      <c r="KQV2387" s="697"/>
      <c r="KQW2387" s="697"/>
      <c r="KQX2387" s="473"/>
      <c r="KQY2387" s="470"/>
      <c r="KQZ2387" s="470"/>
      <c r="KRA2387" s="470"/>
      <c r="KRB2387" s="677"/>
      <c r="KRC2387" s="470"/>
      <c r="KRD2387" s="467"/>
      <c r="KRE2387" s="559"/>
      <c r="KRF2387" s="467"/>
      <c r="KRG2387" s="467"/>
      <c r="KRH2387" s="467"/>
      <c r="KRI2387" s="467"/>
      <c r="KRJ2387" s="467"/>
      <c r="KRK2387" s="467"/>
      <c r="KRL2387" s="467"/>
      <c r="KRM2387" s="467"/>
      <c r="KRN2387" s="467"/>
      <c r="KRO2387" s="467"/>
      <c r="KRP2387" s="467"/>
      <c r="KRQ2387" s="467"/>
      <c r="KRR2387" s="467"/>
      <c r="KRS2387" s="467"/>
      <c r="KRT2387" s="467"/>
      <c r="KRU2387" s="467"/>
      <c r="KRV2387" s="467"/>
      <c r="KRW2387" s="467"/>
      <c r="KRX2387" s="467"/>
      <c r="KRY2387" s="467"/>
      <c r="KRZ2387" s="467"/>
      <c r="KSA2387" s="467"/>
      <c r="KSB2387" s="1055"/>
      <c r="KSC2387" s="695"/>
      <c r="KSD2387" s="696"/>
      <c r="KSE2387" s="696"/>
      <c r="KSF2387" s="697"/>
      <c r="KSG2387" s="697"/>
      <c r="KSH2387" s="473"/>
      <c r="KSI2387" s="470"/>
      <c r="KSJ2387" s="470"/>
      <c r="KSK2387" s="470"/>
      <c r="KSL2387" s="677"/>
      <c r="KSM2387" s="470"/>
      <c r="KSN2387" s="467"/>
      <c r="KSO2387" s="559"/>
      <c r="KSP2387" s="467"/>
      <c r="KSQ2387" s="467"/>
      <c r="KSR2387" s="467"/>
      <c r="KSS2387" s="467"/>
      <c r="KST2387" s="467"/>
      <c r="KSU2387" s="467"/>
      <c r="KSV2387" s="467"/>
      <c r="KSW2387" s="467"/>
      <c r="KSX2387" s="467"/>
      <c r="KSY2387" s="467"/>
      <c r="KSZ2387" s="467"/>
      <c r="KTA2387" s="467"/>
      <c r="KTB2387" s="467"/>
      <c r="KTC2387" s="467"/>
      <c r="KTD2387" s="467"/>
      <c r="KTE2387" s="467"/>
      <c r="KTF2387" s="467"/>
      <c r="KTG2387" s="467"/>
      <c r="KTH2387" s="467"/>
      <c r="KTI2387" s="467"/>
      <c r="KTJ2387" s="467"/>
      <c r="KTK2387" s="467"/>
      <c r="KTL2387" s="1055"/>
      <c r="KTM2387" s="695"/>
      <c r="KTN2387" s="696"/>
      <c r="KTO2387" s="696"/>
      <c r="KTP2387" s="697"/>
      <c r="KTQ2387" s="697"/>
      <c r="KTR2387" s="473"/>
      <c r="KTS2387" s="470"/>
      <c r="KTT2387" s="470"/>
      <c r="KTU2387" s="470"/>
      <c r="KTV2387" s="677"/>
      <c r="KTW2387" s="470"/>
      <c r="KTX2387" s="467"/>
      <c r="KTY2387" s="559"/>
      <c r="KTZ2387" s="467"/>
      <c r="KUA2387" s="467"/>
      <c r="KUB2387" s="467"/>
      <c r="KUC2387" s="467"/>
      <c r="KUD2387" s="467"/>
      <c r="KUE2387" s="467"/>
      <c r="KUF2387" s="467"/>
      <c r="KUG2387" s="467"/>
      <c r="KUH2387" s="467"/>
      <c r="KUI2387" s="467"/>
      <c r="KUJ2387" s="467"/>
      <c r="KUK2387" s="467"/>
      <c r="KUL2387" s="467"/>
      <c r="KUM2387" s="467"/>
      <c r="KUN2387" s="467"/>
      <c r="KUO2387" s="467"/>
      <c r="KUP2387" s="467"/>
      <c r="KUQ2387" s="467"/>
      <c r="KUR2387" s="467"/>
      <c r="KUS2387" s="467"/>
      <c r="KUT2387" s="467"/>
      <c r="KUU2387" s="467"/>
      <c r="KUV2387" s="1055"/>
      <c r="KUW2387" s="695"/>
      <c r="KUX2387" s="696"/>
      <c r="KUY2387" s="696"/>
      <c r="KUZ2387" s="697"/>
      <c r="KVA2387" s="697"/>
      <c r="KVB2387" s="473"/>
      <c r="KVC2387" s="470"/>
      <c r="KVD2387" s="470"/>
      <c r="KVE2387" s="470"/>
      <c r="KVF2387" s="677"/>
      <c r="KVG2387" s="470"/>
      <c r="KVH2387" s="467"/>
      <c r="KVI2387" s="559"/>
      <c r="KVJ2387" s="467"/>
      <c r="KVK2387" s="467"/>
      <c r="KVL2387" s="467"/>
      <c r="KVM2387" s="467"/>
      <c r="KVN2387" s="467"/>
      <c r="KVO2387" s="467"/>
      <c r="KVP2387" s="467"/>
      <c r="KVQ2387" s="467"/>
      <c r="KVR2387" s="467"/>
      <c r="KVS2387" s="467"/>
      <c r="KVT2387" s="467"/>
      <c r="KVU2387" s="467"/>
      <c r="KVV2387" s="467"/>
      <c r="KVW2387" s="467"/>
      <c r="KVX2387" s="467"/>
      <c r="KVY2387" s="467"/>
      <c r="KVZ2387" s="467"/>
      <c r="KWA2387" s="467"/>
      <c r="KWB2387" s="467"/>
      <c r="KWC2387" s="467"/>
      <c r="KWD2387" s="467"/>
      <c r="KWE2387" s="467"/>
      <c r="KWF2387" s="1055"/>
      <c r="KWG2387" s="695"/>
      <c r="KWH2387" s="696"/>
      <c r="KWI2387" s="696"/>
      <c r="KWJ2387" s="697"/>
      <c r="KWK2387" s="697"/>
      <c r="KWL2387" s="473"/>
      <c r="KWM2387" s="470"/>
      <c r="KWN2387" s="470"/>
      <c r="KWO2387" s="470"/>
      <c r="KWP2387" s="677"/>
      <c r="KWQ2387" s="470"/>
      <c r="KWR2387" s="467"/>
      <c r="KWS2387" s="559"/>
      <c r="KWT2387" s="467"/>
      <c r="KWU2387" s="467"/>
      <c r="KWV2387" s="467"/>
      <c r="KWW2387" s="467"/>
      <c r="KWX2387" s="467"/>
      <c r="KWY2387" s="467"/>
      <c r="KWZ2387" s="467"/>
      <c r="KXA2387" s="467"/>
      <c r="KXB2387" s="467"/>
      <c r="KXC2387" s="467"/>
      <c r="KXD2387" s="467"/>
      <c r="KXE2387" s="467"/>
      <c r="KXF2387" s="467"/>
      <c r="KXG2387" s="467"/>
      <c r="KXH2387" s="467"/>
      <c r="KXI2387" s="467"/>
      <c r="KXJ2387" s="467"/>
      <c r="KXK2387" s="467"/>
      <c r="KXL2387" s="467"/>
      <c r="KXM2387" s="467"/>
      <c r="KXN2387" s="467"/>
      <c r="KXO2387" s="467"/>
      <c r="KXP2387" s="1055"/>
      <c r="KXQ2387" s="695"/>
      <c r="KXR2387" s="696"/>
      <c r="KXS2387" s="696"/>
      <c r="KXT2387" s="697"/>
      <c r="KXU2387" s="697"/>
      <c r="KXV2387" s="473"/>
      <c r="KXW2387" s="470"/>
      <c r="KXX2387" s="470"/>
      <c r="KXY2387" s="470"/>
      <c r="KXZ2387" s="677"/>
      <c r="KYA2387" s="470"/>
      <c r="KYB2387" s="467"/>
      <c r="KYC2387" s="559"/>
      <c r="KYD2387" s="467"/>
      <c r="KYE2387" s="467"/>
      <c r="KYF2387" s="467"/>
      <c r="KYG2387" s="467"/>
      <c r="KYH2387" s="467"/>
      <c r="KYI2387" s="467"/>
      <c r="KYJ2387" s="467"/>
      <c r="KYK2387" s="467"/>
      <c r="KYL2387" s="467"/>
      <c r="KYM2387" s="467"/>
      <c r="KYN2387" s="467"/>
      <c r="KYO2387" s="467"/>
      <c r="KYP2387" s="467"/>
      <c r="KYQ2387" s="467"/>
      <c r="KYR2387" s="467"/>
      <c r="KYS2387" s="467"/>
      <c r="KYT2387" s="467"/>
      <c r="KYU2387" s="467"/>
      <c r="KYV2387" s="467"/>
      <c r="KYW2387" s="467"/>
      <c r="KYX2387" s="467"/>
      <c r="KYY2387" s="467"/>
      <c r="KYZ2387" s="1055"/>
      <c r="KZA2387" s="695"/>
      <c r="KZB2387" s="696"/>
      <c r="KZC2387" s="696"/>
      <c r="KZD2387" s="697"/>
      <c r="KZE2387" s="697"/>
      <c r="KZF2387" s="473"/>
      <c r="KZG2387" s="470"/>
      <c r="KZH2387" s="470"/>
      <c r="KZI2387" s="470"/>
      <c r="KZJ2387" s="677"/>
      <c r="KZK2387" s="470"/>
      <c r="KZL2387" s="467"/>
      <c r="KZM2387" s="559"/>
      <c r="KZN2387" s="467"/>
      <c r="KZO2387" s="467"/>
      <c r="KZP2387" s="467"/>
      <c r="KZQ2387" s="467"/>
      <c r="KZR2387" s="467"/>
      <c r="KZS2387" s="467"/>
      <c r="KZT2387" s="467"/>
      <c r="KZU2387" s="467"/>
      <c r="KZV2387" s="467"/>
      <c r="KZW2387" s="467"/>
      <c r="KZX2387" s="467"/>
      <c r="KZY2387" s="467"/>
      <c r="KZZ2387" s="467"/>
      <c r="LAA2387" s="467"/>
      <c r="LAB2387" s="467"/>
      <c r="LAC2387" s="467"/>
      <c r="LAD2387" s="467"/>
      <c r="LAE2387" s="467"/>
      <c r="LAF2387" s="467"/>
      <c r="LAG2387" s="467"/>
      <c r="LAH2387" s="467"/>
      <c r="LAI2387" s="467"/>
      <c r="LAJ2387" s="1055"/>
      <c r="LAK2387" s="695"/>
      <c r="LAL2387" s="696"/>
      <c r="LAM2387" s="696"/>
      <c r="LAN2387" s="697"/>
      <c r="LAO2387" s="697"/>
      <c r="LAP2387" s="473"/>
      <c r="LAQ2387" s="470"/>
      <c r="LAR2387" s="470"/>
      <c r="LAS2387" s="470"/>
      <c r="LAT2387" s="677"/>
      <c r="LAU2387" s="470"/>
      <c r="LAV2387" s="467"/>
      <c r="LAW2387" s="559"/>
      <c r="LAX2387" s="467"/>
      <c r="LAY2387" s="467"/>
      <c r="LAZ2387" s="467"/>
      <c r="LBA2387" s="467"/>
      <c r="LBB2387" s="467"/>
      <c r="LBC2387" s="467"/>
      <c r="LBD2387" s="467"/>
      <c r="LBE2387" s="467"/>
      <c r="LBF2387" s="467"/>
      <c r="LBG2387" s="467"/>
      <c r="LBH2387" s="467"/>
      <c r="LBI2387" s="467"/>
      <c r="LBJ2387" s="467"/>
      <c r="LBK2387" s="467"/>
      <c r="LBL2387" s="467"/>
      <c r="LBM2387" s="467"/>
      <c r="LBN2387" s="467"/>
      <c r="LBO2387" s="467"/>
      <c r="LBP2387" s="467"/>
      <c r="LBQ2387" s="467"/>
      <c r="LBR2387" s="467"/>
      <c r="LBS2387" s="467"/>
      <c r="LBT2387" s="1055"/>
      <c r="LBU2387" s="695"/>
      <c r="LBV2387" s="696"/>
      <c r="LBW2387" s="696"/>
      <c r="LBX2387" s="697"/>
      <c r="LBY2387" s="697"/>
      <c r="LBZ2387" s="473"/>
      <c r="LCA2387" s="470"/>
      <c r="LCB2387" s="470"/>
      <c r="LCC2387" s="470"/>
      <c r="LCD2387" s="677"/>
      <c r="LCE2387" s="470"/>
      <c r="LCF2387" s="467"/>
      <c r="LCG2387" s="559"/>
      <c r="LCH2387" s="467"/>
      <c r="LCI2387" s="467"/>
      <c r="LCJ2387" s="467"/>
      <c r="LCK2387" s="467"/>
      <c r="LCL2387" s="467"/>
      <c r="LCM2387" s="467"/>
      <c r="LCN2387" s="467"/>
      <c r="LCO2387" s="467"/>
      <c r="LCP2387" s="467"/>
      <c r="LCQ2387" s="467"/>
      <c r="LCR2387" s="467"/>
      <c r="LCS2387" s="467"/>
      <c r="LCT2387" s="467"/>
      <c r="LCU2387" s="467"/>
      <c r="LCV2387" s="467"/>
      <c r="LCW2387" s="467"/>
      <c r="LCX2387" s="467"/>
      <c r="LCY2387" s="467"/>
      <c r="LCZ2387" s="467"/>
      <c r="LDA2387" s="467"/>
      <c r="LDB2387" s="467"/>
      <c r="LDC2387" s="467"/>
      <c r="LDD2387" s="1055"/>
      <c r="LDE2387" s="695"/>
      <c r="LDF2387" s="696"/>
      <c r="LDG2387" s="696"/>
      <c r="LDH2387" s="697"/>
      <c r="LDI2387" s="697"/>
      <c r="LDJ2387" s="473"/>
      <c r="LDK2387" s="470"/>
      <c r="LDL2387" s="470"/>
      <c r="LDM2387" s="470"/>
      <c r="LDN2387" s="677"/>
      <c r="LDO2387" s="470"/>
      <c r="LDP2387" s="467"/>
      <c r="LDQ2387" s="559"/>
      <c r="LDR2387" s="467"/>
      <c r="LDS2387" s="467"/>
      <c r="LDT2387" s="467"/>
      <c r="LDU2387" s="467"/>
      <c r="LDV2387" s="467"/>
      <c r="LDW2387" s="467"/>
      <c r="LDX2387" s="467"/>
      <c r="LDY2387" s="467"/>
      <c r="LDZ2387" s="467"/>
      <c r="LEA2387" s="467"/>
      <c r="LEB2387" s="467"/>
      <c r="LEC2387" s="467"/>
      <c r="LED2387" s="467"/>
      <c r="LEE2387" s="467"/>
      <c r="LEF2387" s="467"/>
      <c r="LEG2387" s="467"/>
      <c r="LEH2387" s="467"/>
      <c r="LEI2387" s="467"/>
      <c r="LEJ2387" s="467"/>
      <c r="LEK2387" s="467"/>
      <c r="LEL2387" s="467"/>
      <c r="LEM2387" s="467"/>
      <c r="LEN2387" s="1055"/>
      <c r="LEO2387" s="695"/>
      <c r="LEP2387" s="696"/>
      <c r="LEQ2387" s="696"/>
      <c r="LER2387" s="697"/>
      <c r="LES2387" s="697"/>
      <c r="LET2387" s="473"/>
      <c r="LEU2387" s="470"/>
      <c r="LEV2387" s="470"/>
      <c r="LEW2387" s="470"/>
      <c r="LEX2387" s="677"/>
      <c r="LEY2387" s="470"/>
      <c r="LEZ2387" s="467"/>
      <c r="LFA2387" s="559"/>
      <c r="LFB2387" s="467"/>
      <c r="LFC2387" s="467"/>
      <c r="LFD2387" s="467"/>
      <c r="LFE2387" s="467"/>
      <c r="LFF2387" s="467"/>
      <c r="LFG2387" s="467"/>
      <c r="LFH2387" s="467"/>
      <c r="LFI2387" s="467"/>
      <c r="LFJ2387" s="467"/>
      <c r="LFK2387" s="467"/>
      <c r="LFL2387" s="467"/>
      <c r="LFM2387" s="467"/>
      <c r="LFN2387" s="467"/>
      <c r="LFO2387" s="467"/>
      <c r="LFP2387" s="467"/>
      <c r="LFQ2387" s="467"/>
      <c r="LFR2387" s="467"/>
      <c r="LFS2387" s="467"/>
      <c r="LFT2387" s="467"/>
      <c r="LFU2387" s="467"/>
      <c r="LFV2387" s="467"/>
      <c r="LFW2387" s="467"/>
      <c r="LFX2387" s="1055"/>
      <c r="LFY2387" s="695"/>
      <c r="LFZ2387" s="696"/>
      <c r="LGA2387" s="696"/>
      <c r="LGB2387" s="697"/>
      <c r="LGC2387" s="697"/>
      <c r="LGD2387" s="473"/>
      <c r="LGE2387" s="470"/>
      <c r="LGF2387" s="470"/>
      <c r="LGG2387" s="470"/>
      <c r="LGH2387" s="677"/>
      <c r="LGI2387" s="470"/>
      <c r="LGJ2387" s="467"/>
      <c r="LGK2387" s="559"/>
      <c r="LGL2387" s="467"/>
      <c r="LGM2387" s="467"/>
      <c r="LGN2387" s="467"/>
      <c r="LGO2387" s="467"/>
      <c r="LGP2387" s="467"/>
      <c r="LGQ2387" s="467"/>
      <c r="LGR2387" s="467"/>
      <c r="LGS2387" s="467"/>
      <c r="LGT2387" s="467"/>
      <c r="LGU2387" s="467"/>
      <c r="LGV2387" s="467"/>
      <c r="LGW2387" s="467"/>
      <c r="LGX2387" s="467"/>
      <c r="LGY2387" s="467"/>
      <c r="LGZ2387" s="467"/>
      <c r="LHA2387" s="467"/>
      <c r="LHB2387" s="467"/>
      <c r="LHC2387" s="467"/>
      <c r="LHD2387" s="467"/>
      <c r="LHE2387" s="467"/>
      <c r="LHF2387" s="467"/>
      <c r="LHG2387" s="467"/>
      <c r="LHH2387" s="1055"/>
      <c r="LHI2387" s="695"/>
      <c r="LHJ2387" s="696"/>
      <c r="LHK2387" s="696"/>
      <c r="LHL2387" s="697"/>
      <c r="LHM2387" s="697"/>
      <c r="LHN2387" s="473"/>
      <c r="LHO2387" s="470"/>
      <c r="LHP2387" s="470"/>
      <c r="LHQ2387" s="470"/>
      <c r="LHR2387" s="677"/>
      <c r="LHS2387" s="470"/>
      <c r="LHT2387" s="467"/>
      <c r="LHU2387" s="559"/>
      <c r="LHV2387" s="467"/>
      <c r="LHW2387" s="467"/>
      <c r="LHX2387" s="467"/>
      <c r="LHY2387" s="467"/>
      <c r="LHZ2387" s="467"/>
      <c r="LIA2387" s="467"/>
      <c r="LIB2387" s="467"/>
      <c r="LIC2387" s="467"/>
      <c r="LID2387" s="467"/>
      <c r="LIE2387" s="467"/>
      <c r="LIF2387" s="467"/>
      <c r="LIG2387" s="467"/>
      <c r="LIH2387" s="467"/>
      <c r="LII2387" s="467"/>
      <c r="LIJ2387" s="467"/>
      <c r="LIK2387" s="467"/>
      <c r="LIL2387" s="467"/>
      <c r="LIM2387" s="467"/>
      <c r="LIN2387" s="467"/>
      <c r="LIO2387" s="467"/>
      <c r="LIP2387" s="467"/>
      <c r="LIQ2387" s="467"/>
      <c r="LIR2387" s="1055"/>
      <c r="LIS2387" s="695"/>
      <c r="LIT2387" s="696"/>
      <c r="LIU2387" s="696"/>
      <c r="LIV2387" s="697"/>
      <c r="LIW2387" s="697"/>
      <c r="LIX2387" s="473"/>
      <c r="LIY2387" s="470"/>
      <c r="LIZ2387" s="470"/>
      <c r="LJA2387" s="470"/>
      <c r="LJB2387" s="677"/>
      <c r="LJC2387" s="470"/>
      <c r="LJD2387" s="467"/>
      <c r="LJE2387" s="559"/>
      <c r="LJF2387" s="467"/>
      <c r="LJG2387" s="467"/>
      <c r="LJH2387" s="467"/>
      <c r="LJI2387" s="467"/>
      <c r="LJJ2387" s="467"/>
      <c r="LJK2387" s="467"/>
      <c r="LJL2387" s="467"/>
      <c r="LJM2387" s="467"/>
      <c r="LJN2387" s="467"/>
      <c r="LJO2387" s="467"/>
      <c r="LJP2387" s="467"/>
      <c r="LJQ2387" s="467"/>
      <c r="LJR2387" s="467"/>
      <c r="LJS2387" s="467"/>
      <c r="LJT2387" s="467"/>
      <c r="LJU2387" s="467"/>
      <c r="LJV2387" s="467"/>
      <c r="LJW2387" s="467"/>
      <c r="LJX2387" s="467"/>
      <c r="LJY2387" s="467"/>
      <c r="LJZ2387" s="467"/>
      <c r="LKA2387" s="467"/>
      <c r="LKB2387" s="1055"/>
      <c r="LKC2387" s="695"/>
      <c r="LKD2387" s="696"/>
      <c r="LKE2387" s="696"/>
      <c r="LKF2387" s="697"/>
      <c r="LKG2387" s="697"/>
      <c r="LKH2387" s="473"/>
      <c r="LKI2387" s="470"/>
      <c r="LKJ2387" s="470"/>
      <c r="LKK2387" s="470"/>
      <c r="LKL2387" s="677"/>
      <c r="LKM2387" s="470"/>
      <c r="LKN2387" s="467"/>
      <c r="LKO2387" s="559"/>
      <c r="LKP2387" s="467"/>
      <c r="LKQ2387" s="467"/>
      <c r="LKR2387" s="467"/>
      <c r="LKS2387" s="467"/>
      <c r="LKT2387" s="467"/>
      <c r="LKU2387" s="467"/>
      <c r="LKV2387" s="467"/>
      <c r="LKW2387" s="467"/>
      <c r="LKX2387" s="467"/>
      <c r="LKY2387" s="467"/>
      <c r="LKZ2387" s="467"/>
      <c r="LLA2387" s="467"/>
      <c r="LLB2387" s="467"/>
      <c r="LLC2387" s="467"/>
      <c r="LLD2387" s="467"/>
      <c r="LLE2387" s="467"/>
      <c r="LLF2387" s="467"/>
      <c r="LLG2387" s="467"/>
      <c r="LLH2387" s="467"/>
      <c r="LLI2387" s="467"/>
      <c r="LLJ2387" s="467"/>
      <c r="LLK2387" s="467"/>
      <c r="LLL2387" s="1055"/>
      <c r="LLM2387" s="695"/>
      <c r="LLN2387" s="696"/>
      <c r="LLO2387" s="696"/>
      <c r="LLP2387" s="697"/>
      <c r="LLQ2387" s="697"/>
      <c r="LLR2387" s="473"/>
      <c r="LLS2387" s="470"/>
      <c r="LLT2387" s="470"/>
      <c r="LLU2387" s="470"/>
      <c r="LLV2387" s="677"/>
      <c r="LLW2387" s="470"/>
      <c r="LLX2387" s="467"/>
      <c r="LLY2387" s="559"/>
      <c r="LLZ2387" s="467"/>
      <c r="LMA2387" s="467"/>
      <c r="LMB2387" s="467"/>
      <c r="LMC2387" s="467"/>
      <c r="LMD2387" s="467"/>
      <c r="LME2387" s="467"/>
      <c r="LMF2387" s="467"/>
      <c r="LMG2387" s="467"/>
      <c r="LMH2387" s="467"/>
      <c r="LMI2387" s="467"/>
      <c r="LMJ2387" s="467"/>
      <c r="LMK2387" s="467"/>
      <c r="LML2387" s="467"/>
      <c r="LMM2387" s="467"/>
      <c r="LMN2387" s="467"/>
      <c r="LMO2387" s="467"/>
      <c r="LMP2387" s="467"/>
      <c r="LMQ2387" s="467"/>
      <c r="LMR2387" s="467"/>
      <c r="LMS2387" s="467"/>
      <c r="LMT2387" s="467"/>
      <c r="LMU2387" s="467"/>
      <c r="LMV2387" s="1055"/>
      <c r="LMW2387" s="695"/>
      <c r="LMX2387" s="696"/>
      <c r="LMY2387" s="696"/>
      <c r="LMZ2387" s="697"/>
      <c r="LNA2387" s="697"/>
      <c r="LNB2387" s="473"/>
      <c r="LNC2387" s="470"/>
      <c r="LND2387" s="470"/>
      <c r="LNE2387" s="470"/>
      <c r="LNF2387" s="677"/>
      <c r="LNG2387" s="470"/>
      <c r="LNH2387" s="467"/>
      <c r="LNI2387" s="559"/>
      <c r="LNJ2387" s="467"/>
      <c r="LNK2387" s="467"/>
      <c r="LNL2387" s="467"/>
      <c r="LNM2387" s="467"/>
      <c r="LNN2387" s="467"/>
      <c r="LNO2387" s="467"/>
      <c r="LNP2387" s="467"/>
      <c r="LNQ2387" s="467"/>
      <c r="LNR2387" s="467"/>
      <c r="LNS2387" s="467"/>
      <c r="LNT2387" s="467"/>
      <c r="LNU2387" s="467"/>
      <c r="LNV2387" s="467"/>
      <c r="LNW2387" s="467"/>
      <c r="LNX2387" s="467"/>
      <c r="LNY2387" s="467"/>
      <c r="LNZ2387" s="467"/>
      <c r="LOA2387" s="467"/>
      <c r="LOB2387" s="467"/>
      <c r="LOC2387" s="467"/>
      <c r="LOD2387" s="467"/>
      <c r="LOE2387" s="467"/>
      <c r="LOF2387" s="1055"/>
      <c r="LOG2387" s="695"/>
      <c r="LOH2387" s="696"/>
      <c r="LOI2387" s="696"/>
      <c r="LOJ2387" s="697"/>
      <c r="LOK2387" s="697"/>
      <c r="LOL2387" s="473"/>
      <c r="LOM2387" s="470"/>
      <c r="LON2387" s="470"/>
      <c r="LOO2387" s="470"/>
      <c r="LOP2387" s="677"/>
      <c r="LOQ2387" s="470"/>
      <c r="LOR2387" s="467"/>
      <c r="LOS2387" s="559"/>
      <c r="LOT2387" s="467"/>
      <c r="LOU2387" s="467"/>
      <c r="LOV2387" s="467"/>
      <c r="LOW2387" s="467"/>
      <c r="LOX2387" s="467"/>
      <c r="LOY2387" s="467"/>
      <c r="LOZ2387" s="467"/>
      <c r="LPA2387" s="467"/>
      <c r="LPB2387" s="467"/>
      <c r="LPC2387" s="467"/>
      <c r="LPD2387" s="467"/>
      <c r="LPE2387" s="467"/>
      <c r="LPF2387" s="467"/>
      <c r="LPG2387" s="467"/>
      <c r="LPH2387" s="467"/>
      <c r="LPI2387" s="467"/>
      <c r="LPJ2387" s="467"/>
      <c r="LPK2387" s="467"/>
      <c r="LPL2387" s="467"/>
      <c r="LPM2387" s="467"/>
      <c r="LPN2387" s="467"/>
      <c r="LPO2387" s="467"/>
      <c r="LPP2387" s="1055"/>
      <c r="LPQ2387" s="695"/>
      <c r="LPR2387" s="696"/>
      <c r="LPS2387" s="696"/>
      <c r="LPT2387" s="697"/>
      <c r="LPU2387" s="697"/>
      <c r="LPV2387" s="473"/>
      <c r="LPW2387" s="470"/>
      <c r="LPX2387" s="470"/>
      <c r="LPY2387" s="470"/>
      <c r="LPZ2387" s="677"/>
      <c r="LQA2387" s="470"/>
      <c r="LQB2387" s="467"/>
      <c r="LQC2387" s="559"/>
      <c r="LQD2387" s="467"/>
      <c r="LQE2387" s="467"/>
      <c r="LQF2387" s="467"/>
      <c r="LQG2387" s="467"/>
      <c r="LQH2387" s="467"/>
      <c r="LQI2387" s="467"/>
      <c r="LQJ2387" s="467"/>
      <c r="LQK2387" s="467"/>
      <c r="LQL2387" s="467"/>
      <c r="LQM2387" s="467"/>
      <c r="LQN2387" s="467"/>
      <c r="LQO2387" s="467"/>
      <c r="LQP2387" s="467"/>
      <c r="LQQ2387" s="467"/>
      <c r="LQR2387" s="467"/>
      <c r="LQS2387" s="467"/>
      <c r="LQT2387" s="467"/>
      <c r="LQU2387" s="467"/>
      <c r="LQV2387" s="467"/>
      <c r="LQW2387" s="467"/>
      <c r="LQX2387" s="467"/>
      <c r="LQY2387" s="467"/>
      <c r="LQZ2387" s="1055"/>
      <c r="LRA2387" s="695"/>
      <c r="LRB2387" s="696"/>
      <c r="LRC2387" s="696"/>
      <c r="LRD2387" s="697"/>
      <c r="LRE2387" s="697"/>
      <c r="LRF2387" s="473"/>
      <c r="LRG2387" s="470"/>
      <c r="LRH2387" s="470"/>
      <c r="LRI2387" s="470"/>
      <c r="LRJ2387" s="677"/>
      <c r="LRK2387" s="470"/>
      <c r="LRL2387" s="467"/>
      <c r="LRM2387" s="559"/>
      <c r="LRN2387" s="467"/>
      <c r="LRO2387" s="467"/>
      <c r="LRP2387" s="467"/>
      <c r="LRQ2387" s="467"/>
      <c r="LRR2387" s="467"/>
      <c r="LRS2387" s="467"/>
      <c r="LRT2387" s="467"/>
      <c r="LRU2387" s="467"/>
      <c r="LRV2387" s="467"/>
      <c r="LRW2387" s="467"/>
      <c r="LRX2387" s="467"/>
      <c r="LRY2387" s="467"/>
      <c r="LRZ2387" s="467"/>
      <c r="LSA2387" s="467"/>
      <c r="LSB2387" s="467"/>
      <c r="LSC2387" s="467"/>
      <c r="LSD2387" s="467"/>
      <c r="LSE2387" s="467"/>
      <c r="LSF2387" s="467"/>
      <c r="LSG2387" s="467"/>
      <c r="LSH2387" s="467"/>
      <c r="LSI2387" s="467"/>
      <c r="LSJ2387" s="1055"/>
      <c r="LSK2387" s="695"/>
      <c r="LSL2387" s="696"/>
      <c r="LSM2387" s="696"/>
      <c r="LSN2387" s="697"/>
      <c r="LSO2387" s="697"/>
      <c r="LSP2387" s="473"/>
      <c r="LSQ2387" s="470"/>
      <c r="LSR2387" s="470"/>
      <c r="LSS2387" s="470"/>
      <c r="LST2387" s="677"/>
      <c r="LSU2387" s="470"/>
      <c r="LSV2387" s="467"/>
      <c r="LSW2387" s="559"/>
      <c r="LSX2387" s="467"/>
      <c r="LSY2387" s="467"/>
      <c r="LSZ2387" s="467"/>
      <c r="LTA2387" s="467"/>
      <c r="LTB2387" s="467"/>
      <c r="LTC2387" s="467"/>
      <c r="LTD2387" s="467"/>
      <c r="LTE2387" s="467"/>
      <c r="LTF2387" s="467"/>
      <c r="LTG2387" s="467"/>
      <c r="LTH2387" s="467"/>
      <c r="LTI2387" s="467"/>
      <c r="LTJ2387" s="467"/>
      <c r="LTK2387" s="467"/>
      <c r="LTL2387" s="467"/>
      <c r="LTM2387" s="467"/>
      <c r="LTN2387" s="467"/>
      <c r="LTO2387" s="467"/>
      <c r="LTP2387" s="467"/>
      <c r="LTQ2387" s="467"/>
      <c r="LTR2387" s="467"/>
      <c r="LTS2387" s="467"/>
      <c r="LTT2387" s="1055"/>
      <c r="LTU2387" s="695"/>
      <c r="LTV2387" s="696"/>
      <c r="LTW2387" s="696"/>
      <c r="LTX2387" s="697"/>
      <c r="LTY2387" s="697"/>
      <c r="LTZ2387" s="473"/>
      <c r="LUA2387" s="470"/>
      <c r="LUB2387" s="470"/>
      <c r="LUC2387" s="470"/>
      <c r="LUD2387" s="677"/>
      <c r="LUE2387" s="470"/>
      <c r="LUF2387" s="467"/>
      <c r="LUG2387" s="559"/>
      <c r="LUH2387" s="467"/>
      <c r="LUI2387" s="467"/>
      <c r="LUJ2387" s="467"/>
      <c r="LUK2387" s="467"/>
      <c r="LUL2387" s="467"/>
      <c r="LUM2387" s="467"/>
      <c r="LUN2387" s="467"/>
      <c r="LUO2387" s="467"/>
      <c r="LUP2387" s="467"/>
      <c r="LUQ2387" s="467"/>
      <c r="LUR2387" s="467"/>
      <c r="LUS2387" s="467"/>
      <c r="LUT2387" s="467"/>
      <c r="LUU2387" s="467"/>
      <c r="LUV2387" s="467"/>
      <c r="LUW2387" s="467"/>
      <c r="LUX2387" s="467"/>
      <c r="LUY2387" s="467"/>
      <c r="LUZ2387" s="467"/>
      <c r="LVA2387" s="467"/>
      <c r="LVB2387" s="467"/>
      <c r="LVC2387" s="467"/>
      <c r="LVD2387" s="1055"/>
      <c r="LVE2387" s="695"/>
      <c r="LVF2387" s="696"/>
      <c r="LVG2387" s="696"/>
      <c r="LVH2387" s="697"/>
      <c r="LVI2387" s="697"/>
      <c r="LVJ2387" s="473"/>
      <c r="LVK2387" s="470"/>
      <c r="LVL2387" s="470"/>
      <c r="LVM2387" s="470"/>
      <c r="LVN2387" s="677"/>
      <c r="LVO2387" s="470"/>
      <c r="LVP2387" s="467"/>
      <c r="LVQ2387" s="559"/>
      <c r="LVR2387" s="467"/>
      <c r="LVS2387" s="467"/>
      <c r="LVT2387" s="467"/>
      <c r="LVU2387" s="467"/>
      <c r="LVV2387" s="467"/>
      <c r="LVW2387" s="467"/>
      <c r="LVX2387" s="467"/>
      <c r="LVY2387" s="467"/>
      <c r="LVZ2387" s="467"/>
      <c r="LWA2387" s="467"/>
      <c r="LWB2387" s="467"/>
      <c r="LWC2387" s="467"/>
      <c r="LWD2387" s="467"/>
      <c r="LWE2387" s="467"/>
      <c r="LWF2387" s="467"/>
      <c r="LWG2387" s="467"/>
      <c r="LWH2387" s="467"/>
      <c r="LWI2387" s="467"/>
      <c r="LWJ2387" s="467"/>
      <c r="LWK2387" s="467"/>
      <c r="LWL2387" s="467"/>
      <c r="LWM2387" s="467"/>
      <c r="LWN2387" s="1055"/>
      <c r="LWO2387" s="695"/>
      <c r="LWP2387" s="696"/>
      <c r="LWQ2387" s="696"/>
      <c r="LWR2387" s="697"/>
      <c r="LWS2387" s="697"/>
      <c r="LWT2387" s="473"/>
      <c r="LWU2387" s="470"/>
      <c r="LWV2387" s="470"/>
      <c r="LWW2387" s="470"/>
      <c r="LWX2387" s="677"/>
      <c r="LWY2387" s="470"/>
      <c r="LWZ2387" s="467"/>
      <c r="LXA2387" s="559"/>
      <c r="LXB2387" s="467"/>
      <c r="LXC2387" s="467"/>
      <c r="LXD2387" s="467"/>
      <c r="LXE2387" s="467"/>
      <c r="LXF2387" s="467"/>
      <c r="LXG2387" s="467"/>
      <c r="LXH2387" s="467"/>
      <c r="LXI2387" s="467"/>
      <c r="LXJ2387" s="467"/>
      <c r="LXK2387" s="467"/>
      <c r="LXL2387" s="467"/>
      <c r="LXM2387" s="467"/>
      <c r="LXN2387" s="467"/>
      <c r="LXO2387" s="467"/>
      <c r="LXP2387" s="467"/>
      <c r="LXQ2387" s="467"/>
      <c r="LXR2387" s="467"/>
      <c r="LXS2387" s="467"/>
      <c r="LXT2387" s="467"/>
      <c r="LXU2387" s="467"/>
      <c r="LXV2387" s="467"/>
      <c r="LXW2387" s="467"/>
      <c r="LXX2387" s="1055"/>
      <c r="LXY2387" s="695"/>
      <c r="LXZ2387" s="696"/>
      <c r="LYA2387" s="696"/>
      <c r="LYB2387" s="697"/>
      <c r="LYC2387" s="697"/>
      <c r="LYD2387" s="473"/>
      <c r="LYE2387" s="470"/>
      <c r="LYF2387" s="470"/>
      <c r="LYG2387" s="470"/>
      <c r="LYH2387" s="677"/>
      <c r="LYI2387" s="470"/>
      <c r="LYJ2387" s="467"/>
      <c r="LYK2387" s="559"/>
      <c r="LYL2387" s="467"/>
      <c r="LYM2387" s="467"/>
      <c r="LYN2387" s="467"/>
      <c r="LYO2387" s="467"/>
      <c r="LYP2387" s="467"/>
      <c r="LYQ2387" s="467"/>
      <c r="LYR2387" s="467"/>
      <c r="LYS2387" s="467"/>
      <c r="LYT2387" s="467"/>
      <c r="LYU2387" s="467"/>
      <c r="LYV2387" s="467"/>
      <c r="LYW2387" s="467"/>
      <c r="LYX2387" s="467"/>
      <c r="LYY2387" s="467"/>
      <c r="LYZ2387" s="467"/>
      <c r="LZA2387" s="467"/>
      <c r="LZB2387" s="467"/>
      <c r="LZC2387" s="467"/>
      <c r="LZD2387" s="467"/>
      <c r="LZE2387" s="467"/>
      <c r="LZF2387" s="467"/>
      <c r="LZG2387" s="467"/>
      <c r="LZH2387" s="1055"/>
      <c r="LZI2387" s="695"/>
      <c r="LZJ2387" s="696"/>
      <c r="LZK2387" s="696"/>
      <c r="LZL2387" s="697"/>
      <c r="LZM2387" s="697"/>
      <c r="LZN2387" s="473"/>
      <c r="LZO2387" s="470"/>
      <c r="LZP2387" s="470"/>
      <c r="LZQ2387" s="470"/>
      <c r="LZR2387" s="677"/>
      <c r="LZS2387" s="470"/>
      <c r="LZT2387" s="467"/>
      <c r="LZU2387" s="559"/>
      <c r="LZV2387" s="467"/>
      <c r="LZW2387" s="467"/>
      <c r="LZX2387" s="467"/>
      <c r="LZY2387" s="467"/>
      <c r="LZZ2387" s="467"/>
      <c r="MAA2387" s="467"/>
      <c r="MAB2387" s="467"/>
      <c r="MAC2387" s="467"/>
      <c r="MAD2387" s="467"/>
      <c r="MAE2387" s="467"/>
      <c r="MAF2387" s="467"/>
      <c r="MAG2387" s="467"/>
      <c r="MAH2387" s="467"/>
      <c r="MAI2387" s="467"/>
      <c r="MAJ2387" s="467"/>
      <c r="MAK2387" s="467"/>
      <c r="MAL2387" s="467"/>
      <c r="MAM2387" s="467"/>
      <c r="MAN2387" s="467"/>
      <c r="MAO2387" s="467"/>
      <c r="MAP2387" s="467"/>
      <c r="MAQ2387" s="467"/>
      <c r="MAR2387" s="1055"/>
      <c r="MAS2387" s="695"/>
      <c r="MAT2387" s="696"/>
      <c r="MAU2387" s="696"/>
      <c r="MAV2387" s="697"/>
      <c r="MAW2387" s="697"/>
      <c r="MAX2387" s="473"/>
      <c r="MAY2387" s="470"/>
      <c r="MAZ2387" s="470"/>
      <c r="MBA2387" s="470"/>
      <c r="MBB2387" s="677"/>
      <c r="MBC2387" s="470"/>
      <c r="MBD2387" s="467"/>
      <c r="MBE2387" s="559"/>
      <c r="MBF2387" s="467"/>
      <c r="MBG2387" s="467"/>
      <c r="MBH2387" s="467"/>
      <c r="MBI2387" s="467"/>
      <c r="MBJ2387" s="467"/>
      <c r="MBK2387" s="467"/>
      <c r="MBL2387" s="467"/>
      <c r="MBM2387" s="467"/>
      <c r="MBN2387" s="467"/>
      <c r="MBO2387" s="467"/>
      <c r="MBP2387" s="467"/>
      <c r="MBQ2387" s="467"/>
      <c r="MBR2387" s="467"/>
      <c r="MBS2387" s="467"/>
      <c r="MBT2387" s="467"/>
      <c r="MBU2387" s="467"/>
      <c r="MBV2387" s="467"/>
      <c r="MBW2387" s="467"/>
      <c r="MBX2387" s="467"/>
      <c r="MBY2387" s="467"/>
      <c r="MBZ2387" s="467"/>
      <c r="MCA2387" s="467"/>
      <c r="MCB2387" s="1055"/>
      <c r="MCC2387" s="695"/>
      <c r="MCD2387" s="696"/>
      <c r="MCE2387" s="696"/>
      <c r="MCF2387" s="697"/>
      <c r="MCG2387" s="697"/>
      <c r="MCH2387" s="473"/>
      <c r="MCI2387" s="470"/>
      <c r="MCJ2387" s="470"/>
      <c r="MCK2387" s="470"/>
      <c r="MCL2387" s="677"/>
      <c r="MCM2387" s="470"/>
      <c r="MCN2387" s="467"/>
      <c r="MCO2387" s="559"/>
      <c r="MCP2387" s="467"/>
      <c r="MCQ2387" s="467"/>
      <c r="MCR2387" s="467"/>
      <c r="MCS2387" s="467"/>
      <c r="MCT2387" s="467"/>
      <c r="MCU2387" s="467"/>
      <c r="MCV2387" s="467"/>
      <c r="MCW2387" s="467"/>
      <c r="MCX2387" s="467"/>
      <c r="MCY2387" s="467"/>
      <c r="MCZ2387" s="467"/>
      <c r="MDA2387" s="467"/>
      <c r="MDB2387" s="467"/>
      <c r="MDC2387" s="467"/>
      <c r="MDD2387" s="467"/>
      <c r="MDE2387" s="467"/>
      <c r="MDF2387" s="467"/>
      <c r="MDG2387" s="467"/>
      <c r="MDH2387" s="467"/>
      <c r="MDI2387" s="467"/>
      <c r="MDJ2387" s="467"/>
      <c r="MDK2387" s="467"/>
      <c r="MDL2387" s="1055"/>
      <c r="MDM2387" s="695"/>
      <c r="MDN2387" s="696"/>
      <c r="MDO2387" s="696"/>
      <c r="MDP2387" s="697"/>
      <c r="MDQ2387" s="697"/>
      <c r="MDR2387" s="473"/>
      <c r="MDS2387" s="470"/>
      <c r="MDT2387" s="470"/>
      <c r="MDU2387" s="470"/>
      <c r="MDV2387" s="677"/>
      <c r="MDW2387" s="470"/>
      <c r="MDX2387" s="467"/>
      <c r="MDY2387" s="559"/>
      <c r="MDZ2387" s="467"/>
      <c r="MEA2387" s="467"/>
      <c r="MEB2387" s="467"/>
      <c r="MEC2387" s="467"/>
      <c r="MED2387" s="467"/>
      <c r="MEE2387" s="467"/>
      <c r="MEF2387" s="467"/>
      <c r="MEG2387" s="467"/>
      <c r="MEH2387" s="467"/>
      <c r="MEI2387" s="467"/>
      <c r="MEJ2387" s="467"/>
      <c r="MEK2387" s="467"/>
      <c r="MEL2387" s="467"/>
      <c r="MEM2387" s="467"/>
      <c r="MEN2387" s="467"/>
      <c r="MEO2387" s="467"/>
      <c r="MEP2387" s="467"/>
      <c r="MEQ2387" s="467"/>
      <c r="MER2387" s="467"/>
      <c r="MES2387" s="467"/>
      <c r="MET2387" s="467"/>
      <c r="MEU2387" s="467"/>
      <c r="MEV2387" s="1055"/>
      <c r="MEW2387" s="695"/>
      <c r="MEX2387" s="696"/>
      <c r="MEY2387" s="696"/>
      <c r="MEZ2387" s="697"/>
      <c r="MFA2387" s="697"/>
      <c r="MFB2387" s="473"/>
      <c r="MFC2387" s="470"/>
      <c r="MFD2387" s="470"/>
      <c r="MFE2387" s="470"/>
      <c r="MFF2387" s="677"/>
      <c r="MFG2387" s="470"/>
      <c r="MFH2387" s="467"/>
      <c r="MFI2387" s="559"/>
      <c r="MFJ2387" s="467"/>
      <c r="MFK2387" s="467"/>
      <c r="MFL2387" s="467"/>
      <c r="MFM2387" s="467"/>
      <c r="MFN2387" s="467"/>
      <c r="MFO2387" s="467"/>
      <c r="MFP2387" s="467"/>
      <c r="MFQ2387" s="467"/>
      <c r="MFR2387" s="467"/>
      <c r="MFS2387" s="467"/>
      <c r="MFT2387" s="467"/>
      <c r="MFU2387" s="467"/>
      <c r="MFV2387" s="467"/>
      <c r="MFW2387" s="467"/>
      <c r="MFX2387" s="467"/>
      <c r="MFY2387" s="467"/>
      <c r="MFZ2387" s="467"/>
      <c r="MGA2387" s="467"/>
      <c r="MGB2387" s="467"/>
      <c r="MGC2387" s="467"/>
      <c r="MGD2387" s="467"/>
      <c r="MGE2387" s="467"/>
      <c r="MGF2387" s="1055"/>
      <c r="MGG2387" s="695"/>
      <c r="MGH2387" s="696"/>
      <c r="MGI2387" s="696"/>
      <c r="MGJ2387" s="697"/>
      <c r="MGK2387" s="697"/>
      <c r="MGL2387" s="473"/>
      <c r="MGM2387" s="470"/>
      <c r="MGN2387" s="470"/>
      <c r="MGO2387" s="470"/>
      <c r="MGP2387" s="677"/>
      <c r="MGQ2387" s="470"/>
      <c r="MGR2387" s="467"/>
      <c r="MGS2387" s="559"/>
      <c r="MGT2387" s="467"/>
      <c r="MGU2387" s="467"/>
      <c r="MGV2387" s="467"/>
      <c r="MGW2387" s="467"/>
      <c r="MGX2387" s="467"/>
      <c r="MGY2387" s="467"/>
      <c r="MGZ2387" s="467"/>
      <c r="MHA2387" s="467"/>
      <c r="MHB2387" s="467"/>
      <c r="MHC2387" s="467"/>
      <c r="MHD2387" s="467"/>
      <c r="MHE2387" s="467"/>
      <c r="MHF2387" s="467"/>
      <c r="MHG2387" s="467"/>
      <c r="MHH2387" s="467"/>
      <c r="MHI2387" s="467"/>
      <c r="MHJ2387" s="467"/>
      <c r="MHK2387" s="467"/>
      <c r="MHL2387" s="467"/>
      <c r="MHM2387" s="467"/>
      <c r="MHN2387" s="467"/>
      <c r="MHO2387" s="467"/>
      <c r="MHP2387" s="1055"/>
      <c r="MHQ2387" s="695"/>
      <c r="MHR2387" s="696"/>
      <c r="MHS2387" s="696"/>
      <c r="MHT2387" s="697"/>
      <c r="MHU2387" s="697"/>
      <c r="MHV2387" s="473"/>
      <c r="MHW2387" s="470"/>
      <c r="MHX2387" s="470"/>
      <c r="MHY2387" s="470"/>
      <c r="MHZ2387" s="677"/>
      <c r="MIA2387" s="470"/>
      <c r="MIB2387" s="467"/>
      <c r="MIC2387" s="559"/>
      <c r="MID2387" s="467"/>
      <c r="MIE2387" s="467"/>
      <c r="MIF2387" s="467"/>
      <c r="MIG2387" s="467"/>
      <c r="MIH2387" s="467"/>
      <c r="MII2387" s="467"/>
      <c r="MIJ2387" s="467"/>
      <c r="MIK2387" s="467"/>
      <c r="MIL2387" s="467"/>
      <c r="MIM2387" s="467"/>
      <c r="MIN2387" s="467"/>
      <c r="MIO2387" s="467"/>
      <c r="MIP2387" s="467"/>
      <c r="MIQ2387" s="467"/>
      <c r="MIR2387" s="467"/>
      <c r="MIS2387" s="467"/>
      <c r="MIT2387" s="467"/>
      <c r="MIU2387" s="467"/>
      <c r="MIV2387" s="467"/>
      <c r="MIW2387" s="467"/>
      <c r="MIX2387" s="467"/>
      <c r="MIY2387" s="467"/>
      <c r="MIZ2387" s="1055"/>
      <c r="MJA2387" s="695"/>
      <c r="MJB2387" s="696"/>
      <c r="MJC2387" s="696"/>
      <c r="MJD2387" s="697"/>
      <c r="MJE2387" s="697"/>
      <c r="MJF2387" s="473"/>
      <c r="MJG2387" s="470"/>
      <c r="MJH2387" s="470"/>
      <c r="MJI2387" s="470"/>
      <c r="MJJ2387" s="677"/>
      <c r="MJK2387" s="470"/>
      <c r="MJL2387" s="467"/>
      <c r="MJM2387" s="559"/>
      <c r="MJN2387" s="467"/>
      <c r="MJO2387" s="467"/>
      <c r="MJP2387" s="467"/>
      <c r="MJQ2387" s="467"/>
      <c r="MJR2387" s="467"/>
      <c r="MJS2387" s="467"/>
      <c r="MJT2387" s="467"/>
      <c r="MJU2387" s="467"/>
      <c r="MJV2387" s="467"/>
      <c r="MJW2387" s="467"/>
      <c r="MJX2387" s="467"/>
      <c r="MJY2387" s="467"/>
      <c r="MJZ2387" s="467"/>
      <c r="MKA2387" s="467"/>
      <c r="MKB2387" s="467"/>
      <c r="MKC2387" s="467"/>
      <c r="MKD2387" s="467"/>
      <c r="MKE2387" s="467"/>
      <c r="MKF2387" s="467"/>
      <c r="MKG2387" s="467"/>
      <c r="MKH2387" s="467"/>
      <c r="MKI2387" s="467"/>
      <c r="MKJ2387" s="1055"/>
      <c r="MKK2387" s="695"/>
      <c r="MKL2387" s="696"/>
      <c r="MKM2387" s="696"/>
      <c r="MKN2387" s="697"/>
      <c r="MKO2387" s="697"/>
      <c r="MKP2387" s="473"/>
      <c r="MKQ2387" s="470"/>
      <c r="MKR2387" s="470"/>
      <c r="MKS2387" s="470"/>
      <c r="MKT2387" s="677"/>
      <c r="MKU2387" s="470"/>
      <c r="MKV2387" s="467"/>
      <c r="MKW2387" s="559"/>
      <c r="MKX2387" s="467"/>
      <c r="MKY2387" s="467"/>
      <c r="MKZ2387" s="467"/>
      <c r="MLA2387" s="467"/>
      <c r="MLB2387" s="467"/>
      <c r="MLC2387" s="467"/>
      <c r="MLD2387" s="467"/>
      <c r="MLE2387" s="467"/>
      <c r="MLF2387" s="467"/>
      <c r="MLG2387" s="467"/>
      <c r="MLH2387" s="467"/>
      <c r="MLI2387" s="467"/>
      <c r="MLJ2387" s="467"/>
      <c r="MLK2387" s="467"/>
      <c r="MLL2387" s="467"/>
      <c r="MLM2387" s="467"/>
      <c r="MLN2387" s="467"/>
      <c r="MLO2387" s="467"/>
      <c r="MLP2387" s="467"/>
      <c r="MLQ2387" s="467"/>
      <c r="MLR2387" s="467"/>
      <c r="MLS2387" s="467"/>
      <c r="MLT2387" s="1055"/>
      <c r="MLU2387" s="695"/>
      <c r="MLV2387" s="696"/>
      <c r="MLW2387" s="696"/>
      <c r="MLX2387" s="697"/>
      <c r="MLY2387" s="697"/>
      <c r="MLZ2387" s="473"/>
      <c r="MMA2387" s="470"/>
      <c r="MMB2387" s="470"/>
      <c r="MMC2387" s="470"/>
      <c r="MMD2387" s="677"/>
      <c r="MME2387" s="470"/>
      <c r="MMF2387" s="467"/>
      <c r="MMG2387" s="559"/>
      <c r="MMH2387" s="467"/>
      <c r="MMI2387" s="467"/>
      <c r="MMJ2387" s="467"/>
      <c r="MMK2387" s="467"/>
      <c r="MML2387" s="467"/>
      <c r="MMM2387" s="467"/>
      <c r="MMN2387" s="467"/>
      <c r="MMO2387" s="467"/>
      <c r="MMP2387" s="467"/>
      <c r="MMQ2387" s="467"/>
      <c r="MMR2387" s="467"/>
      <c r="MMS2387" s="467"/>
      <c r="MMT2387" s="467"/>
      <c r="MMU2387" s="467"/>
      <c r="MMV2387" s="467"/>
      <c r="MMW2387" s="467"/>
      <c r="MMX2387" s="467"/>
      <c r="MMY2387" s="467"/>
      <c r="MMZ2387" s="467"/>
      <c r="MNA2387" s="467"/>
      <c r="MNB2387" s="467"/>
      <c r="MNC2387" s="467"/>
      <c r="MND2387" s="1055"/>
      <c r="MNE2387" s="695"/>
      <c r="MNF2387" s="696"/>
      <c r="MNG2387" s="696"/>
      <c r="MNH2387" s="697"/>
      <c r="MNI2387" s="697"/>
      <c r="MNJ2387" s="473"/>
      <c r="MNK2387" s="470"/>
      <c r="MNL2387" s="470"/>
      <c r="MNM2387" s="470"/>
      <c r="MNN2387" s="677"/>
      <c r="MNO2387" s="470"/>
      <c r="MNP2387" s="467"/>
      <c r="MNQ2387" s="559"/>
      <c r="MNR2387" s="467"/>
      <c r="MNS2387" s="467"/>
      <c r="MNT2387" s="467"/>
      <c r="MNU2387" s="467"/>
      <c r="MNV2387" s="467"/>
      <c r="MNW2387" s="467"/>
      <c r="MNX2387" s="467"/>
      <c r="MNY2387" s="467"/>
      <c r="MNZ2387" s="467"/>
      <c r="MOA2387" s="467"/>
      <c r="MOB2387" s="467"/>
      <c r="MOC2387" s="467"/>
      <c r="MOD2387" s="467"/>
      <c r="MOE2387" s="467"/>
      <c r="MOF2387" s="467"/>
      <c r="MOG2387" s="467"/>
      <c r="MOH2387" s="467"/>
      <c r="MOI2387" s="467"/>
      <c r="MOJ2387" s="467"/>
      <c r="MOK2387" s="467"/>
      <c r="MOL2387" s="467"/>
      <c r="MOM2387" s="467"/>
      <c r="MON2387" s="1055"/>
      <c r="MOO2387" s="695"/>
      <c r="MOP2387" s="696"/>
      <c r="MOQ2387" s="696"/>
      <c r="MOR2387" s="697"/>
      <c r="MOS2387" s="697"/>
      <c r="MOT2387" s="473"/>
      <c r="MOU2387" s="470"/>
      <c r="MOV2387" s="470"/>
      <c r="MOW2387" s="470"/>
      <c r="MOX2387" s="677"/>
      <c r="MOY2387" s="470"/>
      <c r="MOZ2387" s="467"/>
      <c r="MPA2387" s="559"/>
      <c r="MPB2387" s="467"/>
      <c r="MPC2387" s="467"/>
      <c r="MPD2387" s="467"/>
      <c r="MPE2387" s="467"/>
      <c r="MPF2387" s="467"/>
      <c r="MPG2387" s="467"/>
      <c r="MPH2387" s="467"/>
      <c r="MPI2387" s="467"/>
      <c r="MPJ2387" s="467"/>
      <c r="MPK2387" s="467"/>
      <c r="MPL2387" s="467"/>
      <c r="MPM2387" s="467"/>
      <c r="MPN2387" s="467"/>
      <c r="MPO2387" s="467"/>
      <c r="MPP2387" s="467"/>
      <c r="MPQ2387" s="467"/>
      <c r="MPR2387" s="467"/>
      <c r="MPS2387" s="467"/>
      <c r="MPT2387" s="467"/>
      <c r="MPU2387" s="467"/>
      <c r="MPV2387" s="467"/>
      <c r="MPW2387" s="467"/>
      <c r="MPX2387" s="1055"/>
      <c r="MPY2387" s="695"/>
      <c r="MPZ2387" s="696"/>
      <c r="MQA2387" s="696"/>
      <c r="MQB2387" s="697"/>
      <c r="MQC2387" s="697"/>
      <c r="MQD2387" s="473"/>
      <c r="MQE2387" s="470"/>
      <c r="MQF2387" s="470"/>
      <c r="MQG2387" s="470"/>
      <c r="MQH2387" s="677"/>
      <c r="MQI2387" s="470"/>
      <c r="MQJ2387" s="467"/>
      <c r="MQK2387" s="559"/>
      <c r="MQL2387" s="467"/>
      <c r="MQM2387" s="467"/>
      <c r="MQN2387" s="467"/>
      <c r="MQO2387" s="467"/>
      <c r="MQP2387" s="467"/>
      <c r="MQQ2387" s="467"/>
      <c r="MQR2387" s="467"/>
      <c r="MQS2387" s="467"/>
      <c r="MQT2387" s="467"/>
      <c r="MQU2387" s="467"/>
      <c r="MQV2387" s="467"/>
      <c r="MQW2387" s="467"/>
      <c r="MQX2387" s="467"/>
      <c r="MQY2387" s="467"/>
      <c r="MQZ2387" s="467"/>
      <c r="MRA2387" s="467"/>
      <c r="MRB2387" s="467"/>
      <c r="MRC2387" s="467"/>
      <c r="MRD2387" s="467"/>
      <c r="MRE2387" s="467"/>
      <c r="MRF2387" s="467"/>
      <c r="MRG2387" s="467"/>
      <c r="MRH2387" s="1055"/>
      <c r="MRI2387" s="695"/>
      <c r="MRJ2387" s="696"/>
      <c r="MRK2387" s="696"/>
      <c r="MRL2387" s="697"/>
      <c r="MRM2387" s="697"/>
      <c r="MRN2387" s="473"/>
      <c r="MRO2387" s="470"/>
      <c r="MRP2387" s="470"/>
      <c r="MRQ2387" s="470"/>
      <c r="MRR2387" s="677"/>
      <c r="MRS2387" s="470"/>
      <c r="MRT2387" s="467"/>
      <c r="MRU2387" s="559"/>
      <c r="MRV2387" s="467"/>
      <c r="MRW2387" s="467"/>
      <c r="MRX2387" s="467"/>
      <c r="MRY2387" s="467"/>
      <c r="MRZ2387" s="467"/>
      <c r="MSA2387" s="467"/>
      <c r="MSB2387" s="467"/>
      <c r="MSC2387" s="467"/>
      <c r="MSD2387" s="467"/>
      <c r="MSE2387" s="467"/>
      <c r="MSF2387" s="467"/>
      <c r="MSG2387" s="467"/>
      <c r="MSH2387" s="467"/>
      <c r="MSI2387" s="467"/>
      <c r="MSJ2387" s="467"/>
      <c r="MSK2387" s="467"/>
      <c r="MSL2387" s="467"/>
      <c r="MSM2387" s="467"/>
      <c r="MSN2387" s="467"/>
      <c r="MSO2387" s="467"/>
      <c r="MSP2387" s="467"/>
      <c r="MSQ2387" s="467"/>
      <c r="MSR2387" s="1055"/>
      <c r="MSS2387" s="695"/>
      <c r="MST2387" s="696"/>
      <c r="MSU2387" s="696"/>
      <c r="MSV2387" s="697"/>
      <c r="MSW2387" s="697"/>
      <c r="MSX2387" s="473"/>
      <c r="MSY2387" s="470"/>
      <c r="MSZ2387" s="470"/>
      <c r="MTA2387" s="470"/>
      <c r="MTB2387" s="677"/>
      <c r="MTC2387" s="470"/>
      <c r="MTD2387" s="467"/>
      <c r="MTE2387" s="559"/>
      <c r="MTF2387" s="467"/>
      <c r="MTG2387" s="467"/>
      <c r="MTH2387" s="467"/>
      <c r="MTI2387" s="467"/>
      <c r="MTJ2387" s="467"/>
      <c r="MTK2387" s="467"/>
      <c r="MTL2387" s="467"/>
      <c r="MTM2387" s="467"/>
      <c r="MTN2387" s="467"/>
      <c r="MTO2387" s="467"/>
      <c r="MTP2387" s="467"/>
      <c r="MTQ2387" s="467"/>
      <c r="MTR2387" s="467"/>
      <c r="MTS2387" s="467"/>
      <c r="MTT2387" s="467"/>
      <c r="MTU2387" s="467"/>
      <c r="MTV2387" s="467"/>
      <c r="MTW2387" s="467"/>
      <c r="MTX2387" s="467"/>
      <c r="MTY2387" s="467"/>
      <c r="MTZ2387" s="467"/>
      <c r="MUA2387" s="467"/>
      <c r="MUB2387" s="1055"/>
      <c r="MUC2387" s="695"/>
      <c r="MUD2387" s="696"/>
      <c r="MUE2387" s="696"/>
      <c r="MUF2387" s="697"/>
      <c r="MUG2387" s="697"/>
      <c r="MUH2387" s="473"/>
      <c r="MUI2387" s="470"/>
      <c r="MUJ2387" s="470"/>
      <c r="MUK2387" s="470"/>
      <c r="MUL2387" s="677"/>
      <c r="MUM2387" s="470"/>
      <c r="MUN2387" s="467"/>
      <c r="MUO2387" s="559"/>
      <c r="MUP2387" s="467"/>
      <c r="MUQ2387" s="467"/>
      <c r="MUR2387" s="467"/>
      <c r="MUS2387" s="467"/>
      <c r="MUT2387" s="467"/>
      <c r="MUU2387" s="467"/>
      <c r="MUV2387" s="467"/>
      <c r="MUW2387" s="467"/>
      <c r="MUX2387" s="467"/>
      <c r="MUY2387" s="467"/>
      <c r="MUZ2387" s="467"/>
      <c r="MVA2387" s="467"/>
      <c r="MVB2387" s="467"/>
      <c r="MVC2387" s="467"/>
      <c r="MVD2387" s="467"/>
      <c r="MVE2387" s="467"/>
      <c r="MVF2387" s="467"/>
      <c r="MVG2387" s="467"/>
      <c r="MVH2387" s="467"/>
      <c r="MVI2387" s="467"/>
      <c r="MVJ2387" s="467"/>
      <c r="MVK2387" s="467"/>
      <c r="MVL2387" s="1055"/>
      <c r="MVM2387" s="695"/>
      <c r="MVN2387" s="696"/>
      <c r="MVO2387" s="696"/>
      <c r="MVP2387" s="697"/>
      <c r="MVQ2387" s="697"/>
      <c r="MVR2387" s="473"/>
      <c r="MVS2387" s="470"/>
      <c r="MVT2387" s="470"/>
      <c r="MVU2387" s="470"/>
      <c r="MVV2387" s="677"/>
      <c r="MVW2387" s="470"/>
      <c r="MVX2387" s="467"/>
      <c r="MVY2387" s="559"/>
      <c r="MVZ2387" s="467"/>
      <c r="MWA2387" s="467"/>
      <c r="MWB2387" s="467"/>
      <c r="MWC2387" s="467"/>
      <c r="MWD2387" s="467"/>
      <c r="MWE2387" s="467"/>
      <c r="MWF2387" s="467"/>
      <c r="MWG2387" s="467"/>
      <c r="MWH2387" s="467"/>
      <c r="MWI2387" s="467"/>
      <c r="MWJ2387" s="467"/>
      <c r="MWK2387" s="467"/>
      <c r="MWL2387" s="467"/>
      <c r="MWM2387" s="467"/>
      <c r="MWN2387" s="467"/>
      <c r="MWO2387" s="467"/>
      <c r="MWP2387" s="467"/>
      <c r="MWQ2387" s="467"/>
      <c r="MWR2387" s="467"/>
      <c r="MWS2387" s="467"/>
      <c r="MWT2387" s="467"/>
      <c r="MWU2387" s="467"/>
      <c r="MWV2387" s="1055"/>
      <c r="MWW2387" s="695"/>
      <c r="MWX2387" s="696"/>
      <c r="MWY2387" s="696"/>
      <c r="MWZ2387" s="697"/>
      <c r="MXA2387" s="697"/>
      <c r="MXB2387" s="473"/>
      <c r="MXC2387" s="470"/>
      <c r="MXD2387" s="470"/>
      <c r="MXE2387" s="470"/>
      <c r="MXF2387" s="677"/>
      <c r="MXG2387" s="470"/>
      <c r="MXH2387" s="467"/>
      <c r="MXI2387" s="559"/>
      <c r="MXJ2387" s="467"/>
      <c r="MXK2387" s="467"/>
      <c r="MXL2387" s="467"/>
      <c r="MXM2387" s="467"/>
      <c r="MXN2387" s="467"/>
      <c r="MXO2387" s="467"/>
      <c r="MXP2387" s="467"/>
      <c r="MXQ2387" s="467"/>
      <c r="MXR2387" s="467"/>
      <c r="MXS2387" s="467"/>
      <c r="MXT2387" s="467"/>
      <c r="MXU2387" s="467"/>
      <c r="MXV2387" s="467"/>
      <c r="MXW2387" s="467"/>
      <c r="MXX2387" s="467"/>
      <c r="MXY2387" s="467"/>
      <c r="MXZ2387" s="467"/>
      <c r="MYA2387" s="467"/>
      <c r="MYB2387" s="467"/>
      <c r="MYC2387" s="467"/>
      <c r="MYD2387" s="467"/>
      <c r="MYE2387" s="467"/>
      <c r="MYF2387" s="1055"/>
      <c r="MYG2387" s="695"/>
      <c r="MYH2387" s="696"/>
      <c r="MYI2387" s="696"/>
      <c r="MYJ2387" s="697"/>
      <c r="MYK2387" s="697"/>
      <c r="MYL2387" s="473"/>
      <c r="MYM2387" s="470"/>
      <c r="MYN2387" s="470"/>
      <c r="MYO2387" s="470"/>
      <c r="MYP2387" s="677"/>
      <c r="MYQ2387" s="470"/>
      <c r="MYR2387" s="467"/>
      <c r="MYS2387" s="559"/>
      <c r="MYT2387" s="467"/>
      <c r="MYU2387" s="467"/>
      <c r="MYV2387" s="467"/>
      <c r="MYW2387" s="467"/>
      <c r="MYX2387" s="467"/>
      <c r="MYY2387" s="467"/>
      <c r="MYZ2387" s="467"/>
      <c r="MZA2387" s="467"/>
      <c r="MZB2387" s="467"/>
      <c r="MZC2387" s="467"/>
      <c r="MZD2387" s="467"/>
      <c r="MZE2387" s="467"/>
      <c r="MZF2387" s="467"/>
      <c r="MZG2387" s="467"/>
      <c r="MZH2387" s="467"/>
      <c r="MZI2387" s="467"/>
      <c r="MZJ2387" s="467"/>
      <c r="MZK2387" s="467"/>
      <c r="MZL2387" s="467"/>
      <c r="MZM2387" s="467"/>
      <c r="MZN2387" s="467"/>
      <c r="MZO2387" s="467"/>
      <c r="MZP2387" s="1055"/>
      <c r="MZQ2387" s="695"/>
      <c r="MZR2387" s="696"/>
      <c r="MZS2387" s="696"/>
      <c r="MZT2387" s="697"/>
      <c r="MZU2387" s="697"/>
      <c r="MZV2387" s="473"/>
      <c r="MZW2387" s="470"/>
      <c r="MZX2387" s="470"/>
      <c r="MZY2387" s="470"/>
      <c r="MZZ2387" s="677"/>
      <c r="NAA2387" s="470"/>
      <c r="NAB2387" s="467"/>
      <c r="NAC2387" s="559"/>
      <c r="NAD2387" s="467"/>
      <c r="NAE2387" s="467"/>
      <c r="NAF2387" s="467"/>
      <c r="NAG2387" s="467"/>
      <c r="NAH2387" s="467"/>
      <c r="NAI2387" s="467"/>
      <c r="NAJ2387" s="467"/>
      <c r="NAK2387" s="467"/>
      <c r="NAL2387" s="467"/>
      <c r="NAM2387" s="467"/>
      <c r="NAN2387" s="467"/>
      <c r="NAO2387" s="467"/>
      <c r="NAP2387" s="467"/>
      <c r="NAQ2387" s="467"/>
      <c r="NAR2387" s="467"/>
      <c r="NAS2387" s="467"/>
      <c r="NAT2387" s="467"/>
      <c r="NAU2387" s="467"/>
      <c r="NAV2387" s="467"/>
      <c r="NAW2387" s="467"/>
      <c r="NAX2387" s="467"/>
      <c r="NAY2387" s="467"/>
      <c r="NAZ2387" s="1055"/>
      <c r="NBA2387" s="695"/>
      <c r="NBB2387" s="696"/>
      <c r="NBC2387" s="696"/>
      <c r="NBD2387" s="697"/>
      <c r="NBE2387" s="697"/>
      <c r="NBF2387" s="473"/>
      <c r="NBG2387" s="470"/>
      <c r="NBH2387" s="470"/>
      <c r="NBI2387" s="470"/>
      <c r="NBJ2387" s="677"/>
      <c r="NBK2387" s="470"/>
      <c r="NBL2387" s="467"/>
      <c r="NBM2387" s="559"/>
      <c r="NBN2387" s="467"/>
      <c r="NBO2387" s="467"/>
      <c r="NBP2387" s="467"/>
      <c r="NBQ2387" s="467"/>
      <c r="NBR2387" s="467"/>
      <c r="NBS2387" s="467"/>
      <c r="NBT2387" s="467"/>
      <c r="NBU2387" s="467"/>
      <c r="NBV2387" s="467"/>
      <c r="NBW2387" s="467"/>
      <c r="NBX2387" s="467"/>
      <c r="NBY2387" s="467"/>
      <c r="NBZ2387" s="467"/>
      <c r="NCA2387" s="467"/>
      <c r="NCB2387" s="467"/>
      <c r="NCC2387" s="467"/>
      <c r="NCD2387" s="467"/>
      <c r="NCE2387" s="467"/>
      <c r="NCF2387" s="467"/>
      <c r="NCG2387" s="467"/>
      <c r="NCH2387" s="467"/>
      <c r="NCI2387" s="467"/>
      <c r="NCJ2387" s="1055"/>
      <c r="NCK2387" s="695"/>
      <c r="NCL2387" s="696"/>
      <c r="NCM2387" s="696"/>
      <c r="NCN2387" s="697"/>
      <c r="NCO2387" s="697"/>
      <c r="NCP2387" s="473"/>
      <c r="NCQ2387" s="470"/>
      <c r="NCR2387" s="470"/>
      <c r="NCS2387" s="470"/>
      <c r="NCT2387" s="677"/>
      <c r="NCU2387" s="470"/>
      <c r="NCV2387" s="467"/>
      <c r="NCW2387" s="559"/>
      <c r="NCX2387" s="467"/>
      <c r="NCY2387" s="467"/>
      <c r="NCZ2387" s="467"/>
      <c r="NDA2387" s="467"/>
      <c r="NDB2387" s="467"/>
      <c r="NDC2387" s="467"/>
      <c r="NDD2387" s="467"/>
      <c r="NDE2387" s="467"/>
      <c r="NDF2387" s="467"/>
      <c r="NDG2387" s="467"/>
      <c r="NDH2387" s="467"/>
      <c r="NDI2387" s="467"/>
      <c r="NDJ2387" s="467"/>
      <c r="NDK2387" s="467"/>
      <c r="NDL2387" s="467"/>
      <c r="NDM2387" s="467"/>
      <c r="NDN2387" s="467"/>
      <c r="NDO2387" s="467"/>
      <c r="NDP2387" s="467"/>
      <c r="NDQ2387" s="467"/>
      <c r="NDR2387" s="467"/>
      <c r="NDS2387" s="467"/>
      <c r="NDT2387" s="1055"/>
      <c r="NDU2387" s="695"/>
      <c r="NDV2387" s="696"/>
      <c r="NDW2387" s="696"/>
      <c r="NDX2387" s="697"/>
      <c r="NDY2387" s="697"/>
      <c r="NDZ2387" s="473"/>
      <c r="NEA2387" s="470"/>
      <c r="NEB2387" s="470"/>
      <c r="NEC2387" s="470"/>
      <c r="NED2387" s="677"/>
      <c r="NEE2387" s="470"/>
      <c r="NEF2387" s="467"/>
      <c r="NEG2387" s="559"/>
      <c r="NEH2387" s="467"/>
      <c r="NEI2387" s="467"/>
      <c r="NEJ2387" s="467"/>
      <c r="NEK2387" s="467"/>
      <c r="NEL2387" s="467"/>
      <c r="NEM2387" s="467"/>
      <c r="NEN2387" s="467"/>
      <c r="NEO2387" s="467"/>
      <c r="NEP2387" s="467"/>
      <c r="NEQ2387" s="467"/>
      <c r="NER2387" s="467"/>
      <c r="NES2387" s="467"/>
      <c r="NET2387" s="467"/>
      <c r="NEU2387" s="467"/>
      <c r="NEV2387" s="467"/>
      <c r="NEW2387" s="467"/>
      <c r="NEX2387" s="467"/>
      <c r="NEY2387" s="467"/>
      <c r="NEZ2387" s="467"/>
      <c r="NFA2387" s="467"/>
      <c r="NFB2387" s="467"/>
      <c r="NFC2387" s="467"/>
      <c r="NFD2387" s="1055"/>
      <c r="NFE2387" s="695"/>
      <c r="NFF2387" s="696"/>
      <c r="NFG2387" s="696"/>
      <c r="NFH2387" s="697"/>
      <c r="NFI2387" s="697"/>
      <c r="NFJ2387" s="473"/>
      <c r="NFK2387" s="470"/>
      <c r="NFL2387" s="470"/>
      <c r="NFM2387" s="470"/>
      <c r="NFN2387" s="677"/>
      <c r="NFO2387" s="470"/>
      <c r="NFP2387" s="467"/>
      <c r="NFQ2387" s="559"/>
      <c r="NFR2387" s="467"/>
      <c r="NFS2387" s="467"/>
      <c r="NFT2387" s="467"/>
      <c r="NFU2387" s="467"/>
      <c r="NFV2387" s="467"/>
      <c r="NFW2387" s="467"/>
      <c r="NFX2387" s="467"/>
      <c r="NFY2387" s="467"/>
      <c r="NFZ2387" s="467"/>
      <c r="NGA2387" s="467"/>
      <c r="NGB2387" s="467"/>
      <c r="NGC2387" s="467"/>
      <c r="NGD2387" s="467"/>
      <c r="NGE2387" s="467"/>
      <c r="NGF2387" s="467"/>
      <c r="NGG2387" s="467"/>
      <c r="NGH2387" s="467"/>
      <c r="NGI2387" s="467"/>
      <c r="NGJ2387" s="467"/>
      <c r="NGK2387" s="467"/>
      <c r="NGL2387" s="467"/>
      <c r="NGM2387" s="467"/>
      <c r="NGN2387" s="1055"/>
      <c r="NGO2387" s="695"/>
      <c r="NGP2387" s="696"/>
      <c r="NGQ2387" s="696"/>
      <c r="NGR2387" s="697"/>
      <c r="NGS2387" s="697"/>
      <c r="NGT2387" s="473"/>
      <c r="NGU2387" s="470"/>
      <c r="NGV2387" s="470"/>
      <c r="NGW2387" s="470"/>
      <c r="NGX2387" s="677"/>
      <c r="NGY2387" s="470"/>
      <c r="NGZ2387" s="467"/>
      <c r="NHA2387" s="559"/>
      <c r="NHB2387" s="467"/>
      <c r="NHC2387" s="467"/>
      <c r="NHD2387" s="467"/>
      <c r="NHE2387" s="467"/>
      <c r="NHF2387" s="467"/>
      <c r="NHG2387" s="467"/>
      <c r="NHH2387" s="467"/>
      <c r="NHI2387" s="467"/>
      <c r="NHJ2387" s="467"/>
      <c r="NHK2387" s="467"/>
      <c r="NHL2387" s="467"/>
      <c r="NHM2387" s="467"/>
      <c r="NHN2387" s="467"/>
      <c r="NHO2387" s="467"/>
      <c r="NHP2387" s="467"/>
      <c r="NHQ2387" s="467"/>
      <c r="NHR2387" s="467"/>
      <c r="NHS2387" s="467"/>
      <c r="NHT2387" s="467"/>
      <c r="NHU2387" s="467"/>
      <c r="NHV2387" s="467"/>
      <c r="NHW2387" s="467"/>
      <c r="NHX2387" s="1055"/>
      <c r="NHY2387" s="695"/>
      <c r="NHZ2387" s="696"/>
      <c r="NIA2387" s="696"/>
      <c r="NIB2387" s="697"/>
      <c r="NIC2387" s="697"/>
      <c r="NID2387" s="473"/>
      <c r="NIE2387" s="470"/>
      <c r="NIF2387" s="470"/>
      <c r="NIG2387" s="470"/>
      <c r="NIH2387" s="677"/>
      <c r="NII2387" s="470"/>
      <c r="NIJ2387" s="467"/>
      <c r="NIK2387" s="559"/>
      <c r="NIL2387" s="467"/>
      <c r="NIM2387" s="467"/>
      <c r="NIN2387" s="467"/>
      <c r="NIO2387" s="467"/>
      <c r="NIP2387" s="467"/>
      <c r="NIQ2387" s="467"/>
      <c r="NIR2387" s="467"/>
      <c r="NIS2387" s="467"/>
      <c r="NIT2387" s="467"/>
      <c r="NIU2387" s="467"/>
      <c r="NIV2387" s="467"/>
      <c r="NIW2387" s="467"/>
      <c r="NIX2387" s="467"/>
      <c r="NIY2387" s="467"/>
      <c r="NIZ2387" s="467"/>
      <c r="NJA2387" s="467"/>
      <c r="NJB2387" s="467"/>
      <c r="NJC2387" s="467"/>
      <c r="NJD2387" s="467"/>
      <c r="NJE2387" s="467"/>
      <c r="NJF2387" s="467"/>
      <c r="NJG2387" s="467"/>
      <c r="NJH2387" s="1055"/>
      <c r="NJI2387" s="695"/>
      <c r="NJJ2387" s="696"/>
      <c r="NJK2387" s="696"/>
      <c r="NJL2387" s="697"/>
      <c r="NJM2387" s="697"/>
      <c r="NJN2387" s="473"/>
      <c r="NJO2387" s="470"/>
      <c r="NJP2387" s="470"/>
      <c r="NJQ2387" s="470"/>
      <c r="NJR2387" s="677"/>
      <c r="NJS2387" s="470"/>
      <c r="NJT2387" s="467"/>
      <c r="NJU2387" s="559"/>
      <c r="NJV2387" s="467"/>
      <c r="NJW2387" s="467"/>
      <c r="NJX2387" s="467"/>
      <c r="NJY2387" s="467"/>
      <c r="NJZ2387" s="467"/>
      <c r="NKA2387" s="467"/>
      <c r="NKB2387" s="467"/>
      <c r="NKC2387" s="467"/>
      <c r="NKD2387" s="467"/>
      <c r="NKE2387" s="467"/>
      <c r="NKF2387" s="467"/>
      <c r="NKG2387" s="467"/>
      <c r="NKH2387" s="467"/>
      <c r="NKI2387" s="467"/>
      <c r="NKJ2387" s="467"/>
      <c r="NKK2387" s="467"/>
      <c r="NKL2387" s="467"/>
      <c r="NKM2387" s="467"/>
      <c r="NKN2387" s="467"/>
      <c r="NKO2387" s="467"/>
      <c r="NKP2387" s="467"/>
      <c r="NKQ2387" s="467"/>
      <c r="NKR2387" s="1055"/>
      <c r="NKS2387" s="695"/>
      <c r="NKT2387" s="696"/>
      <c r="NKU2387" s="696"/>
      <c r="NKV2387" s="697"/>
      <c r="NKW2387" s="697"/>
      <c r="NKX2387" s="473"/>
      <c r="NKY2387" s="470"/>
      <c r="NKZ2387" s="470"/>
      <c r="NLA2387" s="470"/>
      <c r="NLB2387" s="677"/>
      <c r="NLC2387" s="470"/>
      <c r="NLD2387" s="467"/>
      <c r="NLE2387" s="559"/>
      <c r="NLF2387" s="467"/>
      <c r="NLG2387" s="467"/>
      <c r="NLH2387" s="467"/>
      <c r="NLI2387" s="467"/>
      <c r="NLJ2387" s="467"/>
      <c r="NLK2387" s="467"/>
      <c r="NLL2387" s="467"/>
      <c r="NLM2387" s="467"/>
      <c r="NLN2387" s="467"/>
      <c r="NLO2387" s="467"/>
      <c r="NLP2387" s="467"/>
      <c r="NLQ2387" s="467"/>
      <c r="NLR2387" s="467"/>
      <c r="NLS2387" s="467"/>
      <c r="NLT2387" s="467"/>
      <c r="NLU2387" s="467"/>
      <c r="NLV2387" s="467"/>
      <c r="NLW2387" s="467"/>
      <c r="NLX2387" s="467"/>
      <c r="NLY2387" s="467"/>
      <c r="NLZ2387" s="467"/>
      <c r="NMA2387" s="467"/>
      <c r="NMB2387" s="1055"/>
      <c r="NMC2387" s="695"/>
      <c r="NMD2387" s="696"/>
      <c r="NME2387" s="696"/>
      <c r="NMF2387" s="697"/>
      <c r="NMG2387" s="697"/>
      <c r="NMH2387" s="473"/>
      <c r="NMI2387" s="470"/>
      <c r="NMJ2387" s="470"/>
      <c r="NMK2387" s="470"/>
      <c r="NML2387" s="677"/>
      <c r="NMM2387" s="470"/>
      <c r="NMN2387" s="467"/>
      <c r="NMO2387" s="559"/>
      <c r="NMP2387" s="467"/>
      <c r="NMQ2387" s="467"/>
      <c r="NMR2387" s="467"/>
      <c r="NMS2387" s="467"/>
      <c r="NMT2387" s="467"/>
      <c r="NMU2387" s="467"/>
      <c r="NMV2387" s="467"/>
      <c r="NMW2387" s="467"/>
      <c r="NMX2387" s="467"/>
      <c r="NMY2387" s="467"/>
      <c r="NMZ2387" s="467"/>
      <c r="NNA2387" s="467"/>
      <c r="NNB2387" s="467"/>
      <c r="NNC2387" s="467"/>
      <c r="NND2387" s="467"/>
      <c r="NNE2387" s="467"/>
      <c r="NNF2387" s="467"/>
      <c r="NNG2387" s="467"/>
      <c r="NNH2387" s="467"/>
      <c r="NNI2387" s="467"/>
      <c r="NNJ2387" s="467"/>
      <c r="NNK2387" s="467"/>
      <c r="NNL2387" s="1055"/>
      <c r="NNM2387" s="695"/>
      <c r="NNN2387" s="696"/>
      <c r="NNO2387" s="696"/>
      <c r="NNP2387" s="697"/>
      <c r="NNQ2387" s="697"/>
      <c r="NNR2387" s="473"/>
      <c r="NNS2387" s="470"/>
      <c r="NNT2387" s="470"/>
      <c r="NNU2387" s="470"/>
      <c r="NNV2387" s="677"/>
      <c r="NNW2387" s="470"/>
      <c r="NNX2387" s="467"/>
      <c r="NNY2387" s="559"/>
      <c r="NNZ2387" s="467"/>
      <c r="NOA2387" s="467"/>
      <c r="NOB2387" s="467"/>
      <c r="NOC2387" s="467"/>
      <c r="NOD2387" s="467"/>
      <c r="NOE2387" s="467"/>
      <c r="NOF2387" s="467"/>
      <c r="NOG2387" s="467"/>
      <c r="NOH2387" s="467"/>
      <c r="NOI2387" s="467"/>
      <c r="NOJ2387" s="467"/>
      <c r="NOK2387" s="467"/>
      <c r="NOL2387" s="467"/>
      <c r="NOM2387" s="467"/>
      <c r="NON2387" s="467"/>
      <c r="NOO2387" s="467"/>
      <c r="NOP2387" s="467"/>
      <c r="NOQ2387" s="467"/>
      <c r="NOR2387" s="467"/>
      <c r="NOS2387" s="467"/>
      <c r="NOT2387" s="467"/>
      <c r="NOU2387" s="467"/>
      <c r="NOV2387" s="1055"/>
      <c r="NOW2387" s="695"/>
      <c r="NOX2387" s="696"/>
      <c r="NOY2387" s="696"/>
      <c r="NOZ2387" s="697"/>
      <c r="NPA2387" s="697"/>
      <c r="NPB2387" s="473"/>
      <c r="NPC2387" s="470"/>
      <c r="NPD2387" s="470"/>
      <c r="NPE2387" s="470"/>
      <c r="NPF2387" s="677"/>
      <c r="NPG2387" s="470"/>
      <c r="NPH2387" s="467"/>
      <c r="NPI2387" s="559"/>
      <c r="NPJ2387" s="467"/>
      <c r="NPK2387" s="467"/>
      <c r="NPL2387" s="467"/>
      <c r="NPM2387" s="467"/>
      <c r="NPN2387" s="467"/>
      <c r="NPO2387" s="467"/>
      <c r="NPP2387" s="467"/>
      <c r="NPQ2387" s="467"/>
      <c r="NPR2387" s="467"/>
      <c r="NPS2387" s="467"/>
      <c r="NPT2387" s="467"/>
      <c r="NPU2387" s="467"/>
      <c r="NPV2387" s="467"/>
      <c r="NPW2387" s="467"/>
      <c r="NPX2387" s="467"/>
      <c r="NPY2387" s="467"/>
      <c r="NPZ2387" s="467"/>
      <c r="NQA2387" s="467"/>
      <c r="NQB2387" s="467"/>
      <c r="NQC2387" s="467"/>
      <c r="NQD2387" s="467"/>
      <c r="NQE2387" s="467"/>
      <c r="NQF2387" s="1055"/>
      <c r="NQG2387" s="695"/>
      <c r="NQH2387" s="696"/>
      <c r="NQI2387" s="696"/>
      <c r="NQJ2387" s="697"/>
      <c r="NQK2387" s="697"/>
      <c r="NQL2387" s="473"/>
      <c r="NQM2387" s="470"/>
      <c r="NQN2387" s="470"/>
      <c r="NQO2387" s="470"/>
      <c r="NQP2387" s="677"/>
      <c r="NQQ2387" s="470"/>
      <c r="NQR2387" s="467"/>
      <c r="NQS2387" s="559"/>
      <c r="NQT2387" s="467"/>
      <c r="NQU2387" s="467"/>
      <c r="NQV2387" s="467"/>
      <c r="NQW2387" s="467"/>
      <c r="NQX2387" s="467"/>
      <c r="NQY2387" s="467"/>
      <c r="NQZ2387" s="467"/>
      <c r="NRA2387" s="467"/>
      <c r="NRB2387" s="467"/>
      <c r="NRC2387" s="467"/>
      <c r="NRD2387" s="467"/>
      <c r="NRE2387" s="467"/>
      <c r="NRF2387" s="467"/>
      <c r="NRG2387" s="467"/>
      <c r="NRH2387" s="467"/>
      <c r="NRI2387" s="467"/>
      <c r="NRJ2387" s="467"/>
      <c r="NRK2387" s="467"/>
      <c r="NRL2387" s="467"/>
      <c r="NRM2387" s="467"/>
      <c r="NRN2387" s="467"/>
      <c r="NRO2387" s="467"/>
      <c r="NRP2387" s="1055"/>
      <c r="NRQ2387" s="695"/>
      <c r="NRR2387" s="696"/>
      <c r="NRS2387" s="696"/>
      <c r="NRT2387" s="697"/>
      <c r="NRU2387" s="697"/>
      <c r="NRV2387" s="473"/>
      <c r="NRW2387" s="470"/>
      <c r="NRX2387" s="470"/>
      <c r="NRY2387" s="470"/>
      <c r="NRZ2387" s="677"/>
      <c r="NSA2387" s="470"/>
      <c r="NSB2387" s="467"/>
      <c r="NSC2387" s="559"/>
      <c r="NSD2387" s="467"/>
      <c r="NSE2387" s="467"/>
      <c r="NSF2387" s="467"/>
      <c r="NSG2387" s="467"/>
      <c r="NSH2387" s="467"/>
      <c r="NSI2387" s="467"/>
      <c r="NSJ2387" s="467"/>
      <c r="NSK2387" s="467"/>
      <c r="NSL2387" s="467"/>
      <c r="NSM2387" s="467"/>
      <c r="NSN2387" s="467"/>
      <c r="NSO2387" s="467"/>
      <c r="NSP2387" s="467"/>
      <c r="NSQ2387" s="467"/>
      <c r="NSR2387" s="467"/>
      <c r="NSS2387" s="467"/>
      <c r="NST2387" s="467"/>
      <c r="NSU2387" s="467"/>
      <c r="NSV2387" s="467"/>
      <c r="NSW2387" s="467"/>
      <c r="NSX2387" s="467"/>
      <c r="NSY2387" s="467"/>
      <c r="NSZ2387" s="1055"/>
      <c r="NTA2387" s="695"/>
      <c r="NTB2387" s="696"/>
      <c r="NTC2387" s="696"/>
      <c r="NTD2387" s="697"/>
      <c r="NTE2387" s="697"/>
      <c r="NTF2387" s="473"/>
      <c r="NTG2387" s="470"/>
      <c r="NTH2387" s="470"/>
      <c r="NTI2387" s="470"/>
      <c r="NTJ2387" s="677"/>
      <c r="NTK2387" s="470"/>
      <c r="NTL2387" s="467"/>
      <c r="NTM2387" s="559"/>
      <c r="NTN2387" s="467"/>
      <c r="NTO2387" s="467"/>
      <c r="NTP2387" s="467"/>
      <c r="NTQ2387" s="467"/>
      <c r="NTR2387" s="467"/>
      <c r="NTS2387" s="467"/>
      <c r="NTT2387" s="467"/>
      <c r="NTU2387" s="467"/>
      <c r="NTV2387" s="467"/>
      <c r="NTW2387" s="467"/>
      <c r="NTX2387" s="467"/>
      <c r="NTY2387" s="467"/>
      <c r="NTZ2387" s="467"/>
      <c r="NUA2387" s="467"/>
      <c r="NUB2387" s="467"/>
      <c r="NUC2387" s="467"/>
      <c r="NUD2387" s="467"/>
      <c r="NUE2387" s="467"/>
      <c r="NUF2387" s="467"/>
      <c r="NUG2387" s="467"/>
      <c r="NUH2387" s="467"/>
      <c r="NUI2387" s="467"/>
      <c r="NUJ2387" s="1055"/>
      <c r="NUK2387" s="695"/>
      <c r="NUL2387" s="696"/>
      <c r="NUM2387" s="696"/>
      <c r="NUN2387" s="697"/>
      <c r="NUO2387" s="697"/>
      <c r="NUP2387" s="473"/>
      <c r="NUQ2387" s="470"/>
      <c r="NUR2387" s="470"/>
      <c r="NUS2387" s="470"/>
      <c r="NUT2387" s="677"/>
      <c r="NUU2387" s="470"/>
      <c r="NUV2387" s="467"/>
      <c r="NUW2387" s="559"/>
      <c r="NUX2387" s="467"/>
      <c r="NUY2387" s="467"/>
      <c r="NUZ2387" s="467"/>
      <c r="NVA2387" s="467"/>
      <c r="NVB2387" s="467"/>
      <c r="NVC2387" s="467"/>
      <c r="NVD2387" s="467"/>
      <c r="NVE2387" s="467"/>
      <c r="NVF2387" s="467"/>
      <c r="NVG2387" s="467"/>
      <c r="NVH2387" s="467"/>
      <c r="NVI2387" s="467"/>
      <c r="NVJ2387" s="467"/>
      <c r="NVK2387" s="467"/>
      <c r="NVL2387" s="467"/>
      <c r="NVM2387" s="467"/>
      <c r="NVN2387" s="467"/>
      <c r="NVO2387" s="467"/>
      <c r="NVP2387" s="467"/>
      <c r="NVQ2387" s="467"/>
      <c r="NVR2387" s="467"/>
      <c r="NVS2387" s="467"/>
      <c r="NVT2387" s="1055"/>
      <c r="NVU2387" s="695"/>
      <c r="NVV2387" s="696"/>
      <c r="NVW2387" s="696"/>
      <c r="NVX2387" s="697"/>
      <c r="NVY2387" s="697"/>
      <c r="NVZ2387" s="473"/>
      <c r="NWA2387" s="470"/>
      <c r="NWB2387" s="470"/>
      <c r="NWC2387" s="470"/>
      <c r="NWD2387" s="677"/>
      <c r="NWE2387" s="470"/>
      <c r="NWF2387" s="467"/>
      <c r="NWG2387" s="559"/>
      <c r="NWH2387" s="467"/>
      <c r="NWI2387" s="467"/>
      <c r="NWJ2387" s="467"/>
      <c r="NWK2387" s="467"/>
      <c r="NWL2387" s="467"/>
      <c r="NWM2387" s="467"/>
      <c r="NWN2387" s="467"/>
      <c r="NWO2387" s="467"/>
      <c r="NWP2387" s="467"/>
      <c r="NWQ2387" s="467"/>
      <c r="NWR2387" s="467"/>
      <c r="NWS2387" s="467"/>
      <c r="NWT2387" s="467"/>
      <c r="NWU2387" s="467"/>
      <c r="NWV2387" s="467"/>
      <c r="NWW2387" s="467"/>
      <c r="NWX2387" s="467"/>
      <c r="NWY2387" s="467"/>
      <c r="NWZ2387" s="467"/>
      <c r="NXA2387" s="467"/>
      <c r="NXB2387" s="467"/>
      <c r="NXC2387" s="467"/>
      <c r="NXD2387" s="1055"/>
      <c r="NXE2387" s="695"/>
      <c r="NXF2387" s="696"/>
      <c r="NXG2387" s="696"/>
      <c r="NXH2387" s="697"/>
      <c r="NXI2387" s="697"/>
      <c r="NXJ2387" s="473"/>
      <c r="NXK2387" s="470"/>
      <c r="NXL2387" s="470"/>
      <c r="NXM2387" s="470"/>
      <c r="NXN2387" s="677"/>
      <c r="NXO2387" s="470"/>
      <c r="NXP2387" s="467"/>
      <c r="NXQ2387" s="559"/>
      <c r="NXR2387" s="467"/>
      <c r="NXS2387" s="467"/>
      <c r="NXT2387" s="467"/>
      <c r="NXU2387" s="467"/>
      <c r="NXV2387" s="467"/>
      <c r="NXW2387" s="467"/>
      <c r="NXX2387" s="467"/>
      <c r="NXY2387" s="467"/>
      <c r="NXZ2387" s="467"/>
      <c r="NYA2387" s="467"/>
      <c r="NYB2387" s="467"/>
      <c r="NYC2387" s="467"/>
      <c r="NYD2387" s="467"/>
      <c r="NYE2387" s="467"/>
      <c r="NYF2387" s="467"/>
      <c r="NYG2387" s="467"/>
      <c r="NYH2387" s="467"/>
      <c r="NYI2387" s="467"/>
      <c r="NYJ2387" s="467"/>
      <c r="NYK2387" s="467"/>
      <c r="NYL2387" s="467"/>
      <c r="NYM2387" s="467"/>
      <c r="NYN2387" s="1055"/>
      <c r="NYO2387" s="695"/>
      <c r="NYP2387" s="696"/>
      <c r="NYQ2387" s="696"/>
      <c r="NYR2387" s="697"/>
      <c r="NYS2387" s="697"/>
      <c r="NYT2387" s="473"/>
      <c r="NYU2387" s="470"/>
      <c r="NYV2387" s="470"/>
      <c r="NYW2387" s="470"/>
      <c r="NYX2387" s="677"/>
      <c r="NYY2387" s="470"/>
      <c r="NYZ2387" s="467"/>
      <c r="NZA2387" s="559"/>
      <c r="NZB2387" s="467"/>
      <c r="NZC2387" s="467"/>
      <c r="NZD2387" s="467"/>
      <c r="NZE2387" s="467"/>
      <c r="NZF2387" s="467"/>
      <c r="NZG2387" s="467"/>
      <c r="NZH2387" s="467"/>
      <c r="NZI2387" s="467"/>
      <c r="NZJ2387" s="467"/>
      <c r="NZK2387" s="467"/>
      <c r="NZL2387" s="467"/>
      <c r="NZM2387" s="467"/>
      <c r="NZN2387" s="467"/>
      <c r="NZO2387" s="467"/>
      <c r="NZP2387" s="467"/>
      <c r="NZQ2387" s="467"/>
      <c r="NZR2387" s="467"/>
      <c r="NZS2387" s="467"/>
      <c r="NZT2387" s="467"/>
      <c r="NZU2387" s="467"/>
      <c r="NZV2387" s="467"/>
      <c r="NZW2387" s="467"/>
      <c r="NZX2387" s="1055"/>
      <c r="NZY2387" s="695"/>
      <c r="NZZ2387" s="696"/>
      <c r="OAA2387" s="696"/>
      <c r="OAB2387" s="697"/>
      <c r="OAC2387" s="697"/>
      <c r="OAD2387" s="473"/>
      <c r="OAE2387" s="470"/>
      <c r="OAF2387" s="470"/>
      <c r="OAG2387" s="470"/>
      <c r="OAH2387" s="677"/>
      <c r="OAI2387" s="470"/>
      <c r="OAJ2387" s="467"/>
      <c r="OAK2387" s="559"/>
      <c r="OAL2387" s="467"/>
      <c r="OAM2387" s="467"/>
      <c r="OAN2387" s="467"/>
      <c r="OAO2387" s="467"/>
      <c r="OAP2387" s="467"/>
      <c r="OAQ2387" s="467"/>
      <c r="OAR2387" s="467"/>
      <c r="OAS2387" s="467"/>
      <c r="OAT2387" s="467"/>
      <c r="OAU2387" s="467"/>
      <c r="OAV2387" s="467"/>
      <c r="OAW2387" s="467"/>
      <c r="OAX2387" s="467"/>
      <c r="OAY2387" s="467"/>
      <c r="OAZ2387" s="467"/>
      <c r="OBA2387" s="467"/>
      <c r="OBB2387" s="467"/>
      <c r="OBC2387" s="467"/>
      <c r="OBD2387" s="467"/>
      <c r="OBE2387" s="467"/>
      <c r="OBF2387" s="467"/>
      <c r="OBG2387" s="467"/>
      <c r="OBH2387" s="1055"/>
      <c r="OBI2387" s="695"/>
      <c r="OBJ2387" s="696"/>
      <c r="OBK2387" s="696"/>
      <c r="OBL2387" s="697"/>
      <c r="OBM2387" s="697"/>
      <c r="OBN2387" s="473"/>
      <c r="OBO2387" s="470"/>
      <c r="OBP2387" s="470"/>
      <c r="OBQ2387" s="470"/>
      <c r="OBR2387" s="677"/>
      <c r="OBS2387" s="470"/>
      <c r="OBT2387" s="467"/>
      <c r="OBU2387" s="559"/>
      <c r="OBV2387" s="467"/>
      <c r="OBW2387" s="467"/>
      <c r="OBX2387" s="467"/>
      <c r="OBY2387" s="467"/>
      <c r="OBZ2387" s="467"/>
      <c r="OCA2387" s="467"/>
      <c r="OCB2387" s="467"/>
      <c r="OCC2387" s="467"/>
      <c r="OCD2387" s="467"/>
      <c r="OCE2387" s="467"/>
      <c r="OCF2387" s="467"/>
      <c r="OCG2387" s="467"/>
      <c r="OCH2387" s="467"/>
      <c r="OCI2387" s="467"/>
      <c r="OCJ2387" s="467"/>
      <c r="OCK2387" s="467"/>
      <c r="OCL2387" s="467"/>
      <c r="OCM2387" s="467"/>
      <c r="OCN2387" s="467"/>
      <c r="OCO2387" s="467"/>
      <c r="OCP2387" s="467"/>
      <c r="OCQ2387" s="467"/>
      <c r="OCR2387" s="1055"/>
      <c r="OCS2387" s="695"/>
      <c r="OCT2387" s="696"/>
      <c r="OCU2387" s="696"/>
      <c r="OCV2387" s="697"/>
      <c r="OCW2387" s="697"/>
      <c r="OCX2387" s="473"/>
      <c r="OCY2387" s="470"/>
      <c r="OCZ2387" s="470"/>
      <c r="ODA2387" s="470"/>
      <c r="ODB2387" s="677"/>
      <c r="ODC2387" s="470"/>
      <c r="ODD2387" s="467"/>
      <c r="ODE2387" s="559"/>
      <c r="ODF2387" s="467"/>
      <c r="ODG2387" s="467"/>
      <c r="ODH2387" s="467"/>
      <c r="ODI2387" s="467"/>
      <c r="ODJ2387" s="467"/>
      <c r="ODK2387" s="467"/>
      <c r="ODL2387" s="467"/>
      <c r="ODM2387" s="467"/>
      <c r="ODN2387" s="467"/>
      <c r="ODO2387" s="467"/>
      <c r="ODP2387" s="467"/>
      <c r="ODQ2387" s="467"/>
      <c r="ODR2387" s="467"/>
      <c r="ODS2387" s="467"/>
      <c r="ODT2387" s="467"/>
      <c r="ODU2387" s="467"/>
      <c r="ODV2387" s="467"/>
      <c r="ODW2387" s="467"/>
      <c r="ODX2387" s="467"/>
      <c r="ODY2387" s="467"/>
      <c r="ODZ2387" s="467"/>
      <c r="OEA2387" s="467"/>
      <c r="OEB2387" s="1055"/>
      <c r="OEC2387" s="695"/>
      <c r="OED2387" s="696"/>
      <c r="OEE2387" s="696"/>
      <c r="OEF2387" s="697"/>
      <c r="OEG2387" s="697"/>
      <c r="OEH2387" s="473"/>
      <c r="OEI2387" s="470"/>
      <c r="OEJ2387" s="470"/>
      <c r="OEK2387" s="470"/>
      <c r="OEL2387" s="677"/>
      <c r="OEM2387" s="470"/>
      <c r="OEN2387" s="467"/>
      <c r="OEO2387" s="559"/>
      <c r="OEP2387" s="467"/>
      <c r="OEQ2387" s="467"/>
      <c r="OER2387" s="467"/>
      <c r="OES2387" s="467"/>
      <c r="OET2387" s="467"/>
      <c r="OEU2387" s="467"/>
      <c r="OEV2387" s="467"/>
      <c r="OEW2387" s="467"/>
      <c r="OEX2387" s="467"/>
      <c r="OEY2387" s="467"/>
      <c r="OEZ2387" s="467"/>
      <c r="OFA2387" s="467"/>
      <c r="OFB2387" s="467"/>
      <c r="OFC2387" s="467"/>
      <c r="OFD2387" s="467"/>
      <c r="OFE2387" s="467"/>
      <c r="OFF2387" s="467"/>
      <c r="OFG2387" s="467"/>
      <c r="OFH2387" s="467"/>
      <c r="OFI2387" s="467"/>
      <c r="OFJ2387" s="467"/>
      <c r="OFK2387" s="467"/>
      <c r="OFL2387" s="1055"/>
      <c r="OFM2387" s="695"/>
      <c r="OFN2387" s="696"/>
      <c r="OFO2387" s="696"/>
      <c r="OFP2387" s="697"/>
      <c r="OFQ2387" s="697"/>
      <c r="OFR2387" s="473"/>
      <c r="OFS2387" s="470"/>
      <c r="OFT2387" s="470"/>
      <c r="OFU2387" s="470"/>
      <c r="OFV2387" s="677"/>
      <c r="OFW2387" s="470"/>
      <c r="OFX2387" s="467"/>
      <c r="OFY2387" s="559"/>
      <c r="OFZ2387" s="467"/>
      <c r="OGA2387" s="467"/>
      <c r="OGB2387" s="467"/>
      <c r="OGC2387" s="467"/>
      <c r="OGD2387" s="467"/>
      <c r="OGE2387" s="467"/>
      <c r="OGF2387" s="467"/>
      <c r="OGG2387" s="467"/>
      <c r="OGH2387" s="467"/>
      <c r="OGI2387" s="467"/>
      <c r="OGJ2387" s="467"/>
      <c r="OGK2387" s="467"/>
      <c r="OGL2387" s="467"/>
      <c r="OGM2387" s="467"/>
      <c r="OGN2387" s="467"/>
      <c r="OGO2387" s="467"/>
      <c r="OGP2387" s="467"/>
      <c r="OGQ2387" s="467"/>
      <c r="OGR2387" s="467"/>
      <c r="OGS2387" s="467"/>
      <c r="OGT2387" s="467"/>
      <c r="OGU2387" s="467"/>
      <c r="OGV2387" s="1055"/>
      <c r="OGW2387" s="695"/>
      <c r="OGX2387" s="696"/>
      <c r="OGY2387" s="696"/>
      <c r="OGZ2387" s="697"/>
      <c r="OHA2387" s="697"/>
      <c r="OHB2387" s="473"/>
      <c r="OHC2387" s="470"/>
      <c r="OHD2387" s="470"/>
      <c r="OHE2387" s="470"/>
      <c r="OHF2387" s="677"/>
      <c r="OHG2387" s="470"/>
      <c r="OHH2387" s="467"/>
      <c r="OHI2387" s="559"/>
      <c r="OHJ2387" s="467"/>
      <c r="OHK2387" s="467"/>
      <c r="OHL2387" s="467"/>
      <c r="OHM2387" s="467"/>
      <c r="OHN2387" s="467"/>
      <c r="OHO2387" s="467"/>
      <c r="OHP2387" s="467"/>
      <c r="OHQ2387" s="467"/>
      <c r="OHR2387" s="467"/>
      <c r="OHS2387" s="467"/>
      <c r="OHT2387" s="467"/>
      <c r="OHU2387" s="467"/>
      <c r="OHV2387" s="467"/>
      <c r="OHW2387" s="467"/>
      <c r="OHX2387" s="467"/>
      <c r="OHY2387" s="467"/>
      <c r="OHZ2387" s="467"/>
      <c r="OIA2387" s="467"/>
      <c r="OIB2387" s="467"/>
      <c r="OIC2387" s="467"/>
      <c r="OID2387" s="467"/>
      <c r="OIE2387" s="467"/>
      <c r="OIF2387" s="1055"/>
      <c r="OIG2387" s="695"/>
      <c r="OIH2387" s="696"/>
      <c r="OII2387" s="696"/>
      <c r="OIJ2387" s="697"/>
      <c r="OIK2387" s="697"/>
      <c r="OIL2387" s="473"/>
      <c r="OIM2387" s="470"/>
      <c r="OIN2387" s="470"/>
      <c r="OIO2387" s="470"/>
      <c r="OIP2387" s="677"/>
      <c r="OIQ2387" s="470"/>
      <c r="OIR2387" s="467"/>
      <c r="OIS2387" s="559"/>
      <c r="OIT2387" s="467"/>
      <c r="OIU2387" s="467"/>
      <c r="OIV2387" s="467"/>
      <c r="OIW2387" s="467"/>
      <c r="OIX2387" s="467"/>
      <c r="OIY2387" s="467"/>
      <c r="OIZ2387" s="467"/>
      <c r="OJA2387" s="467"/>
      <c r="OJB2387" s="467"/>
      <c r="OJC2387" s="467"/>
      <c r="OJD2387" s="467"/>
      <c r="OJE2387" s="467"/>
      <c r="OJF2387" s="467"/>
      <c r="OJG2387" s="467"/>
      <c r="OJH2387" s="467"/>
      <c r="OJI2387" s="467"/>
      <c r="OJJ2387" s="467"/>
      <c r="OJK2387" s="467"/>
      <c r="OJL2387" s="467"/>
      <c r="OJM2387" s="467"/>
      <c r="OJN2387" s="467"/>
      <c r="OJO2387" s="467"/>
      <c r="OJP2387" s="1055"/>
      <c r="OJQ2387" s="695"/>
      <c r="OJR2387" s="696"/>
      <c r="OJS2387" s="696"/>
      <c r="OJT2387" s="697"/>
      <c r="OJU2387" s="697"/>
      <c r="OJV2387" s="473"/>
      <c r="OJW2387" s="470"/>
      <c r="OJX2387" s="470"/>
      <c r="OJY2387" s="470"/>
      <c r="OJZ2387" s="677"/>
      <c r="OKA2387" s="470"/>
      <c r="OKB2387" s="467"/>
      <c r="OKC2387" s="559"/>
      <c r="OKD2387" s="467"/>
      <c r="OKE2387" s="467"/>
      <c r="OKF2387" s="467"/>
      <c r="OKG2387" s="467"/>
      <c r="OKH2387" s="467"/>
      <c r="OKI2387" s="467"/>
      <c r="OKJ2387" s="467"/>
      <c r="OKK2387" s="467"/>
      <c r="OKL2387" s="467"/>
      <c r="OKM2387" s="467"/>
      <c r="OKN2387" s="467"/>
      <c r="OKO2387" s="467"/>
      <c r="OKP2387" s="467"/>
      <c r="OKQ2387" s="467"/>
      <c r="OKR2387" s="467"/>
      <c r="OKS2387" s="467"/>
      <c r="OKT2387" s="467"/>
      <c r="OKU2387" s="467"/>
      <c r="OKV2387" s="467"/>
      <c r="OKW2387" s="467"/>
      <c r="OKX2387" s="467"/>
      <c r="OKY2387" s="467"/>
      <c r="OKZ2387" s="1055"/>
      <c r="OLA2387" s="695"/>
      <c r="OLB2387" s="696"/>
      <c r="OLC2387" s="696"/>
      <c r="OLD2387" s="697"/>
      <c r="OLE2387" s="697"/>
      <c r="OLF2387" s="473"/>
      <c r="OLG2387" s="470"/>
      <c r="OLH2387" s="470"/>
      <c r="OLI2387" s="470"/>
      <c r="OLJ2387" s="677"/>
      <c r="OLK2387" s="470"/>
      <c r="OLL2387" s="467"/>
      <c r="OLM2387" s="559"/>
      <c r="OLN2387" s="467"/>
      <c r="OLO2387" s="467"/>
      <c r="OLP2387" s="467"/>
      <c r="OLQ2387" s="467"/>
      <c r="OLR2387" s="467"/>
      <c r="OLS2387" s="467"/>
      <c r="OLT2387" s="467"/>
      <c r="OLU2387" s="467"/>
      <c r="OLV2387" s="467"/>
      <c r="OLW2387" s="467"/>
      <c r="OLX2387" s="467"/>
      <c r="OLY2387" s="467"/>
      <c r="OLZ2387" s="467"/>
      <c r="OMA2387" s="467"/>
      <c r="OMB2387" s="467"/>
      <c r="OMC2387" s="467"/>
      <c r="OMD2387" s="467"/>
      <c r="OME2387" s="467"/>
      <c r="OMF2387" s="467"/>
      <c r="OMG2387" s="467"/>
      <c r="OMH2387" s="467"/>
      <c r="OMI2387" s="467"/>
      <c r="OMJ2387" s="1055"/>
      <c r="OMK2387" s="695"/>
      <c r="OML2387" s="696"/>
      <c r="OMM2387" s="696"/>
      <c r="OMN2387" s="697"/>
      <c r="OMO2387" s="697"/>
      <c r="OMP2387" s="473"/>
      <c r="OMQ2387" s="470"/>
      <c r="OMR2387" s="470"/>
      <c r="OMS2387" s="470"/>
      <c r="OMT2387" s="677"/>
      <c r="OMU2387" s="470"/>
      <c r="OMV2387" s="467"/>
      <c r="OMW2387" s="559"/>
      <c r="OMX2387" s="467"/>
      <c r="OMY2387" s="467"/>
      <c r="OMZ2387" s="467"/>
      <c r="ONA2387" s="467"/>
      <c r="ONB2387" s="467"/>
      <c r="ONC2387" s="467"/>
      <c r="OND2387" s="467"/>
      <c r="ONE2387" s="467"/>
      <c r="ONF2387" s="467"/>
      <c r="ONG2387" s="467"/>
      <c r="ONH2387" s="467"/>
      <c r="ONI2387" s="467"/>
      <c r="ONJ2387" s="467"/>
      <c r="ONK2387" s="467"/>
      <c r="ONL2387" s="467"/>
      <c r="ONM2387" s="467"/>
      <c r="ONN2387" s="467"/>
      <c r="ONO2387" s="467"/>
      <c r="ONP2387" s="467"/>
      <c r="ONQ2387" s="467"/>
      <c r="ONR2387" s="467"/>
      <c r="ONS2387" s="467"/>
      <c r="ONT2387" s="1055"/>
      <c r="ONU2387" s="695"/>
      <c r="ONV2387" s="696"/>
      <c r="ONW2387" s="696"/>
      <c r="ONX2387" s="697"/>
      <c r="ONY2387" s="697"/>
      <c r="ONZ2387" s="473"/>
      <c r="OOA2387" s="470"/>
      <c r="OOB2387" s="470"/>
      <c r="OOC2387" s="470"/>
      <c r="OOD2387" s="677"/>
      <c r="OOE2387" s="470"/>
      <c r="OOF2387" s="467"/>
      <c r="OOG2387" s="559"/>
      <c r="OOH2387" s="467"/>
      <c r="OOI2387" s="467"/>
      <c r="OOJ2387" s="467"/>
      <c r="OOK2387" s="467"/>
      <c r="OOL2387" s="467"/>
      <c r="OOM2387" s="467"/>
      <c r="OON2387" s="467"/>
      <c r="OOO2387" s="467"/>
      <c r="OOP2387" s="467"/>
      <c r="OOQ2387" s="467"/>
      <c r="OOR2387" s="467"/>
      <c r="OOS2387" s="467"/>
      <c r="OOT2387" s="467"/>
      <c r="OOU2387" s="467"/>
      <c r="OOV2387" s="467"/>
      <c r="OOW2387" s="467"/>
      <c r="OOX2387" s="467"/>
      <c r="OOY2387" s="467"/>
      <c r="OOZ2387" s="467"/>
      <c r="OPA2387" s="467"/>
      <c r="OPB2387" s="467"/>
      <c r="OPC2387" s="467"/>
      <c r="OPD2387" s="1055"/>
      <c r="OPE2387" s="695"/>
      <c r="OPF2387" s="696"/>
      <c r="OPG2387" s="696"/>
      <c r="OPH2387" s="697"/>
      <c r="OPI2387" s="697"/>
      <c r="OPJ2387" s="473"/>
      <c r="OPK2387" s="470"/>
      <c r="OPL2387" s="470"/>
      <c r="OPM2387" s="470"/>
      <c r="OPN2387" s="677"/>
      <c r="OPO2387" s="470"/>
      <c r="OPP2387" s="467"/>
      <c r="OPQ2387" s="559"/>
      <c r="OPR2387" s="467"/>
      <c r="OPS2387" s="467"/>
      <c r="OPT2387" s="467"/>
      <c r="OPU2387" s="467"/>
      <c r="OPV2387" s="467"/>
      <c r="OPW2387" s="467"/>
      <c r="OPX2387" s="467"/>
      <c r="OPY2387" s="467"/>
      <c r="OPZ2387" s="467"/>
      <c r="OQA2387" s="467"/>
      <c r="OQB2387" s="467"/>
      <c r="OQC2387" s="467"/>
      <c r="OQD2387" s="467"/>
      <c r="OQE2387" s="467"/>
      <c r="OQF2387" s="467"/>
      <c r="OQG2387" s="467"/>
      <c r="OQH2387" s="467"/>
      <c r="OQI2387" s="467"/>
      <c r="OQJ2387" s="467"/>
      <c r="OQK2387" s="467"/>
      <c r="OQL2387" s="467"/>
      <c r="OQM2387" s="467"/>
      <c r="OQN2387" s="1055"/>
      <c r="OQO2387" s="695"/>
      <c r="OQP2387" s="696"/>
      <c r="OQQ2387" s="696"/>
      <c r="OQR2387" s="697"/>
      <c r="OQS2387" s="697"/>
      <c r="OQT2387" s="473"/>
      <c r="OQU2387" s="470"/>
      <c r="OQV2387" s="470"/>
      <c r="OQW2387" s="470"/>
      <c r="OQX2387" s="677"/>
      <c r="OQY2387" s="470"/>
      <c r="OQZ2387" s="467"/>
      <c r="ORA2387" s="559"/>
      <c r="ORB2387" s="467"/>
      <c r="ORC2387" s="467"/>
      <c r="ORD2387" s="467"/>
      <c r="ORE2387" s="467"/>
      <c r="ORF2387" s="467"/>
      <c r="ORG2387" s="467"/>
      <c r="ORH2387" s="467"/>
      <c r="ORI2387" s="467"/>
      <c r="ORJ2387" s="467"/>
      <c r="ORK2387" s="467"/>
      <c r="ORL2387" s="467"/>
      <c r="ORM2387" s="467"/>
      <c r="ORN2387" s="467"/>
      <c r="ORO2387" s="467"/>
      <c r="ORP2387" s="467"/>
      <c r="ORQ2387" s="467"/>
      <c r="ORR2387" s="467"/>
      <c r="ORS2387" s="467"/>
      <c r="ORT2387" s="467"/>
      <c r="ORU2387" s="467"/>
      <c r="ORV2387" s="467"/>
      <c r="ORW2387" s="467"/>
      <c r="ORX2387" s="1055"/>
      <c r="ORY2387" s="695"/>
      <c r="ORZ2387" s="696"/>
      <c r="OSA2387" s="696"/>
      <c r="OSB2387" s="697"/>
      <c r="OSC2387" s="697"/>
      <c r="OSD2387" s="473"/>
      <c r="OSE2387" s="470"/>
      <c r="OSF2387" s="470"/>
      <c r="OSG2387" s="470"/>
      <c r="OSH2387" s="677"/>
      <c r="OSI2387" s="470"/>
      <c r="OSJ2387" s="467"/>
      <c r="OSK2387" s="559"/>
      <c r="OSL2387" s="467"/>
      <c r="OSM2387" s="467"/>
      <c r="OSN2387" s="467"/>
      <c r="OSO2387" s="467"/>
      <c r="OSP2387" s="467"/>
      <c r="OSQ2387" s="467"/>
      <c r="OSR2387" s="467"/>
      <c r="OSS2387" s="467"/>
      <c r="OST2387" s="467"/>
      <c r="OSU2387" s="467"/>
      <c r="OSV2387" s="467"/>
      <c r="OSW2387" s="467"/>
      <c r="OSX2387" s="467"/>
      <c r="OSY2387" s="467"/>
      <c r="OSZ2387" s="467"/>
      <c r="OTA2387" s="467"/>
      <c r="OTB2387" s="467"/>
      <c r="OTC2387" s="467"/>
      <c r="OTD2387" s="467"/>
      <c r="OTE2387" s="467"/>
      <c r="OTF2387" s="467"/>
      <c r="OTG2387" s="467"/>
      <c r="OTH2387" s="1055"/>
      <c r="OTI2387" s="695"/>
      <c r="OTJ2387" s="696"/>
      <c r="OTK2387" s="696"/>
      <c r="OTL2387" s="697"/>
      <c r="OTM2387" s="697"/>
      <c r="OTN2387" s="473"/>
      <c r="OTO2387" s="470"/>
      <c r="OTP2387" s="470"/>
      <c r="OTQ2387" s="470"/>
      <c r="OTR2387" s="677"/>
      <c r="OTS2387" s="470"/>
      <c r="OTT2387" s="467"/>
      <c r="OTU2387" s="559"/>
      <c r="OTV2387" s="467"/>
      <c r="OTW2387" s="467"/>
      <c r="OTX2387" s="467"/>
      <c r="OTY2387" s="467"/>
      <c r="OTZ2387" s="467"/>
      <c r="OUA2387" s="467"/>
      <c r="OUB2387" s="467"/>
      <c r="OUC2387" s="467"/>
      <c r="OUD2387" s="467"/>
      <c r="OUE2387" s="467"/>
      <c r="OUF2387" s="467"/>
      <c r="OUG2387" s="467"/>
      <c r="OUH2387" s="467"/>
      <c r="OUI2387" s="467"/>
      <c r="OUJ2387" s="467"/>
      <c r="OUK2387" s="467"/>
      <c r="OUL2387" s="467"/>
      <c r="OUM2387" s="467"/>
      <c r="OUN2387" s="467"/>
      <c r="OUO2387" s="467"/>
      <c r="OUP2387" s="467"/>
      <c r="OUQ2387" s="467"/>
      <c r="OUR2387" s="1055"/>
      <c r="OUS2387" s="695"/>
      <c r="OUT2387" s="696"/>
      <c r="OUU2387" s="696"/>
      <c r="OUV2387" s="697"/>
      <c r="OUW2387" s="697"/>
      <c r="OUX2387" s="473"/>
      <c r="OUY2387" s="470"/>
      <c r="OUZ2387" s="470"/>
      <c r="OVA2387" s="470"/>
      <c r="OVB2387" s="677"/>
      <c r="OVC2387" s="470"/>
      <c r="OVD2387" s="467"/>
      <c r="OVE2387" s="559"/>
      <c r="OVF2387" s="467"/>
      <c r="OVG2387" s="467"/>
      <c r="OVH2387" s="467"/>
      <c r="OVI2387" s="467"/>
      <c r="OVJ2387" s="467"/>
      <c r="OVK2387" s="467"/>
      <c r="OVL2387" s="467"/>
      <c r="OVM2387" s="467"/>
      <c r="OVN2387" s="467"/>
      <c r="OVO2387" s="467"/>
      <c r="OVP2387" s="467"/>
      <c r="OVQ2387" s="467"/>
      <c r="OVR2387" s="467"/>
      <c r="OVS2387" s="467"/>
      <c r="OVT2387" s="467"/>
      <c r="OVU2387" s="467"/>
      <c r="OVV2387" s="467"/>
      <c r="OVW2387" s="467"/>
      <c r="OVX2387" s="467"/>
      <c r="OVY2387" s="467"/>
      <c r="OVZ2387" s="467"/>
      <c r="OWA2387" s="467"/>
      <c r="OWB2387" s="1055"/>
      <c r="OWC2387" s="695"/>
      <c r="OWD2387" s="696"/>
      <c r="OWE2387" s="696"/>
      <c r="OWF2387" s="697"/>
      <c r="OWG2387" s="697"/>
      <c r="OWH2387" s="473"/>
      <c r="OWI2387" s="470"/>
      <c r="OWJ2387" s="470"/>
      <c r="OWK2387" s="470"/>
      <c r="OWL2387" s="677"/>
      <c r="OWM2387" s="470"/>
      <c r="OWN2387" s="467"/>
      <c r="OWO2387" s="559"/>
      <c r="OWP2387" s="467"/>
      <c r="OWQ2387" s="467"/>
      <c r="OWR2387" s="467"/>
      <c r="OWS2387" s="467"/>
      <c r="OWT2387" s="467"/>
      <c r="OWU2387" s="467"/>
      <c r="OWV2387" s="467"/>
      <c r="OWW2387" s="467"/>
      <c r="OWX2387" s="467"/>
      <c r="OWY2387" s="467"/>
      <c r="OWZ2387" s="467"/>
      <c r="OXA2387" s="467"/>
      <c r="OXB2387" s="467"/>
      <c r="OXC2387" s="467"/>
      <c r="OXD2387" s="467"/>
      <c r="OXE2387" s="467"/>
      <c r="OXF2387" s="467"/>
      <c r="OXG2387" s="467"/>
      <c r="OXH2387" s="467"/>
      <c r="OXI2387" s="467"/>
      <c r="OXJ2387" s="467"/>
      <c r="OXK2387" s="467"/>
      <c r="OXL2387" s="1055"/>
      <c r="OXM2387" s="695"/>
      <c r="OXN2387" s="696"/>
      <c r="OXO2387" s="696"/>
      <c r="OXP2387" s="697"/>
      <c r="OXQ2387" s="697"/>
      <c r="OXR2387" s="473"/>
      <c r="OXS2387" s="470"/>
      <c r="OXT2387" s="470"/>
      <c r="OXU2387" s="470"/>
      <c r="OXV2387" s="677"/>
      <c r="OXW2387" s="470"/>
      <c r="OXX2387" s="467"/>
      <c r="OXY2387" s="559"/>
      <c r="OXZ2387" s="467"/>
      <c r="OYA2387" s="467"/>
      <c r="OYB2387" s="467"/>
      <c r="OYC2387" s="467"/>
      <c r="OYD2387" s="467"/>
      <c r="OYE2387" s="467"/>
      <c r="OYF2387" s="467"/>
      <c r="OYG2387" s="467"/>
      <c r="OYH2387" s="467"/>
      <c r="OYI2387" s="467"/>
      <c r="OYJ2387" s="467"/>
      <c r="OYK2387" s="467"/>
      <c r="OYL2387" s="467"/>
      <c r="OYM2387" s="467"/>
      <c r="OYN2387" s="467"/>
      <c r="OYO2387" s="467"/>
      <c r="OYP2387" s="467"/>
      <c r="OYQ2387" s="467"/>
      <c r="OYR2387" s="467"/>
      <c r="OYS2387" s="467"/>
      <c r="OYT2387" s="467"/>
      <c r="OYU2387" s="467"/>
      <c r="OYV2387" s="1055"/>
      <c r="OYW2387" s="695"/>
      <c r="OYX2387" s="696"/>
      <c r="OYY2387" s="696"/>
      <c r="OYZ2387" s="697"/>
      <c r="OZA2387" s="697"/>
      <c r="OZB2387" s="473"/>
      <c r="OZC2387" s="470"/>
      <c r="OZD2387" s="470"/>
      <c r="OZE2387" s="470"/>
      <c r="OZF2387" s="677"/>
      <c r="OZG2387" s="470"/>
      <c r="OZH2387" s="467"/>
      <c r="OZI2387" s="559"/>
      <c r="OZJ2387" s="467"/>
      <c r="OZK2387" s="467"/>
      <c r="OZL2387" s="467"/>
      <c r="OZM2387" s="467"/>
      <c r="OZN2387" s="467"/>
      <c r="OZO2387" s="467"/>
      <c r="OZP2387" s="467"/>
      <c r="OZQ2387" s="467"/>
      <c r="OZR2387" s="467"/>
      <c r="OZS2387" s="467"/>
      <c r="OZT2387" s="467"/>
      <c r="OZU2387" s="467"/>
      <c r="OZV2387" s="467"/>
      <c r="OZW2387" s="467"/>
      <c r="OZX2387" s="467"/>
      <c r="OZY2387" s="467"/>
      <c r="OZZ2387" s="467"/>
      <c r="PAA2387" s="467"/>
      <c r="PAB2387" s="467"/>
      <c r="PAC2387" s="467"/>
      <c r="PAD2387" s="467"/>
      <c r="PAE2387" s="467"/>
      <c r="PAF2387" s="1055"/>
      <c r="PAG2387" s="695"/>
      <c r="PAH2387" s="696"/>
      <c r="PAI2387" s="696"/>
      <c r="PAJ2387" s="697"/>
      <c r="PAK2387" s="697"/>
      <c r="PAL2387" s="473"/>
      <c r="PAM2387" s="470"/>
      <c r="PAN2387" s="470"/>
      <c r="PAO2387" s="470"/>
      <c r="PAP2387" s="677"/>
      <c r="PAQ2387" s="470"/>
      <c r="PAR2387" s="467"/>
      <c r="PAS2387" s="559"/>
      <c r="PAT2387" s="467"/>
      <c r="PAU2387" s="467"/>
      <c r="PAV2387" s="467"/>
      <c r="PAW2387" s="467"/>
      <c r="PAX2387" s="467"/>
      <c r="PAY2387" s="467"/>
      <c r="PAZ2387" s="467"/>
      <c r="PBA2387" s="467"/>
      <c r="PBB2387" s="467"/>
      <c r="PBC2387" s="467"/>
      <c r="PBD2387" s="467"/>
      <c r="PBE2387" s="467"/>
      <c r="PBF2387" s="467"/>
      <c r="PBG2387" s="467"/>
      <c r="PBH2387" s="467"/>
      <c r="PBI2387" s="467"/>
      <c r="PBJ2387" s="467"/>
      <c r="PBK2387" s="467"/>
      <c r="PBL2387" s="467"/>
      <c r="PBM2387" s="467"/>
      <c r="PBN2387" s="467"/>
      <c r="PBO2387" s="467"/>
      <c r="PBP2387" s="1055"/>
      <c r="PBQ2387" s="695"/>
      <c r="PBR2387" s="696"/>
      <c r="PBS2387" s="696"/>
      <c r="PBT2387" s="697"/>
      <c r="PBU2387" s="697"/>
      <c r="PBV2387" s="473"/>
      <c r="PBW2387" s="470"/>
      <c r="PBX2387" s="470"/>
      <c r="PBY2387" s="470"/>
      <c r="PBZ2387" s="677"/>
      <c r="PCA2387" s="470"/>
      <c r="PCB2387" s="467"/>
      <c r="PCC2387" s="559"/>
      <c r="PCD2387" s="467"/>
      <c r="PCE2387" s="467"/>
      <c r="PCF2387" s="467"/>
      <c r="PCG2387" s="467"/>
      <c r="PCH2387" s="467"/>
      <c r="PCI2387" s="467"/>
      <c r="PCJ2387" s="467"/>
      <c r="PCK2387" s="467"/>
      <c r="PCL2387" s="467"/>
      <c r="PCM2387" s="467"/>
      <c r="PCN2387" s="467"/>
      <c r="PCO2387" s="467"/>
      <c r="PCP2387" s="467"/>
      <c r="PCQ2387" s="467"/>
      <c r="PCR2387" s="467"/>
      <c r="PCS2387" s="467"/>
      <c r="PCT2387" s="467"/>
      <c r="PCU2387" s="467"/>
      <c r="PCV2387" s="467"/>
      <c r="PCW2387" s="467"/>
      <c r="PCX2387" s="467"/>
      <c r="PCY2387" s="467"/>
      <c r="PCZ2387" s="1055"/>
      <c r="PDA2387" s="695"/>
      <c r="PDB2387" s="696"/>
      <c r="PDC2387" s="696"/>
      <c r="PDD2387" s="697"/>
      <c r="PDE2387" s="697"/>
      <c r="PDF2387" s="473"/>
      <c r="PDG2387" s="470"/>
      <c r="PDH2387" s="470"/>
      <c r="PDI2387" s="470"/>
      <c r="PDJ2387" s="677"/>
      <c r="PDK2387" s="470"/>
      <c r="PDL2387" s="467"/>
      <c r="PDM2387" s="559"/>
      <c r="PDN2387" s="467"/>
      <c r="PDO2387" s="467"/>
      <c r="PDP2387" s="467"/>
      <c r="PDQ2387" s="467"/>
      <c r="PDR2387" s="467"/>
      <c r="PDS2387" s="467"/>
      <c r="PDT2387" s="467"/>
      <c r="PDU2387" s="467"/>
      <c r="PDV2387" s="467"/>
      <c r="PDW2387" s="467"/>
      <c r="PDX2387" s="467"/>
      <c r="PDY2387" s="467"/>
      <c r="PDZ2387" s="467"/>
      <c r="PEA2387" s="467"/>
      <c r="PEB2387" s="467"/>
      <c r="PEC2387" s="467"/>
      <c r="PED2387" s="467"/>
      <c r="PEE2387" s="467"/>
      <c r="PEF2387" s="467"/>
      <c r="PEG2387" s="467"/>
      <c r="PEH2387" s="467"/>
      <c r="PEI2387" s="467"/>
      <c r="PEJ2387" s="1055"/>
      <c r="PEK2387" s="695"/>
      <c r="PEL2387" s="696"/>
      <c r="PEM2387" s="696"/>
      <c r="PEN2387" s="697"/>
      <c r="PEO2387" s="697"/>
      <c r="PEP2387" s="473"/>
      <c r="PEQ2387" s="470"/>
      <c r="PER2387" s="470"/>
      <c r="PES2387" s="470"/>
      <c r="PET2387" s="677"/>
      <c r="PEU2387" s="470"/>
      <c r="PEV2387" s="467"/>
      <c r="PEW2387" s="559"/>
      <c r="PEX2387" s="467"/>
      <c r="PEY2387" s="467"/>
      <c r="PEZ2387" s="467"/>
      <c r="PFA2387" s="467"/>
      <c r="PFB2387" s="467"/>
      <c r="PFC2387" s="467"/>
      <c r="PFD2387" s="467"/>
      <c r="PFE2387" s="467"/>
      <c r="PFF2387" s="467"/>
      <c r="PFG2387" s="467"/>
      <c r="PFH2387" s="467"/>
      <c r="PFI2387" s="467"/>
      <c r="PFJ2387" s="467"/>
      <c r="PFK2387" s="467"/>
      <c r="PFL2387" s="467"/>
      <c r="PFM2387" s="467"/>
      <c r="PFN2387" s="467"/>
      <c r="PFO2387" s="467"/>
      <c r="PFP2387" s="467"/>
      <c r="PFQ2387" s="467"/>
      <c r="PFR2387" s="467"/>
      <c r="PFS2387" s="467"/>
      <c r="PFT2387" s="1055"/>
      <c r="PFU2387" s="695"/>
      <c r="PFV2387" s="696"/>
      <c r="PFW2387" s="696"/>
      <c r="PFX2387" s="697"/>
      <c r="PFY2387" s="697"/>
      <c r="PFZ2387" s="473"/>
      <c r="PGA2387" s="470"/>
      <c r="PGB2387" s="470"/>
      <c r="PGC2387" s="470"/>
      <c r="PGD2387" s="677"/>
      <c r="PGE2387" s="470"/>
      <c r="PGF2387" s="467"/>
      <c r="PGG2387" s="559"/>
      <c r="PGH2387" s="467"/>
      <c r="PGI2387" s="467"/>
      <c r="PGJ2387" s="467"/>
      <c r="PGK2387" s="467"/>
      <c r="PGL2387" s="467"/>
      <c r="PGM2387" s="467"/>
      <c r="PGN2387" s="467"/>
      <c r="PGO2387" s="467"/>
      <c r="PGP2387" s="467"/>
      <c r="PGQ2387" s="467"/>
      <c r="PGR2387" s="467"/>
      <c r="PGS2387" s="467"/>
      <c r="PGT2387" s="467"/>
      <c r="PGU2387" s="467"/>
      <c r="PGV2387" s="467"/>
      <c r="PGW2387" s="467"/>
      <c r="PGX2387" s="467"/>
      <c r="PGY2387" s="467"/>
      <c r="PGZ2387" s="467"/>
      <c r="PHA2387" s="467"/>
      <c r="PHB2387" s="467"/>
      <c r="PHC2387" s="467"/>
      <c r="PHD2387" s="1055"/>
      <c r="PHE2387" s="695"/>
      <c r="PHF2387" s="696"/>
      <c r="PHG2387" s="696"/>
      <c r="PHH2387" s="697"/>
      <c r="PHI2387" s="697"/>
      <c r="PHJ2387" s="473"/>
      <c r="PHK2387" s="470"/>
      <c r="PHL2387" s="470"/>
      <c r="PHM2387" s="470"/>
      <c r="PHN2387" s="677"/>
      <c r="PHO2387" s="470"/>
      <c r="PHP2387" s="467"/>
      <c r="PHQ2387" s="559"/>
      <c r="PHR2387" s="467"/>
      <c r="PHS2387" s="467"/>
      <c r="PHT2387" s="467"/>
      <c r="PHU2387" s="467"/>
      <c r="PHV2387" s="467"/>
      <c r="PHW2387" s="467"/>
      <c r="PHX2387" s="467"/>
      <c r="PHY2387" s="467"/>
      <c r="PHZ2387" s="467"/>
      <c r="PIA2387" s="467"/>
      <c r="PIB2387" s="467"/>
      <c r="PIC2387" s="467"/>
      <c r="PID2387" s="467"/>
      <c r="PIE2387" s="467"/>
      <c r="PIF2387" s="467"/>
      <c r="PIG2387" s="467"/>
      <c r="PIH2387" s="467"/>
      <c r="PII2387" s="467"/>
      <c r="PIJ2387" s="467"/>
      <c r="PIK2387" s="467"/>
      <c r="PIL2387" s="467"/>
      <c r="PIM2387" s="467"/>
      <c r="PIN2387" s="1055"/>
      <c r="PIO2387" s="695"/>
      <c r="PIP2387" s="696"/>
      <c r="PIQ2387" s="696"/>
      <c r="PIR2387" s="697"/>
      <c r="PIS2387" s="697"/>
      <c r="PIT2387" s="473"/>
      <c r="PIU2387" s="470"/>
      <c r="PIV2387" s="470"/>
      <c r="PIW2387" s="470"/>
      <c r="PIX2387" s="677"/>
      <c r="PIY2387" s="470"/>
      <c r="PIZ2387" s="467"/>
      <c r="PJA2387" s="559"/>
      <c r="PJB2387" s="467"/>
      <c r="PJC2387" s="467"/>
      <c r="PJD2387" s="467"/>
      <c r="PJE2387" s="467"/>
      <c r="PJF2387" s="467"/>
      <c r="PJG2387" s="467"/>
      <c r="PJH2387" s="467"/>
      <c r="PJI2387" s="467"/>
      <c r="PJJ2387" s="467"/>
      <c r="PJK2387" s="467"/>
      <c r="PJL2387" s="467"/>
      <c r="PJM2387" s="467"/>
      <c r="PJN2387" s="467"/>
      <c r="PJO2387" s="467"/>
      <c r="PJP2387" s="467"/>
      <c r="PJQ2387" s="467"/>
      <c r="PJR2387" s="467"/>
      <c r="PJS2387" s="467"/>
      <c r="PJT2387" s="467"/>
      <c r="PJU2387" s="467"/>
      <c r="PJV2387" s="467"/>
      <c r="PJW2387" s="467"/>
      <c r="PJX2387" s="1055"/>
      <c r="PJY2387" s="695"/>
      <c r="PJZ2387" s="696"/>
      <c r="PKA2387" s="696"/>
      <c r="PKB2387" s="697"/>
      <c r="PKC2387" s="697"/>
      <c r="PKD2387" s="473"/>
      <c r="PKE2387" s="470"/>
      <c r="PKF2387" s="470"/>
      <c r="PKG2387" s="470"/>
      <c r="PKH2387" s="677"/>
      <c r="PKI2387" s="470"/>
      <c r="PKJ2387" s="467"/>
      <c r="PKK2387" s="559"/>
      <c r="PKL2387" s="467"/>
      <c r="PKM2387" s="467"/>
      <c r="PKN2387" s="467"/>
      <c r="PKO2387" s="467"/>
      <c r="PKP2387" s="467"/>
      <c r="PKQ2387" s="467"/>
      <c r="PKR2387" s="467"/>
      <c r="PKS2387" s="467"/>
      <c r="PKT2387" s="467"/>
      <c r="PKU2387" s="467"/>
      <c r="PKV2387" s="467"/>
      <c r="PKW2387" s="467"/>
      <c r="PKX2387" s="467"/>
      <c r="PKY2387" s="467"/>
      <c r="PKZ2387" s="467"/>
      <c r="PLA2387" s="467"/>
      <c r="PLB2387" s="467"/>
      <c r="PLC2387" s="467"/>
      <c r="PLD2387" s="467"/>
      <c r="PLE2387" s="467"/>
      <c r="PLF2387" s="467"/>
      <c r="PLG2387" s="467"/>
      <c r="PLH2387" s="1055"/>
      <c r="PLI2387" s="695"/>
      <c r="PLJ2387" s="696"/>
      <c r="PLK2387" s="696"/>
      <c r="PLL2387" s="697"/>
      <c r="PLM2387" s="697"/>
      <c r="PLN2387" s="473"/>
      <c r="PLO2387" s="470"/>
      <c r="PLP2387" s="470"/>
      <c r="PLQ2387" s="470"/>
      <c r="PLR2387" s="677"/>
      <c r="PLS2387" s="470"/>
      <c r="PLT2387" s="467"/>
      <c r="PLU2387" s="559"/>
      <c r="PLV2387" s="467"/>
      <c r="PLW2387" s="467"/>
      <c r="PLX2387" s="467"/>
      <c r="PLY2387" s="467"/>
      <c r="PLZ2387" s="467"/>
      <c r="PMA2387" s="467"/>
      <c r="PMB2387" s="467"/>
      <c r="PMC2387" s="467"/>
      <c r="PMD2387" s="467"/>
      <c r="PME2387" s="467"/>
      <c r="PMF2387" s="467"/>
      <c r="PMG2387" s="467"/>
      <c r="PMH2387" s="467"/>
      <c r="PMI2387" s="467"/>
      <c r="PMJ2387" s="467"/>
      <c r="PMK2387" s="467"/>
      <c r="PML2387" s="467"/>
      <c r="PMM2387" s="467"/>
      <c r="PMN2387" s="467"/>
      <c r="PMO2387" s="467"/>
      <c r="PMP2387" s="467"/>
      <c r="PMQ2387" s="467"/>
      <c r="PMR2387" s="1055"/>
      <c r="PMS2387" s="695"/>
      <c r="PMT2387" s="696"/>
      <c r="PMU2387" s="696"/>
      <c r="PMV2387" s="697"/>
      <c r="PMW2387" s="697"/>
      <c r="PMX2387" s="473"/>
      <c r="PMY2387" s="470"/>
      <c r="PMZ2387" s="470"/>
      <c r="PNA2387" s="470"/>
      <c r="PNB2387" s="677"/>
      <c r="PNC2387" s="470"/>
      <c r="PND2387" s="467"/>
      <c r="PNE2387" s="559"/>
      <c r="PNF2387" s="467"/>
      <c r="PNG2387" s="467"/>
      <c r="PNH2387" s="467"/>
      <c r="PNI2387" s="467"/>
      <c r="PNJ2387" s="467"/>
      <c r="PNK2387" s="467"/>
      <c r="PNL2387" s="467"/>
      <c r="PNM2387" s="467"/>
      <c r="PNN2387" s="467"/>
      <c r="PNO2387" s="467"/>
      <c r="PNP2387" s="467"/>
      <c r="PNQ2387" s="467"/>
      <c r="PNR2387" s="467"/>
      <c r="PNS2387" s="467"/>
      <c r="PNT2387" s="467"/>
      <c r="PNU2387" s="467"/>
      <c r="PNV2387" s="467"/>
      <c r="PNW2387" s="467"/>
      <c r="PNX2387" s="467"/>
      <c r="PNY2387" s="467"/>
      <c r="PNZ2387" s="467"/>
      <c r="POA2387" s="467"/>
      <c r="POB2387" s="1055"/>
      <c r="POC2387" s="695"/>
      <c r="POD2387" s="696"/>
      <c r="POE2387" s="696"/>
      <c r="POF2387" s="697"/>
      <c r="POG2387" s="697"/>
      <c r="POH2387" s="473"/>
      <c r="POI2387" s="470"/>
      <c r="POJ2387" s="470"/>
      <c r="POK2387" s="470"/>
      <c r="POL2387" s="677"/>
      <c r="POM2387" s="470"/>
      <c r="PON2387" s="467"/>
      <c r="POO2387" s="559"/>
      <c r="POP2387" s="467"/>
      <c r="POQ2387" s="467"/>
      <c r="POR2387" s="467"/>
      <c r="POS2387" s="467"/>
      <c r="POT2387" s="467"/>
      <c r="POU2387" s="467"/>
      <c r="POV2387" s="467"/>
      <c r="POW2387" s="467"/>
      <c r="POX2387" s="467"/>
      <c r="POY2387" s="467"/>
      <c r="POZ2387" s="467"/>
      <c r="PPA2387" s="467"/>
      <c r="PPB2387" s="467"/>
      <c r="PPC2387" s="467"/>
      <c r="PPD2387" s="467"/>
      <c r="PPE2387" s="467"/>
      <c r="PPF2387" s="467"/>
      <c r="PPG2387" s="467"/>
      <c r="PPH2387" s="467"/>
      <c r="PPI2387" s="467"/>
      <c r="PPJ2387" s="467"/>
      <c r="PPK2387" s="467"/>
      <c r="PPL2387" s="1055"/>
      <c r="PPM2387" s="695"/>
      <c r="PPN2387" s="696"/>
      <c r="PPO2387" s="696"/>
      <c r="PPP2387" s="697"/>
      <c r="PPQ2387" s="697"/>
      <c r="PPR2387" s="473"/>
      <c r="PPS2387" s="470"/>
      <c r="PPT2387" s="470"/>
      <c r="PPU2387" s="470"/>
      <c r="PPV2387" s="677"/>
      <c r="PPW2387" s="470"/>
      <c r="PPX2387" s="467"/>
      <c r="PPY2387" s="559"/>
      <c r="PPZ2387" s="467"/>
      <c r="PQA2387" s="467"/>
      <c r="PQB2387" s="467"/>
      <c r="PQC2387" s="467"/>
      <c r="PQD2387" s="467"/>
      <c r="PQE2387" s="467"/>
      <c r="PQF2387" s="467"/>
      <c r="PQG2387" s="467"/>
      <c r="PQH2387" s="467"/>
      <c r="PQI2387" s="467"/>
      <c r="PQJ2387" s="467"/>
      <c r="PQK2387" s="467"/>
      <c r="PQL2387" s="467"/>
      <c r="PQM2387" s="467"/>
      <c r="PQN2387" s="467"/>
      <c r="PQO2387" s="467"/>
      <c r="PQP2387" s="467"/>
      <c r="PQQ2387" s="467"/>
      <c r="PQR2387" s="467"/>
      <c r="PQS2387" s="467"/>
      <c r="PQT2387" s="467"/>
      <c r="PQU2387" s="467"/>
      <c r="PQV2387" s="1055"/>
      <c r="PQW2387" s="695"/>
      <c r="PQX2387" s="696"/>
      <c r="PQY2387" s="696"/>
      <c r="PQZ2387" s="697"/>
      <c r="PRA2387" s="697"/>
      <c r="PRB2387" s="473"/>
      <c r="PRC2387" s="470"/>
      <c r="PRD2387" s="470"/>
      <c r="PRE2387" s="470"/>
      <c r="PRF2387" s="677"/>
      <c r="PRG2387" s="470"/>
      <c r="PRH2387" s="467"/>
      <c r="PRI2387" s="559"/>
      <c r="PRJ2387" s="467"/>
      <c r="PRK2387" s="467"/>
      <c r="PRL2387" s="467"/>
      <c r="PRM2387" s="467"/>
      <c r="PRN2387" s="467"/>
      <c r="PRO2387" s="467"/>
      <c r="PRP2387" s="467"/>
      <c r="PRQ2387" s="467"/>
      <c r="PRR2387" s="467"/>
      <c r="PRS2387" s="467"/>
      <c r="PRT2387" s="467"/>
      <c r="PRU2387" s="467"/>
      <c r="PRV2387" s="467"/>
      <c r="PRW2387" s="467"/>
      <c r="PRX2387" s="467"/>
      <c r="PRY2387" s="467"/>
      <c r="PRZ2387" s="467"/>
      <c r="PSA2387" s="467"/>
      <c r="PSB2387" s="467"/>
      <c r="PSC2387" s="467"/>
      <c r="PSD2387" s="467"/>
      <c r="PSE2387" s="467"/>
      <c r="PSF2387" s="1055"/>
      <c r="PSG2387" s="695"/>
      <c r="PSH2387" s="696"/>
      <c r="PSI2387" s="696"/>
      <c r="PSJ2387" s="697"/>
      <c r="PSK2387" s="697"/>
      <c r="PSL2387" s="473"/>
      <c r="PSM2387" s="470"/>
      <c r="PSN2387" s="470"/>
      <c r="PSO2387" s="470"/>
      <c r="PSP2387" s="677"/>
      <c r="PSQ2387" s="470"/>
      <c r="PSR2387" s="467"/>
      <c r="PSS2387" s="559"/>
      <c r="PST2387" s="467"/>
      <c r="PSU2387" s="467"/>
      <c r="PSV2387" s="467"/>
      <c r="PSW2387" s="467"/>
      <c r="PSX2387" s="467"/>
      <c r="PSY2387" s="467"/>
      <c r="PSZ2387" s="467"/>
      <c r="PTA2387" s="467"/>
      <c r="PTB2387" s="467"/>
      <c r="PTC2387" s="467"/>
      <c r="PTD2387" s="467"/>
      <c r="PTE2387" s="467"/>
      <c r="PTF2387" s="467"/>
      <c r="PTG2387" s="467"/>
      <c r="PTH2387" s="467"/>
      <c r="PTI2387" s="467"/>
      <c r="PTJ2387" s="467"/>
      <c r="PTK2387" s="467"/>
      <c r="PTL2387" s="467"/>
      <c r="PTM2387" s="467"/>
      <c r="PTN2387" s="467"/>
      <c r="PTO2387" s="467"/>
      <c r="PTP2387" s="1055"/>
      <c r="PTQ2387" s="695"/>
      <c r="PTR2387" s="696"/>
      <c r="PTS2387" s="696"/>
      <c r="PTT2387" s="697"/>
      <c r="PTU2387" s="697"/>
      <c r="PTV2387" s="473"/>
      <c r="PTW2387" s="470"/>
      <c r="PTX2387" s="470"/>
      <c r="PTY2387" s="470"/>
      <c r="PTZ2387" s="677"/>
      <c r="PUA2387" s="470"/>
      <c r="PUB2387" s="467"/>
      <c r="PUC2387" s="559"/>
      <c r="PUD2387" s="467"/>
      <c r="PUE2387" s="467"/>
      <c r="PUF2387" s="467"/>
      <c r="PUG2387" s="467"/>
      <c r="PUH2387" s="467"/>
      <c r="PUI2387" s="467"/>
      <c r="PUJ2387" s="467"/>
      <c r="PUK2387" s="467"/>
      <c r="PUL2387" s="467"/>
      <c r="PUM2387" s="467"/>
      <c r="PUN2387" s="467"/>
      <c r="PUO2387" s="467"/>
      <c r="PUP2387" s="467"/>
      <c r="PUQ2387" s="467"/>
      <c r="PUR2387" s="467"/>
      <c r="PUS2387" s="467"/>
      <c r="PUT2387" s="467"/>
      <c r="PUU2387" s="467"/>
      <c r="PUV2387" s="467"/>
      <c r="PUW2387" s="467"/>
      <c r="PUX2387" s="467"/>
      <c r="PUY2387" s="467"/>
      <c r="PUZ2387" s="1055"/>
      <c r="PVA2387" s="695"/>
      <c r="PVB2387" s="696"/>
      <c r="PVC2387" s="696"/>
      <c r="PVD2387" s="697"/>
      <c r="PVE2387" s="697"/>
      <c r="PVF2387" s="473"/>
      <c r="PVG2387" s="470"/>
      <c r="PVH2387" s="470"/>
      <c r="PVI2387" s="470"/>
      <c r="PVJ2387" s="677"/>
      <c r="PVK2387" s="470"/>
      <c r="PVL2387" s="467"/>
      <c r="PVM2387" s="559"/>
      <c r="PVN2387" s="467"/>
      <c r="PVO2387" s="467"/>
      <c r="PVP2387" s="467"/>
      <c r="PVQ2387" s="467"/>
      <c r="PVR2387" s="467"/>
      <c r="PVS2387" s="467"/>
      <c r="PVT2387" s="467"/>
      <c r="PVU2387" s="467"/>
      <c r="PVV2387" s="467"/>
      <c r="PVW2387" s="467"/>
      <c r="PVX2387" s="467"/>
      <c r="PVY2387" s="467"/>
      <c r="PVZ2387" s="467"/>
      <c r="PWA2387" s="467"/>
      <c r="PWB2387" s="467"/>
      <c r="PWC2387" s="467"/>
      <c r="PWD2387" s="467"/>
      <c r="PWE2387" s="467"/>
      <c r="PWF2387" s="467"/>
      <c r="PWG2387" s="467"/>
      <c r="PWH2387" s="467"/>
      <c r="PWI2387" s="467"/>
      <c r="PWJ2387" s="1055"/>
      <c r="PWK2387" s="695"/>
      <c r="PWL2387" s="696"/>
      <c r="PWM2387" s="696"/>
      <c r="PWN2387" s="697"/>
      <c r="PWO2387" s="697"/>
      <c r="PWP2387" s="473"/>
      <c r="PWQ2387" s="470"/>
      <c r="PWR2387" s="470"/>
      <c r="PWS2387" s="470"/>
      <c r="PWT2387" s="677"/>
      <c r="PWU2387" s="470"/>
      <c r="PWV2387" s="467"/>
      <c r="PWW2387" s="559"/>
      <c r="PWX2387" s="467"/>
      <c r="PWY2387" s="467"/>
      <c r="PWZ2387" s="467"/>
      <c r="PXA2387" s="467"/>
      <c r="PXB2387" s="467"/>
      <c r="PXC2387" s="467"/>
      <c r="PXD2387" s="467"/>
      <c r="PXE2387" s="467"/>
      <c r="PXF2387" s="467"/>
      <c r="PXG2387" s="467"/>
      <c r="PXH2387" s="467"/>
      <c r="PXI2387" s="467"/>
      <c r="PXJ2387" s="467"/>
      <c r="PXK2387" s="467"/>
      <c r="PXL2387" s="467"/>
      <c r="PXM2387" s="467"/>
      <c r="PXN2387" s="467"/>
      <c r="PXO2387" s="467"/>
      <c r="PXP2387" s="467"/>
      <c r="PXQ2387" s="467"/>
      <c r="PXR2387" s="467"/>
      <c r="PXS2387" s="467"/>
      <c r="PXT2387" s="1055"/>
      <c r="PXU2387" s="695"/>
      <c r="PXV2387" s="696"/>
      <c r="PXW2387" s="696"/>
      <c r="PXX2387" s="697"/>
      <c r="PXY2387" s="697"/>
      <c r="PXZ2387" s="473"/>
      <c r="PYA2387" s="470"/>
      <c r="PYB2387" s="470"/>
      <c r="PYC2387" s="470"/>
      <c r="PYD2387" s="677"/>
      <c r="PYE2387" s="470"/>
      <c r="PYF2387" s="467"/>
      <c r="PYG2387" s="559"/>
      <c r="PYH2387" s="467"/>
      <c r="PYI2387" s="467"/>
      <c r="PYJ2387" s="467"/>
      <c r="PYK2387" s="467"/>
      <c r="PYL2387" s="467"/>
      <c r="PYM2387" s="467"/>
      <c r="PYN2387" s="467"/>
      <c r="PYO2387" s="467"/>
      <c r="PYP2387" s="467"/>
      <c r="PYQ2387" s="467"/>
      <c r="PYR2387" s="467"/>
      <c r="PYS2387" s="467"/>
      <c r="PYT2387" s="467"/>
      <c r="PYU2387" s="467"/>
      <c r="PYV2387" s="467"/>
      <c r="PYW2387" s="467"/>
      <c r="PYX2387" s="467"/>
      <c r="PYY2387" s="467"/>
      <c r="PYZ2387" s="467"/>
      <c r="PZA2387" s="467"/>
      <c r="PZB2387" s="467"/>
      <c r="PZC2387" s="467"/>
      <c r="PZD2387" s="1055"/>
      <c r="PZE2387" s="695"/>
      <c r="PZF2387" s="696"/>
      <c r="PZG2387" s="696"/>
      <c r="PZH2387" s="697"/>
      <c r="PZI2387" s="697"/>
      <c r="PZJ2387" s="473"/>
      <c r="PZK2387" s="470"/>
      <c r="PZL2387" s="470"/>
      <c r="PZM2387" s="470"/>
      <c r="PZN2387" s="677"/>
      <c r="PZO2387" s="470"/>
      <c r="PZP2387" s="467"/>
      <c r="PZQ2387" s="559"/>
      <c r="PZR2387" s="467"/>
      <c r="PZS2387" s="467"/>
      <c r="PZT2387" s="467"/>
      <c r="PZU2387" s="467"/>
      <c r="PZV2387" s="467"/>
      <c r="PZW2387" s="467"/>
      <c r="PZX2387" s="467"/>
      <c r="PZY2387" s="467"/>
      <c r="PZZ2387" s="467"/>
      <c r="QAA2387" s="467"/>
      <c r="QAB2387" s="467"/>
      <c r="QAC2387" s="467"/>
      <c r="QAD2387" s="467"/>
      <c r="QAE2387" s="467"/>
      <c r="QAF2387" s="467"/>
      <c r="QAG2387" s="467"/>
      <c r="QAH2387" s="467"/>
      <c r="QAI2387" s="467"/>
      <c r="QAJ2387" s="467"/>
      <c r="QAK2387" s="467"/>
      <c r="QAL2387" s="467"/>
      <c r="QAM2387" s="467"/>
      <c r="QAN2387" s="1055"/>
      <c r="QAO2387" s="695"/>
      <c r="QAP2387" s="696"/>
      <c r="QAQ2387" s="696"/>
      <c r="QAR2387" s="697"/>
      <c r="QAS2387" s="697"/>
      <c r="QAT2387" s="473"/>
      <c r="QAU2387" s="470"/>
      <c r="QAV2387" s="470"/>
      <c r="QAW2387" s="470"/>
      <c r="QAX2387" s="677"/>
      <c r="QAY2387" s="470"/>
      <c r="QAZ2387" s="467"/>
      <c r="QBA2387" s="559"/>
      <c r="QBB2387" s="467"/>
      <c r="QBC2387" s="467"/>
      <c r="QBD2387" s="467"/>
      <c r="QBE2387" s="467"/>
      <c r="QBF2387" s="467"/>
      <c r="QBG2387" s="467"/>
      <c r="QBH2387" s="467"/>
      <c r="QBI2387" s="467"/>
      <c r="QBJ2387" s="467"/>
      <c r="QBK2387" s="467"/>
      <c r="QBL2387" s="467"/>
      <c r="QBM2387" s="467"/>
      <c r="QBN2387" s="467"/>
      <c r="QBO2387" s="467"/>
      <c r="QBP2387" s="467"/>
      <c r="QBQ2387" s="467"/>
      <c r="QBR2387" s="467"/>
      <c r="QBS2387" s="467"/>
      <c r="QBT2387" s="467"/>
      <c r="QBU2387" s="467"/>
      <c r="QBV2387" s="467"/>
      <c r="QBW2387" s="467"/>
      <c r="QBX2387" s="1055"/>
      <c r="QBY2387" s="695"/>
      <c r="QBZ2387" s="696"/>
      <c r="QCA2387" s="696"/>
      <c r="QCB2387" s="697"/>
      <c r="QCC2387" s="697"/>
      <c r="QCD2387" s="473"/>
      <c r="QCE2387" s="470"/>
      <c r="QCF2387" s="470"/>
      <c r="QCG2387" s="470"/>
      <c r="QCH2387" s="677"/>
      <c r="QCI2387" s="470"/>
      <c r="QCJ2387" s="467"/>
      <c r="QCK2387" s="559"/>
      <c r="QCL2387" s="467"/>
      <c r="QCM2387" s="467"/>
      <c r="QCN2387" s="467"/>
      <c r="QCO2387" s="467"/>
      <c r="QCP2387" s="467"/>
      <c r="QCQ2387" s="467"/>
      <c r="QCR2387" s="467"/>
      <c r="QCS2387" s="467"/>
      <c r="QCT2387" s="467"/>
      <c r="QCU2387" s="467"/>
      <c r="QCV2387" s="467"/>
      <c r="QCW2387" s="467"/>
      <c r="QCX2387" s="467"/>
      <c r="QCY2387" s="467"/>
      <c r="QCZ2387" s="467"/>
      <c r="QDA2387" s="467"/>
      <c r="QDB2387" s="467"/>
      <c r="QDC2387" s="467"/>
      <c r="QDD2387" s="467"/>
      <c r="QDE2387" s="467"/>
      <c r="QDF2387" s="467"/>
      <c r="QDG2387" s="467"/>
      <c r="QDH2387" s="1055"/>
      <c r="QDI2387" s="695"/>
      <c r="QDJ2387" s="696"/>
      <c r="QDK2387" s="696"/>
      <c r="QDL2387" s="697"/>
      <c r="QDM2387" s="697"/>
      <c r="QDN2387" s="473"/>
      <c r="QDO2387" s="470"/>
      <c r="QDP2387" s="470"/>
      <c r="QDQ2387" s="470"/>
      <c r="QDR2387" s="677"/>
      <c r="QDS2387" s="470"/>
      <c r="QDT2387" s="467"/>
      <c r="QDU2387" s="559"/>
      <c r="QDV2387" s="467"/>
      <c r="QDW2387" s="467"/>
      <c r="QDX2387" s="467"/>
      <c r="QDY2387" s="467"/>
      <c r="QDZ2387" s="467"/>
      <c r="QEA2387" s="467"/>
      <c r="QEB2387" s="467"/>
      <c r="QEC2387" s="467"/>
      <c r="QED2387" s="467"/>
      <c r="QEE2387" s="467"/>
      <c r="QEF2387" s="467"/>
      <c r="QEG2387" s="467"/>
      <c r="QEH2387" s="467"/>
      <c r="QEI2387" s="467"/>
      <c r="QEJ2387" s="467"/>
      <c r="QEK2387" s="467"/>
      <c r="QEL2387" s="467"/>
      <c r="QEM2387" s="467"/>
      <c r="QEN2387" s="467"/>
      <c r="QEO2387" s="467"/>
      <c r="QEP2387" s="467"/>
      <c r="QEQ2387" s="467"/>
      <c r="QER2387" s="1055"/>
      <c r="QES2387" s="695"/>
      <c r="QET2387" s="696"/>
      <c r="QEU2387" s="696"/>
      <c r="QEV2387" s="697"/>
      <c r="QEW2387" s="697"/>
      <c r="QEX2387" s="473"/>
      <c r="QEY2387" s="470"/>
      <c r="QEZ2387" s="470"/>
      <c r="QFA2387" s="470"/>
      <c r="QFB2387" s="677"/>
      <c r="QFC2387" s="470"/>
      <c r="QFD2387" s="467"/>
      <c r="QFE2387" s="559"/>
      <c r="QFF2387" s="467"/>
      <c r="QFG2387" s="467"/>
      <c r="QFH2387" s="467"/>
      <c r="QFI2387" s="467"/>
      <c r="QFJ2387" s="467"/>
      <c r="QFK2387" s="467"/>
      <c r="QFL2387" s="467"/>
      <c r="QFM2387" s="467"/>
      <c r="QFN2387" s="467"/>
      <c r="QFO2387" s="467"/>
      <c r="QFP2387" s="467"/>
      <c r="QFQ2387" s="467"/>
      <c r="QFR2387" s="467"/>
      <c r="QFS2387" s="467"/>
      <c r="QFT2387" s="467"/>
      <c r="QFU2387" s="467"/>
      <c r="QFV2387" s="467"/>
      <c r="QFW2387" s="467"/>
      <c r="QFX2387" s="467"/>
      <c r="QFY2387" s="467"/>
      <c r="QFZ2387" s="467"/>
      <c r="QGA2387" s="467"/>
      <c r="QGB2387" s="1055"/>
      <c r="QGC2387" s="695"/>
      <c r="QGD2387" s="696"/>
      <c r="QGE2387" s="696"/>
      <c r="QGF2387" s="697"/>
      <c r="QGG2387" s="697"/>
      <c r="QGH2387" s="473"/>
      <c r="QGI2387" s="470"/>
      <c r="QGJ2387" s="470"/>
      <c r="QGK2387" s="470"/>
      <c r="QGL2387" s="677"/>
      <c r="QGM2387" s="470"/>
      <c r="QGN2387" s="467"/>
      <c r="QGO2387" s="559"/>
      <c r="QGP2387" s="467"/>
      <c r="QGQ2387" s="467"/>
      <c r="QGR2387" s="467"/>
      <c r="QGS2387" s="467"/>
      <c r="QGT2387" s="467"/>
      <c r="QGU2387" s="467"/>
      <c r="QGV2387" s="467"/>
      <c r="QGW2387" s="467"/>
      <c r="QGX2387" s="467"/>
      <c r="QGY2387" s="467"/>
      <c r="QGZ2387" s="467"/>
      <c r="QHA2387" s="467"/>
      <c r="QHB2387" s="467"/>
      <c r="QHC2387" s="467"/>
      <c r="QHD2387" s="467"/>
      <c r="QHE2387" s="467"/>
      <c r="QHF2387" s="467"/>
      <c r="QHG2387" s="467"/>
      <c r="QHH2387" s="467"/>
      <c r="QHI2387" s="467"/>
      <c r="QHJ2387" s="467"/>
      <c r="QHK2387" s="467"/>
      <c r="QHL2387" s="1055"/>
      <c r="QHM2387" s="695"/>
      <c r="QHN2387" s="696"/>
      <c r="QHO2387" s="696"/>
      <c r="QHP2387" s="697"/>
      <c r="QHQ2387" s="697"/>
      <c r="QHR2387" s="473"/>
      <c r="QHS2387" s="470"/>
      <c r="QHT2387" s="470"/>
      <c r="QHU2387" s="470"/>
      <c r="QHV2387" s="677"/>
      <c r="QHW2387" s="470"/>
      <c r="QHX2387" s="467"/>
      <c r="QHY2387" s="559"/>
      <c r="QHZ2387" s="467"/>
      <c r="QIA2387" s="467"/>
      <c r="QIB2387" s="467"/>
      <c r="QIC2387" s="467"/>
      <c r="QID2387" s="467"/>
      <c r="QIE2387" s="467"/>
      <c r="QIF2387" s="467"/>
      <c r="QIG2387" s="467"/>
      <c r="QIH2387" s="467"/>
      <c r="QII2387" s="467"/>
      <c r="QIJ2387" s="467"/>
      <c r="QIK2387" s="467"/>
      <c r="QIL2387" s="467"/>
      <c r="QIM2387" s="467"/>
      <c r="QIN2387" s="467"/>
      <c r="QIO2387" s="467"/>
      <c r="QIP2387" s="467"/>
      <c r="QIQ2387" s="467"/>
      <c r="QIR2387" s="467"/>
      <c r="QIS2387" s="467"/>
      <c r="QIT2387" s="467"/>
      <c r="QIU2387" s="467"/>
      <c r="QIV2387" s="1055"/>
      <c r="QIW2387" s="695"/>
      <c r="QIX2387" s="696"/>
      <c r="QIY2387" s="696"/>
      <c r="QIZ2387" s="697"/>
      <c r="QJA2387" s="697"/>
      <c r="QJB2387" s="473"/>
      <c r="QJC2387" s="470"/>
      <c r="QJD2387" s="470"/>
      <c r="QJE2387" s="470"/>
      <c r="QJF2387" s="677"/>
      <c r="QJG2387" s="470"/>
      <c r="QJH2387" s="467"/>
      <c r="QJI2387" s="559"/>
      <c r="QJJ2387" s="467"/>
      <c r="QJK2387" s="467"/>
      <c r="QJL2387" s="467"/>
      <c r="QJM2387" s="467"/>
      <c r="QJN2387" s="467"/>
      <c r="QJO2387" s="467"/>
      <c r="QJP2387" s="467"/>
      <c r="QJQ2387" s="467"/>
      <c r="QJR2387" s="467"/>
      <c r="QJS2387" s="467"/>
      <c r="QJT2387" s="467"/>
      <c r="QJU2387" s="467"/>
      <c r="QJV2387" s="467"/>
      <c r="QJW2387" s="467"/>
      <c r="QJX2387" s="467"/>
      <c r="QJY2387" s="467"/>
      <c r="QJZ2387" s="467"/>
      <c r="QKA2387" s="467"/>
      <c r="QKB2387" s="467"/>
      <c r="QKC2387" s="467"/>
      <c r="QKD2387" s="467"/>
      <c r="QKE2387" s="467"/>
      <c r="QKF2387" s="1055"/>
      <c r="QKG2387" s="695"/>
      <c r="QKH2387" s="696"/>
      <c r="QKI2387" s="696"/>
      <c r="QKJ2387" s="697"/>
      <c r="QKK2387" s="697"/>
      <c r="QKL2387" s="473"/>
      <c r="QKM2387" s="470"/>
      <c r="QKN2387" s="470"/>
      <c r="QKO2387" s="470"/>
      <c r="QKP2387" s="677"/>
      <c r="QKQ2387" s="470"/>
      <c r="QKR2387" s="467"/>
      <c r="QKS2387" s="559"/>
      <c r="QKT2387" s="467"/>
      <c r="QKU2387" s="467"/>
      <c r="QKV2387" s="467"/>
      <c r="QKW2387" s="467"/>
      <c r="QKX2387" s="467"/>
      <c r="QKY2387" s="467"/>
      <c r="QKZ2387" s="467"/>
      <c r="QLA2387" s="467"/>
      <c r="QLB2387" s="467"/>
      <c r="QLC2387" s="467"/>
      <c r="QLD2387" s="467"/>
      <c r="QLE2387" s="467"/>
      <c r="QLF2387" s="467"/>
      <c r="QLG2387" s="467"/>
      <c r="QLH2387" s="467"/>
      <c r="QLI2387" s="467"/>
      <c r="QLJ2387" s="467"/>
      <c r="QLK2387" s="467"/>
      <c r="QLL2387" s="467"/>
      <c r="QLM2387" s="467"/>
      <c r="QLN2387" s="467"/>
      <c r="QLO2387" s="467"/>
      <c r="QLP2387" s="1055"/>
      <c r="QLQ2387" s="695"/>
      <c r="QLR2387" s="696"/>
      <c r="QLS2387" s="696"/>
      <c r="QLT2387" s="697"/>
      <c r="QLU2387" s="697"/>
      <c r="QLV2387" s="473"/>
      <c r="QLW2387" s="470"/>
      <c r="QLX2387" s="470"/>
      <c r="QLY2387" s="470"/>
      <c r="QLZ2387" s="677"/>
      <c r="QMA2387" s="470"/>
      <c r="QMB2387" s="467"/>
      <c r="QMC2387" s="559"/>
      <c r="QMD2387" s="467"/>
      <c r="QME2387" s="467"/>
      <c r="QMF2387" s="467"/>
      <c r="QMG2387" s="467"/>
      <c r="QMH2387" s="467"/>
      <c r="QMI2387" s="467"/>
      <c r="QMJ2387" s="467"/>
      <c r="QMK2387" s="467"/>
      <c r="QML2387" s="467"/>
      <c r="QMM2387" s="467"/>
      <c r="QMN2387" s="467"/>
      <c r="QMO2387" s="467"/>
      <c r="QMP2387" s="467"/>
      <c r="QMQ2387" s="467"/>
      <c r="QMR2387" s="467"/>
      <c r="QMS2387" s="467"/>
      <c r="QMT2387" s="467"/>
      <c r="QMU2387" s="467"/>
      <c r="QMV2387" s="467"/>
      <c r="QMW2387" s="467"/>
      <c r="QMX2387" s="467"/>
      <c r="QMY2387" s="467"/>
      <c r="QMZ2387" s="1055"/>
      <c r="QNA2387" s="695"/>
      <c r="QNB2387" s="696"/>
      <c r="QNC2387" s="696"/>
      <c r="QND2387" s="697"/>
      <c r="QNE2387" s="697"/>
      <c r="QNF2387" s="473"/>
      <c r="QNG2387" s="470"/>
      <c r="QNH2387" s="470"/>
      <c r="QNI2387" s="470"/>
      <c r="QNJ2387" s="677"/>
      <c r="QNK2387" s="470"/>
      <c r="QNL2387" s="467"/>
      <c r="QNM2387" s="559"/>
      <c r="QNN2387" s="467"/>
      <c r="QNO2387" s="467"/>
      <c r="QNP2387" s="467"/>
      <c r="QNQ2387" s="467"/>
      <c r="QNR2387" s="467"/>
      <c r="QNS2387" s="467"/>
      <c r="QNT2387" s="467"/>
      <c r="QNU2387" s="467"/>
      <c r="QNV2387" s="467"/>
      <c r="QNW2387" s="467"/>
      <c r="QNX2387" s="467"/>
      <c r="QNY2387" s="467"/>
      <c r="QNZ2387" s="467"/>
      <c r="QOA2387" s="467"/>
      <c r="QOB2387" s="467"/>
      <c r="QOC2387" s="467"/>
      <c r="QOD2387" s="467"/>
      <c r="QOE2387" s="467"/>
      <c r="QOF2387" s="467"/>
      <c r="QOG2387" s="467"/>
      <c r="QOH2387" s="467"/>
      <c r="QOI2387" s="467"/>
      <c r="QOJ2387" s="1055"/>
      <c r="QOK2387" s="695"/>
      <c r="QOL2387" s="696"/>
      <c r="QOM2387" s="696"/>
      <c r="QON2387" s="697"/>
      <c r="QOO2387" s="697"/>
      <c r="QOP2387" s="473"/>
      <c r="QOQ2387" s="470"/>
      <c r="QOR2387" s="470"/>
      <c r="QOS2387" s="470"/>
      <c r="QOT2387" s="677"/>
      <c r="QOU2387" s="470"/>
      <c r="QOV2387" s="467"/>
      <c r="QOW2387" s="559"/>
      <c r="QOX2387" s="467"/>
      <c r="QOY2387" s="467"/>
      <c r="QOZ2387" s="467"/>
      <c r="QPA2387" s="467"/>
      <c r="QPB2387" s="467"/>
      <c r="QPC2387" s="467"/>
      <c r="QPD2387" s="467"/>
      <c r="QPE2387" s="467"/>
      <c r="QPF2387" s="467"/>
      <c r="QPG2387" s="467"/>
      <c r="QPH2387" s="467"/>
      <c r="QPI2387" s="467"/>
      <c r="QPJ2387" s="467"/>
      <c r="QPK2387" s="467"/>
      <c r="QPL2387" s="467"/>
      <c r="QPM2387" s="467"/>
      <c r="QPN2387" s="467"/>
      <c r="QPO2387" s="467"/>
      <c r="QPP2387" s="467"/>
      <c r="QPQ2387" s="467"/>
      <c r="QPR2387" s="467"/>
      <c r="QPS2387" s="467"/>
      <c r="QPT2387" s="1055"/>
      <c r="QPU2387" s="695"/>
      <c r="QPV2387" s="696"/>
      <c r="QPW2387" s="696"/>
      <c r="QPX2387" s="697"/>
      <c r="QPY2387" s="697"/>
      <c r="QPZ2387" s="473"/>
      <c r="QQA2387" s="470"/>
      <c r="QQB2387" s="470"/>
      <c r="QQC2387" s="470"/>
      <c r="QQD2387" s="677"/>
      <c r="QQE2387" s="470"/>
      <c r="QQF2387" s="467"/>
      <c r="QQG2387" s="559"/>
      <c r="QQH2387" s="467"/>
      <c r="QQI2387" s="467"/>
      <c r="QQJ2387" s="467"/>
      <c r="QQK2387" s="467"/>
      <c r="QQL2387" s="467"/>
      <c r="QQM2387" s="467"/>
      <c r="QQN2387" s="467"/>
      <c r="QQO2387" s="467"/>
      <c r="QQP2387" s="467"/>
      <c r="QQQ2387" s="467"/>
      <c r="QQR2387" s="467"/>
      <c r="QQS2387" s="467"/>
      <c r="QQT2387" s="467"/>
      <c r="QQU2387" s="467"/>
      <c r="QQV2387" s="467"/>
      <c r="QQW2387" s="467"/>
      <c r="QQX2387" s="467"/>
      <c r="QQY2387" s="467"/>
      <c r="QQZ2387" s="467"/>
      <c r="QRA2387" s="467"/>
      <c r="QRB2387" s="467"/>
      <c r="QRC2387" s="467"/>
      <c r="QRD2387" s="1055"/>
      <c r="QRE2387" s="695"/>
      <c r="QRF2387" s="696"/>
      <c r="QRG2387" s="696"/>
      <c r="QRH2387" s="697"/>
      <c r="QRI2387" s="697"/>
      <c r="QRJ2387" s="473"/>
      <c r="QRK2387" s="470"/>
      <c r="QRL2387" s="470"/>
      <c r="QRM2387" s="470"/>
      <c r="QRN2387" s="677"/>
      <c r="QRO2387" s="470"/>
      <c r="QRP2387" s="467"/>
      <c r="QRQ2387" s="559"/>
      <c r="QRR2387" s="467"/>
      <c r="QRS2387" s="467"/>
      <c r="QRT2387" s="467"/>
      <c r="QRU2387" s="467"/>
      <c r="QRV2387" s="467"/>
      <c r="QRW2387" s="467"/>
      <c r="QRX2387" s="467"/>
      <c r="QRY2387" s="467"/>
      <c r="QRZ2387" s="467"/>
      <c r="QSA2387" s="467"/>
      <c r="QSB2387" s="467"/>
      <c r="QSC2387" s="467"/>
      <c r="QSD2387" s="467"/>
      <c r="QSE2387" s="467"/>
      <c r="QSF2387" s="467"/>
      <c r="QSG2387" s="467"/>
      <c r="QSH2387" s="467"/>
      <c r="QSI2387" s="467"/>
      <c r="QSJ2387" s="467"/>
      <c r="QSK2387" s="467"/>
      <c r="QSL2387" s="467"/>
      <c r="QSM2387" s="467"/>
      <c r="QSN2387" s="1055"/>
      <c r="QSO2387" s="695"/>
      <c r="QSP2387" s="696"/>
      <c r="QSQ2387" s="696"/>
      <c r="QSR2387" s="697"/>
      <c r="QSS2387" s="697"/>
      <c r="QST2387" s="473"/>
      <c r="QSU2387" s="470"/>
      <c r="QSV2387" s="470"/>
      <c r="QSW2387" s="470"/>
      <c r="QSX2387" s="677"/>
      <c r="QSY2387" s="470"/>
      <c r="QSZ2387" s="467"/>
      <c r="QTA2387" s="559"/>
      <c r="QTB2387" s="467"/>
      <c r="QTC2387" s="467"/>
      <c r="QTD2387" s="467"/>
      <c r="QTE2387" s="467"/>
      <c r="QTF2387" s="467"/>
      <c r="QTG2387" s="467"/>
      <c r="QTH2387" s="467"/>
      <c r="QTI2387" s="467"/>
      <c r="QTJ2387" s="467"/>
      <c r="QTK2387" s="467"/>
      <c r="QTL2387" s="467"/>
      <c r="QTM2387" s="467"/>
      <c r="QTN2387" s="467"/>
      <c r="QTO2387" s="467"/>
      <c r="QTP2387" s="467"/>
      <c r="QTQ2387" s="467"/>
      <c r="QTR2387" s="467"/>
      <c r="QTS2387" s="467"/>
      <c r="QTT2387" s="467"/>
      <c r="QTU2387" s="467"/>
      <c r="QTV2387" s="467"/>
      <c r="QTW2387" s="467"/>
      <c r="QTX2387" s="1055"/>
      <c r="QTY2387" s="695"/>
      <c r="QTZ2387" s="696"/>
      <c r="QUA2387" s="696"/>
      <c r="QUB2387" s="697"/>
      <c r="QUC2387" s="697"/>
      <c r="QUD2387" s="473"/>
      <c r="QUE2387" s="470"/>
      <c r="QUF2387" s="470"/>
      <c r="QUG2387" s="470"/>
      <c r="QUH2387" s="677"/>
      <c r="QUI2387" s="470"/>
      <c r="QUJ2387" s="467"/>
      <c r="QUK2387" s="559"/>
      <c r="QUL2387" s="467"/>
      <c r="QUM2387" s="467"/>
      <c r="QUN2387" s="467"/>
      <c r="QUO2387" s="467"/>
      <c r="QUP2387" s="467"/>
      <c r="QUQ2387" s="467"/>
      <c r="QUR2387" s="467"/>
      <c r="QUS2387" s="467"/>
      <c r="QUT2387" s="467"/>
      <c r="QUU2387" s="467"/>
      <c r="QUV2387" s="467"/>
      <c r="QUW2387" s="467"/>
      <c r="QUX2387" s="467"/>
      <c r="QUY2387" s="467"/>
      <c r="QUZ2387" s="467"/>
      <c r="QVA2387" s="467"/>
      <c r="QVB2387" s="467"/>
      <c r="QVC2387" s="467"/>
      <c r="QVD2387" s="467"/>
      <c r="QVE2387" s="467"/>
      <c r="QVF2387" s="467"/>
      <c r="QVG2387" s="467"/>
      <c r="QVH2387" s="1055"/>
      <c r="QVI2387" s="695"/>
      <c r="QVJ2387" s="696"/>
      <c r="QVK2387" s="696"/>
      <c r="QVL2387" s="697"/>
      <c r="QVM2387" s="697"/>
      <c r="QVN2387" s="473"/>
      <c r="QVO2387" s="470"/>
      <c r="QVP2387" s="470"/>
      <c r="QVQ2387" s="470"/>
      <c r="QVR2387" s="677"/>
      <c r="QVS2387" s="470"/>
      <c r="QVT2387" s="467"/>
      <c r="QVU2387" s="559"/>
      <c r="QVV2387" s="467"/>
      <c r="QVW2387" s="467"/>
      <c r="QVX2387" s="467"/>
      <c r="QVY2387" s="467"/>
      <c r="QVZ2387" s="467"/>
      <c r="QWA2387" s="467"/>
      <c r="QWB2387" s="467"/>
      <c r="QWC2387" s="467"/>
      <c r="QWD2387" s="467"/>
      <c r="QWE2387" s="467"/>
      <c r="QWF2387" s="467"/>
      <c r="QWG2387" s="467"/>
      <c r="QWH2387" s="467"/>
      <c r="QWI2387" s="467"/>
      <c r="QWJ2387" s="467"/>
      <c r="QWK2387" s="467"/>
      <c r="QWL2387" s="467"/>
      <c r="QWM2387" s="467"/>
      <c r="QWN2387" s="467"/>
      <c r="QWO2387" s="467"/>
      <c r="QWP2387" s="467"/>
      <c r="QWQ2387" s="467"/>
      <c r="QWR2387" s="1055"/>
      <c r="QWS2387" s="695"/>
      <c r="QWT2387" s="696"/>
      <c r="QWU2387" s="696"/>
      <c r="QWV2387" s="697"/>
      <c r="QWW2387" s="697"/>
      <c r="QWX2387" s="473"/>
      <c r="QWY2387" s="470"/>
      <c r="QWZ2387" s="470"/>
      <c r="QXA2387" s="470"/>
      <c r="QXB2387" s="677"/>
      <c r="QXC2387" s="470"/>
      <c r="QXD2387" s="467"/>
      <c r="QXE2387" s="559"/>
      <c r="QXF2387" s="467"/>
      <c r="QXG2387" s="467"/>
      <c r="QXH2387" s="467"/>
      <c r="QXI2387" s="467"/>
      <c r="QXJ2387" s="467"/>
      <c r="QXK2387" s="467"/>
      <c r="QXL2387" s="467"/>
      <c r="QXM2387" s="467"/>
      <c r="QXN2387" s="467"/>
      <c r="QXO2387" s="467"/>
      <c r="QXP2387" s="467"/>
      <c r="QXQ2387" s="467"/>
      <c r="QXR2387" s="467"/>
      <c r="QXS2387" s="467"/>
      <c r="QXT2387" s="467"/>
      <c r="QXU2387" s="467"/>
      <c r="QXV2387" s="467"/>
      <c r="QXW2387" s="467"/>
      <c r="QXX2387" s="467"/>
      <c r="QXY2387" s="467"/>
      <c r="QXZ2387" s="467"/>
      <c r="QYA2387" s="467"/>
      <c r="QYB2387" s="1055"/>
      <c r="QYC2387" s="695"/>
      <c r="QYD2387" s="696"/>
      <c r="QYE2387" s="696"/>
      <c r="QYF2387" s="697"/>
      <c r="QYG2387" s="697"/>
      <c r="QYH2387" s="473"/>
      <c r="QYI2387" s="470"/>
      <c r="QYJ2387" s="470"/>
      <c r="QYK2387" s="470"/>
      <c r="QYL2387" s="677"/>
      <c r="QYM2387" s="470"/>
      <c r="QYN2387" s="467"/>
      <c r="QYO2387" s="559"/>
      <c r="QYP2387" s="467"/>
      <c r="QYQ2387" s="467"/>
      <c r="QYR2387" s="467"/>
      <c r="QYS2387" s="467"/>
      <c r="QYT2387" s="467"/>
      <c r="QYU2387" s="467"/>
      <c r="QYV2387" s="467"/>
      <c r="QYW2387" s="467"/>
      <c r="QYX2387" s="467"/>
      <c r="QYY2387" s="467"/>
      <c r="QYZ2387" s="467"/>
      <c r="QZA2387" s="467"/>
      <c r="QZB2387" s="467"/>
      <c r="QZC2387" s="467"/>
      <c r="QZD2387" s="467"/>
      <c r="QZE2387" s="467"/>
      <c r="QZF2387" s="467"/>
      <c r="QZG2387" s="467"/>
      <c r="QZH2387" s="467"/>
      <c r="QZI2387" s="467"/>
      <c r="QZJ2387" s="467"/>
      <c r="QZK2387" s="467"/>
      <c r="QZL2387" s="1055"/>
      <c r="QZM2387" s="695"/>
      <c r="QZN2387" s="696"/>
      <c r="QZO2387" s="696"/>
      <c r="QZP2387" s="697"/>
      <c r="QZQ2387" s="697"/>
      <c r="QZR2387" s="473"/>
      <c r="QZS2387" s="470"/>
      <c r="QZT2387" s="470"/>
      <c r="QZU2387" s="470"/>
      <c r="QZV2387" s="677"/>
      <c r="QZW2387" s="470"/>
      <c r="QZX2387" s="467"/>
      <c r="QZY2387" s="559"/>
      <c r="QZZ2387" s="467"/>
      <c r="RAA2387" s="467"/>
      <c r="RAB2387" s="467"/>
      <c r="RAC2387" s="467"/>
      <c r="RAD2387" s="467"/>
      <c r="RAE2387" s="467"/>
      <c r="RAF2387" s="467"/>
      <c r="RAG2387" s="467"/>
      <c r="RAH2387" s="467"/>
      <c r="RAI2387" s="467"/>
      <c r="RAJ2387" s="467"/>
      <c r="RAK2387" s="467"/>
      <c r="RAL2387" s="467"/>
      <c r="RAM2387" s="467"/>
      <c r="RAN2387" s="467"/>
      <c r="RAO2387" s="467"/>
      <c r="RAP2387" s="467"/>
      <c r="RAQ2387" s="467"/>
      <c r="RAR2387" s="467"/>
      <c r="RAS2387" s="467"/>
      <c r="RAT2387" s="467"/>
      <c r="RAU2387" s="467"/>
      <c r="RAV2387" s="1055"/>
      <c r="RAW2387" s="695"/>
      <c r="RAX2387" s="696"/>
      <c r="RAY2387" s="696"/>
      <c r="RAZ2387" s="697"/>
      <c r="RBA2387" s="697"/>
      <c r="RBB2387" s="473"/>
      <c r="RBC2387" s="470"/>
      <c r="RBD2387" s="470"/>
      <c r="RBE2387" s="470"/>
      <c r="RBF2387" s="677"/>
      <c r="RBG2387" s="470"/>
      <c r="RBH2387" s="467"/>
      <c r="RBI2387" s="559"/>
      <c r="RBJ2387" s="467"/>
      <c r="RBK2387" s="467"/>
      <c r="RBL2387" s="467"/>
      <c r="RBM2387" s="467"/>
      <c r="RBN2387" s="467"/>
      <c r="RBO2387" s="467"/>
      <c r="RBP2387" s="467"/>
      <c r="RBQ2387" s="467"/>
      <c r="RBR2387" s="467"/>
      <c r="RBS2387" s="467"/>
      <c r="RBT2387" s="467"/>
      <c r="RBU2387" s="467"/>
      <c r="RBV2387" s="467"/>
      <c r="RBW2387" s="467"/>
      <c r="RBX2387" s="467"/>
      <c r="RBY2387" s="467"/>
      <c r="RBZ2387" s="467"/>
      <c r="RCA2387" s="467"/>
      <c r="RCB2387" s="467"/>
      <c r="RCC2387" s="467"/>
      <c r="RCD2387" s="467"/>
      <c r="RCE2387" s="467"/>
      <c r="RCF2387" s="1055"/>
      <c r="RCG2387" s="695"/>
      <c r="RCH2387" s="696"/>
      <c r="RCI2387" s="696"/>
      <c r="RCJ2387" s="697"/>
      <c r="RCK2387" s="697"/>
      <c r="RCL2387" s="473"/>
      <c r="RCM2387" s="470"/>
      <c r="RCN2387" s="470"/>
      <c r="RCO2387" s="470"/>
      <c r="RCP2387" s="677"/>
      <c r="RCQ2387" s="470"/>
      <c r="RCR2387" s="467"/>
      <c r="RCS2387" s="559"/>
      <c r="RCT2387" s="467"/>
      <c r="RCU2387" s="467"/>
      <c r="RCV2387" s="467"/>
      <c r="RCW2387" s="467"/>
      <c r="RCX2387" s="467"/>
      <c r="RCY2387" s="467"/>
      <c r="RCZ2387" s="467"/>
      <c r="RDA2387" s="467"/>
      <c r="RDB2387" s="467"/>
      <c r="RDC2387" s="467"/>
      <c r="RDD2387" s="467"/>
      <c r="RDE2387" s="467"/>
      <c r="RDF2387" s="467"/>
      <c r="RDG2387" s="467"/>
      <c r="RDH2387" s="467"/>
      <c r="RDI2387" s="467"/>
      <c r="RDJ2387" s="467"/>
      <c r="RDK2387" s="467"/>
      <c r="RDL2387" s="467"/>
      <c r="RDM2387" s="467"/>
      <c r="RDN2387" s="467"/>
      <c r="RDO2387" s="467"/>
      <c r="RDP2387" s="1055"/>
      <c r="RDQ2387" s="695"/>
      <c r="RDR2387" s="696"/>
      <c r="RDS2387" s="696"/>
      <c r="RDT2387" s="697"/>
      <c r="RDU2387" s="697"/>
      <c r="RDV2387" s="473"/>
      <c r="RDW2387" s="470"/>
      <c r="RDX2387" s="470"/>
      <c r="RDY2387" s="470"/>
      <c r="RDZ2387" s="677"/>
      <c r="REA2387" s="470"/>
      <c r="REB2387" s="467"/>
      <c r="REC2387" s="559"/>
      <c r="RED2387" s="467"/>
      <c r="REE2387" s="467"/>
      <c r="REF2387" s="467"/>
      <c r="REG2387" s="467"/>
      <c r="REH2387" s="467"/>
      <c r="REI2387" s="467"/>
      <c r="REJ2387" s="467"/>
      <c r="REK2387" s="467"/>
      <c r="REL2387" s="467"/>
      <c r="REM2387" s="467"/>
      <c r="REN2387" s="467"/>
      <c r="REO2387" s="467"/>
      <c r="REP2387" s="467"/>
      <c r="REQ2387" s="467"/>
      <c r="RER2387" s="467"/>
      <c r="RES2387" s="467"/>
      <c r="RET2387" s="467"/>
      <c r="REU2387" s="467"/>
      <c r="REV2387" s="467"/>
      <c r="REW2387" s="467"/>
      <c r="REX2387" s="467"/>
      <c r="REY2387" s="467"/>
      <c r="REZ2387" s="1055"/>
      <c r="RFA2387" s="695"/>
      <c r="RFB2387" s="696"/>
      <c r="RFC2387" s="696"/>
      <c r="RFD2387" s="697"/>
      <c r="RFE2387" s="697"/>
      <c r="RFF2387" s="473"/>
      <c r="RFG2387" s="470"/>
      <c r="RFH2387" s="470"/>
      <c r="RFI2387" s="470"/>
      <c r="RFJ2387" s="677"/>
      <c r="RFK2387" s="470"/>
      <c r="RFL2387" s="467"/>
      <c r="RFM2387" s="559"/>
      <c r="RFN2387" s="467"/>
      <c r="RFO2387" s="467"/>
      <c r="RFP2387" s="467"/>
      <c r="RFQ2387" s="467"/>
      <c r="RFR2387" s="467"/>
      <c r="RFS2387" s="467"/>
      <c r="RFT2387" s="467"/>
      <c r="RFU2387" s="467"/>
      <c r="RFV2387" s="467"/>
      <c r="RFW2387" s="467"/>
      <c r="RFX2387" s="467"/>
      <c r="RFY2387" s="467"/>
      <c r="RFZ2387" s="467"/>
      <c r="RGA2387" s="467"/>
      <c r="RGB2387" s="467"/>
      <c r="RGC2387" s="467"/>
      <c r="RGD2387" s="467"/>
      <c r="RGE2387" s="467"/>
      <c r="RGF2387" s="467"/>
      <c r="RGG2387" s="467"/>
      <c r="RGH2387" s="467"/>
      <c r="RGI2387" s="467"/>
      <c r="RGJ2387" s="1055"/>
      <c r="RGK2387" s="695"/>
      <c r="RGL2387" s="696"/>
      <c r="RGM2387" s="696"/>
      <c r="RGN2387" s="697"/>
      <c r="RGO2387" s="697"/>
      <c r="RGP2387" s="473"/>
      <c r="RGQ2387" s="470"/>
      <c r="RGR2387" s="470"/>
      <c r="RGS2387" s="470"/>
      <c r="RGT2387" s="677"/>
      <c r="RGU2387" s="470"/>
      <c r="RGV2387" s="467"/>
      <c r="RGW2387" s="559"/>
      <c r="RGX2387" s="467"/>
      <c r="RGY2387" s="467"/>
      <c r="RGZ2387" s="467"/>
      <c r="RHA2387" s="467"/>
      <c r="RHB2387" s="467"/>
      <c r="RHC2387" s="467"/>
      <c r="RHD2387" s="467"/>
      <c r="RHE2387" s="467"/>
      <c r="RHF2387" s="467"/>
      <c r="RHG2387" s="467"/>
      <c r="RHH2387" s="467"/>
      <c r="RHI2387" s="467"/>
      <c r="RHJ2387" s="467"/>
      <c r="RHK2387" s="467"/>
      <c r="RHL2387" s="467"/>
      <c r="RHM2387" s="467"/>
      <c r="RHN2387" s="467"/>
      <c r="RHO2387" s="467"/>
      <c r="RHP2387" s="467"/>
      <c r="RHQ2387" s="467"/>
      <c r="RHR2387" s="467"/>
      <c r="RHS2387" s="467"/>
      <c r="RHT2387" s="1055"/>
      <c r="RHU2387" s="695"/>
      <c r="RHV2387" s="696"/>
      <c r="RHW2387" s="696"/>
      <c r="RHX2387" s="697"/>
      <c r="RHY2387" s="697"/>
      <c r="RHZ2387" s="473"/>
      <c r="RIA2387" s="470"/>
      <c r="RIB2387" s="470"/>
      <c r="RIC2387" s="470"/>
      <c r="RID2387" s="677"/>
      <c r="RIE2387" s="470"/>
      <c r="RIF2387" s="467"/>
      <c r="RIG2387" s="559"/>
      <c r="RIH2387" s="467"/>
      <c r="RII2387" s="467"/>
      <c r="RIJ2387" s="467"/>
      <c r="RIK2387" s="467"/>
      <c r="RIL2387" s="467"/>
      <c r="RIM2387" s="467"/>
      <c r="RIN2387" s="467"/>
      <c r="RIO2387" s="467"/>
      <c r="RIP2387" s="467"/>
      <c r="RIQ2387" s="467"/>
      <c r="RIR2387" s="467"/>
      <c r="RIS2387" s="467"/>
      <c r="RIT2387" s="467"/>
      <c r="RIU2387" s="467"/>
      <c r="RIV2387" s="467"/>
      <c r="RIW2387" s="467"/>
      <c r="RIX2387" s="467"/>
      <c r="RIY2387" s="467"/>
      <c r="RIZ2387" s="467"/>
      <c r="RJA2387" s="467"/>
      <c r="RJB2387" s="467"/>
      <c r="RJC2387" s="467"/>
      <c r="RJD2387" s="1055"/>
      <c r="RJE2387" s="695"/>
      <c r="RJF2387" s="696"/>
      <c r="RJG2387" s="696"/>
      <c r="RJH2387" s="697"/>
      <c r="RJI2387" s="697"/>
      <c r="RJJ2387" s="473"/>
      <c r="RJK2387" s="470"/>
      <c r="RJL2387" s="470"/>
      <c r="RJM2387" s="470"/>
      <c r="RJN2387" s="677"/>
      <c r="RJO2387" s="470"/>
      <c r="RJP2387" s="467"/>
      <c r="RJQ2387" s="559"/>
      <c r="RJR2387" s="467"/>
      <c r="RJS2387" s="467"/>
      <c r="RJT2387" s="467"/>
      <c r="RJU2387" s="467"/>
      <c r="RJV2387" s="467"/>
      <c r="RJW2387" s="467"/>
      <c r="RJX2387" s="467"/>
      <c r="RJY2387" s="467"/>
      <c r="RJZ2387" s="467"/>
      <c r="RKA2387" s="467"/>
      <c r="RKB2387" s="467"/>
      <c r="RKC2387" s="467"/>
      <c r="RKD2387" s="467"/>
      <c r="RKE2387" s="467"/>
      <c r="RKF2387" s="467"/>
      <c r="RKG2387" s="467"/>
      <c r="RKH2387" s="467"/>
      <c r="RKI2387" s="467"/>
      <c r="RKJ2387" s="467"/>
      <c r="RKK2387" s="467"/>
      <c r="RKL2387" s="467"/>
      <c r="RKM2387" s="467"/>
      <c r="RKN2387" s="1055"/>
      <c r="RKO2387" s="695"/>
      <c r="RKP2387" s="696"/>
      <c r="RKQ2387" s="696"/>
      <c r="RKR2387" s="697"/>
      <c r="RKS2387" s="697"/>
      <c r="RKT2387" s="473"/>
      <c r="RKU2387" s="470"/>
      <c r="RKV2387" s="470"/>
      <c r="RKW2387" s="470"/>
      <c r="RKX2387" s="677"/>
      <c r="RKY2387" s="470"/>
      <c r="RKZ2387" s="467"/>
      <c r="RLA2387" s="559"/>
      <c r="RLB2387" s="467"/>
      <c r="RLC2387" s="467"/>
      <c r="RLD2387" s="467"/>
      <c r="RLE2387" s="467"/>
      <c r="RLF2387" s="467"/>
      <c r="RLG2387" s="467"/>
      <c r="RLH2387" s="467"/>
      <c r="RLI2387" s="467"/>
      <c r="RLJ2387" s="467"/>
      <c r="RLK2387" s="467"/>
      <c r="RLL2387" s="467"/>
      <c r="RLM2387" s="467"/>
      <c r="RLN2387" s="467"/>
      <c r="RLO2387" s="467"/>
      <c r="RLP2387" s="467"/>
      <c r="RLQ2387" s="467"/>
      <c r="RLR2387" s="467"/>
      <c r="RLS2387" s="467"/>
      <c r="RLT2387" s="467"/>
      <c r="RLU2387" s="467"/>
      <c r="RLV2387" s="467"/>
      <c r="RLW2387" s="467"/>
      <c r="RLX2387" s="1055"/>
      <c r="RLY2387" s="695"/>
      <c r="RLZ2387" s="696"/>
      <c r="RMA2387" s="696"/>
      <c r="RMB2387" s="697"/>
      <c r="RMC2387" s="697"/>
      <c r="RMD2387" s="473"/>
      <c r="RME2387" s="470"/>
      <c r="RMF2387" s="470"/>
      <c r="RMG2387" s="470"/>
      <c r="RMH2387" s="677"/>
      <c r="RMI2387" s="470"/>
      <c r="RMJ2387" s="467"/>
      <c r="RMK2387" s="559"/>
      <c r="RML2387" s="467"/>
      <c r="RMM2387" s="467"/>
      <c r="RMN2387" s="467"/>
      <c r="RMO2387" s="467"/>
      <c r="RMP2387" s="467"/>
      <c r="RMQ2387" s="467"/>
      <c r="RMR2387" s="467"/>
      <c r="RMS2387" s="467"/>
      <c r="RMT2387" s="467"/>
      <c r="RMU2387" s="467"/>
      <c r="RMV2387" s="467"/>
      <c r="RMW2387" s="467"/>
      <c r="RMX2387" s="467"/>
      <c r="RMY2387" s="467"/>
      <c r="RMZ2387" s="467"/>
      <c r="RNA2387" s="467"/>
      <c r="RNB2387" s="467"/>
      <c r="RNC2387" s="467"/>
      <c r="RND2387" s="467"/>
      <c r="RNE2387" s="467"/>
      <c r="RNF2387" s="467"/>
      <c r="RNG2387" s="467"/>
      <c r="RNH2387" s="1055"/>
      <c r="RNI2387" s="695"/>
      <c r="RNJ2387" s="696"/>
      <c r="RNK2387" s="696"/>
      <c r="RNL2387" s="697"/>
      <c r="RNM2387" s="697"/>
      <c r="RNN2387" s="473"/>
      <c r="RNO2387" s="470"/>
      <c r="RNP2387" s="470"/>
      <c r="RNQ2387" s="470"/>
      <c r="RNR2387" s="677"/>
      <c r="RNS2387" s="470"/>
      <c r="RNT2387" s="467"/>
      <c r="RNU2387" s="559"/>
      <c r="RNV2387" s="467"/>
      <c r="RNW2387" s="467"/>
      <c r="RNX2387" s="467"/>
      <c r="RNY2387" s="467"/>
      <c r="RNZ2387" s="467"/>
      <c r="ROA2387" s="467"/>
      <c r="ROB2387" s="467"/>
      <c r="ROC2387" s="467"/>
      <c r="ROD2387" s="467"/>
      <c r="ROE2387" s="467"/>
      <c r="ROF2387" s="467"/>
      <c r="ROG2387" s="467"/>
      <c r="ROH2387" s="467"/>
      <c r="ROI2387" s="467"/>
      <c r="ROJ2387" s="467"/>
      <c r="ROK2387" s="467"/>
      <c r="ROL2387" s="467"/>
      <c r="ROM2387" s="467"/>
      <c r="RON2387" s="467"/>
      <c r="ROO2387" s="467"/>
      <c r="ROP2387" s="467"/>
      <c r="ROQ2387" s="467"/>
      <c r="ROR2387" s="1055"/>
      <c r="ROS2387" s="695"/>
      <c r="ROT2387" s="696"/>
      <c r="ROU2387" s="696"/>
      <c r="ROV2387" s="697"/>
      <c r="ROW2387" s="697"/>
      <c r="ROX2387" s="473"/>
      <c r="ROY2387" s="470"/>
      <c r="ROZ2387" s="470"/>
      <c r="RPA2387" s="470"/>
      <c r="RPB2387" s="677"/>
      <c r="RPC2387" s="470"/>
      <c r="RPD2387" s="467"/>
      <c r="RPE2387" s="559"/>
      <c r="RPF2387" s="467"/>
      <c r="RPG2387" s="467"/>
      <c r="RPH2387" s="467"/>
      <c r="RPI2387" s="467"/>
      <c r="RPJ2387" s="467"/>
      <c r="RPK2387" s="467"/>
      <c r="RPL2387" s="467"/>
      <c r="RPM2387" s="467"/>
      <c r="RPN2387" s="467"/>
      <c r="RPO2387" s="467"/>
      <c r="RPP2387" s="467"/>
      <c r="RPQ2387" s="467"/>
      <c r="RPR2387" s="467"/>
      <c r="RPS2387" s="467"/>
      <c r="RPT2387" s="467"/>
      <c r="RPU2387" s="467"/>
      <c r="RPV2387" s="467"/>
      <c r="RPW2387" s="467"/>
      <c r="RPX2387" s="467"/>
      <c r="RPY2387" s="467"/>
      <c r="RPZ2387" s="467"/>
      <c r="RQA2387" s="467"/>
      <c r="RQB2387" s="1055"/>
      <c r="RQC2387" s="695"/>
      <c r="RQD2387" s="696"/>
      <c r="RQE2387" s="696"/>
      <c r="RQF2387" s="697"/>
      <c r="RQG2387" s="697"/>
      <c r="RQH2387" s="473"/>
      <c r="RQI2387" s="470"/>
      <c r="RQJ2387" s="470"/>
      <c r="RQK2387" s="470"/>
      <c r="RQL2387" s="677"/>
      <c r="RQM2387" s="470"/>
      <c r="RQN2387" s="467"/>
      <c r="RQO2387" s="559"/>
      <c r="RQP2387" s="467"/>
      <c r="RQQ2387" s="467"/>
      <c r="RQR2387" s="467"/>
      <c r="RQS2387" s="467"/>
      <c r="RQT2387" s="467"/>
      <c r="RQU2387" s="467"/>
      <c r="RQV2387" s="467"/>
      <c r="RQW2387" s="467"/>
      <c r="RQX2387" s="467"/>
      <c r="RQY2387" s="467"/>
      <c r="RQZ2387" s="467"/>
      <c r="RRA2387" s="467"/>
      <c r="RRB2387" s="467"/>
      <c r="RRC2387" s="467"/>
      <c r="RRD2387" s="467"/>
      <c r="RRE2387" s="467"/>
      <c r="RRF2387" s="467"/>
      <c r="RRG2387" s="467"/>
      <c r="RRH2387" s="467"/>
      <c r="RRI2387" s="467"/>
      <c r="RRJ2387" s="467"/>
      <c r="RRK2387" s="467"/>
      <c r="RRL2387" s="1055"/>
      <c r="RRM2387" s="695"/>
      <c r="RRN2387" s="696"/>
      <c r="RRO2387" s="696"/>
      <c r="RRP2387" s="697"/>
      <c r="RRQ2387" s="697"/>
      <c r="RRR2387" s="473"/>
      <c r="RRS2387" s="470"/>
      <c r="RRT2387" s="470"/>
      <c r="RRU2387" s="470"/>
      <c r="RRV2387" s="677"/>
      <c r="RRW2387" s="470"/>
      <c r="RRX2387" s="467"/>
      <c r="RRY2387" s="559"/>
      <c r="RRZ2387" s="467"/>
      <c r="RSA2387" s="467"/>
      <c r="RSB2387" s="467"/>
      <c r="RSC2387" s="467"/>
      <c r="RSD2387" s="467"/>
      <c r="RSE2387" s="467"/>
      <c r="RSF2387" s="467"/>
      <c r="RSG2387" s="467"/>
      <c r="RSH2387" s="467"/>
      <c r="RSI2387" s="467"/>
      <c r="RSJ2387" s="467"/>
      <c r="RSK2387" s="467"/>
      <c r="RSL2387" s="467"/>
      <c r="RSM2387" s="467"/>
      <c r="RSN2387" s="467"/>
      <c r="RSO2387" s="467"/>
      <c r="RSP2387" s="467"/>
      <c r="RSQ2387" s="467"/>
      <c r="RSR2387" s="467"/>
      <c r="RSS2387" s="467"/>
      <c r="RST2387" s="467"/>
      <c r="RSU2387" s="467"/>
      <c r="RSV2387" s="1055"/>
      <c r="RSW2387" s="695"/>
      <c r="RSX2387" s="696"/>
      <c r="RSY2387" s="696"/>
      <c r="RSZ2387" s="697"/>
      <c r="RTA2387" s="697"/>
      <c r="RTB2387" s="473"/>
      <c r="RTC2387" s="470"/>
      <c r="RTD2387" s="470"/>
      <c r="RTE2387" s="470"/>
      <c r="RTF2387" s="677"/>
      <c r="RTG2387" s="470"/>
      <c r="RTH2387" s="467"/>
      <c r="RTI2387" s="559"/>
      <c r="RTJ2387" s="467"/>
      <c r="RTK2387" s="467"/>
      <c r="RTL2387" s="467"/>
      <c r="RTM2387" s="467"/>
      <c r="RTN2387" s="467"/>
      <c r="RTO2387" s="467"/>
      <c r="RTP2387" s="467"/>
      <c r="RTQ2387" s="467"/>
      <c r="RTR2387" s="467"/>
      <c r="RTS2387" s="467"/>
      <c r="RTT2387" s="467"/>
      <c r="RTU2387" s="467"/>
      <c r="RTV2387" s="467"/>
      <c r="RTW2387" s="467"/>
      <c r="RTX2387" s="467"/>
      <c r="RTY2387" s="467"/>
      <c r="RTZ2387" s="467"/>
      <c r="RUA2387" s="467"/>
      <c r="RUB2387" s="467"/>
      <c r="RUC2387" s="467"/>
      <c r="RUD2387" s="467"/>
      <c r="RUE2387" s="467"/>
      <c r="RUF2387" s="1055"/>
      <c r="RUG2387" s="695"/>
      <c r="RUH2387" s="696"/>
      <c r="RUI2387" s="696"/>
      <c r="RUJ2387" s="697"/>
      <c r="RUK2387" s="697"/>
      <c r="RUL2387" s="473"/>
      <c r="RUM2387" s="470"/>
      <c r="RUN2387" s="470"/>
      <c r="RUO2387" s="470"/>
      <c r="RUP2387" s="677"/>
      <c r="RUQ2387" s="470"/>
      <c r="RUR2387" s="467"/>
      <c r="RUS2387" s="559"/>
      <c r="RUT2387" s="467"/>
      <c r="RUU2387" s="467"/>
      <c r="RUV2387" s="467"/>
      <c r="RUW2387" s="467"/>
      <c r="RUX2387" s="467"/>
      <c r="RUY2387" s="467"/>
      <c r="RUZ2387" s="467"/>
      <c r="RVA2387" s="467"/>
      <c r="RVB2387" s="467"/>
      <c r="RVC2387" s="467"/>
      <c r="RVD2387" s="467"/>
      <c r="RVE2387" s="467"/>
      <c r="RVF2387" s="467"/>
      <c r="RVG2387" s="467"/>
      <c r="RVH2387" s="467"/>
      <c r="RVI2387" s="467"/>
      <c r="RVJ2387" s="467"/>
      <c r="RVK2387" s="467"/>
      <c r="RVL2387" s="467"/>
      <c r="RVM2387" s="467"/>
      <c r="RVN2387" s="467"/>
      <c r="RVO2387" s="467"/>
      <c r="RVP2387" s="1055"/>
      <c r="RVQ2387" s="695"/>
      <c r="RVR2387" s="696"/>
      <c r="RVS2387" s="696"/>
      <c r="RVT2387" s="697"/>
      <c r="RVU2387" s="697"/>
      <c r="RVV2387" s="473"/>
      <c r="RVW2387" s="470"/>
      <c r="RVX2387" s="470"/>
      <c r="RVY2387" s="470"/>
      <c r="RVZ2387" s="677"/>
      <c r="RWA2387" s="470"/>
      <c r="RWB2387" s="467"/>
      <c r="RWC2387" s="559"/>
      <c r="RWD2387" s="467"/>
      <c r="RWE2387" s="467"/>
      <c r="RWF2387" s="467"/>
      <c r="RWG2387" s="467"/>
      <c r="RWH2387" s="467"/>
      <c r="RWI2387" s="467"/>
      <c r="RWJ2387" s="467"/>
      <c r="RWK2387" s="467"/>
      <c r="RWL2387" s="467"/>
      <c r="RWM2387" s="467"/>
      <c r="RWN2387" s="467"/>
      <c r="RWO2387" s="467"/>
      <c r="RWP2387" s="467"/>
      <c r="RWQ2387" s="467"/>
      <c r="RWR2387" s="467"/>
      <c r="RWS2387" s="467"/>
      <c r="RWT2387" s="467"/>
      <c r="RWU2387" s="467"/>
      <c r="RWV2387" s="467"/>
      <c r="RWW2387" s="467"/>
      <c r="RWX2387" s="467"/>
      <c r="RWY2387" s="467"/>
      <c r="RWZ2387" s="1055"/>
      <c r="RXA2387" s="695"/>
      <c r="RXB2387" s="696"/>
      <c r="RXC2387" s="696"/>
      <c r="RXD2387" s="697"/>
      <c r="RXE2387" s="697"/>
      <c r="RXF2387" s="473"/>
      <c r="RXG2387" s="470"/>
      <c r="RXH2387" s="470"/>
      <c r="RXI2387" s="470"/>
      <c r="RXJ2387" s="677"/>
      <c r="RXK2387" s="470"/>
      <c r="RXL2387" s="467"/>
      <c r="RXM2387" s="559"/>
      <c r="RXN2387" s="467"/>
      <c r="RXO2387" s="467"/>
      <c r="RXP2387" s="467"/>
      <c r="RXQ2387" s="467"/>
      <c r="RXR2387" s="467"/>
      <c r="RXS2387" s="467"/>
      <c r="RXT2387" s="467"/>
      <c r="RXU2387" s="467"/>
      <c r="RXV2387" s="467"/>
      <c r="RXW2387" s="467"/>
      <c r="RXX2387" s="467"/>
      <c r="RXY2387" s="467"/>
      <c r="RXZ2387" s="467"/>
      <c r="RYA2387" s="467"/>
      <c r="RYB2387" s="467"/>
      <c r="RYC2387" s="467"/>
      <c r="RYD2387" s="467"/>
      <c r="RYE2387" s="467"/>
      <c r="RYF2387" s="467"/>
      <c r="RYG2387" s="467"/>
      <c r="RYH2387" s="467"/>
      <c r="RYI2387" s="467"/>
      <c r="RYJ2387" s="1055"/>
      <c r="RYK2387" s="695"/>
      <c r="RYL2387" s="696"/>
      <c r="RYM2387" s="696"/>
      <c r="RYN2387" s="697"/>
      <c r="RYO2387" s="697"/>
      <c r="RYP2387" s="473"/>
      <c r="RYQ2387" s="470"/>
      <c r="RYR2387" s="470"/>
      <c r="RYS2387" s="470"/>
      <c r="RYT2387" s="677"/>
      <c r="RYU2387" s="470"/>
      <c r="RYV2387" s="467"/>
      <c r="RYW2387" s="559"/>
      <c r="RYX2387" s="467"/>
      <c r="RYY2387" s="467"/>
      <c r="RYZ2387" s="467"/>
      <c r="RZA2387" s="467"/>
      <c r="RZB2387" s="467"/>
      <c r="RZC2387" s="467"/>
      <c r="RZD2387" s="467"/>
      <c r="RZE2387" s="467"/>
      <c r="RZF2387" s="467"/>
      <c r="RZG2387" s="467"/>
      <c r="RZH2387" s="467"/>
      <c r="RZI2387" s="467"/>
      <c r="RZJ2387" s="467"/>
      <c r="RZK2387" s="467"/>
      <c r="RZL2387" s="467"/>
      <c r="RZM2387" s="467"/>
      <c r="RZN2387" s="467"/>
      <c r="RZO2387" s="467"/>
      <c r="RZP2387" s="467"/>
      <c r="RZQ2387" s="467"/>
      <c r="RZR2387" s="467"/>
      <c r="RZS2387" s="467"/>
      <c r="RZT2387" s="1055"/>
      <c r="RZU2387" s="695"/>
      <c r="RZV2387" s="696"/>
      <c r="RZW2387" s="696"/>
      <c r="RZX2387" s="697"/>
      <c r="RZY2387" s="697"/>
      <c r="RZZ2387" s="473"/>
      <c r="SAA2387" s="470"/>
      <c r="SAB2387" s="470"/>
      <c r="SAC2387" s="470"/>
      <c r="SAD2387" s="677"/>
      <c r="SAE2387" s="470"/>
      <c r="SAF2387" s="467"/>
      <c r="SAG2387" s="559"/>
      <c r="SAH2387" s="467"/>
      <c r="SAI2387" s="467"/>
      <c r="SAJ2387" s="467"/>
      <c r="SAK2387" s="467"/>
      <c r="SAL2387" s="467"/>
      <c r="SAM2387" s="467"/>
      <c r="SAN2387" s="467"/>
      <c r="SAO2387" s="467"/>
      <c r="SAP2387" s="467"/>
      <c r="SAQ2387" s="467"/>
      <c r="SAR2387" s="467"/>
      <c r="SAS2387" s="467"/>
      <c r="SAT2387" s="467"/>
      <c r="SAU2387" s="467"/>
      <c r="SAV2387" s="467"/>
      <c r="SAW2387" s="467"/>
      <c r="SAX2387" s="467"/>
      <c r="SAY2387" s="467"/>
      <c r="SAZ2387" s="467"/>
      <c r="SBA2387" s="467"/>
      <c r="SBB2387" s="467"/>
      <c r="SBC2387" s="467"/>
      <c r="SBD2387" s="1055"/>
      <c r="SBE2387" s="695"/>
      <c r="SBF2387" s="696"/>
      <c r="SBG2387" s="696"/>
      <c r="SBH2387" s="697"/>
      <c r="SBI2387" s="697"/>
      <c r="SBJ2387" s="473"/>
      <c r="SBK2387" s="470"/>
      <c r="SBL2387" s="470"/>
      <c r="SBM2387" s="470"/>
      <c r="SBN2387" s="677"/>
      <c r="SBO2387" s="470"/>
      <c r="SBP2387" s="467"/>
      <c r="SBQ2387" s="559"/>
      <c r="SBR2387" s="467"/>
      <c r="SBS2387" s="467"/>
      <c r="SBT2387" s="467"/>
      <c r="SBU2387" s="467"/>
      <c r="SBV2387" s="467"/>
      <c r="SBW2387" s="467"/>
      <c r="SBX2387" s="467"/>
      <c r="SBY2387" s="467"/>
      <c r="SBZ2387" s="467"/>
      <c r="SCA2387" s="467"/>
      <c r="SCB2387" s="467"/>
      <c r="SCC2387" s="467"/>
      <c r="SCD2387" s="467"/>
      <c r="SCE2387" s="467"/>
      <c r="SCF2387" s="467"/>
      <c r="SCG2387" s="467"/>
      <c r="SCH2387" s="467"/>
      <c r="SCI2387" s="467"/>
      <c r="SCJ2387" s="467"/>
      <c r="SCK2387" s="467"/>
      <c r="SCL2387" s="467"/>
      <c r="SCM2387" s="467"/>
      <c r="SCN2387" s="1055"/>
      <c r="SCO2387" s="695"/>
      <c r="SCP2387" s="696"/>
      <c r="SCQ2387" s="696"/>
      <c r="SCR2387" s="697"/>
      <c r="SCS2387" s="697"/>
      <c r="SCT2387" s="473"/>
      <c r="SCU2387" s="470"/>
      <c r="SCV2387" s="470"/>
      <c r="SCW2387" s="470"/>
      <c r="SCX2387" s="677"/>
      <c r="SCY2387" s="470"/>
      <c r="SCZ2387" s="467"/>
      <c r="SDA2387" s="559"/>
      <c r="SDB2387" s="467"/>
      <c r="SDC2387" s="467"/>
      <c r="SDD2387" s="467"/>
      <c r="SDE2387" s="467"/>
      <c r="SDF2387" s="467"/>
      <c r="SDG2387" s="467"/>
      <c r="SDH2387" s="467"/>
      <c r="SDI2387" s="467"/>
      <c r="SDJ2387" s="467"/>
      <c r="SDK2387" s="467"/>
      <c r="SDL2387" s="467"/>
      <c r="SDM2387" s="467"/>
      <c r="SDN2387" s="467"/>
      <c r="SDO2387" s="467"/>
      <c r="SDP2387" s="467"/>
      <c r="SDQ2387" s="467"/>
      <c r="SDR2387" s="467"/>
      <c r="SDS2387" s="467"/>
      <c r="SDT2387" s="467"/>
      <c r="SDU2387" s="467"/>
      <c r="SDV2387" s="467"/>
      <c r="SDW2387" s="467"/>
      <c r="SDX2387" s="1055"/>
      <c r="SDY2387" s="695"/>
      <c r="SDZ2387" s="696"/>
      <c r="SEA2387" s="696"/>
      <c r="SEB2387" s="697"/>
      <c r="SEC2387" s="697"/>
      <c r="SED2387" s="473"/>
      <c r="SEE2387" s="470"/>
      <c r="SEF2387" s="470"/>
      <c r="SEG2387" s="470"/>
      <c r="SEH2387" s="677"/>
      <c r="SEI2387" s="470"/>
      <c r="SEJ2387" s="467"/>
      <c r="SEK2387" s="559"/>
      <c r="SEL2387" s="467"/>
      <c r="SEM2387" s="467"/>
      <c r="SEN2387" s="467"/>
      <c r="SEO2387" s="467"/>
      <c r="SEP2387" s="467"/>
      <c r="SEQ2387" s="467"/>
      <c r="SER2387" s="467"/>
      <c r="SES2387" s="467"/>
      <c r="SET2387" s="467"/>
      <c r="SEU2387" s="467"/>
      <c r="SEV2387" s="467"/>
      <c r="SEW2387" s="467"/>
      <c r="SEX2387" s="467"/>
      <c r="SEY2387" s="467"/>
      <c r="SEZ2387" s="467"/>
      <c r="SFA2387" s="467"/>
      <c r="SFB2387" s="467"/>
      <c r="SFC2387" s="467"/>
      <c r="SFD2387" s="467"/>
      <c r="SFE2387" s="467"/>
      <c r="SFF2387" s="467"/>
      <c r="SFG2387" s="467"/>
      <c r="SFH2387" s="1055"/>
      <c r="SFI2387" s="695"/>
      <c r="SFJ2387" s="696"/>
      <c r="SFK2387" s="696"/>
      <c r="SFL2387" s="697"/>
      <c r="SFM2387" s="697"/>
      <c r="SFN2387" s="473"/>
      <c r="SFO2387" s="470"/>
      <c r="SFP2387" s="470"/>
      <c r="SFQ2387" s="470"/>
      <c r="SFR2387" s="677"/>
      <c r="SFS2387" s="470"/>
      <c r="SFT2387" s="467"/>
      <c r="SFU2387" s="559"/>
      <c r="SFV2387" s="467"/>
      <c r="SFW2387" s="467"/>
      <c r="SFX2387" s="467"/>
      <c r="SFY2387" s="467"/>
      <c r="SFZ2387" s="467"/>
      <c r="SGA2387" s="467"/>
      <c r="SGB2387" s="467"/>
      <c r="SGC2387" s="467"/>
      <c r="SGD2387" s="467"/>
      <c r="SGE2387" s="467"/>
      <c r="SGF2387" s="467"/>
      <c r="SGG2387" s="467"/>
      <c r="SGH2387" s="467"/>
      <c r="SGI2387" s="467"/>
      <c r="SGJ2387" s="467"/>
      <c r="SGK2387" s="467"/>
      <c r="SGL2387" s="467"/>
      <c r="SGM2387" s="467"/>
      <c r="SGN2387" s="467"/>
      <c r="SGO2387" s="467"/>
      <c r="SGP2387" s="467"/>
      <c r="SGQ2387" s="467"/>
      <c r="SGR2387" s="1055"/>
      <c r="SGS2387" s="695"/>
      <c r="SGT2387" s="696"/>
      <c r="SGU2387" s="696"/>
      <c r="SGV2387" s="697"/>
      <c r="SGW2387" s="697"/>
      <c r="SGX2387" s="473"/>
      <c r="SGY2387" s="470"/>
      <c r="SGZ2387" s="470"/>
      <c r="SHA2387" s="470"/>
      <c r="SHB2387" s="677"/>
      <c r="SHC2387" s="470"/>
      <c r="SHD2387" s="467"/>
      <c r="SHE2387" s="559"/>
      <c r="SHF2387" s="467"/>
      <c r="SHG2387" s="467"/>
      <c r="SHH2387" s="467"/>
      <c r="SHI2387" s="467"/>
      <c r="SHJ2387" s="467"/>
      <c r="SHK2387" s="467"/>
      <c r="SHL2387" s="467"/>
      <c r="SHM2387" s="467"/>
      <c r="SHN2387" s="467"/>
      <c r="SHO2387" s="467"/>
      <c r="SHP2387" s="467"/>
      <c r="SHQ2387" s="467"/>
      <c r="SHR2387" s="467"/>
      <c r="SHS2387" s="467"/>
      <c r="SHT2387" s="467"/>
      <c r="SHU2387" s="467"/>
      <c r="SHV2387" s="467"/>
      <c r="SHW2387" s="467"/>
      <c r="SHX2387" s="467"/>
      <c r="SHY2387" s="467"/>
      <c r="SHZ2387" s="467"/>
      <c r="SIA2387" s="467"/>
      <c r="SIB2387" s="1055"/>
      <c r="SIC2387" s="695"/>
      <c r="SID2387" s="696"/>
      <c r="SIE2387" s="696"/>
      <c r="SIF2387" s="697"/>
      <c r="SIG2387" s="697"/>
      <c r="SIH2387" s="473"/>
      <c r="SII2387" s="470"/>
      <c r="SIJ2387" s="470"/>
      <c r="SIK2387" s="470"/>
      <c r="SIL2387" s="677"/>
      <c r="SIM2387" s="470"/>
      <c r="SIN2387" s="467"/>
      <c r="SIO2387" s="559"/>
      <c r="SIP2387" s="467"/>
      <c r="SIQ2387" s="467"/>
      <c r="SIR2387" s="467"/>
      <c r="SIS2387" s="467"/>
      <c r="SIT2387" s="467"/>
      <c r="SIU2387" s="467"/>
      <c r="SIV2387" s="467"/>
      <c r="SIW2387" s="467"/>
      <c r="SIX2387" s="467"/>
      <c r="SIY2387" s="467"/>
      <c r="SIZ2387" s="467"/>
      <c r="SJA2387" s="467"/>
      <c r="SJB2387" s="467"/>
      <c r="SJC2387" s="467"/>
      <c r="SJD2387" s="467"/>
      <c r="SJE2387" s="467"/>
      <c r="SJF2387" s="467"/>
      <c r="SJG2387" s="467"/>
      <c r="SJH2387" s="467"/>
      <c r="SJI2387" s="467"/>
      <c r="SJJ2387" s="467"/>
      <c r="SJK2387" s="467"/>
      <c r="SJL2387" s="1055"/>
      <c r="SJM2387" s="695"/>
      <c r="SJN2387" s="696"/>
      <c r="SJO2387" s="696"/>
      <c r="SJP2387" s="697"/>
      <c r="SJQ2387" s="697"/>
      <c r="SJR2387" s="473"/>
      <c r="SJS2387" s="470"/>
      <c r="SJT2387" s="470"/>
      <c r="SJU2387" s="470"/>
      <c r="SJV2387" s="677"/>
      <c r="SJW2387" s="470"/>
      <c r="SJX2387" s="467"/>
      <c r="SJY2387" s="559"/>
      <c r="SJZ2387" s="467"/>
      <c r="SKA2387" s="467"/>
      <c r="SKB2387" s="467"/>
      <c r="SKC2387" s="467"/>
      <c r="SKD2387" s="467"/>
      <c r="SKE2387" s="467"/>
      <c r="SKF2387" s="467"/>
      <c r="SKG2387" s="467"/>
      <c r="SKH2387" s="467"/>
      <c r="SKI2387" s="467"/>
      <c r="SKJ2387" s="467"/>
      <c r="SKK2387" s="467"/>
      <c r="SKL2387" s="467"/>
      <c r="SKM2387" s="467"/>
      <c r="SKN2387" s="467"/>
      <c r="SKO2387" s="467"/>
      <c r="SKP2387" s="467"/>
      <c r="SKQ2387" s="467"/>
      <c r="SKR2387" s="467"/>
      <c r="SKS2387" s="467"/>
      <c r="SKT2387" s="467"/>
      <c r="SKU2387" s="467"/>
      <c r="SKV2387" s="1055"/>
      <c r="SKW2387" s="695"/>
      <c r="SKX2387" s="696"/>
      <c r="SKY2387" s="696"/>
      <c r="SKZ2387" s="697"/>
      <c r="SLA2387" s="697"/>
      <c r="SLB2387" s="473"/>
      <c r="SLC2387" s="470"/>
      <c r="SLD2387" s="470"/>
      <c r="SLE2387" s="470"/>
      <c r="SLF2387" s="677"/>
      <c r="SLG2387" s="470"/>
      <c r="SLH2387" s="467"/>
      <c r="SLI2387" s="559"/>
      <c r="SLJ2387" s="467"/>
      <c r="SLK2387" s="467"/>
      <c r="SLL2387" s="467"/>
      <c r="SLM2387" s="467"/>
      <c r="SLN2387" s="467"/>
      <c r="SLO2387" s="467"/>
      <c r="SLP2387" s="467"/>
      <c r="SLQ2387" s="467"/>
      <c r="SLR2387" s="467"/>
      <c r="SLS2387" s="467"/>
      <c r="SLT2387" s="467"/>
      <c r="SLU2387" s="467"/>
      <c r="SLV2387" s="467"/>
      <c r="SLW2387" s="467"/>
      <c r="SLX2387" s="467"/>
      <c r="SLY2387" s="467"/>
      <c r="SLZ2387" s="467"/>
      <c r="SMA2387" s="467"/>
      <c r="SMB2387" s="467"/>
      <c r="SMC2387" s="467"/>
      <c r="SMD2387" s="467"/>
      <c r="SME2387" s="467"/>
      <c r="SMF2387" s="1055"/>
      <c r="SMG2387" s="695"/>
      <c r="SMH2387" s="696"/>
      <c r="SMI2387" s="696"/>
      <c r="SMJ2387" s="697"/>
      <c r="SMK2387" s="697"/>
      <c r="SML2387" s="473"/>
      <c r="SMM2387" s="470"/>
      <c r="SMN2387" s="470"/>
      <c r="SMO2387" s="470"/>
      <c r="SMP2387" s="677"/>
      <c r="SMQ2387" s="470"/>
      <c r="SMR2387" s="467"/>
      <c r="SMS2387" s="559"/>
      <c r="SMT2387" s="467"/>
      <c r="SMU2387" s="467"/>
      <c r="SMV2387" s="467"/>
      <c r="SMW2387" s="467"/>
      <c r="SMX2387" s="467"/>
      <c r="SMY2387" s="467"/>
      <c r="SMZ2387" s="467"/>
      <c r="SNA2387" s="467"/>
      <c r="SNB2387" s="467"/>
      <c r="SNC2387" s="467"/>
      <c r="SND2387" s="467"/>
      <c r="SNE2387" s="467"/>
      <c r="SNF2387" s="467"/>
      <c r="SNG2387" s="467"/>
      <c r="SNH2387" s="467"/>
      <c r="SNI2387" s="467"/>
      <c r="SNJ2387" s="467"/>
      <c r="SNK2387" s="467"/>
      <c r="SNL2387" s="467"/>
      <c r="SNM2387" s="467"/>
      <c r="SNN2387" s="467"/>
      <c r="SNO2387" s="467"/>
      <c r="SNP2387" s="1055"/>
      <c r="SNQ2387" s="695"/>
      <c r="SNR2387" s="696"/>
      <c r="SNS2387" s="696"/>
      <c r="SNT2387" s="697"/>
      <c r="SNU2387" s="697"/>
      <c r="SNV2387" s="473"/>
      <c r="SNW2387" s="470"/>
      <c r="SNX2387" s="470"/>
      <c r="SNY2387" s="470"/>
      <c r="SNZ2387" s="677"/>
      <c r="SOA2387" s="470"/>
      <c r="SOB2387" s="467"/>
      <c r="SOC2387" s="559"/>
      <c r="SOD2387" s="467"/>
      <c r="SOE2387" s="467"/>
      <c r="SOF2387" s="467"/>
      <c r="SOG2387" s="467"/>
      <c r="SOH2387" s="467"/>
      <c r="SOI2387" s="467"/>
      <c r="SOJ2387" s="467"/>
      <c r="SOK2387" s="467"/>
      <c r="SOL2387" s="467"/>
      <c r="SOM2387" s="467"/>
      <c r="SON2387" s="467"/>
      <c r="SOO2387" s="467"/>
      <c r="SOP2387" s="467"/>
      <c r="SOQ2387" s="467"/>
      <c r="SOR2387" s="467"/>
      <c r="SOS2387" s="467"/>
      <c r="SOT2387" s="467"/>
      <c r="SOU2387" s="467"/>
      <c r="SOV2387" s="467"/>
      <c r="SOW2387" s="467"/>
      <c r="SOX2387" s="467"/>
      <c r="SOY2387" s="467"/>
      <c r="SOZ2387" s="1055"/>
      <c r="SPA2387" s="695"/>
      <c r="SPB2387" s="696"/>
      <c r="SPC2387" s="696"/>
      <c r="SPD2387" s="697"/>
      <c r="SPE2387" s="697"/>
      <c r="SPF2387" s="473"/>
      <c r="SPG2387" s="470"/>
      <c r="SPH2387" s="470"/>
      <c r="SPI2387" s="470"/>
      <c r="SPJ2387" s="677"/>
      <c r="SPK2387" s="470"/>
      <c r="SPL2387" s="467"/>
      <c r="SPM2387" s="559"/>
      <c r="SPN2387" s="467"/>
      <c r="SPO2387" s="467"/>
      <c r="SPP2387" s="467"/>
      <c r="SPQ2387" s="467"/>
      <c r="SPR2387" s="467"/>
      <c r="SPS2387" s="467"/>
      <c r="SPT2387" s="467"/>
      <c r="SPU2387" s="467"/>
      <c r="SPV2387" s="467"/>
      <c r="SPW2387" s="467"/>
      <c r="SPX2387" s="467"/>
      <c r="SPY2387" s="467"/>
      <c r="SPZ2387" s="467"/>
      <c r="SQA2387" s="467"/>
      <c r="SQB2387" s="467"/>
      <c r="SQC2387" s="467"/>
      <c r="SQD2387" s="467"/>
      <c r="SQE2387" s="467"/>
      <c r="SQF2387" s="467"/>
      <c r="SQG2387" s="467"/>
      <c r="SQH2387" s="467"/>
      <c r="SQI2387" s="467"/>
      <c r="SQJ2387" s="1055"/>
      <c r="SQK2387" s="695"/>
      <c r="SQL2387" s="696"/>
      <c r="SQM2387" s="696"/>
      <c r="SQN2387" s="697"/>
      <c r="SQO2387" s="697"/>
      <c r="SQP2387" s="473"/>
      <c r="SQQ2387" s="470"/>
      <c r="SQR2387" s="470"/>
      <c r="SQS2387" s="470"/>
      <c r="SQT2387" s="677"/>
      <c r="SQU2387" s="470"/>
      <c r="SQV2387" s="467"/>
      <c r="SQW2387" s="559"/>
      <c r="SQX2387" s="467"/>
      <c r="SQY2387" s="467"/>
      <c r="SQZ2387" s="467"/>
      <c r="SRA2387" s="467"/>
      <c r="SRB2387" s="467"/>
      <c r="SRC2387" s="467"/>
      <c r="SRD2387" s="467"/>
      <c r="SRE2387" s="467"/>
      <c r="SRF2387" s="467"/>
      <c r="SRG2387" s="467"/>
      <c r="SRH2387" s="467"/>
      <c r="SRI2387" s="467"/>
      <c r="SRJ2387" s="467"/>
      <c r="SRK2387" s="467"/>
      <c r="SRL2387" s="467"/>
      <c r="SRM2387" s="467"/>
      <c r="SRN2387" s="467"/>
      <c r="SRO2387" s="467"/>
      <c r="SRP2387" s="467"/>
      <c r="SRQ2387" s="467"/>
      <c r="SRR2387" s="467"/>
      <c r="SRS2387" s="467"/>
      <c r="SRT2387" s="1055"/>
      <c r="SRU2387" s="695"/>
      <c r="SRV2387" s="696"/>
      <c r="SRW2387" s="696"/>
      <c r="SRX2387" s="697"/>
      <c r="SRY2387" s="697"/>
      <c r="SRZ2387" s="473"/>
      <c r="SSA2387" s="470"/>
      <c r="SSB2387" s="470"/>
      <c r="SSC2387" s="470"/>
      <c r="SSD2387" s="677"/>
      <c r="SSE2387" s="470"/>
      <c r="SSF2387" s="467"/>
      <c r="SSG2387" s="559"/>
      <c r="SSH2387" s="467"/>
      <c r="SSI2387" s="467"/>
      <c r="SSJ2387" s="467"/>
      <c r="SSK2387" s="467"/>
      <c r="SSL2387" s="467"/>
      <c r="SSM2387" s="467"/>
      <c r="SSN2387" s="467"/>
      <c r="SSO2387" s="467"/>
      <c r="SSP2387" s="467"/>
      <c r="SSQ2387" s="467"/>
      <c r="SSR2387" s="467"/>
      <c r="SSS2387" s="467"/>
      <c r="SST2387" s="467"/>
      <c r="SSU2387" s="467"/>
      <c r="SSV2387" s="467"/>
      <c r="SSW2387" s="467"/>
      <c r="SSX2387" s="467"/>
      <c r="SSY2387" s="467"/>
      <c r="SSZ2387" s="467"/>
      <c r="STA2387" s="467"/>
      <c r="STB2387" s="467"/>
      <c r="STC2387" s="467"/>
      <c r="STD2387" s="1055"/>
      <c r="STE2387" s="695"/>
      <c r="STF2387" s="696"/>
      <c r="STG2387" s="696"/>
      <c r="STH2387" s="697"/>
      <c r="STI2387" s="697"/>
      <c r="STJ2387" s="473"/>
      <c r="STK2387" s="470"/>
      <c r="STL2387" s="470"/>
      <c r="STM2387" s="470"/>
      <c r="STN2387" s="677"/>
      <c r="STO2387" s="470"/>
      <c r="STP2387" s="467"/>
      <c r="STQ2387" s="559"/>
      <c r="STR2387" s="467"/>
      <c r="STS2387" s="467"/>
      <c r="STT2387" s="467"/>
      <c r="STU2387" s="467"/>
      <c r="STV2387" s="467"/>
      <c r="STW2387" s="467"/>
      <c r="STX2387" s="467"/>
      <c r="STY2387" s="467"/>
      <c r="STZ2387" s="467"/>
      <c r="SUA2387" s="467"/>
      <c r="SUB2387" s="467"/>
      <c r="SUC2387" s="467"/>
      <c r="SUD2387" s="467"/>
      <c r="SUE2387" s="467"/>
      <c r="SUF2387" s="467"/>
      <c r="SUG2387" s="467"/>
      <c r="SUH2387" s="467"/>
      <c r="SUI2387" s="467"/>
      <c r="SUJ2387" s="467"/>
      <c r="SUK2387" s="467"/>
      <c r="SUL2387" s="467"/>
      <c r="SUM2387" s="467"/>
      <c r="SUN2387" s="1055"/>
      <c r="SUO2387" s="695"/>
      <c r="SUP2387" s="696"/>
      <c r="SUQ2387" s="696"/>
      <c r="SUR2387" s="697"/>
      <c r="SUS2387" s="697"/>
      <c r="SUT2387" s="473"/>
      <c r="SUU2387" s="470"/>
      <c r="SUV2387" s="470"/>
      <c r="SUW2387" s="470"/>
      <c r="SUX2387" s="677"/>
      <c r="SUY2387" s="470"/>
      <c r="SUZ2387" s="467"/>
      <c r="SVA2387" s="559"/>
      <c r="SVB2387" s="467"/>
      <c r="SVC2387" s="467"/>
      <c r="SVD2387" s="467"/>
      <c r="SVE2387" s="467"/>
      <c r="SVF2387" s="467"/>
      <c r="SVG2387" s="467"/>
      <c r="SVH2387" s="467"/>
      <c r="SVI2387" s="467"/>
      <c r="SVJ2387" s="467"/>
      <c r="SVK2387" s="467"/>
      <c r="SVL2387" s="467"/>
      <c r="SVM2387" s="467"/>
      <c r="SVN2387" s="467"/>
      <c r="SVO2387" s="467"/>
      <c r="SVP2387" s="467"/>
      <c r="SVQ2387" s="467"/>
      <c r="SVR2387" s="467"/>
      <c r="SVS2387" s="467"/>
      <c r="SVT2387" s="467"/>
      <c r="SVU2387" s="467"/>
      <c r="SVV2387" s="467"/>
      <c r="SVW2387" s="467"/>
      <c r="SVX2387" s="1055"/>
      <c r="SVY2387" s="695"/>
      <c r="SVZ2387" s="696"/>
      <c r="SWA2387" s="696"/>
      <c r="SWB2387" s="697"/>
      <c r="SWC2387" s="697"/>
      <c r="SWD2387" s="473"/>
      <c r="SWE2387" s="470"/>
      <c r="SWF2387" s="470"/>
      <c r="SWG2387" s="470"/>
      <c r="SWH2387" s="677"/>
      <c r="SWI2387" s="470"/>
      <c r="SWJ2387" s="467"/>
      <c r="SWK2387" s="559"/>
      <c r="SWL2387" s="467"/>
      <c r="SWM2387" s="467"/>
      <c r="SWN2387" s="467"/>
      <c r="SWO2387" s="467"/>
      <c r="SWP2387" s="467"/>
      <c r="SWQ2387" s="467"/>
      <c r="SWR2387" s="467"/>
      <c r="SWS2387" s="467"/>
      <c r="SWT2387" s="467"/>
      <c r="SWU2387" s="467"/>
      <c r="SWV2387" s="467"/>
      <c r="SWW2387" s="467"/>
      <c r="SWX2387" s="467"/>
      <c r="SWY2387" s="467"/>
      <c r="SWZ2387" s="467"/>
      <c r="SXA2387" s="467"/>
      <c r="SXB2387" s="467"/>
      <c r="SXC2387" s="467"/>
      <c r="SXD2387" s="467"/>
      <c r="SXE2387" s="467"/>
      <c r="SXF2387" s="467"/>
      <c r="SXG2387" s="467"/>
      <c r="SXH2387" s="1055"/>
      <c r="SXI2387" s="695"/>
      <c r="SXJ2387" s="696"/>
      <c r="SXK2387" s="696"/>
      <c r="SXL2387" s="697"/>
      <c r="SXM2387" s="697"/>
      <c r="SXN2387" s="473"/>
      <c r="SXO2387" s="470"/>
      <c r="SXP2387" s="470"/>
      <c r="SXQ2387" s="470"/>
      <c r="SXR2387" s="677"/>
      <c r="SXS2387" s="470"/>
      <c r="SXT2387" s="467"/>
      <c r="SXU2387" s="559"/>
      <c r="SXV2387" s="467"/>
      <c r="SXW2387" s="467"/>
      <c r="SXX2387" s="467"/>
      <c r="SXY2387" s="467"/>
      <c r="SXZ2387" s="467"/>
      <c r="SYA2387" s="467"/>
      <c r="SYB2387" s="467"/>
      <c r="SYC2387" s="467"/>
      <c r="SYD2387" s="467"/>
      <c r="SYE2387" s="467"/>
      <c r="SYF2387" s="467"/>
      <c r="SYG2387" s="467"/>
      <c r="SYH2387" s="467"/>
      <c r="SYI2387" s="467"/>
      <c r="SYJ2387" s="467"/>
      <c r="SYK2387" s="467"/>
      <c r="SYL2387" s="467"/>
      <c r="SYM2387" s="467"/>
      <c r="SYN2387" s="467"/>
      <c r="SYO2387" s="467"/>
      <c r="SYP2387" s="467"/>
      <c r="SYQ2387" s="467"/>
      <c r="SYR2387" s="1055"/>
      <c r="SYS2387" s="695"/>
      <c r="SYT2387" s="696"/>
      <c r="SYU2387" s="696"/>
      <c r="SYV2387" s="697"/>
      <c r="SYW2387" s="697"/>
      <c r="SYX2387" s="473"/>
      <c r="SYY2387" s="470"/>
      <c r="SYZ2387" s="470"/>
      <c r="SZA2387" s="470"/>
      <c r="SZB2387" s="677"/>
      <c r="SZC2387" s="470"/>
      <c r="SZD2387" s="467"/>
      <c r="SZE2387" s="559"/>
      <c r="SZF2387" s="467"/>
      <c r="SZG2387" s="467"/>
      <c r="SZH2387" s="467"/>
      <c r="SZI2387" s="467"/>
      <c r="SZJ2387" s="467"/>
      <c r="SZK2387" s="467"/>
      <c r="SZL2387" s="467"/>
      <c r="SZM2387" s="467"/>
      <c r="SZN2387" s="467"/>
      <c r="SZO2387" s="467"/>
      <c r="SZP2387" s="467"/>
      <c r="SZQ2387" s="467"/>
      <c r="SZR2387" s="467"/>
      <c r="SZS2387" s="467"/>
      <c r="SZT2387" s="467"/>
      <c r="SZU2387" s="467"/>
      <c r="SZV2387" s="467"/>
      <c r="SZW2387" s="467"/>
      <c r="SZX2387" s="467"/>
      <c r="SZY2387" s="467"/>
      <c r="SZZ2387" s="467"/>
      <c r="TAA2387" s="467"/>
      <c r="TAB2387" s="1055"/>
      <c r="TAC2387" s="695"/>
      <c r="TAD2387" s="696"/>
      <c r="TAE2387" s="696"/>
      <c r="TAF2387" s="697"/>
      <c r="TAG2387" s="697"/>
      <c r="TAH2387" s="473"/>
      <c r="TAI2387" s="470"/>
      <c r="TAJ2387" s="470"/>
      <c r="TAK2387" s="470"/>
      <c r="TAL2387" s="677"/>
      <c r="TAM2387" s="470"/>
      <c r="TAN2387" s="467"/>
      <c r="TAO2387" s="559"/>
      <c r="TAP2387" s="467"/>
      <c r="TAQ2387" s="467"/>
      <c r="TAR2387" s="467"/>
      <c r="TAS2387" s="467"/>
      <c r="TAT2387" s="467"/>
      <c r="TAU2387" s="467"/>
      <c r="TAV2387" s="467"/>
      <c r="TAW2387" s="467"/>
      <c r="TAX2387" s="467"/>
      <c r="TAY2387" s="467"/>
      <c r="TAZ2387" s="467"/>
      <c r="TBA2387" s="467"/>
      <c r="TBB2387" s="467"/>
      <c r="TBC2387" s="467"/>
      <c r="TBD2387" s="467"/>
      <c r="TBE2387" s="467"/>
      <c r="TBF2387" s="467"/>
      <c r="TBG2387" s="467"/>
      <c r="TBH2387" s="467"/>
      <c r="TBI2387" s="467"/>
      <c r="TBJ2387" s="467"/>
      <c r="TBK2387" s="467"/>
      <c r="TBL2387" s="1055"/>
      <c r="TBM2387" s="695"/>
      <c r="TBN2387" s="696"/>
      <c r="TBO2387" s="696"/>
      <c r="TBP2387" s="697"/>
      <c r="TBQ2387" s="697"/>
      <c r="TBR2387" s="473"/>
      <c r="TBS2387" s="470"/>
      <c r="TBT2387" s="470"/>
      <c r="TBU2387" s="470"/>
      <c r="TBV2387" s="677"/>
      <c r="TBW2387" s="470"/>
      <c r="TBX2387" s="467"/>
      <c r="TBY2387" s="559"/>
      <c r="TBZ2387" s="467"/>
      <c r="TCA2387" s="467"/>
      <c r="TCB2387" s="467"/>
      <c r="TCC2387" s="467"/>
      <c r="TCD2387" s="467"/>
      <c r="TCE2387" s="467"/>
      <c r="TCF2387" s="467"/>
      <c r="TCG2387" s="467"/>
      <c r="TCH2387" s="467"/>
      <c r="TCI2387" s="467"/>
      <c r="TCJ2387" s="467"/>
      <c r="TCK2387" s="467"/>
      <c r="TCL2387" s="467"/>
      <c r="TCM2387" s="467"/>
      <c r="TCN2387" s="467"/>
      <c r="TCO2387" s="467"/>
      <c r="TCP2387" s="467"/>
      <c r="TCQ2387" s="467"/>
      <c r="TCR2387" s="467"/>
      <c r="TCS2387" s="467"/>
      <c r="TCT2387" s="467"/>
      <c r="TCU2387" s="467"/>
      <c r="TCV2387" s="1055"/>
      <c r="TCW2387" s="695"/>
      <c r="TCX2387" s="696"/>
      <c r="TCY2387" s="696"/>
      <c r="TCZ2387" s="697"/>
      <c r="TDA2387" s="697"/>
      <c r="TDB2387" s="473"/>
      <c r="TDC2387" s="470"/>
      <c r="TDD2387" s="470"/>
      <c r="TDE2387" s="470"/>
      <c r="TDF2387" s="677"/>
      <c r="TDG2387" s="470"/>
      <c r="TDH2387" s="467"/>
      <c r="TDI2387" s="559"/>
      <c r="TDJ2387" s="467"/>
      <c r="TDK2387" s="467"/>
      <c r="TDL2387" s="467"/>
      <c r="TDM2387" s="467"/>
      <c r="TDN2387" s="467"/>
      <c r="TDO2387" s="467"/>
      <c r="TDP2387" s="467"/>
      <c r="TDQ2387" s="467"/>
      <c r="TDR2387" s="467"/>
      <c r="TDS2387" s="467"/>
      <c r="TDT2387" s="467"/>
      <c r="TDU2387" s="467"/>
      <c r="TDV2387" s="467"/>
      <c r="TDW2387" s="467"/>
      <c r="TDX2387" s="467"/>
      <c r="TDY2387" s="467"/>
      <c r="TDZ2387" s="467"/>
      <c r="TEA2387" s="467"/>
      <c r="TEB2387" s="467"/>
      <c r="TEC2387" s="467"/>
      <c r="TED2387" s="467"/>
      <c r="TEE2387" s="467"/>
      <c r="TEF2387" s="1055"/>
      <c r="TEG2387" s="695"/>
      <c r="TEH2387" s="696"/>
      <c r="TEI2387" s="696"/>
      <c r="TEJ2387" s="697"/>
      <c r="TEK2387" s="697"/>
      <c r="TEL2387" s="473"/>
      <c r="TEM2387" s="470"/>
      <c r="TEN2387" s="470"/>
      <c r="TEO2387" s="470"/>
      <c r="TEP2387" s="677"/>
      <c r="TEQ2387" s="470"/>
      <c r="TER2387" s="467"/>
      <c r="TES2387" s="559"/>
      <c r="TET2387" s="467"/>
      <c r="TEU2387" s="467"/>
      <c r="TEV2387" s="467"/>
      <c r="TEW2387" s="467"/>
      <c r="TEX2387" s="467"/>
      <c r="TEY2387" s="467"/>
      <c r="TEZ2387" s="467"/>
      <c r="TFA2387" s="467"/>
      <c r="TFB2387" s="467"/>
      <c r="TFC2387" s="467"/>
      <c r="TFD2387" s="467"/>
      <c r="TFE2387" s="467"/>
      <c r="TFF2387" s="467"/>
      <c r="TFG2387" s="467"/>
      <c r="TFH2387" s="467"/>
      <c r="TFI2387" s="467"/>
      <c r="TFJ2387" s="467"/>
      <c r="TFK2387" s="467"/>
      <c r="TFL2387" s="467"/>
      <c r="TFM2387" s="467"/>
      <c r="TFN2387" s="467"/>
      <c r="TFO2387" s="467"/>
      <c r="TFP2387" s="1055"/>
      <c r="TFQ2387" s="695"/>
      <c r="TFR2387" s="696"/>
      <c r="TFS2387" s="696"/>
      <c r="TFT2387" s="697"/>
      <c r="TFU2387" s="697"/>
      <c r="TFV2387" s="473"/>
      <c r="TFW2387" s="470"/>
      <c r="TFX2387" s="470"/>
      <c r="TFY2387" s="470"/>
      <c r="TFZ2387" s="677"/>
      <c r="TGA2387" s="470"/>
      <c r="TGB2387" s="467"/>
      <c r="TGC2387" s="559"/>
      <c r="TGD2387" s="467"/>
      <c r="TGE2387" s="467"/>
      <c r="TGF2387" s="467"/>
      <c r="TGG2387" s="467"/>
      <c r="TGH2387" s="467"/>
      <c r="TGI2387" s="467"/>
      <c r="TGJ2387" s="467"/>
      <c r="TGK2387" s="467"/>
      <c r="TGL2387" s="467"/>
      <c r="TGM2387" s="467"/>
      <c r="TGN2387" s="467"/>
      <c r="TGO2387" s="467"/>
      <c r="TGP2387" s="467"/>
      <c r="TGQ2387" s="467"/>
      <c r="TGR2387" s="467"/>
      <c r="TGS2387" s="467"/>
      <c r="TGT2387" s="467"/>
      <c r="TGU2387" s="467"/>
      <c r="TGV2387" s="467"/>
      <c r="TGW2387" s="467"/>
      <c r="TGX2387" s="467"/>
      <c r="TGY2387" s="467"/>
      <c r="TGZ2387" s="1055"/>
      <c r="THA2387" s="695"/>
      <c r="THB2387" s="696"/>
      <c r="THC2387" s="696"/>
      <c r="THD2387" s="697"/>
      <c r="THE2387" s="697"/>
      <c r="THF2387" s="473"/>
      <c r="THG2387" s="470"/>
      <c r="THH2387" s="470"/>
      <c r="THI2387" s="470"/>
      <c r="THJ2387" s="677"/>
      <c r="THK2387" s="470"/>
      <c r="THL2387" s="467"/>
      <c r="THM2387" s="559"/>
      <c r="THN2387" s="467"/>
      <c r="THO2387" s="467"/>
      <c r="THP2387" s="467"/>
      <c r="THQ2387" s="467"/>
      <c r="THR2387" s="467"/>
      <c r="THS2387" s="467"/>
      <c r="THT2387" s="467"/>
      <c r="THU2387" s="467"/>
      <c r="THV2387" s="467"/>
      <c r="THW2387" s="467"/>
      <c r="THX2387" s="467"/>
      <c r="THY2387" s="467"/>
      <c r="THZ2387" s="467"/>
      <c r="TIA2387" s="467"/>
      <c r="TIB2387" s="467"/>
      <c r="TIC2387" s="467"/>
      <c r="TID2387" s="467"/>
      <c r="TIE2387" s="467"/>
      <c r="TIF2387" s="467"/>
      <c r="TIG2387" s="467"/>
      <c r="TIH2387" s="467"/>
      <c r="TII2387" s="467"/>
      <c r="TIJ2387" s="1055"/>
      <c r="TIK2387" s="695"/>
      <c r="TIL2387" s="696"/>
      <c r="TIM2387" s="696"/>
      <c r="TIN2387" s="697"/>
      <c r="TIO2387" s="697"/>
      <c r="TIP2387" s="473"/>
      <c r="TIQ2387" s="470"/>
      <c r="TIR2387" s="470"/>
      <c r="TIS2387" s="470"/>
      <c r="TIT2387" s="677"/>
      <c r="TIU2387" s="470"/>
      <c r="TIV2387" s="467"/>
      <c r="TIW2387" s="559"/>
      <c r="TIX2387" s="467"/>
      <c r="TIY2387" s="467"/>
      <c r="TIZ2387" s="467"/>
      <c r="TJA2387" s="467"/>
      <c r="TJB2387" s="467"/>
      <c r="TJC2387" s="467"/>
      <c r="TJD2387" s="467"/>
      <c r="TJE2387" s="467"/>
      <c r="TJF2387" s="467"/>
      <c r="TJG2387" s="467"/>
      <c r="TJH2387" s="467"/>
      <c r="TJI2387" s="467"/>
      <c r="TJJ2387" s="467"/>
      <c r="TJK2387" s="467"/>
      <c r="TJL2387" s="467"/>
      <c r="TJM2387" s="467"/>
      <c r="TJN2387" s="467"/>
      <c r="TJO2387" s="467"/>
      <c r="TJP2387" s="467"/>
      <c r="TJQ2387" s="467"/>
      <c r="TJR2387" s="467"/>
      <c r="TJS2387" s="467"/>
      <c r="TJT2387" s="1055"/>
      <c r="TJU2387" s="695"/>
      <c r="TJV2387" s="696"/>
      <c r="TJW2387" s="696"/>
      <c r="TJX2387" s="697"/>
      <c r="TJY2387" s="697"/>
      <c r="TJZ2387" s="473"/>
      <c r="TKA2387" s="470"/>
      <c r="TKB2387" s="470"/>
      <c r="TKC2387" s="470"/>
      <c r="TKD2387" s="677"/>
      <c r="TKE2387" s="470"/>
      <c r="TKF2387" s="467"/>
      <c r="TKG2387" s="559"/>
      <c r="TKH2387" s="467"/>
      <c r="TKI2387" s="467"/>
      <c r="TKJ2387" s="467"/>
      <c r="TKK2387" s="467"/>
      <c r="TKL2387" s="467"/>
      <c r="TKM2387" s="467"/>
      <c r="TKN2387" s="467"/>
      <c r="TKO2387" s="467"/>
      <c r="TKP2387" s="467"/>
      <c r="TKQ2387" s="467"/>
      <c r="TKR2387" s="467"/>
      <c r="TKS2387" s="467"/>
      <c r="TKT2387" s="467"/>
      <c r="TKU2387" s="467"/>
      <c r="TKV2387" s="467"/>
      <c r="TKW2387" s="467"/>
      <c r="TKX2387" s="467"/>
      <c r="TKY2387" s="467"/>
      <c r="TKZ2387" s="467"/>
      <c r="TLA2387" s="467"/>
      <c r="TLB2387" s="467"/>
      <c r="TLC2387" s="467"/>
      <c r="TLD2387" s="1055"/>
      <c r="TLE2387" s="695"/>
      <c r="TLF2387" s="696"/>
      <c r="TLG2387" s="696"/>
      <c r="TLH2387" s="697"/>
      <c r="TLI2387" s="697"/>
      <c r="TLJ2387" s="473"/>
      <c r="TLK2387" s="470"/>
      <c r="TLL2387" s="470"/>
      <c r="TLM2387" s="470"/>
      <c r="TLN2387" s="677"/>
      <c r="TLO2387" s="470"/>
      <c r="TLP2387" s="467"/>
      <c r="TLQ2387" s="559"/>
      <c r="TLR2387" s="467"/>
      <c r="TLS2387" s="467"/>
      <c r="TLT2387" s="467"/>
      <c r="TLU2387" s="467"/>
      <c r="TLV2387" s="467"/>
      <c r="TLW2387" s="467"/>
      <c r="TLX2387" s="467"/>
      <c r="TLY2387" s="467"/>
      <c r="TLZ2387" s="467"/>
      <c r="TMA2387" s="467"/>
      <c r="TMB2387" s="467"/>
      <c r="TMC2387" s="467"/>
      <c r="TMD2387" s="467"/>
      <c r="TME2387" s="467"/>
      <c r="TMF2387" s="467"/>
      <c r="TMG2387" s="467"/>
      <c r="TMH2387" s="467"/>
      <c r="TMI2387" s="467"/>
      <c r="TMJ2387" s="467"/>
      <c r="TMK2387" s="467"/>
      <c r="TML2387" s="467"/>
      <c r="TMM2387" s="467"/>
      <c r="TMN2387" s="1055"/>
      <c r="TMO2387" s="695"/>
      <c r="TMP2387" s="696"/>
      <c r="TMQ2387" s="696"/>
      <c r="TMR2387" s="697"/>
      <c r="TMS2387" s="697"/>
      <c r="TMT2387" s="473"/>
      <c r="TMU2387" s="470"/>
      <c r="TMV2387" s="470"/>
      <c r="TMW2387" s="470"/>
      <c r="TMX2387" s="677"/>
      <c r="TMY2387" s="470"/>
      <c r="TMZ2387" s="467"/>
      <c r="TNA2387" s="559"/>
      <c r="TNB2387" s="467"/>
      <c r="TNC2387" s="467"/>
      <c r="TND2387" s="467"/>
      <c r="TNE2387" s="467"/>
      <c r="TNF2387" s="467"/>
      <c r="TNG2387" s="467"/>
      <c r="TNH2387" s="467"/>
      <c r="TNI2387" s="467"/>
      <c r="TNJ2387" s="467"/>
      <c r="TNK2387" s="467"/>
      <c r="TNL2387" s="467"/>
      <c r="TNM2387" s="467"/>
      <c r="TNN2387" s="467"/>
      <c r="TNO2387" s="467"/>
      <c r="TNP2387" s="467"/>
      <c r="TNQ2387" s="467"/>
      <c r="TNR2387" s="467"/>
      <c r="TNS2387" s="467"/>
      <c r="TNT2387" s="467"/>
      <c r="TNU2387" s="467"/>
      <c r="TNV2387" s="467"/>
      <c r="TNW2387" s="467"/>
      <c r="TNX2387" s="1055"/>
      <c r="TNY2387" s="695"/>
      <c r="TNZ2387" s="696"/>
      <c r="TOA2387" s="696"/>
      <c r="TOB2387" s="697"/>
      <c r="TOC2387" s="697"/>
      <c r="TOD2387" s="473"/>
      <c r="TOE2387" s="470"/>
      <c r="TOF2387" s="470"/>
      <c r="TOG2387" s="470"/>
      <c r="TOH2387" s="677"/>
      <c r="TOI2387" s="470"/>
      <c r="TOJ2387" s="467"/>
      <c r="TOK2387" s="559"/>
      <c r="TOL2387" s="467"/>
      <c r="TOM2387" s="467"/>
      <c r="TON2387" s="467"/>
      <c r="TOO2387" s="467"/>
      <c r="TOP2387" s="467"/>
      <c r="TOQ2387" s="467"/>
      <c r="TOR2387" s="467"/>
      <c r="TOS2387" s="467"/>
      <c r="TOT2387" s="467"/>
      <c r="TOU2387" s="467"/>
      <c r="TOV2387" s="467"/>
      <c r="TOW2387" s="467"/>
      <c r="TOX2387" s="467"/>
      <c r="TOY2387" s="467"/>
      <c r="TOZ2387" s="467"/>
      <c r="TPA2387" s="467"/>
      <c r="TPB2387" s="467"/>
      <c r="TPC2387" s="467"/>
      <c r="TPD2387" s="467"/>
      <c r="TPE2387" s="467"/>
      <c r="TPF2387" s="467"/>
      <c r="TPG2387" s="467"/>
      <c r="TPH2387" s="1055"/>
      <c r="TPI2387" s="695"/>
      <c r="TPJ2387" s="696"/>
      <c r="TPK2387" s="696"/>
      <c r="TPL2387" s="697"/>
      <c r="TPM2387" s="697"/>
      <c r="TPN2387" s="473"/>
      <c r="TPO2387" s="470"/>
      <c r="TPP2387" s="470"/>
      <c r="TPQ2387" s="470"/>
      <c r="TPR2387" s="677"/>
      <c r="TPS2387" s="470"/>
      <c r="TPT2387" s="467"/>
      <c r="TPU2387" s="559"/>
      <c r="TPV2387" s="467"/>
      <c r="TPW2387" s="467"/>
      <c r="TPX2387" s="467"/>
      <c r="TPY2387" s="467"/>
      <c r="TPZ2387" s="467"/>
      <c r="TQA2387" s="467"/>
      <c r="TQB2387" s="467"/>
      <c r="TQC2387" s="467"/>
      <c r="TQD2387" s="467"/>
      <c r="TQE2387" s="467"/>
      <c r="TQF2387" s="467"/>
      <c r="TQG2387" s="467"/>
      <c r="TQH2387" s="467"/>
      <c r="TQI2387" s="467"/>
      <c r="TQJ2387" s="467"/>
      <c r="TQK2387" s="467"/>
      <c r="TQL2387" s="467"/>
      <c r="TQM2387" s="467"/>
      <c r="TQN2387" s="467"/>
      <c r="TQO2387" s="467"/>
      <c r="TQP2387" s="467"/>
      <c r="TQQ2387" s="467"/>
      <c r="TQR2387" s="1055"/>
      <c r="TQS2387" s="695"/>
      <c r="TQT2387" s="696"/>
      <c r="TQU2387" s="696"/>
      <c r="TQV2387" s="697"/>
      <c r="TQW2387" s="697"/>
      <c r="TQX2387" s="473"/>
      <c r="TQY2387" s="470"/>
      <c r="TQZ2387" s="470"/>
      <c r="TRA2387" s="470"/>
      <c r="TRB2387" s="677"/>
      <c r="TRC2387" s="470"/>
      <c r="TRD2387" s="467"/>
      <c r="TRE2387" s="559"/>
      <c r="TRF2387" s="467"/>
      <c r="TRG2387" s="467"/>
      <c r="TRH2387" s="467"/>
      <c r="TRI2387" s="467"/>
      <c r="TRJ2387" s="467"/>
      <c r="TRK2387" s="467"/>
      <c r="TRL2387" s="467"/>
      <c r="TRM2387" s="467"/>
      <c r="TRN2387" s="467"/>
      <c r="TRO2387" s="467"/>
      <c r="TRP2387" s="467"/>
      <c r="TRQ2387" s="467"/>
      <c r="TRR2387" s="467"/>
      <c r="TRS2387" s="467"/>
      <c r="TRT2387" s="467"/>
      <c r="TRU2387" s="467"/>
      <c r="TRV2387" s="467"/>
      <c r="TRW2387" s="467"/>
      <c r="TRX2387" s="467"/>
      <c r="TRY2387" s="467"/>
      <c r="TRZ2387" s="467"/>
      <c r="TSA2387" s="467"/>
      <c r="TSB2387" s="1055"/>
      <c r="TSC2387" s="695"/>
      <c r="TSD2387" s="696"/>
      <c r="TSE2387" s="696"/>
      <c r="TSF2387" s="697"/>
      <c r="TSG2387" s="697"/>
      <c r="TSH2387" s="473"/>
      <c r="TSI2387" s="470"/>
      <c r="TSJ2387" s="470"/>
      <c r="TSK2387" s="470"/>
      <c r="TSL2387" s="677"/>
      <c r="TSM2387" s="470"/>
      <c r="TSN2387" s="467"/>
      <c r="TSO2387" s="559"/>
      <c r="TSP2387" s="467"/>
      <c r="TSQ2387" s="467"/>
      <c r="TSR2387" s="467"/>
      <c r="TSS2387" s="467"/>
      <c r="TST2387" s="467"/>
      <c r="TSU2387" s="467"/>
      <c r="TSV2387" s="467"/>
      <c r="TSW2387" s="467"/>
      <c r="TSX2387" s="467"/>
      <c r="TSY2387" s="467"/>
      <c r="TSZ2387" s="467"/>
      <c r="TTA2387" s="467"/>
      <c r="TTB2387" s="467"/>
      <c r="TTC2387" s="467"/>
      <c r="TTD2387" s="467"/>
      <c r="TTE2387" s="467"/>
      <c r="TTF2387" s="467"/>
      <c r="TTG2387" s="467"/>
      <c r="TTH2387" s="467"/>
      <c r="TTI2387" s="467"/>
      <c r="TTJ2387" s="467"/>
      <c r="TTK2387" s="467"/>
      <c r="TTL2387" s="1055"/>
      <c r="TTM2387" s="695"/>
      <c r="TTN2387" s="696"/>
      <c r="TTO2387" s="696"/>
      <c r="TTP2387" s="697"/>
      <c r="TTQ2387" s="697"/>
      <c r="TTR2387" s="473"/>
      <c r="TTS2387" s="470"/>
      <c r="TTT2387" s="470"/>
      <c r="TTU2387" s="470"/>
      <c r="TTV2387" s="677"/>
      <c r="TTW2387" s="470"/>
      <c r="TTX2387" s="467"/>
      <c r="TTY2387" s="559"/>
      <c r="TTZ2387" s="467"/>
      <c r="TUA2387" s="467"/>
      <c r="TUB2387" s="467"/>
      <c r="TUC2387" s="467"/>
      <c r="TUD2387" s="467"/>
      <c r="TUE2387" s="467"/>
      <c r="TUF2387" s="467"/>
      <c r="TUG2387" s="467"/>
      <c r="TUH2387" s="467"/>
      <c r="TUI2387" s="467"/>
      <c r="TUJ2387" s="467"/>
      <c r="TUK2387" s="467"/>
      <c r="TUL2387" s="467"/>
      <c r="TUM2387" s="467"/>
      <c r="TUN2387" s="467"/>
      <c r="TUO2387" s="467"/>
      <c r="TUP2387" s="467"/>
      <c r="TUQ2387" s="467"/>
      <c r="TUR2387" s="467"/>
      <c r="TUS2387" s="467"/>
      <c r="TUT2387" s="467"/>
      <c r="TUU2387" s="467"/>
      <c r="TUV2387" s="1055"/>
      <c r="TUW2387" s="695"/>
      <c r="TUX2387" s="696"/>
      <c r="TUY2387" s="696"/>
      <c r="TUZ2387" s="697"/>
      <c r="TVA2387" s="697"/>
      <c r="TVB2387" s="473"/>
      <c r="TVC2387" s="470"/>
      <c r="TVD2387" s="470"/>
      <c r="TVE2387" s="470"/>
      <c r="TVF2387" s="677"/>
      <c r="TVG2387" s="470"/>
      <c r="TVH2387" s="467"/>
      <c r="TVI2387" s="559"/>
      <c r="TVJ2387" s="467"/>
      <c r="TVK2387" s="467"/>
      <c r="TVL2387" s="467"/>
      <c r="TVM2387" s="467"/>
      <c r="TVN2387" s="467"/>
      <c r="TVO2387" s="467"/>
      <c r="TVP2387" s="467"/>
      <c r="TVQ2387" s="467"/>
      <c r="TVR2387" s="467"/>
      <c r="TVS2387" s="467"/>
      <c r="TVT2387" s="467"/>
      <c r="TVU2387" s="467"/>
      <c r="TVV2387" s="467"/>
      <c r="TVW2387" s="467"/>
      <c r="TVX2387" s="467"/>
      <c r="TVY2387" s="467"/>
      <c r="TVZ2387" s="467"/>
      <c r="TWA2387" s="467"/>
      <c r="TWB2387" s="467"/>
      <c r="TWC2387" s="467"/>
      <c r="TWD2387" s="467"/>
      <c r="TWE2387" s="467"/>
      <c r="TWF2387" s="1055"/>
      <c r="TWG2387" s="695"/>
      <c r="TWH2387" s="696"/>
      <c r="TWI2387" s="696"/>
      <c r="TWJ2387" s="697"/>
      <c r="TWK2387" s="697"/>
      <c r="TWL2387" s="473"/>
      <c r="TWM2387" s="470"/>
      <c r="TWN2387" s="470"/>
      <c r="TWO2387" s="470"/>
      <c r="TWP2387" s="677"/>
      <c r="TWQ2387" s="470"/>
      <c r="TWR2387" s="467"/>
      <c r="TWS2387" s="559"/>
      <c r="TWT2387" s="467"/>
      <c r="TWU2387" s="467"/>
      <c r="TWV2387" s="467"/>
      <c r="TWW2387" s="467"/>
      <c r="TWX2387" s="467"/>
      <c r="TWY2387" s="467"/>
      <c r="TWZ2387" s="467"/>
      <c r="TXA2387" s="467"/>
      <c r="TXB2387" s="467"/>
      <c r="TXC2387" s="467"/>
      <c r="TXD2387" s="467"/>
      <c r="TXE2387" s="467"/>
      <c r="TXF2387" s="467"/>
      <c r="TXG2387" s="467"/>
      <c r="TXH2387" s="467"/>
      <c r="TXI2387" s="467"/>
      <c r="TXJ2387" s="467"/>
      <c r="TXK2387" s="467"/>
      <c r="TXL2387" s="467"/>
      <c r="TXM2387" s="467"/>
      <c r="TXN2387" s="467"/>
      <c r="TXO2387" s="467"/>
      <c r="TXP2387" s="1055"/>
      <c r="TXQ2387" s="695"/>
      <c r="TXR2387" s="696"/>
      <c r="TXS2387" s="696"/>
      <c r="TXT2387" s="697"/>
      <c r="TXU2387" s="697"/>
      <c r="TXV2387" s="473"/>
      <c r="TXW2387" s="470"/>
      <c r="TXX2387" s="470"/>
      <c r="TXY2387" s="470"/>
      <c r="TXZ2387" s="677"/>
      <c r="TYA2387" s="470"/>
      <c r="TYB2387" s="467"/>
      <c r="TYC2387" s="559"/>
      <c r="TYD2387" s="467"/>
      <c r="TYE2387" s="467"/>
      <c r="TYF2387" s="467"/>
      <c r="TYG2387" s="467"/>
      <c r="TYH2387" s="467"/>
      <c r="TYI2387" s="467"/>
      <c r="TYJ2387" s="467"/>
      <c r="TYK2387" s="467"/>
      <c r="TYL2387" s="467"/>
      <c r="TYM2387" s="467"/>
      <c r="TYN2387" s="467"/>
      <c r="TYO2387" s="467"/>
      <c r="TYP2387" s="467"/>
      <c r="TYQ2387" s="467"/>
      <c r="TYR2387" s="467"/>
      <c r="TYS2387" s="467"/>
      <c r="TYT2387" s="467"/>
      <c r="TYU2387" s="467"/>
      <c r="TYV2387" s="467"/>
      <c r="TYW2387" s="467"/>
      <c r="TYX2387" s="467"/>
      <c r="TYY2387" s="467"/>
      <c r="TYZ2387" s="1055"/>
      <c r="TZA2387" s="695"/>
      <c r="TZB2387" s="696"/>
      <c r="TZC2387" s="696"/>
      <c r="TZD2387" s="697"/>
      <c r="TZE2387" s="697"/>
      <c r="TZF2387" s="473"/>
      <c r="TZG2387" s="470"/>
      <c r="TZH2387" s="470"/>
      <c r="TZI2387" s="470"/>
      <c r="TZJ2387" s="677"/>
      <c r="TZK2387" s="470"/>
      <c r="TZL2387" s="467"/>
      <c r="TZM2387" s="559"/>
      <c r="TZN2387" s="467"/>
      <c r="TZO2387" s="467"/>
      <c r="TZP2387" s="467"/>
      <c r="TZQ2387" s="467"/>
      <c r="TZR2387" s="467"/>
      <c r="TZS2387" s="467"/>
      <c r="TZT2387" s="467"/>
      <c r="TZU2387" s="467"/>
      <c r="TZV2387" s="467"/>
      <c r="TZW2387" s="467"/>
      <c r="TZX2387" s="467"/>
      <c r="TZY2387" s="467"/>
      <c r="TZZ2387" s="467"/>
      <c r="UAA2387" s="467"/>
      <c r="UAB2387" s="467"/>
      <c r="UAC2387" s="467"/>
      <c r="UAD2387" s="467"/>
      <c r="UAE2387" s="467"/>
      <c r="UAF2387" s="467"/>
      <c r="UAG2387" s="467"/>
      <c r="UAH2387" s="467"/>
      <c r="UAI2387" s="467"/>
      <c r="UAJ2387" s="1055"/>
      <c r="UAK2387" s="695"/>
      <c r="UAL2387" s="696"/>
      <c r="UAM2387" s="696"/>
      <c r="UAN2387" s="697"/>
      <c r="UAO2387" s="697"/>
      <c r="UAP2387" s="473"/>
      <c r="UAQ2387" s="470"/>
      <c r="UAR2387" s="470"/>
      <c r="UAS2387" s="470"/>
      <c r="UAT2387" s="677"/>
      <c r="UAU2387" s="470"/>
      <c r="UAV2387" s="467"/>
      <c r="UAW2387" s="559"/>
      <c r="UAX2387" s="467"/>
      <c r="UAY2387" s="467"/>
      <c r="UAZ2387" s="467"/>
      <c r="UBA2387" s="467"/>
      <c r="UBB2387" s="467"/>
      <c r="UBC2387" s="467"/>
      <c r="UBD2387" s="467"/>
      <c r="UBE2387" s="467"/>
      <c r="UBF2387" s="467"/>
      <c r="UBG2387" s="467"/>
      <c r="UBH2387" s="467"/>
      <c r="UBI2387" s="467"/>
      <c r="UBJ2387" s="467"/>
      <c r="UBK2387" s="467"/>
      <c r="UBL2387" s="467"/>
      <c r="UBM2387" s="467"/>
      <c r="UBN2387" s="467"/>
      <c r="UBO2387" s="467"/>
      <c r="UBP2387" s="467"/>
      <c r="UBQ2387" s="467"/>
      <c r="UBR2387" s="467"/>
      <c r="UBS2387" s="467"/>
      <c r="UBT2387" s="1055"/>
      <c r="UBU2387" s="695"/>
      <c r="UBV2387" s="696"/>
      <c r="UBW2387" s="696"/>
      <c r="UBX2387" s="697"/>
      <c r="UBY2387" s="697"/>
      <c r="UBZ2387" s="473"/>
      <c r="UCA2387" s="470"/>
      <c r="UCB2387" s="470"/>
      <c r="UCC2387" s="470"/>
      <c r="UCD2387" s="677"/>
      <c r="UCE2387" s="470"/>
      <c r="UCF2387" s="467"/>
      <c r="UCG2387" s="559"/>
      <c r="UCH2387" s="467"/>
      <c r="UCI2387" s="467"/>
      <c r="UCJ2387" s="467"/>
      <c r="UCK2387" s="467"/>
      <c r="UCL2387" s="467"/>
      <c r="UCM2387" s="467"/>
      <c r="UCN2387" s="467"/>
      <c r="UCO2387" s="467"/>
      <c r="UCP2387" s="467"/>
      <c r="UCQ2387" s="467"/>
      <c r="UCR2387" s="467"/>
      <c r="UCS2387" s="467"/>
      <c r="UCT2387" s="467"/>
      <c r="UCU2387" s="467"/>
      <c r="UCV2387" s="467"/>
      <c r="UCW2387" s="467"/>
      <c r="UCX2387" s="467"/>
      <c r="UCY2387" s="467"/>
      <c r="UCZ2387" s="467"/>
      <c r="UDA2387" s="467"/>
      <c r="UDB2387" s="467"/>
      <c r="UDC2387" s="467"/>
      <c r="UDD2387" s="1055"/>
      <c r="UDE2387" s="695"/>
      <c r="UDF2387" s="696"/>
      <c r="UDG2387" s="696"/>
      <c r="UDH2387" s="697"/>
      <c r="UDI2387" s="697"/>
      <c r="UDJ2387" s="473"/>
      <c r="UDK2387" s="470"/>
      <c r="UDL2387" s="470"/>
      <c r="UDM2387" s="470"/>
      <c r="UDN2387" s="677"/>
      <c r="UDO2387" s="470"/>
      <c r="UDP2387" s="467"/>
      <c r="UDQ2387" s="559"/>
      <c r="UDR2387" s="467"/>
      <c r="UDS2387" s="467"/>
      <c r="UDT2387" s="467"/>
      <c r="UDU2387" s="467"/>
      <c r="UDV2387" s="467"/>
      <c r="UDW2387" s="467"/>
      <c r="UDX2387" s="467"/>
      <c r="UDY2387" s="467"/>
      <c r="UDZ2387" s="467"/>
      <c r="UEA2387" s="467"/>
      <c r="UEB2387" s="467"/>
      <c r="UEC2387" s="467"/>
      <c r="UED2387" s="467"/>
      <c r="UEE2387" s="467"/>
      <c r="UEF2387" s="467"/>
      <c r="UEG2387" s="467"/>
      <c r="UEH2387" s="467"/>
      <c r="UEI2387" s="467"/>
      <c r="UEJ2387" s="467"/>
      <c r="UEK2387" s="467"/>
      <c r="UEL2387" s="467"/>
      <c r="UEM2387" s="467"/>
      <c r="UEN2387" s="1055"/>
      <c r="UEO2387" s="695"/>
      <c r="UEP2387" s="696"/>
      <c r="UEQ2387" s="696"/>
      <c r="UER2387" s="697"/>
      <c r="UES2387" s="697"/>
      <c r="UET2387" s="473"/>
      <c r="UEU2387" s="470"/>
      <c r="UEV2387" s="470"/>
      <c r="UEW2387" s="470"/>
      <c r="UEX2387" s="677"/>
      <c r="UEY2387" s="470"/>
      <c r="UEZ2387" s="467"/>
      <c r="UFA2387" s="559"/>
      <c r="UFB2387" s="467"/>
      <c r="UFC2387" s="467"/>
      <c r="UFD2387" s="467"/>
      <c r="UFE2387" s="467"/>
      <c r="UFF2387" s="467"/>
      <c r="UFG2387" s="467"/>
      <c r="UFH2387" s="467"/>
      <c r="UFI2387" s="467"/>
      <c r="UFJ2387" s="467"/>
      <c r="UFK2387" s="467"/>
      <c r="UFL2387" s="467"/>
      <c r="UFM2387" s="467"/>
      <c r="UFN2387" s="467"/>
      <c r="UFO2387" s="467"/>
      <c r="UFP2387" s="467"/>
      <c r="UFQ2387" s="467"/>
      <c r="UFR2387" s="467"/>
      <c r="UFS2387" s="467"/>
      <c r="UFT2387" s="467"/>
      <c r="UFU2387" s="467"/>
      <c r="UFV2387" s="467"/>
      <c r="UFW2387" s="467"/>
      <c r="UFX2387" s="1055"/>
      <c r="UFY2387" s="695"/>
      <c r="UFZ2387" s="696"/>
      <c r="UGA2387" s="696"/>
      <c r="UGB2387" s="697"/>
      <c r="UGC2387" s="697"/>
      <c r="UGD2387" s="473"/>
      <c r="UGE2387" s="470"/>
      <c r="UGF2387" s="470"/>
      <c r="UGG2387" s="470"/>
      <c r="UGH2387" s="677"/>
      <c r="UGI2387" s="470"/>
      <c r="UGJ2387" s="467"/>
      <c r="UGK2387" s="559"/>
      <c r="UGL2387" s="467"/>
      <c r="UGM2387" s="467"/>
      <c r="UGN2387" s="467"/>
      <c r="UGO2387" s="467"/>
      <c r="UGP2387" s="467"/>
      <c r="UGQ2387" s="467"/>
      <c r="UGR2387" s="467"/>
      <c r="UGS2387" s="467"/>
      <c r="UGT2387" s="467"/>
      <c r="UGU2387" s="467"/>
      <c r="UGV2387" s="467"/>
      <c r="UGW2387" s="467"/>
      <c r="UGX2387" s="467"/>
      <c r="UGY2387" s="467"/>
      <c r="UGZ2387" s="467"/>
      <c r="UHA2387" s="467"/>
      <c r="UHB2387" s="467"/>
      <c r="UHC2387" s="467"/>
      <c r="UHD2387" s="467"/>
      <c r="UHE2387" s="467"/>
      <c r="UHF2387" s="467"/>
      <c r="UHG2387" s="467"/>
      <c r="UHH2387" s="1055"/>
      <c r="UHI2387" s="695"/>
      <c r="UHJ2387" s="696"/>
      <c r="UHK2387" s="696"/>
      <c r="UHL2387" s="697"/>
      <c r="UHM2387" s="697"/>
      <c r="UHN2387" s="473"/>
      <c r="UHO2387" s="470"/>
      <c r="UHP2387" s="470"/>
      <c r="UHQ2387" s="470"/>
      <c r="UHR2387" s="677"/>
      <c r="UHS2387" s="470"/>
      <c r="UHT2387" s="467"/>
      <c r="UHU2387" s="559"/>
      <c r="UHV2387" s="467"/>
      <c r="UHW2387" s="467"/>
      <c r="UHX2387" s="467"/>
      <c r="UHY2387" s="467"/>
      <c r="UHZ2387" s="467"/>
      <c r="UIA2387" s="467"/>
      <c r="UIB2387" s="467"/>
      <c r="UIC2387" s="467"/>
      <c r="UID2387" s="467"/>
      <c r="UIE2387" s="467"/>
      <c r="UIF2387" s="467"/>
      <c r="UIG2387" s="467"/>
      <c r="UIH2387" s="467"/>
      <c r="UII2387" s="467"/>
      <c r="UIJ2387" s="467"/>
      <c r="UIK2387" s="467"/>
      <c r="UIL2387" s="467"/>
      <c r="UIM2387" s="467"/>
      <c r="UIN2387" s="467"/>
      <c r="UIO2387" s="467"/>
      <c r="UIP2387" s="467"/>
      <c r="UIQ2387" s="467"/>
      <c r="UIR2387" s="1055"/>
      <c r="UIS2387" s="695"/>
      <c r="UIT2387" s="696"/>
      <c r="UIU2387" s="696"/>
      <c r="UIV2387" s="697"/>
      <c r="UIW2387" s="697"/>
      <c r="UIX2387" s="473"/>
      <c r="UIY2387" s="470"/>
      <c r="UIZ2387" s="470"/>
      <c r="UJA2387" s="470"/>
      <c r="UJB2387" s="677"/>
      <c r="UJC2387" s="470"/>
      <c r="UJD2387" s="467"/>
      <c r="UJE2387" s="559"/>
      <c r="UJF2387" s="467"/>
      <c r="UJG2387" s="467"/>
      <c r="UJH2387" s="467"/>
      <c r="UJI2387" s="467"/>
      <c r="UJJ2387" s="467"/>
      <c r="UJK2387" s="467"/>
      <c r="UJL2387" s="467"/>
      <c r="UJM2387" s="467"/>
      <c r="UJN2387" s="467"/>
      <c r="UJO2387" s="467"/>
      <c r="UJP2387" s="467"/>
      <c r="UJQ2387" s="467"/>
      <c r="UJR2387" s="467"/>
      <c r="UJS2387" s="467"/>
      <c r="UJT2387" s="467"/>
      <c r="UJU2387" s="467"/>
      <c r="UJV2387" s="467"/>
      <c r="UJW2387" s="467"/>
      <c r="UJX2387" s="467"/>
      <c r="UJY2387" s="467"/>
      <c r="UJZ2387" s="467"/>
      <c r="UKA2387" s="467"/>
      <c r="UKB2387" s="1055"/>
      <c r="UKC2387" s="695"/>
      <c r="UKD2387" s="696"/>
      <c r="UKE2387" s="696"/>
      <c r="UKF2387" s="697"/>
      <c r="UKG2387" s="697"/>
      <c r="UKH2387" s="473"/>
      <c r="UKI2387" s="470"/>
      <c r="UKJ2387" s="470"/>
      <c r="UKK2387" s="470"/>
      <c r="UKL2387" s="677"/>
      <c r="UKM2387" s="470"/>
      <c r="UKN2387" s="467"/>
      <c r="UKO2387" s="559"/>
      <c r="UKP2387" s="467"/>
      <c r="UKQ2387" s="467"/>
      <c r="UKR2387" s="467"/>
      <c r="UKS2387" s="467"/>
      <c r="UKT2387" s="467"/>
      <c r="UKU2387" s="467"/>
      <c r="UKV2387" s="467"/>
      <c r="UKW2387" s="467"/>
      <c r="UKX2387" s="467"/>
      <c r="UKY2387" s="467"/>
      <c r="UKZ2387" s="467"/>
      <c r="ULA2387" s="467"/>
      <c r="ULB2387" s="467"/>
      <c r="ULC2387" s="467"/>
      <c r="ULD2387" s="467"/>
      <c r="ULE2387" s="467"/>
      <c r="ULF2387" s="467"/>
      <c r="ULG2387" s="467"/>
      <c r="ULH2387" s="467"/>
      <c r="ULI2387" s="467"/>
      <c r="ULJ2387" s="467"/>
      <c r="ULK2387" s="467"/>
      <c r="ULL2387" s="1055"/>
      <c r="ULM2387" s="695"/>
      <c r="ULN2387" s="696"/>
      <c r="ULO2387" s="696"/>
      <c r="ULP2387" s="697"/>
      <c r="ULQ2387" s="697"/>
      <c r="ULR2387" s="473"/>
      <c r="ULS2387" s="470"/>
      <c r="ULT2387" s="470"/>
      <c r="ULU2387" s="470"/>
      <c r="ULV2387" s="677"/>
      <c r="ULW2387" s="470"/>
      <c r="ULX2387" s="467"/>
      <c r="ULY2387" s="559"/>
      <c r="ULZ2387" s="467"/>
      <c r="UMA2387" s="467"/>
      <c r="UMB2387" s="467"/>
      <c r="UMC2387" s="467"/>
      <c r="UMD2387" s="467"/>
      <c r="UME2387" s="467"/>
      <c r="UMF2387" s="467"/>
      <c r="UMG2387" s="467"/>
      <c r="UMH2387" s="467"/>
      <c r="UMI2387" s="467"/>
      <c r="UMJ2387" s="467"/>
      <c r="UMK2387" s="467"/>
      <c r="UML2387" s="467"/>
      <c r="UMM2387" s="467"/>
      <c r="UMN2387" s="467"/>
      <c r="UMO2387" s="467"/>
      <c r="UMP2387" s="467"/>
      <c r="UMQ2387" s="467"/>
      <c r="UMR2387" s="467"/>
      <c r="UMS2387" s="467"/>
      <c r="UMT2387" s="467"/>
      <c r="UMU2387" s="467"/>
      <c r="UMV2387" s="1055"/>
      <c r="UMW2387" s="695"/>
      <c r="UMX2387" s="696"/>
      <c r="UMY2387" s="696"/>
      <c r="UMZ2387" s="697"/>
      <c r="UNA2387" s="697"/>
      <c r="UNB2387" s="473"/>
      <c r="UNC2387" s="470"/>
      <c r="UND2387" s="470"/>
      <c r="UNE2387" s="470"/>
      <c r="UNF2387" s="677"/>
      <c r="UNG2387" s="470"/>
      <c r="UNH2387" s="467"/>
      <c r="UNI2387" s="559"/>
      <c r="UNJ2387" s="467"/>
      <c r="UNK2387" s="467"/>
      <c r="UNL2387" s="467"/>
      <c r="UNM2387" s="467"/>
      <c r="UNN2387" s="467"/>
      <c r="UNO2387" s="467"/>
      <c r="UNP2387" s="467"/>
      <c r="UNQ2387" s="467"/>
      <c r="UNR2387" s="467"/>
      <c r="UNS2387" s="467"/>
      <c r="UNT2387" s="467"/>
      <c r="UNU2387" s="467"/>
      <c r="UNV2387" s="467"/>
      <c r="UNW2387" s="467"/>
      <c r="UNX2387" s="467"/>
      <c r="UNY2387" s="467"/>
      <c r="UNZ2387" s="467"/>
      <c r="UOA2387" s="467"/>
      <c r="UOB2387" s="467"/>
      <c r="UOC2387" s="467"/>
      <c r="UOD2387" s="467"/>
      <c r="UOE2387" s="467"/>
      <c r="UOF2387" s="1055"/>
      <c r="UOG2387" s="695"/>
      <c r="UOH2387" s="696"/>
      <c r="UOI2387" s="696"/>
      <c r="UOJ2387" s="697"/>
      <c r="UOK2387" s="697"/>
      <c r="UOL2387" s="473"/>
      <c r="UOM2387" s="470"/>
      <c r="UON2387" s="470"/>
      <c r="UOO2387" s="470"/>
      <c r="UOP2387" s="677"/>
      <c r="UOQ2387" s="470"/>
      <c r="UOR2387" s="467"/>
      <c r="UOS2387" s="559"/>
      <c r="UOT2387" s="467"/>
      <c r="UOU2387" s="467"/>
      <c r="UOV2387" s="467"/>
      <c r="UOW2387" s="467"/>
      <c r="UOX2387" s="467"/>
      <c r="UOY2387" s="467"/>
      <c r="UOZ2387" s="467"/>
      <c r="UPA2387" s="467"/>
      <c r="UPB2387" s="467"/>
      <c r="UPC2387" s="467"/>
      <c r="UPD2387" s="467"/>
      <c r="UPE2387" s="467"/>
      <c r="UPF2387" s="467"/>
      <c r="UPG2387" s="467"/>
      <c r="UPH2387" s="467"/>
      <c r="UPI2387" s="467"/>
      <c r="UPJ2387" s="467"/>
      <c r="UPK2387" s="467"/>
      <c r="UPL2387" s="467"/>
      <c r="UPM2387" s="467"/>
      <c r="UPN2387" s="467"/>
      <c r="UPO2387" s="467"/>
      <c r="UPP2387" s="1055"/>
      <c r="UPQ2387" s="695"/>
      <c r="UPR2387" s="696"/>
      <c r="UPS2387" s="696"/>
      <c r="UPT2387" s="697"/>
      <c r="UPU2387" s="697"/>
      <c r="UPV2387" s="473"/>
      <c r="UPW2387" s="470"/>
      <c r="UPX2387" s="470"/>
      <c r="UPY2387" s="470"/>
      <c r="UPZ2387" s="677"/>
      <c r="UQA2387" s="470"/>
      <c r="UQB2387" s="467"/>
      <c r="UQC2387" s="559"/>
      <c r="UQD2387" s="467"/>
      <c r="UQE2387" s="467"/>
      <c r="UQF2387" s="467"/>
      <c r="UQG2387" s="467"/>
      <c r="UQH2387" s="467"/>
      <c r="UQI2387" s="467"/>
      <c r="UQJ2387" s="467"/>
      <c r="UQK2387" s="467"/>
      <c r="UQL2387" s="467"/>
      <c r="UQM2387" s="467"/>
      <c r="UQN2387" s="467"/>
      <c r="UQO2387" s="467"/>
      <c r="UQP2387" s="467"/>
      <c r="UQQ2387" s="467"/>
      <c r="UQR2387" s="467"/>
      <c r="UQS2387" s="467"/>
      <c r="UQT2387" s="467"/>
      <c r="UQU2387" s="467"/>
      <c r="UQV2387" s="467"/>
      <c r="UQW2387" s="467"/>
      <c r="UQX2387" s="467"/>
      <c r="UQY2387" s="467"/>
      <c r="UQZ2387" s="1055"/>
      <c r="URA2387" s="695"/>
      <c r="URB2387" s="696"/>
      <c r="URC2387" s="696"/>
      <c r="URD2387" s="697"/>
      <c r="URE2387" s="697"/>
      <c r="URF2387" s="473"/>
      <c r="URG2387" s="470"/>
      <c r="URH2387" s="470"/>
      <c r="URI2387" s="470"/>
      <c r="URJ2387" s="677"/>
      <c r="URK2387" s="470"/>
      <c r="URL2387" s="467"/>
      <c r="URM2387" s="559"/>
      <c r="URN2387" s="467"/>
      <c r="URO2387" s="467"/>
      <c r="URP2387" s="467"/>
      <c r="URQ2387" s="467"/>
      <c r="URR2387" s="467"/>
      <c r="URS2387" s="467"/>
      <c r="URT2387" s="467"/>
      <c r="URU2387" s="467"/>
      <c r="URV2387" s="467"/>
      <c r="URW2387" s="467"/>
      <c r="URX2387" s="467"/>
      <c r="URY2387" s="467"/>
      <c r="URZ2387" s="467"/>
      <c r="USA2387" s="467"/>
      <c r="USB2387" s="467"/>
      <c r="USC2387" s="467"/>
      <c r="USD2387" s="467"/>
      <c r="USE2387" s="467"/>
      <c r="USF2387" s="467"/>
      <c r="USG2387" s="467"/>
      <c r="USH2387" s="467"/>
      <c r="USI2387" s="467"/>
      <c r="USJ2387" s="1055"/>
      <c r="USK2387" s="695"/>
      <c r="USL2387" s="696"/>
      <c r="USM2387" s="696"/>
      <c r="USN2387" s="697"/>
      <c r="USO2387" s="697"/>
      <c r="USP2387" s="473"/>
      <c r="USQ2387" s="470"/>
      <c r="USR2387" s="470"/>
      <c r="USS2387" s="470"/>
      <c r="UST2387" s="677"/>
      <c r="USU2387" s="470"/>
      <c r="USV2387" s="467"/>
      <c r="USW2387" s="559"/>
      <c r="USX2387" s="467"/>
      <c r="USY2387" s="467"/>
      <c r="USZ2387" s="467"/>
      <c r="UTA2387" s="467"/>
      <c r="UTB2387" s="467"/>
      <c r="UTC2387" s="467"/>
      <c r="UTD2387" s="467"/>
      <c r="UTE2387" s="467"/>
      <c r="UTF2387" s="467"/>
      <c r="UTG2387" s="467"/>
      <c r="UTH2387" s="467"/>
      <c r="UTI2387" s="467"/>
      <c r="UTJ2387" s="467"/>
      <c r="UTK2387" s="467"/>
      <c r="UTL2387" s="467"/>
      <c r="UTM2387" s="467"/>
      <c r="UTN2387" s="467"/>
      <c r="UTO2387" s="467"/>
      <c r="UTP2387" s="467"/>
      <c r="UTQ2387" s="467"/>
      <c r="UTR2387" s="467"/>
      <c r="UTS2387" s="467"/>
      <c r="UTT2387" s="1055"/>
      <c r="UTU2387" s="695"/>
      <c r="UTV2387" s="696"/>
      <c r="UTW2387" s="696"/>
      <c r="UTX2387" s="697"/>
      <c r="UTY2387" s="697"/>
      <c r="UTZ2387" s="473"/>
      <c r="UUA2387" s="470"/>
      <c r="UUB2387" s="470"/>
      <c r="UUC2387" s="470"/>
      <c r="UUD2387" s="677"/>
      <c r="UUE2387" s="470"/>
      <c r="UUF2387" s="467"/>
      <c r="UUG2387" s="559"/>
      <c r="UUH2387" s="467"/>
      <c r="UUI2387" s="467"/>
      <c r="UUJ2387" s="467"/>
      <c r="UUK2387" s="467"/>
      <c r="UUL2387" s="467"/>
      <c r="UUM2387" s="467"/>
      <c r="UUN2387" s="467"/>
      <c r="UUO2387" s="467"/>
      <c r="UUP2387" s="467"/>
      <c r="UUQ2387" s="467"/>
      <c r="UUR2387" s="467"/>
      <c r="UUS2387" s="467"/>
      <c r="UUT2387" s="467"/>
      <c r="UUU2387" s="467"/>
      <c r="UUV2387" s="467"/>
      <c r="UUW2387" s="467"/>
      <c r="UUX2387" s="467"/>
      <c r="UUY2387" s="467"/>
      <c r="UUZ2387" s="467"/>
      <c r="UVA2387" s="467"/>
      <c r="UVB2387" s="467"/>
      <c r="UVC2387" s="467"/>
      <c r="UVD2387" s="1055"/>
      <c r="UVE2387" s="695"/>
      <c r="UVF2387" s="696"/>
      <c r="UVG2387" s="696"/>
      <c r="UVH2387" s="697"/>
      <c r="UVI2387" s="697"/>
      <c r="UVJ2387" s="473"/>
      <c r="UVK2387" s="470"/>
      <c r="UVL2387" s="470"/>
      <c r="UVM2387" s="470"/>
      <c r="UVN2387" s="677"/>
      <c r="UVO2387" s="470"/>
      <c r="UVP2387" s="467"/>
      <c r="UVQ2387" s="559"/>
      <c r="UVR2387" s="467"/>
      <c r="UVS2387" s="467"/>
      <c r="UVT2387" s="467"/>
      <c r="UVU2387" s="467"/>
      <c r="UVV2387" s="467"/>
      <c r="UVW2387" s="467"/>
      <c r="UVX2387" s="467"/>
      <c r="UVY2387" s="467"/>
      <c r="UVZ2387" s="467"/>
      <c r="UWA2387" s="467"/>
      <c r="UWB2387" s="467"/>
      <c r="UWC2387" s="467"/>
      <c r="UWD2387" s="467"/>
      <c r="UWE2387" s="467"/>
      <c r="UWF2387" s="467"/>
      <c r="UWG2387" s="467"/>
      <c r="UWH2387" s="467"/>
      <c r="UWI2387" s="467"/>
      <c r="UWJ2387" s="467"/>
      <c r="UWK2387" s="467"/>
      <c r="UWL2387" s="467"/>
      <c r="UWM2387" s="467"/>
      <c r="UWN2387" s="1055"/>
      <c r="UWO2387" s="695"/>
      <c r="UWP2387" s="696"/>
      <c r="UWQ2387" s="696"/>
      <c r="UWR2387" s="697"/>
      <c r="UWS2387" s="697"/>
      <c r="UWT2387" s="473"/>
      <c r="UWU2387" s="470"/>
      <c r="UWV2387" s="470"/>
      <c r="UWW2387" s="470"/>
      <c r="UWX2387" s="677"/>
      <c r="UWY2387" s="470"/>
      <c r="UWZ2387" s="467"/>
      <c r="UXA2387" s="559"/>
      <c r="UXB2387" s="467"/>
      <c r="UXC2387" s="467"/>
      <c r="UXD2387" s="467"/>
      <c r="UXE2387" s="467"/>
      <c r="UXF2387" s="467"/>
      <c r="UXG2387" s="467"/>
      <c r="UXH2387" s="467"/>
      <c r="UXI2387" s="467"/>
      <c r="UXJ2387" s="467"/>
      <c r="UXK2387" s="467"/>
      <c r="UXL2387" s="467"/>
      <c r="UXM2387" s="467"/>
      <c r="UXN2387" s="467"/>
      <c r="UXO2387" s="467"/>
      <c r="UXP2387" s="467"/>
      <c r="UXQ2387" s="467"/>
      <c r="UXR2387" s="467"/>
      <c r="UXS2387" s="467"/>
      <c r="UXT2387" s="467"/>
      <c r="UXU2387" s="467"/>
      <c r="UXV2387" s="467"/>
      <c r="UXW2387" s="467"/>
      <c r="UXX2387" s="1055"/>
      <c r="UXY2387" s="695"/>
      <c r="UXZ2387" s="696"/>
      <c r="UYA2387" s="696"/>
      <c r="UYB2387" s="697"/>
      <c r="UYC2387" s="697"/>
      <c r="UYD2387" s="473"/>
      <c r="UYE2387" s="470"/>
      <c r="UYF2387" s="470"/>
      <c r="UYG2387" s="470"/>
      <c r="UYH2387" s="677"/>
      <c r="UYI2387" s="470"/>
      <c r="UYJ2387" s="467"/>
      <c r="UYK2387" s="559"/>
      <c r="UYL2387" s="467"/>
      <c r="UYM2387" s="467"/>
      <c r="UYN2387" s="467"/>
      <c r="UYO2387" s="467"/>
      <c r="UYP2387" s="467"/>
      <c r="UYQ2387" s="467"/>
      <c r="UYR2387" s="467"/>
      <c r="UYS2387" s="467"/>
      <c r="UYT2387" s="467"/>
      <c r="UYU2387" s="467"/>
      <c r="UYV2387" s="467"/>
      <c r="UYW2387" s="467"/>
      <c r="UYX2387" s="467"/>
      <c r="UYY2387" s="467"/>
      <c r="UYZ2387" s="467"/>
      <c r="UZA2387" s="467"/>
      <c r="UZB2387" s="467"/>
      <c r="UZC2387" s="467"/>
      <c r="UZD2387" s="467"/>
      <c r="UZE2387" s="467"/>
      <c r="UZF2387" s="467"/>
      <c r="UZG2387" s="467"/>
      <c r="UZH2387" s="1055"/>
      <c r="UZI2387" s="695"/>
      <c r="UZJ2387" s="696"/>
      <c r="UZK2387" s="696"/>
      <c r="UZL2387" s="697"/>
      <c r="UZM2387" s="697"/>
      <c r="UZN2387" s="473"/>
      <c r="UZO2387" s="470"/>
      <c r="UZP2387" s="470"/>
      <c r="UZQ2387" s="470"/>
      <c r="UZR2387" s="677"/>
      <c r="UZS2387" s="470"/>
      <c r="UZT2387" s="467"/>
      <c r="UZU2387" s="559"/>
      <c r="UZV2387" s="467"/>
      <c r="UZW2387" s="467"/>
      <c r="UZX2387" s="467"/>
      <c r="UZY2387" s="467"/>
      <c r="UZZ2387" s="467"/>
      <c r="VAA2387" s="467"/>
      <c r="VAB2387" s="467"/>
      <c r="VAC2387" s="467"/>
      <c r="VAD2387" s="467"/>
      <c r="VAE2387" s="467"/>
      <c r="VAF2387" s="467"/>
      <c r="VAG2387" s="467"/>
      <c r="VAH2387" s="467"/>
      <c r="VAI2387" s="467"/>
      <c r="VAJ2387" s="467"/>
      <c r="VAK2387" s="467"/>
      <c r="VAL2387" s="467"/>
      <c r="VAM2387" s="467"/>
      <c r="VAN2387" s="467"/>
      <c r="VAO2387" s="467"/>
      <c r="VAP2387" s="467"/>
      <c r="VAQ2387" s="467"/>
      <c r="VAR2387" s="1055"/>
      <c r="VAS2387" s="695"/>
      <c r="VAT2387" s="696"/>
      <c r="VAU2387" s="696"/>
      <c r="VAV2387" s="697"/>
      <c r="VAW2387" s="697"/>
      <c r="VAX2387" s="473"/>
      <c r="VAY2387" s="470"/>
      <c r="VAZ2387" s="470"/>
      <c r="VBA2387" s="470"/>
      <c r="VBB2387" s="677"/>
      <c r="VBC2387" s="470"/>
      <c r="VBD2387" s="467"/>
      <c r="VBE2387" s="559"/>
      <c r="VBF2387" s="467"/>
      <c r="VBG2387" s="467"/>
      <c r="VBH2387" s="467"/>
      <c r="VBI2387" s="467"/>
      <c r="VBJ2387" s="467"/>
      <c r="VBK2387" s="467"/>
      <c r="VBL2387" s="467"/>
      <c r="VBM2387" s="467"/>
      <c r="VBN2387" s="467"/>
      <c r="VBO2387" s="467"/>
      <c r="VBP2387" s="467"/>
      <c r="VBQ2387" s="467"/>
      <c r="VBR2387" s="467"/>
      <c r="VBS2387" s="467"/>
      <c r="VBT2387" s="467"/>
      <c r="VBU2387" s="467"/>
      <c r="VBV2387" s="467"/>
      <c r="VBW2387" s="467"/>
      <c r="VBX2387" s="467"/>
      <c r="VBY2387" s="467"/>
      <c r="VBZ2387" s="467"/>
      <c r="VCA2387" s="467"/>
      <c r="VCB2387" s="1055"/>
      <c r="VCC2387" s="695"/>
      <c r="VCD2387" s="696"/>
      <c r="VCE2387" s="696"/>
      <c r="VCF2387" s="697"/>
      <c r="VCG2387" s="697"/>
      <c r="VCH2387" s="473"/>
      <c r="VCI2387" s="470"/>
      <c r="VCJ2387" s="470"/>
      <c r="VCK2387" s="470"/>
      <c r="VCL2387" s="677"/>
      <c r="VCM2387" s="470"/>
      <c r="VCN2387" s="467"/>
      <c r="VCO2387" s="559"/>
      <c r="VCP2387" s="467"/>
      <c r="VCQ2387" s="467"/>
      <c r="VCR2387" s="467"/>
      <c r="VCS2387" s="467"/>
      <c r="VCT2387" s="467"/>
      <c r="VCU2387" s="467"/>
      <c r="VCV2387" s="467"/>
      <c r="VCW2387" s="467"/>
      <c r="VCX2387" s="467"/>
      <c r="VCY2387" s="467"/>
      <c r="VCZ2387" s="467"/>
      <c r="VDA2387" s="467"/>
      <c r="VDB2387" s="467"/>
      <c r="VDC2387" s="467"/>
      <c r="VDD2387" s="467"/>
      <c r="VDE2387" s="467"/>
      <c r="VDF2387" s="467"/>
      <c r="VDG2387" s="467"/>
      <c r="VDH2387" s="467"/>
      <c r="VDI2387" s="467"/>
      <c r="VDJ2387" s="467"/>
      <c r="VDK2387" s="467"/>
      <c r="VDL2387" s="1055"/>
      <c r="VDM2387" s="695"/>
      <c r="VDN2387" s="696"/>
      <c r="VDO2387" s="696"/>
      <c r="VDP2387" s="697"/>
      <c r="VDQ2387" s="697"/>
      <c r="VDR2387" s="473"/>
      <c r="VDS2387" s="470"/>
      <c r="VDT2387" s="470"/>
      <c r="VDU2387" s="470"/>
      <c r="VDV2387" s="677"/>
      <c r="VDW2387" s="470"/>
      <c r="VDX2387" s="467"/>
      <c r="VDY2387" s="559"/>
      <c r="VDZ2387" s="467"/>
      <c r="VEA2387" s="467"/>
      <c r="VEB2387" s="467"/>
      <c r="VEC2387" s="467"/>
      <c r="VED2387" s="467"/>
      <c r="VEE2387" s="467"/>
      <c r="VEF2387" s="467"/>
      <c r="VEG2387" s="467"/>
      <c r="VEH2387" s="467"/>
      <c r="VEI2387" s="467"/>
      <c r="VEJ2387" s="467"/>
      <c r="VEK2387" s="467"/>
      <c r="VEL2387" s="467"/>
      <c r="VEM2387" s="467"/>
      <c r="VEN2387" s="467"/>
      <c r="VEO2387" s="467"/>
      <c r="VEP2387" s="467"/>
      <c r="VEQ2387" s="467"/>
      <c r="VER2387" s="467"/>
      <c r="VES2387" s="467"/>
      <c r="VET2387" s="467"/>
      <c r="VEU2387" s="467"/>
      <c r="VEV2387" s="1055"/>
      <c r="VEW2387" s="695"/>
      <c r="VEX2387" s="696"/>
      <c r="VEY2387" s="696"/>
      <c r="VEZ2387" s="697"/>
      <c r="VFA2387" s="697"/>
      <c r="VFB2387" s="473"/>
      <c r="VFC2387" s="470"/>
      <c r="VFD2387" s="470"/>
      <c r="VFE2387" s="470"/>
      <c r="VFF2387" s="677"/>
      <c r="VFG2387" s="470"/>
      <c r="VFH2387" s="467"/>
      <c r="VFI2387" s="559"/>
      <c r="VFJ2387" s="467"/>
      <c r="VFK2387" s="467"/>
      <c r="VFL2387" s="467"/>
      <c r="VFM2387" s="467"/>
      <c r="VFN2387" s="467"/>
      <c r="VFO2387" s="467"/>
      <c r="VFP2387" s="467"/>
      <c r="VFQ2387" s="467"/>
      <c r="VFR2387" s="467"/>
      <c r="VFS2387" s="467"/>
      <c r="VFT2387" s="467"/>
      <c r="VFU2387" s="467"/>
      <c r="VFV2387" s="467"/>
      <c r="VFW2387" s="467"/>
      <c r="VFX2387" s="467"/>
      <c r="VFY2387" s="467"/>
      <c r="VFZ2387" s="467"/>
      <c r="VGA2387" s="467"/>
      <c r="VGB2387" s="467"/>
      <c r="VGC2387" s="467"/>
      <c r="VGD2387" s="467"/>
      <c r="VGE2387" s="467"/>
      <c r="VGF2387" s="1055"/>
      <c r="VGG2387" s="695"/>
      <c r="VGH2387" s="696"/>
      <c r="VGI2387" s="696"/>
      <c r="VGJ2387" s="697"/>
      <c r="VGK2387" s="697"/>
      <c r="VGL2387" s="473"/>
      <c r="VGM2387" s="470"/>
      <c r="VGN2387" s="470"/>
      <c r="VGO2387" s="470"/>
      <c r="VGP2387" s="677"/>
      <c r="VGQ2387" s="470"/>
      <c r="VGR2387" s="467"/>
      <c r="VGS2387" s="559"/>
      <c r="VGT2387" s="467"/>
      <c r="VGU2387" s="467"/>
      <c r="VGV2387" s="467"/>
      <c r="VGW2387" s="467"/>
      <c r="VGX2387" s="467"/>
      <c r="VGY2387" s="467"/>
      <c r="VGZ2387" s="467"/>
      <c r="VHA2387" s="467"/>
      <c r="VHB2387" s="467"/>
      <c r="VHC2387" s="467"/>
      <c r="VHD2387" s="467"/>
      <c r="VHE2387" s="467"/>
      <c r="VHF2387" s="467"/>
      <c r="VHG2387" s="467"/>
      <c r="VHH2387" s="467"/>
      <c r="VHI2387" s="467"/>
      <c r="VHJ2387" s="467"/>
      <c r="VHK2387" s="467"/>
      <c r="VHL2387" s="467"/>
      <c r="VHM2387" s="467"/>
      <c r="VHN2387" s="467"/>
      <c r="VHO2387" s="467"/>
      <c r="VHP2387" s="1055"/>
      <c r="VHQ2387" s="695"/>
      <c r="VHR2387" s="696"/>
      <c r="VHS2387" s="696"/>
      <c r="VHT2387" s="697"/>
      <c r="VHU2387" s="697"/>
      <c r="VHV2387" s="473"/>
      <c r="VHW2387" s="470"/>
      <c r="VHX2387" s="470"/>
      <c r="VHY2387" s="470"/>
      <c r="VHZ2387" s="677"/>
      <c r="VIA2387" s="470"/>
      <c r="VIB2387" s="467"/>
      <c r="VIC2387" s="559"/>
      <c r="VID2387" s="467"/>
      <c r="VIE2387" s="467"/>
      <c r="VIF2387" s="467"/>
      <c r="VIG2387" s="467"/>
      <c r="VIH2387" s="467"/>
      <c r="VII2387" s="467"/>
      <c r="VIJ2387" s="467"/>
      <c r="VIK2387" s="467"/>
      <c r="VIL2387" s="467"/>
      <c r="VIM2387" s="467"/>
      <c r="VIN2387" s="467"/>
      <c r="VIO2387" s="467"/>
      <c r="VIP2387" s="467"/>
      <c r="VIQ2387" s="467"/>
      <c r="VIR2387" s="467"/>
      <c r="VIS2387" s="467"/>
      <c r="VIT2387" s="467"/>
      <c r="VIU2387" s="467"/>
      <c r="VIV2387" s="467"/>
      <c r="VIW2387" s="467"/>
      <c r="VIX2387" s="467"/>
      <c r="VIY2387" s="467"/>
      <c r="VIZ2387" s="1055"/>
      <c r="VJA2387" s="695"/>
      <c r="VJB2387" s="696"/>
      <c r="VJC2387" s="696"/>
      <c r="VJD2387" s="697"/>
      <c r="VJE2387" s="697"/>
      <c r="VJF2387" s="473"/>
      <c r="VJG2387" s="470"/>
      <c r="VJH2387" s="470"/>
      <c r="VJI2387" s="470"/>
      <c r="VJJ2387" s="677"/>
      <c r="VJK2387" s="470"/>
      <c r="VJL2387" s="467"/>
      <c r="VJM2387" s="559"/>
      <c r="VJN2387" s="467"/>
      <c r="VJO2387" s="467"/>
      <c r="VJP2387" s="467"/>
      <c r="VJQ2387" s="467"/>
      <c r="VJR2387" s="467"/>
      <c r="VJS2387" s="467"/>
      <c r="VJT2387" s="467"/>
      <c r="VJU2387" s="467"/>
      <c r="VJV2387" s="467"/>
      <c r="VJW2387" s="467"/>
      <c r="VJX2387" s="467"/>
      <c r="VJY2387" s="467"/>
      <c r="VJZ2387" s="467"/>
      <c r="VKA2387" s="467"/>
      <c r="VKB2387" s="467"/>
      <c r="VKC2387" s="467"/>
      <c r="VKD2387" s="467"/>
      <c r="VKE2387" s="467"/>
      <c r="VKF2387" s="467"/>
      <c r="VKG2387" s="467"/>
      <c r="VKH2387" s="467"/>
      <c r="VKI2387" s="467"/>
      <c r="VKJ2387" s="1055"/>
      <c r="VKK2387" s="695"/>
      <c r="VKL2387" s="696"/>
      <c r="VKM2387" s="696"/>
      <c r="VKN2387" s="697"/>
      <c r="VKO2387" s="697"/>
      <c r="VKP2387" s="473"/>
      <c r="VKQ2387" s="470"/>
      <c r="VKR2387" s="470"/>
      <c r="VKS2387" s="470"/>
      <c r="VKT2387" s="677"/>
      <c r="VKU2387" s="470"/>
      <c r="VKV2387" s="467"/>
      <c r="VKW2387" s="559"/>
      <c r="VKX2387" s="467"/>
      <c r="VKY2387" s="467"/>
      <c r="VKZ2387" s="467"/>
      <c r="VLA2387" s="467"/>
      <c r="VLB2387" s="467"/>
      <c r="VLC2387" s="467"/>
      <c r="VLD2387" s="467"/>
      <c r="VLE2387" s="467"/>
      <c r="VLF2387" s="467"/>
      <c r="VLG2387" s="467"/>
      <c r="VLH2387" s="467"/>
      <c r="VLI2387" s="467"/>
      <c r="VLJ2387" s="467"/>
      <c r="VLK2387" s="467"/>
      <c r="VLL2387" s="467"/>
      <c r="VLM2387" s="467"/>
      <c r="VLN2387" s="467"/>
      <c r="VLO2387" s="467"/>
      <c r="VLP2387" s="467"/>
      <c r="VLQ2387" s="467"/>
      <c r="VLR2387" s="467"/>
      <c r="VLS2387" s="467"/>
      <c r="VLT2387" s="1055"/>
      <c r="VLU2387" s="695"/>
      <c r="VLV2387" s="696"/>
      <c r="VLW2387" s="696"/>
      <c r="VLX2387" s="697"/>
      <c r="VLY2387" s="697"/>
      <c r="VLZ2387" s="473"/>
      <c r="VMA2387" s="470"/>
      <c r="VMB2387" s="470"/>
      <c r="VMC2387" s="470"/>
      <c r="VMD2387" s="677"/>
      <c r="VME2387" s="470"/>
      <c r="VMF2387" s="467"/>
      <c r="VMG2387" s="559"/>
      <c r="VMH2387" s="467"/>
      <c r="VMI2387" s="467"/>
      <c r="VMJ2387" s="467"/>
      <c r="VMK2387" s="467"/>
      <c r="VML2387" s="467"/>
      <c r="VMM2387" s="467"/>
      <c r="VMN2387" s="467"/>
      <c r="VMO2387" s="467"/>
      <c r="VMP2387" s="467"/>
      <c r="VMQ2387" s="467"/>
      <c r="VMR2387" s="467"/>
      <c r="VMS2387" s="467"/>
      <c r="VMT2387" s="467"/>
      <c r="VMU2387" s="467"/>
      <c r="VMV2387" s="467"/>
      <c r="VMW2387" s="467"/>
      <c r="VMX2387" s="467"/>
      <c r="VMY2387" s="467"/>
      <c r="VMZ2387" s="467"/>
      <c r="VNA2387" s="467"/>
      <c r="VNB2387" s="467"/>
      <c r="VNC2387" s="467"/>
      <c r="VND2387" s="1055"/>
      <c r="VNE2387" s="695"/>
      <c r="VNF2387" s="696"/>
      <c r="VNG2387" s="696"/>
      <c r="VNH2387" s="697"/>
      <c r="VNI2387" s="697"/>
      <c r="VNJ2387" s="473"/>
      <c r="VNK2387" s="470"/>
      <c r="VNL2387" s="470"/>
      <c r="VNM2387" s="470"/>
      <c r="VNN2387" s="677"/>
      <c r="VNO2387" s="470"/>
      <c r="VNP2387" s="467"/>
      <c r="VNQ2387" s="559"/>
      <c r="VNR2387" s="467"/>
      <c r="VNS2387" s="467"/>
      <c r="VNT2387" s="467"/>
      <c r="VNU2387" s="467"/>
      <c r="VNV2387" s="467"/>
      <c r="VNW2387" s="467"/>
      <c r="VNX2387" s="467"/>
      <c r="VNY2387" s="467"/>
      <c r="VNZ2387" s="467"/>
      <c r="VOA2387" s="467"/>
      <c r="VOB2387" s="467"/>
      <c r="VOC2387" s="467"/>
      <c r="VOD2387" s="467"/>
      <c r="VOE2387" s="467"/>
      <c r="VOF2387" s="467"/>
      <c r="VOG2387" s="467"/>
      <c r="VOH2387" s="467"/>
      <c r="VOI2387" s="467"/>
      <c r="VOJ2387" s="467"/>
      <c r="VOK2387" s="467"/>
      <c r="VOL2387" s="467"/>
      <c r="VOM2387" s="467"/>
      <c r="VON2387" s="1055"/>
      <c r="VOO2387" s="695"/>
      <c r="VOP2387" s="696"/>
      <c r="VOQ2387" s="696"/>
      <c r="VOR2387" s="697"/>
      <c r="VOS2387" s="697"/>
      <c r="VOT2387" s="473"/>
      <c r="VOU2387" s="470"/>
      <c r="VOV2387" s="470"/>
      <c r="VOW2387" s="470"/>
      <c r="VOX2387" s="677"/>
      <c r="VOY2387" s="470"/>
      <c r="VOZ2387" s="467"/>
      <c r="VPA2387" s="559"/>
      <c r="VPB2387" s="467"/>
      <c r="VPC2387" s="467"/>
      <c r="VPD2387" s="467"/>
      <c r="VPE2387" s="467"/>
      <c r="VPF2387" s="467"/>
      <c r="VPG2387" s="467"/>
      <c r="VPH2387" s="467"/>
      <c r="VPI2387" s="467"/>
      <c r="VPJ2387" s="467"/>
      <c r="VPK2387" s="467"/>
      <c r="VPL2387" s="467"/>
      <c r="VPM2387" s="467"/>
      <c r="VPN2387" s="467"/>
      <c r="VPO2387" s="467"/>
      <c r="VPP2387" s="467"/>
      <c r="VPQ2387" s="467"/>
      <c r="VPR2387" s="467"/>
      <c r="VPS2387" s="467"/>
      <c r="VPT2387" s="467"/>
      <c r="VPU2387" s="467"/>
      <c r="VPV2387" s="467"/>
      <c r="VPW2387" s="467"/>
      <c r="VPX2387" s="1055"/>
      <c r="VPY2387" s="695"/>
      <c r="VPZ2387" s="696"/>
      <c r="VQA2387" s="696"/>
      <c r="VQB2387" s="697"/>
      <c r="VQC2387" s="697"/>
      <c r="VQD2387" s="473"/>
      <c r="VQE2387" s="470"/>
      <c r="VQF2387" s="470"/>
      <c r="VQG2387" s="470"/>
      <c r="VQH2387" s="677"/>
      <c r="VQI2387" s="470"/>
      <c r="VQJ2387" s="467"/>
      <c r="VQK2387" s="559"/>
      <c r="VQL2387" s="467"/>
      <c r="VQM2387" s="467"/>
      <c r="VQN2387" s="467"/>
      <c r="VQO2387" s="467"/>
      <c r="VQP2387" s="467"/>
      <c r="VQQ2387" s="467"/>
      <c r="VQR2387" s="467"/>
      <c r="VQS2387" s="467"/>
      <c r="VQT2387" s="467"/>
      <c r="VQU2387" s="467"/>
      <c r="VQV2387" s="467"/>
      <c r="VQW2387" s="467"/>
      <c r="VQX2387" s="467"/>
      <c r="VQY2387" s="467"/>
      <c r="VQZ2387" s="467"/>
      <c r="VRA2387" s="467"/>
      <c r="VRB2387" s="467"/>
      <c r="VRC2387" s="467"/>
      <c r="VRD2387" s="467"/>
      <c r="VRE2387" s="467"/>
      <c r="VRF2387" s="467"/>
      <c r="VRG2387" s="467"/>
      <c r="VRH2387" s="1055"/>
      <c r="VRI2387" s="695"/>
      <c r="VRJ2387" s="696"/>
      <c r="VRK2387" s="696"/>
      <c r="VRL2387" s="697"/>
      <c r="VRM2387" s="697"/>
      <c r="VRN2387" s="473"/>
      <c r="VRO2387" s="470"/>
      <c r="VRP2387" s="470"/>
      <c r="VRQ2387" s="470"/>
      <c r="VRR2387" s="677"/>
      <c r="VRS2387" s="470"/>
      <c r="VRT2387" s="467"/>
      <c r="VRU2387" s="559"/>
      <c r="VRV2387" s="467"/>
      <c r="VRW2387" s="467"/>
      <c r="VRX2387" s="467"/>
      <c r="VRY2387" s="467"/>
      <c r="VRZ2387" s="467"/>
      <c r="VSA2387" s="467"/>
      <c r="VSB2387" s="467"/>
      <c r="VSC2387" s="467"/>
      <c r="VSD2387" s="467"/>
      <c r="VSE2387" s="467"/>
      <c r="VSF2387" s="467"/>
      <c r="VSG2387" s="467"/>
      <c r="VSH2387" s="467"/>
      <c r="VSI2387" s="467"/>
      <c r="VSJ2387" s="467"/>
      <c r="VSK2387" s="467"/>
      <c r="VSL2387" s="467"/>
      <c r="VSM2387" s="467"/>
      <c r="VSN2387" s="467"/>
      <c r="VSO2387" s="467"/>
      <c r="VSP2387" s="467"/>
      <c r="VSQ2387" s="467"/>
      <c r="VSR2387" s="1055"/>
      <c r="VSS2387" s="695"/>
      <c r="VST2387" s="696"/>
      <c r="VSU2387" s="696"/>
      <c r="VSV2387" s="697"/>
      <c r="VSW2387" s="697"/>
      <c r="VSX2387" s="473"/>
      <c r="VSY2387" s="470"/>
      <c r="VSZ2387" s="470"/>
      <c r="VTA2387" s="470"/>
      <c r="VTB2387" s="677"/>
      <c r="VTC2387" s="470"/>
      <c r="VTD2387" s="467"/>
      <c r="VTE2387" s="559"/>
      <c r="VTF2387" s="467"/>
      <c r="VTG2387" s="467"/>
      <c r="VTH2387" s="467"/>
      <c r="VTI2387" s="467"/>
      <c r="VTJ2387" s="467"/>
      <c r="VTK2387" s="467"/>
      <c r="VTL2387" s="467"/>
      <c r="VTM2387" s="467"/>
      <c r="VTN2387" s="467"/>
      <c r="VTO2387" s="467"/>
      <c r="VTP2387" s="467"/>
      <c r="VTQ2387" s="467"/>
      <c r="VTR2387" s="467"/>
      <c r="VTS2387" s="467"/>
      <c r="VTT2387" s="467"/>
      <c r="VTU2387" s="467"/>
      <c r="VTV2387" s="467"/>
      <c r="VTW2387" s="467"/>
      <c r="VTX2387" s="467"/>
      <c r="VTY2387" s="467"/>
      <c r="VTZ2387" s="467"/>
      <c r="VUA2387" s="467"/>
      <c r="VUB2387" s="1055"/>
      <c r="VUC2387" s="695"/>
      <c r="VUD2387" s="696"/>
      <c r="VUE2387" s="696"/>
      <c r="VUF2387" s="697"/>
      <c r="VUG2387" s="697"/>
      <c r="VUH2387" s="473"/>
      <c r="VUI2387" s="470"/>
      <c r="VUJ2387" s="470"/>
      <c r="VUK2387" s="470"/>
      <c r="VUL2387" s="677"/>
      <c r="VUM2387" s="470"/>
      <c r="VUN2387" s="467"/>
      <c r="VUO2387" s="559"/>
      <c r="VUP2387" s="467"/>
      <c r="VUQ2387" s="467"/>
      <c r="VUR2387" s="467"/>
      <c r="VUS2387" s="467"/>
      <c r="VUT2387" s="467"/>
      <c r="VUU2387" s="467"/>
      <c r="VUV2387" s="467"/>
      <c r="VUW2387" s="467"/>
      <c r="VUX2387" s="467"/>
      <c r="VUY2387" s="467"/>
      <c r="VUZ2387" s="467"/>
      <c r="VVA2387" s="467"/>
      <c r="VVB2387" s="467"/>
      <c r="VVC2387" s="467"/>
      <c r="VVD2387" s="467"/>
      <c r="VVE2387" s="467"/>
      <c r="VVF2387" s="467"/>
      <c r="VVG2387" s="467"/>
      <c r="VVH2387" s="467"/>
      <c r="VVI2387" s="467"/>
      <c r="VVJ2387" s="467"/>
      <c r="VVK2387" s="467"/>
      <c r="VVL2387" s="1055"/>
      <c r="VVM2387" s="695"/>
      <c r="VVN2387" s="696"/>
      <c r="VVO2387" s="696"/>
      <c r="VVP2387" s="697"/>
      <c r="VVQ2387" s="697"/>
      <c r="VVR2387" s="473"/>
      <c r="VVS2387" s="470"/>
      <c r="VVT2387" s="470"/>
      <c r="VVU2387" s="470"/>
      <c r="VVV2387" s="677"/>
      <c r="VVW2387" s="470"/>
      <c r="VVX2387" s="467"/>
      <c r="VVY2387" s="559"/>
      <c r="VVZ2387" s="467"/>
      <c r="VWA2387" s="467"/>
      <c r="VWB2387" s="467"/>
      <c r="VWC2387" s="467"/>
      <c r="VWD2387" s="467"/>
      <c r="VWE2387" s="467"/>
      <c r="VWF2387" s="467"/>
      <c r="VWG2387" s="467"/>
      <c r="VWH2387" s="467"/>
      <c r="VWI2387" s="467"/>
      <c r="VWJ2387" s="467"/>
      <c r="VWK2387" s="467"/>
      <c r="VWL2387" s="467"/>
      <c r="VWM2387" s="467"/>
      <c r="VWN2387" s="467"/>
      <c r="VWO2387" s="467"/>
      <c r="VWP2387" s="467"/>
      <c r="VWQ2387" s="467"/>
      <c r="VWR2387" s="467"/>
      <c r="VWS2387" s="467"/>
      <c r="VWT2387" s="467"/>
      <c r="VWU2387" s="467"/>
      <c r="VWV2387" s="1055"/>
      <c r="VWW2387" s="695"/>
      <c r="VWX2387" s="696"/>
      <c r="VWY2387" s="696"/>
      <c r="VWZ2387" s="697"/>
      <c r="VXA2387" s="697"/>
      <c r="VXB2387" s="473"/>
      <c r="VXC2387" s="470"/>
      <c r="VXD2387" s="470"/>
      <c r="VXE2387" s="470"/>
      <c r="VXF2387" s="677"/>
      <c r="VXG2387" s="470"/>
      <c r="VXH2387" s="467"/>
      <c r="VXI2387" s="559"/>
      <c r="VXJ2387" s="467"/>
      <c r="VXK2387" s="467"/>
      <c r="VXL2387" s="467"/>
      <c r="VXM2387" s="467"/>
      <c r="VXN2387" s="467"/>
      <c r="VXO2387" s="467"/>
      <c r="VXP2387" s="467"/>
      <c r="VXQ2387" s="467"/>
      <c r="VXR2387" s="467"/>
      <c r="VXS2387" s="467"/>
      <c r="VXT2387" s="467"/>
      <c r="VXU2387" s="467"/>
      <c r="VXV2387" s="467"/>
      <c r="VXW2387" s="467"/>
      <c r="VXX2387" s="467"/>
      <c r="VXY2387" s="467"/>
      <c r="VXZ2387" s="467"/>
      <c r="VYA2387" s="467"/>
      <c r="VYB2387" s="467"/>
      <c r="VYC2387" s="467"/>
      <c r="VYD2387" s="467"/>
      <c r="VYE2387" s="467"/>
      <c r="VYF2387" s="1055"/>
      <c r="VYG2387" s="695"/>
      <c r="VYH2387" s="696"/>
      <c r="VYI2387" s="696"/>
      <c r="VYJ2387" s="697"/>
      <c r="VYK2387" s="697"/>
      <c r="VYL2387" s="473"/>
      <c r="VYM2387" s="470"/>
      <c r="VYN2387" s="470"/>
      <c r="VYO2387" s="470"/>
      <c r="VYP2387" s="677"/>
      <c r="VYQ2387" s="470"/>
      <c r="VYR2387" s="467"/>
      <c r="VYS2387" s="559"/>
      <c r="VYT2387" s="467"/>
      <c r="VYU2387" s="467"/>
      <c r="VYV2387" s="467"/>
      <c r="VYW2387" s="467"/>
      <c r="VYX2387" s="467"/>
      <c r="VYY2387" s="467"/>
      <c r="VYZ2387" s="467"/>
      <c r="VZA2387" s="467"/>
      <c r="VZB2387" s="467"/>
      <c r="VZC2387" s="467"/>
      <c r="VZD2387" s="467"/>
      <c r="VZE2387" s="467"/>
      <c r="VZF2387" s="467"/>
      <c r="VZG2387" s="467"/>
      <c r="VZH2387" s="467"/>
      <c r="VZI2387" s="467"/>
      <c r="VZJ2387" s="467"/>
      <c r="VZK2387" s="467"/>
      <c r="VZL2387" s="467"/>
      <c r="VZM2387" s="467"/>
      <c r="VZN2387" s="467"/>
      <c r="VZO2387" s="467"/>
      <c r="VZP2387" s="1055"/>
      <c r="VZQ2387" s="695"/>
      <c r="VZR2387" s="696"/>
      <c r="VZS2387" s="696"/>
      <c r="VZT2387" s="697"/>
      <c r="VZU2387" s="697"/>
      <c r="VZV2387" s="473"/>
      <c r="VZW2387" s="470"/>
      <c r="VZX2387" s="470"/>
      <c r="VZY2387" s="470"/>
      <c r="VZZ2387" s="677"/>
      <c r="WAA2387" s="470"/>
      <c r="WAB2387" s="467"/>
      <c r="WAC2387" s="559"/>
      <c r="WAD2387" s="467"/>
      <c r="WAE2387" s="467"/>
      <c r="WAF2387" s="467"/>
      <c r="WAG2387" s="467"/>
      <c r="WAH2387" s="467"/>
      <c r="WAI2387" s="467"/>
      <c r="WAJ2387" s="467"/>
      <c r="WAK2387" s="467"/>
      <c r="WAL2387" s="467"/>
      <c r="WAM2387" s="467"/>
      <c r="WAN2387" s="467"/>
      <c r="WAO2387" s="467"/>
      <c r="WAP2387" s="467"/>
      <c r="WAQ2387" s="467"/>
      <c r="WAR2387" s="467"/>
      <c r="WAS2387" s="467"/>
      <c r="WAT2387" s="467"/>
      <c r="WAU2387" s="467"/>
      <c r="WAV2387" s="467"/>
      <c r="WAW2387" s="467"/>
      <c r="WAX2387" s="467"/>
      <c r="WAY2387" s="467"/>
      <c r="WAZ2387" s="1055"/>
      <c r="WBA2387" s="695"/>
      <c r="WBB2387" s="696"/>
      <c r="WBC2387" s="696"/>
      <c r="WBD2387" s="697"/>
      <c r="WBE2387" s="697"/>
      <c r="WBF2387" s="473"/>
      <c r="WBG2387" s="470"/>
      <c r="WBH2387" s="470"/>
      <c r="WBI2387" s="470"/>
      <c r="WBJ2387" s="677"/>
      <c r="WBK2387" s="470"/>
      <c r="WBL2387" s="467"/>
      <c r="WBM2387" s="559"/>
      <c r="WBN2387" s="467"/>
      <c r="WBO2387" s="467"/>
      <c r="WBP2387" s="467"/>
      <c r="WBQ2387" s="467"/>
      <c r="WBR2387" s="467"/>
      <c r="WBS2387" s="467"/>
      <c r="WBT2387" s="467"/>
      <c r="WBU2387" s="467"/>
      <c r="WBV2387" s="467"/>
      <c r="WBW2387" s="467"/>
      <c r="WBX2387" s="467"/>
      <c r="WBY2387" s="467"/>
      <c r="WBZ2387" s="467"/>
      <c r="WCA2387" s="467"/>
      <c r="WCB2387" s="467"/>
      <c r="WCC2387" s="467"/>
      <c r="WCD2387" s="467"/>
      <c r="WCE2387" s="467"/>
      <c r="WCF2387" s="467"/>
      <c r="WCG2387" s="467"/>
      <c r="WCH2387" s="467"/>
      <c r="WCI2387" s="467"/>
      <c r="WCJ2387" s="1055"/>
      <c r="WCK2387" s="695"/>
      <c r="WCL2387" s="696"/>
      <c r="WCM2387" s="696"/>
      <c r="WCN2387" s="697"/>
      <c r="WCO2387" s="697"/>
      <c r="WCP2387" s="473"/>
      <c r="WCQ2387" s="470"/>
      <c r="WCR2387" s="470"/>
      <c r="WCS2387" s="470"/>
      <c r="WCT2387" s="677"/>
      <c r="WCU2387" s="470"/>
      <c r="WCV2387" s="467"/>
      <c r="WCW2387" s="559"/>
      <c r="WCX2387" s="467"/>
      <c r="WCY2387" s="467"/>
      <c r="WCZ2387" s="467"/>
      <c r="WDA2387" s="467"/>
      <c r="WDB2387" s="467"/>
      <c r="WDC2387" s="467"/>
      <c r="WDD2387" s="467"/>
      <c r="WDE2387" s="467"/>
      <c r="WDF2387" s="467"/>
      <c r="WDG2387" s="467"/>
      <c r="WDH2387" s="467"/>
      <c r="WDI2387" s="467"/>
      <c r="WDJ2387" s="467"/>
      <c r="WDK2387" s="467"/>
      <c r="WDL2387" s="467"/>
      <c r="WDM2387" s="467"/>
      <c r="WDN2387" s="467"/>
      <c r="WDO2387" s="467"/>
      <c r="WDP2387" s="467"/>
      <c r="WDQ2387" s="467"/>
      <c r="WDR2387" s="467"/>
      <c r="WDS2387" s="467"/>
      <c r="WDT2387" s="1055"/>
      <c r="WDU2387" s="695"/>
      <c r="WDV2387" s="696"/>
      <c r="WDW2387" s="696"/>
      <c r="WDX2387" s="697"/>
      <c r="WDY2387" s="697"/>
      <c r="WDZ2387" s="473"/>
      <c r="WEA2387" s="470"/>
      <c r="WEB2387" s="470"/>
      <c r="WEC2387" s="470"/>
      <c r="WED2387" s="677"/>
      <c r="WEE2387" s="470"/>
      <c r="WEF2387" s="467"/>
      <c r="WEG2387" s="559"/>
      <c r="WEH2387" s="467"/>
      <c r="WEI2387" s="467"/>
      <c r="WEJ2387" s="467"/>
      <c r="WEK2387" s="467"/>
      <c r="WEL2387" s="467"/>
      <c r="WEM2387" s="467"/>
      <c r="WEN2387" s="467"/>
      <c r="WEO2387" s="467"/>
      <c r="WEP2387" s="467"/>
      <c r="WEQ2387" s="467"/>
      <c r="WER2387" s="467"/>
      <c r="WES2387" s="467"/>
      <c r="WET2387" s="467"/>
      <c r="WEU2387" s="467"/>
      <c r="WEV2387" s="467"/>
      <c r="WEW2387" s="467"/>
      <c r="WEX2387" s="467"/>
      <c r="WEY2387" s="467"/>
      <c r="WEZ2387" s="467"/>
      <c r="WFA2387" s="467"/>
      <c r="WFB2387" s="467"/>
      <c r="WFC2387" s="467"/>
      <c r="WFD2387" s="1055"/>
      <c r="WFE2387" s="695"/>
      <c r="WFF2387" s="696"/>
      <c r="WFG2387" s="696"/>
      <c r="WFH2387" s="697"/>
      <c r="WFI2387" s="697"/>
      <c r="WFJ2387" s="473"/>
      <c r="WFK2387" s="470"/>
      <c r="WFL2387" s="470"/>
      <c r="WFM2387" s="470"/>
      <c r="WFN2387" s="677"/>
      <c r="WFO2387" s="470"/>
      <c r="WFP2387" s="467"/>
      <c r="WFQ2387" s="559"/>
      <c r="WFR2387" s="467"/>
      <c r="WFS2387" s="467"/>
      <c r="WFT2387" s="467"/>
      <c r="WFU2387" s="467"/>
      <c r="WFV2387" s="467"/>
      <c r="WFW2387" s="467"/>
      <c r="WFX2387" s="467"/>
      <c r="WFY2387" s="467"/>
      <c r="WFZ2387" s="467"/>
      <c r="WGA2387" s="467"/>
      <c r="WGB2387" s="467"/>
      <c r="WGC2387" s="467"/>
      <c r="WGD2387" s="467"/>
      <c r="WGE2387" s="467"/>
      <c r="WGF2387" s="467"/>
      <c r="WGG2387" s="467"/>
      <c r="WGH2387" s="467"/>
      <c r="WGI2387" s="467"/>
      <c r="WGJ2387" s="467"/>
      <c r="WGK2387" s="467"/>
      <c r="WGL2387" s="467"/>
      <c r="WGM2387" s="467"/>
      <c r="WGN2387" s="1055"/>
      <c r="WGO2387" s="695"/>
      <c r="WGP2387" s="696"/>
      <c r="WGQ2387" s="696"/>
      <c r="WGR2387" s="697"/>
      <c r="WGS2387" s="697"/>
      <c r="WGT2387" s="473"/>
      <c r="WGU2387" s="470"/>
      <c r="WGV2387" s="470"/>
      <c r="WGW2387" s="470"/>
      <c r="WGX2387" s="677"/>
      <c r="WGY2387" s="470"/>
      <c r="WGZ2387" s="467"/>
      <c r="WHA2387" s="559"/>
      <c r="WHB2387" s="467"/>
      <c r="WHC2387" s="467"/>
      <c r="WHD2387" s="467"/>
      <c r="WHE2387" s="467"/>
      <c r="WHF2387" s="467"/>
      <c r="WHG2387" s="467"/>
      <c r="WHH2387" s="467"/>
      <c r="WHI2387" s="467"/>
      <c r="WHJ2387" s="467"/>
      <c r="WHK2387" s="467"/>
      <c r="WHL2387" s="467"/>
      <c r="WHM2387" s="467"/>
      <c r="WHN2387" s="467"/>
      <c r="WHO2387" s="467"/>
      <c r="WHP2387" s="467"/>
      <c r="WHQ2387" s="467"/>
      <c r="WHR2387" s="467"/>
      <c r="WHS2387" s="467"/>
      <c r="WHT2387" s="467"/>
      <c r="WHU2387" s="467"/>
      <c r="WHV2387" s="467"/>
      <c r="WHW2387" s="467"/>
      <c r="WHX2387" s="1055"/>
      <c r="WHY2387" s="695"/>
      <c r="WHZ2387" s="696"/>
      <c r="WIA2387" s="696"/>
      <c r="WIB2387" s="697"/>
      <c r="WIC2387" s="697"/>
      <c r="WID2387" s="473"/>
      <c r="WIE2387" s="470"/>
      <c r="WIF2387" s="470"/>
      <c r="WIG2387" s="470"/>
      <c r="WIH2387" s="677"/>
      <c r="WII2387" s="470"/>
      <c r="WIJ2387" s="467"/>
      <c r="WIK2387" s="559"/>
      <c r="WIL2387" s="467"/>
      <c r="WIM2387" s="467"/>
      <c r="WIN2387" s="467"/>
      <c r="WIO2387" s="467"/>
      <c r="WIP2387" s="467"/>
      <c r="WIQ2387" s="467"/>
      <c r="WIR2387" s="467"/>
      <c r="WIS2387" s="467"/>
      <c r="WIT2387" s="467"/>
      <c r="WIU2387" s="467"/>
      <c r="WIV2387" s="467"/>
      <c r="WIW2387" s="467"/>
      <c r="WIX2387" s="467"/>
      <c r="WIY2387" s="467"/>
      <c r="WIZ2387" s="467"/>
      <c r="WJA2387" s="467"/>
      <c r="WJB2387" s="467"/>
      <c r="WJC2387" s="467"/>
      <c r="WJD2387" s="467"/>
      <c r="WJE2387" s="467"/>
      <c r="WJF2387" s="467"/>
      <c r="WJG2387" s="467"/>
      <c r="WJH2387" s="1055"/>
      <c r="WJI2387" s="695"/>
      <c r="WJJ2387" s="696"/>
      <c r="WJK2387" s="696"/>
      <c r="WJL2387" s="697"/>
      <c r="WJM2387" s="697"/>
      <c r="WJN2387" s="473"/>
      <c r="WJO2387" s="470"/>
      <c r="WJP2387" s="470"/>
      <c r="WJQ2387" s="470"/>
      <c r="WJR2387" s="677"/>
      <c r="WJS2387" s="470"/>
      <c r="WJT2387" s="467"/>
      <c r="WJU2387" s="559"/>
      <c r="WJV2387" s="467"/>
      <c r="WJW2387" s="467"/>
      <c r="WJX2387" s="467"/>
      <c r="WJY2387" s="467"/>
      <c r="WJZ2387" s="467"/>
      <c r="WKA2387" s="467"/>
      <c r="WKB2387" s="467"/>
      <c r="WKC2387" s="467"/>
      <c r="WKD2387" s="467"/>
      <c r="WKE2387" s="467"/>
      <c r="WKF2387" s="467"/>
      <c r="WKG2387" s="467"/>
      <c r="WKH2387" s="467"/>
      <c r="WKI2387" s="467"/>
      <c r="WKJ2387" s="467"/>
      <c r="WKK2387" s="467"/>
      <c r="WKL2387" s="467"/>
      <c r="WKM2387" s="467"/>
      <c r="WKN2387" s="467"/>
      <c r="WKO2387" s="467"/>
      <c r="WKP2387" s="467"/>
      <c r="WKQ2387" s="467"/>
      <c r="WKR2387" s="1055"/>
      <c r="WKS2387" s="695"/>
      <c r="WKT2387" s="696"/>
      <c r="WKU2387" s="696"/>
      <c r="WKV2387" s="697"/>
      <c r="WKW2387" s="697"/>
      <c r="WKX2387" s="473"/>
      <c r="WKY2387" s="470"/>
      <c r="WKZ2387" s="470"/>
      <c r="WLA2387" s="470"/>
      <c r="WLB2387" s="677"/>
      <c r="WLC2387" s="470"/>
      <c r="WLD2387" s="467"/>
      <c r="WLE2387" s="559"/>
      <c r="WLF2387" s="467"/>
      <c r="WLG2387" s="467"/>
      <c r="WLH2387" s="467"/>
      <c r="WLI2387" s="467"/>
      <c r="WLJ2387" s="467"/>
      <c r="WLK2387" s="467"/>
      <c r="WLL2387" s="467"/>
      <c r="WLM2387" s="467"/>
      <c r="WLN2387" s="467"/>
      <c r="WLO2387" s="467"/>
      <c r="WLP2387" s="467"/>
      <c r="WLQ2387" s="467"/>
      <c r="WLR2387" s="467"/>
      <c r="WLS2387" s="467"/>
      <c r="WLT2387" s="467"/>
      <c r="WLU2387" s="467"/>
      <c r="WLV2387" s="467"/>
      <c r="WLW2387" s="467"/>
      <c r="WLX2387" s="467"/>
      <c r="WLY2387" s="467"/>
      <c r="WLZ2387" s="467"/>
      <c r="WMA2387" s="467"/>
      <c r="WMB2387" s="1055"/>
      <c r="WMC2387" s="695"/>
      <c r="WMD2387" s="696"/>
      <c r="WME2387" s="696"/>
      <c r="WMF2387" s="697"/>
      <c r="WMG2387" s="697"/>
      <c r="WMH2387" s="473"/>
      <c r="WMI2387" s="470"/>
      <c r="WMJ2387" s="470"/>
      <c r="WMK2387" s="470"/>
      <c r="WML2387" s="677"/>
      <c r="WMM2387" s="470"/>
      <c r="WMN2387" s="467"/>
      <c r="WMO2387" s="559"/>
      <c r="WMP2387" s="467"/>
      <c r="WMQ2387" s="467"/>
      <c r="WMR2387" s="467"/>
      <c r="WMS2387" s="467"/>
      <c r="WMT2387" s="467"/>
      <c r="WMU2387" s="467"/>
      <c r="WMV2387" s="467"/>
      <c r="WMW2387" s="467"/>
      <c r="WMX2387" s="467"/>
      <c r="WMY2387" s="467"/>
      <c r="WMZ2387" s="467"/>
      <c r="WNA2387" s="467"/>
      <c r="WNB2387" s="467"/>
      <c r="WNC2387" s="467"/>
      <c r="WND2387" s="467"/>
      <c r="WNE2387" s="467"/>
      <c r="WNF2387" s="467"/>
      <c r="WNG2387" s="467"/>
      <c r="WNH2387" s="467"/>
      <c r="WNI2387" s="467"/>
      <c r="WNJ2387" s="467"/>
      <c r="WNK2387" s="467"/>
      <c r="WNL2387" s="1055"/>
      <c r="WNM2387" s="695"/>
      <c r="WNN2387" s="696"/>
      <c r="WNO2387" s="696"/>
      <c r="WNP2387" s="697"/>
      <c r="WNQ2387" s="697"/>
      <c r="WNR2387" s="473"/>
      <c r="WNS2387" s="470"/>
      <c r="WNT2387" s="470"/>
      <c r="WNU2387" s="470"/>
      <c r="WNV2387" s="677"/>
      <c r="WNW2387" s="470"/>
      <c r="WNX2387" s="467"/>
      <c r="WNY2387" s="559"/>
      <c r="WNZ2387" s="467"/>
      <c r="WOA2387" s="467"/>
      <c r="WOB2387" s="467"/>
      <c r="WOC2387" s="467"/>
      <c r="WOD2387" s="467"/>
      <c r="WOE2387" s="467"/>
      <c r="WOF2387" s="467"/>
      <c r="WOG2387" s="467"/>
      <c r="WOH2387" s="467"/>
      <c r="WOI2387" s="467"/>
      <c r="WOJ2387" s="467"/>
      <c r="WOK2387" s="467"/>
      <c r="WOL2387" s="467"/>
      <c r="WOM2387" s="467"/>
      <c r="WON2387" s="467"/>
      <c r="WOO2387" s="467"/>
      <c r="WOP2387" s="467"/>
      <c r="WOQ2387" s="467"/>
      <c r="WOR2387" s="467"/>
      <c r="WOS2387" s="467"/>
      <c r="WOT2387" s="467"/>
      <c r="WOU2387" s="467"/>
      <c r="WOV2387" s="1055"/>
      <c r="WOW2387" s="695"/>
      <c r="WOX2387" s="696"/>
      <c r="WOY2387" s="696"/>
      <c r="WOZ2387" s="697"/>
      <c r="WPA2387" s="697"/>
      <c r="WPB2387" s="473"/>
      <c r="WPC2387" s="470"/>
      <c r="WPD2387" s="470"/>
      <c r="WPE2387" s="470"/>
      <c r="WPF2387" s="677"/>
      <c r="WPG2387" s="470"/>
      <c r="WPH2387" s="467"/>
      <c r="WPI2387" s="559"/>
      <c r="WPJ2387" s="467"/>
      <c r="WPK2387" s="467"/>
      <c r="WPL2387" s="467"/>
      <c r="WPM2387" s="467"/>
      <c r="WPN2387" s="467"/>
      <c r="WPO2387" s="467"/>
      <c r="WPP2387" s="467"/>
      <c r="WPQ2387" s="467"/>
      <c r="WPR2387" s="467"/>
      <c r="WPS2387" s="467"/>
      <c r="WPT2387" s="467"/>
      <c r="WPU2387" s="467"/>
      <c r="WPV2387" s="467"/>
      <c r="WPW2387" s="467"/>
      <c r="WPX2387" s="467"/>
      <c r="WPY2387" s="467"/>
      <c r="WPZ2387" s="467"/>
      <c r="WQA2387" s="467"/>
      <c r="WQB2387" s="467"/>
      <c r="WQC2387" s="467"/>
      <c r="WQD2387" s="467"/>
      <c r="WQE2387" s="467"/>
      <c r="WQF2387" s="1055"/>
      <c r="WQG2387" s="695"/>
      <c r="WQH2387" s="696"/>
      <c r="WQI2387" s="696"/>
      <c r="WQJ2387" s="697"/>
      <c r="WQK2387" s="697"/>
      <c r="WQL2387" s="473"/>
      <c r="WQM2387" s="470"/>
      <c r="WQN2387" s="470"/>
      <c r="WQO2387" s="470"/>
      <c r="WQP2387" s="677"/>
      <c r="WQQ2387" s="470"/>
      <c r="WQR2387" s="467"/>
      <c r="WQS2387" s="559"/>
      <c r="WQT2387" s="467"/>
      <c r="WQU2387" s="467"/>
      <c r="WQV2387" s="467"/>
      <c r="WQW2387" s="467"/>
      <c r="WQX2387" s="467"/>
      <c r="WQY2387" s="467"/>
      <c r="WQZ2387" s="467"/>
      <c r="WRA2387" s="467"/>
      <c r="WRB2387" s="467"/>
      <c r="WRC2387" s="467"/>
      <c r="WRD2387" s="467"/>
      <c r="WRE2387" s="467"/>
      <c r="WRF2387" s="467"/>
      <c r="WRG2387" s="467"/>
      <c r="WRH2387" s="467"/>
      <c r="WRI2387" s="467"/>
      <c r="WRJ2387" s="467"/>
      <c r="WRK2387" s="467"/>
      <c r="WRL2387" s="467"/>
      <c r="WRM2387" s="467"/>
      <c r="WRN2387" s="467"/>
      <c r="WRO2387" s="467"/>
      <c r="WRP2387" s="1055"/>
      <c r="WRQ2387" s="695"/>
      <c r="WRR2387" s="696"/>
      <c r="WRS2387" s="696"/>
      <c r="WRT2387" s="697"/>
      <c r="WRU2387" s="697"/>
      <c r="WRV2387" s="473"/>
      <c r="WRW2387" s="470"/>
      <c r="WRX2387" s="470"/>
      <c r="WRY2387" s="470"/>
      <c r="WRZ2387" s="677"/>
      <c r="WSA2387" s="470"/>
      <c r="WSB2387" s="467"/>
      <c r="WSC2387" s="559"/>
      <c r="WSD2387" s="467"/>
      <c r="WSE2387" s="467"/>
      <c r="WSF2387" s="467"/>
      <c r="WSG2387" s="467"/>
      <c r="WSH2387" s="467"/>
      <c r="WSI2387" s="467"/>
      <c r="WSJ2387" s="467"/>
      <c r="WSK2387" s="467"/>
      <c r="WSL2387" s="467"/>
      <c r="WSM2387" s="467"/>
      <c r="WSN2387" s="467"/>
      <c r="WSO2387" s="467"/>
      <c r="WSP2387" s="467"/>
      <c r="WSQ2387" s="467"/>
      <c r="WSR2387" s="467"/>
      <c r="WSS2387" s="467"/>
      <c r="WST2387" s="467"/>
      <c r="WSU2387" s="467"/>
      <c r="WSV2387" s="467"/>
      <c r="WSW2387" s="467"/>
      <c r="WSX2387" s="467"/>
      <c r="WSY2387" s="467"/>
      <c r="WSZ2387" s="1055"/>
      <c r="WTA2387" s="695"/>
      <c r="WTB2387" s="696"/>
      <c r="WTC2387" s="696"/>
      <c r="WTD2387" s="697"/>
      <c r="WTE2387" s="697"/>
      <c r="WTF2387" s="473"/>
      <c r="WTG2387" s="470"/>
      <c r="WTH2387" s="470"/>
      <c r="WTI2387" s="470"/>
      <c r="WTJ2387" s="677"/>
      <c r="WTK2387" s="470"/>
      <c r="WTL2387" s="467"/>
      <c r="WTM2387" s="559"/>
      <c r="WTN2387" s="467"/>
      <c r="WTO2387" s="467"/>
      <c r="WTP2387" s="467"/>
      <c r="WTQ2387" s="467"/>
      <c r="WTR2387" s="467"/>
      <c r="WTS2387" s="467"/>
      <c r="WTT2387" s="467"/>
      <c r="WTU2387" s="467"/>
      <c r="WTV2387" s="467"/>
      <c r="WTW2387" s="467"/>
      <c r="WTX2387" s="467"/>
      <c r="WTY2387" s="467"/>
      <c r="WTZ2387" s="467"/>
      <c r="WUA2387" s="467"/>
      <c r="WUB2387" s="467"/>
      <c r="WUC2387" s="467"/>
      <c r="WUD2387" s="467"/>
      <c r="WUE2387" s="467"/>
      <c r="WUF2387" s="467"/>
      <c r="WUG2387" s="467"/>
      <c r="WUH2387" s="467"/>
      <c r="WUI2387" s="467"/>
      <c r="WUJ2387" s="1055"/>
      <c r="WUK2387" s="695"/>
      <c r="WUL2387" s="696"/>
      <c r="WUM2387" s="696"/>
      <c r="WUN2387" s="697"/>
      <c r="WUO2387" s="697"/>
      <c r="WUP2387" s="473"/>
      <c r="WUQ2387" s="470"/>
      <c r="WUR2387" s="470"/>
      <c r="WUS2387" s="470"/>
      <c r="WUT2387" s="677"/>
      <c r="WUU2387" s="470"/>
      <c r="WUV2387" s="467"/>
      <c r="WUW2387" s="559"/>
      <c r="WUX2387" s="467"/>
      <c r="WUY2387" s="467"/>
      <c r="WUZ2387" s="467"/>
      <c r="WVA2387" s="467"/>
      <c r="WVB2387" s="467"/>
      <c r="WVC2387" s="467"/>
      <c r="WVD2387" s="467"/>
      <c r="WVE2387" s="467"/>
      <c r="WVF2387" s="467"/>
      <c r="WVG2387" s="467"/>
      <c r="WVH2387" s="467"/>
      <c r="WVI2387" s="467"/>
      <c r="WVJ2387" s="467"/>
      <c r="WVK2387" s="467"/>
      <c r="WVL2387" s="467"/>
      <c r="WVM2387" s="467"/>
      <c r="WVN2387" s="467"/>
      <c r="WVO2387" s="467"/>
      <c r="WVP2387" s="467"/>
      <c r="WVQ2387" s="467"/>
      <c r="WVR2387" s="467"/>
      <c r="WVS2387" s="467"/>
      <c r="WVT2387" s="1055"/>
      <c r="WVU2387" s="695"/>
      <c r="WVV2387" s="696"/>
      <c r="WVW2387" s="696"/>
      <c r="WVX2387" s="697"/>
      <c r="WVY2387" s="697"/>
      <c r="WVZ2387" s="473"/>
      <c r="WWA2387" s="470"/>
      <c r="WWB2387" s="470"/>
      <c r="WWC2387" s="470"/>
      <c r="WWD2387" s="677"/>
      <c r="WWE2387" s="470"/>
      <c r="WWF2387" s="467"/>
      <c r="WWG2387" s="559"/>
      <c r="WWH2387" s="467"/>
      <c r="WWI2387" s="467"/>
      <c r="WWJ2387" s="467"/>
      <c r="WWK2387" s="467"/>
      <c r="WWL2387" s="467"/>
      <c r="WWM2387" s="467"/>
      <c r="WWN2387" s="467"/>
      <c r="WWO2387" s="467"/>
      <c r="WWP2387" s="467"/>
      <c r="WWQ2387" s="467"/>
      <c r="WWR2387" s="467"/>
      <c r="WWS2387" s="467"/>
      <c r="WWT2387" s="467"/>
      <c r="WWU2387" s="467"/>
      <c r="WWV2387" s="467"/>
      <c r="WWW2387" s="467"/>
      <c r="WWX2387" s="467"/>
      <c r="WWY2387" s="467"/>
      <c r="WWZ2387" s="467"/>
      <c r="WXA2387" s="467"/>
      <c r="WXB2387" s="467"/>
      <c r="WXC2387" s="467"/>
      <c r="WXD2387" s="1055"/>
      <c r="WXE2387" s="695"/>
      <c r="WXF2387" s="696"/>
      <c r="WXG2387" s="696"/>
      <c r="WXH2387" s="697"/>
      <c r="WXI2387" s="697"/>
      <c r="WXJ2387" s="473"/>
      <c r="WXK2387" s="470"/>
      <c r="WXL2387" s="470"/>
      <c r="WXM2387" s="470"/>
      <c r="WXN2387" s="677"/>
      <c r="WXO2387" s="470"/>
      <c r="WXP2387" s="467"/>
      <c r="WXQ2387" s="559"/>
      <c r="WXR2387" s="467"/>
      <c r="WXS2387" s="467"/>
      <c r="WXT2387" s="467"/>
      <c r="WXU2387" s="467"/>
      <c r="WXV2387" s="467"/>
      <c r="WXW2387" s="467"/>
      <c r="WXX2387" s="467"/>
      <c r="WXY2387" s="467"/>
      <c r="WXZ2387" s="467"/>
      <c r="WYA2387" s="467"/>
      <c r="WYB2387" s="467"/>
      <c r="WYC2387" s="467"/>
      <c r="WYD2387" s="467"/>
      <c r="WYE2387" s="467"/>
      <c r="WYF2387" s="467"/>
      <c r="WYG2387" s="467"/>
      <c r="WYH2387" s="467"/>
      <c r="WYI2387" s="467"/>
      <c r="WYJ2387" s="467"/>
      <c r="WYK2387" s="467"/>
      <c r="WYL2387" s="467"/>
      <c r="WYM2387" s="467"/>
      <c r="WYN2387" s="1055"/>
      <c r="WYO2387" s="695"/>
      <c r="WYP2387" s="696"/>
      <c r="WYQ2387" s="696"/>
      <c r="WYR2387" s="697"/>
      <c r="WYS2387" s="697"/>
      <c r="WYT2387" s="473"/>
      <c r="WYU2387" s="470"/>
      <c r="WYV2387" s="470"/>
      <c r="WYW2387" s="470"/>
      <c r="WYX2387" s="677"/>
      <c r="WYY2387" s="470"/>
      <c r="WYZ2387" s="467"/>
      <c r="WZA2387" s="559"/>
      <c r="WZB2387" s="467"/>
      <c r="WZC2387" s="467"/>
      <c r="WZD2387" s="467"/>
      <c r="WZE2387" s="467"/>
      <c r="WZF2387" s="467"/>
      <c r="WZG2387" s="467"/>
      <c r="WZH2387" s="467"/>
      <c r="WZI2387" s="467"/>
      <c r="WZJ2387" s="467"/>
      <c r="WZK2387" s="467"/>
      <c r="WZL2387" s="467"/>
      <c r="WZM2387" s="467"/>
      <c r="WZN2387" s="467"/>
      <c r="WZO2387" s="467"/>
      <c r="WZP2387" s="467"/>
      <c r="WZQ2387" s="467"/>
      <c r="WZR2387" s="467"/>
      <c r="WZS2387" s="467"/>
      <c r="WZT2387" s="467"/>
      <c r="WZU2387" s="467"/>
      <c r="WZV2387" s="467"/>
      <c r="WZW2387" s="467"/>
      <c r="WZX2387" s="1055"/>
      <c r="WZY2387" s="695"/>
      <c r="WZZ2387" s="696"/>
      <c r="XAA2387" s="696"/>
      <c r="XAB2387" s="697"/>
      <c r="XAC2387" s="697"/>
      <c r="XAD2387" s="473"/>
      <c r="XAE2387" s="470"/>
      <c r="XAF2387" s="470"/>
      <c r="XAG2387" s="470"/>
      <c r="XAH2387" s="677"/>
      <c r="XAI2387" s="470"/>
      <c r="XAJ2387" s="467"/>
      <c r="XAK2387" s="559"/>
      <c r="XAL2387" s="467"/>
      <c r="XAM2387" s="467"/>
      <c r="XAN2387" s="467"/>
      <c r="XAO2387" s="467"/>
      <c r="XAP2387" s="467"/>
      <c r="XAQ2387" s="467"/>
      <c r="XAR2387" s="467"/>
      <c r="XAS2387" s="467"/>
      <c r="XAT2387" s="467"/>
      <c r="XAU2387" s="467"/>
      <c r="XAV2387" s="467"/>
      <c r="XAW2387" s="467"/>
      <c r="XAX2387" s="467"/>
      <c r="XAY2387" s="467"/>
      <c r="XAZ2387" s="467"/>
      <c r="XBA2387" s="467"/>
      <c r="XBB2387" s="467"/>
      <c r="XBC2387" s="467"/>
      <c r="XBD2387" s="467"/>
      <c r="XBE2387" s="467"/>
      <c r="XBF2387" s="467"/>
      <c r="XBG2387" s="467"/>
      <c r="XBH2387" s="1055"/>
      <c r="XBI2387" s="695"/>
      <c r="XBJ2387" s="696"/>
      <c r="XBK2387" s="696"/>
      <c r="XBL2387" s="697"/>
      <c r="XBM2387" s="697"/>
      <c r="XBN2387" s="473"/>
      <c r="XBO2387" s="470"/>
      <c r="XBP2387" s="470"/>
      <c r="XBQ2387" s="470"/>
      <c r="XBR2387" s="677"/>
      <c r="XBS2387" s="470"/>
      <c r="XBT2387" s="467"/>
      <c r="XBU2387" s="559"/>
      <c r="XBV2387" s="467"/>
      <c r="XBW2387" s="467"/>
      <c r="XBX2387" s="467"/>
      <c r="XBY2387" s="467"/>
      <c r="XBZ2387" s="467"/>
      <c r="XCA2387" s="467"/>
      <c r="XCB2387" s="467"/>
      <c r="XCC2387" s="467"/>
      <c r="XCD2387" s="467"/>
      <c r="XCE2387" s="467"/>
      <c r="XCF2387" s="467"/>
      <c r="XCG2387" s="467"/>
      <c r="XCH2387" s="467"/>
      <c r="XCI2387" s="467"/>
      <c r="XCJ2387" s="467"/>
      <c r="XCK2387" s="467"/>
      <c r="XCL2387" s="467"/>
      <c r="XCM2387" s="467"/>
      <c r="XCN2387" s="467"/>
      <c r="XCO2387" s="467"/>
      <c r="XCP2387" s="467"/>
      <c r="XCQ2387" s="467"/>
      <c r="XCR2387" s="1055"/>
      <c r="XCS2387" s="695"/>
      <c r="XCT2387" s="696"/>
      <c r="XCU2387" s="696"/>
      <c r="XCV2387" s="697"/>
      <c r="XCW2387" s="697"/>
      <c r="XCX2387" s="473"/>
      <c r="XCY2387" s="470"/>
      <c r="XCZ2387" s="470"/>
      <c r="XDA2387" s="470"/>
      <c r="XDB2387" s="677"/>
      <c r="XDC2387" s="470"/>
      <c r="XDD2387" s="467"/>
      <c r="XDE2387" s="559"/>
      <c r="XDF2387" s="467"/>
      <c r="XDG2387" s="467"/>
      <c r="XDH2387" s="467"/>
      <c r="XDI2387" s="467"/>
      <c r="XDJ2387" s="467"/>
      <c r="XDK2387" s="467"/>
      <c r="XDL2387" s="467"/>
      <c r="XDM2387" s="467"/>
      <c r="XDN2387" s="467"/>
      <c r="XDO2387" s="467"/>
      <c r="XDP2387" s="467"/>
      <c r="XDQ2387" s="467"/>
      <c r="XDR2387" s="467"/>
      <c r="XDS2387" s="467"/>
      <c r="XDT2387" s="467"/>
      <c r="XDU2387" s="467"/>
      <c r="XDV2387" s="467"/>
      <c r="XDW2387" s="467"/>
      <c r="XDX2387" s="467"/>
      <c r="XDY2387" s="467"/>
      <c r="XDZ2387" s="467"/>
      <c r="XEA2387" s="467"/>
      <c r="XEB2387" s="1055"/>
      <c r="XEC2387" s="695"/>
      <c r="XED2387" s="696"/>
      <c r="XEE2387" s="696"/>
      <c r="XEF2387" s="697"/>
    </row>
    <row r="2388" spans="1:16360" ht="14.45" customHeight="1" outlineLevel="1" x14ac:dyDescent="0.25">
      <c r="A2388" s="878">
        <v>216</v>
      </c>
      <c r="B2388" s="690">
        <v>264</v>
      </c>
      <c r="C2388" s="1215" t="s">
        <v>3344</v>
      </c>
      <c r="D2388" s="773" t="s">
        <v>3393</v>
      </c>
      <c r="E2388" s="755"/>
      <c r="F2388" s="1110"/>
      <c r="G2388" s="755"/>
      <c r="H2388" s="755"/>
      <c r="I2388" s="755"/>
      <c r="J2388" s="755"/>
      <c r="K2388" s="755"/>
      <c r="L2388" s="755"/>
      <c r="M2388" s="755" t="s">
        <v>830</v>
      </c>
      <c r="N2388" s="755"/>
      <c r="O2388" s="1236">
        <v>470.96</v>
      </c>
      <c r="P2388" s="697"/>
      <c r="Q2388" s="697"/>
      <c r="R2388" s="473"/>
      <c r="S2388" s="470"/>
      <c r="T2388" s="470"/>
      <c r="U2388" s="470"/>
      <c r="V2388" s="677"/>
      <c r="W2388" s="470"/>
      <c r="X2388" s="467"/>
      <c r="Y2388" s="559"/>
      <c r="Z2388" s="467"/>
      <c r="AA2388" s="467"/>
      <c r="AB2388" s="467"/>
      <c r="AC2388" s="467"/>
      <c r="AD2388" s="467"/>
      <c r="AE2388" s="467"/>
      <c r="AF2388" s="467"/>
      <c r="AG2388" s="467"/>
      <c r="AH2388" s="467"/>
      <c r="AI2388" s="467"/>
      <c r="AJ2388" s="467"/>
      <c r="AK2388" s="467"/>
      <c r="AL2388" s="467"/>
      <c r="AM2388" s="467"/>
      <c r="AN2388" s="467"/>
      <c r="AO2388" s="467"/>
      <c r="AP2388" s="467"/>
      <c r="AQ2388" s="467"/>
      <c r="AR2388" s="467"/>
      <c r="AS2388" s="467"/>
      <c r="AT2388" s="467"/>
      <c r="AU2388" s="467"/>
      <c r="AV2388" s="1055"/>
      <c r="AW2388" s="695"/>
      <c r="AX2388" s="696"/>
      <c r="AY2388" s="696"/>
      <c r="AZ2388" s="697"/>
      <c r="BA2388" s="697"/>
      <c r="BB2388" s="473"/>
      <c r="BC2388" s="470"/>
      <c r="BD2388" s="470"/>
      <c r="BE2388" s="470"/>
      <c r="BF2388" s="677"/>
      <c r="BG2388" s="470"/>
      <c r="BH2388" s="467"/>
      <c r="BI2388" s="559"/>
      <c r="BJ2388" s="467"/>
      <c r="BK2388" s="467"/>
      <c r="BL2388" s="467"/>
      <c r="BM2388" s="467"/>
      <c r="BN2388" s="467"/>
      <c r="BO2388" s="467"/>
      <c r="BP2388" s="467"/>
      <c r="BQ2388" s="467"/>
      <c r="BR2388" s="467"/>
      <c r="BS2388" s="467"/>
      <c r="BT2388" s="467"/>
      <c r="BU2388" s="467"/>
      <c r="BV2388" s="467"/>
      <c r="BW2388" s="467"/>
      <c r="BX2388" s="467"/>
      <c r="BY2388" s="467"/>
      <c r="BZ2388" s="467"/>
      <c r="CA2388" s="467"/>
      <c r="CB2388" s="467"/>
      <c r="CC2388" s="467"/>
      <c r="CD2388" s="467"/>
      <c r="CE2388" s="467"/>
      <c r="CF2388" s="1055"/>
      <c r="CG2388" s="695"/>
      <c r="CH2388" s="696"/>
      <c r="CI2388" s="696"/>
      <c r="CJ2388" s="697"/>
      <c r="CK2388" s="697"/>
      <c r="CL2388" s="473"/>
      <c r="CM2388" s="470"/>
      <c r="CN2388" s="470"/>
      <c r="CO2388" s="470"/>
      <c r="CP2388" s="677"/>
      <c r="CQ2388" s="470"/>
      <c r="CR2388" s="467"/>
      <c r="CS2388" s="559"/>
      <c r="CT2388" s="467"/>
      <c r="CU2388" s="467"/>
      <c r="CV2388" s="467"/>
      <c r="CW2388" s="467"/>
      <c r="CX2388" s="467"/>
      <c r="CY2388" s="467"/>
      <c r="CZ2388" s="467"/>
      <c r="DA2388" s="467"/>
      <c r="DB2388" s="467"/>
      <c r="DC2388" s="467"/>
      <c r="DD2388" s="467"/>
      <c r="DE2388" s="467"/>
      <c r="DF2388" s="467"/>
      <c r="DG2388" s="467"/>
      <c r="DH2388" s="467"/>
      <c r="DI2388" s="467"/>
      <c r="DJ2388" s="467"/>
      <c r="DK2388" s="467"/>
      <c r="DL2388" s="467"/>
      <c r="DM2388" s="467"/>
      <c r="DN2388" s="467"/>
      <c r="DO2388" s="467"/>
      <c r="DP2388" s="1055"/>
      <c r="DQ2388" s="695"/>
      <c r="DR2388" s="696"/>
      <c r="DS2388" s="696"/>
      <c r="DT2388" s="697"/>
      <c r="DU2388" s="697"/>
      <c r="DV2388" s="473"/>
      <c r="DW2388" s="470"/>
      <c r="DX2388" s="470"/>
      <c r="DY2388" s="470"/>
      <c r="DZ2388" s="677"/>
      <c r="EA2388" s="470"/>
      <c r="EB2388" s="467"/>
      <c r="EC2388" s="559"/>
      <c r="ED2388" s="467"/>
      <c r="EE2388" s="467"/>
      <c r="EF2388" s="467"/>
      <c r="EG2388" s="467"/>
      <c r="EH2388" s="467"/>
      <c r="EI2388" s="467"/>
      <c r="EJ2388" s="467"/>
      <c r="EK2388" s="467"/>
      <c r="EL2388" s="467"/>
      <c r="EM2388" s="467"/>
      <c r="EN2388" s="467"/>
      <c r="EO2388" s="467"/>
      <c r="EP2388" s="467"/>
      <c r="EQ2388" s="467"/>
      <c r="ER2388" s="467"/>
      <c r="ES2388" s="467"/>
      <c r="ET2388" s="467"/>
      <c r="EU2388" s="467"/>
      <c r="EV2388" s="467"/>
      <c r="EW2388" s="467"/>
      <c r="EX2388" s="467"/>
      <c r="EY2388" s="467"/>
      <c r="EZ2388" s="1055"/>
      <c r="FA2388" s="695"/>
      <c r="FB2388" s="696"/>
      <c r="FC2388" s="696"/>
      <c r="FD2388" s="697"/>
      <c r="FE2388" s="697"/>
      <c r="FF2388" s="473"/>
      <c r="FG2388" s="470"/>
      <c r="FH2388" s="470"/>
      <c r="FI2388" s="470"/>
      <c r="FJ2388" s="677"/>
      <c r="FK2388" s="470"/>
      <c r="FL2388" s="467"/>
      <c r="FM2388" s="559"/>
      <c r="FN2388" s="467"/>
      <c r="FO2388" s="467"/>
      <c r="FP2388" s="467"/>
      <c r="FQ2388" s="467"/>
      <c r="FR2388" s="467"/>
      <c r="FS2388" s="467"/>
      <c r="FT2388" s="467"/>
      <c r="FU2388" s="467"/>
      <c r="FV2388" s="467"/>
      <c r="FW2388" s="467"/>
      <c r="FX2388" s="467"/>
      <c r="FY2388" s="467"/>
      <c r="FZ2388" s="467"/>
      <c r="GA2388" s="467"/>
      <c r="GB2388" s="467"/>
      <c r="GC2388" s="467"/>
      <c r="GD2388" s="467"/>
      <c r="GE2388" s="467"/>
      <c r="GF2388" s="467"/>
      <c r="GG2388" s="467"/>
      <c r="GH2388" s="467"/>
      <c r="GI2388" s="467"/>
      <c r="GJ2388" s="1055"/>
      <c r="GK2388" s="695"/>
      <c r="GL2388" s="696"/>
      <c r="GM2388" s="696"/>
      <c r="GN2388" s="697"/>
      <c r="GO2388" s="697"/>
      <c r="GP2388" s="473"/>
      <c r="GQ2388" s="470"/>
      <c r="GR2388" s="470"/>
      <c r="GS2388" s="470"/>
      <c r="GT2388" s="677"/>
      <c r="GU2388" s="470"/>
      <c r="GV2388" s="467"/>
      <c r="GW2388" s="559"/>
      <c r="GX2388" s="467"/>
      <c r="GY2388" s="467"/>
      <c r="GZ2388" s="467"/>
      <c r="HA2388" s="467"/>
      <c r="HB2388" s="467"/>
      <c r="HC2388" s="467"/>
      <c r="HD2388" s="467"/>
      <c r="HE2388" s="467"/>
      <c r="HF2388" s="467"/>
      <c r="HG2388" s="467"/>
      <c r="HH2388" s="467"/>
      <c r="HI2388" s="467"/>
      <c r="HJ2388" s="467"/>
      <c r="HK2388" s="467"/>
      <c r="HL2388" s="467"/>
      <c r="HM2388" s="467"/>
      <c r="HN2388" s="467"/>
      <c r="HO2388" s="467"/>
      <c r="HP2388" s="467"/>
      <c r="HQ2388" s="467"/>
      <c r="HR2388" s="467"/>
      <c r="HS2388" s="467"/>
      <c r="HT2388" s="1055"/>
      <c r="HU2388" s="695"/>
      <c r="HV2388" s="696"/>
      <c r="HW2388" s="696"/>
      <c r="HX2388" s="697"/>
      <c r="HY2388" s="697"/>
      <c r="HZ2388" s="473"/>
      <c r="IA2388" s="470"/>
      <c r="IB2388" s="470"/>
      <c r="IC2388" s="470"/>
      <c r="ID2388" s="677"/>
      <c r="IE2388" s="470"/>
      <c r="IF2388" s="467"/>
      <c r="IG2388" s="559"/>
      <c r="IH2388" s="467"/>
      <c r="II2388" s="467"/>
      <c r="IJ2388" s="467"/>
      <c r="IK2388" s="467"/>
      <c r="IL2388" s="467"/>
      <c r="IM2388" s="467"/>
      <c r="IN2388" s="467"/>
      <c r="IO2388" s="467"/>
      <c r="IP2388" s="467"/>
      <c r="IQ2388" s="467"/>
      <c r="IR2388" s="467"/>
      <c r="IS2388" s="467"/>
      <c r="IT2388" s="467"/>
      <c r="IU2388" s="467"/>
      <c r="IV2388" s="467"/>
      <c r="IW2388" s="467"/>
      <c r="IX2388" s="467"/>
      <c r="IY2388" s="467"/>
      <c r="IZ2388" s="467"/>
      <c r="JA2388" s="467"/>
      <c r="JB2388" s="467"/>
      <c r="JC2388" s="467"/>
      <c r="JD2388" s="1055"/>
      <c r="JE2388" s="695"/>
      <c r="JF2388" s="696"/>
      <c r="JG2388" s="696"/>
      <c r="JH2388" s="697"/>
      <c r="JI2388" s="697"/>
      <c r="JJ2388" s="473"/>
      <c r="JK2388" s="470"/>
      <c r="JL2388" s="470"/>
      <c r="JM2388" s="470"/>
      <c r="JN2388" s="677"/>
      <c r="JO2388" s="470"/>
      <c r="JP2388" s="467"/>
      <c r="JQ2388" s="559"/>
      <c r="JR2388" s="467"/>
      <c r="JS2388" s="467"/>
      <c r="JT2388" s="467"/>
      <c r="JU2388" s="467"/>
      <c r="JV2388" s="467"/>
      <c r="JW2388" s="467"/>
      <c r="JX2388" s="467"/>
      <c r="JY2388" s="467"/>
      <c r="JZ2388" s="467"/>
      <c r="KA2388" s="467"/>
      <c r="KB2388" s="467"/>
      <c r="KC2388" s="467"/>
      <c r="KD2388" s="467"/>
      <c r="KE2388" s="467"/>
      <c r="KF2388" s="467"/>
      <c r="KG2388" s="467"/>
      <c r="KH2388" s="467"/>
      <c r="KI2388" s="467"/>
      <c r="KJ2388" s="467"/>
      <c r="KK2388" s="467"/>
      <c r="KL2388" s="467"/>
      <c r="KM2388" s="467"/>
      <c r="KN2388" s="1055"/>
      <c r="KO2388" s="695"/>
      <c r="KP2388" s="696"/>
      <c r="KQ2388" s="696"/>
      <c r="KR2388" s="697"/>
      <c r="KS2388" s="697"/>
      <c r="KT2388" s="473"/>
      <c r="KU2388" s="470"/>
      <c r="KV2388" s="470"/>
      <c r="KW2388" s="470"/>
      <c r="KX2388" s="677"/>
      <c r="KY2388" s="470"/>
      <c r="KZ2388" s="467"/>
      <c r="LA2388" s="559"/>
      <c r="LB2388" s="467"/>
      <c r="LC2388" s="467"/>
      <c r="LD2388" s="467"/>
      <c r="LE2388" s="467"/>
      <c r="LF2388" s="467"/>
      <c r="LG2388" s="467"/>
      <c r="LH2388" s="467"/>
      <c r="LI2388" s="467"/>
      <c r="LJ2388" s="467"/>
      <c r="LK2388" s="467"/>
      <c r="LL2388" s="467"/>
      <c r="LM2388" s="467"/>
      <c r="LN2388" s="467"/>
      <c r="LO2388" s="467"/>
      <c r="LP2388" s="467"/>
      <c r="LQ2388" s="467"/>
      <c r="LR2388" s="467"/>
      <c r="LS2388" s="467"/>
      <c r="LT2388" s="467"/>
      <c r="LU2388" s="467"/>
      <c r="LV2388" s="467"/>
      <c r="LW2388" s="467"/>
      <c r="LX2388" s="1055"/>
      <c r="LY2388" s="695"/>
      <c r="LZ2388" s="696"/>
      <c r="MA2388" s="696"/>
      <c r="MB2388" s="697"/>
      <c r="MC2388" s="697"/>
      <c r="MD2388" s="473"/>
      <c r="ME2388" s="470"/>
      <c r="MF2388" s="470"/>
      <c r="MG2388" s="470"/>
      <c r="MH2388" s="677"/>
      <c r="MI2388" s="470"/>
      <c r="MJ2388" s="467"/>
      <c r="MK2388" s="559"/>
      <c r="ML2388" s="467"/>
      <c r="MM2388" s="467"/>
      <c r="MN2388" s="467"/>
      <c r="MO2388" s="467"/>
      <c r="MP2388" s="467"/>
      <c r="MQ2388" s="467"/>
      <c r="MR2388" s="467"/>
      <c r="MS2388" s="467"/>
      <c r="MT2388" s="467"/>
      <c r="MU2388" s="467"/>
      <c r="MV2388" s="467"/>
      <c r="MW2388" s="467"/>
      <c r="MX2388" s="467"/>
      <c r="MY2388" s="467"/>
      <c r="MZ2388" s="467"/>
      <c r="NA2388" s="467"/>
      <c r="NB2388" s="467"/>
      <c r="NC2388" s="467"/>
      <c r="ND2388" s="467"/>
      <c r="NE2388" s="467"/>
      <c r="NF2388" s="467"/>
      <c r="NG2388" s="467"/>
      <c r="NH2388" s="1055"/>
      <c r="NI2388" s="695"/>
      <c r="NJ2388" s="696"/>
      <c r="NK2388" s="696"/>
      <c r="NL2388" s="697"/>
      <c r="NM2388" s="697"/>
      <c r="NN2388" s="473"/>
      <c r="NO2388" s="470"/>
      <c r="NP2388" s="470"/>
      <c r="NQ2388" s="470"/>
      <c r="NR2388" s="677"/>
      <c r="NS2388" s="470"/>
      <c r="NT2388" s="467"/>
      <c r="NU2388" s="559"/>
      <c r="NV2388" s="467"/>
      <c r="NW2388" s="467"/>
      <c r="NX2388" s="467"/>
      <c r="NY2388" s="467"/>
      <c r="NZ2388" s="467"/>
      <c r="OA2388" s="467"/>
      <c r="OB2388" s="467"/>
      <c r="OC2388" s="467"/>
      <c r="OD2388" s="467"/>
      <c r="OE2388" s="467"/>
      <c r="OF2388" s="467"/>
      <c r="OG2388" s="467"/>
      <c r="OH2388" s="467"/>
      <c r="OI2388" s="467"/>
      <c r="OJ2388" s="467"/>
      <c r="OK2388" s="467"/>
      <c r="OL2388" s="467"/>
      <c r="OM2388" s="467"/>
      <c r="ON2388" s="467"/>
      <c r="OO2388" s="467"/>
      <c r="OP2388" s="467"/>
      <c r="OQ2388" s="467"/>
      <c r="OR2388" s="1055"/>
      <c r="OS2388" s="695"/>
      <c r="OT2388" s="696"/>
      <c r="OU2388" s="696"/>
      <c r="OV2388" s="697"/>
      <c r="OW2388" s="697"/>
      <c r="OX2388" s="473"/>
      <c r="OY2388" s="470"/>
      <c r="OZ2388" s="470"/>
      <c r="PA2388" s="470"/>
      <c r="PB2388" s="677"/>
      <c r="PC2388" s="470"/>
      <c r="PD2388" s="467"/>
      <c r="PE2388" s="559"/>
      <c r="PF2388" s="467"/>
      <c r="PG2388" s="467"/>
      <c r="PH2388" s="467"/>
      <c r="PI2388" s="467"/>
      <c r="PJ2388" s="467"/>
      <c r="PK2388" s="467"/>
      <c r="PL2388" s="467"/>
      <c r="PM2388" s="467"/>
      <c r="PN2388" s="467"/>
      <c r="PO2388" s="467"/>
      <c r="PP2388" s="467"/>
      <c r="PQ2388" s="467"/>
      <c r="PR2388" s="467"/>
      <c r="PS2388" s="467"/>
      <c r="PT2388" s="467"/>
      <c r="PU2388" s="467"/>
      <c r="PV2388" s="467"/>
      <c r="PW2388" s="467"/>
      <c r="PX2388" s="467"/>
      <c r="PY2388" s="467"/>
      <c r="PZ2388" s="467"/>
      <c r="QA2388" s="467"/>
      <c r="QB2388" s="1055"/>
      <c r="QC2388" s="695"/>
      <c r="QD2388" s="696"/>
      <c r="QE2388" s="696"/>
      <c r="QF2388" s="697"/>
      <c r="QG2388" s="697"/>
      <c r="QH2388" s="473"/>
      <c r="QI2388" s="470"/>
      <c r="QJ2388" s="470"/>
      <c r="QK2388" s="470"/>
      <c r="QL2388" s="677"/>
      <c r="QM2388" s="470"/>
      <c r="QN2388" s="467"/>
      <c r="QO2388" s="559"/>
      <c r="QP2388" s="467"/>
      <c r="QQ2388" s="467"/>
      <c r="QR2388" s="467"/>
      <c r="QS2388" s="467"/>
      <c r="QT2388" s="467"/>
      <c r="QU2388" s="467"/>
      <c r="QV2388" s="467"/>
      <c r="QW2388" s="467"/>
      <c r="QX2388" s="467"/>
      <c r="QY2388" s="467"/>
      <c r="QZ2388" s="467"/>
      <c r="RA2388" s="467"/>
      <c r="RB2388" s="467"/>
      <c r="RC2388" s="467"/>
      <c r="RD2388" s="467"/>
      <c r="RE2388" s="467"/>
      <c r="RF2388" s="467"/>
      <c r="RG2388" s="467"/>
      <c r="RH2388" s="467"/>
      <c r="RI2388" s="467"/>
      <c r="RJ2388" s="467"/>
      <c r="RK2388" s="467"/>
      <c r="RL2388" s="1055"/>
      <c r="RM2388" s="695"/>
      <c r="RN2388" s="696"/>
      <c r="RO2388" s="696"/>
      <c r="RP2388" s="697"/>
      <c r="RQ2388" s="697"/>
      <c r="RR2388" s="473"/>
      <c r="RS2388" s="470"/>
      <c r="RT2388" s="470"/>
      <c r="RU2388" s="470"/>
      <c r="RV2388" s="677"/>
      <c r="RW2388" s="470"/>
      <c r="RX2388" s="467"/>
      <c r="RY2388" s="559"/>
      <c r="RZ2388" s="467"/>
      <c r="SA2388" s="467"/>
      <c r="SB2388" s="467"/>
      <c r="SC2388" s="467"/>
      <c r="SD2388" s="467"/>
      <c r="SE2388" s="467"/>
      <c r="SF2388" s="467"/>
      <c r="SG2388" s="467"/>
      <c r="SH2388" s="467"/>
      <c r="SI2388" s="467"/>
      <c r="SJ2388" s="467"/>
      <c r="SK2388" s="467"/>
      <c r="SL2388" s="467"/>
      <c r="SM2388" s="467"/>
      <c r="SN2388" s="467"/>
      <c r="SO2388" s="467"/>
      <c r="SP2388" s="467"/>
      <c r="SQ2388" s="467"/>
      <c r="SR2388" s="467"/>
      <c r="SS2388" s="467"/>
      <c r="ST2388" s="467"/>
      <c r="SU2388" s="467"/>
      <c r="SV2388" s="1055"/>
      <c r="SW2388" s="695"/>
      <c r="SX2388" s="696"/>
      <c r="SY2388" s="696"/>
      <c r="SZ2388" s="697"/>
      <c r="TA2388" s="697"/>
      <c r="TB2388" s="473"/>
      <c r="TC2388" s="470"/>
      <c r="TD2388" s="470"/>
      <c r="TE2388" s="470"/>
      <c r="TF2388" s="677"/>
      <c r="TG2388" s="470"/>
      <c r="TH2388" s="467"/>
      <c r="TI2388" s="559"/>
      <c r="TJ2388" s="467"/>
      <c r="TK2388" s="467"/>
      <c r="TL2388" s="467"/>
      <c r="TM2388" s="467"/>
      <c r="TN2388" s="467"/>
      <c r="TO2388" s="467"/>
      <c r="TP2388" s="467"/>
      <c r="TQ2388" s="467"/>
      <c r="TR2388" s="467"/>
      <c r="TS2388" s="467"/>
      <c r="TT2388" s="467"/>
      <c r="TU2388" s="467"/>
      <c r="TV2388" s="467"/>
      <c r="TW2388" s="467"/>
      <c r="TX2388" s="467"/>
      <c r="TY2388" s="467"/>
      <c r="TZ2388" s="467"/>
      <c r="UA2388" s="467"/>
      <c r="UB2388" s="467"/>
      <c r="UC2388" s="467"/>
      <c r="UD2388" s="467"/>
      <c r="UE2388" s="467"/>
      <c r="UF2388" s="1055"/>
      <c r="UG2388" s="695"/>
      <c r="UH2388" s="696"/>
      <c r="UI2388" s="696"/>
      <c r="UJ2388" s="697"/>
      <c r="UK2388" s="697"/>
      <c r="UL2388" s="473"/>
      <c r="UM2388" s="470"/>
      <c r="UN2388" s="470"/>
      <c r="UO2388" s="470"/>
      <c r="UP2388" s="677"/>
      <c r="UQ2388" s="470"/>
      <c r="UR2388" s="467"/>
      <c r="US2388" s="559"/>
      <c r="UT2388" s="467"/>
      <c r="UU2388" s="467"/>
      <c r="UV2388" s="467"/>
      <c r="UW2388" s="467"/>
      <c r="UX2388" s="467"/>
      <c r="UY2388" s="467"/>
      <c r="UZ2388" s="467"/>
      <c r="VA2388" s="467"/>
      <c r="VB2388" s="467"/>
      <c r="VC2388" s="467"/>
      <c r="VD2388" s="467"/>
      <c r="VE2388" s="467"/>
      <c r="VF2388" s="467"/>
      <c r="VG2388" s="467"/>
      <c r="VH2388" s="467"/>
      <c r="VI2388" s="467"/>
      <c r="VJ2388" s="467"/>
      <c r="VK2388" s="467"/>
      <c r="VL2388" s="467"/>
      <c r="VM2388" s="467"/>
      <c r="VN2388" s="467"/>
      <c r="VO2388" s="467"/>
      <c r="VP2388" s="1055"/>
      <c r="VQ2388" s="695"/>
      <c r="VR2388" s="696"/>
      <c r="VS2388" s="696"/>
      <c r="VT2388" s="697"/>
      <c r="VU2388" s="697"/>
      <c r="VV2388" s="473"/>
      <c r="VW2388" s="470"/>
      <c r="VX2388" s="470"/>
      <c r="VY2388" s="470"/>
      <c r="VZ2388" s="677"/>
      <c r="WA2388" s="470"/>
      <c r="WB2388" s="467"/>
      <c r="WC2388" s="559"/>
      <c r="WD2388" s="467"/>
      <c r="WE2388" s="467"/>
      <c r="WF2388" s="467"/>
      <c r="WG2388" s="467"/>
      <c r="WH2388" s="467"/>
      <c r="WI2388" s="467"/>
      <c r="WJ2388" s="467"/>
      <c r="WK2388" s="467"/>
      <c r="WL2388" s="467"/>
      <c r="WM2388" s="467"/>
      <c r="WN2388" s="467"/>
      <c r="WO2388" s="467"/>
      <c r="WP2388" s="467"/>
      <c r="WQ2388" s="467"/>
      <c r="WR2388" s="467"/>
      <c r="WS2388" s="467"/>
      <c r="WT2388" s="467"/>
      <c r="WU2388" s="467"/>
      <c r="WV2388" s="467"/>
      <c r="WW2388" s="467"/>
      <c r="WX2388" s="467"/>
      <c r="WY2388" s="467"/>
      <c r="WZ2388" s="1055"/>
      <c r="XA2388" s="695"/>
      <c r="XB2388" s="696"/>
      <c r="XC2388" s="696"/>
      <c r="XD2388" s="697"/>
      <c r="XE2388" s="697"/>
      <c r="XF2388" s="473"/>
      <c r="XG2388" s="470"/>
      <c r="XH2388" s="470"/>
      <c r="XI2388" s="470"/>
      <c r="XJ2388" s="677"/>
      <c r="XK2388" s="470"/>
      <c r="XL2388" s="467"/>
      <c r="XM2388" s="559"/>
      <c r="XN2388" s="467"/>
      <c r="XO2388" s="467"/>
      <c r="XP2388" s="467"/>
      <c r="XQ2388" s="467"/>
      <c r="XR2388" s="467"/>
      <c r="XS2388" s="467"/>
      <c r="XT2388" s="467"/>
      <c r="XU2388" s="467"/>
      <c r="XV2388" s="467"/>
      <c r="XW2388" s="467"/>
      <c r="XX2388" s="467"/>
      <c r="XY2388" s="467"/>
      <c r="XZ2388" s="467"/>
      <c r="YA2388" s="467"/>
      <c r="YB2388" s="467"/>
      <c r="YC2388" s="467"/>
      <c r="YD2388" s="467"/>
      <c r="YE2388" s="467"/>
      <c r="YF2388" s="467"/>
      <c r="YG2388" s="467"/>
      <c r="YH2388" s="467"/>
      <c r="YI2388" s="467"/>
      <c r="YJ2388" s="1055"/>
      <c r="YK2388" s="695"/>
      <c r="YL2388" s="696"/>
      <c r="YM2388" s="696"/>
      <c r="YN2388" s="697"/>
      <c r="YO2388" s="697"/>
      <c r="YP2388" s="473"/>
      <c r="YQ2388" s="470"/>
      <c r="YR2388" s="470"/>
      <c r="YS2388" s="470"/>
      <c r="YT2388" s="677"/>
      <c r="YU2388" s="470"/>
      <c r="YV2388" s="467"/>
      <c r="YW2388" s="559"/>
      <c r="YX2388" s="467"/>
      <c r="YY2388" s="467"/>
      <c r="YZ2388" s="467"/>
      <c r="ZA2388" s="467"/>
      <c r="ZB2388" s="467"/>
      <c r="ZC2388" s="467"/>
      <c r="ZD2388" s="467"/>
      <c r="ZE2388" s="467"/>
      <c r="ZF2388" s="467"/>
      <c r="ZG2388" s="467"/>
      <c r="ZH2388" s="467"/>
      <c r="ZI2388" s="467"/>
      <c r="ZJ2388" s="467"/>
      <c r="ZK2388" s="467"/>
      <c r="ZL2388" s="467"/>
      <c r="ZM2388" s="467"/>
      <c r="ZN2388" s="467"/>
      <c r="ZO2388" s="467"/>
      <c r="ZP2388" s="467"/>
      <c r="ZQ2388" s="467"/>
      <c r="ZR2388" s="467"/>
      <c r="ZS2388" s="467"/>
      <c r="ZT2388" s="1055"/>
      <c r="ZU2388" s="695"/>
      <c r="ZV2388" s="696"/>
      <c r="ZW2388" s="696"/>
      <c r="ZX2388" s="697"/>
      <c r="ZY2388" s="697"/>
      <c r="ZZ2388" s="473"/>
      <c r="AAA2388" s="470"/>
      <c r="AAB2388" s="470"/>
      <c r="AAC2388" s="470"/>
      <c r="AAD2388" s="677"/>
      <c r="AAE2388" s="470"/>
      <c r="AAF2388" s="467"/>
      <c r="AAG2388" s="559"/>
      <c r="AAH2388" s="467"/>
      <c r="AAI2388" s="467"/>
      <c r="AAJ2388" s="467"/>
      <c r="AAK2388" s="467"/>
      <c r="AAL2388" s="467"/>
      <c r="AAM2388" s="467"/>
      <c r="AAN2388" s="467"/>
      <c r="AAO2388" s="467"/>
      <c r="AAP2388" s="467"/>
      <c r="AAQ2388" s="467"/>
      <c r="AAR2388" s="467"/>
      <c r="AAS2388" s="467"/>
      <c r="AAT2388" s="467"/>
      <c r="AAU2388" s="467"/>
      <c r="AAV2388" s="467"/>
      <c r="AAW2388" s="467"/>
      <c r="AAX2388" s="467"/>
      <c r="AAY2388" s="467"/>
      <c r="AAZ2388" s="467"/>
      <c r="ABA2388" s="467"/>
      <c r="ABB2388" s="467"/>
      <c r="ABC2388" s="467"/>
      <c r="ABD2388" s="1055"/>
      <c r="ABE2388" s="695"/>
      <c r="ABF2388" s="696"/>
      <c r="ABG2388" s="696"/>
      <c r="ABH2388" s="697"/>
      <c r="ABI2388" s="697"/>
      <c r="ABJ2388" s="473"/>
      <c r="ABK2388" s="470"/>
      <c r="ABL2388" s="470"/>
      <c r="ABM2388" s="470"/>
      <c r="ABN2388" s="677"/>
      <c r="ABO2388" s="470"/>
      <c r="ABP2388" s="467"/>
      <c r="ABQ2388" s="559"/>
      <c r="ABR2388" s="467"/>
      <c r="ABS2388" s="467"/>
      <c r="ABT2388" s="467"/>
      <c r="ABU2388" s="467"/>
      <c r="ABV2388" s="467"/>
      <c r="ABW2388" s="467"/>
      <c r="ABX2388" s="467"/>
      <c r="ABY2388" s="467"/>
      <c r="ABZ2388" s="467"/>
      <c r="ACA2388" s="467"/>
      <c r="ACB2388" s="467"/>
      <c r="ACC2388" s="467"/>
      <c r="ACD2388" s="467"/>
      <c r="ACE2388" s="467"/>
      <c r="ACF2388" s="467"/>
      <c r="ACG2388" s="467"/>
      <c r="ACH2388" s="467"/>
      <c r="ACI2388" s="467"/>
      <c r="ACJ2388" s="467"/>
      <c r="ACK2388" s="467"/>
      <c r="ACL2388" s="467"/>
      <c r="ACM2388" s="467"/>
      <c r="ACN2388" s="1055"/>
      <c r="ACO2388" s="695"/>
      <c r="ACP2388" s="696"/>
      <c r="ACQ2388" s="696"/>
      <c r="ACR2388" s="697"/>
      <c r="ACS2388" s="697"/>
      <c r="ACT2388" s="473"/>
      <c r="ACU2388" s="470"/>
      <c r="ACV2388" s="470"/>
      <c r="ACW2388" s="470"/>
      <c r="ACX2388" s="677"/>
      <c r="ACY2388" s="470"/>
      <c r="ACZ2388" s="467"/>
      <c r="ADA2388" s="559"/>
      <c r="ADB2388" s="467"/>
      <c r="ADC2388" s="467"/>
      <c r="ADD2388" s="467"/>
      <c r="ADE2388" s="467"/>
      <c r="ADF2388" s="467"/>
      <c r="ADG2388" s="467"/>
      <c r="ADH2388" s="467"/>
      <c r="ADI2388" s="467"/>
      <c r="ADJ2388" s="467"/>
      <c r="ADK2388" s="467"/>
      <c r="ADL2388" s="467"/>
      <c r="ADM2388" s="467"/>
      <c r="ADN2388" s="467"/>
      <c r="ADO2388" s="467"/>
      <c r="ADP2388" s="467"/>
      <c r="ADQ2388" s="467"/>
      <c r="ADR2388" s="467"/>
      <c r="ADS2388" s="467"/>
      <c r="ADT2388" s="467"/>
      <c r="ADU2388" s="467"/>
      <c r="ADV2388" s="467"/>
      <c r="ADW2388" s="467"/>
      <c r="ADX2388" s="1055"/>
      <c r="ADY2388" s="695"/>
      <c r="ADZ2388" s="696"/>
      <c r="AEA2388" s="696"/>
      <c r="AEB2388" s="697"/>
      <c r="AEC2388" s="697"/>
      <c r="AED2388" s="473"/>
      <c r="AEE2388" s="470"/>
      <c r="AEF2388" s="470"/>
      <c r="AEG2388" s="470"/>
      <c r="AEH2388" s="677"/>
      <c r="AEI2388" s="470"/>
      <c r="AEJ2388" s="467"/>
      <c r="AEK2388" s="559"/>
      <c r="AEL2388" s="467"/>
      <c r="AEM2388" s="467"/>
      <c r="AEN2388" s="467"/>
      <c r="AEO2388" s="467"/>
      <c r="AEP2388" s="467"/>
      <c r="AEQ2388" s="467"/>
      <c r="AER2388" s="467"/>
      <c r="AES2388" s="467"/>
      <c r="AET2388" s="467"/>
      <c r="AEU2388" s="467"/>
      <c r="AEV2388" s="467"/>
      <c r="AEW2388" s="467"/>
      <c r="AEX2388" s="467"/>
      <c r="AEY2388" s="467"/>
      <c r="AEZ2388" s="467"/>
      <c r="AFA2388" s="467"/>
      <c r="AFB2388" s="467"/>
      <c r="AFC2388" s="467"/>
      <c r="AFD2388" s="467"/>
      <c r="AFE2388" s="467"/>
      <c r="AFF2388" s="467"/>
      <c r="AFG2388" s="467"/>
      <c r="AFH2388" s="1055"/>
      <c r="AFI2388" s="695"/>
      <c r="AFJ2388" s="696"/>
      <c r="AFK2388" s="696"/>
      <c r="AFL2388" s="697"/>
      <c r="AFM2388" s="697"/>
      <c r="AFN2388" s="473"/>
      <c r="AFO2388" s="470"/>
      <c r="AFP2388" s="470"/>
      <c r="AFQ2388" s="470"/>
      <c r="AFR2388" s="677"/>
      <c r="AFS2388" s="470"/>
      <c r="AFT2388" s="467"/>
      <c r="AFU2388" s="559"/>
      <c r="AFV2388" s="467"/>
      <c r="AFW2388" s="467"/>
      <c r="AFX2388" s="467"/>
      <c r="AFY2388" s="467"/>
      <c r="AFZ2388" s="467"/>
      <c r="AGA2388" s="467"/>
      <c r="AGB2388" s="467"/>
      <c r="AGC2388" s="467"/>
      <c r="AGD2388" s="467"/>
      <c r="AGE2388" s="467"/>
      <c r="AGF2388" s="467"/>
      <c r="AGG2388" s="467"/>
      <c r="AGH2388" s="467"/>
      <c r="AGI2388" s="467"/>
      <c r="AGJ2388" s="467"/>
      <c r="AGK2388" s="467"/>
      <c r="AGL2388" s="467"/>
      <c r="AGM2388" s="467"/>
      <c r="AGN2388" s="467"/>
      <c r="AGO2388" s="467"/>
      <c r="AGP2388" s="467"/>
      <c r="AGQ2388" s="467"/>
      <c r="AGR2388" s="1055"/>
      <c r="AGS2388" s="695"/>
      <c r="AGT2388" s="696"/>
      <c r="AGU2388" s="696"/>
      <c r="AGV2388" s="697"/>
      <c r="AGW2388" s="697"/>
      <c r="AGX2388" s="473"/>
      <c r="AGY2388" s="470"/>
      <c r="AGZ2388" s="470"/>
      <c r="AHA2388" s="470"/>
      <c r="AHB2388" s="677"/>
      <c r="AHC2388" s="470"/>
      <c r="AHD2388" s="467"/>
      <c r="AHE2388" s="559"/>
      <c r="AHF2388" s="467"/>
      <c r="AHG2388" s="467"/>
      <c r="AHH2388" s="467"/>
      <c r="AHI2388" s="467"/>
      <c r="AHJ2388" s="467"/>
      <c r="AHK2388" s="467"/>
      <c r="AHL2388" s="467"/>
      <c r="AHM2388" s="467"/>
      <c r="AHN2388" s="467"/>
      <c r="AHO2388" s="467"/>
      <c r="AHP2388" s="467"/>
      <c r="AHQ2388" s="467"/>
      <c r="AHR2388" s="467"/>
      <c r="AHS2388" s="467"/>
      <c r="AHT2388" s="467"/>
      <c r="AHU2388" s="467"/>
      <c r="AHV2388" s="467"/>
      <c r="AHW2388" s="467"/>
      <c r="AHX2388" s="467"/>
      <c r="AHY2388" s="467"/>
      <c r="AHZ2388" s="467"/>
      <c r="AIA2388" s="467"/>
      <c r="AIB2388" s="1055"/>
      <c r="AIC2388" s="695"/>
      <c r="AID2388" s="696"/>
      <c r="AIE2388" s="696"/>
      <c r="AIF2388" s="697"/>
      <c r="AIG2388" s="697"/>
      <c r="AIH2388" s="473"/>
      <c r="AII2388" s="470"/>
      <c r="AIJ2388" s="470"/>
      <c r="AIK2388" s="470"/>
      <c r="AIL2388" s="677"/>
      <c r="AIM2388" s="470"/>
      <c r="AIN2388" s="467"/>
      <c r="AIO2388" s="559"/>
      <c r="AIP2388" s="467"/>
      <c r="AIQ2388" s="467"/>
      <c r="AIR2388" s="467"/>
      <c r="AIS2388" s="467"/>
      <c r="AIT2388" s="467"/>
      <c r="AIU2388" s="467"/>
      <c r="AIV2388" s="467"/>
      <c r="AIW2388" s="467"/>
      <c r="AIX2388" s="467"/>
      <c r="AIY2388" s="467"/>
      <c r="AIZ2388" s="467"/>
      <c r="AJA2388" s="467"/>
      <c r="AJB2388" s="467"/>
      <c r="AJC2388" s="467"/>
      <c r="AJD2388" s="467"/>
      <c r="AJE2388" s="467"/>
      <c r="AJF2388" s="467"/>
      <c r="AJG2388" s="467"/>
      <c r="AJH2388" s="467"/>
      <c r="AJI2388" s="467"/>
      <c r="AJJ2388" s="467"/>
      <c r="AJK2388" s="467"/>
      <c r="AJL2388" s="1055"/>
      <c r="AJM2388" s="695"/>
      <c r="AJN2388" s="696"/>
      <c r="AJO2388" s="696"/>
      <c r="AJP2388" s="697"/>
      <c r="AJQ2388" s="697"/>
      <c r="AJR2388" s="473"/>
      <c r="AJS2388" s="470"/>
      <c r="AJT2388" s="470"/>
      <c r="AJU2388" s="470"/>
      <c r="AJV2388" s="677"/>
      <c r="AJW2388" s="470"/>
      <c r="AJX2388" s="467"/>
      <c r="AJY2388" s="559"/>
      <c r="AJZ2388" s="467"/>
      <c r="AKA2388" s="467"/>
      <c r="AKB2388" s="467"/>
      <c r="AKC2388" s="467"/>
      <c r="AKD2388" s="467"/>
      <c r="AKE2388" s="467"/>
      <c r="AKF2388" s="467"/>
      <c r="AKG2388" s="467"/>
      <c r="AKH2388" s="467"/>
      <c r="AKI2388" s="467"/>
      <c r="AKJ2388" s="467"/>
      <c r="AKK2388" s="467"/>
      <c r="AKL2388" s="467"/>
      <c r="AKM2388" s="467"/>
      <c r="AKN2388" s="467"/>
      <c r="AKO2388" s="467"/>
      <c r="AKP2388" s="467"/>
      <c r="AKQ2388" s="467"/>
      <c r="AKR2388" s="467"/>
      <c r="AKS2388" s="467"/>
      <c r="AKT2388" s="467"/>
      <c r="AKU2388" s="467"/>
      <c r="AKV2388" s="1055"/>
      <c r="AKW2388" s="695"/>
      <c r="AKX2388" s="696"/>
      <c r="AKY2388" s="696"/>
      <c r="AKZ2388" s="697"/>
      <c r="ALA2388" s="697"/>
      <c r="ALB2388" s="473"/>
      <c r="ALC2388" s="470"/>
      <c r="ALD2388" s="470"/>
      <c r="ALE2388" s="470"/>
      <c r="ALF2388" s="677"/>
      <c r="ALG2388" s="470"/>
      <c r="ALH2388" s="467"/>
      <c r="ALI2388" s="559"/>
      <c r="ALJ2388" s="467"/>
      <c r="ALK2388" s="467"/>
      <c r="ALL2388" s="467"/>
      <c r="ALM2388" s="467"/>
      <c r="ALN2388" s="467"/>
      <c r="ALO2388" s="467"/>
      <c r="ALP2388" s="467"/>
      <c r="ALQ2388" s="467"/>
      <c r="ALR2388" s="467"/>
      <c r="ALS2388" s="467"/>
      <c r="ALT2388" s="467"/>
      <c r="ALU2388" s="467"/>
      <c r="ALV2388" s="467"/>
      <c r="ALW2388" s="467"/>
      <c r="ALX2388" s="467"/>
      <c r="ALY2388" s="467"/>
      <c r="ALZ2388" s="467"/>
      <c r="AMA2388" s="467"/>
      <c r="AMB2388" s="467"/>
      <c r="AMC2388" s="467"/>
      <c r="AMD2388" s="467"/>
      <c r="AME2388" s="467"/>
      <c r="AMF2388" s="1055"/>
      <c r="AMG2388" s="695"/>
      <c r="AMH2388" s="696"/>
      <c r="AMI2388" s="696"/>
      <c r="AMJ2388" s="697"/>
      <c r="AMK2388" s="697"/>
      <c r="AML2388" s="473"/>
      <c r="AMM2388" s="470"/>
      <c r="AMN2388" s="470"/>
      <c r="AMO2388" s="470"/>
      <c r="AMP2388" s="677"/>
      <c r="AMQ2388" s="470"/>
      <c r="AMR2388" s="467"/>
      <c r="AMS2388" s="559"/>
      <c r="AMT2388" s="467"/>
      <c r="AMU2388" s="467"/>
      <c r="AMV2388" s="467"/>
      <c r="AMW2388" s="467"/>
      <c r="AMX2388" s="467"/>
      <c r="AMY2388" s="467"/>
      <c r="AMZ2388" s="467"/>
      <c r="ANA2388" s="467"/>
      <c r="ANB2388" s="467"/>
      <c r="ANC2388" s="467"/>
      <c r="AND2388" s="467"/>
      <c r="ANE2388" s="467"/>
      <c r="ANF2388" s="467"/>
      <c r="ANG2388" s="467"/>
      <c r="ANH2388" s="467"/>
      <c r="ANI2388" s="467"/>
      <c r="ANJ2388" s="467"/>
      <c r="ANK2388" s="467"/>
      <c r="ANL2388" s="467"/>
      <c r="ANM2388" s="467"/>
      <c r="ANN2388" s="467"/>
      <c r="ANO2388" s="467"/>
      <c r="ANP2388" s="1055"/>
      <c r="ANQ2388" s="695"/>
      <c r="ANR2388" s="696"/>
      <c r="ANS2388" s="696"/>
      <c r="ANT2388" s="697"/>
      <c r="ANU2388" s="697"/>
      <c r="ANV2388" s="473"/>
      <c r="ANW2388" s="470"/>
      <c r="ANX2388" s="470"/>
      <c r="ANY2388" s="470"/>
      <c r="ANZ2388" s="677"/>
      <c r="AOA2388" s="470"/>
      <c r="AOB2388" s="467"/>
      <c r="AOC2388" s="559"/>
      <c r="AOD2388" s="467"/>
      <c r="AOE2388" s="467"/>
      <c r="AOF2388" s="467"/>
      <c r="AOG2388" s="467"/>
      <c r="AOH2388" s="467"/>
      <c r="AOI2388" s="467"/>
      <c r="AOJ2388" s="467"/>
      <c r="AOK2388" s="467"/>
      <c r="AOL2388" s="467"/>
      <c r="AOM2388" s="467"/>
      <c r="AON2388" s="467"/>
      <c r="AOO2388" s="467"/>
      <c r="AOP2388" s="467"/>
      <c r="AOQ2388" s="467"/>
      <c r="AOR2388" s="467"/>
      <c r="AOS2388" s="467"/>
      <c r="AOT2388" s="467"/>
      <c r="AOU2388" s="467"/>
      <c r="AOV2388" s="467"/>
      <c r="AOW2388" s="467"/>
      <c r="AOX2388" s="467"/>
      <c r="AOY2388" s="467"/>
      <c r="AOZ2388" s="1055"/>
      <c r="APA2388" s="695"/>
      <c r="APB2388" s="696"/>
      <c r="APC2388" s="696"/>
      <c r="APD2388" s="697"/>
      <c r="APE2388" s="697"/>
      <c r="APF2388" s="473"/>
      <c r="APG2388" s="470"/>
      <c r="APH2388" s="470"/>
      <c r="API2388" s="470"/>
      <c r="APJ2388" s="677"/>
      <c r="APK2388" s="470"/>
      <c r="APL2388" s="467"/>
      <c r="APM2388" s="559"/>
      <c r="APN2388" s="467"/>
      <c r="APO2388" s="467"/>
      <c r="APP2388" s="467"/>
      <c r="APQ2388" s="467"/>
      <c r="APR2388" s="467"/>
      <c r="APS2388" s="467"/>
      <c r="APT2388" s="467"/>
      <c r="APU2388" s="467"/>
      <c r="APV2388" s="467"/>
      <c r="APW2388" s="467"/>
      <c r="APX2388" s="467"/>
      <c r="APY2388" s="467"/>
      <c r="APZ2388" s="467"/>
      <c r="AQA2388" s="467"/>
      <c r="AQB2388" s="467"/>
      <c r="AQC2388" s="467"/>
      <c r="AQD2388" s="467"/>
      <c r="AQE2388" s="467"/>
      <c r="AQF2388" s="467"/>
      <c r="AQG2388" s="467"/>
      <c r="AQH2388" s="467"/>
      <c r="AQI2388" s="467"/>
      <c r="AQJ2388" s="1055"/>
      <c r="AQK2388" s="695"/>
      <c r="AQL2388" s="696"/>
      <c r="AQM2388" s="696"/>
      <c r="AQN2388" s="697"/>
      <c r="AQO2388" s="697"/>
      <c r="AQP2388" s="473"/>
      <c r="AQQ2388" s="470"/>
      <c r="AQR2388" s="470"/>
      <c r="AQS2388" s="470"/>
      <c r="AQT2388" s="677"/>
      <c r="AQU2388" s="470"/>
      <c r="AQV2388" s="467"/>
      <c r="AQW2388" s="559"/>
      <c r="AQX2388" s="467"/>
      <c r="AQY2388" s="467"/>
      <c r="AQZ2388" s="467"/>
      <c r="ARA2388" s="467"/>
      <c r="ARB2388" s="467"/>
      <c r="ARC2388" s="467"/>
      <c r="ARD2388" s="467"/>
      <c r="ARE2388" s="467"/>
      <c r="ARF2388" s="467"/>
      <c r="ARG2388" s="467"/>
      <c r="ARH2388" s="467"/>
      <c r="ARI2388" s="467"/>
      <c r="ARJ2388" s="467"/>
      <c r="ARK2388" s="467"/>
      <c r="ARL2388" s="467"/>
      <c r="ARM2388" s="467"/>
      <c r="ARN2388" s="467"/>
      <c r="ARO2388" s="467"/>
      <c r="ARP2388" s="467"/>
      <c r="ARQ2388" s="467"/>
      <c r="ARR2388" s="467"/>
      <c r="ARS2388" s="467"/>
      <c r="ART2388" s="1055"/>
      <c r="ARU2388" s="695"/>
      <c r="ARV2388" s="696"/>
      <c r="ARW2388" s="696"/>
      <c r="ARX2388" s="697"/>
      <c r="ARY2388" s="697"/>
      <c r="ARZ2388" s="473"/>
      <c r="ASA2388" s="470"/>
      <c r="ASB2388" s="470"/>
      <c r="ASC2388" s="470"/>
      <c r="ASD2388" s="677"/>
      <c r="ASE2388" s="470"/>
      <c r="ASF2388" s="467"/>
      <c r="ASG2388" s="559"/>
      <c r="ASH2388" s="467"/>
      <c r="ASI2388" s="467"/>
      <c r="ASJ2388" s="467"/>
      <c r="ASK2388" s="467"/>
      <c r="ASL2388" s="467"/>
      <c r="ASM2388" s="467"/>
      <c r="ASN2388" s="467"/>
      <c r="ASO2388" s="467"/>
      <c r="ASP2388" s="467"/>
      <c r="ASQ2388" s="467"/>
      <c r="ASR2388" s="467"/>
      <c r="ASS2388" s="467"/>
      <c r="AST2388" s="467"/>
      <c r="ASU2388" s="467"/>
      <c r="ASV2388" s="467"/>
      <c r="ASW2388" s="467"/>
      <c r="ASX2388" s="467"/>
      <c r="ASY2388" s="467"/>
      <c r="ASZ2388" s="467"/>
      <c r="ATA2388" s="467"/>
      <c r="ATB2388" s="467"/>
      <c r="ATC2388" s="467"/>
      <c r="ATD2388" s="1055"/>
      <c r="ATE2388" s="695"/>
      <c r="ATF2388" s="696"/>
      <c r="ATG2388" s="696"/>
      <c r="ATH2388" s="697"/>
      <c r="ATI2388" s="697"/>
      <c r="ATJ2388" s="473"/>
      <c r="ATK2388" s="470"/>
      <c r="ATL2388" s="470"/>
      <c r="ATM2388" s="470"/>
      <c r="ATN2388" s="677"/>
      <c r="ATO2388" s="470"/>
      <c r="ATP2388" s="467"/>
      <c r="ATQ2388" s="559"/>
      <c r="ATR2388" s="467"/>
      <c r="ATS2388" s="467"/>
      <c r="ATT2388" s="467"/>
      <c r="ATU2388" s="467"/>
      <c r="ATV2388" s="467"/>
      <c r="ATW2388" s="467"/>
      <c r="ATX2388" s="467"/>
      <c r="ATY2388" s="467"/>
      <c r="ATZ2388" s="467"/>
      <c r="AUA2388" s="467"/>
      <c r="AUB2388" s="467"/>
      <c r="AUC2388" s="467"/>
      <c r="AUD2388" s="467"/>
      <c r="AUE2388" s="467"/>
      <c r="AUF2388" s="467"/>
      <c r="AUG2388" s="467"/>
      <c r="AUH2388" s="467"/>
      <c r="AUI2388" s="467"/>
      <c r="AUJ2388" s="467"/>
      <c r="AUK2388" s="467"/>
      <c r="AUL2388" s="467"/>
      <c r="AUM2388" s="467"/>
      <c r="AUN2388" s="1055"/>
      <c r="AUO2388" s="695"/>
      <c r="AUP2388" s="696"/>
      <c r="AUQ2388" s="696"/>
      <c r="AUR2388" s="697"/>
      <c r="AUS2388" s="697"/>
      <c r="AUT2388" s="473"/>
      <c r="AUU2388" s="470"/>
      <c r="AUV2388" s="470"/>
      <c r="AUW2388" s="470"/>
      <c r="AUX2388" s="677"/>
      <c r="AUY2388" s="470"/>
      <c r="AUZ2388" s="467"/>
      <c r="AVA2388" s="559"/>
      <c r="AVB2388" s="467"/>
      <c r="AVC2388" s="467"/>
      <c r="AVD2388" s="467"/>
      <c r="AVE2388" s="467"/>
      <c r="AVF2388" s="467"/>
      <c r="AVG2388" s="467"/>
      <c r="AVH2388" s="467"/>
      <c r="AVI2388" s="467"/>
      <c r="AVJ2388" s="467"/>
      <c r="AVK2388" s="467"/>
      <c r="AVL2388" s="467"/>
      <c r="AVM2388" s="467"/>
      <c r="AVN2388" s="467"/>
      <c r="AVO2388" s="467"/>
      <c r="AVP2388" s="467"/>
      <c r="AVQ2388" s="467"/>
      <c r="AVR2388" s="467"/>
      <c r="AVS2388" s="467"/>
      <c r="AVT2388" s="467"/>
      <c r="AVU2388" s="467"/>
      <c r="AVV2388" s="467"/>
      <c r="AVW2388" s="467"/>
      <c r="AVX2388" s="1055"/>
      <c r="AVY2388" s="695"/>
      <c r="AVZ2388" s="696"/>
      <c r="AWA2388" s="696"/>
      <c r="AWB2388" s="697"/>
      <c r="AWC2388" s="697"/>
      <c r="AWD2388" s="473"/>
      <c r="AWE2388" s="470"/>
      <c r="AWF2388" s="470"/>
      <c r="AWG2388" s="470"/>
      <c r="AWH2388" s="677"/>
      <c r="AWI2388" s="470"/>
      <c r="AWJ2388" s="467"/>
      <c r="AWK2388" s="559"/>
      <c r="AWL2388" s="467"/>
      <c r="AWM2388" s="467"/>
      <c r="AWN2388" s="467"/>
      <c r="AWO2388" s="467"/>
      <c r="AWP2388" s="467"/>
      <c r="AWQ2388" s="467"/>
      <c r="AWR2388" s="467"/>
      <c r="AWS2388" s="467"/>
      <c r="AWT2388" s="467"/>
      <c r="AWU2388" s="467"/>
      <c r="AWV2388" s="467"/>
      <c r="AWW2388" s="467"/>
      <c r="AWX2388" s="467"/>
      <c r="AWY2388" s="467"/>
      <c r="AWZ2388" s="467"/>
      <c r="AXA2388" s="467"/>
      <c r="AXB2388" s="467"/>
      <c r="AXC2388" s="467"/>
      <c r="AXD2388" s="467"/>
      <c r="AXE2388" s="467"/>
      <c r="AXF2388" s="467"/>
      <c r="AXG2388" s="467"/>
      <c r="AXH2388" s="1055"/>
      <c r="AXI2388" s="695"/>
      <c r="AXJ2388" s="696"/>
      <c r="AXK2388" s="696"/>
      <c r="AXL2388" s="697"/>
      <c r="AXM2388" s="697"/>
      <c r="AXN2388" s="473"/>
      <c r="AXO2388" s="470"/>
      <c r="AXP2388" s="470"/>
      <c r="AXQ2388" s="470"/>
      <c r="AXR2388" s="677"/>
      <c r="AXS2388" s="470"/>
      <c r="AXT2388" s="467"/>
      <c r="AXU2388" s="559"/>
      <c r="AXV2388" s="467"/>
      <c r="AXW2388" s="467"/>
      <c r="AXX2388" s="467"/>
      <c r="AXY2388" s="467"/>
      <c r="AXZ2388" s="467"/>
      <c r="AYA2388" s="467"/>
      <c r="AYB2388" s="467"/>
      <c r="AYC2388" s="467"/>
      <c r="AYD2388" s="467"/>
      <c r="AYE2388" s="467"/>
      <c r="AYF2388" s="467"/>
      <c r="AYG2388" s="467"/>
      <c r="AYH2388" s="467"/>
      <c r="AYI2388" s="467"/>
      <c r="AYJ2388" s="467"/>
      <c r="AYK2388" s="467"/>
      <c r="AYL2388" s="467"/>
      <c r="AYM2388" s="467"/>
      <c r="AYN2388" s="467"/>
      <c r="AYO2388" s="467"/>
      <c r="AYP2388" s="467"/>
      <c r="AYQ2388" s="467"/>
      <c r="AYR2388" s="1055"/>
      <c r="AYS2388" s="695"/>
      <c r="AYT2388" s="696"/>
      <c r="AYU2388" s="696"/>
      <c r="AYV2388" s="697"/>
      <c r="AYW2388" s="697"/>
      <c r="AYX2388" s="473"/>
      <c r="AYY2388" s="470"/>
      <c r="AYZ2388" s="470"/>
      <c r="AZA2388" s="470"/>
      <c r="AZB2388" s="677"/>
      <c r="AZC2388" s="470"/>
      <c r="AZD2388" s="467"/>
      <c r="AZE2388" s="559"/>
      <c r="AZF2388" s="467"/>
      <c r="AZG2388" s="467"/>
      <c r="AZH2388" s="467"/>
      <c r="AZI2388" s="467"/>
      <c r="AZJ2388" s="467"/>
      <c r="AZK2388" s="467"/>
      <c r="AZL2388" s="467"/>
      <c r="AZM2388" s="467"/>
      <c r="AZN2388" s="467"/>
      <c r="AZO2388" s="467"/>
      <c r="AZP2388" s="467"/>
      <c r="AZQ2388" s="467"/>
      <c r="AZR2388" s="467"/>
      <c r="AZS2388" s="467"/>
      <c r="AZT2388" s="467"/>
      <c r="AZU2388" s="467"/>
      <c r="AZV2388" s="467"/>
      <c r="AZW2388" s="467"/>
      <c r="AZX2388" s="467"/>
      <c r="AZY2388" s="467"/>
      <c r="AZZ2388" s="467"/>
      <c r="BAA2388" s="467"/>
      <c r="BAB2388" s="1055"/>
      <c r="BAC2388" s="695"/>
      <c r="BAD2388" s="696"/>
      <c r="BAE2388" s="696"/>
      <c r="BAF2388" s="697"/>
      <c r="BAG2388" s="697"/>
      <c r="BAH2388" s="473"/>
      <c r="BAI2388" s="470"/>
      <c r="BAJ2388" s="470"/>
      <c r="BAK2388" s="470"/>
      <c r="BAL2388" s="677"/>
      <c r="BAM2388" s="470"/>
      <c r="BAN2388" s="467"/>
      <c r="BAO2388" s="559"/>
      <c r="BAP2388" s="467"/>
      <c r="BAQ2388" s="467"/>
      <c r="BAR2388" s="467"/>
      <c r="BAS2388" s="467"/>
      <c r="BAT2388" s="467"/>
      <c r="BAU2388" s="467"/>
      <c r="BAV2388" s="467"/>
      <c r="BAW2388" s="467"/>
      <c r="BAX2388" s="467"/>
      <c r="BAY2388" s="467"/>
      <c r="BAZ2388" s="467"/>
      <c r="BBA2388" s="467"/>
      <c r="BBB2388" s="467"/>
      <c r="BBC2388" s="467"/>
      <c r="BBD2388" s="467"/>
      <c r="BBE2388" s="467"/>
      <c r="BBF2388" s="467"/>
      <c r="BBG2388" s="467"/>
      <c r="BBH2388" s="467"/>
      <c r="BBI2388" s="467"/>
      <c r="BBJ2388" s="467"/>
      <c r="BBK2388" s="467"/>
      <c r="BBL2388" s="1055"/>
      <c r="BBM2388" s="695"/>
      <c r="BBN2388" s="696"/>
      <c r="BBO2388" s="696"/>
      <c r="BBP2388" s="697"/>
      <c r="BBQ2388" s="697"/>
      <c r="BBR2388" s="473"/>
      <c r="BBS2388" s="470"/>
      <c r="BBT2388" s="470"/>
      <c r="BBU2388" s="470"/>
      <c r="BBV2388" s="677"/>
      <c r="BBW2388" s="470"/>
      <c r="BBX2388" s="467"/>
      <c r="BBY2388" s="559"/>
      <c r="BBZ2388" s="467"/>
      <c r="BCA2388" s="467"/>
      <c r="BCB2388" s="467"/>
      <c r="BCC2388" s="467"/>
      <c r="BCD2388" s="467"/>
      <c r="BCE2388" s="467"/>
      <c r="BCF2388" s="467"/>
      <c r="BCG2388" s="467"/>
      <c r="BCH2388" s="467"/>
      <c r="BCI2388" s="467"/>
      <c r="BCJ2388" s="467"/>
      <c r="BCK2388" s="467"/>
      <c r="BCL2388" s="467"/>
      <c r="BCM2388" s="467"/>
      <c r="BCN2388" s="467"/>
      <c r="BCO2388" s="467"/>
      <c r="BCP2388" s="467"/>
      <c r="BCQ2388" s="467"/>
      <c r="BCR2388" s="467"/>
      <c r="BCS2388" s="467"/>
      <c r="BCT2388" s="467"/>
      <c r="BCU2388" s="467"/>
      <c r="BCV2388" s="1055"/>
      <c r="BCW2388" s="695"/>
      <c r="BCX2388" s="696"/>
      <c r="BCY2388" s="696"/>
      <c r="BCZ2388" s="697"/>
      <c r="BDA2388" s="697"/>
      <c r="BDB2388" s="473"/>
      <c r="BDC2388" s="470"/>
      <c r="BDD2388" s="470"/>
      <c r="BDE2388" s="470"/>
      <c r="BDF2388" s="677"/>
      <c r="BDG2388" s="470"/>
      <c r="BDH2388" s="467"/>
      <c r="BDI2388" s="559"/>
      <c r="BDJ2388" s="467"/>
      <c r="BDK2388" s="467"/>
      <c r="BDL2388" s="467"/>
      <c r="BDM2388" s="467"/>
      <c r="BDN2388" s="467"/>
      <c r="BDO2388" s="467"/>
      <c r="BDP2388" s="467"/>
      <c r="BDQ2388" s="467"/>
      <c r="BDR2388" s="467"/>
      <c r="BDS2388" s="467"/>
      <c r="BDT2388" s="467"/>
      <c r="BDU2388" s="467"/>
      <c r="BDV2388" s="467"/>
      <c r="BDW2388" s="467"/>
      <c r="BDX2388" s="467"/>
      <c r="BDY2388" s="467"/>
      <c r="BDZ2388" s="467"/>
      <c r="BEA2388" s="467"/>
      <c r="BEB2388" s="467"/>
      <c r="BEC2388" s="467"/>
      <c r="BED2388" s="467"/>
      <c r="BEE2388" s="467"/>
      <c r="BEF2388" s="1055"/>
      <c r="BEG2388" s="695"/>
      <c r="BEH2388" s="696"/>
      <c r="BEI2388" s="696"/>
      <c r="BEJ2388" s="697"/>
      <c r="BEK2388" s="697"/>
      <c r="BEL2388" s="473"/>
      <c r="BEM2388" s="470"/>
      <c r="BEN2388" s="470"/>
      <c r="BEO2388" s="470"/>
      <c r="BEP2388" s="677"/>
      <c r="BEQ2388" s="470"/>
      <c r="BER2388" s="467"/>
      <c r="BES2388" s="559"/>
      <c r="BET2388" s="467"/>
      <c r="BEU2388" s="467"/>
      <c r="BEV2388" s="467"/>
      <c r="BEW2388" s="467"/>
      <c r="BEX2388" s="467"/>
      <c r="BEY2388" s="467"/>
      <c r="BEZ2388" s="467"/>
      <c r="BFA2388" s="467"/>
      <c r="BFB2388" s="467"/>
      <c r="BFC2388" s="467"/>
      <c r="BFD2388" s="467"/>
      <c r="BFE2388" s="467"/>
      <c r="BFF2388" s="467"/>
      <c r="BFG2388" s="467"/>
      <c r="BFH2388" s="467"/>
      <c r="BFI2388" s="467"/>
      <c r="BFJ2388" s="467"/>
      <c r="BFK2388" s="467"/>
      <c r="BFL2388" s="467"/>
      <c r="BFM2388" s="467"/>
      <c r="BFN2388" s="467"/>
      <c r="BFO2388" s="467"/>
      <c r="BFP2388" s="1055"/>
      <c r="BFQ2388" s="695"/>
      <c r="BFR2388" s="696"/>
      <c r="BFS2388" s="696"/>
      <c r="BFT2388" s="697"/>
      <c r="BFU2388" s="697"/>
      <c r="BFV2388" s="473"/>
      <c r="BFW2388" s="470"/>
      <c r="BFX2388" s="470"/>
      <c r="BFY2388" s="470"/>
      <c r="BFZ2388" s="677"/>
      <c r="BGA2388" s="470"/>
      <c r="BGB2388" s="467"/>
      <c r="BGC2388" s="559"/>
      <c r="BGD2388" s="467"/>
      <c r="BGE2388" s="467"/>
      <c r="BGF2388" s="467"/>
      <c r="BGG2388" s="467"/>
      <c r="BGH2388" s="467"/>
      <c r="BGI2388" s="467"/>
      <c r="BGJ2388" s="467"/>
      <c r="BGK2388" s="467"/>
      <c r="BGL2388" s="467"/>
      <c r="BGM2388" s="467"/>
      <c r="BGN2388" s="467"/>
      <c r="BGO2388" s="467"/>
      <c r="BGP2388" s="467"/>
      <c r="BGQ2388" s="467"/>
      <c r="BGR2388" s="467"/>
      <c r="BGS2388" s="467"/>
      <c r="BGT2388" s="467"/>
      <c r="BGU2388" s="467"/>
      <c r="BGV2388" s="467"/>
      <c r="BGW2388" s="467"/>
      <c r="BGX2388" s="467"/>
      <c r="BGY2388" s="467"/>
      <c r="BGZ2388" s="1055"/>
      <c r="BHA2388" s="695"/>
      <c r="BHB2388" s="696"/>
      <c r="BHC2388" s="696"/>
      <c r="BHD2388" s="697"/>
      <c r="BHE2388" s="697"/>
      <c r="BHF2388" s="473"/>
      <c r="BHG2388" s="470"/>
      <c r="BHH2388" s="470"/>
      <c r="BHI2388" s="470"/>
      <c r="BHJ2388" s="677"/>
      <c r="BHK2388" s="470"/>
      <c r="BHL2388" s="467"/>
      <c r="BHM2388" s="559"/>
      <c r="BHN2388" s="467"/>
      <c r="BHO2388" s="467"/>
      <c r="BHP2388" s="467"/>
      <c r="BHQ2388" s="467"/>
      <c r="BHR2388" s="467"/>
      <c r="BHS2388" s="467"/>
      <c r="BHT2388" s="467"/>
      <c r="BHU2388" s="467"/>
      <c r="BHV2388" s="467"/>
      <c r="BHW2388" s="467"/>
      <c r="BHX2388" s="467"/>
      <c r="BHY2388" s="467"/>
      <c r="BHZ2388" s="467"/>
      <c r="BIA2388" s="467"/>
      <c r="BIB2388" s="467"/>
      <c r="BIC2388" s="467"/>
      <c r="BID2388" s="467"/>
      <c r="BIE2388" s="467"/>
      <c r="BIF2388" s="467"/>
      <c r="BIG2388" s="467"/>
      <c r="BIH2388" s="467"/>
      <c r="BII2388" s="467"/>
      <c r="BIJ2388" s="1055"/>
      <c r="BIK2388" s="695"/>
      <c r="BIL2388" s="696"/>
      <c r="BIM2388" s="696"/>
      <c r="BIN2388" s="697"/>
      <c r="BIO2388" s="697"/>
      <c r="BIP2388" s="473"/>
      <c r="BIQ2388" s="470"/>
      <c r="BIR2388" s="470"/>
      <c r="BIS2388" s="470"/>
      <c r="BIT2388" s="677"/>
      <c r="BIU2388" s="470"/>
      <c r="BIV2388" s="467"/>
      <c r="BIW2388" s="559"/>
      <c r="BIX2388" s="467"/>
      <c r="BIY2388" s="467"/>
      <c r="BIZ2388" s="467"/>
      <c r="BJA2388" s="467"/>
      <c r="BJB2388" s="467"/>
      <c r="BJC2388" s="467"/>
      <c r="BJD2388" s="467"/>
      <c r="BJE2388" s="467"/>
      <c r="BJF2388" s="467"/>
      <c r="BJG2388" s="467"/>
      <c r="BJH2388" s="467"/>
      <c r="BJI2388" s="467"/>
      <c r="BJJ2388" s="467"/>
      <c r="BJK2388" s="467"/>
      <c r="BJL2388" s="467"/>
      <c r="BJM2388" s="467"/>
      <c r="BJN2388" s="467"/>
      <c r="BJO2388" s="467"/>
      <c r="BJP2388" s="467"/>
      <c r="BJQ2388" s="467"/>
      <c r="BJR2388" s="467"/>
      <c r="BJS2388" s="467"/>
      <c r="BJT2388" s="1055"/>
      <c r="BJU2388" s="695"/>
      <c r="BJV2388" s="696"/>
      <c r="BJW2388" s="696"/>
      <c r="BJX2388" s="697"/>
      <c r="BJY2388" s="697"/>
      <c r="BJZ2388" s="473"/>
      <c r="BKA2388" s="470"/>
      <c r="BKB2388" s="470"/>
      <c r="BKC2388" s="470"/>
      <c r="BKD2388" s="677"/>
      <c r="BKE2388" s="470"/>
      <c r="BKF2388" s="467"/>
      <c r="BKG2388" s="559"/>
      <c r="BKH2388" s="467"/>
      <c r="BKI2388" s="467"/>
      <c r="BKJ2388" s="467"/>
      <c r="BKK2388" s="467"/>
      <c r="BKL2388" s="467"/>
      <c r="BKM2388" s="467"/>
      <c r="BKN2388" s="467"/>
      <c r="BKO2388" s="467"/>
      <c r="BKP2388" s="467"/>
      <c r="BKQ2388" s="467"/>
      <c r="BKR2388" s="467"/>
      <c r="BKS2388" s="467"/>
      <c r="BKT2388" s="467"/>
      <c r="BKU2388" s="467"/>
      <c r="BKV2388" s="467"/>
      <c r="BKW2388" s="467"/>
      <c r="BKX2388" s="467"/>
      <c r="BKY2388" s="467"/>
      <c r="BKZ2388" s="467"/>
      <c r="BLA2388" s="467"/>
      <c r="BLB2388" s="467"/>
      <c r="BLC2388" s="467"/>
      <c r="BLD2388" s="1055"/>
      <c r="BLE2388" s="695"/>
      <c r="BLF2388" s="696"/>
      <c r="BLG2388" s="696"/>
      <c r="BLH2388" s="697"/>
      <c r="BLI2388" s="697"/>
      <c r="BLJ2388" s="473"/>
      <c r="BLK2388" s="470"/>
      <c r="BLL2388" s="470"/>
      <c r="BLM2388" s="470"/>
      <c r="BLN2388" s="677"/>
      <c r="BLO2388" s="470"/>
      <c r="BLP2388" s="467"/>
      <c r="BLQ2388" s="559"/>
      <c r="BLR2388" s="467"/>
      <c r="BLS2388" s="467"/>
      <c r="BLT2388" s="467"/>
      <c r="BLU2388" s="467"/>
      <c r="BLV2388" s="467"/>
      <c r="BLW2388" s="467"/>
      <c r="BLX2388" s="467"/>
      <c r="BLY2388" s="467"/>
      <c r="BLZ2388" s="467"/>
      <c r="BMA2388" s="467"/>
      <c r="BMB2388" s="467"/>
      <c r="BMC2388" s="467"/>
      <c r="BMD2388" s="467"/>
      <c r="BME2388" s="467"/>
      <c r="BMF2388" s="467"/>
      <c r="BMG2388" s="467"/>
      <c r="BMH2388" s="467"/>
      <c r="BMI2388" s="467"/>
      <c r="BMJ2388" s="467"/>
      <c r="BMK2388" s="467"/>
      <c r="BML2388" s="467"/>
      <c r="BMM2388" s="467"/>
      <c r="BMN2388" s="1055"/>
      <c r="BMO2388" s="695"/>
      <c r="BMP2388" s="696"/>
      <c r="BMQ2388" s="696"/>
      <c r="BMR2388" s="697"/>
      <c r="BMS2388" s="697"/>
      <c r="BMT2388" s="473"/>
      <c r="BMU2388" s="470"/>
      <c r="BMV2388" s="470"/>
      <c r="BMW2388" s="470"/>
      <c r="BMX2388" s="677"/>
      <c r="BMY2388" s="470"/>
      <c r="BMZ2388" s="467"/>
      <c r="BNA2388" s="559"/>
      <c r="BNB2388" s="467"/>
      <c r="BNC2388" s="467"/>
      <c r="BND2388" s="467"/>
      <c r="BNE2388" s="467"/>
      <c r="BNF2388" s="467"/>
      <c r="BNG2388" s="467"/>
      <c r="BNH2388" s="467"/>
      <c r="BNI2388" s="467"/>
      <c r="BNJ2388" s="467"/>
      <c r="BNK2388" s="467"/>
      <c r="BNL2388" s="467"/>
      <c r="BNM2388" s="467"/>
      <c r="BNN2388" s="467"/>
      <c r="BNO2388" s="467"/>
      <c r="BNP2388" s="467"/>
      <c r="BNQ2388" s="467"/>
      <c r="BNR2388" s="467"/>
      <c r="BNS2388" s="467"/>
      <c r="BNT2388" s="467"/>
      <c r="BNU2388" s="467"/>
      <c r="BNV2388" s="467"/>
      <c r="BNW2388" s="467"/>
      <c r="BNX2388" s="1055"/>
      <c r="BNY2388" s="695"/>
      <c r="BNZ2388" s="696"/>
      <c r="BOA2388" s="696"/>
      <c r="BOB2388" s="697"/>
      <c r="BOC2388" s="697"/>
      <c r="BOD2388" s="473"/>
      <c r="BOE2388" s="470"/>
      <c r="BOF2388" s="470"/>
      <c r="BOG2388" s="470"/>
      <c r="BOH2388" s="677"/>
      <c r="BOI2388" s="470"/>
      <c r="BOJ2388" s="467"/>
      <c r="BOK2388" s="559"/>
      <c r="BOL2388" s="467"/>
      <c r="BOM2388" s="467"/>
      <c r="BON2388" s="467"/>
      <c r="BOO2388" s="467"/>
      <c r="BOP2388" s="467"/>
      <c r="BOQ2388" s="467"/>
      <c r="BOR2388" s="467"/>
      <c r="BOS2388" s="467"/>
      <c r="BOT2388" s="467"/>
      <c r="BOU2388" s="467"/>
      <c r="BOV2388" s="467"/>
      <c r="BOW2388" s="467"/>
      <c r="BOX2388" s="467"/>
      <c r="BOY2388" s="467"/>
      <c r="BOZ2388" s="467"/>
      <c r="BPA2388" s="467"/>
      <c r="BPB2388" s="467"/>
      <c r="BPC2388" s="467"/>
      <c r="BPD2388" s="467"/>
      <c r="BPE2388" s="467"/>
      <c r="BPF2388" s="467"/>
      <c r="BPG2388" s="467"/>
      <c r="BPH2388" s="1055"/>
      <c r="BPI2388" s="695"/>
      <c r="BPJ2388" s="696"/>
      <c r="BPK2388" s="696"/>
      <c r="BPL2388" s="697"/>
      <c r="BPM2388" s="697"/>
      <c r="BPN2388" s="473"/>
      <c r="BPO2388" s="470"/>
      <c r="BPP2388" s="470"/>
      <c r="BPQ2388" s="470"/>
      <c r="BPR2388" s="677"/>
      <c r="BPS2388" s="470"/>
      <c r="BPT2388" s="467"/>
      <c r="BPU2388" s="559"/>
      <c r="BPV2388" s="467"/>
      <c r="BPW2388" s="467"/>
      <c r="BPX2388" s="467"/>
      <c r="BPY2388" s="467"/>
      <c r="BPZ2388" s="467"/>
      <c r="BQA2388" s="467"/>
      <c r="BQB2388" s="467"/>
      <c r="BQC2388" s="467"/>
      <c r="BQD2388" s="467"/>
      <c r="BQE2388" s="467"/>
      <c r="BQF2388" s="467"/>
      <c r="BQG2388" s="467"/>
      <c r="BQH2388" s="467"/>
      <c r="BQI2388" s="467"/>
      <c r="BQJ2388" s="467"/>
      <c r="BQK2388" s="467"/>
      <c r="BQL2388" s="467"/>
      <c r="BQM2388" s="467"/>
      <c r="BQN2388" s="467"/>
      <c r="BQO2388" s="467"/>
      <c r="BQP2388" s="467"/>
      <c r="BQQ2388" s="467"/>
      <c r="BQR2388" s="1055"/>
      <c r="BQS2388" s="695"/>
      <c r="BQT2388" s="696"/>
      <c r="BQU2388" s="696"/>
      <c r="BQV2388" s="697"/>
      <c r="BQW2388" s="697"/>
      <c r="BQX2388" s="473"/>
      <c r="BQY2388" s="470"/>
      <c r="BQZ2388" s="470"/>
      <c r="BRA2388" s="470"/>
      <c r="BRB2388" s="677"/>
      <c r="BRC2388" s="470"/>
      <c r="BRD2388" s="467"/>
      <c r="BRE2388" s="559"/>
      <c r="BRF2388" s="467"/>
      <c r="BRG2388" s="467"/>
      <c r="BRH2388" s="467"/>
      <c r="BRI2388" s="467"/>
      <c r="BRJ2388" s="467"/>
      <c r="BRK2388" s="467"/>
      <c r="BRL2388" s="467"/>
      <c r="BRM2388" s="467"/>
      <c r="BRN2388" s="467"/>
      <c r="BRO2388" s="467"/>
      <c r="BRP2388" s="467"/>
      <c r="BRQ2388" s="467"/>
      <c r="BRR2388" s="467"/>
      <c r="BRS2388" s="467"/>
      <c r="BRT2388" s="467"/>
      <c r="BRU2388" s="467"/>
      <c r="BRV2388" s="467"/>
      <c r="BRW2388" s="467"/>
      <c r="BRX2388" s="467"/>
      <c r="BRY2388" s="467"/>
      <c r="BRZ2388" s="467"/>
      <c r="BSA2388" s="467"/>
      <c r="BSB2388" s="1055"/>
      <c r="BSC2388" s="695"/>
      <c r="BSD2388" s="696"/>
      <c r="BSE2388" s="696"/>
      <c r="BSF2388" s="697"/>
      <c r="BSG2388" s="697"/>
      <c r="BSH2388" s="473"/>
      <c r="BSI2388" s="470"/>
      <c r="BSJ2388" s="470"/>
      <c r="BSK2388" s="470"/>
      <c r="BSL2388" s="677"/>
      <c r="BSM2388" s="470"/>
      <c r="BSN2388" s="467"/>
      <c r="BSO2388" s="559"/>
      <c r="BSP2388" s="467"/>
      <c r="BSQ2388" s="467"/>
      <c r="BSR2388" s="467"/>
      <c r="BSS2388" s="467"/>
      <c r="BST2388" s="467"/>
      <c r="BSU2388" s="467"/>
      <c r="BSV2388" s="467"/>
      <c r="BSW2388" s="467"/>
      <c r="BSX2388" s="467"/>
      <c r="BSY2388" s="467"/>
      <c r="BSZ2388" s="467"/>
      <c r="BTA2388" s="467"/>
      <c r="BTB2388" s="467"/>
      <c r="BTC2388" s="467"/>
      <c r="BTD2388" s="467"/>
      <c r="BTE2388" s="467"/>
      <c r="BTF2388" s="467"/>
      <c r="BTG2388" s="467"/>
      <c r="BTH2388" s="467"/>
      <c r="BTI2388" s="467"/>
      <c r="BTJ2388" s="467"/>
      <c r="BTK2388" s="467"/>
      <c r="BTL2388" s="1055"/>
      <c r="BTM2388" s="695"/>
      <c r="BTN2388" s="696"/>
      <c r="BTO2388" s="696"/>
      <c r="BTP2388" s="697"/>
      <c r="BTQ2388" s="697"/>
      <c r="BTR2388" s="473"/>
      <c r="BTS2388" s="470"/>
      <c r="BTT2388" s="470"/>
      <c r="BTU2388" s="470"/>
      <c r="BTV2388" s="677"/>
      <c r="BTW2388" s="470"/>
      <c r="BTX2388" s="467"/>
      <c r="BTY2388" s="559"/>
      <c r="BTZ2388" s="467"/>
      <c r="BUA2388" s="467"/>
      <c r="BUB2388" s="467"/>
      <c r="BUC2388" s="467"/>
      <c r="BUD2388" s="467"/>
      <c r="BUE2388" s="467"/>
      <c r="BUF2388" s="467"/>
      <c r="BUG2388" s="467"/>
      <c r="BUH2388" s="467"/>
      <c r="BUI2388" s="467"/>
      <c r="BUJ2388" s="467"/>
      <c r="BUK2388" s="467"/>
      <c r="BUL2388" s="467"/>
      <c r="BUM2388" s="467"/>
      <c r="BUN2388" s="467"/>
      <c r="BUO2388" s="467"/>
      <c r="BUP2388" s="467"/>
      <c r="BUQ2388" s="467"/>
      <c r="BUR2388" s="467"/>
      <c r="BUS2388" s="467"/>
      <c r="BUT2388" s="467"/>
      <c r="BUU2388" s="467"/>
      <c r="BUV2388" s="1055"/>
      <c r="BUW2388" s="695"/>
      <c r="BUX2388" s="696"/>
      <c r="BUY2388" s="696"/>
      <c r="BUZ2388" s="697"/>
      <c r="BVA2388" s="697"/>
      <c r="BVB2388" s="473"/>
      <c r="BVC2388" s="470"/>
      <c r="BVD2388" s="470"/>
      <c r="BVE2388" s="470"/>
      <c r="BVF2388" s="677"/>
      <c r="BVG2388" s="470"/>
      <c r="BVH2388" s="467"/>
      <c r="BVI2388" s="559"/>
      <c r="BVJ2388" s="467"/>
      <c r="BVK2388" s="467"/>
      <c r="BVL2388" s="467"/>
      <c r="BVM2388" s="467"/>
      <c r="BVN2388" s="467"/>
      <c r="BVO2388" s="467"/>
      <c r="BVP2388" s="467"/>
      <c r="BVQ2388" s="467"/>
      <c r="BVR2388" s="467"/>
      <c r="BVS2388" s="467"/>
      <c r="BVT2388" s="467"/>
      <c r="BVU2388" s="467"/>
      <c r="BVV2388" s="467"/>
      <c r="BVW2388" s="467"/>
      <c r="BVX2388" s="467"/>
      <c r="BVY2388" s="467"/>
      <c r="BVZ2388" s="467"/>
      <c r="BWA2388" s="467"/>
      <c r="BWB2388" s="467"/>
      <c r="BWC2388" s="467"/>
      <c r="BWD2388" s="467"/>
      <c r="BWE2388" s="467"/>
      <c r="BWF2388" s="1055"/>
      <c r="BWG2388" s="695"/>
      <c r="BWH2388" s="696"/>
      <c r="BWI2388" s="696"/>
      <c r="BWJ2388" s="697"/>
      <c r="BWK2388" s="697"/>
      <c r="BWL2388" s="473"/>
      <c r="BWM2388" s="470"/>
      <c r="BWN2388" s="470"/>
      <c r="BWO2388" s="470"/>
      <c r="BWP2388" s="677"/>
      <c r="BWQ2388" s="470"/>
      <c r="BWR2388" s="467"/>
      <c r="BWS2388" s="559"/>
      <c r="BWT2388" s="467"/>
      <c r="BWU2388" s="467"/>
      <c r="BWV2388" s="467"/>
      <c r="BWW2388" s="467"/>
      <c r="BWX2388" s="467"/>
      <c r="BWY2388" s="467"/>
      <c r="BWZ2388" s="467"/>
      <c r="BXA2388" s="467"/>
      <c r="BXB2388" s="467"/>
      <c r="BXC2388" s="467"/>
      <c r="BXD2388" s="467"/>
      <c r="BXE2388" s="467"/>
      <c r="BXF2388" s="467"/>
      <c r="BXG2388" s="467"/>
      <c r="BXH2388" s="467"/>
      <c r="BXI2388" s="467"/>
      <c r="BXJ2388" s="467"/>
      <c r="BXK2388" s="467"/>
      <c r="BXL2388" s="467"/>
      <c r="BXM2388" s="467"/>
      <c r="BXN2388" s="467"/>
      <c r="BXO2388" s="467"/>
      <c r="BXP2388" s="1055"/>
      <c r="BXQ2388" s="695"/>
      <c r="BXR2388" s="696"/>
      <c r="BXS2388" s="696"/>
      <c r="BXT2388" s="697"/>
      <c r="BXU2388" s="697"/>
      <c r="BXV2388" s="473"/>
      <c r="BXW2388" s="470"/>
      <c r="BXX2388" s="470"/>
      <c r="BXY2388" s="470"/>
      <c r="BXZ2388" s="677"/>
      <c r="BYA2388" s="470"/>
      <c r="BYB2388" s="467"/>
      <c r="BYC2388" s="559"/>
      <c r="BYD2388" s="467"/>
      <c r="BYE2388" s="467"/>
      <c r="BYF2388" s="467"/>
      <c r="BYG2388" s="467"/>
      <c r="BYH2388" s="467"/>
      <c r="BYI2388" s="467"/>
      <c r="BYJ2388" s="467"/>
      <c r="BYK2388" s="467"/>
      <c r="BYL2388" s="467"/>
      <c r="BYM2388" s="467"/>
      <c r="BYN2388" s="467"/>
      <c r="BYO2388" s="467"/>
      <c r="BYP2388" s="467"/>
      <c r="BYQ2388" s="467"/>
      <c r="BYR2388" s="467"/>
      <c r="BYS2388" s="467"/>
      <c r="BYT2388" s="467"/>
      <c r="BYU2388" s="467"/>
      <c r="BYV2388" s="467"/>
      <c r="BYW2388" s="467"/>
      <c r="BYX2388" s="467"/>
      <c r="BYY2388" s="467"/>
      <c r="BYZ2388" s="1055"/>
      <c r="BZA2388" s="695"/>
      <c r="BZB2388" s="696"/>
      <c r="BZC2388" s="696"/>
      <c r="BZD2388" s="697"/>
      <c r="BZE2388" s="697"/>
      <c r="BZF2388" s="473"/>
      <c r="BZG2388" s="470"/>
      <c r="BZH2388" s="470"/>
      <c r="BZI2388" s="470"/>
      <c r="BZJ2388" s="677"/>
      <c r="BZK2388" s="470"/>
      <c r="BZL2388" s="467"/>
      <c r="BZM2388" s="559"/>
      <c r="BZN2388" s="467"/>
      <c r="BZO2388" s="467"/>
      <c r="BZP2388" s="467"/>
      <c r="BZQ2388" s="467"/>
      <c r="BZR2388" s="467"/>
      <c r="BZS2388" s="467"/>
      <c r="BZT2388" s="467"/>
      <c r="BZU2388" s="467"/>
      <c r="BZV2388" s="467"/>
      <c r="BZW2388" s="467"/>
      <c r="BZX2388" s="467"/>
      <c r="BZY2388" s="467"/>
      <c r="BZZ2388" s="467"/>
      <c r="CAA2388" s="467"/>
      <c r="CAB2388" s="467"/>
      <c r="CAC2388" s="467"/>
      <c r="CAD2388" s="467"/>
      <c r="CAE2388" s="467"/>
      <c r="CAF2388" s="467"/>
      <c r="CAG2388" s="467"/>
      <c r="CAH2388" s="467"/>
      <c r="CAI2388" s="467"/>
      <c r="CAJ2388" s="1055"/>
      <c r="CAK2388" s="695"/>
      <c r="CAL2388" s="696"/>
      <c r="CAM2388" s="696"/>
      <c r="CAN2388" s="697"/>
      <c r="CAO2388" s="697"/>
      <c r="CAP2388" s="473"/>
      <c r="CAQ2388" s="470"/>
      <c r="CAR2388" s="470"/>
      <c r="CAS2388" s="470"/>
      <c r="CAT2388" s="677"/>
      <c r="CAU2388" s="470"/>
      <c r="CAV2388" s="467"/>
      <c r="CAW2388" s="559"/>
      <c r="CAX2388" s="467"/>
      <c r="CAY2388" s="467"/>
      <c r="CAZ2388" s="467"/>
      <c r="CBA2388" s="467"/>
      <c r="CBB2388" s="467"/>
      <c r="CBC2388" s="467"/>
      <c r="CBD2388" s="467"/>
      <c r="CBE2388" s="467"/>
      <c r="CBF2388" s="467"/>
      <c r="CBG2388" s="467"/>
      <c r="CBH2388" s="467"/>
      <c r="CBI2388" s="467"/>
      <c r="CBJ2388" s="467"/>
      <c r="CBK2388" s="467"/>
      <c r="CBL2388" s="467"/>
      <c r="CBM2388" s="467"/>
      <c r="CBN2388" s="467"/>
      <c r="CBO2388" s="467"/>
      <c r="CBP2388" s="467"/>
      <c r="CBQ2388" s="467"/>
      <c r="CBR2388" s="467"/>
      <c r="CBS2388" s="467"/>
      <c r="CBT2388" s="1055"/>
      <c r="CBU2388" s="695"/>
      <c r="CBV2388" s="696"/>
      <c r="CBW2388" s="696"/>
      <c r="CBX2388" s="697"/>
      <c r="CBY2388" s="697"/>
      <c r="CBZ2388" s="473"/>
      <c r="CCA2388" s="470"/>
      <c r="CCB2388" s="470"/>
      <c r="CCC2388" s="470"/>
      <c r="CCD2388" s="677"/>
      <c r="CCE2388" s="470"/>
      <c r="CCF2388" s="467"/>
      <c r="CCG2388" s="559"/>
      <c r="CCH2388" s="467"/>
      <c r="CCI2388" s="467"/>
      <c r="CCJ2388" s="467"/>
      <c r="CCK2388" s="467"/>
      <c r="CCL2388" s="467"/>
      <c r="CCM2388" s="467"/>
      <c r="CCN2388" s="467"/>
      <c r="CCO2388" s="467"/>
      <c r="CCP2388" s="467"/>
      <c r="CCQ2388" s="467"/>
      <c r="CCR2388" s="467"/>
      <c r="CCS2388" s="467"/>
      <c r="CCT2388" s="467"/>
      <c r="CCU2388" s="467"/>
      <c r="CCV2388" s="467"/>
      <c r="CCW2388" s="467"/>
      <c r="CCX2388" s="467"/>
      <c r="CCY2388" s="467"/>
      <c r="CCZ2388" s="467"/>
      <c r="CDA2388" s="467"/>
      <c r="CDB2388" s="467"/>
      <c r="CDC2388" s="467"/>
      <c r="CDD2388" s="1055"/>
      <c r="CDE2388" s="695"/>
      <c r="CDF2388" s="696"/>
      <c r="CDG2388" s="696"/>
      <c r="CDH2388" s="697"/>
      <c r="CDI2388" s="697"/>
      <c r="CDJ2388" s="473"/>
      <c r="CDK2388" s="470"/>
      <c r="CDL2388" s="470"/>
      <c r="CDM2388" s="470"/>
      <c r="CDN2388" s="677"/>
      <c r="CDO2388" s="470"/>
      <c r="CDP2388" s="467"/>
      <c r="CDQ2388" s="559"/>
      <c r="CDR2388" s="467"/>
      <c r="CDS2388" s="467"/>
      <c r="CDT2388" s="467"/>
      <c r="CDU2388" s="467"/>
      <c r="CDV2388" s="467"/>
      <c r="CDW2388" s="467"/>
      <c r="CDX2388" s="467"/>
      <c r="CDY2388" s="467"/>
      <c r="CDZ2388" s="467"/>
      <c r="CEA2388" s="467"/>
      <c r="CEB2388" s="467"/>
      <c r="CEC2388" s="467"/>
      <c r="CED2388" s="467"/>
      <c r="CEE2388" s="467"/>
      <c r="CEF2388" s="467"/>
      <c r="CEG2388" s="467"/>
      <c r="CEH2388" s="467"/>
      <c r="CEI2388" s="467"/>
      <c r="CEJ2388" s="467"/>
      <c r="CEK2388" s="467"/>
      <c r="CEL2388" s="467"/>
      <c r="CEM2388" s="467"/>
      <c r="CEN2388" s="1055"/>
      <c r="CEO2388" s="695"/>
      <c r="CEP2388" s="696"/>
      <c r="CEQ2388" s="696"/>
      <c r="CER2388" s="697"/>
      <c r="CES2388" s="697"/>
      <c r="CET2388" s="473"/>
      <c r="CEU2388" s="470"/>
      <c r="CEV2388" s="470"/>
      <c r="CEW2388" s="470"/>
      <c r="CEX2388" s="677"/>
      <c r="CEY2388" s="470"/>
      <c r="CEZ2388" s="467"/>
      <c r="CFA2388" s="559"/>
      <c r="CFB2388" s="467"/>
      <c r="CFC2388" s="467"/>
      <c r="CFD2388" s="467"/>
      <c r="CFE2388" s="467"/>
      <c r="CFF2388" s="467"/>
      <c r="CFG2388" s="467"/>
      <c r="CFH2388" s="467"/>
      <c r="CFI2388" s="467"/>
      <c r="CFJ2388" s="467"/>
      <c r="CFK2388" s="467"/>
      <c r="CFL2388" s="467"/>
      <c r="CFM2388" s="467"/>
      <c r="CFN2388" s="467"/>
      <c r="CFO2388" s="467"/>
      <c r="CFP2388" s="467"/>
      <c r="CFQ2388" s="467"/>
      <c r="CFR2388" s="467"/>
      <c r="CFS2388" s="467"/>
      <c r="CFT2388" s="467"/>
      <c r="CFU2388" s="467"/>
      <c r="CFV2388" s="467"/>
      <c r="CFW2388" s="467"/>
      <c r="CFX2388" s="1055"/>
      <c r="CFY2388" s="695"/>
      <c r="CFZ2388" s="696"/>
      <c r="CGA2388" s="696"/>
      <c r="CGB2388" s="697"/>
      <c r="CGC2388" s="697"/>
      <c r="CGD2388" s="473"/>
      <c r="CGE2388" s="470"/>
      <c r="CGF2388" s="470"/>
      <c r="CGG2388" s="470"/>
      <c r="CGH2388" s="677"/>
      <c r="CGI2388" s="470"/>
      <c r="CGJ2388" s="467"/>
      <c r="CGK2388" s="559"/>
      <c r="CGL2388" s="467"/>
      <c r="CGM2388" s="467"/>
      <c r="CGN2388" s="467"/>
      <c r="CGO2388" s="467"/>
      <c r="CGP2388" s="467"/>
      <c r="CGQ2388" s="467"/>
      <c r="CGR2388" s="467"/>
      <c r="CGS2388" s="467"/>
      <c r="CGT2388" s="467"/>
      <c r="CGU2388" s="467"/>
      <c r="CGV2388" s="467"/>
      <c r="CGW2388" s="467"/>
      <c r="CGX2388" s="467"/>
      <c r="CGY2388" s="467"/>
      <c r="CGZ2388" s="467"/>
      <c r="CHA2388" s="467"/>
      <c r="CHB2388" s="467"/>
      <c r="CHC2388" s="467"/>
      <c r="CHD2388" s="467"/>
      <c r="CHE2388" s="467"/>
      <c r="CHF2388" s="467"/>
      <c r="CHG2388" s="467"/>
      <c r="CHH2388" s="1055"/>
      <c r="CHI2388" s="695"/>
      <c r="CHJ2388" s="696"/>
      <c r="CHK2388" s="696"/>
      <c r="CHL2388" s="697"/>
      <c r="CHM2388" s="697"/>
      <c r="CHN2388" s="473"/>
      <c r="CHO2388" s="470"/>
      <c r="CHP2388" s="470"/>
      <c r="CHQ2388" s="470"/>
      <c r="CHR2388" s="677"/>
      <c r="CHS2388" s="470"/>
      <c r="CHT2388" s="467"/>
      <c r="CHU2388" s="559"/>
      <c r="CHV2388" s="467"/>
      <c r="CHW2388" s="467"/>
      <c r="CHX2388" s="467"/>
      <c r="CHY2388" s="467"/>
      <c r="CHZ2388" s="467"/>
      <c r="CIA2388" s="467"/>
      <c r="CIB2388" s="467"/>
      <c r="CIC2388" s="467"/>
      <c r="CID2388" s="467"/>
      <c r="CIE2388" s="467"/>
      <c r="CIF2388" s="467"/>
      <c r="CIG2388" s="467"/>
      <c r="CIH2388" s="467"/>
      <c r="CII2388" s="467"/>
      <c r="CIJ2388" s="467"/>
      <c r="CIK2388" s="467"/>
      <c r="CIL2388" s="467"/>
      <c r="CIM2388" s="467"/>
      <c r="CIN2388" s="467"/>
      <c r="CIO2388" s="467"/>
      <c r="CIP2388" s="467"/>
      <c r="CIQ2388" s="467"/>
      <c r="CIR2388" s="1055"/>
      <c r="CIS2388" s="695"/>
      <c r="CIT2388" s="696"/>
      <c r="CIU2388" s="696"/>
      <c r="CIV2388" s="697"/>
      <c r="CIW2388" s="697"/>
      <c r="CIX2388" s="473"/>
      <c r="CIY2388" s="470"/>
      <c r="CIZ2388" s="470"/>
      <c r="CJA2388" s="470"/>
      <c r="CJB2388" s="677"/>
      <c r="CJC2388" s="470"/>
      <c r="CJD2388" s="467"/>
      <c r="CJE2388" s="559"/>
      <c r="CJF2388" s="467"/>
      <c r="CJG2388" s="467"/>
      <c r="CJH2388" s="467"/>
      <c r="CJI2388" s="467"/>
      <c r="CJJ2388" s="467"/>
      <c r="CJK2388" s="467"/>
      <c r="CJL2388" s="467"/>
      <c r="CJM2388" s="467"/>
      <c r="CJN2388" s="467"/>
      <c r="CJO2388" s="467"/>
      <c r="CJP2388" s="467"/>
      <c r="CJQ2388" s="467"/>
      <c r="CJR2388" s="467"/>
      <c r="CJS2388" s="467"/>
      <c r="CJT2388" s="467"/>
      <c r="CJU2388" s="467"/>
      <c r="CJV2388" s="467"/>
      <c r="CJW2388" s="467"/>
      <c r="CJX2388" s="467"/>
      <c r="CJY2388" s="467"/>
      <c r="CJZ2388" s="467"/>
      <c r="CKA2388" s="467"/>
      <c r="CKB2388" s="1055"/>
      <c r="CKC2388" s="695"/>
      <c r="CKD2388" s="696"/>
      <c r="CKE2388" s="696"/>
      <c r="CKF2388" s="697"/>
      <c r="CKG2388" s="697"/>
      <c r="CKH2388" s="473"/>
      <c r="CKI2388" s="470"/>
      <c r="CKJ2388" s="470"/>
      <c r="CKK2388" s="470"/>
      <c r="CKL2388" s="677"/>
      <c r="CKM2388" s="470"/>
      <c r="CKN2388" s="467"/>
      <c r="CKO2388" s="559"/>
      <c r="CKP2388" s="467"/>
      <c r="CKQ2388" s="467"/>
      <c r="CKR2388" s="467"/>
      <c r="CKS2388" s="467"/>
      <c r="CKT2388" s="467"/>
      <c r="CKU2388" s="467"/>
      <c r="CKV2388" s="467"/>
      <c r="CKW2388" s="467"/>
      <c r="CKX2388" s="467"/>
      <c r="CKY2388" s="467"/>
      <c r="CKZ2388" s="467"/>
      <c r="CLA2388" s="467"/>
      <c r="CLB2388" s="467"/>
      <c r="CLC2388" s="467"/>
      <c r="CLD2388" s="467"/>
      <c r="CLE2388" s="467"/>
      <c r="CLF2388" s="467"/>
      <c r="CLG2388" s="467"/>
      <c r="CLH2388" s="467"/>
      <c r="CLI2388" s="467"/>
      <c r="CLJ2388" s="467"/>
      <c r="CLK2388" s="467"/>
      <c r="CLL2388" s="1055"/>
      <c r="CLM2388" s="695"/>
      <c r="CLN2388" s="696"/>
      <c r="CLO2388" s="696"/>
      <c r="CLP2388" s="697"/>
      <c r="CLQ2388" s="697"/>
      <c r="CLR2388" s="473"/>
      <c r="CLS2388" s="470"/>
      <c r="CLT2388" s="470"/>
      <c r="CLU2388" s="470"/>
      <c r="CLV2388" s="677"/>
      <c r="CLW2388" s="470"/>
      <c r="CLX2388" s="467"/>
      <c r="CLY2388" s="559"/>
      <c r="CLZ2388" s="467"/>
      <c r="CMA2388" s="467"/>
      <c r="CMB2388" s="467"/>
      <c r="CMC2388" s="467"/>
      <c r="CMD2388" s="467"/>
      <c r="CME2388" s="467"/>
      <c r="CMF2388" s="467"/>
      <c r="CMG2388" s="467"/>
      <c r="CMH2388" s="467"/>
      <c r="CMI2388" s="467"/>
      <c r="CMJ2388" s="467"/>
      <c r="CMK2388" s="467"/>
      <c r="CML2388" s="467"/>
      <c r="CMM2388" s="467"/>
      <c r="CMN2388" s="467"/>
      <c r="CMO2388" s="467"/>
      <c r="CMP2388" s="467"/>
      <c r="CMQ2388" s="467"/>
      <c r="CMR2388" s="467"/>
      <c r="CMS2388" s="467"/>
      <c r="CMT2388" s="467"/>
      <c r="CMU2388" s="467"/>
      <c r="CMV2388" s="1055"/>
      <c r="CMW2388" s="695"/>
      <c r="CMX2388" s="696"/>
      <c r="CMY2388" s="696"/>
      <c r="CMZ2388" s="697"/>
      <c r="CNA2388" s="697"/>
      <c r="CNB2388" s="473"/>
      <c r="CNC2388" s="470"/>
      <c r="CND2388" s="470"/>
      <c r="CNE2388" s="470"/>
      <c r="CNF2388" s="677"/>
      <c r="CNG2388" s="470"/>
      <c r="CNH2388" s="467"/>
      <c r="CNI2388" s="559"/>
      <c r="CNJ2388" s="467"/>
      <c r="CNK2388" s="467"/>
      <c r="CNL2388" s="467"/>
      <c r="CNM2388" s="467"/>
      <c r="CNN2388" s="467"/>
      <c r="CNO2388" s="467"/>
      <c r="CNP2388" s="467"/>
      <c r="CNQ2388" s="467"/>
      <c r="CNR2388" s="467"/>
      <c r="CNS2388" s="467"/>
      <c r="CNT2388" s="467"/>
      <c r="CNU2388" s="467"/>
      <c r="CNV2388" s="467"/>
      <c r="CNW2388" s="467"/>
      <c r="CNX2388" s="467"/>
      <c r="CNY2388" s="467"/>
      <c r="CNZ2388" s="467"/>
      <c r="COA2388" s="467"/>
      <c r="COB2388" s="467"/>
      <c r="COC2388" s="467"/>
      <c r="COD2388" s="467"/>
      <c r="COE2388" s="467"/>
      <c r="COF2388" s="1055"/>
      <c r="COG2388" s="695"/>
      <c r="COH2388" s="696"/>
      <c r="COI2388" s="696"/>
      <c r="COJ2388" s="697"/>
      <c r="COK2388" s="697"/>
      <c r="COL2388" s="473"/>
      <c r="COM2388" s="470"/>
      <c r="CON2388" s="470"/>
      <c r="COO2388" s="470"/>
      <c r="COP2388" s="677"/>
      <c r="COQ2388" s="470"/>
      <c r="COR2388" s="467"/>
      <c r="COS2388" s="559"/>
      <c r="COT2388" s="467"/>
      <c r="COU2388" s="467"/>
      <c r="COV2388" s="467"/>
      <c r="COW2388" s="467"/>
      <c r="COX2388" s="467"/>
      <c r="COY2388" s="467"/>
      <c r="COZ2388" s="467"/>
      <c r="CPA2388" s="467"/>
      <c r="CPB2388" s="467"/>
      <c r="CPC2388" s="467"/>
      <c r="CPD2388" s="467"/>
      <c r="CPE2388" s="467"/>
      <c r="CPF2388" s="467"/>
      <c r="CPG2388" s="467"/>
      <c r="CPH2388" s="467"/>
      <c r="CPI2388" s="467"/>
      <c r="CPJ2388" s="467"/>
      <c r="CPK2388" s="467"/>
      <c r="CPL2388" s="467"/>
      <c r="CPM2388" s="467"/>
      <c r="CPN2388" s="467"/>
      <c r="CPO2388" s="467"/>
      <c r="CPP2388" s="1055"/>
      <c r="CPQ2388" s="695"/>
      <c r="CPR2388" s="696"/>
      <c r="CPS2388" s="696"/>
      <c r="CPT2388" s="697"/>
      <c r="CPU2388" s="697"/>
      <c r="CPV2388" s="473"/>
      <c r="CPW2388" s="470"/>
      <c r="CPX2388" s="470"/>
      <c r="CPY2388" s="470"/>
      <c r="CPZ2388" s="677"/>
      <c r="CQA2388" s="470"/>
      <c r="CQB2388" s="467"/>
      <c r="CQC2388" s="559"/>
      <c r="CQD2388" s="467"/>
      <c r="CQE2388" s="467"/>
      <c r="CQF2388" s="467"/>
      <c r="CQG2388" s="467"/>
      <c r="CQH2388" s="467"/>
      <c r="CQI2388" s="467"/>
      <c r="CQJ2388" s="467"/>
      <c r="CQK2388" s="467"/>
      <c r="CQL2388" s="467"/>
      <c r="CQM2388" s="467"/>
      <c r="CQN2388" s="467"/>
      <c r="CQO2388" s="467"/>
      <c r="CQP2388" s="467"/>
      <c r="CQQ2388" s="467"/>
      <c r="CQR2388" s="467"/>
      <c r="CQS2388" s="467"/>
      <c r="CQT2388" s="467"/>
      <c r="CQU2388" s="467"/>
      <c r="CQV2388" s="467"/>
      <c r="CQW2388" s="467"/>
      <c r="CQX2388" s="467"/>
      <c r="CQY2388" s="467"/>
      <c r="CQZ2388" s="1055"/>
      <c r="CRA2388" s="695"/>
      <c r="CRB2388" s="696"/>
      <c r="CRC2388" s="696"/>
      <c r="CRD2388" s="697"/>
      <c r="CRE2388" s="697"/>
      <c r="CRF2388" s="473"/>
      <c r="CRG2388" s="470"/>
      <c r="CRH2388" s="470"/>
      <c r="CRI2388" s="470"/>
      <c r="CRJ2388" s="677"/>
      <c r="CRK2388" s="470"/>
      <c r="CRL2388" s="467"/>
      <c r="CRM2388" s="559"/>
      <c r="CRN2388" s="467"/>
      <c r="CRO2388" s="467"/>
      <c r="CRP2388" s="467"/>
      <c r="CRQ2388" s="467"/>
      <c r="CRR2388" s="467"/>
      <c r="CRS2388" s="467"/>
      <c r="CRT2388" s="467"/>
      <c r="CRU2388" s="467"/>
      <c r="CRV2388" s="467"/>
      <c r="CRW2388" s="467"/>
      <c r="CRX2388" s="467"/>
      <c r="CRY2388" s="467"/>
      <c r="CRZ2388" s="467"/>
      <c r="CSA2388" s="467"/>
      <c r="CSB2388" s="467"/>
      <c r="CSC2388" s="467"/>
      <c r="CSD2388" s="467"/>
      <c r="CSE2388" s="467"/>
      <c r="CSF2388" s="467"/>
      <c r="CSG2388" s="467"/>
      <c r="CSH2388" s="467"/>
      <c r="CSI2388" s="467"/>
      <c r="CSJ2388" s="1055"/>
      <c r="CSK2388" s="695"/>
      <c r="CSL2388" s="696"/>
      <c r="CSM2388" s="696"/>
      <c r="CSN2388" s="697"/>
      <c r="CSO2388" s="697"/>
      <c r="CSP2388" s="473"/>
      <c r="CSQ2388" s="470"/>
      <c r="CSR2388" s="470"/>
      <c r="CSS2388" s="470"/>
      <c r="CST2388" s="677"/>
      <c r="CSU2388" s="470"/>
      <c r="CSV2388" s="467"/>
      <c r="CSW2388" s="559"/>
      <c r="CSX2388" s="467"/>
      <c r="CSY2388" s="467"/>
      <c r="CSZ2388" s="467"/>
      <c r="CTA2388" s="467"/>
      <c r="CTB2388" s="467"/>
      <c r="CTC2388" s="467"/>
      <c r="CTD2388" s="467"/>
      <c r="CTE2388" s="467"/>
      <c r="CTF2388" s="467"/>
      <c r="CTG2388" s="467"/>
      <c r="CTH2388" s="467"/>
      <c r="CTI2388" s="467"/>
      <c r="CTJ2388" s="467"/>
      <c r="CTK2388" s="467"/>
      <c r="CTL2388" s="467"/>
      <c r="CTM2388" s="467"/>
      <c r="CTN2388" s="467"/>
      <c r="CTO2388" s="467"/>
      <c r="CTP2388" s="467"/>
      <c r="CTQ2388" s="467"/>
      <c r="CTR2388" s="467"/>
      <c r="CTS2388" s="467"/>
      <c r="CTT2388" s="1055"/>
      <c r="CTU2388" s="695"/>
      <c r="CTV2388" s="696"/>
      <c r="CTW2388" s="696"/>
      <c r="CTX2388" s="697"/>
      <c r="CTY2388" s="697"/>
      <c r="CTZ2388" s="473"/>
      <c r="CUA2388" s="470"/>
      <c r="CUB2388" s="470"/>
      <c r="CUC2388" s="470"/>
      <c r="CUD2388" s="677"/>
      <c r="CUE2388" s="470"/>
      <c r="CUF2388" s="467"/>
      <c r="CUG2388" s="559"/>
      <c r="CUH2388" s="467"/>
      <c r="CUI2388" s="467"/>
      <c r="CUJ2388" s="467"/>
      <c r="CUK2388" s="467"/>
      <c r="CUL2388" s="467"/>
      <c r="CUM2388" s="467"/>
      <c r="CUN2388" s="467"/>
      <c r="CUO2388" s="467"/>
      <c r="CUP2388" s="467"/>
      <c r="CUQ2388" s="467"/>
      <c r="CUR2388" s="467"/>
      <c r="CUS2388" s="467"/>
      <c r="CUT2388" s="467"/>
      <c r="CUU2388" s="467"/>
      <c r="CUV2388" s="467"/>
      <c r="CUW2388" s="467"/>
      <c r="CUX2388" s="467"/>
      <c r="CUY2388" s="467"/>
      <c r="CUZ2388" s="467"/>
      <c r="CVA2388" s="467"/>
      <c r="CVB2388" s="467"/>
      <c r="CVC2388" s="467"/>
      <c r="CVD2388" s="1055"/>
      <c r="CVE2388" s="695"/>
      <c r="CVF2388" s="696"/>
      <c r="CVG2388" s="696"/>
      <c r="CVH2388" s="697"/>
      <c r="CVI2388" s="697"/>
      <c r="CVJ2388" s="473"/>
      <c r="CVK2388" s="470"/>
      <c r="CVL2388" s="470"/>
      <c r="CVM2388" s="470"/>
      <c r="CVN2388" s="677"/>
      <c r="CVO2388" s="470"/>
      <c r="CVP2388" s="467"/>
      <c r="CVQ2388" s="559"/>
      <c r="CVR2388" s="467"/>
      <c r="CVS2388" s="467"/>
      <c r="CVT2388" s="467"/>
      <c r="CVU2388" s="467"/>
      <c r="CVV2388" s="467"/>
      <c r="CVW2388" s="467"/>
      <c r="CVX2388" s="467"/>
      <c r="CVY2388" s="467"/>
      <c r="CVZ2388" s="467"/>
      <c r="CWA2388" s="467"/>
      <c r="CWB2388" s="467"/>
      <c r="CWC2388" s="467"/>
      <c r="CWD2388" s="467"/>
      <c r="CWE2388" s="467"/>
      <c r="CWF2388" s="467"/>
      <c r="CWG2388" s="467"/>
      <c r="CWH2388" s="467"/>
      <c r="CWI2388" s="467"/>
      <c r="CWJ2388" s="467"/>
      <c r="CWK2388" s="467"/>
      <c r="CWL2388" s="467"/>
      <c r="CWM2388" s="467"/>
      <c r="CWN2388" s="1055"/>
      <c r="CWO2388" s="695"/>
      <c r="CWP2388" s="696"/>
      <c r="CWQ2388" s="696"/>
      <c r="CWR2388" s="697"/>
      <c r="CWS2388" s="697"/>
      <c r="CWT2388" s="473"/>
      <c r="CWU2388" s="470"/>
      <c r="CWV2388" s="470"/>
      <c r="CWW2388" s="470"/>
      <c r="CWX2388" s="677"/>
      <c r="CWY2388" s="470"/>
      <c r="CWZ2388" s="467"/>
      <c r="CXA2388" s="559"/>
      <c r="CXB2388" s="467"/>
      <c r="CXC2388" s="467"/>
      <c r="CXD2388" s="467"/>
      <c r="CXE2388" s="467"/>
      <c r="CXF2388" s="467"/>
      <c r="CXG2388" s="467"/>
      <c r="CXH2388" s="467"/>
      <c r="CXI2388" s="467"/>
      <c r="CXJ2388" s="467"/>
      <c r="CXK2388" s="467"/>
      <c r="CXL2388" s="467"/>
      <c r="CXM2388" s="467"/>
      <c r="CXN2388" s="467"/>
      <c r="CXO2388" s="467"/>
      <c r="CXP2388" s="467"/>
      <c r="CXQ2388" s="467"/>
      <c r="CXR2388" s="467"/>
      <c r="CXS2388" s="467"/>
      <c r="CXT2388" s="467"/>
      <c r="CXU2388" s="467"/>
      <c r="CXV2388" s="467"/>
      <c r="CXW2388" s="467"/>
      <c r="CXX2388" s="1055"/>
      <c r="CXY2388" s="695"/>
      <c r="CXZ2388" s="696"/>
      <c r="CYA2388" s="696"/>
      <c r="CYB2388" s="697"/>
      <c r="CYC2388" s="697"/>
      <c r="CYD2388" s="473"/>
      <c r="CYE2388" s="470"/>
      <c r="CYF2388" s="470"/>
      <c r="CYG2388" s="470"/>
      <c r="CYH2388" s="677"/>
      <c r="CYI2388" s="470"/>
      <c r="CYJ2388" s="467"/>
      <c r="CYK2388" s="559"/>
      <c r="CYL2388" s="467"/>
      <c r="CYM2388" s="467"/>
      <c r="CYN2388" s="467"/>
      <c r="CYO2388" s="467"/>
      <c r="CYP2388" s="467"/>
      <c r="CYQ2388" s="467"/>
      <c r="CYR2388" s="467"/>
      <c r="CYS2388" s="467"/>
      <c r="CYT2388" s="467"/>
      <c r="CYU2388" s="467"/>
      <c r="CYV2388" s="467"/>
      <c r="CYW2388" s="467"/>
      <c r="CYX2388" s="467"/>
      <c r="CYY2388" s="467"/>
      <c r="CYZ2388" s="467"/>
      <c r="CZA2388" s="467"/>
      <c r="CZB2388" s="467"/>
      <c r="CZC2388" s="467"/>
      <c r="CZD2388" s="467"/>
      <c r="CZE2388" s="467"/>
      <c r="CZF2388" s="467"/>
      <c r="CZG2388" s="467"/>
      <c r="CZH2388" s="1055"/>
      <c r="CZI2388" s="695"/>
      <c r="CZJ2388" s="696"/>
      <c r="CZK2388" s="696"/>
      <c r="CZL2388" s="697"/>
      <c r="CZM2388" s="697"/>
      <c r="CZN2388" s="473"/>
      <c r="CZO2388" s="470"/>
      <c r="CZP2388" s="470"/>
      <c r="CZQ2388" s="470"/>
      <c r="CZR2388" s="677"/>
      <c r="CZS2388" s="470"/>
      <c r="CZT2388" s="467"/>
      <c r="CZU2388" s="559"/>
      <c r="CZV2388" s="467"/>
      <c r="CZW2388" s="467"/>
      <c r="CZX2388" s="467"/>
      <c r="CZY2388" s="467"/>
      <c r="CZZ2388" s="467"/>
      <c r="DAA2388" s="467"/>
      <c r="DAB2388" s="467"/>
      <c r="DAC2388" s="467"/>
      <c r="DAD2388" s="467"/>
      <c r="DAE2388" s="467"/>
      <c r="DAF2388" s="467"/>
      <c r="DAG2388" s="467"/>
      <c r="DAH2388" s="467"/>
      <c r="DAI2388" s="467"/>
      <c r="DAJ2388" s="467"/>
      <c r="DAK2388" s="467"/>
      <c r="DAL2388" s="467"/>
      <c r="DAM2388" s="467"/>
      <c r="DAN2388" s="467"/>
      <c r="DAO2388" s="467"/>
      <c r="DAP2388" s="467"/>
      <c r="DAQ2388" s="467"/>
      <c r="DAR2388" s="1055"/>
      <c r="DAS2388" s="695"/>
      <c r="DAT2388" s="696"/>
      <c r="DAU2388" s="696"/>
      <c r="DAV2388" s="697"/>
      <c r="DAW2388" s="697"/>
      <c r="DAX2388" s="473"/>
      <c r="DAY2388" s="470"/>
      <c r="DAZ2388" s="470"/>
      <c r="DBA2388" s="470"/>
      <c r="DBB2388" s="677"/>
      <c r="DBC2388" s="470"/>
      <c r="DBD2388" s="467"/>
      <c r="DBE2388" s="559"/>
      <c r="DBF2388" s="467"/>
      <c r="DBG2388" s="467"/>
      <c r="DBH2388" s="467"/>
      <c r="DBI2388" s="467"/>
      <c r="DBJ2388" s="467"/>
      <c r="DBK2388" s="467"/>
      <c r="DBL2388" s="467"/>
      <c r="DBM2388" s="467"/>
      <c r="DBN2388" s="467"/>
      <c r="DBO2388" s="467"/>
      <c r="DBP2388" s="467"/>
      <c r="DBQ2388" s="467"/>
      <c r="DBR2388" s="467"/>
      <c r="DBS2388" s="467"/>
      <c r="DBT2388" s="467"/>
      <c r="DBU2388" s="467"/>
      <c r="DBV2388" s="467"/>
      <c r="DBW2388" s="467"/>
      <c r="DBX2388" s="467"/>
      <c r="DBY2388" s="467"/>
      <c r="DBZ2388" s="467"/>
      <c r="DCA2388" s="467"/>
      <c r="DCB2388" s="1055"/>
      <c r="DCC2388" s="695"/>
      <c r="DCD2388" s="696"/>
      <c r="DCE2388" s="696"/>
      <c r="DCF2388" s="697"/>
      <c r="DCG2388" s="697"/>
      <c r="DCH2388" s="473"/>
      <c r="DCI2388" s="470"/>
      <c r="DCJ2388" s="470"/>
      <c r="DCK2388" s="470"/>
      <c r="DCL2388" s="677"/>
      <c r="DCM2388" s="470"/>
      <c r="DCN2388" s="467"/>
      <c r="DCO2388" s="559"/>
      <c r="DCP2388" s="467"/>
      <c r="DCQ2388" s="467"/>
      <c r="DCR2388" s="467"/>
      <c r="DCS2388" s="467"/>
      <c r="DCT2388" s="467"/>
      <c r="DCU2388" s="467"/>
      <c r="DCV2388" s="467"/>
      <c r="DCW2388" s="467"/>
      <c r="DCX2388" s="467"/>
      <c r="DCY2388" s="467"/>
      <c r="DCZ2388" s="467"/>
      <c r="DDA2388" s="467"/>
      <c r="DDB2388" s="467"/>
      <c r="DDC2388" s="467"/>
      <c r="DDD2388" s="467"/>
      <c r="DDE2388" s="467"/>
      <c r="DDF2388" s="467"/>
      <c r="DDG2388" s="467"/>
      <c r="DDH2388" s="467"/>
      <c r="DDI2388" s="467"/>
      <c r="DDJ2388" s="467"/>
      <c r="DDK2388" s="467"/>
      <c r="DDL2388" s="1055"/>
      <c r="DDM2388" s="695"/>
      <c r="DDN2388" s="696"/>
      <c r="DDO2388" s="696"/>
      <c r="DDP2388" s="697"/>
      <c r="DDQ2388" s="697"/>
      <c r="DDR2388" s="473"/>
      <c r="DDS2388" s="470"/>
      <c r="DDT2388" s="470"/>
      <c r="DDU2388" s="470"/>
      <c r="DDV2388" s="677"/>
      <c r="DDW2388" s="470"/>
      <c r="DDX2388" s="467"/>
      <c r="DDY2388" s="559"/>
      <c r="DDZ2388" s="467"/>
      <c r="DEA2388" s="467"/>
      <c r="DEB2388" s="467"/>
      <c r="DEC2388" s="467"/>
      <c r="DED2388" s="467"/>
      <c r="DEE2388" s="467"/>
      <c r="DEF2388" s="467"/>
      <c r="DEG2388" s="467"/>
      <c r="DEH2388" s="467"/>
      <c r="DEI2388" s="467"/>
      <c r="DEJ2388" s="467"/>
      <c r="DEK2388" s="467"/>
      <c r="DEL2388" s="467"/>
      <c r="DEM2388" s="467"/>
      <c r="DEN2388" s="467"/>
      <c r="DEO2388" s="467"/>
      <c r="DEP2388" s="467"/>
      <c r="DEQ2388" s="467"/>
      <c r="DER2388" s="467"/>
      <c r="DES2388" s="467"/>
      <c r="DET2388" s="467"/>
      <c r="DEU2388" s="467"/>
      <c r="DEV2388" s="1055"/>
      <c r="DEW2388" s="695"/>
      <c r="DEX2388" s="696"/>
      <c r="DEY2388" s="696"/>
      <c r="DEZ2388" s="697"/>
      <c r="DFA2388" s="697"/>
      <c r="DFB2388" s="473"/>
      <c r="DFC2388" s="470"/>
      <c r="DFD2388" s="470"/>
      <c r="DFE2388" s="470"/>
      <c r="DFF2388" s="677"/>
      <c r="DFG2388" s="470"/>
      <c r="DFH2388" s="467"/>
      <c r="DFI2388" s="559"/>
      <c r="DFJ2388" s="467"/>
      <c r="DFK2388" s="467"/>
      <c r="DFL2388" s="467"/>
      <c r="DFM2388" s="467"/>
      <c r="DFN2388" s="467"/>
      <c r="DFO2388" s="467"/>
      <c r="DFP2388" s="467"/>
      <c r="DFQ2388" s="467"/>
      <c r="DFR2388" s="467"/>
      <c r="DFS2388" s="467"/>
      <c r="DFT2388" s="467"/>
      <c r="DFU2388" s="467"/>
      <c r="DFV2388" s="467"/>
      <c r="DFW2388" s="467"/>
      <c r="DFX2388" s="467"/>
      <c r="DFY2388" s="467"/>
      <c r="DFZ2388" s="467"/>
      <c r="DGA2388" s="467"/>
      <c r="DGB2388" s="467"/>
      <c r="DGC2388" s="467"/>
      <c r="DGD2388" s="467"/>
      <c r="DGE2388" s="467"/>
      <c r="DGF2388" s="1055"/>
      <c r="DGG2388" s="695"/>
      <c r="DGH2388" s="696"/>
      <c r="DGI2388" s="696"/>
      <c r="DGJ2388" s="697"/>
      <c r="DGK2388" s="697"/>
      <c r="DGL2388" s="473"/>
      <c r="DGM2388" s="470"/>
      <c r="DGN2388" s="470"/>
      <c r="DGO2388" s="470"/>
      <c r="DGP2388" s="677"/>
      <c r="DGQ2388" s="470"/>
      <c r="DGR2388" s="467"/>
      <c r="DGS2388" s="559"/>
      <c r="DGT2388" s="467"/>
      <c r="DGU2388" s="467"/>
      <c r="DGV2388" s="467"/>
      <c r="DGW2388" s="467"/>
      <c r="DGX2388" s="467"/>
      <c r="DGY2388" s="467"/>
      <c r="DGZ2388" s="467"/>
      <c r="DHA2388" s="467"/>
      <c r="DHB2388" s="467"/>
      <c r="DHC2388" s="467"/>
      <c r="DHD2388" s="467"/>
      <c r="DHE2388" s="467"/>
      <c r="DHF2388" s="467"/>
      <c r="DHG2388" s="467"/>
      <c r="DHH2388" s="467"/>
      <c r="DHI2388" s="467"/>
      <c r="DHJ2388" s="467"/>
      <c r="DHK2388" s="467"/>
      <c r="DHL2388" s="467"/>
      <c r="DHM2388" s="467"/>
      <c r="DHN2388" s="467"/>
      <c r="DHO2388" s="467"/>
      <c r="DHP2388" s="1055"/>
      <c r="DHQ2388" s="695"/>
      <c r="DHR2388" s="696"/>
      <c r="DHS2388" s="696"/>
      <c r="DHT2388" s="697"/>
      <c r="DHU2388" s="697"/>
      <c r="DHV2388" s="473"/>
      <c r="DHW2388" s="470"/>
      <c r="DHX2388" s="470"/>
      <c r="DHY2388" s="470"/>
      <c r="DHZ2388" s="677"/>
      <c r="DIA2388" s="470"/>
      <c r="DIB2388" s="467"/>
      <c r="DIC2388" s="559"/>
      <c r="DID2388" s="467"/>
      <c r="DIE2388" s="467"/>
      <c r="DIF2388" s="467"/>
      <c r="DIG2388" s="467"/>
      <c r="DIH2388" s="467"/>
      <c r="DII2388" s="467"/>
      <c r="DIJ2388" s="467"/>
      <c r="DIK2388" s="467"/>
      <c r="DIL2388" s="467"/>
      <c r="DIM2388" s="467"/>
      <c r="DIN2388" s="467"/>
      <c r="DIO2388" s="467"/>
      <c r="DIP2388" s="467"/>
      <c r="DIQ2388" s="467"/>
      <c r="DIR2388" s="467"/>
      <c r="DIS2388" s="467"/>
      <c r="DIT2388" s="467"/>
      <c r="DIU2388" s="467"/>
      <c r="DIV2388" s="467"/>
      <c r="DIW2388" s="467"/>
      <c r="DIX2388" s="467"/>
      <c r="DIY2388" s="467"/>
      <c r="DIZ2388" s="1055"/>
      <c r="DJA2388" s="695"/>
      <c r="DJB2388" s="696"/>
      <c r="DJC2388" s="696"/>
      <c r="DJD2388" s="697"/>
      <c r="DJE2388" s="697"/>
      <c r="DJF2388" s="473"/>
      <c r="DJG2388" s="470"/>
      <c r="DJH2388" s="470"/>
      <c r="DJI2388" s="470"/>
      <c r="DJJ2388" s="677"/>
      <c r="DJK2388" s="470"/>
      <c r="DJL2388" s="467"/>
      <c r="DJM2388" s="559"/>
      <c r="DJN2388" s="467"/>
      <c r="DJO2388" s="467"/>
      <c r="DJP2388" s="467"/>
      <c r="DJQ2388" s="467"/>
      <c r="DJR2388" s="467"/>
      <c r="DJS2388" s="467"/>
      <c r="DJT2388" s="467"/>
      <c r="DJU2388" s="467"/>
      <c r="DJV2388" s="467"/>
      <c r="DJW2388" s="467"/>
      <c r="DJX2388" s="467"/>
      <c r="DJY2388" s="467"/>
      <c r="DJZ2388" s="467"/>
      <c r="DKA2388" s="467"/>
      <c r="DKB2388" s="467"/>
      <c r="DKC2388" s="467"/>
      <c r="DKD2388" s="467"/>
      <c r="DKE2388" s="467"/>
      <c r="DKF2388" s="467"/>
      <c r="DKG2388" s="467"/>
      <c r="DKH2388" s="467"/>
      <c r="DKI2388" s="467"/>
      <c r="DKJ2388" s="1055"/>
      <c r="DKK2388" s="695"/>
      <c r="DKL2388" s="696"/>
      <c r="DKM2388" s="696"/>
      <c r="DKN2388" s="697"/>
      <c r="DKO2388" s="697"/>
      <c r="DKP2388" s="473"/>
      <c r="DKQ2388" s="470"/>
      <c r="DKR2388" s="470"/>
      <c r="DKS2388" s="470"/>
      <c r="DKT2388" s="677"/>
      <c r="DKU2388" s="470"/>
      <c r="DKV2388" s="467"/>
      <c r="DKW2388" s="559"/>
      <c r="DKX2388" s="467"/>
      <c r="DKY2388" s="467"/>
      <c r="DKZ2388" s="467"/>
      <c r="DLA2388" s="467"/>
      <c r="DLB2388" s="467"/>
      <c r="DLC2388" s="467"/>
      <c r="DLD2388" s="467"/>
      <c r="DLE2388" s="467"/>
      <c r="DLF2388" s="467"/>
      <c r="DLG2388" s="467"/>
      <c r="DLH2388" s="467"/>
      <c r="DLI2388" s="467"/>
      <c r="DLJ2388" s="467"/>
      <c r="DLK2388" s="467"/>
      <c r="DLL2388" s="467"/>
      <c r="DLM2388" s="467"/>
      <c r="DLN2388" s="467"/>
      <c r="DLO2388" s="467"/>
      <c r="DLP2388" s="467"/>
      <c r="DLQ2388" s="467"/>
      <c r="DLR2388" s="467"/>
      <c r="DLS2388" s="467"/>
      <c r="DLT2388" s="1055"/>
      <c r="DLU2388" s="695"/>
      <c r="DLV2388" s="696"/>
      <c r="DLW2388" s="696"/>
      <c r="DLX2388" s="697"/>
      <c r="DLY2388" s="697"/>
      <c r="DLZ2388" s="473"/>
      <c r="DMA2388" s="470"/>
      <c r="DMB2388" s="470"/>
      <c r="DMC2388" s="470"/>
      <c r="DMD2388" s="677"/>
      <c r="DME2388" s="470"/>
      <c r="DMF2388" s="467"/>
      <c r="DMG2388" s="559"/>
      <c r="DMH2388" s="467"/>
      <c r="DMI2388" s="467"/>
      <c r="DMJ2388" s="467"/>
      <c r="DMK2388" s="467"/>
      <c r="DML2388" s="467"/>
      <c r="DMM2388" s="467"/>
      <c r="DMN2388" s="467"/>
      <c r="DMO2388" s="467"/>
      <c r="DMP2388" s="467"/>
      <c r="DMQ2388" s="467"/>
      <c r="DMR2388" s="467"/>
      <c r="DMS2388" s="467"/>
      <c r="DMT2388" s="467"/>
      <c r="DMU2388" s="467"/>
      <c r="DMV2388" s="467"/>
      <c r="DMW2388" s="467"/>
      <c r="DMX2388" s="467"/>
      <c r="DMY2388" s="467"/>
      <c r="DMZ2388" s="467"/>
      <c r="DNA2388" s="467"/>
      <c r="DNB2388" s="467"/>
      <c r="DNC2388" s="467"/>
      <c r="DND2388" s="1055"/>
      <c r="DNE2388" s="695"/>
      <c r="DNF2388" s="696"/>
      <c r="DNG2388" s="696"/>
      <c r="DNH2388" s="697"/>
      <c r="DNI2388" s="697"/>
      <c r="DNJ2388" s="473"/>
      <c r="DNK2388" s="470"/>
      <c r="DNL2388" s="470"/>
      <c r="DNM2388" s="470"/>
      <c r="DNN2388" s="677"/>
      <c r="DNO2388" s="470"/>
      <c r="DNP2388" s="467"/>
      <c r="DNQ2388" s="559"/>
      <c r="DNR2388" s="467"/>
      <c r="DNS2388" s="467"/>
      <c r="DNT2388" s="467"/>
      <c r="DNU2388" s="467"/>
      <c r="DNV2388" s="467"/>
      <c r="DNW2388" s="467"/>
      <c r="DNX2388" s="467"/>
      <c r="DNY2388" s="467"/>
      <c r="DNZ2388" s="467"/>
      <c r="DOA2388" s="467"/>
      <c r="DOB2388" s="467"/>
      <c r="DOC2388" s="467"/>
      <c r="DOD2388" s="467"/>
      <c r="DOE2388" s="467"/>
      <c r="DOF2388" s="467"/>
      <c r="DOG2388" s="467"/>
      <c r="DOH2388" s="467"/>
      <c r="DOI2388" s="467"/>
      <c r="DOJ2388" s="467"/>
      <c r="DOK2388" s="467"/>
      <c r="DOL2388" s="467"/>
      <c r="DOM2388" s="467"/>
      <c r="DON2388" s="1055"/>
      <c r="DOO2388" s="695"/>
      <c r="DOP2388" s="696"/>
      <c r="DOQ2388" s="696"/>
      <c r="DOR2388" s="697"/>
      <c r="DOS2388" s="697"/>
      <c r="DOT2388" s="473"/>
      <c r="DOU2388" s="470"/>
      <c r="DOV2388" s="470"/>
      <c r="DOW2388" s="470"/>
      <c r="DOX2388" s="677"/>
      <c r="DOY2388" s="470"/>
      <c r="DOZ2388" s="467"/>
      <c r="DPA2388" s="559"/>
      <c r="DPB2388" s="467"/>
      <c r="DPC2388" s="467"/>
      <c r="DPD2388" s="467"/>
      <c r="DPE2388" s="467"/>
      <c r="DPF2388" s="467"/>
      <c r="DPG2388" s="467"/>
      <c r="DPH2388" s="467"/>
      <c r="DPI2388" s="467"/>
      <c r="DPJ2388" s="467"/>
      <c r="DPK2388" s="467"/>
      <c r="DPL2388" s="467"/>
      <c r="DPM2388" s="467"/>
      <c r="DPN2388" s="467"/>
      <c r="DPO2388" s="467"/>
      <c r="DPP2388" s="467"/>
      <c r="DPQ2388" s="467"/>
      <c r="DPR2388" s="467"/>
      <c r="DPS2388" s="467"/>
      <c r="DPT2388" s="467"/>
      <c r="DPU2388" s="467"/>
      <c r="DPV2388" s="467"/>
      <c r="DPW2388" s="467"/>
      <c r="DPX2388" s="1055"/>
      <c r="DPY2388" s="695"/>
      <c r="DPZ2388" s="696"/>
      <c r="DQA2388" s="696"/>
      <c r="DQB2388" s="697"/>
      <c r="DQC2388" s="697"/>
      <c r="DQD2388" s="473"/>
      <c r="DQE2388" s="470"/>
      <c r="DQF2388" s="470"/>
      <c r="DQG2388" s="470"/>
      <c r="DQH2388" s="677"/>
      <c r="DQI2388" s="470"/>
      <c r="DQJ2388" s="467"/>
      <c r="DQK2388" s="559"/>
      <c r="DQL2388" s="467"/>
      <c r="DQM2388" s="467"/>
      <c r="DQN2388" s="467"/>
      <c r="DQO2388" s="467"/>
      <c r="DQP2388" s="467"/>
      <c r="DQQ2388" s="467"/>
      <c r="DQR2388" s="467"/>
      <c r="DQS2388" s="467"/>
      <c r="DQT2388" s="467"/>
      <c r="DQU2388" s="467"/>
      <c r="DQV2388" s="467"/>
      <c r="DQW2388" s="467"/>
      <c r="DQX2388" s="467"/>
      <c r="DQY2388" s="467"/>
      <c r="DQZ2388" s="467"/>
      <c r="DRA2388" s="467"/>
      <c r="DRB2388" s="467"/>
      <c r="DRC2388" s="467"/>
      <c r="DRD2388" s="467"/>
      <c r="DRE2388" s="467"/>
      <c r="DRF2388" s="467"/>
      <c r="DRG2388" s="467"/>
      <c r="DRH2388" s="1055"/>
      <c r="DRI2388" s="695"/>
      <c r="DRJ2388" s="696"/>
      <c r="DRK2388" s="696"/>
      <c r="DRL2388" s="697"/>
      <c r="DRM2388" s="697"/>
      <c r="DRN2388" s="473"/>
      <c r="DRO2388" s="470"/>
      <c r="DRP2388" s="470"/>
      <c r="DRQ2388" s="470"/>
      <c r="DRR2388" s="677"/>
      <c r="DRS2388" s="470"/>
      <c r="DRT2388" s="467"/>
      <c r="DRU2388" s="559"/>
      <c r="DRV2388" s="467"/>
      <c r="DRW2388" s="467"/>
      <c r="DRX2388" s="467"/>
      <c r="DRY2388" s="467"/>
      <c r="DRZ2388" s="467"/>
      <c r="DSA2388" s="467"/>
      <c r="DSB2388" s="467"/>
      <c r="DSC2388" s="467"/>
      <c r="DSD2388" s="467"/>
      <c r="DSE2388" s="467"/>
      <c r="DSF2388" s="467"/>
      <c r="DSG2388" s="467"/>
      <c r="DSH2388" s="467"/>
      <c r="DSI2388" s="467"/>
      <c r="DSJ2388" s="467"/>
      <c r="DSK2388" s="467"/>
      <c r="DSL2388" s="467"/>
      <c r="DSM2388" s="467"/>
      <c r="DSN2388" s="467"/>
      <c r="DSO2388" s="467"/>
      <c r="DSP2388" s="467"/>
      <c r="DSQ2388" s="467"/>
      <c r="DSR2388" s="1055"/>
      <c r="DSS2388" s="695"/>
      <c r="DST2388" s="696"/>
      <c r="DSU2388" s="696"/>
      <c r="DSV2388" s="697"/>
      <c r="DSW2388" s="697"/>
      <c r="DSX2388" s="473"/>
      <c r="DSY2388" s="470"/>
      <c r="DSZ2388" s="470"/>
      <c r="DTA2388" s="470"/>
      <c r="DTB2388" s="677"/>
      <c r="DTC2388" s="470"/>
      <c r="DTD2388" s="467"/>
      <c r="DTE2388" s="559"/>
      <c r="DTF2388" s="467"/>
      <c r="DTG2388" s="467"/>
      <c r="DTH2388" s="467"/>
      <c r="DTI2388" s="467"/>
      <c r="DTJ2388" s="467"/>
      <c r="DTK2388" s="467"/>
      <c r="DTL2388" s="467"/>
      <c r="DTM2388" s="467"/>
      <c r="DTN2388" s="467"/>
      <c r="DTO2388" s="467"/>
      <c r="DTP2388" s="467"/>
      <c r="DTQ2388" s="467"/>
      <c r="DTR2388" s="467"/>
      <c r="DTS2388" s="467"/>
      <c r="DTT2388" s="467"/>
      <c r="DTU2388" s="467"/>
      <c r="DTV2388" s="467"/>
      <c r="DTW2388" s="467"/>
      <c r="DTX2388" s="467"/>
      <c r="DTY2388" s="467"/>
      <c r="DTZ2388" s="467"/>
      <c r="DUA2388" s="467"/>
      <c r="DUB2388" s="1055"/>
      <c r="DUC2388" s="695"/>
      <c r="DUD2388" s="696"/>
      <c r="DUE2388" s="696"/>
      <c r="DUF2388" s="697"/>
      <c r="DUG2388" s="697"/>
      <c r="DUH2388" s="473"/>
      <c r="DUI2388" s="470"/>
      <c r="DUJ2388" s="470"/>
      <c r="DUK2388" s="470"/>
      <c r="DUL2388" s="677"/>
      <c r="DUM2388" s="470"/>
      <c r="DUN2388" s="467"/>
      <c r="DUO2388" s="559"/>
      <c r="DUP2388" s="467"/>
      <c r="DUQ2388" s="467"/>
      <c r="DUR2388" s="467"/>
      <c r="DUS2388" s="467"/>
      <c r="DUT2388" s="467"/>
      <c r="DUU2388" s="467"/>
      <c r="DUV2388" s="467"/>
      <c r="DUW2388" s="467"/>
      <c r="DUX2388" s="467"/>
      <c r="DUY2388" s="467"/>
      <c r="DUZ2388" s="467"/>
      <c r="DVA2388" s="467"/>
      <c r="DVB2388" s="467"/>
      <c r="DVC2388" s="467"/>
      <c r="DVD2388" s="467"/>
      <c r="DVE2388" s="467"/>
      <c r="DVF2388" s="467"/>
      <c r="DVG2388" s="467"/>
      <c r="DVH2388" s="467"/>
      <c r="DVI2388" s="467"/>
      <c r="DVJ2388" s="467"/>
      <c r="DVK2388" s="467"/>
      <c r="DVL2388" s="1055"/>
      <c r="DVM2388" s="695"/>
      <c r="DVN2388" s="696"/>
      <c r="DVO2388" s="696"/>
      <c r="DVP2388" s="697"/>
      <c r="DVQ2388" s="697"/>
      <c r="DVR2388" s="473"/>
      <c r="DVS2388" s="470"/>
      <c r="DVT2388" s="470"/>
      <c r="DVU2388" s="470"/>
      <c r="DVV2388" s="677"/>
      <c r="DVW2388" s="470"/>
      <c r="DVX2388" s="467"/>
      <c r="DVY2388" s="559"/>
      <c r="DVZ2388" s="467"/>
      <c r="DWA2388" s="467"/>
      <c r="DWB2388" s="467"/>
      <c r="DWC2388" s="467"/>
      <c r="DWD2388" s="467"/>
      <c r="DWE2388" s="467"/>
      <c r="DWF2388" s="467"/>
      <c r="DWG2388" s="467"/>
      <c r="DWH2388" s="467"/>
      <c r="DWI2388" s="467"/>
      <c r="DWJ2388" s="467"/>
      <c r="DWK2388" s="467"/>
      <c r="DWL2388" s="467"/>
      <c r="DWM2388" s="467"/>
      <c r="DWN2388" s="467"/>
      <c r="DWO2388" s="467"/>
      <c r="DWP2388" s="467"/>
      <c r="DWQ2388" s="467"/>
      <c r="DWR2388" s="467"/>
      <c r="DWS2388" s="467"/>
      <c r="DWT2388" s="467"/>
      <c r="DWU2388" s="467"/>
      <c r="DWV2388" s="1055"/>
      <c r="DWW2388" s="695"/>
      <c r="DWX2388" s="696"/>
      <c r="DWY2388" s="696"/>
      <c r="DWZ2388" s="697"/>
      <c r="DXA2388" s="697"/>
      <c r="DXB2388" s="473"/>
      <c r="DXC2388" s="470"/>
      <c r="DXD2388" s="470"/>
      <c r="DXE2388" s="470"/>
      <c r="DXF2388" s="677"/>
      <c r="DXG2388" s="470"/>
      <c r="DXH2388" s="467"/>
      <c r="DXI2388" s="559"/>
      <c r="DXJ2388" s="467"/>
      <c r="DXK2388" s="467"/>
      <c r="DXL2388" s="467"/>
      <c r="DXM2388" s="467"/>
      <c r="DXN2388" s="467"/>
      <c r="DXO2388" s="467"/>
      <c r="DXP2388" s="467"/>
      <c r="DXQ2388" s="467"/>
      <c r="DXR2388" s="467"/>
      <c r="DXS2388" s="467"/>
      <c r="DXT2388" s="467"/>
      <c r="DXU2388" s="467"/>
      <c r="DXV2388" s="467"/>
      <c r="DXW2388" s="467"/>
      <c r="DXX2388" s="467"/>
      <c r="DXY2388" s="467"/>
      <c r="DXZ2388" s="467"/>
      <c r="DYA2388" s="467"/>
      <c r="DYB2388" s="467"/>
      <c r="DYC2388" s="467"/>
      <c r="DYD2388" s="467"/>
      <c r="DYE2388" s="467"/>
      <c r="DYF2388" s="1055"/>
      <c r="DYG2388" s="695"/>
      <c r="DYH2388" s="696"/>
      <c r="DYI2388" s="696"/>
      <c r="DYJ2388" s="697"/>
      <c r="DYK2388" s="697"/>
      <c r="DYL2388" s="473"/>
      <c r="DYM2388" s="470"/>
      <c r="DYN2388" s="470"/>
      <c r="DYO2388" s="470"/>
      <c r="DYP2388" s="677"/>
      <c r="DYQ2388" s="470"/>
      <c r="DYR2388" s="467"/>
      <c r="DYS2388" s="559"/>
      <c r="DYT2388" s="467"/>
      <c r="DYU2388" s="467"/>
      <c r="DYV2388" s="467"/>
      <c r="DYW2388" s="467"/>
      <c r="DYX2388" s="467"/>
      <c r="DYY2388" s="467"/>
      <c r="DYZ2388" s="467"/>
      <c r="DZA2388" s="467"/>
      <c r="DZB2388" s="467"/>
      <c r="DZC2388" s="467"/>
      <c r="DZD2388" s="467"/>
      <c r="DZE2388" s="467"/>
      <c r="DZF2388" s="467"/>
      <c r="DZG2388" s="467"/>
      <c r="DZH2388" s="467"/>
      <c r="DZI2388" s="467"/>
      <c r="DZJ2388" s="467"/>
      <c r="DZK2388" s="467"/>
      <c r="DZL2388" s="467"/>
      <c r="DZM2388" s="467"/>
      <c r="DZN2388" s="467"/>
      <c r="DZO2388" s="467"/>
      <c r="DZP2388" s="1055"/>
      <c r="DZQ2388" s="695"/>
      <c r="DZR2388" s="696"/>
      <c r="DZS2388" s="696"/>
      <c r="DZT2388" s="697"/>
      <c r="DZU2388" s="697"/>
      <c r="DZV2388" s="473"/>
      <c r="DZW2388" s="470"/>
      <c r="DZX2388" s="470"/>
      <c r="DZY2388" s="470"/>
      <c r="DZZ2388" s="677"/>
      <c r="EAA2388" s="470"/>
      <c r="EAB2388" s="467"/>
      <c r="EAC2388" s="559"/>
      <c r="EAD2388" s="467"/>
      <c r="EAE2388" s="467"/>
      <c r="EAF2388" s="467"/>
      <c r="EAG2388" s="467"/>
      <c r="EAH2388" s="467"/>
      <c r="EAI2388" s="467"/>
      <c r="EAJ2388" s="467"/>
      <c r="EAK2388" s="467"/>
      <c r="EAL2388" s="467"/>
      <c r="EAM2388" s="467"/>
      <c r="EAN2388" s="467"/>
      <c r="EAO2388" s="467"/>
      <c r="EAP2388" s="467"/>
      <c r="EAQ2388" s="467"/>
      <c r="EAR2388" s="467"/>
      <c r="EAS2388" s="467"/>
      <c r="EAT2388" s="467"/>
      <c r="EAU2388" s="467"/>
      <c r="EAV2388" s="467"/>
      <c r="EAW2388" s="467"/>
      <c r="EAX2388" s="467"/>
      <c r="EAY2388" s="467"/>
      <c r="EAZ2388" s="1055"/>
      <c r="EBA2388" s="695"/>
      <c r="EBB2388" s="696"/>
      <c r="EBC2388" s="696"/>
      <c r="EBD2388" s="697"/>
      <c r="EBE2388" s="697"/>
      <c r="EBF2388" s="473"/>
      <c r="EBG2388" s="470"/>
      <c r="EBH2388" s="470"/>
      <c r="EBI2388" s="470"/>
      <c r="EBJ2388" s="677"/>
      <c r="EBK2388" s="470"/>
      <c r="EBL2388" s="467"/>
      <c r="EBM2388" s="559"/>
      <c r="EBN2388" s="467"/>
      <c r="EBO2388" s="467"/>
      <c r="EBP2388" s="467"/>
      <c r="EBQ2388" s="467"/>
      <c r="EBR2388" s="467"/>
      <c r="EBS2388" s="467"/>
      <c r="EBT2388" s="467"/>
      <c r="EBU2388" s="467"/>
      <c r="EBV2388" s="467"/>
      <c r="EBW2388" s="467"/>
      <c r="EBX2388" s="467"/>
      <c r="EBY2388" s="467"/>
      <c r="EBZ2388" s="467"/>
      <c r="ECA2388" s="467"/>
      <c r="ECB2388" s="467"/>
      <c r="ECC2388" s="467"/>
      <c r="ECD2388" s="467"/>
      <c r="ECE2388" s="467"/>
      <c r="ECF2388" s="467"/>
      <c r="ECG2388" s="467"/>
      <c r="ECH2388" s="467"/>
      <c r="ECI2388" s="467"/>
      <c r="ECJ2388" s="1055"/>
      <c r="ECK2388" s="695"/>
      <c r="ECL2388" s="696"/>
      <c r="ECM2388" s="696"/>
      <c r="ECN2388" s="697"/>
      <c r="ECO2388" s="697"/>
      <c r="ECP2388" s="473"/>
      <c r="ECQ2388" s="470"/>
      <c r="ECR2388" s="470"/>
      <c r="ECS2388" s="470"/>
      <c r="ECT2388" s="677"/>
      <c r="ECU2388" s="470"/>
      <c r="ECV2388" s="467"/>
      <c r="ECW2388" s="559"/>
      <c r="ECX2388" s="467"/>
      <c r="ECY2388" s="467"/>
      <c r="ECZ2388" s="467"/>
      <c r="EDA2388" s="467"/>
      <c r="EDB2388" s="467"/>
      <c r="EDC2388" s="467"/>
      <c r="EDD2388" s="467"/>
      <c r="EDE2388" s="467"/>
      <c r="EDF2388" s="467"/>
      <c r="EDG2388" s="467"/>
      <c r="EDH2388" s="467"/>
      <c r="EDI2388" s="467"/>
      <c r="EDJ2388" s="467"/>
      <c r="EDK2388" s="467"/>
      <c r="EDL2388" s="467"/>
      <c r="EDM2388" s="467"/>
      <c r="EDN2388" s="467"/>
      <c r="EDO2388" s="467"/>
      <c r="EDP2388" s="467"/>
      <c r="EDQ2388" s="467"/>
      <c r="EDR2388" s="467"/>
      <c r="EDS2388" s="467"/>
      <c r="EDT2388" s="1055"/>
      <c r="EDU2388" s="695"/>
      <c r="EDV2388" s="696"/>
      <c r="EDW2388" s="696"/>
      <c r="EDX2388" s="697"/>
      <c r="EDY2388" s="697"/>
      <c r="EDZ2388" s="473"/>
      <c r="EEA2388" s="470"/>
      <c r="EEB2388" s="470"/>
      <c r="EEC2388" s="470"/>
      <c r="EED2388" s="677"/>
      <c r="EEE2388" s="470"/>
      <c r="EEF2388" s="467"/>
      <c r="EEG2388" s="559"/>
      <c r="EEH2388" s="467"/>
      <c r="EEI2388" s="467"/>
      <c r="EEJ2388" s="467"/>
      <c r="EEK2388" s="467"/>
      <c r="EEL2388" s="467"/>
      <c r="EEM2388" s="467"/>
      <c r="EEN2388" s="467"/>
      <c r="EEO2388" s="467"/>
      <c r="EEP2388" s="467"/>
      <c r="EEQ2388" s="467"/>
      <c r="EER2388" s="467"/>
      <c r="EES2388" s="467"/>
      <c r="EET2388" s="467"/>
      <c r="EEU2388" s="467"/>
      <c r="EEV2388" s="467"/>
      <c r="EEW2388" s="467"/>
      <c r="EEX2388" s="467"/>
      <c r="EEY2388" s="467"/>
      <c r="EEZ2388" s="467"/>
      <c r="EFA2388" s="467"/>
      <c r="EFB2388" s="467"/>
      <c r="EFC2388" s="467"/>
      <c r="EFD2388" s="1055"/>
      <c r="EFE2388" s="695"/>
      <c r="EFF2388" s="696"/>
      <c r="EFG2388" s="696"/>
      <c r="EFH2388" s="697"/>
      <c r="EFI2388" s="697"/>
      <c r="EFJ2388" s="473"/>
      <c r="EFK2388" s="470"/>
      <c r="EFL2388" s="470"/>
      <c r="EFM2388" s="470"/>
      <c r="EFN2388" s="677"/>
      <c r="EFO2388" s="470"/>
      <c r="EFP2388" s="467"/>
      <c r="EFQ2388" s="559"/>
      <c r="EFR2388" s="467"/>
      <c r="EFS2388" s="467"/>
      <c r="EFT2388" s="467"/>
      <c r="EFU2388" s="467"/>
      <c r="EFV2388" s="467"/>
      <c r="EFW2388" s="467"/>
      <c r="EFX2388" s="467"/>
      <c r="EFY2388" s="467"/>
      <c r="EFZ2388" s="467"/>
      <c r="EGA2388" s="467"/>
      <c r="EGB2388" s="467"/>
      <c r="EGC2388" s="467"/>
      <c r="EGD2388" s="467"/>
      <c r="EGE2388" s="467"/>
      <c r="EGF2388" s="467"/>
      <c r="EGG2388" s="467"/>
      <c r="EGH2388" s="467"/>
      <c r="EGI2388" s="467"/>
      <c r="EGJ2388" s="467"/>
      <c r="EGK2388" s="467"/>
      <c r="EGL2388" s="467"/>
      <c r="EGM2388" s="467"/>
      <c r="EGN2388" s="1055"/>
      <c r="EGO2388" s="695"/>
      <c r="EGP2388" s="696"/>
      <c r="EGQ2388" s="696"/>
      <c r="EGR2388" s="697"/>
      <c r="EGS2388" s="697"/>
      <c r="EGT2388" s="473"/>
      <c r="EGU2388" s="470"/>
      <c r="EGV2388" s="470"/>
      <c r="EGW2388" s="470"/>
      <c r="EGX2388" s="677"/>
      <c r="EGY2388" s="470"/>
      <c r="EGZ2388" s="467"/>
      <c r="EHA2388" s="559"/>
      <c r="EHB2388" s="467"/>
      <c r="EHC2388" s="467"/>
      <c r="EHD2388" s="467"/>
      <c r="EHE2388" s="467"/>
      <c r="EHF2388" s="467"/>
      <c r="EHG2388" s="467"/>
      <c r="EHH2388" s="467"/>
      <c r="EHI2388" s="467"/>
      <c r="EHJ2388" s="467"/>
      <c r="EHK2388" s="467"/>
      <c r="EHL2388" s="467"/>
      <c r="EHM2388" s="467"/>
      <c r="EHN2388" s="467"/>
      <c r="EHO2388" s="467"/>
      <c r="EHP2388" s="467"/>
      <c r="EHQ2388" s="467"/>
      <c r="EHR2388" s="467"/>
      <c r="EHS2388" s="467"/>
      <c r="EHT2388" s="467"/>
      <c r="EHU2388" s="467"/>
      <c r="EHV2388" s="467"/>
      <c r="EHW2388" s="467"/>
      <c r="EHX2388" s="1055"/>
      <c r="EHY2388" s="695"/>
      <c r="EHZ2388" s="696"/>
      <c r="EIA2388" s="696"/>
      <c r="EIB2388" s="697"/>
      <c r="EIC2388" s="697"/>
      <c r="EID2388" s="473"/>
      <c r="EIE2388" s="470"/>
      <c r="EIF2388" s="470"/>
      <c r="EIG2388" s="470"/>
      <c r="EIH2388" s="677"/>
      <c r="EII2388" s="470"/>
      <c r="EIJ2388" s="467"/>
      <c r="EIK2388" s="559"/>
      <c r="EIL2388" s="467"/>
      <c r="EIM2388" s="467"/>
      <c r="EIN2388" s="467"/>
      <c r="EIO2388" s="467"/>
      <c r="EIP2388" s="467"/>
      <c r="EIQ2388" s="467"/>
      <c r="EIR2388" s="467"/>
      <c r="EIS2388" s="467"/>
      <c r="EIT2388" s="467"/>
      <c r="EIU2388" s="467"/>
      <c r="EIV2388" s="467"/>
      <c r="EIW2388" s="467"/>
      <c r="EIX2388" s="467"/>
      <c r="EIY2388" s="467"/>
      <c r="EIZ2388" s="467"/>
      <c r="EJA2388" s="467"/>
      <c r="EJB2388" s="467"/>
      <c r="EJC2388" s="467"/>
      <c r="EJD2388" s="467"/>
      <c r="EJE2388" s="467"/>
      <c r="EJF2388" s="467"/>
      <c r="EJG2388" s="467"/>
      <c r="EJH2388" s="1055"/>
      <c r="EJI2388" s="695"/>
      <c r="EJJ2388" s="696"/>
      <c r="EJK2388" s="696"/>
      <c r="EJL2388" s="697"/>
      <c r="EJM2388" s="697"/>
      <c r="EJN2388" s="473"/>
      <c r="EJO2388" s="470"/>
      <c r="EJP2388" s="470"/>
      <c r="EJQ2388" s="470"/>
      <c r="EJR2388" s="677"/>
      <c r="EJS2388" s="470"/>
      <c r="EJT2388" s="467"/>
      <c r="EJU2388" s="559"/>
      <c r="EJV2388" s="467"/>
      <c r="EJW2388" s="467"/>
      <c r="EJX2388" s="467"/>
      <c r="EJY2388" s="467"/>
      <c r="EJZ2388" s="467"/>
      <c r="EKA2388" s="467"/>
      <c r="EKB2388" s="467"/>
      <c r="EKC2388" s="467"/>
      <c r="EKD2388" s="467"/>
      <c r="EKE2388" s="467"/>
      <c r="EKF2388" s="467"/>
      <c r="EKG2388" s="467"/>
      <c r="EKH2388" s="467"/>
      <c r="EKI2388" s="467"/>
      <c r="EKJ2388" s="467"/>
      <c r="EKK2388" s="467"/>
      <c r="EKL2388" s="467"/>
      <c r="EKM2388" s="467"/>
      <c r="EKN2388" s="467"/>
      <c r="EKO2388" s="467"/>
      <c r="EKP2388" s="467"/>
      <c r="EKQ2388" s="467"/>
      <c r="EKR2388" s="1055"/>
      <c r="EKS2388" s="695"/>
      <c r="EKT2388" s="696"/>
      <c r="EKU2388" s="696"/>
      <c r="EKV2388" s="697"/>
      <c r="EKW2388" s="697"/>
      <c r="EKX2388" s="473"/>
      <c r="EKY2388" s="470"/>
      <c r="EKZ2388" s="470"/>
      <c r="ELA2388" s="470"/>
      <c r="ELB2388" s="677"/>
      <c r="ELC2388" s="470"/>
      <c r="ELD2388" s="467"/>
      <c r="ELE2388" s="559"/>
      <c r="ELF2388" s="467"/>
      <c r="ELG2388" s="467"/>
      <c r="ELH2388" s="467"/>
      <c r="ELI2388" s="467"/>
      <c r="ELJ2388" s="467"/>
      <c r="ELK2388" s="467"/>
      <c r="ELL2388" s="467"/>
      <c r="ELM2388" s="467"/>
      <c r="ELN2388" s="467"/>
      <c r="ELO2388" s="467"/>
      <c r="ELP2388" s="467"/>
      <c r="ELQ2388" s="467"/>
      <c r="ELR2388" s="467"/>
      <c r="ELS2388" s="467"/>
      <c r="ELT2388" s="467"/>
      <c r="ELU2388" s="467"/>
      <c r="ELV2388" s="467"/>
      <c r="ELW2388" s="467"/>
      <c r="ELX2388" s="467"/>
      <c r="ELY2388" s="467"/>
      <c r="ELZ2388" s="467"/>
      <c r="EMA2388" s="467"/>
      <c r="EMB2388" s="1055"/>
      <c r="EMC2388" s="695"/>
      <c r="EMD2388" s="696"/>
      <c r="EME2388" s="696"/>
      <c r="EMF2388" s="697"/>
      <c r="EMG2388" s="697"/>
      <c r="EMH2388" s="473"/>
      <c r="EMI2388" s="470"/>
      <c r="EMJ2388" s="470"/>
      <c r="EMK2388" s="470"/>
      <c r="EML2388" s="677"/>
      <c r="EMM2388" s="470"/>
      <c r="EMN2388" s="467"/>
      <c r="EMO2388" s="559"/>
      <c r="EMP2388" s="467"/>
      <c r="EMQ2388" s="467"/>
      <c r="EMR2388" s="467"/>
      <c r="EMS2388" s="467"/>
      <c r="EMT2388" s="467"/>
      <c r="EMU2388" s="467"/>
      <c r="EMV2388" s="467"/>
      <c r="EMW2388" s="467"/>
      <c r="EMX2388" s="467"/>
      <c r="EMY2388" s="467"/>
      <c r="EMZ2388" s="467"/>
      <c r="ENA2388" s="467"/>
      <c r="ENB2388" s="467"/>
      <c r="ENC2388" s="467"/>
      <c r="END2388" s="467"/>
      <c r="ENE2388" s="467"/>
      <c r="ENF2388" s="467"/>
      <c r="ENG2388" s="467"/>
      <c r="ENH2388" s="467"/>
      <c r="ENI2388" s="467"/>
      <c r="ENJ2388" s="467"/>
      <c r="ENK2388" s="467"/>
      <c r="ENL2388" s="1055"/>
      <c r="ENM2388" s="695"/>
      <c r="ENN2388" s="696"/>
      <c r="ENO2388" s="696"/>
      <c r="ENP2388" s="697"/>
      <c r="ENQ2388" s="697"/>
      <c r="ENR2388" s="473"/>
      <c r="ENS2388" s="470"/>
      <c r="ENT2388" s="470"/>
      <c r="ENU2388" s="470"/>
      <c r="ENV2388" s="677"/>
      <c r="ENW2388" s="470"/>
      <c r="ENX2388" s="467"/>
      <c r="ENY2388" s="559"/>
      <c r="ENZ2388" s="467"/>
      <c r="EOA2388" s="467"/>
      <c r="EOB2388" s="467"/>
      <c r="EOC2388" s="467"/>
      <c r="EOD2388" s="467"/>
      <c r="EOE2388" s="467"/>
      <c r="EOF2388" s="467"/>
      <c r="EOG2388" s="467"/>
      <c r="EOH2388" s="467"/>
      <c r="EOI2388" s="467"/>
      <c r="EOJ2388" s="467"/>
      <c r="EOK2388" s="467"/>
      <c r="EOL2388" s="467"/>
      <c r="EOM2388" s="467"/>
      <c r="EON2388" s="467"/>
      <c r="EOO2388" s="467"/>
      <c r="EOP2388" s="467"/>
      <c r="EOQ2388" s="467"/>
      <c r="EOR2388" s="467"/>
      <c r="EOS2388" s="467"/>
      <c r="EOT2388" s="467"/>
      <c r="EOU2388" s="467"/>
      <c r="EOV2388" s="1055"/>
      <c r="EOW2388" s="695"/>
      <c r="EOX2388" s="696"/>
      <c r="EOY2388" s="696"/>
      <c r="EOZ2388" s="697"/>
      <c r="EPA2388" s="697"/>
      <c r="EPB2388" s="473"/>
      <c r="EPC2388" s="470"/>
      <c r="EPD2388" s="470"/>
      <c r="EPE2388" s="470"/>
      <c r="EPF2388" s="677"/>
      <c r="EPG2388" s="470"/>
      <c r="EPH2388" s="467"/>
      <c r="EPI2388" s="559"/>
      <c r="EPJ2388" s="467"/>
      <c r="EPK2388" s="467"/>
      <c r="EPL2388" s="467"/>
      <c r="EPM2388" s="467"/>
      <c r="EPN2388" s="467"/>
      <c r="EPO2388" s="467"/>
      <c r="EPP2388" s="467"/>
      <c r="EPQ2388" s="467"/>
      <c r="EPR2388" s="467"/>
      <c r="EPS2388" s="467"/>
      <c r="EPT2388" s="467"/>
      <c r="EPU2388" s="467"/>
      <c r="EPV2388" s="467"/>
      <c r="EPW2388" s="467"/>
      <c r="EPX2388" s="467"/>
      <c r="EPY2388" s="467"/>
      <c r="EPZ2388" s="467"/>
      <c r="EQA2388" s="467"/>
      <c r="EQB2388" s="467"/>
      <c r="EQC2388" s="467"/>
      <c r="EQD2388" s="467"/>
      <c r="EQE2388" s="467"/>
      <c r="EQF2388" s="1055"/>
      <c r="EQG2388" s="695"/>
      <c r="EQH2388" s="696"/>
      <c r="EQI2388" s="696"/>
      <c r="EQJ2388" s="697"/>
      <c r="EQK2388" s="697"/>
      <c r="EQL2388" s="473"/>
      <c r="EQM2388" s="470"/>
      <c r="EQN2388" s="470"/>
      <c r="EQO2388" s="470"/>
      <c r="EQP2388" s="677"/>
      <c r="EQQ2388" s="470"/>
      <c r="EQR2388" s="467"/>
      <c r="EQS2388" s="559"/>
      <c r="EQT2388" s="467"/>
      <c r="EQU2388" s="467"/>
      <c r="EQV2388" s="467"/>
      <c r="EQW2388" s="467"/>
      <c r="EQX2388" s="467"/>
      <c r="EQY2388" s="467"/>
      <c r="EQZ2388" s="467"/>
      <c r="ERA2388" s="467"/>
      <c r="ERB2388" s="467"/>
      <c r="ERC2388" s="467"/>
      <c r="ERD2388" s="467"/>
      <c r="ERE2388" s="467"/>
      <c r="ERF2388" s="467"/>
      <c r="ERG2388" s="467"/>
      <c r="ERH2388" s="467"/>
      <c r="ERI2388" s="467"/>
      <c r="ERJ2388" s="467"/>
      <c r="ERK2388" s="467"/>
      <c r="ERL2388" s="467"/>
      <c r="ERM2388" s="467"/>
      <c r="ERN2388" s="467"/>
      <c r="ERO2388" s="467"/>
      <c r="ERP2388" s="1055"/>
      <c r="ERQ2388" s="695"/>
      <c r="ERR2388" s="696"/>
      <c r="ERS2388" s="696"/>
      <c r="ERT2388" s="697"/>
      <c r="ERU2388" s="697"/>
      <c r="ERV2388" s="473"/>
      <c r="ERW2388" s="470"/>
      <c r="ERX2388" s="470"/>
      <c r="ERY2388" s="470"/>
      <c r="ERZ2388" s="677"/>
      <c r="ESA2388" s="470"/>
      <c r="ESB2388" s="467"/>
      <c r="ESC2388" s="559"/>
      <c r="ESD2388" s="467"/>
      <c r="ESE2388" s="467"/>
      <c r="ESF2388" s="467"/>
      <c r="ESG2388" s="467"/>
      <c r="ESH2388" s="467"/>
      <c r="ESI2388" s="467"/>
      <c r="ESJ2388" s="467"/>
      <c r="ESK2388" s="467"/>
      <c r="ESL2388" s="467"/>
      <c r="ESM2388" s="467"/>
      <c r="ESN2388" s="467"/>
      <c r="ESO2388" s="467"/>
      <c r="ESP2388" s="467"/>
      <c r="ESQ2388" s="467"/>
      <c r="ESR2388" s="467"/>
      <c r="ESS2388" s="467"/>
      <c r="EST2388" s="467"/>
      <c r="ESU2388" s="467"/>
      <c r="ESV2388" s="467"/>
      <c r="ESW2388" s="467"/>
      <c r="ESX2388" s="467"/>
      <c r="ESY2388" s="467"/>
      <c r="ESZ2388" s="1055"/>
      <c r="ETA2388" s="695"/>
      <c r="ETB2388" s="696"/>
      <c r="ETC2388" s="696"/>
      <c r="ETD2388" s="697"/>
      <c r="ETE2388" s="697"/>
      <c r="ETF2388" s="473"/>
      <c r="ETG2388" s="470"/>
      <c r="ETH2388" s="470"/>
      <c r="ETI2388" s="470"/>
      <c r="ETJ2388" s="677"/>
      <c r="ETK2388" s="470"/>
      <c r="ETL2388" s="467"/>
      <c r="ETM2388" s="559"/>
      <c r="ETN2388" s="467"/>
      <c r="ETO2388" s="467"/>
      <c r="ETP2388" s="467"/>
      <c r="ETQ2388" s="467"/>
      <c r="ETR2388" s="467"/>
      <c r="ETS2388" s="467"/>
      <c r="ETT2388" s="467"/>
      <c r="ETU2388" s="467"/>
      <c r="ETV2388" s="467"/>
      <c r="ETW2388" s="467"/>
      <c r="ETX2388" s="467"/>
      <c r="ETY2388" s="467"/>
      <c r="ETZ2388" s="467"/>
      <c r="EUA2388" s="467"/>
      <c r="EUB2388" s="467"/>
      <c r="EUC2388" s="467"/>
      <c r="EUD2388" s="467"/>
      <c r="EUE2388" s="467"/>
      <c r="EUF2388" s="467"/>
      <c r="EUG2388" s="467"/>
      <c r="EUH2388" s="467"/>
      <c r="EUI2388" s="467"/>
      <c r="EUJ2388" s="1055"/>
      <c r="EUK2388" s="695"/>
      <c r="EUL2388" s="696"/>
      <c r="EUM2388" s="696"/>
      <c r="EUN2388" s="697"/>
      <c r="EUO2388" s="697"/>
      <c r="EUP2388" s="473"/>
      <c r="EUQ2388" s="470"/>
      <c r="EUR2388" s="470"/>
      <c r="EUS2388" s="470"/>
      <c r="EUT2388" s="677"/>
      <c r="EUU2388" s="470"/>
      <c r="EUV2388" s="467"/>
      <c r="EUW2388" s="559"/>
      <c r="EUX2388" s="467"/>
      <c r="EUY2388" s="467"/>
      <c r="EUZ2388" s="467"/>
      <c r="EVA2388" s="467"/>
      <c r="EVB2388" s="467"/>
      <c r="EVC2388" s="467"/>
      <c r="EVD2388" s="467"/>
      <c r="EVE2388" s="467"/>
      <c r="EVF2388" s="467"/>
      <c r="EVG2388" s="467"/>
      <c r="EVH2388" s="467"/>
      <c r="EVI2388" s="467"/>
      <c r="EVJ2388" s="467"/>
      <c r="EVK2388" s="467"/>
      <c r="EVL2388" s="467"/>
      <c r="EVM2388" s="467"/>
      <c r="EVN2388" s="467"/>
      <c r="EVO2388" s="467"/>
      <c r="EVP2388" s="467"/>
      <c r="EVQ2388" s="467"/>
      <c r="EVR2388" s="467"/>
      <c r="EVS2388" s="467"/>
      <c r="EVT2388" s="1055"/>
      <c r="EVU2388" s="695"/>
      <c r="EVV2388" s="696"/>
      <c r="EVW2388" s="696"/>
      <c r="EVX2388" s="697"/>
      <c r="EVY2388" s="697"/>
      <c r="EVZ2388" s="473"/>
      <c r="EWA2388" s="470"/>
      <c r="EWB2388" s="470"/>
      <c r="EWC2388" s="470"/>
      <c r="EWD2388" s="677"/>
      <c r="EWE2388" s="470"/>
      <c r="EWF2388" s="467"/>
      <c r="EWG2388" s="559"/>
      <c r="EWH2388" s="467"/>
      <c r="EWI2388" s="467"/>
      <c r="EWJ2388" s="467"/>
      <c r="EWK2388" s="467"/>
      <c r="EWL2388" s="467"/>
      <c r="EWM2388" s="467"/>
      <c r="EWN2388" s="467"/>
      <c r="EWO2388" s="467"/>
      <c r="EWP2388" s="467"/>
      <c r="EWQ2388" s="467"/>
      <c r="EWR2388" s="467"/>
      <c r="EWS2388" s="467"/>
      <c r="EWT2388" s="467"/>
      <c r="EWU2388" s="467"/>
      <c r="EWV2388" s="467"/>
      <c r="EWW2388" s="467"/>
      <c r="EWX2388" s="467"/>
      <c r="EWY2388" s="467"/>
      <c r="EWZ2388" s="467"/>
      <c r="EXA2388" s="467"/>
      <c r="EXB2388" s="467"/>
      <c r="EXC2388" s="467"/>
      <c r="EXD2388" s="1055"/>
      <c r="EXE2388" s="695"/>
      <c r="EXF2388" s="696"/>
      <c r="EXG2388" s="696"/>
      <c r="EXH2388" s="697"/>
      <c r="EXI2388" s="697"/>
      <c r="EXJ2388" s="473"/>
      <c r="EXK2388" s="470"/>
      <c r="EXL2388" s="470"/>
      <c r="EXM2388" s="470"/>
      <c r="EXN2388" s="677"/>
      <c r="EXO2388" s="470"/>
      <c r="EXP2388" s="467"/>
      <c r="EXQ2388" s="559"/>
      <c r="EXR2388" s="467"/>
      <c r="EXS2388" s="467"/>
      <c r="EXT2388" s="467"/>
      <c r="EXU2388" s="467"/>
      <c r="EXV2388" s="467"/>
      <c r="EXW2388" s="467"/>
      <c r="EXX2388" s="467"/>
      <c r="EXY2388" s="467"/>
      <c r="EXZ2388" s="467"/>
      <c r="EYA2388" s="467"/>
      <c r="EYB2388" s="467"/>
      <c r="EYC2388" s="467"/>
      <c r="EYD2388" s="467"/>
      <c r="EYE2388" s="467"/>
      <c r="EYF2388" s="467"/>
      <c r="EYG2388" s="467"/>
      <c r="EYH2388" s="467"/>
      <c r="EYI2388" s="467"/>
      <c r="EYJ2388" s="467"/>
      <c r="EYK2388" s="467"/>
      <c r="EYL2388" s="467"/>
      <c r="EYM2388" s="467"/>
      <c r="EYN2388" s="1055"/>
      <c r="EYO2388" s="695"/>
      <c r="EYP2388" s="696"/>
      <c r="EYQ2388" s="696"/>
      <c r="EYR2388" s="697"/>
      <c r="EYS2388" s="697"/>
      <c r="EYT2388" s="473"/>
      <c r="EYU2388" s="470"/>
      <c r="EYV2388" s="470"/>
      <c r="EYW2388" s="470"/>
      <c r="EYX2388" s="677"/>
      <c r="EYY2388" s="470"/>
      <c r="EYZ2388" s="467"/>
      <c r="EZA2388" s="559"/>
      <c r="EZB2388" s="467"/>
      <c r="EZC2388" s="467"/>
      <c r="EZD2388" s="467"/>
      <c r="EZE2388" s="467"/>
      <c r="EZF2388" s="467"/>
      <c r="EZG2388" s="467"/>
      <c r="EZH2388" s="467"/>
      <c r="EZI2388" s="467"/>
      <c r="EZJ2388" s="467"/>
      <c r="EZK2388" s="467"/>
      <c r="EZL2388" s="467"/>
      <c r="EZM2388" s="467"/>
      <c r="EZN2388" s="467"/>
      <c r="EZO2388" s="467"/>
      <c r="EZP2388" s="467"/>
      <c r="EZQ2388" s="467"/>
      <c r="EZR2388" s="467"/>
      <c r="EZS2388" s="467"/>
      <c r="EZT2388" s="467"/>
      <c r="EZU2388" s="467"/>
      <c r="EZV2388" s="467"/>
      <c r="EZW2388" s="467"/>
      <c r="EZX2388" s="1055"/>
      <c r="EZY2388" s="695"/>
      <c r="EZZ2388" s="696"/>
      <c r="FAA2388" s="696"/>
      <c r="FAB2388" s="697"/>
      <c r="FAC2388" s="697"/>
      <c r="FAD2388" s="473"/>
      <c r="FAE2388" s="470"/>
      <c r="FAF2388" s="470"/>
      <c r="FAG2388" s="470"/>
      <c r="FAH2388" s="677"/>
      <c r="FAI2388" s="470"/>
      <c r="FAJ2388" s="467"/>
      <c r="FAK2388" s="559"/>
      <c r="FAL2388" s="467"/>
      <c r="FAM2388" s="467"/>
      <c r="FAN2388" s="467"/>
      <c r="FAO2388" s="467"/>
      <c r="FAP2388" s="467"/>
      <c r="FAQ2388" s="467"/>
      <c r="FAR2388" s="467"/>
      <c r="FAS2388" s="467"/>
      <c r="FAT2388" s="467"/>
      <c r="FAU2388" s="467"/>
      <c r="FAV2388" s="467"/>
      <c r="FAW2388" s="467"/>
      <c r="FAX2388" s="467"/>
      <c r="FAY2388" s="467"/>
      <c r="FAZ2388" s="467"/>
      <c r="FBA2388" s="467"/>
      <c r="FBB2388" s="467"/>
      <c r="FBC2388" s="467"/>
      <c r="FBD2388" s="467"/>
      <c r="FBE2388" s="467"/>
      <c r="FBF2388" s="467"/>
      <c r="FBG2388" s="467"/>
      <c r="FBH2388" s="1055"/>
      <c r="FBI2388" s="695"/>
      <c r="FBJ2388" s="696"/>
      <c r="FBK2388" s="696"/>
      <c r="FBL2388" s="697"/>
      <c r="FBM2388" s="697"/>
      <c r="FBN2388" s="473"/>
      <c r="FBO2388" s="470"/>
      <c r="FBP2388" s="470"/>
      <c r="FBQ2388" s="470"/>
      <c r="FBR2388" s="677"/>
      <c r="FBS2388" s="470"/>
      <c r="FBT2388" s="467"/>
      <c r="FBU2388" s="559"/>
      <c r="FBV2388" s="467"/>
      <c r="FBW2388" s="467"/>
      <c r="FBX2388" s="467"/>
      <c r="FBY2388" s="467"/>
      <c r="FBZ2388" s="467"/>
      <c r="FCA2388" s="467"/>
      <c r="FCB2388" s="467"/>
      <c r="FCC2388" s="467"/>
      <c r="FCD2388" s="467"/>
      <c r="FCE2388" s="467"/>
      <c r="FCF2388" s="467"/>
      <c r="FCG2388" s="467"/>
      <c r="FCH2388" s="467"/>
      <c r="FCI2388" s="467"/>
      <c r="FCJ2388" s="467"/>
      <c r="FCK2388" s="467"/>
      <c r="FCL2388" s="467"/>
      <c r="FCM2388" s="467"/>
      <c r="FCN2388" s="467"/>
      <c r="FCO2388" s="467"/>
      <c r="FCP2388" s="467"/>
      <c r="FCQ2388" s="467"/>
      <c r="FCR2388" s="1055"/>
      <c r="FCS2388" s="695"/>
      <c r="FCT2388" s="696"/>
      <c r="FCU2388" s="696"/>
      <c r="FCV2388" s="697"/>
      <c r="FCW2388" s="697"/>
      <c r="FCX2388" s="473"/>
      <c r="FCY2388" s="470"/>
      <c r="FCZ2388" s="470"/>
      <c r="FDA2388" s="470"/>
      <c r="FDB2388" s="677"/>
      <c r="FDC2388" s="470"/>
      <c r="FDD2388" s="467"/>
      <c r="FDE2388" s="559"/>
      <c r="FDF2388" s="467"/>
      <c r="FDG2388" s="467"/>
      <c r="FDH2388" s="467"/>
      <c r="FDI2388" s="467"/>
      <c r="FDJ2388" s="467"/>
      <c r="FDK2388" s="467"/>
      <c r="FDL2388" s="467"/>
      <c r="FDM2388" s="467"/>
      <c r="FDN2388" s="467"/>
      <c r="FDO2388" s="467"/>
      <c r="FDP2388" s="467"/>
      <c r="FDQ2388" s="467"/>
      <c r="FDR2388" s="467"/>
      <c r="FDS2388" s="467"/>
      <c r="FDT2388" s="467"/>
      <c r="FDU2388" s="467"/>
      <c r="FDV2388" s="467"/>
      <c r="FDW2388" s="467"/>
      <c r="FDX2388" s="467"/>
      <c r="FDY2388" s="467"/>
      <c r="FDZ2388" s="467"/>
      <c r="FEA2388" s="467"/>
      <c r="FEB2388" s="1055"/>
      <c r="FEC2388" s="695"/>
      <c r="FED2388" s="696"/>
      <c r="FEE2388" s="696"/>
      <c r="FEF2388" s="697"/>
      <c r="FEG2388" s="697"/>
      <c r="FEH2388" s="473"/>
      <c r="FEI2388" s="470"/>
      <c r="FEJ2388" s="470"/>
      <c r="FEK2388" s="470"/>
      <c r="FEL2388" s="677"/>
      <c r="FEM2388" s="470"/>
      <c r="FEN2388" s="467"/>
      <c r="FEO2388" s="559"/>
      <c r="FEP2388" s="467"/>
      <c r="FEQ2388" s="467"/>
      <c r="FER2388" s="467"/>
      <c r="FES2388" s="467"/>
      <c r="FET2388" s="467"/>
      <c r="FEU2388" s="467"/>
      <c r="FEV2388" s="467"/>
      <c r="FEW2388" s="467"/>
      <c r="FEX2388" s="467"/>
      <c r="FEY2388" s="467"/>
      <c r="FEZ2388" s="467"/>
      <c r="FFA2388" s="467"/>
      <c r="FFB2388" s="467"/>
      <c r="FFC2388" s="467"/>
      <c r="FFD2388" s="467"/>
      <c r="FFE2388" s="467"/>
      <c r="FFF2388" s="467"/>
      <c r="FFG2388" s="467"/>
      <c r="FFH2388" s="467"/>
      <c r="FFI2388" s="467"/>
      <c r="FFJ2388" s="467"/>
      <c r="FFK2388" s="467"/>
      <c r="FFL2388" s="1055"/>
      <c r="FFM2388" s="695"/>
      <c r="FFN2388" s="696"/>
      <c r="FFO2388" s="696"/>
      <c r="FFP2388" s="697"/>
      <c r="FFQ2388" s="697"/>
      <c r="FFR2388" s="473"/>
      <c r="FFS2388" s="470"/>
      <c r="FFT2388" s="470"/>
      <c r="FFU2388" s="470"/>
      <c r="FFV2388" s="677"/>
      <c r="FFW2388" s="470"/>
      <c r="FFX2388" s="467"/>
      <c r="FFY2388" s="559"/>
      <c r="FFZ2388" s="467"/>
      <c r="FGA2388" s="467"/>
      <c r="FGB2388" s="467"/>
      <c r="FGC2388" s="467"/>
      <c r="FGD2388" s="467"/>
      <c r="FGE2388" s="467"/>
      <c r="FGF2388" s="467"/>
      <c r="FGG2388" s="467"/>
      <c r="FGH2388" s="467"/>
      <c r="FGI2388" s="467"/>
      <c r="FGJ2388" s="467"/>
      <c r="FGK2388" s="467"/>
      <c r="FGL2388" s="467"/>
      <c r="FGM2388" s="467"/>
      <c r="FGN2388" s="467"/>
      <c r="FGO2388" s="467"/>
      <c r="FGP2388" s="467"/>
      <c r="FGQ2388" s="467"/>
      <c r="FGR2388" s="467"/>
      <c r="FGS2388" s="467"/>
      <c r="FGT2388" s="467"/>
      <c r="FGU2388" s="467"/>
      <c r="FGV2388" s="1055"/>
      <c r="FGW2388" s="695"/>
      <c r="FGX2388" s="696"/>
      <c r="FGY2388" s="696"/>
      <c r="FGZ2388" s="697"/>
      <c r="FHA2388" s="697"/>
      <c r="FHB2388" s="473"/>
      <c r="FHC2388" s="470"/>
      <c r="FHD2388" s="470"/>
      <c r="FHE2388" s="470"/>
      <c r="FHF2388" s="677"/>
      <c r="FHG2388" s="470"/>
      <c r="FHH2388" s="467"/>
      <c r="FHI2388" s="559"/>
      <c r="FHJ2388" s="467"/>
      <c r="FHK2388" s="467"/>
      <c r="FHL2388" s="467"/>
      <c r="FHM2388" s="467"/>
      <c r="FHN2388" s="467"/>
      <c r="FHO2388" s="467"/>
      <c r="FHP2388" s="467"/>
      <c r="FHQ2388" s="467"/>
      <c r="FHR2388" s="467"/>
      <c r="FHS2388" s="467"/>
      <c r="FHT2388" s="467"/>
      <c r="FHU2388" s="467"/>
      <c r="FHV2388" s="467"/>
      <c r="FHW2388" s="467"/>
      <c r="FHX2388" s="467"/>
      <c r="FHY2388" s="467"/>
      <c r="FHZ2388" s="467"/>
      <c r="FIA2388" s="467"/>
      <c r="FIB2388" s="467"/>
      <c r="FIC2388" s="467"/>
      <c r="FID2388" s="467"/>
      <c r="FIE2388" s="467"/>
      <c r="FIF2388" s="1055"/>
      <c r="FIG2388" s="695"/>
      <c r="FIH2388" s="696"/>
      <c r="FII2388" s="696"/>
      <c r="FIJ2388" s="697"/>
      <c r="FIK2388" s="697"/>
      <c r="FIL2388" s="473"/>
      <c r="FIM2388" s="470"/>
      <c r="FIN2388" s="470"/>
      <c r="FIO2388" s="470"/>
      <c r="FIP2388" s="677"/>
      <c r="FIQ2388" s="470"/>
      <c r="FIR2388" s="467"/>
      <c r="FIS2388" s="559"/>
      <c r="FIT2388" s="467"/>
      <c r="FIU2388" s="467"/>
      <c r="FIV2388" s="467"/>
      <c r="FIW2388" s="467"/>
      <c r="FIX2388" s="467"/>
      <c r="FIY2388" s="467"/>
      <c r="FIZ2388" s="467"/>
      <c r="FJA2388" s="467"/>
      <c r="FJB2388" s="467"/>
      <c r="FJC2388" s="467"/>
      <c r="FJD2388" s="467"/>
      <c r="FJE2388" s="467"/>
      <c r="FJF2388" s="467"/>
      <c r="FJG2388" s="467"/>
      <c r="FJH2388" s="467"/>
      <c r="FJI2388" s="467"/>
      <c r="FJJ2388" s="467"/>
      <c r="FJK2388" s="467"/>
      <c r="FJL2388" s="467"/>
      <c r="FJM2388" s="467"/>
      <c r="FJN2388" s="467"/>
      <c r="FJO2388" s="467"/>
      <c r="FJP2388" s="1055"/>
      <c r="FJQ2388" s="695"/>
      <c r="FJR2388" s="696"/>
      <c r="FJS2388" s="696"/>
      <c r="FJT2388" s="697"/>
      <c r="FJU2388" s="697"/>
      <c r="FJV2388" s="473"/>
      <c r="FJW2388" s="470"/>
      <c r="FJX2388" s="470"/>
      <c r="FJY2388" s="470"/>
      <c r="FJZ2388" s="677"/>
      <c r="FKA2388" s="470"/>
      <c r="FKB2388" s="467"/>
      <c r="FKC2388" s="559"/>
      <c r="FKD2388" s="467"/>
      <c r="FKE2388" s="467"/>
      <c r="FKF2388" s="467"/>
      <c r="FKG2388" s="467"/>
      <c r="FKH2388" s="467"/>
      <c r="FKI2388" s="467"/>
      <c r="FKJ2388" s="467"/>
      <c r="FKK2388" s="467"/>
      <c r="FKL2388" s="467"/>
      <c r="FKM2388" s="467"/>
      <c r="FKN2388" s="467"/>
      <c r="FKO2388" s="467"/>
      <c r="FKP2388" s="467"/>
      <c r="FKQ2388" s="467"/>
      <c r="FKR2388" s="467"/>
      <c r="FKS2388" s="467"/>
      <c r="FKT2388" s="467"/>
      <c r="FKU2388" s="467"/>
      <c r="FKV2388" s="467"/>
      <c r="FKW2388" s="467"/>
      <c r="FKX2388" s="467"/>
      <c r="FKY2388" s="467"/>
      <c r="FKZ2388" s="1055"/>
      <c r="FLA2388" s="695"/>
      <c r="FLB2388" s="696"/>
      <c r="FLC2388" s="696"/>
      <c r="FLD2388" s="697"/>
      <c r="FLE2388" s="697"/>
      <c r="FLF2388" s="473"/>
      <c r="FLG2388" s="470"/>
      <c r="FLH2388" s="470"/>
      <c r="FLI2388" s="470"/>
      <c r="FLJ2388" s="677"/>
      <c r="FLK2388" s="470"/>
      <c r="FLL2388" s="467"/>
      <c r="FLM2388" s="559"/>
      <c r="FLN2388" s="467"/>
      <c r="FLO2388" s="467"/>
      <c r="FLP2388" s="467"/>
      <c r="FLQ2388" s="467"/>
      <c r="FLR2388" s="467"/>
      <c r="FLS2388" s="467"/>
      <c r="FLT2388" s="467"/>
      <c r="FLU2388" s="467"/>
      <c r="FLV2388" s="467"/>
      <c r="FLW2388" s="467"/>
      <c r="FLX2388" s="467"/>
      <c r="FLY2388" s="467"/>
      <c r="FLZ2388" s="467"/>
      <c r="FMA2388" s="467"/>
      <c r="FMB2388" s="467"/>
      <c r="FMC2388" s="467"/>
      <c r="FMD2388" s="467"/>
      <c r="FME2388" s="467"/>
      <c r="FMF2388" s="467"/>
      <c r="FMG2388" s="467"/>
      <c r="FMH2388" s="467"/>
      <c r="FMI2388" s="467"/>
      <c r="FMJ2388" s="1055"/>
      <c r="FMK2388" s="695"/>
      <c r="FML2388" s="696"/>
      <c r="FMM2388" s="696"/>
      <c r="FMN2388" s="697"/>
      <c r="FMO2388" s="697"/>
      <c r="FMP2388" s="473"/>
      <c r="FMQ2388" s="470"/>
      <c r="FMR2388" s="470"/>
      <c r="FMS2388" s="470"/>
      <c r="FMT2388" s="677"/>
      <c r="FMU2388" s="470"/>
      <c r="FMV2388" s="467"/>
      <c r="FMW2388" s="559"/>
      <c r="FMX2388" s="467"/>
      <c r="FMY2388" s="467"/>
      <c r="FMZ2388" s="467"/>
      <c r="FNA2388" s="467"/>
      <c r="FNB2388" s="467"/>
      <c r="FNC2388" s="467"/>
      <c r="FND2388" s="467"/>
      <c r="FNE2388" s="467"/>
      <c r="FNF2388" s="467"/>
      <c r="FNG2388" s="467"/>
      <c r="FNH2388" s="467"/>
      <c r="FNI2388" s="467"/>
      <c r="FNJ2388" s="467"/>
      <c r="FNK2388" s="467"/>
      <c r="FNL2388" s="467"/>
      <c r="FNM2388" s="467"/>
      <c r="FNN2388" s="467"/>
      <c r="FNO2388" s="467"/>
      <c r="FNP2388" s="467"/>
      <c r="FNQ2388" s="467"/>
      <c r="FNR2388" s="467"/>
      <c r="FNS2388" s="467"/>
      <c r="FNT2388" s="1055"/>
      <c r="FNU2388" s="695"/>
      <c r="FNV2388" s="696"/>
      <c r="FNW2388" s="696"/>
      <c r="FNX2388" s="697"/>
      <c r="FNY2388" s="697"/>
      <c r="FNZ2388" s="473"/>
      <c r="FOA2388" s="470"/>
      <c r="FOB2388" s="470"/>
      <c r="FOC2388" s="470"/>
      <c r="FOD2388" s="677"/>
      <c r="FOE2388" s="470"/>
      <c r="FOF2388" s="467"/>
      <c r="FOG2388" s="559"/>
      <c r="FOH2388" s="467"/>
      <c r="FOI2388" s="467"/>
      <c r="FOJ2388" s="467"/>
      <c r="FOK2388" s="467"/>
      <c r="FOL2388" s="467"/>
      <c r="FOM2388" s="467"/>
      <c r="FON2388" s="467"/>
      <c r="FOO2388" s="467"/>
      <c r="FOP2388" s="467"/>
      <c r="FOQ2388" s="467"/>
      <c r="FOR2388" s="467"/>
      <c r="FOS2388" s="467"/>
      <c r="FOT2388" s="467"/>
      <c r="FOU2388" s="467"/>
      <c r="FOV2388" s="467"/>
      <c r="FOW2388" s="467"/>
      <c r="FOX2388" s="467"/>
      <c r="FOY2388" s="467"/>
      <c r="FOZ2388" s="467"/>
      <c r="FPA2388" s="467"/>
      <c r="FPB2388" s="467"/>
      <c r="FPC2388" s="467"/>
      <c r="FPD2388" s="1055"/>
      <c r="FPE2388" s="695"/>
      <c r="FPF2388" s="696"/>
      <c r="FPG2388" s="696"/>
      <c r="FPH2388" s="697"/>
      <c r="FPI2388" s="697"/>
      <c r="FPJ2388" s="473"/>
      <c r="FPK2388" s="470"/>
      <c r="FPL2388" s="470"/>
      <c r="FPM2388" s="470"/>
      <c r="FPN2388" s="677"/>
      <c r="FPO2388" s="470"/>
      <c r="FPP2388" s="467"/>
      <c r="FPQ2388" s="559"/>
      <c r="FPR2388" s="467"/>
      <c r="FPS2388" s="467"/>
      <c r="FPT2388" s="467"/>
      <c r="FPU2388" s="467"/>
      <c r="FPV2388" s="467"/>
      <c r="FPW2388" s="467"/>
      <c r="FPX2388" s="467"/>
      <c r="FPY2388" s="467"/>
      <c r="FPZ2388" s="467"/>
      <c r="FQA2388" s="467"/>
      <c r="FQB2388" s="467"/>
      <c r="FQC2388" s="467"/>
      <c r="FQD2388" s="467"/>
      <c r="FQE2388" s="467"/>
      <c r="FQF2388" s="467"/>
      <c r="FQG2388" s="467"/>
      <c r="FQH2388" s="467"/>
      <c r="FQI2388" s="467"/>
      <c r="FQJ2388" s="467"/>
      <c r="FQK2388" s="467"/>
      <c r="FQL2388" s="467"/>
      <c r="FQM2388" s="467"/>
      <c r="FQN2388" s="1055"/>
      <c r="FQO2388" s="695"/>
      <c r="FQP2388" s="696"/>
      <c r="FQQ2388" s="696"/>
      <c r="FQR2388" s="697"/>
      <c r="FQS2388" s="697"/>
      <c r="FQT2388" s="473"/>
      <c r="FQU2388" s="470"/>
      <c r="FQV2388" s="470"/>
      <c r="FQW2388" s="470"/>
      <c r="FQX2388" s="677"/>
      <c r="FQY2388" s="470"/>
      <c r="FQZ2388" s="467"/>
      <c r="FRA2388" s="559"/>
      <c r="FRB2388" s="467"/>
      <c r="FRC2388" s="467"/>
      <c r="FRD2388" s="467"/>
      <c r="FRE2388" s="467"/>
      <c r="FRF2388" s="467"/>
      <c r="FRG2388" s="467"/>
      <c r="FRH2388" s="467"/>
      <c r="FRI2388" s="467"/>
      <c r="FRJ2388" s="467"/>
      <c r="FRK2388" s="467"/>
      <c r="FRL2388" s="467"/>
      <c r="FRM2388" s="467"/>
      <c r="FRN2388" s="467"/>
      <c r="FRO2388" s="467"/>
      <c r="FRP2388" s="467"/>
      <c r="FRQ2388" s="467"/>
      <c r="FRR2388" s="467"/>
      <c r="FRS2388" s="467"/>
      <c r="FRT2388" s="467"/>
      <c r="FRU2388" s="467"/>
      <c r="FRV2388" s="467"/>
      <c r="FRW2388" s="467"/>
      <c r="FRX2388" s="1055"/>
      <c r="FRY2388" s="695"/>
      <c r="FRZ2388" s="696"/>
      <c r="FSA2388" s="696"/>
      <c r="FSB2388" s="697"/>
      <c r="FSC2388" s="697"/>
      <c r="FSD2388" s="473"/>
      <c r="FSE2388" s="470"/>
      <c r="FSF2388" s="470"/>
      <c r="FSG2388" s="470"/>
      <c r="FSH2388" s="677"/>
      <c r="FSI2388" s="470"/>
      <c r="FSJ2388" s="467"/>
      <c r="FSK2388" s="559"/>
      <c r="FSL2388" s="467"/>
      <c r="FSM2388" s="467"/>
      <c r="FSN2388" s="467"/>
      <c r="FSO2388" s="467"/>
      <c r="FSP2388" s="467"/>
      <c r="FSQ2388" s="467"/>
      <c r="FSR2388" s="467"/>
      <c r="FSS2388" s="467"/>
      <c r="FST2388" s="467"/>
      <c r="FSU2388" s="467"/>
      <c r="FSV2388" s="467"/>
      <c r="FSW2388" s="467"/>
      <c r="FSX2388" s="467"/>
      <c r="FSY2388" s="467"/>
      <c r="FSZ2388" s="467"/>
      <c r="FTA2388" s="467"/>
      <c r="FTB2388" s="467"/>
      <c r="FTC2388" s="467"/>
      <c r="FTD2388" s="467"/>
      <c r="FTE2388" s="467"/>
      <c r="FTF2388" s="467"/>
      <c r="FTG2388" s="467"/>
      <c r="FTH2388" s="1055"/>
      <c r="FTI2388" s="695"/>
      <c r="FTJ2388" s="696"/>
      <c r="FTK2388" s="696"/>
      <c r="FTL2388" s="697"/>
      <c r="FTM2388" s="697"/>
      <c r="FTN2388" s="473"/>
      <c r="FTO2388" s="470"/>
      <c r="FTP2388" s="470"/>
      <c r="FTQ2388" s="470"/>
      <c r="FTR2388" s="677"/>
      <c r="FTS2388" s="470"/>
      <c r="FTT2388" s="467"/>
      <c r="FTU2388" s="559"/>
      <c r="FTV2388" s="467"/>
      <c r="FTW2388" s="467"/>
      <c r="FTX2388" s="467"/>
      <c r="FTY2388" s="467"/>
      <c r="FTZ2388" s="467"/>
      <c r="FUA2388" s="467"/>
      <c r="FUB2388" s="467"/>
      <c r="FUC2388" s="467"/>
      <c r="FUD2388" s="467"/>
      <c r="FUE2388" s="467"/>
      <c r="FUF2388" s="467"/>
      <c r="FUG2388" s="467"/>
      <c r="FUH2388" s="467"/>
      <c r="FUI2388" s="467"/>
      <c r="FUJ2388" s="467"/>
      <c r="FUK2388" s="467"/>
      <c r="FUL2388" s="467"/>
      <c r="FUM2388" s="467"/>
      <c r="FUN2388" s="467"/>
      <c r="FUO2388" s="467"/>
      <c r="FUP2388" s="467"/>
      <c r="FUQ2388" s="467"/>
      <c r="FUR2388" s="1055"/>
      <c r="FUS2388" s="695"/>
      <c r="FUT2388" s="696"/>
      <c r="FUU2388" s="696"/>
      <c r="FUV2388" s="697"/>
      <c r="FUW2388" s="697"/>
      <c r="FUX2388" s="473"/>
      <c r="FUY2388" s="470"/>
      <c r="FUZ2388" s="470"/>
      <c r="FVA2388" s="470"/>
      <c r="FVB2388" s="677"/>
      <c r="FVC2388" s="470"/>
      <c r="FVD2388" s="467"/>
      <c r="FVE2388" s="559"/>
      <c r="FVF2388" s="467"/>
      <c r="FVG2388" s="467"/>
      <c r="FVH2388" s="467"/>
      <c r="FVI2388" s="467"/>
      <c r="FVJ2388" s="467"/>
      <c r="FVK2388" s="467"/>
      <c r="FVL2388" s="467"/>
      <c r="FVM2388" s="467"/>
      <c r="FVN2388" s="467"/>
      <c r="FVO2388" s="467"/>
      <c r="FVP2388" s="467"/>
      <c r="FVQ2388" s="467"/>
      <c r="FVR2388" s="467"/>
      <c r="FVS2388" s="467"/>
      <c r="FVT2388" s="467"/>
      <c r="FVU2388" s="467"/>
      <c r="FVV2388" s="467"/>
      <c r="FVW2388" s="467"/>
      <c r="FVX2388" s="467"/>
      <c r="FVY2388" s="467"/>
      <c r="FVZ2388" s="467"/>
      <c r="FWA2388" s="467"/>
      <c r="FWB2388" s="1055"/>
      <c r="FWC2388" s="695"/>
      <c r="FWD2388" s="696"/>
      <c r="FWE2388" s="696"/>
      <c r="FWF2388" s="697"/>
      <c r="FWG2388" s="697"/>
      <c r="FWH2388" s="473"/>
      <c r="FWI2388" s="470"/>
      <c r="FWJ2388" s="470"/>
      <c r="FWK2388" s="470"/>
      <c r="FWL2388" s="677"/>
      <c r="FWM2388" s="470"/>
      <c r="FWN2388" s="467"/>
      <c r="FWO2388" s="559"/>
      <c r="FWP2388" s="467"/>
      <c r="FWQ2388" s="467"/>
      <c r="FWR2388" s="467"/>
      <c r="FWS2388" s="467"/>
      <c r="FWT2388" s="467"/>
      <c r="FWU2388" s="467"/>
      <c r="FWV2388" s="467"/>
      <c r="FWW2388" s="467"/>
      <c r="FWX2388" s="467"/>
      <c r="FWY2388" s="467"/>
      <c r="FWZ2388" s="467"/>
      <c r="FXA2388" s="467"/>
      <c r="FXB2388" s="467"/>
      <c r="FXC2388" s="467"/>
      <c r="FXD2388" s="467"/>
      <c r="FXE2388" s="467"/>
      <c r="FXF2388" s="467"/>
      <c r="FXG2388" s="467"/>
      <c r="FXH2388" s="467"/>
      <c r="FXI2388" s="467"/>
      <c r="FXJ2388" s="467"/>
      <c r="FXK2388" s="467"/>
      <c r="FXL2388" s="1055"/>
      <c r="FXM2388" s="695"/>
      <c r="FXN2388" s="696"/>
      <c r="FXO2388" s="696"/>
      <c r="FXP2388" s="697"/>
      <c r="FXQ2388" s="697"/>
      <c r="FXR2388" s="473"/>
      <c r="FXS2388" s="470"/>
      <c r="FXT2388" s="470"/>
      <c r="FXU2388" s="470"/>
      <c r="FXV2388" s="677"/>
      <c r="FXW2388" s="470"/>
      <c r="FXX2388" s="467"/>
      <c r="FXY2388" s="559"/>
      <c r="FXZ2388" s="467"/>
      <c r="FYA2388" s="467"/>
      <c r="FYB2388" s="467"/>
      <c r="FYC2388" s="467"/>
      <c r="FYD2388" s="467"/>
      <c r="FYE2388" s="467"/>
      <c r="FYF2388" s="467"/>
      <c r="FYG2388" s="467"/>
      <c r="FYH2388" s="467"/>
      <c r="FYI2388" s="467"/>
      <c r="FYJ2388" s="467"/>
      <c r="FYK2388" s="467"/>
      <c r="FYL2388" s="467"/>
      <c r="FYM2388" s="467"/>
      <c r="FYN2388" s="467"/>
      <c r="FYO2388" s="467"/>
      <c r="FYP2388" s="467"/>
      <c r="FYQ2388" s="467"/>
      <c r="FYR2388" s="467"/>
      <c r="FYS2388" s="467"/>
      <c r="FYT2388" s="467"/>
      <c r="FYU2388" s="467"/>
      <c r="FYV2388" s="1055"/>
      <c r="FYW2388" s="695"/>
      <c r="FYX2388" s="696"/>
      <c r="FYY2388" s="696"/>
      <c r="FYZ2388" s="697"/>
      <c r="FZA2388" s="697"/>
      <c r="FZB2388" s="473"/>
      <c r="FZC2388" s="470"/>
      <c r="FZD2388" s="470"/>
      <c r="FZE2388" s="470"/>
      <c r="FZF2388" s="677"/>
      <c r="FZG2388" s="470"/>
      <c r="FZH2388" s="467"/>
      <c r="FZI2388" s="559"/>
      <c r="FZJ2388" s="467"/>
      <c r="FZK2388" s="467"/>
      <c r="FZL2388" s="467"/>
      <c r="FZM2388" s="467"/>
      <c r="FZN2388" s="467"/>
      <c r="FZO2388" s="467"/>
      <c r="FZP2388" s="467"/>
      <c r="FZQ2388" s="467"/>
      <c r="FZR2388" s="467"/>
      <c r="FZS2388" s="467"/>
      <c r="FZT2388" s="467"/>
      <c r="FZU2388" s="467"/>
      <c r="FZV2388" s="467"/>
      <c r="FZW2388" s="467"/>
      <c r="FZX2388" s="467"/>
      <c r="FZY2388" s="467"/>
      <c r="FZZ2388" s="467"/>
      <c r="GAA2388" s="467"/>
      <c r="GAB2388" s="467"/>
      <c r="GAC2388" s="467"/>
      <c r="GAD2388" s="467"/>
      <c r="GAE2388" s="467"/>
      <c r="GAF2388" s="1055"/>
      <c r="GAG2388" s="695"/>
      <c r="GAH2388" s="696"/>
      <c r="GAI2388" s="696"/>
      <c r="GAJ2388" s="697"/>
      <c r="GAK2388" s="697"/>
      <c r="GAL2388" s="473"/>
      <c r="GAM2388" s="470"/>
      <c r="GAN2388" s="470"/>
      <c r="GAO2388" s="470"/>
      <c r="GAP2388" s="677"/>
      <c r="GAQ2388" s="470"/>
      <c r="GAR2388" s="467"/>
      <c r="GAS2388" s="559"/>
      <c r="GAT2388" s="467"/>
      <c r="GAU2388" s="467"/>
      <c r="GAV2388" s="467"/>
      <c r="GAW2388" s="467"/>
      <c r="GAX2388" s="467"/>
      <c r="GAY2388" s="467"/>
      <c r="GAZ2388" s="467"/>
      <c r="GBA2388" s="467"/>
      <c r="GBB2388" s="467"/>
      <c r="GBC2388" s="467"/>
      <c r="GBD2388" s="467"/>
      <c r="GBE2388" s="467"/>
      <c r="GBF2388" s="467"/>
      <c r="GBG2388" s="467"/>
      <c r="GBH2388" s="467"/>
      <c r="GBI2388" s="467"/>
      <c r="GBJ2388" s="467"/>
      <c r="GBK2388" s="467"/>
      <c r="GBL2388" s="467"/>
      <c r="GBM2388" s="467"/>
      <c r="GBN2388" s="467"/>
      <c r="GBO2388" s="467"/>
      <c r="GBP2388" s="1055"/>
      <c r="GBQ2388" s="695"/>
      <c r="GBR2388" s="696"/>
      <c r="GBS2388" s="696"/>
      <c r="GBT2388" s="697"/>
      <c r="GBU2388" s="697"/>
      <c r="GBV2388" s="473"/>
      <c r="GBW2388" s="470"/>
      <c r="GBX2388" s="470"/>
      <c r="GBY2388" s="470"/>
      <c r="GBZ2388" s="677"/>
      <c r="GCA2388" s="470"/>
      <c r="GCB2388" s="467"/>
      <c r="GCC2388" s="559"/>
      <c r="GCD2388" s="467"/>
      <c r="GCE2388" s="467"/>
      <c r="GCF2388" s="467"/>
      <c r="GCG2388" s="467"/>
      <c r="GCH2388" s="467"/>
      <c r="GCI2388" s="467"/>
      <c r="GCJ2388" s="467"/>
      <c r="GCK2388" s="467"/>
      <c r="GCL2388" s="467"/>
      <c r="GCM2388" s="467"/>
      <c r="GCN2388" s="467"/>
      <c r="GCO2388" s="467"/>
      <c r="GCP2388" s="467"/>
      <c r="GCQ2388" s="467"/>
      <c r="GCR2388" s="467"/>
      <c r="GCS2388" s="467"/>
      <c r="GCT2388" s="467"/>
      <c r="GCU2388" s="467"/>
      <c r="GCV2388" s="467"/>
      <c r="GCW2388" s="467"/>
      <c r="GCX2388" s="467"/>
      <c r="GCY2388" s="467"/>
      <c r="GCZ2388" s="1055"/>
      <c r="GDA2388" s="695"/>
      <c r="GDB2388" s="696"/>
      <c r="GDC2388" s="696"/>
      <c r="GDD2388" s="697"/>
      <c r="GDE2388" s="697"/>
      <c r="GDF2388" s="473"/>
      <c r="GDG2388" s="470"/>
      <c r="GDH2388" s="470"/>
      <c r="GDI2388" s="470"/>
      <c r="GDJ2388" s="677"/>
      <c r="GDK2388" s="470"/>
      <c r="GDL2388" s="467"/>
      <c r="GDM2388" s="559"/>
      <c r="GDN2388" s="467"/>
      <c r="GDO2388" s="467"/>
      <c r="GDP2388" s="467"/>
      <c r="GDQ2388" s="467"/>
      <c r="GDR2388" s="467"/>
      <c r="GDS2388" s="467"/>
      <c r="GDT2388" s="467"/>
      <c r="GDU2388" s="467"/>
      <c r="GDV2388" s="467"/>
      <c r="GDW2388" s="467"/>
      <c r="GDX2388" s="467"/>
      <c r="GDY2388" s="467"/>
      <c r="GDZ2388" s="467"/>
      <c r="GEA2388" s="467"/>
      <c r="GEB2388" s="467"/>
      <c r="GEC2388" s="467"/>
      <c r="GED2388" s="467"/>
      <c r="GEE2388" s="467"/>
      <c r="GEF2388" s="467"/>
      <c r="GEG2388" s="467"/>
      <c r="GEH2388" s="467"/>
      <c r="GEI2388" s="467"/>
      <c r="GEJ2388" s="1055"/>
      <c r="GEK2388" s="695"/>
      <c r="GEL2388" s="696"/>
      <c r="GEM2388" s="696"/>
      <c r="GEN2388" s="697"/>
      <c r="GEO2388" s="697"/>
      <c r="GEP2388" s="473"/>
      <c r="GEQ2388" s="470"/>
      <c r="GER2388" s="470"/>
      <c r="GES2388" s="470"/>
      <c r="GET2388" s="677"/>
      <c r="GEU2388" s="470"/>
      <c r="GEV2388" s="467"/>
      <c r="GEW2388" s="559"/>
      <c r="GEX2388" s="467"/>
      <c r="GEY2388" s="467"/>
      <c r="GEZ2388" s="467"/>
      <c r="GFA2388" s="467"/>
      <c r="GFB2388" s="467"/>
      <c r="GFC2388" s="467"/>
      <c r="GFD2388" s="467"/>
      <c r="GFE2388" s="467"/>
      <c r="GFF2388" s="467"/>
      <c r="GFG2388" s="467"/>
      <c r="GFH2388" s="467"/>
      <c r="GFI2388" s="467"/>
      <c r="GFJ2388" s="467"/>
      <c r="GFK2388" s="467"/>
      <c r="GFL2388" s="467"/>
      <c r="GFM2388" s="467"/>
      <c r="GFN2388" s="467"/>
      <c r="GFO2388" s="467"/>
      <c r="GFP2388" s="467"/>
      <c r="GFQ2388" s="467"/>
      <c r="GFR2388" s="467"/>
      <c r="GFS2388" s="467"/>
      <c r="GFT2388" s="1055"/>
      <c r="GFU2388" s="695"/>
      <c r="GFV2388" s="696"/>
      <c r="GFW2388" s="696"/>
      <c r="GFX2388" s="697"/>
      <c r="GFY2388" s="697"/>
      <c r="GFZ2388" s="473"/>
      <c r="GGA2388" s="470"/>
      <c r="GGB2388" s="470"/>
      <c r="GGC2388" s="470"/>
      <c r="GGD2388" s="677"/>
      <c r="GGE2388" s="470"/>
      <c r="GGF2388" s="467"/>
      <c r="GGG2388" s="559"/>
      <c r="GGH2388" s="467"/>
      <c r="GGI2388" s="467"/>
      <c r="GGJ2388" s="467"/>
      <c r="GGK2388" s="467"/>
      <c r="GGL2388" s="467"/>
      <c r="GGM2388" s="467"/>
      <c r="GGN2388" s="467"/>
      <c r="GGO2388" s="467"/>
      <c r="GGP2388" s="467"/>
      <c r="GGQ2388" s="467"/>
      <c r="GGR2388" s="467"/>
      <c r="GGS2388" s="467"/>
      <c r="GGT2388" s="467"/>
      <c r="GGU2388" s="467"/>
      <c r="GGV2388" s="467"/>
      <c r="GGW2388" s="467"/>
      <c r="GGX2388" s="467"/>
      <c r="GGY2388" s="467"/>
      <c r="GGZ2388" s="467"/>
      <c r="GHA2388" s="467"/>
      <c r="GHB2388" s="467"/>
      <c r="GHC2388" s="467"/>
      <c r="GHD2388" s="1055"/>
      <c r="GHE2388" s="695"/>
      <c r="GHF2388" s="696"/>
      <c r="GHG2388" s="696"/>
      <c r="GHH2388" s="697"/>
      <c r="GHI2388" s="697"/>
      <c r="GHJ2388" s="473"/>
      <c r="GHK2388" s="470"/>
      <c r="GHL2388" s="470"/>
      <c r="GHM2388" s="470"/>
      <c r="GHN2388" s="677"/>
      <c r="GHO2388" s="470"/>
      <c r="GHP2388" s="467"/>
      <c r="GHQ2388" s="559"/>
      <c r="GHR2388" s="467"/>
      <c r="GHS2388" s="467"/>
      <c r="GHT2388" s="467"/>
      <c r="GHU2388" s="467"/>
      <c r="GHV2388" s="467"/>
      <c r="GHW2388" s="467"/>
      <c r="GHX2388" s="467"/>
      <c r="GHY2388" s="467"/>
      <c r="GHZ2388" s="467"/>
      <c r="GIA2388" s="467"/>
      <c r="GIB2388" s="467"/>
      <c r="GIC2388" s="467"/>
      <c r="GID2388" s="467"/>
      <c r="GIE2388" s="467"/>
      <c r="GIF2388" s="467"/>
      <c r="GIG2388" s="467"/>
      <c r="GIH2388" s="467"/>
      <c r="GII2388" s="467"/>
      <c r="GIJ2388" s="467"/>
      <c r="GIK2388" s="467"/>
      <c r="GIL2388" s="467"/>
      <c r="GIM2388" s="467"/>
      <c r="GIN2388" s="1055"/>
      <c r="GIO2388" s="695"/>
      <c r="GIP2388" s="696"/>
      <c r="GIQ2388" s="696"/>
      <c r="GIR2388" s="697"/>
      <c r="GIS2388" s="697"/>
      <c r="GIT2388" s="473"/>
      <c r="GIU2388" s="470"/>
      <c r="GIV2388" s="470"/>
      <c r="GIW2388" s="470"/>
      <c r="GIX2388" s="677"/>
      <c r="GIY2388" s="470"/>
      <c r="GIZ2388" s="467"/>
      <c r="GJA2388" s="559"/>
      <c r="GJB2388" s="467"/>
      <c r="GJC2388" s="467"/>
      <c r="GJD2388" s="467"/>
      <c r="GJE2388" s="467"/>
      <c r="GJF2388" s="467"/>
      <c r="GJG2388" s="467"/>
      <c r="GJH2388" s="467"/>
      <c r="GJI2388" s="467"/>
      <c r="GJJ2388" s="467"/>
      <c r="GJK2388" s="467"/>
      <c r="GJL2388" s="467"/>
      <c r="GJM2388" s="467"/>
      <c r="GJN2388" s="467"/>
      <c r="GJO2388" s="467"/>
      <c r="GJP2388" s="467"/>
      <c r="GJQ2388" s="467"/>
      <c r="GJR2388" s="467"/>
      <c r="GJS2388" s="467"/>
      <c r="GJT2388" s="467"/>
      <c r="GJU2388" s="467"/>
      <c r="GJV2388" s="467"/>
      <c r="GJW2388" s="467"/>
      <c r="GJX2388" s="1055"/>
      <c r="GJY2388" s="695"/>
      <c r="GJZ2388" s="696"/>
      <c r="GKA2388" s="696"/>
      <c r="GKB2388" s="697"/>
      <c r="GKC2388" s="697"/>
      <c r="GKD2388" s="473"/>
      <c r="GKE2388" s="470"/>
      <c r="GKF2388" s="470"/>
      <c r="GKG2388" s="470"/>
      <c r="GKH2388" s="677"/>
      <c r="GKI2388" s="470"/>
      <c r="GKJ2388" s="467"/>
      <c r="GKK2388" s="559"/>
      <c r="GKL2388" s="467"/>
      <c r="GKM2388" s="467"/>
      <c r="GKN2388" s="467"/>
      <c r="GKO2388" s="467"/>
      <c r="GKP2388" s="467"/>
      <c r="GKQ2388" s="467"/>
      <c r="GKR2388" s="467"/>
      <c r="GKS2388" s="467"/>
      <c r="GKT2388" s="467"/>
      <c r="GKU2388" s="467"/>
      <c r="GKV2388" s="467"/>
      <c r="GKW2388" s="467"/>
      <c r="GKX2388" s="467"/>
      <c r="GKY2388" s="467"/>
      <c r="GKZ2388" s="467"/>
      <c r="GLA2388" s="467"/>
      <c r="GLB2388" s="467"/>
      <c r="GLC2388" s="467"/>
      <c r="GLD2388" s="467"/>
      <c r="GLE2388" s="467"/>
      <c r="GLF2388" s="467"/>
      <c r="GLG2388" s="467"/>
      <c r="GLH2388" s="1055"/>
      <c r="GLI2388" s="695"/>
      <c r="GLJ2388" s="696"/>
      <c r="GLK2388" s="696"/>
      <c r="GLL2388" s="697"/>
      <c r="GLM2388" s="697"/>
      <c r="GLN2388" s="473"/>
      <c r="GLO2388" s="470"/>
      <c r="GLP2388" s="470"/>
      <c r="GLQ2388" s="470"/>
      <c r="GLR2388" s="677"/>
      <c r="GLS2388" s="470"/>
      <c r="GLT2388" s="467"/>
      <c r="GLU2388" s="559"/>
      <c r="GLV2388" s="467"/>
      <c r="GLW2388" s="467"/>
      <c r="GLX2388" s="467"/>
      <c r="GLY2388" s="467"/>
      <c r="GLZ2388" s="467"/>
      <c r="GMA2388" s="467"/>
      <c r="GMB2388" s="467"/>
      <c r="GMC2388" s="467"/>
      <c r="GMD2388" s="467"/>
      <c r="GME2388" s="467"/>
      <c r="GMF2388" s="467"/>
      <c r="GMG2388" s="467"/>
      <c r="GMH2388" s="467"/>
      <c r="GMI2388" s="467"/>
      <c r="GMJ2388" s="467"/>
      <c r="GMK2388" s="467"/>
      <c r="GML2388" s="467"/>
      <c r="GMM2388" s="467"/>
      <c r="GMN2388" s="467"/>
      <c r="GMO2388" s="467"/>
      <c r="GMP2388" s="467"/>
      <c r="GMQ2388" s="467"/>
      <c r="GMR2388" s="1055"/>
      <c r="GMS2388" s="695"/>
      <c r="GMT2388" s="696"/>
      <c r="GMU2388" s="696"/>
      <c r="GMV2388" s="697"/>
      <c r="GMW2388" s="697"/>
      <c r="GMX2388" s="473"/>
      <c r="GMY2388" s="470"/>
      <c r="GMZ2388" s="470"/>
      <c r="GNA2388" s="470"/>
      <c r="GNB2388" s="677"/>
      <c r="GNC2388" s="470"/>
      <c r="GND2388" s="467"/>
      <c r="GNE2388" s="559"/>
      <c r="GNF2388" s="467"/>
      <c r="GNG2388" s="467"/>
      <c r="GNH2388" s="467"/>
      <c r="GNI2388" s="467"/>
      <c r="GNJ2388" s="467"/>
      <c r="GNK2388" s="467"/>
      <c r="GNL2388" s="467"/>
      <c r="GNM2388" s="467"/>
      <c r="GNN2388" s="467"/>
      <c r="GNO2388" s="467"/>
      <c r="GNP2388" s="467"/>
      <c r="GNQ2388" s="467"/>
      <c r="GNR2388" s="467"/>
      <c r="GNS2388" s="467"/>
      <c r="GNT2388" s="467"/>
      <c r="GNU2388" s="467"/>
      <c r="GNV2388" s="467"/>
      <c r="GNW2388" s="467"/>
      <c r="GNX2388" s="467"/>
      <c r="GNY2388" s="467"/>
      <c r="GNZ2388" s="467"/>
      <c r="GOA2388" s="467"/>
      <c r="GOB2388" s="1055"/>
      <c r="GOC2388" s="695"/>
      <c r="GOD2388" s="696"/>
      <c r="GOE2388" s="696"/>
      <c r="GOF2388" s="697"/>
      <c r="GOG2388" s="697"/>
      <c r="GOH2388" s="473"/>
      <c r="GOI2388" s="470"/>
      <c r="GOJ2388" s="470"/>
      <c r="GOK2388" s="470"/>
      <c r="GOL2388" s="677"/>
      <c r="GOM2388" s="470"/>
      <c r="GON2388" s="467"/>
      <c r="GOO2388" s="559"/>
      <c r="GOP2388" s="467"/>
      <c r="GOQ2388" s="467"/>
      <c r="GOR2388" s="467"/>
      <c r="GOS2388" s="467"/>
      <c r="GOT2388" s="467"/>
      <c r="GOU2388" s="467"/>
      <c r="GOV2388" s="467"/>
      <c r="GOW2388" s="467"/>
      <c r="GOX2388" s="467"/>
      <c r="GOY2388" s="467"/>
      <c r="GOZ2388" s="467"/>
      <c r="GPA2388" s="467"/>
      <c r="GPB2388" s="467"/>
      <c r="GPC2388" s="467"/>
      <c r="GPD2388" s="467"/>
      <c r="GPE2388" s="467"/>
      <c r="GPF2388" s="467"/>
      <c r="GPG2388" s="467"/>
      <c r="GPH2388" s="467"/>
      <c r="GPI2388" s="467"/>
      <c r="GPJ2388" s="467"/>
      <c r="GPK2388" s="467"/>
      <c r="GPL2388" s="1055"/>
      <c r="GPM2388" s="695"/>
      <c r="GPN2388" s="696"/>
      <c r="GPO2388" s="696"/>
      <c r="GPP2388" s="697"/>
      <c r="GPQ2388" s="697"/>
      <c r="GPR2388" s="473"/>
      <c r="GPS2388" s="470"/>
      <c r="GPT2388" s="470"/>
      <c r="GPU2388" s="470"/>
      <c r="GPV2388" s="677"/>
      <c r="GPW2388" s="470"/>
      <c r="GPX2388" s="467"/>
      <c r="GPY2388" s="559"/>
      <c r="GPZ2388" s="467"/>
      <c r="GQA2388" s="467"/>
      <c r="GQB2388" s="467"/>
      <c r="GQC2388" s="467"/>
      <c r="GQD2388" s="467"/>
      <c r="GQE2388" s="467"/>
      <c r="GQF2388" s="467"/>
      <c r="GQG2388" s="467"/>
      <c r="GQH2388" s="467"/>
      <c r="GQI2388" s="467"/>
      <c r="GQJ2388" s="467"/>
      <c r="GQK2388" s="467"/>
      <c r="GQL2388" s="467"/>
      <c r="GQM2388" s="467"/>
      <c r="GQN2388" s="467"/>
      <c r="GQO2388" s="467"/>
      <c r="GQP2388" s="467"/>
      <c r="GQQ2388" s="467"/>
      <c r="GQR2388" s="467"/>
      <c r="GQS2388" s="467"/>
      <c r="GQT2388" s="467"/>
      <c r="GQU2388" s="467"/>
      <c r="GQV2388" s="1055"/>
      <c r="GQW2388" s="695"/>
      <c r="GQX2388" s="696"/>
      <c r="GQY2388" s="696"/>
      <c r="GQZ2388" s="697"/>
      <c r="GRA2388" s="697"/>
      <c r="GRB2388" s="473"/>
      <c r="GRC2388" s="470"/>
      <c r="GRD2388" s="470"/>
      <c r="GRE2388" s="470"/>
      <c r="GRF2388" s="677"/>
      <c r="GRG2388" s="470"/>
      <c r="GRH2388" s="467"/>
      <c r="GRI2388" s="559"/>
      <c r="GRJ2388" s="467"/>
      <c r="GRK2388" s="467"/>
      <c r="GRL2388" s="467"/>
      <c r="GRM2388" s="467"/>
      <c r="GRN2388" s="467"/>
      <c r="GRO2388" s="467"/>
      <c r="GRP2388" s="467"/>
      <c r="GRQ2388" s="467"/>
      <c r="GRR2388" s="467"/>
      <c r="GRS2388" s="467"/>
      <c r="GRT2388" s="467"/>
      <c r="GRU2388" s="467"/>
      <c r="GRV2388" s="467"/>
      <c r="GRW2388" s="467"/>
      <c r="GRX2388" s="467"/>
      <c r="GRY2388" s="467"/>
      <c r="GRZ2388" s="467"/>
      <c r="GSA2388" s="467"/>
      <c r="GSB2388" s="467"/>
      <c r="GSC2388" s="467"/>
      <c r="GSD2388" s="467"/>
      <c r="GSE2388" s="467"/>
      <c r="GSF2388" s="1055"/>
      <c r="GSG2388" s="695"/>
      <c r="GSH2388" s="696"/>
      <c r="GSI2388" s="696"/>
      <c r="GSJ2388" s="697"/>
      <c r="GSK2388" s="697"/>
      <c r="GSL2388" s="473"/>
      <c r="GSM2388" s="470"/>
      <c r="GSN2388" s="470"/>
      <c r="GSO2388" s="470"/>
      <c r="GSP2388" s="677"/>
      <c r="GSQ2388" s="470"/>
      <c r="GSR2388" s="467"/>
      <c r="GSS2388" s="559"/>
      <c r="GST2388" s="467"/>
      <c r="GSU2388" s="467"/>
      <c r="GSV2388" s="467"/>
      <c r="GSW2388" s="467"/>
      <c r="GSX2388" s="467"/>
      <c r="GSY2388" s="467"/>
      <c r="GSZ2388" s="467"/>
      <c r="GTA2388" s="467"/>
      <c r="GTB2388" s="467"/>
      <c r="GTC2388" s="467"/>
      <c r="GTD2388" s="467"/>
      <c r="GTE2388" s="467"/>
      <c r="GTF2388" s="467"/>
      <c r="GTG2388" s="467"/>
      <c r="GTH2388" s="467"/>
      <c r="GTI2388" s="467"/>
      <c r="GTJ2388" s="467"/>
      <c r="GTK2388" s="467"/>
      <c r="GTL2388" s="467"/>
      <c r="GTM2388" s="467"/>
      <c r="GTN2388" s="467"/>
      <c r="GTO2388" s="467"/>
      <c r="GTP2388" s="1055"/>
      <c r="GTQ2388" s="695"/>
      <c r="GTR2388" s="696"/>
      <c r="GTS2388" s="696"/>
      <c r="GTT2388" s="697"/>
      <c r="GTU2388" s="697"/>
      <c r="GTV2388" s="473"/>
      <c r="GTW2388" s="470"/>
      <c r="GTX2388" s="470"/>
      <c r="GTY2388" s="470"/>
      <c r="GTZ2388" s="677"/>
      <c r="GUA2388" s="470"/>
      <c r="GUB2388" s="467"/>
      <c r="GUC2388" s="559"/>
      <c r="GUD2388" s="467"/>
      <c r="GUE2388" s="467"/>
      <c r="GUF2388" s="467"/>
      <c r="GUG2388" s="467"/>
      <c r="GUH2388" s="467"/>
      <c r="GUI2388" s="467"/>
      <c r="GUJ2388" s="467"/>
      <c r="GUK2388" s="467"/>
      <c r="GUL2388" s="467"/>
      <c r="GUM2388" s="467"/>
      <c r="GUN2388" s="467"/>
      <c r="GUO2388" s="467"/>
      <c r="GUP2388" s="467"/>
      <c r="GUQ2388" s="467"/>
      <c r="GUR2388" s="467"/>
      <c r="GUS2388" s="467"/>
      <c r="GUT2388" s="467"/>
      <c r="GUU2388" s="467"/>
      <c r="GUV2388" s="467"/>
      <c r="GUW2388" s="467"/>
      <c r="GUX2388" s="467"/>
      <c r="GUY2388" s="467"/>
      <c r="GUZ2388" s="1055"/>
      <c r="GVA2388" s="695"/>
      <c r="GVB2388" s="696"/>
      <c r="GVC2388" s="696"/>
      <c r="GVD2388" s="697"/>
      <c r="GVE2388" s="697"/>
      <c r="GVF2388" s="473"/>
      <c r="GVG2388" s="470"/>
      <c r="GVH2388" s="470"/>
      <c r="GVI2388" s="470"/>
      <c r="GVJ2388" s="677"/>
      <c r="GVK2388" s="470"/>
      <c r="GVL2388" s="467"/>
      <c r="GVM2388" s="559"/>
      <c r="GVN2388" s="467"/>
      <c r="GVO2388" s="467"/>
      <c r="GVP2388" s="467"/>
      <c r="GVQ2388" s="467"/>
      <c r="GVR2388" s="467"/>
      <c r="GVS2388" s="467"/>
      <c r="GVT2388" s="467"/>
      <c r="GVU2388" s="467"/>
      <c r="GVV2388" s="467"/>
      <c r="GVW2388" s="467"/>
      <c r="GVX2388" s="467"/>
      <c r="GVY2388" s="467"/>
      <c r="GVZ2388" s="467"/>
      <c r="GWA2388" s="467"/>
      <c r="GWB2388" s="467"/>
      <c r="GWC2388" s="467"/>
      <c r="GWD2388" s="467"/>
      <c r="GWE2388" s="467"/>
      <c r="GWF2388" s="467"/>
      <c r="GWG2388" s="467"/>
      <c r="GWH2388" s="467"/>
      <c r="GWI2388" s="467"/>
      <c r="GWJ2388" s="1055"/>
      <c r="GWK2388" s="695"/>
      <c r="GWL2388" s="696"/>
      <c r="GWM2388" s="696"/>
      <c r="GWN2388" s="697"/>
      <c r="GWO2388" s="697"/>
      <c r="GWP2388" s="473"/>
      <c r="GWQ2388" s="470"/>
      <c r="GWR2388" s="470"/>
      <c r="GWS2388" s="470"/>
      <c r="GWT2388" s="677"/>
      <c r="GWU2388" s="470"/>
      <c r="GWV2388" s="467"/>
      <c r="GWW2388" s="559"/>
      <c r="GWX2388" s="467"/>
      <c r="GWY2388" s="467"/>
      <c r="GWZ2388" s="467"/>
      <c r="GXA2388" s="467"/>
      <c r="GXB2388" s="467"/>
      <c r="GXC2388" s="467"/>
      <c r="GXD2388" s="467"/>
      <c r="GXE2388" s="467"/>
      <c r="GXF2388" s="467"/>
      <c r="GXG2388" s="467"/>
      <c r="GXH2388" s="467"/>
      <c r="GXI2388" s="467"/>
      <c r="GXJ2388" s="467"/>
      <c r="GXK2388" s="467"/>
      <c r="GXL2388" s="467"/>
      <c r="GXM2388" s="467"/>
      <c r="GXN2388" s="467"/>
      <c r="GXO2388" s="467"/>
      <c r="GXP2388" s="467"/>
      <c r="GXQ2388" s="467"/>
      <c r="GXR2388" s="467"/>
      <c r="GXS2388" s="467"/>
      <c r="GXT2388" s="1055"/>
      <c r="GXU2388" s="695"/>
      <c r="GXV2388" s="696"/>
      <c r="GXW2388" s="696"/>
      <c r="GXX2388" s="697"/>
      <c r="GXY2388" s="697"/>
      <c r="GXZ2388" s="473"/>
      <c r="GYA2388" s="470"/>
      <c r="GYB2388" s="470"/>
      <c r="GYC2388" s="470"/>
      <c r="GYD2388" s="677"/>
      <c r="GYE2388" s="470"/>
      <c r="GYF2388" s="467"/>
      <c r="GYG2388" s="559"/>
      <c r="GYH2388" s="467"/>
      <c r="GYI2388" s="467"/>
      <c r="GYJ2388" s="467"/>
      <c r="GYK2388" s="467"/>
      <c r="GYL2388" s="467"/>
      <c r="GYM2388" s="467"/>
      <c r="GYN2388" s="467"/>
      <c r="GYO2388" s="467"/>
      <c r="GYP2388" s="467"/>
      <c r="GYQ2388" s="467"/>
      <c r="GYR2388" s="467"/>
      <c r="GYS2388" s="467"/>
      <c r="GYT2388" s="467"/>
      <c r="GYU2388" s="467"/>
      <c r="GYV2388" s="467"/>
      <c r="GYW2388" s="467"/>
      <c r="GYX2388" s="467"/>
      <c r="GYY2388" s="467"/>
      <c r="GYZ2388" s="467"/>
      <c r="GZA2388" s="467"/>
      <c r="GZB2388" s="467"/>
      <c r="GZC2388" s="467"/>
      <c r="GZD2388" s="1055"/>
      <c r="GZE2388" s="695"/>
      <c r="GZF2388" s="696"/>
      <c r="GZG2388" s="696"/>
      <c r="GZH2388" s="697"/>
      <c r="GZI2388" s="697"/>
      <c r="GZJ2388" s="473"/>
      <c r="GZK2388" s="470"/>
      <c r="GZL2388" s="470"/>
      <c r="GZM2388" s="470"/>
      <c r="GZN2388" s="677"/>
      <c r="GZO2388" s="470"/>
      <c r="GZP2388" s="467"/>
      <c r="GZQ2388" s="559"/>
      <c r="GZR2388" s="467"/>
      <c r="GZS2388" s="467"/>
      <c r="GZT2388" s="467"/>
      <c r="GZU2388" s="467"/>
      <c r="GZV2388" s="467"/>
      <c r="GZW2388" s="467"/>
      <c r="GZX2388" s="467"/>
      <c r="GZY2388" s="467"/>
      <c r="GZZ2388" s="467"/>
      <c r="HAA2388" s="467"/>
      <c r="HAB2388" s="467"/>
      <c r="HAC2388" s="467"/>
      <c r="HAD2388" s="467"/>
      <c r="HAE2388" s="467"/>
      <c r="HAF2388" s="467"/>
      <c r="HAG2388" s="467"/>
      <c r="HAH2388" s="467"/>
      <c r="HAI2388" s="467"/>
      <c r="HAJ2388" s="467"/>
      <c r="HAK2388" s="467"/>
      <c r="HAL2388" s="467"/>
      <c r="HAM2388" s="467"/>
      <c r="HAN2388" s="1055"/>
      <c r="HAO2388" s="695"/>
      <c r="HAP2388" s="696"/>
      <c r="HAQ2388" s="696"/>
      <c r="HAR2388" s="697"/>
      <c r="HAS2388" s="697"/>
      <c r="HAT2388" s="473"/>
      <c r="HAU2388" s="470"/>
      <c r="HAV2388" s="470"/>
      <c r="HAW2388" s="470"/>
      <c r="HAX2388" s="677"/>
      <c r="HAY2388" s="470"/>
      <c r="HAZ2388" s="467"/>
      <c r="HBA2388" s="559"/>
      <c r="HBB2388" s="467"/>
      <c r="HBC2388" s="467"/>
      <c r="HBD2388" s="467"/>
      <c r="HBE2388" s="467"/>
      <c r="HBF2388" s="467"/>
      <c r="HBG2388" s="467"/>
      <c r="HBH2388" s="467"/>
      <c r="HBI2388" s="467"/>
      <c r="HBJ2388" s="467"/>
      <c r="HBK2388" s="467"/>
      <c r="HBL2388" s="467"/>
      <c r="HBM2388" s="467"/>
      <c r="HBN2388" s="467"/>
      <c r="HBO2388" s="467"/>
      <c r="HBP2388" s="467"/>
      <c r="HBQ2388" s="467"/>
      <c r="HBR2388" s="467"/>
      <c r="HBS2388" s="467"/>
      <c r="HBT2388" s="467"/>
      <c r="HBU2388" s="467"/>
      <c r="HBV2388" s="467"/>
      <c r="HBW2388" s="467"/>
      <c r="HBX2388" s="1055"/>
      <c r="HBY2388" s="695"/>
      <c r="HBZ2388" s="696"/>
      <c r="HCA2388" s="696"/>
      <c r="HCB2388" s="697"/>
      <c r="HCC2388" s="697"/>
      <c r="HCD2388" s="473"/>
      <c r="HCE2388" s="470"/>
      <c r="HCF2388" s="470"/>
      <c r="HCG2388" s="470"/>
      <c r="HCH2388" s="677"/>
      <c r="HCI2388" s="470"/>
      <c r="HCJ2388" s="467"/>
      <c r="HCK2388" s="559"/>
      <c r="HCL2388" s="467"/>
      <c r="HCM2388" s="467"/>
      <c r="HCN2388" s="467"/>
      <c r="HCO2388" s="467"/>
      <c r="HCP2388" s="467"/>
      <c r="HCQ2388" s="467"/>
      <c r="HCR2388" s="467"/>
      <c r="HCS2388" s="467"/>
      <c r="HCT2388" s="467"/>
      <c r="HCU2388" s="467"/>
      <c r="HCV2388" s="467"/>
      <c r="HCW2388" s="467"/>
      <c r="HCX2388" s="467"/>
      <c r="HCY2388" s="467"/>
      <c r="HCZ2388" s="467"/>
      <c r="HDA2388" s="467"/>
      <c r="HDB2388" s="467"/>
      <c r="HDC2388" s="467"/>
      <c r="HDD2388" s="467"/>
      <c r="HDE2388" s="467"/>
      <c r="HDF2388" s="467"/>
      <c r="HDG2388" s="467"/>
      <c r="HDH2388" s="1055"/>
      <c r="HDI2388" s="695"/>
      <c r="HDJ2388" s="696"/>
      <c r="HDK2388" s="696"/>
      <c r="HDL2388" s="697"/>
      <c r="HDM2388" s="697"/>
      <c r="HDN2388" s="473"/>
      <c r="HDO2388" s="470"/>
      <c r="HDP2388" s="470"/>
      <c r="HDQ2388" s="470"/>
      <c r="HDR2388" s="677"/>
      <c r="HDS2388" s="470"/>
      <c r="HDT2388" s="467"/>
      <c r="HDU2388" s="559"/>
      <c r="HDV2388" s="467"/>
      <c r="HDW2388" s="467"/>
      <c r="HDX2388" s="467"/>
      <c r="HDY2388" s="467"/>
      <c r="HDZ2388" s="467"/>
      <c r="HEA2388" s="467"/>
      <c r="HEB2388" s="467"/>
      <c r="HEC2388" s="467"/>
      <c r="HED2388" s="467"/>
      <c r="HEE2388" s="467"/>
      <c r="HEF2388" s="467"/>
      <c r="HEG2388" s="467"/>
      <c r="HEH2388" s="467"/>
      <c r="HEI2388" s="467"/>
      <c r="HEJ2388" s="467"/>
      <c r="HEK2388" s="467"/>
      <c r="HEL2388" s="467"/>
      <c r="HEM2388" s="467"/>
      <c r="HEN2388" s="467"/>
      <c r="HEO2388" s="467"/>
      <c r="HEP2388" s="467"/>
      <c r="HEQ2388" s="467"/>
      <c r="HER2388" s="1055"/>
      <c r="HES2388" s="695"/>
      <c r="HET2388" s="696"/>
      <c r="HEU2388" s="696"/>
      <c r="HEV2388" s="697"/>
      <c r="HEW2388" s="697"/>
      <c r="HEX2388" s="473"/>
      <c r="HEY2388" s="470"/>
      <c r="HEZ2388" s="470"/>
      <c r="HFA2388" s="470"/>
      <c r="HFB2388" s="677"/>
      <c r="HFC2388" s="470"/>
      <c r="HFD2388" s="467"/>
      <c r="HFE2388" s="559"/>
      <c r="HFF2388" s="467"/>
      <c r="HFG2388" s="467"/>
      <c r="HFH2388" s="467"/>
      <c r="HFI2388" s="467"/>
      <c r="HFJ2388" s="467"/>
      <c r="HFK2388" s="467"/>
      <c r="HFL2388" s="467"/>
      <c r="HFM2388" s="467"/>
      <c r="HFN2388" s="467"/>
      <c r="HFO2388" s="467"/>
      <c r="HFP2388" s="467"/>
      <c r="HFQ2388" s="467"/>
      <c r="HFR2388" s="467"/>
      <c r="HFS2388" s="467"/>
      <c r="HFT2388" s="467"/>
      <c r="HFU2388" s="467"/>
      <c r="HFV2388" s="467"/>
      <c r="HFW2388" s="467"/>
      <c r="HFX2388" s="467"/>
      <c r="HFY2388" s="467"/>
      <c r="HFZ2388" s="467"/>
      <c r="HGA2388" s="467"/>
      <c r="HGB2388" s="1055"/>
      <c r="HGC2388" s="695"/>
      <c r="HGD2388" s="696"/>
      <c r="HGE2388" s="696"/>
      <c r="HGF2388" s="697"/>
      <c r="HGG2388" s="697"/>
      <c r="HGH2388" s="473"/>
      <c r="HGI2388" s="470"/>
      <c r="HGJ2388" s="470"/>
      <c r="HGK2388" s="470"/>
      <c r="HGL2388" s="677"/>
      <c r="HGM2388" s="470"/>
      <c r="HGN2388" s="467"/>
      <c r="HGO2388" s="559"/>
      <c r="HGP2388" s="467"/>
      <c r="HGQ2388" s="467"/>
      <c r="HGR2388" s="467"/>
      <c r="HGS2388" s="467"/>
      <c r="HGT2388" s="467"/>
      <c r="HGU2388" s="467"/>
      <c r="HGV2388" s="467"/>
      <c r="HGW2388" s="467"/>
      <c r="HGX2388" s="467"/>
      <c r="HGY2388" s="467"/>
      <c r="HGZ2388" s="467"/>
      <c r="HHA2388" s="467"/>
      <c r="HHB2388" s="467"/>
      <c r="HHC2388" s="467"/>
      <c r="HHD2388" s="467"/>
      <c r="HHE2388" s="467"/>
      <c r="HHF2388" s="467"/>
      <c r="HHG2388" s="467"/>
      <c r="HHH2388" s="467"/>
      <c r="HHI2388" s="467"/>
      <c r="HHJ2388" s="467"/>
      <c r="HHK2388" s="467"/>
      <c r="HHL2388" s="1055"/>
      <c r="HHM2388" s="695"/>
      <c r="HHN2388" s="696"/>
      <c r="HHO2388" s="696"/>
      <c r="HHP2388" s="697"/>
      <c r="HHQ2388" s="697"/>
      <c r="HHR2388" s="473"/>
      <c r="HHS2388" s="470"/>
      <c r="HHT2388" s="470"/>
      <c r="HHU2388" s="470"/>
      <c r="HHV2388" s="677"/>
      <c r="HHW2388" s="470"/>
      <c r="HHX2388" s="467"/>
      <c r="HHY2388" s="559"/>
      <c r="HHZ2388" s="467"/>
      <c r="HIA2388" s="467"/>
      <c r="HIB2388" s="467"/>
      <c r="HIC2388" s="467"/>
      <c r="HID2388" s="467"/>
      <c r="HIE2388" s="467"/>
      <c r="HIF2388" s="467"/>
      <c r="HIG2388" s="467"/>
      <c r="HIH2388" s="467"/>
      <c r="HII2388" s="467"/>
      <c r="HIJ2388" s="467"/>
      <c r="HIK2388" s="467"/>
      <c r="HIL2388" s="467"/>
      <c r="HIM2388" s="467"/>
      <c r="HIN2388" s="467"/>
      <c r="HIO2388" s="467"/>
      <c r="HIP2388" s="467"/>
      <c r="HIQ2388" s="467"/>
      <c r="HIR2388" s="467"/>
      <c r="HIS2388" s="467"/>
      <c r="HIT2388" s="467"/>
      <c r="HIU2388" s="467"/>
      <c r="HIV2388" s="1055"/>
      <c r="HIW2388" s="695"/>
      <c r="HIX2388" s="696"/>
      <c r="HIY2388" s="696"/>
      <c r="HIZ2388" s="697"/>
      <c r="HJA2388" s="697"/>
      <c r="HJB2388" s="473"/>
      <c r="HJC2388" s="470"/>
      <c r="HJD2388" s="470"/>
      <c r="HJE2388" s="470"/>
      <c r="HJF2388" s="677"/>
      <c r="HJG2388" s="470"/>
      <c r="HJH2388" s="467"/>
      <c r="HJI2388" s="559"/>
      <c r="HJJ2388" s="467"/>
      <c r="HJK2388" s="467"/>
      <c r="HJL2388" s="467"/>
      <c r="HJM2388" s="467"/>
      <c r="HJN2388" s="467"/>
      <c r="HJO2388" s="467"/>
      <c r="HJP2388" s="467"/>
      <c r="HJQ2388" s="467"/>
      <c r="HJR2388" s="467"/>
      <c r="HJS2388" s="467"/>
      <c r="HJT2388" s="467"/>
      <c r="HJU2388" s="467"/>
      <c r="HJV2388" s="467"/>
      <c r="HJW2388" s="467"/>
      <c r="HJX2388" s="467"/>
      <c r="HJY2388" s="467"/>
      <c r="HJZ2388" s="467"/>
      <c r="HKA2388" s="467"/>
      <c r="HKB2388" s="467"/>
      <c r="HKC2388" s="467"/>
      <c r="HKD2388" s="467"/>
      <c r="HKE2388" s="467"/>
      <c r="HKF2388" s="1055"/>
      <c r="HKG2388" s="695"/>
      <c r="HKH2388" s="696"/>
      <c r="HKI2388" s="696"/>
      <c r="HKJ2388" s="697"/>
      <c r="HKK2388" s="697"/>
      <c r="HKL2388" s="473"/>
      <c r="HKM2388" s="470"/>
      <c r="HKN2388" s="470"/>
      <c r="HKO2388" s="470"/>
      <c r="HKP2388" s="677"/>
      <c r="HKQ2388" s="470"/>
      <c r="HKR2388" s="467"/>
      <c r="HKS2388" s="559"/>
      <c r="HKT2388" s="467"/>
      <c r="HKU2388" s="467"/>
      <c r="HKV2388" s="467"/>
      <c r="HKW2388" s="467"/>
      <c r="HKX2388" s="467"/>
      <c r="HKY2388" s="467"/>
      <c r="HKZ2388" s="467"/>
      <c r="HLA2388" s="467"/>
      <c r="HLB2388" s="467"/>
      <c r="HLC2388" s="467"/>
      <c r="HLD2388" s="467"/>
      <c r="HLE2388" s="467"/>
      <c r="HLF2388" s="467"/>
      <c r="HLG2388" s="467"/>
      <c r="HLH2388" s="467"/>
      <c r="HLI2388" s="467"/>
      <c r="HLJ2388" s="467"/>
      <c r="HLK2388" s="467"/>
      <c r="HLL2388" s="467"/>
      <c r="HLM2388" s="467"/>
      <c r="HLN2388" s="467"/>
      <c r="HLO2388" s="467"/>
      <c r="HLP2388" s="1055"/>
      <c r="HLQ2388" s="695"/>
      <c r="HLR2388" s="696"/>
      <c r="HLS2388" s="696"/>
      <c r="HLT2388" s="697"/>
      <c r="HLU2388" s="697"/>
      <c r="HLV2388" s="473"/>
      <c r="HLW2388" s="470"/>
      <c r="HLX2388" s="470"/>
      <c r="HLY2388" s="470"/>
      <c r="HLZ2388" s="677"/>
      <c r="HMA2388" s="470"/>
      <c r="HMB2388" s="467"/>
      <c r="HMC2388" s="559"/>
      <c r="HMD2388" s="467"/>
      <c r="HME2388" s="467"/>
      <c r="HMF2388" s="467"/>
      <c r="HMG2388" s="467"/>
      <c r="HMH2388" s="467"/>
      <c r="HMI2388" s="467"/>
      <c r="HMJ2388" s="467"/>
      <c r="HMK2388" s="467"/>
      <c r="HML2388" s="467"/>
      <c r="HMM2388" s="467"/>
      <c r="HMN2388" s="467"/>
      <c r="HMO2388" s="467"/>
      <c r="HMP2388" s="467"/>
      <c r="HMQ2388" s="467"/>
      <c r="HMR2388" s="467"/>
      <c r="HMS2388" s="467"/>
      <c r="HMT2388" s="467"/>
      <c r="HMU2388" s="467"/>
      <c r="HMV2388" s="467"/>
      <c r="HMW2388" s="467"/>
      <c r="HMX2388" s="467"/>
      <c r="HMY2388" s="467"/>
      <c r="HMZ2388" s="1055"/>
      <c r="HNA2388" s="695"/>
      <c r="HNB2388" s="696"/>
      <c r="HNC2388" s="696"/>
      <c r="HND2388" s="697"/>
      <c r="HNE2388" s="697"/>
      <c r="HNF2388" s="473"/>
      <c r="HNG2388" s="470"/>
      <c r="HNH2388" s="470"/>
      <c r="HNI2388" s="470"/>
      <c r="HNJ2388" s="677"/>
      <c r="HNK2388" s="470"/>
      <c r="HNL2388" s="467"/>
      <c r="HNM2388" s="559"/>
      <c r="HNN2388" s="467"/>
      <c r="HNO2388" s="467"/>
      <c r="HNP2388" s="467"/>
      <c r="HNQ2388" s="467"/>
      <c r="HNR2388" s="467"/>
      <c r="HNS2388" s="467"/>
      <c r="HNT2388" s="467"/>
      <c r="HNU2388" s="467"/>
      <c r="HNV2388" s="467"/>
      <c r="HNW2388" s="467"/>
      <c r="HNX2388" s="467"/>
      <c r="HNY2388" s="467"/>
      <c r="HNZ2388" s="467"/>
      <c r="HOA2388" s="467"/>
      <c r="HOB2388" s="467"/>
      <c r="HOC2388" s="467"/>
      <c r="HOD2388" s="467"/>
      <c r="HOE2388" s="467"/>
      <c r="HOF2388" s="467"/>
      <c r="HOG2388" s="467"/>
      <c r="HOH2388" s="467"/>
      <c r="HOI2388" s="467"/>
      <c r="HOJ2388" s="1055"/>
      <c r="HOK2388" s="695"/>
      <c r="HOL2388" s="696"/>
      <c r="HOM2388" s="696"/>
      <c r="HON2388" s="697"/>
      <c r="HOO2388" s="697"/>
      <c r="HOP2388" s="473"/>
      <c r="HOQ2388" s="470"/>
      <c r="HOR2388" s="470"/>
      <c r="HOS2388" s="470"/>
      <c r="HOT2388" s="677"/>
      <c r="HOU2388" s="470"/>
      <c r="HOV2388" s="467"/>
      <c r="HOW2388" s="559"/>
      <c r="HOX2388" s="467"/>
      <c r="HOY2388" s="467"/>
      <c r="HOZ2388" s="467"/>
      <c r="HPA2388" s="467"/>
      <c r="HPB2388" s="467"/>
      <c r="HPC2388" s="467"/>
      <c r="HPD2388" s="467"/>
      <c r="HPE2388" s="467"/>
      <c r="HPF2388" s="467"/>
      <c r="HPG2388" s="467"/>
      <c r="HPH2388" s="467"/>
      <c r="HPI2388" s="467"/>
      <c r="HPJ2388" s="467"/>
      <c r="HPK2388" s="467"/>
      <c r="HPL2388" s="467"/>
      <c r="HPM2388" s="467"/>
      <c r="HPN2388" s="467"/>
      <c r="HPO2388" s="467"/>
      <c r="HPP2388" s="467"/>
      <c r="HPQ2388" s="467"/>
      <c r="HPR2388" s="467"/>
      <c r="HPS2388" s="467"/>
      <c r="HPT2388" s="1055"/>
      <c r="HPU2388" s="695"/>
      <c r="HPV2388" s="696"/>
      <c r="HPW2388" s="696"/>
      <c r="HPX2388" s="697"/>
      <c r="HPY2388" s="697"/>
      <c r="HPZ2388" s="473"/>
      <c r="HQA2388" s="470"/>
      <c r="HQB2388" s="470"/>
      <c r="HQC2388" s="470"/>
      <c r="HQD2388" s="677"/>
      <c r="HQE2388" s="470"/>
      <c r="HQF2388" s="467"/>
      <c r="HQG2388" s="559"/>
      <c r="HQH2388" s="467"/>
      <c r="HQI2388" s="467"/>
      <c r="HQJ2388" s="467"/>
      <c r="HQK2388" s="467"/>
      <c r="HQL2388" s="467"/>
      <c r="HQM2388" s="467"/>
      <c r="HQN2388" s="467"/>
      <c r="HQO2388" s="467"/>
      <c r="HQP2388" s="467"/>
      <c r="HQQ2388" s="467"/>
      <c r="HQR2388" s="467"/>
      <c r="HQS2388" s="467"/>
      <c r="HQT2388" s="467"/>
      <c r="HQU2388" s="467"/>
      <c r="HQV2388" s="467"/>
      <c r="HQW2388" s="467"/>
      <c r="HQX2388" s="467"/>
      <c r="HQY2388" s="467"/>
      <c r="HQZ2388" s="467"/>
      <c r="HRA2388" s="467"/>
      <c r="HRB2388" s="467"/>
      <c r="HRC2388" s="467"/>
      <c r="HRD2388" s="1055"/>
      <c r="HRE2388" s="695"/>
      <c r="HRF2388" s="696"/>
      <c r="HRG2388" s="696"/>
      <c r="HRH2388" s="697"/>
      <c r="HRI2388" s="697"/>
      <c r="HRJ2388" s="473"/>
      <c r="HRK2388" s="470"/>
      <c r="HRL2388" s="470"/>
      <c r="HRM2388" s="470"/>
      <c r="HRN2388" s="677"/>
      <c r="HRO2388" s="470"/>
      <c r="HRP2388" s="467"/>
      <c r="HRQ2388" s="559"/>
      <c r="HRR2388" s="467"/>
      <c r="HRS2388" s="467"/>
      <c r="HRT2388" s="467"/>
      <c r="HRU2388" s="467"/>
      <c r="HRV2388" s="467"/>
      <c r="HRW2388" s="467"/>
      <c r="HRX2388" s="467"/>
      <c r="HRY2388" s="467"/>
      <c r="HRZ2388" s="467"/>
      <c r="HSA2388" s="467"/>
      <c r="HSB2388" s="467"/>
      <c r="HSC2388" s="467"/>
      <c r="HSD2388" s="467"/>
      <c r="HSE2388" s="467"/>
      <c r="HSF2388" s="467"/>
      <c r="HSG2388" s="467"/>
      <c r="HSH2388" s="467"/>
      <c r="HSI2388" s="467"/>
      <c r="HSJ2388" s="467"/>
      <c r="HSK2388" s="467"/>
      <c r="HSL2388" s="467"/>
      <c r="HSM2388" s="467"/>
      <c r="HSN2388" s="1055"/>
      <c r="HSO2388" s="695"/>
      <c r="HSP2388" s="696"/>
      <c r="HSQ2388" s="696"/>
      <c r="HSR2388" s="697"/>
      <c r="HSS2388" s="697"/>
      <c r="HST2388" s="473"/>
      <c r="HSU2388" s="470"/>
      <c r="HSV2388" s="470"/>
      <c r="HSW2388" s="470"/>
      <c r="HSX2388" s="677"/>
      <c r="HSY2388" s="470"/>
      <c r="HSZ2388" s="467"/>
      <c r="HTA2388" s="559"/>
      <c r="HTB2388" s="467"/>
      <c r="HTC2388" s="467"/>
      <c r="HTD2388" s="467"/>
      <c r="HTE2388" s="467"/>
      <c r="HTF2388" s="467"/>
      <c r="HTG2388" s="467"/>
      <c r="HTH2388" s="467"/>
      <c r="HTI2388" s="467"/>
      <c r="HTJ2388" s="467"/>
      <c r="HTK2388" s="467"/>
      <c r="HTL2388" s="467"/>
      <c r="HTM2388" s="467"/>
      <c r="HTN2388" s="467"/>
      <c r="HTO2388" s="467"/>
      <c r="HTP2388" s="467"/>
      <c r="HTQ2388" s="467"/>
      <c r="HTR2388" s="467"/>
      <c r="HTS2388" s="467"/>
      <c r="HTT2388" s="467"/>
      <c r="HTU2388" s="467"/>
      <c r="HTV2388" s="467"/>
      <c r="HTW2388" s="467"/>
      <c r="HTX2388" s="1055"/>
      <c r="HTY2388" s="695"/>
      <c r="HTZ2388" s="696"/>
      <c r="HUA2388" s="696"/>
      <c r="HUB2388" s="697"/>
      <c r="HUC2388" s="697"/>
      <c r="HUD2388" s="473"/>
      <c r="HUE2388" s="470"/>
      <c r="HUF2388" s="470"/>
      <c r="HUG2388" s="470"/>
      <c r="HUH2388" s="677"/>
      <c r="HUI2388" s="470"/>
      <c r="HUJ2388" s="467"/>
      <c r="HUK2388" s="559"/>
      <c r="HUL2388" s="467"/>
      <c r="HUM2388" s="467"/>
      <c r="HUN2388" s="467"/>
      <c r="HUO2388" s="467"/>
      <c r="HUP2388" s="467"/>
      <c r="HUQ2388" s="467"/>
      <c r="HUR2388" s="467"/>
      <c r="HUS2388" s="467"/>
      <c r="HUT2388" s="467"/>
      <c r="HUU2388" s="467"/>
      <c r="HUV2388" s="467"/>
      <c r="HUW2388" s="467"/>
      <c r="HUX2388" s="467"/>
      <c r="HUY2388" s="467"/>
      <c r="HUZ2388" s="467"/>
      <c r="HVA2388" s="467"/>
      <c r="HVB2388" s="467"/>
      <c r="HVC2388" s="467"/>
      <c r="HVD2388" s="467"/>
      <c r="HVE2388" s="467"/>
      <c r="HVF2388" s="467"/>
      <c r="HVG2388" s="467"/>
      <c r="HVH2388" s="1055"/>
      <c r="HVI2388" s="695"/>
      <c r="HVJ2388" s="696"/>
      <c r="HVK2388" s="696"/>
      <c r="HVL2388" s="697"/>
      <c r="HVM2388" s="697"/>
      <c r="HVN2388" s="473"/>
      <c r="HVO2388" s="470"/>
      <c r="HVP2388" s="470"/>
      <c r="HVQ2388" s="470"/>
      <c r="HVR2388" s="677"/>
      <c r="HVS2388" s="470"/>
      <c r="HVT2388" s="467"/>
      <c r="HVU2388" s="559"/>
      <c r="HVV2388" s="467"/>
      <c r="HVW2388" s="467"/>
      <c r="HVX2388" s="467"/>
      <c r="HVY2388" s="467"/>
      <c r="HVZ2388" s="467"/>
      <c r="HWA2388" s="467"/>
      <c r="HWB2388" s="467"/>
      <c r="HWC2388" s="467"/>
      <c r="HWD2388" s="467"/>
      <c r="HWE2388" s="467"/>
      <c r="HWF2388" s="467"/>
      <c r="HWG2388" s="467"/>
      <c r="HWH2388" s="467"/>
      <c r="HWI2388" s="467"/>
      <c r="HWJ2388" s="467"/>
      <c r="HWK2388" s="467"/>
      <c r="HWL2388" s="467"/>
      <c r="HWM2388" s="467"/>
      <c r="HWN2388" s="467"/>
      <c r="HWO2388" s="467"/>
      <c r="HWP2388" s="467"/>
      <c r="HWQ2388" s="467"/>
      <c r="HWR2388" s="1055"/>
      <c r="HWS2388" s="695"/>
      <c r="HWT2388" s="696"/>
      <c r="HWU2388" s="696"/>
      <c r="HWV2388" s="697"/>
      <c r="HWW2388" s="697"/>
      <c r="HWX2388" s="473"/>
      <c r="HWY2388" s="470"/>
      <c r="HWZ2388" s="470"/>
      <c r="HXA2388" s="470"/>
      <c r="HXB2388" s="677"/>
      <c r="HXC2388" s="470"/>
      <c r="HXD2388" s="467"/>
      <c r="HXE2388" s="559"/>
      <c r="HXF2388" s="467"/>
      <c r="HXG2388" s="467"/>
      <c r="HXH2388" s="467"/>
      <c r="HXI2388" s="467"/>
      <c r="HXJ2388" s="467"/>
      <c r="HXK2388" s="467"/>
      <c r="HXL2388" s="467"/>
      <c r="HXM2388" s="467"/>
      <c r="HXN2388" s="467"/>
      <c r="HXO2388" s="467"/>
      <c r="HXP2388" s="467"/>
      <c r="HXQ2388" s="467"/>
      <c r="HXR2388" s="467"/>
      <c r="HXS2388" s="467"/>
      <c r="HXT2388" s="467"/>
      <c r="HXU2388" s="467"/>
      <c r="HXV2388" s="467"/>
      <c r="HXW2388" s="467"/>
      <c r="HXX2388" s="467"/>
      <c r="HXY2388" s="467"/>
      <c r="HXZ2388" s="467"/>
      <c r="HYA2388" s="467"/>
      <c r="HYB2388" s="1055"/>
      <c r="HYC2388" s="695"/>
      <c r="HYD2388" s="696"/>
      <c r="HYE2388" s="696"/>
      <c r="HYF2388" s="697"/>
      <c r="HYG2388" s="697"/>
      <c r="HYH2388" s="473"/>
      <c r="HYI2388" s="470"/>
      <c r="HYJ2388" s="470"/>
      <c r="HYK2388" s="470"/>
      <c r="HYL2388" s="677"/>
      <c r="HYM2388" s="470"/>
      <c r="HYN2388" s="467"/>
      <c r="HYO2388" s="559"/>
      <c r="HYP2388" s="467"/>
      <c r="HYQ2388" s="467"/>
      <c r="HYR2388" s="467"/>
      <c r="HYS2388" s="467"/>
      <c r="HYT2388" s="467"/>
      <c r="HYU2388" s="467"/>
      <c r="HYV2388" s="467"/>
      <c r="HYW2388" s="467"/>
      <c r="HYX2388" s="467"/>
      <c r="HYY2388" s="467"/>
      <c r="HYZ2388" s="467"/>
      <c r="HZA2388" s="467"/>
      <c r="HZB2388" s="467"/>
      <c r="HZC2388" s="467"/>
      <c r="HZD2388" s="467"/>
      <c r="HZE2388" s="467"/>
      <c r="HZF2388" s="467"/>
      <c r="HZG2388" s="467"/>
      <c r="HZH2388" s="467"/>
      <c r="HZI2388" s="467"/>
      <c r="HZJ2388" s="467"/>
      <c r="HZK2388" s="467"/>
      <c r="HZL2388" s="1055"/>
      <c r="HZM2388" s="695"/>
      <c r="HZN2388" s="696"/>
      <c r="HZO2388" s="696"/>
      <c r="HZP2388" s="697"/>
      <c r="HZQ2388" s="697"/>
      <c r="HZR2388" s="473"/>
      <c r="HZS2388" s="470"/>
      <c r="HZT2388" s="470"/>
      <c r="HZU2388" s="470"/>
      <c r="HZV2388" s="677"/>
      <c r="HZW2388" s="470"/>
      <c r="HZX2388" s="467"/>
      <c r="HZY2388" s="559"/>
      <c r="HZZ2388" s="467"/>
      <c r="IAA2388" s="467"/>
      <c r="IAB2388" s="467"/>
      <c r="IAC2388" s="467"/>
      <c r="IAD2388" s="467"/>
      <c r="IAE2388" s="467"/>
      <c r="IAF2388" s="467"/>
      <c r="IAG2388" s="467"/>
      <c r="IAH2388" s="467"/>
      <c r="IAI2388" s="467"/>
      <c r="IAJ2388" s="467"/>
      <c r="IAK2388" s="467"/>
      <c r="IAL2388" s="467"/>
      <c r="IAM2388" s="467"/>
      <c r="IAN2388" s="467"/>
      <c r="IAO2388" s="467"/>
      <c r="IAP2388" s="467"/>
      <c r="IAQ2388" s="467"/>
      <c r="IAR2388" s="467"/>
      <c r="IAS2388" s="467"/>
      <c r="IAT2388" s="467"/>
      <c r="IAU2388" s="467"/>
      <c r="IAV2388" s="1055"/>
      <c r="IAW2388" s="695"/>
      <c r="IAX2388" s="696"/>
      <c r="IAY2388" s="696"/>
      <c r="IAZ2388" s="697"/>
      <c r="IBA2388" s="697"/>
      <c r="IBB2388" s="473"/>
      <c r="IBC2388" s="470"/>
      <c r="IBD2388" s="470"/>
      <c r="IBE2388" s="470"/>
      <c r="IBF2388" s="677"/>
      <c r="IBG2388" s="470"/>
      <c r="IBH2388" s="467"/>
      <c r="IBI2388" s="559"/>
      <c r="IBJ2388" s="467"/>
      <c r="IBK2388" s="467"/>
      <c r="IBL2388" s="467"/>
      <c r="IBM2388" s="467"/>
      <c r="IBN2388" s="467"/>
      <c r="IBO2388" s="467"/>
      <c r="IBP2388" s="467"/>
      <c r="IBQ2388" s="467"/>
      <c r="IBR2388" s="467"/>
      <c r="IBS2388" s="467"/>
      <c r="IBT2388" s="467"/>
      <c r="IBU2388" s="467"/>
      <c r="IBV2388" s="467"/>
      <c r="IBW2388" s="467"/>
      <c r="IBX2388" s="467"/>
      <c r="IBY2388" s="467"/>
      <c r="IBZ2388" s="467"/>
      <c r="ICA2388" s="467"/>
      <c r="ICB2388" s="467"/>
      <c r="ICC2388" s="467"/>
      <c r="ICD2388" s="467"/>
      <c r="ICE2388" s="467"/>
      <c r="ICF2388" s="1055"/>
      <c r="ICG2388" s="695"/>
      <c r="ICH2388" s="696"/>
      <c r="ICI2388" s="696"/>
      <c r="ICJ2388" s="697"/>
      <c r="ICK2388" s="697"/>
      <c r="ICL2388" s="473"/>
      <c r="ICM2388" s="470"/>
      <c r="ICN2388" s="470"/>
      <c r="ICO2388" s="470"/>
      <c r="ICP2388" s="677"/>
      <c r="ICQ2388" s="470"/>
      <c r="ICR2388" s="467"/>
      <c r="ICS2388" s="559"/>
      <c r="ICT2388" s="467"/>
      <c r="ICU2388" s="467"/>
      <c r="ICV2388" s="467"/>
      <c r="ICW2388" s="467"/>
      <c r="ICX2388" s="467"/>
      <c r="ICY2388" s="467"/>
      <c r="ICZ2388" s="467"/>
      <c r="IDA2388" s="467"/>
      <c r="IDB2388" s="467"/>
      <c r="IDC2388" s="467"/>
      <c r="IDD2388" s="467"/>
      <c r="IDE2388" s="467"/>
      <c r="IDF2388" s="467"/>
      <c r="IDG2388" s="467"/>
      <c r="IDH2388" s="467"/>
      <c r="IDI2388" s="467"/>
      <c r="IDJ2388" s="467"/>
      <c r="IDK2388" s="467"/>
      <c r="IDL2388" s="467"/>
      <c r="IDM2388" s="467"/>
      <c r="IDN2388" s="467"/>
      <c r="IDO2388" s="467"/>
      <c r="IDP2388" s="1055"/>
      <c r="IDQ2388" s="695"/>
      <c r="IDR2388" s="696"/>
      <c r="IDS2388" s="696"/>
      <c r="IDT2388" s="697"/>
      <c r="IDU2388" s="697"/>
      <c r="IDV2388" s="473"/>
      <c r="IDW2388" s="470"/>
      <c r="IDX2388" s="470"/>
      <c r="IDY2388" s="470"/>
      <c r="IDZ2388" s="677"/>
      <c r="IEA2388" s="470"/>
      <c r="IEB2388" s="467"/>
      <c r="IEC2388" s="559"/>
      <c r="IED2388" s="467"/>
      <c r="IEE2388" s="467"/>
      <c r="IEF2388" s="467"/>
      <c r="IEG2388" s="467"/>
      <c r="IEH2388" s="467"/>
      <c r="IEI2388" s="467"/>
      <c r="IEJ2388" s="467"/>
      <c r="IEK2388" s="467"/>
      <c r="IEL2388" s="467"/>
      <c r="IEM2388" s="467"/>
      <c r="IEN2388" s="467"/>
      <c r="IEO2388" s="467"/>
      <c r="IEP2388" s="467"/>
      <c r="IEQ2388" s="467"/>
      <c r="IER2388" s="467"/>
      <c r="IES2388" s="467"/>
      <c r="IET2388" s="467"/>
      <c r="IEU2388" s="467"/>
      <c r="IEV2388" s="467"/>
      <c r="IEW2388" s="467"/>
      <c r="IEX2388" s="467"/>
      <c r="IEY2388" s="467"/>
      <c r="IEZ2388" s="1055"/>
      <c r="IFA2388" s="695"/>
      <c r="IFB2388" s="696"/>
      <c r="IFC2388" s="696"/>
      <c r="IFD2388" s="697"/>
      <c r="IFE2388" s="697"/>
      <c r="IFF2388" s="473"/>
      <c r="IFG2388" s="470"/>
      <c r="IFH2388" s="470"/>
      <c r="IFI2388" s="470"/>
      <c r="IFJ2388" s="677"/>
      <c r="IFK2388" s="470"/>
      <c r="IFL2388" s="467"/>
      <c r="IFM2388" s="559"/>
      <c r="IFN2388" s="467"/>
      <c r="IFO2388" s="467"/>
      <c r="IFP2388" s="467"/>
      <c r="IFQ2388" s="467"/>
      <c r="IFR2388" s="467"/>
      <c r="IFS2388" s="467"/>
      <c r="IFT2388" s="467"/>
      <c r="IFU2388" s="467"/>
      <c r="IFV2388" s="467"/>
      <c r="IFW2388" s="467"/>
      <c r="IFX2388" s="467"/>
      <c r="IFY2388" s="467"/>
      <c r="IFZ2388" s="467"/>
      <c r="IGA2388" s="467"/>
      <c r="IGB2388" s="467"/>
      <c r="IGC2388" s="467"/>
      <c r="IGD2388" s="467"/>
      <c r="IGE2388" s="467"/>
      <c r="IGF2388" s="467"/>
      <c r="IGG2388" s="467"/>
      <c r="IGH2388" s="467"/>
      <c r="IGI2388" s="467"/>
      <c r="IGJ2388" s="1055"/>
      <c r="IGK2388" s="695"/>
      <c r="IGL2388" s="696"/>
      <c r="IGM2388" s="696"/>
      <c r="IGN2388" s="697"/>
      <c r="IGO2388" s="697"/>
      <c r="IGP2388" s="473"/>
      <c r="IGQ2388" s="470"/>
      <c r="IGR2388" s="470"/>
      <c r="IGS2388" s="470"/>
      <c r="IGT2388" s="677"/>
      <c r="IGU2388" s="470"/>
      <c r="IGV2388" s="467"/>
      <c r="IGW2388" s="559"/>
      <c r="IGX2388" s="467"/>
      <c r="IGY2388" s="467"/>
      <c r="IGZ2388" s="467"/>
      <c r="IHA2388" s="467"/>
      <c r="IHB2388" s="467"/>
      <c r="IHC2388" s="467"/>
      <c r="IHD2388" s="467"/>
      <c r="IHE2388" s="467"/>
      <c r="IHF2388" s="467"/>
      <c r="IHG2388" s="467"/>
      <c r="IHH2388" s="467"/>
      <c r="IHI2388" s="467"/>
      <c r="IHJ2388" s="467"/>
      <c r="IHK2388" s="467"/>
      <c r="IHL2388" s="467"/>
      <c r="IHM2388" s="467"/>
      <c r="IHN2388" s="467"/>
      <c r="IHO2388" s="467"/>
      <c r="IHP2388" s="467"/>
      <c r="IHQ2388" s="467"/>
      <c r="IHR2388" s="467"/>
      <c r="IHS2388" s="467"/>
      <c r="IHT2388" s="1055"/>
      <c r="IHU2388" s="695"/>
      <c r="IHV2388" s="696"/>
      <c r="IHW2388" s="696"/>
      <c r="IHX2388" s="697"/>
      <c r="IHY2388" s="697"/>
      <c r="IHZ2388" s="473"/>
      <c r="IIA2388" s="470"/>
      <c r="IIB2388" s="470"/>
      <c r="IIC2388" s="470"/>
      <c r="IID2388" s="677"/>
      <c r="IIE2388" s="470"/>
      <c r="IIF2388" s="467"/>
      <c r="IIG2388" s="559"/>
      <c r="IIH2388" s="467"/>
      <c r="III2388" s="467"/>
      <c r="IIJ2388" s="467"/>
      <c r="IIK2388" s="467"/>
      <c r="IIL2388" s="467"/>
      <c r="IIM2388" s="467"/>
      <c r="IIN2388" s="467"/>
      <c r="IIO2388" s="467"/>
      <c r="IIP2388" s="467"/>
      <c r="IIQ2388" s="467"/>
      <c r="IIR2388" s="467"/>
      <c r="IIS2388" s="467"/>
      <c r="IIT2388" s="467"/>
      <c r="IIU2388" s="467"/>
      <c r="IIV2388" s="467"/>
      <c r="IIW2388" s="467"/>
      <c r="IIX2388" s="467"/>
      <c r="IIY2388" s="467"/>
      <c r="IIZ2388" s="467"/>
      <c r="IJA2388" s="467"/>
      <c r="IJB2388" s="467"/>
      <c r="IJC2388" s="467"/>
      <c r="IJD2388" s="1055"/>
      <c r="IJE2388" s="695"/>
      <c r="IJF2388" s="696"/>
      <c r="IJG2388" s="696"/>
      <c r="IJH2388" s="697"/>
      <c r="IJI2388" s="697"/>
      <c r="IJJ2388" s="473"/>
      <c r="IJK2388" s="470"/>
      <c r="IJL2388" s="470"/>
      <c r="IJM2388" s="470"/>
      <c r="IJN2388" s="677"/>
      <c r="IJO2388" s="470"/>
      <c r="IJP2388" s="467"/>
      <c r="IJQ2388" s="559"/>
      <c r="IJR2388" s="467"/>
      <c r="IJS2388" s="467"/>
      <c r="IJT2388" s="467"/>
      <c r="IJU2388" s="467"/>
      <c r="IJV2388" s="467"/>
      <c r="IJW2388" s="467"/>
      <c r="IJX2388" s="467"/>
      <c r="IJY2388" s="467"/>
      <c r="IJZ2388" s="467"/>
      <c r="IKA2388" s="467"/>
      <c r="IKB2388" s="467"/>
      <c r="IKC2388" s="467"/>
      <c r="IKD2388" s="467"/>
      <c r="IKE2388" s="467"/>
      <c r="IKF2388" s="467"/>
      <c r="IKG2388" s="467"/>
      <c r="IKH2388" s="467"/>
      <c r="IKI2388" s="467"/>
      <c r="IKJ2388" s="467"/>
      <c r="IKK2388" s="467"/>
      <c r="IKL2388" s="467"/>
      <c r="IKM2388" s="467"/>
      <c r="IKN2388" s="1055"/>
      <c r="IKO2388" s="695"/>
      <c r="IKP2388" s="696"/>
      <c r="IKQ2388" s="696"/>
      <c r="IKR2388" s="697"/>
      <c r="IKS2388" s="697"/>
      <c r="IKT2388" s="473"/>
      <c r="IKU2388" s="470"/>
      <c r="IKV2388" s="470"/>
      <c r="IKW2388" s="470"/>
      <c r="IKX2388" s="677"/>
      <c r="IKY2388" s="470"/>
      <c r="IKZ2388" s="467"/>
      <c r="ILA2388" s="559"/>
      <c r="ILB2388" s="467"/>
      <c r="ILC2388" s="467"/>
      <c r="ILD2388" s="467"/>
      <c r="ILE2388" s="467"/>
      <c r="ILF2388" s="467"/>
      <c r="ILG2388" s="467"/>
      <c r="ILH2388" s="467"/>
      <c r="ILI2388" s="467"/>
      <c r="ILJ2388" s="467"/>
      <c r="ILK2388" s="467"/>
      <c r="ILL2388" s="467"/>
      <c r="ILM2388" s="467"/>
      <c r="ILN2388" s="467"/>
      <c r="ILO2388" s="467"/>
      <c r="ILP2388" s="467"/>
      <c r="ILQ2388" s="467"/>
      <c r="ILR2388" s="467"/>
      <c r="ILS2388" s="467"/>
      <c r="ILT2388" s="467"/>
      <c r="ILU2388" s="467"/>
      <c r="ILV2388" s="467"/>
      <c r="ILW2388" s="467"/>
      <c r="ILX2388" s="1055"/>
      <c r="ILY2388" s="695"/>
      <c r="ILZ2388" s="696"/>
      <c r="IMA2388" s="696"/>
      <c r="IMB2388" s="697"/>
      <c r="IMC2388" s="697"/>
      <c r="IMD2388" s="473"/>
      <c r="IME2388" s="470"/>
      <c r="IMF2388" s="470"/>
      <c r="IMG2388" s="470"/>
      <c r="IMH2388" s="677"/>
      <c r="IMI2388" s="470"/>
      <c r="IMJ2388" s="467"/>
      <c r="IMK2388" s="559"/>
      <c r="IML2388" s="467"/>
      <c r="IMM2388" s="467"/>
      <c r="IMN2388" s="467"/>
      <c r="IMO2388" s="467"/>
      <c r="IMP2388" s="467"/>
      <c r="IMQ2388" s="467"/>
      <c r="IMR2388" s="467"/>
      <c r="IMS2388" s="467"/>
      <c r="IMT2388" s="467"/>
      <c r="IMU2388" s="467"/>
      <c r="IMV2388" s="467"/>
      <c r="IMW2388" s="467"/>
      <c r="IMX2388" s="467"/>
      <c r="IMY2388" s="467"/>
      <c r="IMZ2388" s="467"/>
      <c r="INA2388" s="467"/>
      <c r="INB2388" s="467"/>
      <c r="INC2388" s="467"/>
      <c r="IND2388" s="467"/>
      <c r="INE2388" s="467"/>
      <c r="INF2388" s="467"/>
      <c r="ING2388" s="467"/>
      <c r="INH2388" s="1055"/>
      <c r="INI2388" s="695"/>
      <c r="INJ2388" s="696"/>
      <c r="INK2388" s="696"/>
      <c r="INL2388" s="697"/>
      <c r="INM2388" s="697"/>
      <c r="INN2388" s="473"/>
      <c r="INO2388" s="470"/>
      <c r="INP2388" s="470"/>
      <c r="INQ2388" s="470"/>
      <c r="INR2388" s="677"/>
      <c r="INS2388" s="470"/>
      <c r="INT2388" s="467"/>
      <c r="INU2388" s="559"/>
      <c r="INV2388" s="467"/>
      <c r="INW2388" s="467"/>
      <c r="INX2388" s="467"/>
      <c r="INY2388" s="467"/>
      <c r="INZ2388" s="467"/>
      <c r="IOA2388" s="467"/>
      <c r="IOB2388" s="467"/>
      <c r="IOC2388" s="467"/>
      <c r="IOD2388" s="467"/>
      <c r="IOE2388" s="467"/>
      <c r="IOF2388" s="467"/>
      <c r="IOG2388" s="467"/>
      <c r="IOH2388" s="467"/>
      <c r="IOI2388" s="467"/>
      <c r="IOJ2388" s="467"/>
      <c r="IOK2388" s="467"/>
      <c r="IOL2388" s="467"/>
      <c r="IOM2388" s="467"/>
      <c r="ION2388" s="467"/>
      <c r="IOO2388" s="467"/>
      <c r="IOP2388" s="467"/>
      <c r="IOQ2388" s="467"/>
      <c r="IOR2388" s="1055"/>
      <c r="IOS2388" s="695"/>
      <c r="IOT2388" s="696"/>
      <c r="IOU2388" s="696"/>
      <c r="IOV2388" s="697"/>
      <c r="IOW2388" s="697"/>
      <c r="IOX2388" s="473"/>
      <c r="IOY2388" s="470"/>
      <c r="IOZ2388" s="470"/>
      <c r="IPA2388" s="470"/>
      <c r="IPB2388" s="677"/>
      <c r="IPC2388" s="470"/>
      <c r="IPD2388" s="467"/>
      <c r="IPE2388" s="559"/>
      <c r="IPF2388" s="467"/>
      <c r="IPG2388" s="467"/>
      <c r="IPH2388" s="467"/>
      <c r="IPI2388" s="467"/>
      <c r="IPJ2388" s="467"/>
      <c r="IPK2388" s="467"/>
      <c r="IPL2388" s="467"/>
      <c r="IPM2388" s="467"/>
      <c r="IPN2388" s="467"/>
      <c r="IPO2388" s="467"/>
      <c r="IPP2388" s="467"/>
      <c r="IPQ2388" s="467"/>
      <c r="IPR2388" s="467"/>
      <c r="IPS2388" s="467"/>
      <c r="IPT2388" s="467"/>
      <c r="IPU2388" s="467"/>
      <c r="IPV2388" s="467"/>
      <c r="IPW2388" s="467"/>
      <c r="IPX2388" s="467"/>
      <c r="IPY2388" s="467"/>
      <c r="IPZ2388" s="467"/>
      <c r="IQA2388" s="467"/>
      <c r="IQB2388" s="1055"/>
      <c r="IQC2388" s="695"/>
      <c r="IQD2388" s="696"/>
      <c r="IQE2388" s="696"/>
      <c r="IQF2388" s="697"/>
      <c r="IQG2388" s="697"/>
      <c r="IQH2388" s="473"/>
      <c r="IQI2388" s="470"/>
      <c r="IQJ2388" s="470"/>
      <c r="IQK2388" s="470"/>
      <c r="IQL2388" s="677"/>
      <c r="IQM2388" s="470"/>
      <c r="IQN2388" s="467"/>
      <c r="IQO2388" s="559"/>
      <c r="IQP2388" s="467"/>
      <c r="IQQ2388" s="467"/>
      <c r="IQR2388" s="467"/>
      <c r="IQS2388" s="467"/>
      <c r="IQT2388" s="467"/>
      <c r="IQU2388" s="467"/>
      <c r="IQV2388" s="467"/>
      <c r="IQW2388" s="467"/>
      <c r="IQX2388" s="467"/>
      <c r="IQY2388" s="467"/>
      <c r="IQZ2388" s="467"/>
      <c r="IRA2388" s="467"/>
      <c r="IRB2388" s="467"/>
      <c r="IRC2388" s="467"/>
      <c r="IRD2388" s="467"/>
      <c r="IRE2388" s="467"/>
      <c r="IRF2388" s="467"/>
      <c r="IRG2388" s="467"/>
      <c r="IRH2388" s="467"/>
      <c r="IRI2388" s="467"/>
      <c r="IRJ2388" s="467"/>
      <c r="IRK2388" s="467"/>
      <c r="IRL2388" s="1055"/>
      <c r="IRM2388" s="695"/>
      <c r="IRN2388" s="696"/>
      <c r="IRO2388" s="696"/>
      <c r="IRP2388" s="697"/>
      <c r="IRQ2388" s="697"/>
      <c r="IRR2388" s="473"/>
      <c r="IRS2388" s="470"/>
      <c r="IRT2388" s="470"/>
      <c r="IRU2388" s="470"/>
      <c r="IRV2388" s="677"/>
      <c r="IRW2388" s="470"/>
      <c r="IRX2388" s="467"/>
      <c r="IRY2388" s="559"/>
      <c r="IRZ2388" s="467"/>
      <c r="ISA2388" s="467"/>
      <c r="ISB2388" s="467"/>
      <c r="ISC2388" s="467"/>
      <c r="ISD2388" s="467"/>
      <c r="ISE2388" s="467"/>
      <c r="ISF2388" s="467"/>
      <c r="ISG2388" s="467"/>
      <c r="ISH2388" s="467"/>
      <c r="ISI2388" s="467"/>
      <c r="ISJ2388" s="467"/>
      <c r="ISK2388" s="467"/>
      <c r="ISL2388" s="467"/>
      <c r="ISM2388" s="467"/>
      <c r="ISN2388" s="467"/>
      <c r="ISO2388" s="467"/>
      <c r="ISP2388" s="467"/>
      <c r="ISQ2388" s="467"/>
      <c r="ISR2388" s="467"/>
      <c r="ISS2388" s="467"/>
      <c r="IST2388" s="467"/>
      <c r="ISU2388" s="467"/>
      <c r="ISV2388" s="1055"/>
      <c r="ISW2388" s="695"/>
      <c r="ISX2388" s="696"/>
      <c r="ISY2388" s="696"/>
      <c r="ISZ2388" s="697"/>
      <c r="ITA2388" s="697"/>
      <c r="ITB2388" s="473"/>
      <c r="ITC2388" s="470"/>
      <c r="ITD2388" s="470"/>
      <c r="ITE2388" s="470"/>
      <c r="ITF2388" s="677"/>
      <c r="ITG2388" s="470"/>
      <c r="ITH2388" s="467"/>
      <c r="ITI2388" s="559"/>
      <c r="ITJ2388" s="467"/>
      <c r="ITK2388" s="467"/>
      <c r="ITL2388" s="467"/>
      <c r="ITM2388" s="467"/>
      <c r="ITN2388" s="467"/>
      <c r="ITO2388" s="467"/>
      <c r="ITP2388" s="467"/>
      <c r="ITQ2388" s="467"/>
      <c r="ITR2388" s="467"/>
      <c r="ITS2388" s="467"/>
      <c r="ITT2388" s="467"/>
      <c r="ITU2388" s="467"/>
      <c r="ITV2388" s="467"/>
      <c r="ITW2388" s="467"/>
      <c r="ITX2388" s="467"/>
      <c r="ITY2388" s="467"/>
      <c r="ITZ2388" s="467"/>
      <c r="IUA2388" s="467"/>
      <c r="IUB2388" s="467"/>
      <c r="IUC2388" s="467"/>
      <c r="IUD2388" s="467"/>
      <c r="IUE2388" s="467"/>
      <c r="IUF2388" s="1055"/>
      <c r="IUG2388" s="695"/>
      <c r="IUH2388" s="696"/>
      <c r="IUI2388" s="696"/>
      <c r="IUJ2388" s="697"/>
      <c r="IUK2388" s="697"/>
      <c r="IUL2388" s="473"/>
      <c r="IUM2388" s="470"/>
      <c r="IUN2388" s="470"/>
      <c r="IUO2388" s="470"/>
      <c r="IUP2388" s="677"/>
      <c r="IUQ2388" s="470"/>
      <c r="IUR2388" s="467"/>
      <c r="IUS2388" s="559"/>
      <c r="IUT2388" s="467"/>
      <c r="IUU2388" s="467"/>
      <c r="IUV2388" s="467"/>
      <c r="IUW2388" s="467"/>
      <c r="IUX2388" s="467"/>
      <c r="IUY2388" s="467"/>
      <c r="IUZ2388" s="467"/>
      <c r="IVA2388" s="467"/>
      <c r="IVB2388" s="467"/>
      <c r="IVC2388" s="467"/>
      <c r="IVD2388" s="467"/>
      <c r="IVE2388" s="467"/>
      <c r="IVF2388" s="467"/>
      <c r="IVG2388" s="467"/>
      <c r="IVH2388" s="467"/>
      <c r="IVI2388" s="467"/>
      <c r="IVJ2388" s="467"/>
      <c r="IVK2388" s="467"/>
      <c r="IVL2388" s="467"/>
      <c r="IVM2388" s="467"/>
      <c r="IVN2388" s="467"/>
      <c r="IVO2388" s="467"/>
      <c r="IVP2388" s="1055"/>
      <c r="IVQ2388" s="695"/>
      <c r="IVR2388" s="696"/>
      <c r="IVS2388" s="696"/>
      <c r="IVT2388" s="697"/>
      <c r="IVU2388" s="697"/>
      <c r="IVV2388" s="473"/>
      <c r="IVW2388" s="470"/>
      <c r="IVX2388" s="470"/>
      <c r="IVY2388" s="470"/>
      <c r="IVZ2388" s="677"/>
      <c r="IWA2388" s="470"/>
      <c r="IWB2388" s="467"/>
      <c r="IWC2388" s="559"/>
      <c r="IWD2388" s="467"/>
      <c r="IWE2388" s="467"/>
      <c r="IWF2388" s="467"/>
      <c r="IWG2388" s="467"/>
      <c r="IWH2388" s="467"/>
      <c r="IWI2388" s="467"/>
      <c r="IWJ2388" s="467"/>
      <c r="IWK2388" s="467"/>
      <c r="IWL2388" s="467"/>
      <c r="IWM2388" s="467"/>
      <c r="IWN2388" s="467"/>
      <c r="IWO2388" s="467"/>
      <c r="IWP2388" s="467"/>
      <c r="IWQ2388" s="467"/>
      <c r="IWR2388" s="467"/>
      <c r="IWS2388" s="467"/>
      <c r="IWT2388" s="467"/>
      <c r="IWU2388" s="467"/>
      <c r="IWV2388" s="467"/>
      <c r="IWW2388" s="467"/>
      <c r="IWX2388" s="467"/>
      <c r="IWY2388" s="467"/>
      <c r="IWZ2388" s="1055"/>
      <c r="IXA2388" s="695"/>
      <c r="IXB2388" s="696"/>
      <c r="IXC2388" s="696"/>
      <c r="IXD2388" s="697"/>
      <c r="IXE2388" s="697"/>
      <c r="IXF2388" s="473"/>
      <c r="IXG2388" s="470"/>
      <c r="IXH2388" s="470"/>
      <c r="IXI2388" s="470"/>
      <c r="IXJ2388" s="677"/>
      <c r="IXK2388" s="470"/>
      <c r="IXL2388" s="467"/>
      <c r="IXM2388" s="559"/>
      <c r="IXN2388" s="467"/>
      <c r="IXO2388" s="467"/>
      <c r="IXP2388" s="467"/>
      <c r="IXQ2388" s="467"/>
      <c r="IXR2388" s="467"/>
      <c r="IXS2388" s="467"/>
      <c r="IXT2388" s="467"/>
      <c r="IXU2388" s="467"/>
      <c r="IXV2388" s="467"/>
      <c r="IXW2388" s="467"/>
      <c r="IXX2388" s="467"/>
      <c r="IXY2388" s="467"/>
      <c r="IXZ2388" s="467"/>
      <c r="IYA2388" s="467"/>
      <c r="IYB2388" s="467"/>
      <c r="IYC2388" s="467"/>
      <c r="IYD2388" s="467"/>
      <c r="IYE2388" s="467"/>
      <c r="IYF2388" s="467"/>
      <c r="IYG2388" s="467"/>
      <c r="IYH2388" s="467"/>
      <c r="IYI2388" s="467"/>
      <c r="IYJ2388" s="1055"/>
      <c r="IYK2388" s="695"/>
      <c r="IYL2388" s="696"/>
      <c r="IYM2388" s="696"/>
      <c r="IYN2388" s="697"/>
      <c r="IYO2388" s="697"/>
      <c r="IYP2388" s="473"/>
      <c r="IYQ2388" s="470"/>
      <c r="IYR2388" s="470"/>
      <c r="IYS2388" s="470"/>
      <c r="IYT2388" s="677"/>
      <c r="IYU2388" s="470"/>
      <c r="IYV2388" s="467"/>
      <c r="IYW2388" s="559"/>
      <c r="IYX2388" s="467"/>
      <c r="IYY2388" s="467"/>
      <c r="IYZ2388" s="467"/>
      <c r="IZA2388" s="467"/>
      <c r="IZB2388" s="467"/>
      <c r="IZC2388" s="467"/>
      <c r="IZD2388" s="467"/>
      <c r="IZE2388" s="467"/>
      <c r="IZF2388" s="467"/>
      <c r="IZG2388" s="467"/>
      <c r="IZH2388" s="467"/>
      <c r="IZI2388" s="467"/>
      <c r="IZJ2388" s="467"/>
      <c r="IZK2388" s="467"/>
      <c r="IZL2388" s="467"/>
      <c r="IZM2388" s="467"/>
      <c r="IZN2388" s="467"/>
      <c r="IZO2388" s="467"/>
      <c r="IZP2388" s="467"/>
      <c r="IZQ2388" s="467"/>
      <c r="IZR2388" s="467"/>
      <c r="IZS2388" s="467"/>
      <c r="IZT2388" s="1055"/>
      <c r="IZU2388" s="695"/>
      <c r="IZV2388" s="696"/>
      <c r="IZW2388" s="696"/>
      <c r="IZX2388" s="697"/>
      <c r="IZY2388" s="697"/>
      <c r="IZZ2388" s="473"/>
      <c r="JAA2388" s="470"/>
      <c r="JAB2388" s="470"/>
      <c r="JAC2388" s="470"/>
      <c r="JAD2388" s="677"/>
      <c r="JAE2388" s="470"/>
      <c r="JAF2388" s="467"/>
      <c r="JAG2388" s="559"/>
      <c r="JAH2388" s="467"/>
      <c r="JAI2388" s="467"/>
      <c r="JAJ2388" s="467"/>
      <c r="JAK2388" s="467"/>
      <c r="JAL2388" s="467"/>
      <c r="JAM2388" s="467"/>
      <c r="JAN2388" s="467"/>
      <c r="JAO2388" s="467"/>
      <c r="JAP2388" s="467"/>
      <c r="JAQ2388" s="467"/>
      <c r="JAR2388" s="467"/>
      <c r="JAS2388" s="467"/>
      <c r="JAT2388" s="467"/>
      <c r="JAU2388" s="467"/>
      <c r="JAV2388" s="467"/>
      <c r="JAW2388" s="467"/>
      <c r="JAX2388" s="467"/>
      <c r="JAY2388" s="467"/>
      <c r="JAZ2388" s="467"/>
      <c r="JBA2388" s="467"/>
      <c r="JBB2388" s="467"/>
      <c r="JBC2388" s="467"/>
      <c r="JBD2388" s="1055"/>
      <c r="JBE2388" s="695"/>
      <c r="JBF2388" s="696"/>
      <c r="JBG2388" s="696"/>
      <c r="JBH2388" s="697"/>
      <c r="JBI2388" s="697"/>
      <c r="JBJ2388" s="473"/>
      <c r="JBK2388" s="470"/>
      <c r="JBL2388" s="470"/>
      <c r="JBM2388" s="470"/>
      <c r="JBN2388" s="677"/>
      <c r="JBO2388" s="470"/>
      <c r="JBP2388" s="467"/>
      <c r="JBQ2388" s="559"/>
      <c r="JBR2388" s="467"/>
      <c r="JBS2388" s="467"/>
      <c r="JBT2388" s="467"/>
      <c r="JBU2388" s="467"/>
      <c r="JBV2388" s="467"/>
      <c r="JBW2388" s="467"/>
      <c r="JBX2388" s="467"/>
      <c r="JBY2388" s="467"/>
      <c r="JBZ2388" s="467"/>
      <c r="JCA2388" s="467"/>
      <c r="JCB2388" s="467"/>
      <c r="JCC2388" s="467"/>
      <c r="JCD2388" s="467"/>
      <c r="JCE2388" s="467"/>
      <c r="JCF2388" s="467"/>
      <c r="JCG2388" s="467"/>
      <c r="JCH2388" s="467"/>
      <c r="JCI2388" s="467"/>
      <c r="JCJ2388" s="467"/>
      <c r="JCK2388" s="467"/>
      <c r="JCL2388" s="467"/>
      <c r="JCM2388" s="467"/>
      <c r="JCN2388" s="1055"/>
      <c r="JCO2388" s="695"/>
      <c r="JCP2388" s="696"/>
      <c r="JCQ2388" s="696"/>
      <c r="JCR2388" s="697"/>
      <c r="JCS2388" s="697"/>
      <c r="JCT2388" s="473"/>
      <c r="JCU2388" s="470"/>
      <c r="JCV2388" s="470"/>
      <c r="JCW2388" s="470"/>
      <c r="JCX2388" s="677"/>
      <c r="JCY2388" s="470"/>
      <c r="JCZ2388" s="467"/>
      <c r="JDA2388" s="559"/>
      <c r="JDB2388" s="467"/>
      <c r="JDC2388" s="467"/>
      <c r="JDD2388" s="467"/>
      <c r="JDE2388" s="467"/>
      <c r="JDF2388" s="467"/>
      <c r="JDG2388" s="467"/>
      <c r="JDH2388" s="467"/>
      <c r="JDI2388" s="467"/>
      <c r="JDJ2388" s="467"/>
      <c r="JDK2388" s="467"/>
      <c r="JDL2388" s="467"/>
      <c r="JDM2388" s="467"/>
      <c r="JDN2388" s="467"/>
      <c r="JDO2388" s="467"/>
      <c r="JDP2388" s="467"/>
      <c r="JDQ2388" s="467"/>
      <c r="JDR2388" s="467"/>
      <c r="JDS2388" s="467"/>
      <c r="JDT2388" s="467"/>
      <c r="JDU2388" s="467"/>
      <c r="JDV2388" s="467"/>
      <c r="JDW2388" s="467"/>
      <c r="JDX2388" s="1055"/>
      <c r="JDY2388" s="695"/>
      <c r="JDZ2388" s="696"/>
      <c r="JEA2388" s="696"/>
      <c r="JEB2388" s="697"/>
      <c r="JEC2388" s="697"/>
      <c r="JED2388" s="473"/>
      <c r="JEE2388" s="470"/>
      <c r="JEF2388" s="470"/>
      <c r="JEG2388" s="470"/>
      <c r="JEH2388" s="677"/>
      <c r="JEI2388" s="470"/>
      <c r="JEJ2388" s="467"/>
      <c r="JEK2388" s="559"/>
      <c r="JEL2388" s="467"/>
      <c r="JEM2388" s="467"/>
      <c r="JEN2388" s="467"/>
      <c r="JEO2388" s="467"/>
      <c r="JEP2388" s="467"/>
      <c r="JEQ2388" s="467"/>
      <c r="JER2388" s="467"/>
      <c r="JES2388" s="467"/>
      <c r="JET2388" s="467"/>
      <c r="JEU2388" s="467"/>
      <c r="JEV2388" s="467"/>
      <c r="JEW2388" s="467"/>
      <c r="JEX2388" s="467"/>
      <c r="JEY2388" s="467"/>
      <c r="JEZ2388" s="467"/>
      <c r="JFA2388" s="467"/>
      <c r="JFB2388" s="467"/>
      <c r="JFC2388" s="467"/>
      <c r="JFD2388" s="467"/>
      <c r="JFE2388" s="467"/>
      <c r="JFF2388" s="467"/>
      <c r="JFG2388" s="467"/>
      <c r="JFH2388" s="1055"/>
      <c r="JFI2388" s="695"/>
      <c r="JFJ2388" s="696"/>
      <c r="JFK2388" s="696"/>
      <c r="JFL2388" s="697"/>
      <c r="JFM2388" s="697"/>
      <c r="JFN2388" s="473"/>
      <c r="JFO2388" s="470"/>
      <c r="JFP2388" s="470"/>
      <c r="JFQ2388" s="470"/>
      <c r="JFR2388" s="677"/>
      <c r="JFS2388" s="470"/>
      <c r="JFT2388" s="467"/>
      <c r="JFU2388" s="559"/>
      <c r="JFV2388" s="467"/>
      <c r="JFW2388" s="467"/>
      <c r="JFX2388" s="467"/>
      <c r="JFY2388" s="467"/>
      <c r="JFZ2388" s="467"/>
      <c r="JGA2388" s="467"/>
      <c r="JGB2388" s="467"/>
      <c r="JGC2388" s="467"/>
      <c r="JGD2388" s="467"/>
      <c r="JGE2388" s="467"/>
      <c r="JGF2388" s="467"/>
      <c r="JGG2388" s="467"/>
      <c r="JGH2388" s="467"/>
      <c r="JGI2388" s="467"/>
      <c r="JGJ2388" s="467"/>
      <c r="JGK2388" s="467"/>
      <c r="JGL2388" s="467"/>
      <c r="JGM2388" s="467"/>
      <c r="JGN2388" s="467"/>
      <c r="JGO2388" s="467"/>
      <c r="JGP2388" s="467"/>
      <c r="JGQ2388" s="467"/>
      <c r="JGR2388" s="1055"/>
      <c r="JGS2388" s="695"/>
      <c r="JGT2388" s="696"/>
      <c r="JGU2388" s="696"/>
      <c r="JGV2388" s="697"/>
      <c r="JGW2388" s="697"/>
      <c r="JGX2388" s="473"/>
      <c r="JGY2388" s="470"/>
      <c r="JGZ2388" s="470"/>
      <c r="JHA2388" s="470"/>
      <c r="JHB2388" s="677"/>
      <c r="JHC2388" s="470"/>
      <c r="JHD2388" s="467"/>
      <c r="JHE2388" s="559"/>
      <c r="JHF2388" s="467"/>
      <c r="JHG2388" s="467"/>
      <c r="JHH2388" s="467"/>
      <c r="JHI2388" s="467"/>
      <c r="JHJ2388" s="467"/>
      <c r="JHK2388" s="467"/>
      <c r="JHL2388" s="467"/>
      <c r="JHM2388" s="467"/>
      <c r="JHN2388" s="467"/>
      <c r="JHO2388" s="467"/>
      <c r="JHP2388" s="467"/>
      <c r="JHQ2388" s="467"/>
      <c r="JHR2388" s="467"/>
      <c r="JHS2388" s="467"/>
      <c r="JHT2388" s="467"/>
      <c r="JHU2388" s="467"/>
      <c r="JHV2388" s="467"/>
      <c r="JHW2388" s="467"/>
      <c r="JHX2388" s="467"/>
      <c r="JHY2388" s="467"/>
      <c r="JHZ2388" s="467"/>
      <c r="JIA2388" s="467"/>
      <c r="JIB2388" s="1055"/>
      <c r="JIC2388" s="695"/>
      <c r="JID2388" s="696"/>
      <c r="JIE2388" s="696"/>
      <c r="JIF2388" s="697"/>
      <c r="JIG2388" s="697"/>
      <c r="JIH2388" s="473"/>
      <c r="JII2388" s="470"/>
      <c r="JIJ2388" s="470"/>
      <c r="JIK2388" s="470"/>
      <c r="JIL2388" s="677"/>
      <c r="JIM2388" s="470"/>
      <c r="JIN2388" s="467"/>
      <c r="JIO2388" s="559"/>
      <c r="JIP2388" s="467"/>
      <c r="JIQ2388" s="467"/>
      <c r="JIR2388" s="467"/>
      <c r="JIS2388" s="467"/>
      <c r="JIT2388" s="467"/>
      <c r="JIU2388" s="467"/>
      <c r="JIV2388" s="467"/>
      <c r="JIW2388" s="467"/>
      <c r="JIX2388" s="467"/>
      <c r="JIY2388" s="467"/>
      <c r="JIZ2388" s="467"/>
      <c r="JJA2388" s="467"/>
      <c r="JJB2388" s="467"/>
      <c r="JJC2388" s="467"/>
      <c r="JJD2388" s="467"/>
      <c r="JJE2388" s="467"/>
      <c r="JJF2388" s="467"/>
      <c r="JJG2388" s="467"/>
      <c r="JJH2388" s="467"/>
      <c r="JJI2388" s="467"/>
      <c r="JJJ2388" s="467"/>
      <c r="JJK2388" s="467"/>
      <c r="JJL2388" s="1055"/>
      <c r="JJM2388" s="695"/>
      <c r="JJN2388" s="696"/>
      <c r="JJO2388" s="696"/>
      <c r="JJP2388" s="697"/>
      <c r="JJQ2388" s="697"/>
      <c r="JJR2388" s="473"/>
      <c r="JJS2388" s="470"/>
      <c r="JJT2388" s="470"/>
      <c r="JJU2388" s="470"/>
      <c r="JJV2388" s="677"/>
      <c r="JJW2388" s="470"/>
      <c r="JJX2388" s="467"/>
      <c r="JJY2388" s="559"/>
      <c r="JJZ2388" s="467"/>
      <c r="JKA2388" s="467"/>
      <c r="JKB2388" s="467"/>
      <c r="JKC2388" s="467"/>
      <c r="JKD2388" s="467"/>
      <c r="JKE2388" s="467"/>
      <c r="JKF2388" s="467"/>
      <c r="JKG2388" s="467"/>
      <c r="JKH2388" s="467"/>
      <c r="JKI2388" s="467"/>
      <c r="JKJ2388" s="467"/>
      <c r="JKK2388" s="467"/>
      <c r="JKL2388" s="467"/>
      <c r="JKM2388" s="467"/>
      <c r="JKN2388" s="467"/>
      <c r="JKO2388" s="467"/>
      <c r="JKP2388" s="467"/>
      <c r="JKQ2388" s="467"/>
      <c r="JKR2388" s="467"/>
      <c r="JKS2388" s="467"/>
      <c r="JKT2388" s="467"/>
      <c r="JKU2388" s="467"/>
      <c r="JKV2388" s="1055"/>
      <c r="JKW2388" s="695"/>
      <c r="JKX2388" s="696"/>
      <c r="JKY2388" s="696"/>
      <c r="JKZ2388" s="697"/>
      <c r="JLA2388" s="697"/>
      <c r="JLB2388" s="473"/>
      <c r="JLC2388" s="470"/>
      <c r="JLD2388" s="470"/>
      <c r="JLE2388" s="470"/>
      <c r="JLF2388" s="677"/>
      <c r="JLG2388" s="470"/>
      <c r="JLH2388" s="467"/>
      <c r="JLI2388" s="559"/>
      <c r="JLJ2388" s="467"/>
      <c r="JLK2388" s="467"/>
      <c r="JLL2388" s="467"/>
      <c r="JLM2388" s="467"/>
      <c r="JLN2388" s="467"/>
      <c r="JLO2388" s="467"/>
      <c r="JLP2388" s="467"/>
      <c r="JLQ2388" s="467"/>
      <c r="JLR2388" s="467"/>
      <c r="JLS2388" s="467"/>
      <c r="JLT2388" s="467"/>
      <c r="JLU2388" s="467"/>
      <c r="JLV2388" s="467"/>
      <c r="JLW2388" s="467"/>
      <c r="JLX2388" s="467"/>
      <c r="JLY2388" s="467"/>
      <c r="JLZ2388" s="467"/>
      <c r="JMA2388" s="467"/>
      <c r="JMB2388" s="467"/>
      <c r="JMC2388" s="467"/>
      <c r="JMD2388" s="467"/>
      <c r="JME2388" s="467"/>
      <c r="JMF2388" s="1055"/>
      <c r="JMG2388" s="695"/>
      <c r="JMH2388" s="696"/>
      <c r="JMI2388" s="696"/>
      <c r="JMJ2388" s="697"/>
      <c r="JMK2388" s="697"/>
      <c r="JML2388" s="473"/>
      <c r="JMM2388" s="470"/>
      <c r="JMN2388" s="470"/>
      <c r="JMO2388" s="470"/>
      <c r="JMP2388" s="677"/>
      <c r="JMQ2388" s="470"/>
      <c r="JMR2388" s="467"/>
      <c r="JMS2388" s="559"/>
      <c r="JMT2388" s="467"/>
      <c r="JMU2388" s="467"/>
      <c r="JMV2388" s="467"/>
      <c r="JMW2388" s="467"/>
      <c r="JMX2388" s="467"/>
      <c r="JMY2388" s="467"/>
      <c r="JMZ2388" s="467"/>
      <c r="JNA2388" s="467"/>
      <c r="JNB2388" s="467"/>
      <c r="JNC2388" s="467"/>
      <c r="JND2388" s="467"/>
      <c r="JNE2388" s="467"/>
      <c r="JNF2388" s="467"/>
      <c r="JNG2388" s="467"/>
      <c r="JNH2388" s="467"/>
      <c r="JNI2388" s="467"/>
      <c r="JNJ2388" s="467"/>
      <c r="JNK2388" s="467"/>
      <c r="JNL2388" s="467"/>
      <c r="JNM2388" s="467"/>
      <c r="JNN2388" s="467"/>
      <c r="JNO2388" s="467"/>
      <c r="JNP2388" s="1055"/>
      <c r="JNQ2388" s="695"/>
      <c r="JNR2388" s="696"/>
      <c r="JNS2388" s="696"/>
      <c r="JNT2388" s="697"/>
      <c r="JNU2388" s="697"/>
      <c r="JNV2388" s="473"/>
      <c r="JNW2388" s="470"/>
      <c r="JNX2388" s="470"/>
      <c r="JNY2388" s="470"/>
      <c r="JNZ2388" s="677"/>
      <c r="JOA2388" s="470"/>
      <c r="JOB2388" s="467"/>
      <c r="JOC2388" s="559"/>
      <c r="JOD2388" s="467"/>
      <c r="JOE2388" s="467"/>
      <c r="JOF2388" s="467"/>
      <c r="JOG2388" s="467"/>
      <c r="JOH2388" s="467"/>
      <c r="JOI2388" s="467"/>
      <c r="JOJ2388" s="467"/>
      <c r="JOK2388" s="467"/>
      <c r="JOL2388" s="467"/>
      <c r="JOM2388" s="467"/>
      <c r="JON2388" s="467"/>
      <c r="JOO2388" s="467"/>
      <c r="JOP2388" s="467"/>
      <c r="JOQ2388" s="467"/>
      <c r="JOR2388" s="467"/>
      <c r="JOS2388" s="467"/>
      <c r="JOT2388" s="467"/>
      <c r="JOU2388" s="467"/>
      <c r="JOV2388" s="467"/>
      <c r="JOW2388" s="467"/>
      <c r="JOX2388" s="467"/>
      <c r="JOY2388" s="467"/>
      <c r="JOZ2388" s="1055"/>
      <c r="JPA2388" s="695"/>
      <c r="JPB2388" s="696"/>
      <c r="JPC2388" s="696"/>
      <c r="JPD2388" s="697"/>
      <c r="JPE2388" s="697"/>
      <c r="JPF2388" s="473"/>
      <c r="JPG2388" s="470"/>
      <c r="JPH2388" s="470"/>
      <c r="JPI2388" s="470"/>
      <c r="JPJ2388" s="677"/>
      <c r="JPK2388" s="470"/>
      <c r="JPL2388" s="467"/>
      <c r="JPM2388" s="559"/>
      <c r="JPN2388" s="467"/>
      <c r="JPO2388" s="467"/>
      <c r="JPP2388" s="467"/>
      <c r="JPQ2388" s="467"/>
      <c r="JPR2388" s="467"/>
      <c r="JPS2388" s="467"/>
      <c r="JPT2388" s="467"/>
      <c r="JPU2388" s="467"/>
      <c r="JPV2388" s="467"/>
      <c r="JPW2388" s="467"/>
      <c r="JPX2388" s="467"/>
      <c r="JPY2388" s="467"/>
      <c r="JPZ2388" s="467"/>
      <c r="JQA2388" s="467"/>
      <c r="JQB2388" s="467"/>
      <c r="JQC2388" s="467"/>
      <c r="JQD2388" s="467"/>
      <c r="JQE2388" s="467"/>
      <c r="JQF2388" s="467"/>
      <c r="JQG2388" s="467"/>
      <c r="JQH2388" s="467"/>
      <c r="JQI2388" s="467"/>
      <c r="JQJ2388" s="1055"/>
      <c r="JQK2388" s="695"/>
      <c r="JQL2388" s="696"/>
      <c r="JQM2388" s="696"/>
      <c r="JQN2388" s="697"/>
      <c r="JQO2388" s="697"/>
      <c r="JQP2388" s="473"/>
      <c r="JQQ2388" s="470"/>
      <c r="JQR2388" s="470"/>
      <c r="JQS2388" s="470"/>
      <c r="JQT2388" s="677"/>
      <c r="JQU2388" s="470"/>
      <c r="JQV2388" s="467"/>
      <c r="JQW2388" s="559"/>
      <c r="JQX2388" s="467"/>
      <c r="JQY2388" s="467"/>
      <c r="JQZ2388" s="467"/>
      <c r="JRA2388" s="467"/>
      <c r="JRB2388" s="467"/>
      <c r="JRC2388" s="467"/>
      <c r="JRD2388" s="467"/>
      <c r="JRE2388" s="467"/>
      <c r="JRF2388" s="467"/>
      <c r="JRG2388" s="467"/>
      <c r="JRH2388" s="467"/>
      <c r="JRI2388" s="467"/>
      <c r="JRJ2388" s="467"/>
      <c r="JRK2388" s="467"/>
      <c r="JRL2388" s="467"/>
      <c r="JRM2388" s="467"/>
      <c r="JRN2388" s="467"/>
      <c r="JRO2388" s="467"/>
      <c r="JRP2388" s="467"/>
      <c r="JRQ2388" s="467"/>
      <c r="JRR2388" s="467"/>
      <c r="JRS2388" s="467"/>
      <c r="JRT2388" s="1055"/>
      <c r="JRU2388" s="695"/>
      <c r="JRV2388" s="696"/>
      <c r="JRW2388" s="696"/>
      <c r="JRX2388" s="697"/>
      <c r="JRY2388" s="697"/>
      <c r="JRZ2388" s="473"/>
      <c r="JSA2388" s="470"/>
      <c r="JSB2388" s="470"/>
      <c r="JSC2388" s="470"/>
      <c r="JSD2388" s="677"/>
      <c r="JSE2388" s="470"/>
      <c r="JSF2388" s="467"/>
      <c r="JSG2388" s="559"/>
      <c r="JSH2388" s="467"/>
      <c r="JSI2388" s="467"/>
      <c r="JSJ2388" s="467"/>
      <c r="JSK2388" s="467"/>
      <c r="JSL2388" s="467"/>
      <c r="JSM2388" s="467"/>
      <c r="JSN2388" s="467"/>
      <c r="JSO2388" s="467"/>
      <c r="JSP2388" s="467"/>
      <c r="JSQ2388" s="467"/>
      <c r="JSR2388" s="467"/>
      <c r="JSS2388" s="467"/>
      <c r="JST2388" s="467"/>
      <c r="JSU2388" s="467"/>
      <c r="JSV2388" s="467"/>
      <c r="JSW2388" s="467"/>
      <c r="JSX2388" s="467"/>
      <c r="JSY2388" s="467"/>
      <c r="JSZ2388" s="467"/>
      <c r="JTA2388" s="467"/>
      <c r="JTB2388" s="467"/>
      <c r="JTC2388" s="467"/>
      <c r="JTD2388" s="1055"/>
      <c r="JTE2388" s="695"/>
      <c r="JTF2388" s="696"/>
      <c r="JTG2388" s="696"/>
      <c r="JTH2388" s="697"/>
      <c r="JTI2388" s="697"/>
      <c r="JTJ2388" s="473"/>
      <c r="JTK2388" s="470"/>
      <c r="JTL2388" s="470"/>
      <c r="JTM2388" s="470"/>
      <c r="JTN2388" s="677"/>
      <c r="JTO2388" s="470"/>
      <c r="JTP2388" s="467"/>
      <c r="JTQ2388" s="559"/>
      <c r="JTR2388" s="467"/>
      <c r="JTS2388" s="467"/>
      <c r="JTT2388" s="467"/>
      <c r="JTU2388" s="467"/>
      <c r="JTV2388" s="467"/>
      <c r="JTW2388" s="467"/>
      <c r="JTX2388" s="467"/>
      <c r="JTY2388" s="467"/>
      <c r="JTZ2388" s="467"/>
      <c r="JUA2388" s="467"/>
      <c r="JUB2388" s="467"/>
      <c r="JUC2388" s="467"/>
      <c r="JUD2388" s="467"/>
      <c r="JUE2388" s="467"/>
      <c r="JUF2388" s="467"/>
      <c r="JUG2388" s="467"/>
      <c r="JUH2388" s="467"/>
      <c r="JUI2388" s="467"/>
      <c r="JUJ2388" s="467"/>
      <c r="JUK2388" s="467"/>
      <c r="JUL2388" s="467"/>
      <c r="JUM2388" s="467"/>
      <c r="JUN2388" s="1055"/>
      <c r="JUO2388" s="695"/>
      <c r="JUP2388" s="696"/>
      <c r="JUQ2388" s="696"/>
      <c r="JUR2388" s="697"/>
      <c r="JUS2388" s="697"/>
      <c r="JUT2388" s="473"/>
      <c r="JUU2388" s="470"/>
      <c r="JUV2388" s="470"/>
      <c r="JUW2388" s="470"/>
      <c r="JUX2388" s="677"/>
      <c r="JUY2388" s="470"/>
      <c r="JUZ2388" s="467"/>
      <c r="JVA2388" s="559"/>
      <c r="JVB2388" s="467"/>
      <c r="JVC2388" s="467"/>
      <c r="JVD2388" s="467"/>
      <c r="JVE2388" s="467"/>
      <c r="JVF2388" s="467"/>
      <c r="JVG2388" s="467"/>
      <c r="JVH2388" s="467"/>
      <c r="JVI2388" s="467"/>
      <c r="JVJ2388" s="467"/>
      <c r="JVK2388" s="467"/>
      <c r="JVL2388" s="467"/>
      <c r="JVM2388" s="467"/>
      <c r="JVN2388" s="467"/>
      <c r="JVO2388" s="467"/>
      <c r="JVP2388" s="467"/>
      <c r="JVQ2388" s="467"/>
      <c r="JVR2388" s="467"/>
      <c r="JVS2388" s="467"/>
      <c r="JVT2388" s="467"/>
      <c r="JVU2388" s="467"/>
      <c r="JVV2388" s="467"/>
      <c r="JVW2388" s="467"/>
      <c r="JVX2388" s="1055"/>
      <c r="JVY2388" s="695"/>
      <c r="JVZ2388" s="696"/>
      <c r="JWA2388" s="696"/>
      <c r="JWB2388" s="697"/>
      <c r="JWC2388" s="697"/>
      <c r="JWD2388" s="473"/>
      <c r="JWE2388" s="470"/>
      <c r="JWF2388" s="470"/>
      <c r="JWG2388" s="470"/>
      <c r="JWH2388" s="677"/>
      <c r="JWI2388" s="470"/>
      <c r="JWJ2388" s="467"/>
      <c r="JWK2388" s="559"/>
      <c r="JWL2388" s="467"/>
      <c r="JWM2388" s="467"/>
      <c r="JWN2388" s="467"/>
      <c r="JWO2388" s="467"/>
      <c r="JWP2388" s="467"/>
      <c r="JWQ2388" s="467"/>
      <c r="JWR2388" s="467"/>
      <c r="JWS2388" s="467"/>
      <c r="JWT2388" s="467"/>
      <c r="JWU2388" s="467"/>
      <c r="JWV2388" s="467"/>
      <c r="JWW2388" s="467"/>
      <c r="JWX2388" s="467"/>
      <c r="JWY2388" s="467"/>
      <c r="JWZ2388" s="467"/>
      <c r="JXA2388" s="467"/>
      <c r="JXB2388" s="467"/>
      <c r="JXC2388" s="467"/>
      <c r="JXD2388" s="467"/>
      <c r="JXE2388" s="467"/>
      <c r="JXF2388" s="467"/>
      <c r="JXG2388" s="467"/>
      <c r="JXH2388" s="1055"/>
      <c r="JXI2388" s="695"/>
      <c r="JXJ2388" s="696"/>
      <c r="JXK2388" s="696"/>
      <c r="JXL2388" s="697"/>
      <c r="JXM2388" s="697"/>
      <c r="JXN2388" s="473"/>
      <c r="JXO2388" s="470"/>
      <c r="JXP2388" s="470"/>
      <c r="JXQ2388" s="470"/>
      <c r="JXR2388" s="677"/>
      <c r="JXS2388" s="470"/>
      <c r="JXT2388" s="467"/>
      <c r="JXU2388" s="559"/>
      <c r="JXV2388" s="467"/>
      <c r="JXW2388" s="467"/>
      <c r="JXX2388" s="467"/>
      <c r="JXY2388" s="467"/>
      <c r="JXZ2388" s="467"/>
      <c r="JYA2388" s="467"/>
      <c r="JYB2388" s="467"/>
      <c r="JYC2388" s="467"/>
      <c r="JYD2388" s="467"/>
      <c r="JYE2388" s="467"/>
      <c r="JYF2388" s="467"/>
      <c r="JYG2388" s="467"/>
      <c r="JYH2388" s="467"/>
      <c r="JYI2388" s="467"/>
      <c r="JYJ2388" s="467"/>
      <c r="JYK2388" s="467"/>
      <c r="JYL2388" s="467"/>
      <c r="JYM2388" s="467"/>
      <c r="JYN2388" s="467"/>
      <c r="JYO2388" s="467"/>
      <c r="JYP2388" s="467"/>
      <c r="JYQ2388" s="467"/>
      <c r="JYR2388" s="1055"/>
      <c r="JYS2388" s="695"/>
      <c r="JYT2388" s="696"/>
      <c r="JYU2388" s="696"/>
      <c r="JYV2388" s="697"/>
      <c r="JYW2388" s="697"/>
      <c r="JYX2388" s="473"/>
      <c r="JYY2388" s="470"/>
      <c r="JYZ2388" s="470"/>
      <c r="JZA2388" s="470"/>
      <c r="JZB2388" s="677"/>
      <c r="JZC2388" s="470"/>
      <c r="JZD2388" s="467"/>
      <c r="JZE2388" s="559"/>
      <c r="JZF2388" s="467"/>
      <c r="JZG2388" s="467"/>
      <c r="JZH2388" s="467"/>
      <c r="JZI2388" s="467"/>
      <c r="JZJ2388" s="467"/>
      <c r="JZK2388" s="467"/>
      <c r="JZL2388" s="467"/>
      <c r="JZM2388" s="467"/>
      <c r="JZN2388" s="467"/>
      <c r="JZO2388" s="467"/>
      <c r="JZP2388" s="467"/>
      <c r="JZQ2388" s="467"/>
      <c r="JZR2388" s="467"/>
      <c r="JZS2388" s="467"/>
      <c r="JZT2388" s="467"/>
      <c r="JZU2388" s="467"/>
      <c r="JZV2388" s="467"/>
      <c r="JZW2388" s="467"/>
      <c r="JZX2388" s="467"/>
      <c r="JZY2388" s="467"/>
      <c r="JZZ2388" s="467"/>
      <c r="KAA2388" s="467"/>
      <c r="KAB2388" s="1055"/>
      <c r="KAC2388" s="695"/>
      <c r="KAD2388" s="696"/>
      <c r="KAE2388" s="696"/>
      <c r="KAF2388" s="697"/>
      <c r="KAG2388" s="697"/>
      <c r="KAH2388" s="473"/>
      <c r="KAI2388" s="470"/>
      <c r="KAJ2388" s="470"/>
      <c r="KAK2388" s="470"/>
      <c r="KAL2388" s="677"/>
      <c r="KAM2388" s="470"/>
      <c r="KAN2388" s="467"/>
      <c r="KAO2388" s="559"/>
      <c r="KAP2388" s="467"/>
      <c r="KAQ2388" s="467"/>
      <c r="KAR2388" s="467"/>
      <c r="KAS2388" s="467"/>
      <c r="KAT2388" s="467"/>
      <c r="KAU2388" s="467"/>
      <c r="KAV2388" s="467"/>
      <c r="KAW2388" s="467"/>
      <c r="KAX2388" s="467"/>
      <c r="KAY2388" s="467"/>
      <c r="KAZ2388" s="467"/>
      <c r="KBA2388" s="467"/>
      <c r="KBB2388" s="467"/>
      <c r="KBC2388" s="467"/>
      <c r="KBD2388" s="467"/>
      <c r="KBE2388" s="467"/>
      <c r="KBF2388" s="467"/>
      <c r="KBG2388" s="467"/>
      <c r="KBH2388" s="467"/>
      <c r="KBI2388" s="467"/>
      <c r="KBJ2388" s="467"/>
      <c r="KBK2388" s="467"/>
      <c r="KBL2388" s="1055"/>
      <c r="KBM2388" s="695"/>
      <c r="KBN2388" s="696"/>
      <c r="KBO2388" s="696"/>
      <c r="KBP2388" s="697"/>
      <c r="KBQ2388" s="697"/>
      <c r="KBR2388" s="473"/>
      <c r="KBS2388" s="470"/>
      <c r="KBT2388" s="470"/>
      <c r="KBU2388" s="470"/>
      <c r="KBV2388" s="677"/>
      <c r="KBW2388" s="470"/>
      <c r="KBX2388" s="467"/>
      <c r="KBY2388" s="559"/>
      <c r="KBZ2388" s="467"/>
      <c r="KCA2388" s="467"/>
      <c r="KCB2388" s="467"/>
      <c r="KCC2388" s="467"/>
      <c r="KCD2388" s="467"/>
      <c r="KCE2388" s="467"/>
      <c r="KCF2388" s="467"/>
      <c r="KCG2388" s="467"/>
      <c r="KCH2388" s="467"/>
      <c r="KCI2388" s="467"/>
      <c r="KCJ2388" s="467"/>
      <c r="KCK2388" s="467"/>
      <c r="KCL2388" s="467"/>
      <c r="KCM2388" s="467"/>
      <c r="KCN2388" s="467"/>
      <c r="KCO2388" s="467"/>
      <c r="KCP2388" s="467"/>
      <c r="KCQ2388" s="467"/>
      <c r="KCR2388" s="467"/>
      <c r="KCS2388" s="467"/>
      <c r="KCT2388" s="467"/>
      <c r="KCU2388" s="467"/>
      <c r="KCV2388" s="1055"/>
      <c r="KCW2388" s="695"/>
      <c r="KCX2388" s="696"/>
      <c r="KCY2388" s="696"/>
      <c r="KCZ2388" s="697"/>
      <c r="KDA2388" s="697"/>
      <c r="KDB2388" s="473"/>
      <c r="KDC2388" s="470"/>
      <c r="KDD2388" s="470"/>
      <c r="KDE2388" s="470"/>
      <c r="KDF2388" s="677"/>
      <c r="KDG2388" s="470"/>
      <c r="KDH2388" s="467"/>
      <c r="KDI2388" s="559"/>
      <c r="KDJ2388" s="467"/>
      <c r="KDK2388" s="467"/>
      <c r="KDL2388" s="467"/>
      <c r="KDM2388" s="467"/>
      <c r="KDN2388" s="467"/>
      <c r="KDO2388" s="467"/>
      <c r="KDP2388" s="467"/>
      <c r="KDQ2388" s="467"/>
      <c r="KDR2388" s="467"/>
      <c r="KDS2388" s="467"/>
      <c r="KDT2388" s="467"/>
      <c r="KDU2388" s="467"/>
      <c r="KDV2388" s="467"/>
      <c r="KDW2388" s="467"/>
      <c r="KDX2388" s="467"/>
      <c r="KDY2388" s="467"/>
      <c r="KDZ2388" s="467"/>
      <c r="KEA2388" s="467"/>
      <c r="KEB2388" s="467"/>
      <c r="KEC2388" s="467"/>
      <c r="KED2388" s="467"/>
      <c r="KEE2388" s="467"/>
      <c r="KEF2388" s="1055"/>
      <c r="KEG2388" s="695"/>
      <c r="KEH2388" s="696"/>
      <c r="KEI2388" s="696"/>
      <c r="KEJ2388" s="697"/>
      <c r="KEK2388" s="697"/>
      <c r="KEL2388" s="473"/>
      <c r="KEM2388" s="470"/>
      <c r="KEN2388" s="470"/>
      <c r="KEO2388" s="470"/>
      <c r="KEP2388" s="677"/>
      <c r="KEQ2388" s="470"/>
      <c r="KER2388" s="467"/>
      <c r="KES2388" s="559"/>
      <c r="KET2388" s="467"/>
      <c r="KEU2388" s="467"/>
      <c r="KEV2388" s="467"/>
      <c r="KEW2388" s="467"/>
      <c r="KEX2388" s="467"/>
      <c r="KEY2388" s="467"/>
      <c r="KEZ2388" s="467"/>
      <c r="KFA2388" s="467"/>
      <c r="KFB2388" s="467"/>
      <c r="KFC2388" s="467"/>
      <c r="KFD2388" s="467"/>
      <c r="KFE2388" s="467"/>
      <c r="KFF2388" s="467"/>
      <c r="KFG2388" s="467"/>
      <c r="KFH2388" s="467"/>
      <c r="KFI2388" s="467"/>
      <c r="KFJ2388" s="467"/>
      <c r="KFK2388" s="467"/>
      <c r="KFL2388" s="467"/>
      <c r="KFM2388" s="467"/>
      <c r="KFN2388" s="467"/>
      <c r="KFO2388" s="467"/>
      <c r="KFP2388" s="1055"/>
      <c r="KFQ2388" s="695"/>
      <c r="KFR2388" s="696"/>
      <c r="KFS2388" s="696"/>
      <c r="KFT2388" s="697"/>
      <c r="KFU2388" s="697"/>
      <c r="KFV2388" s="473"/>
      <c r="KFW2388" s="470"/>
      <c r="KFX2388" s="470"/>
      <c r="KFY2388" s="470"/>
      <c r="KFZ2388" s="677"/>
      <c r="KGA2388" s="470"/>
      <c r="KGB2388" s="467"/>
      <c r="KGC2388" s="559"/>
      <c r="KGD2388" s="467"/>
      <c r="KGE2388" s="467"/>
      <c r="KGF2388" s="467"/>
      <c r="KGG2388" s="467"/>
      <c r="KGH2388" s="467"/>
      <c r="KGI2388" s="467"/>
      <c r="KGJ2388" s="467"/>
      <c r="KGK2388" s="467"/>
      <c r="KGL2388" s="467"/>
      <c r="KGM2388" s="467"/>
      <c r="KGN2388" s="467"/>
      <c r="KGO2388" s="467"/>
      <c r="KGP2388" s="467"/>
      <c r="KGQ2388" s="467"/>
      <c r="KGR2388" s="467"/>
      <c r="KGS2388" s="467"/>
      <c r="KGT2388" s="467"/>
      <c r="KGU2388" s="467"/>
      <c r="KGV2388" s="467"/>
      <c r="KGW2388" s="467"/>
      <c r="KGX2388" s="467"/>
      <c r="KGY2388" s="467"/>
      <c r="KGZ2388" s="1055"/>
      <c r="KHA2388" s="695"/>
      <c r="KHB2388" s="696"/>
      <c r="KHC2388" s="696"/>
      <c r="KHD2388" s="697"/>
      <c r="KHE2388" s="697"/>
      <c r="KHF2388" s="473"/>
      <c r="KHG2388" s="470"/>
      <c r="KHH2388" s="470"/>
      <c r="KHI2388" s="470"/>
      <c r="KHJ2388" s="677"/>
      <c r="KHK2388" s="470"/>
      <c r="KHL2388" s="467"/>
      <c r="KHM2388" s="559"/>
      <c r="KHN2388" s="467"/>
      <c r="KHO2388" s="467"/>
      <c r="KHP2388" s="467"/>
      <c r="KHQ2388" s="467"/>
      <c r="KHR2388" s="467"/>
      <c r="KHS2388" s="467"/>
      <c r="KHT2388" s="467"/>
      <c r="KHU2388" s="467"/>
      <c r="KHV2388" s="467"/>
      <c r="KHW2388" s="467"/>
      <c r="KHX2388" s="467"/>
      <c r="KHY2388" s="467"/>
      <c r="KHZ2388" s="467"/>
      <c r="KIA2388" s="467"/>
      <c r="KIB2388" s="467"/>
      <c r="KIC2388" s="467"/>
      <c r="KID2388" s="467"/>
      <c r="KIE2388" s="467"/>
      <c r="KIF2388" s="467"/>
      <c r="KIG2388" s="467"/>
      <c r="KIH2388" s="467"/>
      <c r="KII2388" s="467"/>
      <c r="KIJ2388" s="1055"/>
      <c r="KIK2388" s="695"/>
      <c r="KIL2388" s="696"/>
      <c r="KIM2388" s="696"/>
      <c r="KIN2388" s="697"/>
      <c r="KIO2388" s="697"/>
      <c r="KIP2388" s="473"/>
      <c r="KIQ2388" s="470"/>
      <c r="KIR2388" s="470"/>
      <c r="KIS2388" s="470"/>
      <c r="KIT2388" s="677"/>
      <c r="KIU2388" s="470"/>
      <c r="KIV2388" s="467"/>
      <c r="KIW2388" s="559"/>
      <c r="KIX2388" s="467"/>
      <c r="KIY2388" s="467"/>
      <c r="KIZ2388" s="467"/>
      <c r="KJA2388" s="467"/>
      <c r="KJB2388" s="467"/>
      <c r="KJC2388" s="467"/>
      <c r="KJD2388" s="467"/>
      <c r="KJE2388" s="467"/>
      <c r="KJF2388" s="467"/>
      <c r="KJG2388" s="467"/>
      <c r="KJH2388" s="467"/>
      <c r="KJI2388" s="467"/>
      <c r="KJJ2388" s="467"/>
      <c r="KJK2388" s="467"/>
      <c r="KJL2388" s="467"/>
      <c r="KJM2388" s="467"/>
      <c r="KJN2388" s="467"/>
      <c r="KJO2388" s="467"/>
      <c r="KJP2388" s="467"/>
      <c r="KJQ2388" s="467"/>
      <c r="KJR2388" s="467"/>
      <c r="KJS2388" s="467"/>
      <c r="KJT2388" s="1055"/>
      <c r="KJU2388" s="695"/>
      <c r="KJV2388" s="696"/>
      <c r="KJW2388" s="696"/>
      <c r="KJX2388" s="697"/>
      <c r="KJY2388" s="697"/>
      <c r="KJZ2388" s="473"/>
      <c r="KKA2388" s="470"/>
      <c r="KKB2388" s="470"/>
      <c r="KKC2388" s="470"/>
      <c r="KKD2388" s="677"/>
      <c r="KKE2388" s="470"/>
      <c r="KKF2388" s="467"/>
      <c r="KKG2388" s="559"/>
      <c r="KKH2388" s="467"/>
      <c r="KKI2388" s="467"/>
      <c r="KKJ2388" s="467"/>
      <c r="KKK2388" s="467"/>
      <c r="KKL2388" s="467"/>
      <c r="KKM2388" s="467"/>
      <c r="KKN2388" s="467"/>
      <c r="KKO2388" s="467"/>
      <c r="KKP2388" s="467"/>
      <c r="KKQ2388" s="467"/>
      <c r="KKR2388" s="467"/>
      <c r="KKS2388" s="467"/>
      <c r="KKT2388" s="467"/>
      <c r="KKU2388" s="467"/>
      <c r="KKV2388" s="467"/>
      <c r="KKW2388" s="467"/>
      <c r="KKX2388" s="467"/>
      <c r="KKY2388" s="467"/>
      <c r="KKZ2388" s="467"/>
      <c r="KLA2388" s="467"/>
      <c r="KLB2388" s="467"/>
      <c r="KLC2388" s="467"/>
      <c r="KLD2388" s="1055"/>
      <c r="KLE2388" s="695"/>
      <c r="KLF2388" s="696"/>
      <c r="KLG2388" s="696"/>
      <c r="KLH2388" s="697"/>
      <c r="KLI2388" s="697"/>
      <c r="KLJ2388" s="473"/>
      <c r="KLK2388" s="470"/>
      <c r="KLL2388" s="470"/>
      <c r="KLM2388" s="470"/>
      <c r="KLN2388" s="677"/>
      <c r="KLO2388" s="470"/>
      <c r="KLP2388" s="467"/>
      <c r="KLQ2388" s="559"/>
      <c r="KLR2388" s="467"/>
      <c r="KLS2388" s="467"/>
      <c r="KLT2388" s="467"/>
      <c r="KLU2388" s="467"/>
      <c r="KLV2388" s="467"/>
      <c r="KLW2388" s="467"/>
      <c r="KLX2388" s="467"/>
      <c r="KLY2388" s="467"/>
      <c r="KLZ2388" s="467"/>
      <c r="KMA2388" s="467"/>
      <c r="KMB2388" s="467"/>
      <c r="KMC2388" s="467"/>
      <c r="KMD2388" s="467"/>
      <c r="KME2388" s="467"/>
      <c r="KMF2388" s="467"/>
      <c r="KMG2388" s="467"/>
      <c r="KMH2388" s="467"/>
      <c r="KMI2388" s="467"/>
      <c r="KMJ2388" s="467"/>
      <c r="KMK2388" s="467"/>
      <c r="KML2388" s="467"/>
      <c r="KMM2388" s="467"/>
      <c r="KMN2388" s="1055"/>
      <c r="KMO2388" s="695"/>
      <c r="KMP2388" s="696"/>
      <c r="KMQ2388" s="696"/>
      <c r="KMR2388" s="697"/>
      <c r="KMS2388" s="697"/>
      <c r="KMT2388" s="473"/>
      <c r="KMU2388" s="470"/>
      <c r="KMV2388" s="470"/>
      <c r="KMW2388" s="470"/>
      <c r="KMX2388" s="677"/>
      <c r="KMY2388" s="470"/>
      <c r="KMZ2388" s="467"/>
      <c r="KNA2388" s="559"/>
      <c r="KNB2388" s="467"/>
      <c r="KNC2388" s="467"/>
      <c r="KND2388" s="467"/>
      <c r="KNE2388" s="467"/>
      <c r="KNF2388" s="467"/>
      <c r="KNG2388" s="467"/>
      <c r="KNH2388" s="467"/>
      <c r="KNI2388" s="467"/>
      <c r="KNJ2388" s="467"/>
      <c r="KNK2388" s="467"/>
      <c r="KNL2388" s="467"/>
      <c r="KNM2388" s="467"/>
      <c r="KNN2388" s="467"/>
      <c r="KNO2388" s="467"/>
      <c r="KNP2388" s="467"/>
      <c r="KNQ2388" s="467"/>
      <c r="KNR2388" s="467"/>
      <c r="KNS2388" s="467"/>
      <c r="KNT2388" s="467"/>
      <c r="KNU2388" s="467"/>
      <c r="KNV2388" s="467"/>
      <c r="KNW2388" s="467"/>
      <c r="KNX2388" s="1055"/>
      <c r="KNY2388" s="695"/>
      <c r="KNZ2388" s="696"/>
      <c r="KOA2388" s="696"/>
      <c r="KOB2388" s="697"/>
      <c r="KOC2388" s="697"/>
      <c r="KOD2388" s="473"/>
      <c r="KOE2388" s="470"/>
      <c r="KOF2388" s="470"/>
      <c r="KOG2388" s="470"/>
      <c r="KOH2388" s="677"/>
      <c r="KOI2388" s="470"/>
      <c r="KOJ2388" s="467"/>
      <c r="KOK2388" s="559"/>
      <c r="KOL2388" s="467"/>
      <c r="KOM2388" s="467"/>
      <c r="KON2388" s="467"/>
      <c r="KOO2388" s="467"/>
      <c r="KOP2388" s="467"/>
      <c r="KOQ2388" s="467"/>
      <c r="KOR2388" s="467"/>
      <c r="KOS2388" s="467"/>
      <c r="KOT2388" s="467"/>
      <c r="KOU2388" s="467"/>
      <c r="KOV2388" s="467"/>
      <c r="KOW2388" s="467"/>
      <c r="KOX2388" s="467"/>
      <c r="KOY2388" s="467"/>
      <c r="KOZ2388" s="467"/>
      <c r="KPA2388" s="467"/>
      <c r="KPB2388" s="467"/>
      <c r="KPC2388" s="467"/>
      <c r="KPD2388" s="467"/>
      <c r="KPE2388" s="467"/>
      <c r="KPF2388" s="467"/>
      <c r="KPG2388" s="467"/>
      <c r="KPH2388" s="1055"/>
      <c r="KPI2388" s="695"/>
      <c r="KPJ2388" s="696"/>
      <c r="KPK2388" s="696"/>
      <c r="KPL2388" s="697"/>
      <c r="KPM2388" s="697"/>
      <c r="KPN2388" s="473"/>
      <c r="KPO2388" s="470"/>
      <c r="KPP2388" s="470"/>
      <c r="KPQ2388" s="470"/>
      <c r="KPR2388" s="677"/>
      <c r="KPS2388" s="470"/>
      <c r="KPT2388" s="467"/>
      <c r="KPU2388" s="559"/>
      <c r="KPV2388" s="467"/>
      <c r="KPW2388" s="467"/>
      <c r="KPX2388" s="467"/>
      <c r="KPY2388" s="467"/>
      <c r="KPZ2388" s="467"/>
      <c r="KQA2388" s="467"/>
      <c r="KQB2388" s="467"/>
      <c r="KQC2388" s="467"/>
      <c r="KQD2388" s="467"/>
      <c r="KQE2388" s="467"/>
      <c r="KQF2388" s="467"/>
      <c r="KQG2388" s="467"/>
      <c r="KQH2388" s="467"/>
      <c r="KQI2388" s="467"/>
      <c r="KQJ2388" s="467"/>
      <c r="KQK2388" s="467"/>
      <c r="KQL2388" s="467"/>
      <c r="KQM2388" s="467"/>
      <c r="KQN2388" s="467"/>
      <c r="KQO2388" s="467"/>
      <c r="KQP2388" s="467"/>
      <c r="KQQ2388" s="467"/>
      <c r="KQR2388" s="1055"/>
      <c r="KQS2388" s="695"/>
      <c r="KQT2388" s="696"/>
      <c r="KQU2388" s="696"/>
      <c r="KQV2388" s="697"/>
      <c r="KQW2388" s="697"/>
      <c r="KQX2388" s="473"/>
      <c r="KQY2388" s="470"/>
      <c r="KQZ2388" s="470"/>
      <c r="KRA2388" s="470"/>
      <c r="KRB2388" s="677"/>
      <c r="KRC2388" s="470"/>
      <c r="KRD2388" s="467"/>
      <c r="KRE2388" s="559"/>
      <c r="KRF2388" s="467"/>
      <c r="KRG2388" s="467"/>
      <c r="KRH2388" s="467"/>
      <c r="KRI2388" s="467"/>
      <c r="KRJ2388" s="467"/>
      <c r="KRK2388" s="467"/>
      <c r="KRL2388" s="467"/>
      <c r="KRM2388" s="467"/>
      <c r="KRN2388" s="467"/>
      <c r="KRO2388" s="467"/>
      <c r="KRP2388" s="467"/>
      <c r="KRQ2388" s="467"/>
      <c r="KRR2388" s="467"/>
      <c r="KRS2388" s="467"/>
      <c r="KRT2388" s="467"/>
      <c r="KRU2388" s="467"/>
      <c r="KRV2388" s="467"/>
      <c r="KRW2388" s="467"/>
      <c r="KRX2388" s="467"/>
      <c r="KRY2388" s="467"/>
      <c r="KRZ2388" s="467"/>
      <c r="KSA2388" s="467"/>
      <c r="KSB2388" s="1055"/>
      <c r="KSC2388" s="695"/>
      <c r="KSD2388" s="696"/>
      <c r="KSE2388" s="696"/>
      <c r="KSF2388" s="697"/>
      <c r="KSG2388" s="697"/>
      <c r="KSH2388" s="473"/>
      <c r="KSI2388" s="470"/>
      <c r="KSJ2388" s="470"/>
      <c r="KSK2388" s="470"/>
      <c r="KSL2388" s="677"/>
      <c r="KSM2388" s="470"/>
      <c r="KSN2388" s="467"/>
      <c r="KSO2388" s="559"/>
      <c r="KSP2388" s="467"/>
      <c r="KSQ2388" s="467"/>
      <c r="KSR2388" s="467"/>
      <c r="KSS2388" s="467"/>
      <c r="KST2388" s="467"/>
      <c r="KSU2388" s="467"/>
      <c r="KSV2388" s="467"/>
      <c r="KSW2388" s="467"/>
      <c r="KSX2388" s="467"/>
      <c r="KSY2388" s="467"/>
      <c r="KSZ2388" s="467"/>
      <c r="KTA2388" s="467"/>
      <c r="KTB2388" s="467"/>
      <c r="KTC2388" s="467"/>
      <c r="KTD2388" s="467"/>
      <c r="KTE2388" s="467"/>
      <c r="KTF2388" s="467"/>
      <c r="KTG2388" s="467"/>
      <c r="KTH2388" s="467"/>
      <c r="KTI2388" s="467"/>
      <c r="KTJ2388" s="467"/>
      <c r="KTK2388" s="467"/>
      <c r="KTL2388" s="1055"/>
      <c r="KTM2388" s="695"/>
      <c r="KTN2388" s="696"/>
      <c r="KTO2388" s="696"/>
      <c r="KTP2388" s="697"/>
      <c r="KTQ2388" s="697"/>
      <c r="KTR2388" s="473"/>
      <c r="KTS2388" s="470"/>
      <c r="KTT2388" s="470"/>
      <c r="KTU2388" s="470"/>
      <c r="KTV2388" s="677"/>
      <c r="KTW2388" s="470"/>
      <c r="KTX2388" s="467"/>
      <c r="KTY2388" s="559"/>
      <c r="KTZ2388" s="467"/>
      <c r="KUA2388" s="467"/>
      <c r="KUB2388" s="467"/>
      <c r="KUC2388" s="467"/>
      <c r="KUD2388" s="467"/>
      <c r="KUE2388" s="467"/>
      <c r="KUF2388" s="467"/>
      <c r="KUG2388" s="467"/>
      <c r="KUH2388" s="467"/>
      <c r="KUI2388" s="467"/>
      <c r="KUJ2388" s="467"/>
      <c r="KUK2388" s="467"/>
      <c r="KUL2388" s="467"/>
      <c r="KUM2388" s="467"/>
      <c r="KUN2388" s="467"/>
      <c r="KUO2388" s="467"/>
      <c r="KUP2388" s="467"/>
      <c r="KUQ2388" s="467"/>
      <c r="KUR2388" s="467"/>
      <c r="KUS2388" s="467"/>
      <c r="KUT2388" s="467"/>
      <c r="KUU2388" s="467"/>
      <c r="KUV2388" s="1055"/>
      <c r="KUW2388" s="695"/>
      <c r="KUX2388" s="696"/>
      <c r="KUY2388" s="696"/>
      <c r="KUZ2388" s="697"/>
      <c r="KVA2388" s="697"/>
      <c r="KVB2388" s="473"/>
      <c r="KVC2388" s="470"/>
      <c r="KVD2388" s="470"/>
      <c r="KVE2388" s="470"/>
      <c r="KVF2388" s="677"/>
      <c r="KVG2388" s="470"/>
      <c r="KVH2388" s="467"/>
      <c r="KVI2388" s="559"/>
      <c r="KVJ2388" s="467"/>
      <c r="KVK2388" s="467"/>
      <c r="KVL2388" s="467"/>
      <c r="KVM2388" s="467"/>
      <c r="KVN2388" s="467"/>
      <c r="KVO2388" s="467"/>
      <c r="KVP2388" s="467"/>
      <c r="KVQ2388" s="467"/>
      <c r="KVR2388" s="467"/>
      <c r="KVS2388" s="467"/>
      <c r="KVT2388" s="467"/>
      <c r="KVU2388" s="467"/>
      <c r="KVV2388" s="467"/>
      <c r="KVW2388" s="467"/>
      <c r="KVX2388" s="467"/>
      <c r="KVY2388" s="467"/>
      <c r="KVZ2388" s="467"/>
      <c r="KWA2388" s="467"/>
      <c r="KWB2388" s="467"/>
      <c r="KWC2388" s="467"/>
      <c r="KWD2388" s="467"/>
      <c r="KWE2388" s="467"/>
      <c r="KWF2388" s="1055"/>
      <c r="KWG2388" s="695"/>
      <c r="KWH2388" s="696"/>
      <c r="KWI2388" s="696"/>
      <c r="KWJ2388" s="697"/>
      <c r="KWK2388" s="697"/>
      <c r="KWL2388" s="473"/>
      <c r="KWM2388" s="470"/>
      <c r="KWN2388" s="470"/>
      <c r="KWO2388" s="470"/>
      <c r="KWP2388" s="677"/>
      <c r="KWQ2388" s="470"/>
      <c r="KWR2388" s="467"/>
      <c r="KWS2388" s="559"/>
      <c r="KWT2388" s="467"/>
      <c r="KWU2388" s="467"/>
      <c r="KWV2388" s="467"/>
      <c r="KWW2388" s="467"/>
      <c r="KWX2388" s="467"/>
      <c r="KWY2388" s="467"/>
      <c r="KWZ2388" s="467"/>
      <c r="KXA2388" s="467"/>
      <c r="KXB2388" s="467"/>
      <c r="KXC2388" s="467"/>
      <c r="KXD2388" s="467"/>
      <c r="KXE2388" s="467"/>
      <c r="KXF2388" s="467"/>
      <c r="KXG2388" s="467"/>
      <c r="KXH2388" s="467"/>
      <c r="KXI2388" s="467"/>
      <c r="KXJ2388" s="467"/>
      <c r="KXK2388" s="467"/>
      <c r="KXL2388" s="467"/>
      <c r="KXM2388" s="467"/>
      <c r="KXN2388" s="467"/>
      <c r="KXO2388" s="467"/>
      <c r="KXP2388" s="1055"/>
      <c r="KXQ2388" s="695"/>
      <c r="KXR2388" s="696"/>
      <c r="KXS2388" s="696"/>
      <c r="KXT2388" s="697"/>
      <c r="KXU2388" s="697"/>
      <c r="KXV2388" s="473"/>
      <c r="KXW2388" s="470"/>
      <c r="KXX2388" s="470"/>
      <c r="KXY2388" s="470"/>
      <c r="KXZ2388" s="677"/>
      <c r="KYA2388" s="470"/>
      <c r="KYB2388" s="467"/>
      <c r="KYC2388" s="559"/>
      <c r="KYD2388" s="467"/>
      <c r="KYE2388" s="467"/>
      <c r="KYF2388" s="467"/>
      <c r="KYG2388" s="467"/>
      <c r="KYH2388" s="467"/>
      <c r="KYI2388" s="467"/>
      <c r="KYJ2388" s="467"/>
      <c r="KYK2388" s="467"/>
      <c r="KYL2388" s="467"/>
      <c r="KYM2388" s="467"/>
      <c r="KYN2388" s="467"/>
      <c r="KYO2388" s="467"/>
      <c r="KYP2388" s="467"/>
      <c r="KYQ2388" s="467"/>
      <c r="KYR2388" s="467"/>
      <c r="KYS2388" s="467"/>
      <c r="KYT2388" s="467"/>
      <c r="KYU2388" s="467"/>
      <c r="KYV2388" s="467"/>
      <c r="KYW2388" s="467"/>
      <c r="KYX2388" s="467"/>
      <c r="KYY2388" s="467"/>
      <c r="KYZ2388" s="1055"/>
      <c r="KZA2388" s="695"/>
      <c r="KZB2388" s="696"/>
      <c r="KZC2388" s="696"/>
      <c r="KZD2388" s="697"/>
      <c r="KZE2388" s="697"/>
      <c r="KZF2388" s="473"/>
      <c r="KZG2388" s="470"/>
      <c r="KZH2388" s="470"/>
      <c r="KZI2388" s="470"/>
      <c r="KZJ2388" s="677"/>
      <c r="KZK2388" s="470"/>
      <c r="KZL2388" s="467"/>
      <c r="KZM2388" s="559"/>
      <c r="KZN2388" s="467"/>
      <c r="KZO2388" s="467"/>
      <c r="KZP2388" s="467"/>
      <c r="KZQ2388" s="467"/>
      <c r="KZR2388" s="467"/>
      <c r="KZS2388" s="467"/>
      <c r="KZT2388" s="467"/>
      <c r="KZU2388" s="467"/>
      <c r="KZV2388" s="467"/>
      <c r="KZW2388" s="467"/>
      <c r="KZX2388" s="467"/>
      <c r="KZY2388" s="467"/>
      <c r="KZZ2388" s="467"/>
      <c r="LAA2388" s="467"/>
      <c r="LAB2388" s="467"/>
      <c r="LAC2388" s="467"/>
      <c r="LAD2388" s="467"/>
      <c r="LAE2388" s="467"/>
      <c r="LAF2388" s="467"/>
      <c r="LAG2388" s="467"/>
      <c r="LAH2388" s="467"/>
      <c r="LAI2388" s="467"/>
      <c r="LAJ2388" s="1055"/>
      <c r="LAK2388" s="695"/>
      <c r="LAL2388" s="696"/>
      <c r="LAM2388" s="696"/>
      <c r="LAN2388" s="697"/>
      <c r="LAO2388" s="697"/>
      <c r="LAP2388" s="473"/>
      <c r="LAQ2388" s="470"/>
      <c r="LAR2388" s="470"/>
      <c r="LAS2388" s="470"/>
      <c r="LAT2388" s="677"/>
      <c r="LAU2388" s="470"/>
      <c r="LAV2388" s="467"/>
      <c r="LAW2388" s="559"/>
      <c r="LAX2388" s="467"/>
      <c r="LAY2388" s="467"/>
      <c r="LAZ2388" s="467"/>
      <c r="LBA2388" s="467"/>
      <c r="LBB2388" s="467"/>
      <c r="LBC2388" s="467"/>
      <c r="LBD2388" s="467"/>
      <c r="LBE2388" s="467"/>
      <c r="LBF2388" s="467"/>
      <c r="LBG2388" s="467"/>
      <c r="LBH2388" s="467"/>
      <c r="LBI2388" s="467"/>
      <c r="LBJ2388" s="467"/>
      <c r="LBK2388" s="467"/>
      <c r="LBL2388" s="467"/>
      <c r="LBM2388" s="467"/>
      <c r="LBN2388" s="467"/>
      <c r="LBO2388" s="467"/>
      <c r="LBP2388" s="467"/>
      <c r="LBQ2388" s="467"/>
      <c r="LBR2388" s="467"/>
      <c r="LBS2388" s="467"/>
      <c r="LBT2388" s="1055"/>
      <c r="LBU2388" s="695"/>
      <c r="LBV2388" s="696"/>
      <c r="LBW2388" s="696"/>
      <c r="LBX2388" s="697"/>
      <c r="LBY2388" s="697"/>
      <c r="LBZ2388" s="473"/>
      <c r="LCA2388" s="470"/>
      <c r="LCB2388" s="470"/>
      <c r="LCC2388" s="470"/>
      <c r="LCD2388" s="677"/>
      <c r="LCE2388" s="470"/>
      <c r="LCF2388" s="467"/>
      <c r="LCG2388" s="559"/>
      <c r="LCH2388" s="467"/>
      <c r="LCI2388" s="467"/>
      <c r="LCJ2388" s="467"/>
      <c r="LCK2388" s="467"/>
      <c r="LCL2388" s="467"/>
      <c r="LCM2388" s="467"/>
      <c r="LCN2388" s="467"/>
      <c r="LCO2388" s="467"/>
      <c r="LCP2388" s="467"/>
      <c r="LCQ2388" s="467"/>
      <c r="LCR2388" s="467"/>
      <c r="LCS2388" s="467"/>
      <c r="LCT2388" s="467"/>
      <c r="LCU2388" s="467"/>
      <c r="LCV2388" s="467"/>
      <c r="LCW2388" s="467"/>
      <c r="LCX2388" s="467"/>
      <c r="LCY2388" s="467"/>
      <c r="LCZ2388" s="467"/>
      <c r="LDA2388" s="467"/>
      <c r="LDB2388" s="467"/>
      <c r="LDC2388" s="467"/>
      <c r="LDD2388" s="1055"/>
      <c r="LDE2388" s="695"/>
      <c r="LDF2388" s="696"/>
      <c r="LDG2388" s="696"/>
      <c r="LDH2388" s="697"/>
      <c r="LDI2388" s="697"/>
      <c r="LDJ2388" s="473"/>
      <c r="LDK2388" s="470"/>
      <c r="LDL2388" s="470"/>
      <c r="LDM2388" s="470"/>
      <c r="LDN2388" s="677"/>
      <c r="LDO2388" s="470"/>
      <c r="LDP2388" s="467"/>
      <c r="LDQ2388" s="559"/>
      <c r="LDR2388" s="467"/>
      <c r="LDS2388" s="467"/>
      <c r="LDT2388" s="467"/>
      <c r="LDU2388" s="467"/>
      <c r="LDV2388" s="467"/>
      <c r="LDW2388" s="467"/>
      <c r="LDX2388" s="467"/>
      <c r="LDY2388" s="467"/>
      <c r="LDZ2388" s="467"/>
      <c r="LEA2388" s="467"/>
      <c r="LEB2388" s="467"/>
      <c r="LEC2388" s="467"/>
      <c r="LED2388" s="467"/>
      <c r="LEE2388" s="467"/>
      <c r="LEF2388" s="467"/>
      <c r="LEG2388" s="467"/>
      <c r="LEH2388" s="467"/>
      <c r="LEI2388" s="467"/>
      <c r="LEJ2388" s="467"/>
      <c r="LEK2388" s="467"/>
      <c r="LEL2388" s="467"/>
      <c r="LEM2388" s="467"/>
      <c r="LEN2388" s="1055"/>
      <c r="LEO2388" s="695"/>
      <c r="LEP2388" s="696"/>
      <c r="LEQ2388" s="696"/>
      <c r="LER2388" s="697"/>
      <c r="LES2388" s="697"/>
      <c r="LET2388" s="473"/>
      <c r="LEU2388" s="470"/>
      <c r="LEV2388" s="470"/>
      <c r="LEW2388" s="470"/>
      <c r="LEX2388" s="677"/>
      <c r="LEY2388" s="470"/>
      <c r="LEZ2388" s="467"/>
      <c r="LFA2388" s="559"/>
      <c r="LFB2388" s="467"/>
      <c r="LFC2388" s="467"/>
      <c r="LFD2388" s="467"/>
      <c r="LFE2388" s="467"/>
      <c r="LFF2388" s="467"/>
      <c r="LFG2388" s="467"/>
      <c r="LFH2388" s="467"/>
      <c r="LFI2388" s="467"/>
      <c r="LFJ2388" s="467"/>
      <c r="LFK2388" s="467"/>
      <c r="LFL2388" s="467"/>
      <c r="LFM2388" s="467"/>
      <c r="LFN2388" s="467"/>
      <c r="LFO2388" s="467"/>
      <c r="LFP2388" s="467"/>
      <c r="LFQ2388" s="467"/>
      <c r="LFR2388" s="467"/>
      <c r="LFS2388" s="467"/>
      <c r="LFT2388" s="467"/>
      <c r="LFU2388" s="467"/>
      <c r="LFV2388" s="467"/>
      <c r="LFW2388" s="467"/>
      <c r="LFX2388" s="1055"/>
      <c r="LFY2388" s="695"/>
      <c r="LFZ2388" s="696"/>
      <c r="LGA2388" s="696"/>
      <c r="LGB2388" s="697"/>
      <c r="LGC2388" s="697"/>
      <c r="LGD2388" s="473"/>
      <c r="LGE2388" s="470"/>
      <c r="LGF2388" s="470"/>
      <c r="LGG2388" s="470"/>
      <c r="LGH2388" s="677"/>
      <c r="LGI2388" s="470"/>
      <c r="LGJ2388" s="467"/>
      <c r="LGK2388" s="559"/>
      <c r="LGL2388" s="467"/>
      <c r="LGM2388" s="467"/>
      <c r="LGN2388" s="467"/>
      <c r="LGO2388" s="467"/>
      <c r="LGP2388" s="467"/>
      <c r="LGQ2388" s="467"/>
      <c r="LGR2388" s="467"/>
      <c r="LGS2388" s="467"/>
      <c r="LGT2388" s="467"/>
      <c r="LGU2388" s="467"/>
      <c r="LGV2388" s="467"/>
      <c r="LGW2388" s="467"/>
      <c r="LGX2388" s="467"/>
      <c r="LGY2388" s="467"/>
      <c r="LGZ2388" s="467"/>
      <c r="LHA2388" s="467"/>
      <c r="LHB2388" s="467"/>
      <c r="LHC2388" s="467"/>
      <c r="LHD2388" s="467"/>
      <c r="LHE2388" s="467"/>
      <c r="LHF2388" s="467"/>
      <c r="LHG2388" s="467"/>
      <c r="LHH2388" s="1055"/>
      <c r="LHI2388" s="695"/>
      <c r="LHJ2388" s="696"/>
      <c r="LHK2388" s="696"/>
      <c r="LHL2388" s="697"/>
      <c r="LHM2388" s="697"/>
      <c r="LHN2388" s="473"/>
      <c r="LHO2388" s="470"/>
      <c r="LHP2388" s="470"/>
      <c r="LHQ2388" s="470"/>
      <c r="LHR2388" s="677"/>
      <c r="LHS2388" s="470"/>
      <c r="LHT2388" s="467"/>
      <c r="LHU2388" s="559"/>
      <c r="LHV2388" s="467"/>
      <c r="LHW2388" s="467"/>
      <c r="LHX2388" s="467"/>
      <c r="LHY2388" s="467"/>
      <c r="LHZ2388" s="467"/>
      <c r="LIA2388" s="467"/>
      <c r="LIB2388" s="467"/>
      <c r="LIC2388" s="467"/>
      <c r="LID2388" s="467"/>
      <c r="LIE2388" s="467"/>
      <c r="LIF2388" s="467"/>
      <c r="LIG2388" s="467"/>
      <c r="LIH2388" s="467"/>
      <c r="LII2388" s="467"/>
      <c r="LIJ2388" s="467"/>
      <c r="LIK2388" s="467"/>
      <c r="LIL2388" s="467"/>
      <c r="LIM2388" s="467"/>
      <c r="LIN2388" s="467"/>
      <c r="LIO2388" s="467"/>
      <c r="LIP2388" s="467"/>
      <c r="LIQ2388" s="467"/>
      <c r="LIR2388" s="1055"/>
      <c r="LIS2388" s="695"/>
      <c r="LIT2388" s="696"/>
      <c r="LIU2388" s="696"/>
      <c r="LIV2388" s="697"/>
      <c r="LIW2388" s="697"/>
      <c r="LIX2388" s="473"/>
      <c r="LIY2388" s="470"/>
      <c r="LIZ2388" s="470"/>
      <c r="LJA2388" s="470"/>
      <c r="LJB2388" s="677"/>
      <c r="LJC2388" s="470"/>
      <c r="LJD2388" s="467"/>
      <c r="LJE2388" s="559"/>
      <c r="LJF2388" s="467"/>
      <c r="LJG2388" s="467"/>
      <c r="LJH2388" s="467"/>
      <c r="LJI2388" s="467"/>
      <c r="LJJ2388" s="467"/>
      <c r="LJK2388" s="467"/>
      <c r="LJL2388" s="467"/>
      <c r="LJM2388" s="467"/>
      <c r="LJN2388" s="467"/>
      <c r="LJO2388" s="467"/>
      <c r="LJP2388" s="467"/>
      <c r="LJQ2388" s="467"/>
      <c r="LJR2388" s="467"/>
      <c r="LJS2388" s="467"/>
      <c r="LJT2388" s="467"/>
      <c r="LJU2388" s="467"/>
      <c r="LJV2388" s="467"/>
      <c r="LJW2388" s="467"/>
      <c r="LJX2388" s="467"/>
      <c r="LJY2388" s="467"/>
      <c r="LJZ2388" s="467"/>
      <c r="LKA2388" s="467"/>
      <c r="LKB2388" s="1055"/>
      <c r="LKC2388" s="695"/>
      <c r="LKD2388" s="696"/>
      <c r="LKE2388" s="696"/>
      <c r="LKF2388" s="697"/>
      <c r="LKG2388" s="697"/>
      <c r="LKH2388" s="473"/>
      <c r="LKI2388" s="470"/>
      <c r="LKJ2388" s="470"/>
      <c r="LKK2388" s="470"/>
      <c r="LKL2388" s="677"/>
      <c r="LKM2388" s="470"/>
      <c r="LKN2388" s="467"/>
      <c r="LKO2388" s="559"/>
      <c r="LKP2388" s="467"/>
      <c r="LKQ2388" s="467"/>
      <c r="LKR2388" s="467"/>
      <c r="LKS2388" s="467"/>
      <c r="LKT2388" s="467"/>
      <c r="LKU2388" s="467"/>
      <c r="LKV2388" s="467"/>
      <c r="LKW2388" s="467"/>
      <c r="LKX2388" s="467"/>
      <c r="LKY2388" s="467"/>
      <c r="LKZ2388" s="467"/>
      <c r="LLA2388" s="467"/>
      <c r="LLB2388" s="467"/>
      <c r="LLC2388" s="467"/>
      <c r="LLD2388" s="467"/>
      <c r="LLE2388" s="467"/>
      <c r="LLF2388" s="467"/>
      <c r="LLG2388" s="467"/>
      <c r="LLH2388" s="467"/>
      <c r="LLI2388" s="467"/>
      <c r="LLJ2388" s="467"/>
      <c r="LLK2388" s="467"/>
      <c r="LLL2388" s="1055"/>
      <c r="LLM2388" s="695"/>
      <c r="LLN2388" s="696"/>
      <c r="LLO2388" s="696"/>
      <c r="LLP2388" s="697"/>
      <c r="LLQ2388" s="697"/>
      <c r="LLR2388" s="473"/>
      <c r="LLS2388" s="470"/>
      <c r="LLT2388" s="470"/>
      <c r="LLU2388" s="470"/>
      <c r="LLV2388" s="677"/>
      <c r="LLW2388" s="470"/>
      <c r="LLX2388" s="467"/>
      <c r="LLY2388" s="559"/>
      <c r="LLZ2388" s="467"/>
      <c r="LMA2388" s="467"/>
      <c r="LMB2388" s="467"/>
      <c r="LMC2388" s="467"/>
      <c r="LMD2388" s="467"/>
      <c r="LME2388" s="467"/>
      <c r="LMF2388" s="467"/>
      <c r="LMG2388" s="467"/>
      <c r="LMH2388" s="467"/>
      <c r="LMI2388" s="467"/>
      <c r="LMJ2388" s="467"/>
      <c r="LMK2388" s="467"/>
      <c r="LML2388" s="467"/>
      <c r="LMM2388" s="467"/>
      <c r="LMN2388" s="467"/>
      <c r="LMO2388" s="467"/>
      <c r="LMP2388" s="467"/>
      <c r="LMQ2388" s="467"/>
      <c r="LMR2388" s="467"/>
      <c r="LMS2388" s="467"/>
      <c r="LMT2388" s="467"/>
      <c r="LMU2388" s="467"/>
      <c r="LMV2388" s="1055"/>
      <c r="LMW2388" s="695"/>
      <c r="LMX2388" s="696"/>
      <c r="LMY2388" s="696"/>
      <c r="LMZ2388" s="697"/>
      <c r="LNA2388" s="697"/>
      <c r="LNB2388" s="473"/>
      <c r="LNC2388" s="470"/>
      <c r="LND2388" s="470"/>
      <c r="LNE2388" s="470"/>
      <c r="LNF2388" s="677"/>
      <c r="LNG2388" s="470"/>
      <c r="LNH2388" s="467"/>
      <c r="LNI2388" s="559"/>
      <c r="LNJ2388" s="467"/>
      <c r="LNK2388" s="467"/>
      <c r="LNL2388" s="467"/>
      <c r="LNM2388" s="467"/>
      <c r="LNN2388" s="467"/>
      <c r="LNO2388" s="467"/>
      <c r="LNP2388" s="467"/>
      <c r="LNQ2388" s="467"/>
      <c r="LNR2388" s="467"/>
      <c r="LNS2388" s="467"/>
      <c r="LNT2388" s="467"/>
      <c r="LNU2388" s="467"/>
      <c r="LNV2388" s="467"/>
      <c r="LNW2388" s="467"/>
      <c r="LNX2388" s="467"/>
      <c r="LNY2388" s="467"/>
      <c r="LNZ2388" s="467"/>
      <c r="LOA2388" s="467"/>
      <c r="LOB2388" s="467"/>
      <c r="LOC2388" s="467"/>
      <c r="LOD2388" s="467"/>
      <c r="LOE2388" s="467"/>
      <c r="LOF2388" s="1055"/>
      <c r="LOG2388" s="695"/>
      <c r="LOH2388" s="696"/>
      <c r="LOI2388" s="696"/>
      <c r="LOJ2388" s="697"/>
      <c r="LOK2388" s="697"/>
      <c r="LOL2388" s="473"/>
      <c r="LOM2388" s="470"/>
      <c r="LON2388" s="470"/>
      <c r="LOO2388" s="470"/>
      <c r="LOP2388" s="677"/>
      <c r="LOQ2388" s="470"/>
      <c r="LOR2388" s="467"/>
      <c r="LOS2388" s="559"/>
      <c r="LOT2388" s="467"/>
      <c r="LOU2388" s="467"/>
      <c r="LOV2388" s="467"/>
      <c r="LOW2388" s="467"/>
      <c r="LOX2388" s="467"/>
      <c r="LOY2388" s="467"/>
      <c r="LOZ2388" s="467"/>
      <c r="LPA2388" s="467"/>
      <c r="LPB2388" s="467"/>
      <c r="LPC2388" s="467"/>
      <c r="LPD2388" s="467"/>
      <c r="LPE2388" s="467"/>
      <c r="LPF2388" s="467"/>
      <c r="LPG2388" s="467"/>
      <c r="LPH2388" s="467"/>
      <c r="LPI2388" s="467"/>
      <c r="LPJ2388" s="467"/>
      <c r="LPK2388" s="467"/>
      <c r="LPL2388" s="467"/>
      <c r="LPM2388" s="467"/>
      <c r="LPN2388" s="467"/>
      <c r="LPO2388" s="467"/>
      <c r="LPP2388" s="1055"/>
      <c r="LPQ2388" s="695"/>
      <c r="LPR2388" s="696"/>
      <c r="LPS2388" s="696"/>
      <c r="LPT2388" s="697"/>
      <c r="LPU2388" s="697"/>
      <c r="LPV2388" s="473"/>
      <c r="LPW2388" s="470"/>
      <c r="LPX2388" s="470"/>
      <c r="LPY2388" s="470"/>
      <c r="LPZ2388" s="677"/>
      <c r="LQA2388" s="470"/>
      <c r="LQB2388" s="467"/>
      <c r="LQC2388" s="559"/>
      <c r="LQD2388" s="467"/>
      <c r="LQE2388" s="467"/>
      <c r="LQF2388" s="467"/>
      <c r="LQG2388" s="467"/>
      <c r="LQH2388" s="467"/>
      <c r="LQI2388" s="467"/>
      <c r="LQJ2388" s="467"/>
      <c r="LQK2388" s="467"/>
      <c r="LQL2388" s="467"/>
      <c r="LQM2388" s="467"/>
      <c r="LQN2388" s="467"/>
      <c r="LQO2388" s="467"/>
      <c r="LQP2388" s="467"/>
      <c r="LQQ2388" s="467"/>
      <c r="LQR2388" s="467"/>
      <c r="LQS2388" s="467"/>
      <c r="LQT2388" s="467"/>
      <c r="LQU2388" s="467"/>
      <c r="LQV2388" s="467"/>
      <c r="LQW2388" s="467"/>
      <c r="LQX2388" s="467"/>
      <c r="LQY2388" s="467"/>
      <c r="LQZ2388" s="1055"/>
      <c r="LRA2388" s="695"/>
      <c r="LRB2388" s="696"/>
      <c r="LRC2388" s="696"/>
      <c r="LRD2388" s="697"/>
      <c r="LRE2388" s="697"/>
      <c r="LRF2388" s="473"/>
      <c r="LRG2388" s="470"/>
      <c r="LRH2388" s="470"/>
      <c r="LRI2388" s="470"/>
      <c r="LRJ2388" s="677"/>
      <c r="LRK2388" s="470"/>
      <c r="LRL2388" s="467"/>
      <c r="LRM2388" s="559"/>
      <c r="LRN2388" s="467"/>
      <c r="LRO2388" s="467"/>
      <c r="LRP2388" s="467"/>
      <c r="LRQ2388" s="467"/>
      <c r="LRR2388" s="467"/>
      <c r="LRS2388" s="467"/>
      <c r="LRT2388" s="467"/>
      <c r="LRU2388" s="467"/>
      <c r="LRV2388" s="467"/>
      <c r="LRW2388" s="467"/>
      <c r="LRX2388" s="467"/>
      <c r="LRY2388" s="467"/>
      <c r="LRZ2388" s="467"/>
      <c r="LSA2388" s="467"/>
      <c r="LSB2388" s="467"/>
      <c r="LSC2388" s="467"/>
      <c r="LSD2388" s="467"/>
      <c r="LSE2388" s="467"/>
      <c r="LSF2388" s="467"/>
      <c r="LSG2388" s="467"/>
      <c r="LSH2388" s="467"/>
      <c r="LSI2388" s="467"/>
      <c r="LSJ2388" s="1055"/>
      <c r="LSK2388" s="695"/>
      <c r="LSL2388" s="696"/>
      <c r="LSM2388" s="696"/>
      <c r="LSN2388" s="697"/>
      <c r="LSO2388" s="697"/>
      <c r="LSP2388" s="473"/>
      <c r="LSQ2388" s="470"/>
      <c r="LSR2388" s="470"/>
      <c r="LSS2388" s="470"/>
      <c r="LST2388" s="677"/>
      <c r="LSU2388" s="470"/>
      <c r="LSV2388" s="467"/>
      <c r="LSW2388" s="559"/>
      <c r="LSX2388" s="467"/>
      <c r="LSY2388" s="467"/>
      <c r="LSZ2388" s="467"/>
      <c r="LTA2388" s="467"/>
      <c r="LTB2388" s="467"/>
      <c r="LTC2388" s="467"/>
      <c r="LTD2388" s="467"/>
      <c r="LTE2388" s="467"/>
      <c r="LTF2388" s="467"/>
      <c r="LTG2388" s="467"/>
      <c r="LTH2388" s="467"/>
      <c r="LTI2388" s="467"/>
      <c r="LTJ2388" s="467"/>
      <c r="LTK2388" s="467"/>
      <c r="LTL2388" s="467"/>
      <c r="LTM2388" s="467"/>
      <c r="LTN2388" s="467"/>
      <c r="LTO2388" s="467"/>
      <c r="LTP2388" s="467"/>
      <c r="LTQ2388" s="467"/>
      <c r="LTR2388" s="467"/>
      <c r="LTS2388" s="467"/>
      <c r="LTT2388" s="1055"/>
      <c r="LTU2388" s="695"/>
      <c r="LTV2388" s="696"/>
      <c r="LTW2388" s="696"/>
      <c r="LTX2388" s="697"/>
      <c r="LTY2388" s="697"/>
      <c r="LTZ2388" s="473"/>
      <c r="LUA2388" s="470"/>
      <c r="LUB2388" s="470"/>
      <c r="LUC2388" s="470"/>
      <c r="LUD2388" s="677"/>
      <c r="LUE2388" s="470"/>
      <c r="LUF2388" s="467"/>
      <c r="LUG2388" s="559"/>
      <c r="LUH2388" s="467"/>
      <c r="LUI2388" s="467"/>
      <c r="LUJ2388" s="467"/>
      <c r="LUK2388" s="467"/>
      <c r="LUL2388" s="467"/>
      <c r="LUM2388" s="467"/>
      <c r="LUN2388" s="467"/>
      <c r="LUO2388" s="467"/>
      <c r="LUP2388" s="467"/>
      <c r="LUQ2388" s="467"/>
      <c r="LUR2388" s="467"/>
      <c r="LUS2388" s="467"/>
      <c r="LUT2388" s="467"/>
      <c r="LUU2388" s="467"/>
      <c r="LUV2388" s="467"/>
      <c r="LUW2388" s="467"/>
      <c r="LUX2388" s="467"/>
      <c r="LUY2388" s="467"/>
      <c r="LUZ2388" s="467"/>
      <c r="LVA2388" s="467"/>
      <c r="LVB2388" s="467"/>
      <c r="LVC2388" s="467"/>
      <c r="LVD2388" s="1055"/>
      <c r="LVE2388" s="695"/>
      <c r="LVF2388" s="696"/>
      <c r="LVG2388" s="696"/>
      <c r="LVH2388" s="697"/>
      <c r="LVI2388" s="697"/>
      <c r="LVJ2388" s="473"/>
      <c r="LVK2388" s="470"/>
      <c r="LVL2388" s="470"/>
      <c r="LVM2388" s="470"/>
      <c r="LVN2388" s="677"/>
      <c r="LVO2388" s="470"/>
      <c r="LVP2388" s="467"/>
      <c r="LVQ2388" s="559"/>
      <c r="LVR2388" s="467"/>
      <c r="LVS2388" s="467"/>
      <c r="LVT2388" s="467"/>
      <c r="LVU2388" s="467"/>
      <c r="LVV2388" s="467"/>
      <c r="LVW2388" s="467"/>
      <c r="LVX2388" s="467"/>
      <c r="LVY2388" s="467"/>
      <c r="LVZ2388" s="467"/>
      <c r="LWA2388" s="467"/>
      <c r="LWB2388" s="467"/>
      <c r="LWC2388" s="467"/>
      <c r="LWD2388" s="467"/>
      <c r="LWE2388" s="467"/>
      <c r="LWF2388" s="467"/>
      <c r="LWG2388" s="467"/>
      <c r="LWH2388" s="467"/>
      <c r="LWI2388" s="467"/>
      <c r="LWJ2388" s="467"/>
      <c r="LWK2388" s="467"/>
      <c r="LWL2388" s="467"/>
      <c r="LWM2388" s="467"/>
      <c r="LWN2388" s="1055"/>
      <c r="LWO2388" s="695"/>
      <c r="LWP2388" s="696"/>
      <c r="LWQ2388" s="696"/>
      <c r="LWR2388" s="697"/>
      <c r="LWS2388" s="697"/>
      <c r="LWT2388" s="473"/>
      <c r="LWU2388" s="470"/>
      <c r="LWV2388" s="470"/>
      <c r="LWW2388" s="470"/>
      <c r="LWX2388" s="677"/>
      <c r="LWY2388" s="470"/>
      <c r="LWZ2388" s="467"/>
      <c r="LXA2388" s="559"/>
      <c r="LXB2388" s="467"/>
      <c r="LXC2388" s="467"/>
      <c r="LXD2388" s="467"/>
      <c r="LXE2388" s="467"/>
      <c r="LXF2388" s="467"/>
      <c r="LXG2388" s="467"/>
      <c r="LXH2388" s="467"/>
      <c r="LXI2388" s="467"/>
      <c r="LXJ2388" s="467"/>
      <c r="LXK2388" s="467"/>
      <c r="LXL2388" s="467"/>
      <c r="LXM2388" s="467"/>
      <c r="LXN2388" s="467"/>
      <c r="LXO2388" s="467"/>
      <c r="LXP2388" s="467"/>
      <c r="LXQ2388" s="467"/>
      <c r="LXR2388" s="467"/>
      <c r="LXS2388" s="467"/>
      <c r="LXT2388" s="467"/>
      <c r="LXU2388" s="467"/>
      <c r="LXV2388" s="467"/>
      <c r="LXW2388" s="467"/>
      <c r="LXX2388" s="1055"/>
      <c r="LXY2388" s="695"/>
      <c r="LXZ2388" s="696"/>
      <c r="LYA2388" s="696"/>
      <c r="LYB2388" s="697"/>
      <c r="LYC2388" s="697"/>
      <c r="LYD2388" s="473"/>
      <c r="LYE2388" s="470"/>
      <c r="LYF2388" s="470"/>
      <c r="LYG2388" s="470"/>
      <c r="LYH2388" s="677"/>
      <c r="LYI2388" s="470"/>
      <c r="LYJ2388" s="467"/>
      <c r="LYK2388" s="559"/>
      <c r="LYL2388" s="467"/>
      <c r="LYM2388" s="467"/>
      <c r="LYN2388" s="467"/>
      <c r="LYO2388" s="467"/>
      <c r="LYP2388" s="467"/>
      <c r="LYQ2388" s="467"/>
      <c r="LYR2388" s="467"/>
      <c r="LYS2388" s="467"/>
      <c r="LYT2388" s="467"/>
      <c r="LYU2388" s="467"/>
      <c r="LYV2388" s="467"/>
      <c r="LYW2388" s="467"/>
      <c r="LYX2388" s="467"/>
      <c r="LYY2388" s="467"/>
      <c r="LYZ2388" s="467"/>
      <c r="LZA2388" s="467"/>
      <c r="LZB2388" s="467"/>
      <c r="LZC2388" s="467"/>
      <c r="LZD2388" s="467"/>
      <c r="LZE2388" s="467"/>
      <c r="LZF2388" s="467"/>
      <c r="LZG2388" s="467"/>
      <c r="LZH2388" s="1055"/>
      <c r="LZI2388" s="695"/>
      <c r="LZJ2388" s="696"/>
      <c r="LZK2388" s="696"/>
      <c r="LZL2388" s="697"/>
      <c r="LZM2388" s="697"/>
      <c r="LZN2388" s="473"/>
      <c r="LZO2388" s="470"/>
      <c r="LZP2388" s="470"/>
      <c r="LZQ2388" s="470"/>
      <c r="LZR2388" s="677"/>
      <c r="LZS2388" s="470"/>
      <c r="LZT2388" s="467"/>
      <c r="LZU2388" s="559"/>
      <c r="LZV2388" s="467"/>
      <c r="LZW2388" s="467"/>
      <c r="LZX2388" s="467"/>
      <c r="LZY2388" s="467"/>
      <c r="LZZ2388" s="467"/>
      <c r="MAA2388" s="467"/>
      <c r="MAB2388" s="467"/>
      <c r="MAC2388" s="467"/>
      <c r="MAD2388" s="467"/>
      <c r="MAE2388" s="467"/>
      <c r="MAF2388" s="467"/>
      <c r="MAG2388" s="467"/>
      <c r="MAH2388" s="467"/>
      <c r="MAI2388" s="467"/>
      <c r="MAJ2388" s="467"/>
      <c r="MAK2388" s="467"/>
      <c r="MAL2388" s="467"/>
      <c r="MAM2388" s="467"/>
      <c r="MAN2388" s="467"/>
      <c r="MAO2388" s="467"/>
      <c r="MAP2388" s="467"/>
      <c r="MAQ2388" s="467"/>
      <c r="MAR2388" s="1055"/>
      <c r="MAS2388" s="695"/>
      <c r="MAT2388" s="696"/>
      <c r="MAU2388" s="696"/>
      <c r="MAV2388" s="697"/>
      <c r="MAW2388" s="697"/>
      <c r="MAX2388" s="473"/>
      <c r="MAY2388" s="470"/>
      <c r="MAZ2388" s="470"/>
      <c r="MBA2388" s="470"/>
      <c r="MBB2388" s="677"/>
      <c r="MBC2388" s="470"/>
      <c r="MBD2388" s="467"/>
      <c r="MBE2388" s="559"/>
      <c r="MBF2388" s="467"/>
      <c r="MBG2388" s="467"/>
      <c r="MBH2388" s="467"/>
      <c r="MBI2388" s="467"/>
      <c r="MBJ2388" s="467"/>
      <c r="MBK2388" s="467"/>
      <c r="MBL2388" s="467"/>
      <c r="MBM2388" s="467"/>
      <c r="MBN2388" s="467"/>
      <c r="MBO2388" s="467"/>
      <c r="MBP2388" s="467"/>
      <c r="MBQ2388" s="467"/>
      <c r="MBR2388" s="467"/>
      <c r="MBS2388" s="467"/>
      <c r="MBT2388" s="467"/>
      <c r="MBU2388" s="467"/>
      <c r="MBV2388" s="467"/>
      <c r="MBW2388" s="467"/>
      <c r="MBX2388" s="467"/>
      <c r="MBY2388" s="467"/>
      <c r="MBZ2388" s="467"/>
      <c r="MCA2388" s="467"/>
      <c r="MCB2388" s="1055"/>
      <c r="MCC2388" s="695"/>
      <c r="MCD2388" s="696"/>
      <c r="MCE2388" s="696"/>
      <c r="MCF2388" s="697"/>
      <c r="MCG2388" s="697"/>
      <c r="MCH2388" s="473"/>
      <c r="MCI2388" s="470"/>
      <c r="MCJ2388" s="470"/>
      <c r="MCK2388" s="470"/>
      <c r="MCL2388" s="677"/>
      <c r="MCM2388" s="470"/>
      <c r="MCN2388" s="467"/>
      <c r="MCO2388" s="559"/>
      <c r="MCP2388" s="467"/>
      <c r="MCQ2388" s="467"/>
      <c r="MCR2388" s="467"/>
      <c r="MCS2388" s="467"/>
      <c r="MCT2388" s="467"/>
      <c r="MCU2388" s="467"/>
      <c r="MCV2388" s="467"/>
      <c r="MCW2388" s="467"/>
      <c r="MCX2388" s="467"/>
      <c r="MCY2388" s="467"/>
      <c r="MCZ2388" s="467"/>
      <c r="MDA2388" s="467"/>
      <c r="MDB2388" s="467"/>
      <c r="MDC2388" s="467"/>
      <c r="MDD2388" s="467"/>
      <c r="MDE2388" s="467"/>
      <c r="MDF2388" s="467"/>
      <c r="MDG2388" s="467"/>
      <c r="MDH2388" s="467"/>
      <c r="MDI2388" s="467"/>
      <c r="MDJ2388" s="467"/>
      <c r="MDK2388" s="467"/>
      <c r="MDL2388" s="1055"/>
      <c r="MDM2388" s="695"/>
      <c r="MDN2388" s="696"/>
      <c r="MDO2388" s="696"/>
      <c r="MDP2388" s="697"/>
      <c r="MDQ2388" s="697"/>
      <c r="MDR2388" s="473"/>
      <c r="MDS2388" s="470"/>
      <c r="MDT2388" s="470"/>
      <c r="MDU2388" s="470"/>
      <c r="MDV2388" s="677"/>
      <c r="MDW2388" s="470"/>
      <c r="MDX2388" s="467"/>
      <c r="MDY2388" s="559"/>
      <c r="MDZ2388" s="467"/>
      <c r="MEA2388" s="467"/>
      <c r="MEB2388" s="467"/>
      <c r="MEC2388" s="467"/>
      <c r="MED2388" s="467"/>
      <c r="MEE2388" s="467"/>
      <c r="MEF2388" s="467"/>
      <c r="MEG2388" s="467"/>
      <c r="MEH2388" s="467"/>
      <c r="MEI2388" s="467"/>
      <c r="MEJ2388" s="467"/>
      <c r="MEK2388" s="467"/>
      <c r="MEL2388" s="467"/>
      <c r="MEM2388" s="467"/>
      <c r="MEN2388" s="467"/>
      <c r="MEO2388" s="467"/>
      <c r="MEP2388" s="467"/>
      <c r="MEQ2388" s="467"/>
      <c r="MER2388" s="467"/>
      <c r="MES2388" s="467"/>
      <c r="MET2388" s="467"/>
      <c r="MEU2388" s="467"/>
      <c r="MEV2388" s="1055"/>
      <c r="MEW2388" s="695"/>
      <c r="MEX2388" s="696"/>
      <c r="MEY2388" s="696"/>
      <c r="MEZ2388" s="697"/>
      <c r="MFA2388" s="697"/>
      <c r="MFB2388" s="473"/>
      <c r="MFC2388" s="470"/>
      <c r="MFD2388" s="470"/>
      <c r="MFE2388" s="470"/>
      <c r="MFF2388" s="677"/>
      <c r="MFG2388" s="470"/>
      <c r="MFH2388" s="467"/>
      <c r="MFI2388" s="559"/>
      <c r="MFJ2388" s="467"/>
      <c r="MFK2388" s="467"/>
      <c r="MFL2388" s="467"/>
      <c r="MFM2388" s="467"/>
      <c r="MFN2388" s="467"/>
      <c r="MFO2388" s="467"/>
      <c r="MFP2388" s="467"/>
      <c r="MFQ2388" s="467"/>
      <c r="MFR2388" s="467"/>
      <c r="MFS2388" s="467"/>
      <c r="MFT2388" s="467"/>
      <c r="MFU2388" s="467"/>
      <c r="MFV2388" s="467"/>
      <c r="MFW2388" s="467"/>
      <c r="MFX2388" s="467"/>
      <c r="MFY2388" s="467"/>
      <c r="MFZ2388" s="467"/>
      <c r="MGA2388" s="467"/>
      <c r="MGB2388" s="467"/>
      <c r="MGC2388" s="467"/>
      <c r="MGD2388" s="467"/>
      <c r="MGE2388" s="467"/>
      <c r="MGF2388" s="1055"/>
      <c r="MGG2388" s="695"/>
      <c r="MGH2388" s="696"/>
      <c r="MGI2388" s="696"/>
      <c r="MGJ2388" s="697"/>
      <c r="MGK2388" s="697"/>
      <c r="MGL2388" s="473"/>
      <c r="MGM2388" s="470"/>
      <c r="MGN2388" s="470"/>
      <c r="MGO2388" s="470"/>
      <c r="MGP2388" s="677"/>
      <c r="MGQ2388" s="470"/>
      <c r="MGR2388" s="467"/>
      <c r="MGS2388" s="559"/>
      <c r="MGT2388" s="467"/>
      <c r="MGU2388" s="467"/>
      <c r="MGV2388" s="467"/>
      <c r="MGW2388" s="467"/>
      <c r="MGX2388" s="467"/>
      <c r="MGY2388" s="467"/>
      <c r="MGZ2388" s="467"/>
      <c r="MHA2388" s="467"/>
      <c r="MHB2388" s="467"/>
      <c r="MHC2388" s="467"/>
      <c r="MHD2388" s="467"/>
      <c r="MHE2388" s="467"/>
      <c r="MHF2388" s="467"/>
      <c r="MHG2388" s="467"/>
      <c r="MHH2388" s="467"/>
      <c r="MHI2388" s="467"/>
      <c r="MHJ2388" s="467"/>
      <c r="MHK2388" s="467"/>
      <c r="MHL2388" s="467"/>
      <c r="MHM2388" s="467"/>
      <c r="MHN2388" s="467"/>
      <c r="MHO2388" s="467"/>
      <c r="MHP2388" s="1055"/>
      <c r="MHQ2388" s="695"/>
      <c r="MHR2388" s="696"/>
      <c r="MHS2388" s="696"/>
      <c r="MHT2388" s="697"/>
      <c r="MHU2388" s="697"/>
      <c r="MHV2388" s="473"/>
      <c r="MHW2388" s="470"/>
      <c r="MHX2388" s="470"/>
      <c r="MHY2388" s="470"/>
      <c r="MHZ2388" s="677"/>
      <c r="MIA2388" s="470"/>
      <c r="MIB2388" s="467"/>
      <c r="MIC2388" s="559"/>
      <c r="MID2388" s="467"/>
      <c r="MIE2388" s="467"/>
      <c r="MIF2388" s="467"/>
      <c r="MIG2388" s="467"/>
      <c r="MIH2388" s="467"/>
      <c r="MII2388" s="467"/>
      <c r="MIJ2388" s="467"/>
      <c r="MIK2388" s="467"/>
      <c r="MIL2388" s="467"/>
      <c r="MIM2388" s="467"/>
      <c r="MIN2388" s="467"/>
      <c r="MIO2388" s="467"/>
      <c r="MIP2388" s="467"/>
      <c r="MIQ2388" s="467"/>
      <c r="MIR2388" s="467"/>
      <c r="MIS2388" s="467"/>
      <c r="MIT2388" s="467"/>
      <c r="MIU2388" s="467"/>
      <c r="MIV2388" s="467"/>
      <c r="MIW2388" s="467"/>
      <c r="MIX2388" s="467"/>
      <c r="MIY2388" s="467"/>
      <c r="MIZ2388" s="1055"/>
      <c r="MJA2388" s="695"/>
      <c r="MJB2388" s="696"/>
      <c r="MJC2388" s="696"/>
      <c r="MJD2388" s="697"/>
      <c r="MJE2388" s="697"/>
      <c r="MJF2388" s="473"/>
      <c r="MJG2388" s="470"/>
      <c r="MJH2388" s="470"/>
      <c r="MJI2388" s="470"/>
      <c r="MJJ2388" s="677"/>
      <c r="MJK2388" s="470"/>
      <c r="MJL2388" s="467"/>
      <c r="MJM2388" s="559"/>
      <c r="MJN2388" s="467"/>
      <c r="MJO2388" s="467"/>
      <c r="MJP2388" s="467"/>
      <c r="MJQ2388" s="467"/>
      <c r="MJR2388" s="467"/>
      <c r="MJS2388" s="467"/>
      <c r="MJT2388" s="467"/>
      <c r="MJU2388" s="467"/>
      <c r="MJV2388" s="467"/>
      <c r="MJW2388" s="467"/>
      <c r="MJX2388" s="467"/>
      <c r="MJY2388" s="467"/>
      <c r="MJZ2388" s="467"/>
      <c r="MKA2388" s="467"/>
      <c r="MKB2388" s="467"/>
      <c r="MKC2388" s="467"/>
      <c r="MKD2388" s="467"/>
      <c r="MKE2388" s="467"/>
      <c r="MKF2388" s="467"/>
      <c r="MKG2388" s="467"/>
      <c r="MKH2388" s="467"/>
      <c r="MKI2388" s="467"/>
      <c r="MKJ2388" s="1055"/>
      <c r="MKK2388" s="695"/>
      <c r="MKL2388" s="696"/>
      <c r="MKM2388" s="696"/>
      <c r="MKN2388" s="697"/>
      <c r="MKO2388" s="697"/>
      <c r="MKP2388" s="473"/>
      <c r="MKQ2388" s="470"/>
      <c r="MKR2388" s="470"/>
      <c r="MKS2388" s="470"/>
      <c r="MKT2388" s="677"/>
      <c r="MKU2388" s="470"/>
      <c r="MKV2388" s="467"/>
      <c r="MKW2388" s="559"/>
      <c r="MKX2388" s="467"/>
      <c r="MKY2388" s="467"/>
      <c r="MKZ2388" s="467"/>
      <c r="MLA2388" s="467"/>
      <c r="MLB2388" s="467"/>
      <c r="MLC2388" s="467"/>
      <c r="MLD2388" s="467"/>
      <c r="MLE2388" s="467"/>
      <c r="MLF2388" s="467"/>
      <c r="MLG2388" s="467"/>
      <c r="MLH2388" s="467"/>
      <c r="MLI2388" s="467"/>
      <c r="MLJ2388" s="467"/>
      <c r="MLK2388" s="467"/>
      <c r="MLL2388" s="467"/>
      <c r="MLM2388" s="467"/>
      <c r="MLN2388" s="467"/>
      <c r="MLO2388" s="467"/>
      <c r="MLP2388" s="467"/>
      <c r="MLQ2388" s="467"/>
      <c r="MLR2388" s="467"/>
      <c r="MLS2388" s="467"/>
      <c r="MLT2388" s="1055"/>
      <c r="MLU2388" s="695"/>
      <c r="MLV2388" s="696"/>
      <c r="MLW2388" s="696"/>
      <c r="MLX2388" s="697"/>
      <c r="MLY2388" s="697"/>
      <c r="MLZ2388" s="473"/>
      <c r="MMA2388" s="470"/>
      <c r="MMB2388" s="470"/>
      <c r="MMC2388" s="470"/>
      <c r="MMD2388" s="677"/>
      <c r="MME2388" s="470"/>
      <c r="MMF2388" s="467"/>
      <c r="MMG2388" s="559"/>
      <c r="MMH2388" s="467"/>
      <c r="MMI2388" s="467"/>
      <c r="MMJ2388" s="467"/>
      <c r="MMK2388" s="467"/>
      <c r="MML2388" s="467"/>
      <c r="MMM2388" s="467"/>
      <c r="MMN2388" s="467"/>
      <c r="MMO2388" s="467"/>
      <c r="MMP2388" s="467"/>
      <c r="MMQ2388" s="467"/>
      <c r="MMR2388" s="467"/>
      <c r="MMS2388" s="467"/>
      <c r="MMT2388" s="467"/>
      <c r="MMU2388" s="467"/>
      <c r="MMV2388" s="467"/>
      <c r="MMW2388" s="467"/>
      <c r="MMX2388" s="467"/>
      <c r="MMY2388" s="467"/>
      <c r="MMZ2388" s="467"/>
      <c r="MNA2388" s="467"/>
      <c r="MNB2388" s="467"/>
      <c r="MNC2388" s="467"/>
      <c r="MND2388" s="1055"/>
      <c r="MNE2388" s="695"/>
      <c r="MNF2388" s="696"/>
      <c r="MNG2388" s="696"/>
      <c r="MNH2388" s="697"/>
      <c r="MNI2388" s="697"/>
      <c r="MNJ2388" s="473"/>
      <c r="MNK2388" s="470"/>
      <c r="MNL2388" s="470"/>
      <c r="MNM2388" s="470"/>
      <c r="MNN2388" s="677"/>
      <c r="MNO2388" s="470"/>
      <c r="MNP2388" s="467"/>
      <c r="MNQ2388" s="559"/>
      <c r="MNR2388" s="467"/>
      <c r="MNS2388" s="467"/>
      <c r="MNT2388" s="467"/>
      <c r="MNU2388" s="467"/>
      <c r="MNV2388" s="467"/>
      <c r="MNW2388" s="467"/>
      <c r="MNX2388" s="467"/>
      <c r="MNY2388" s="467"/>
      <c r="MNZ2388" s="467"/>
      <c r="MOA2388" s="467"/>
      <c r="MOB2388" s="467"/>
      <c r="MOC2388" s="467"/>
      <c r="MOD2388" s="467"/>
      <c r="MOE2388" s="467"/>
      <c r="MOF2388" s="467"/>
      <c r="MOG2388" s="467"/>
      <c r="MOH2388" s="467"/>
      <c r="MOI2388" s="467"/>
      <c r="MOJ2388" s="467"/>
      <c r="MOK2388" s="467"/>
      <c r="MOL2388" s="467"/>
      <c r="MOM2388" s="467"/>
      <c r="MON2388" s="1055"/>
      <c r="MOO2388" s="695"/>
      <c r="MOP2388" s="696"/>
      <c r="MOQ2388" s="696"/>
      <c r="MOR2388" s="697"/>
      <c r="MOS2388" s="697"/>
      <c r="MOT2388" s="473"/>
      <c r="MOU2388" s="470"/>
      <c r="MOV2388" s="470"/>
      <c r="MOW2388" s="470"/>
      <c r="MOX2388" s="677"/>
      <c r="MOY2388" s="470"/>
      <c r="MOZ2388" s="467"/>
      <c r="MPA2388" s="559"/>
      <c r="MPB2388" s="467"/>
      <c r="MPC2388" s="467"/>
      <c r="MPD2388" s="467"/>
      <c r="MPE2388" s="467"/>
      <c r="MPF2388" s="467"/>
      <c r="MPG2388" s="467"/>
      <c r="MPH2388" s="467"/>
      <c r="MPI2388" s="467"/>
      <c r="MPJ2388" s="467"/>
      <c r="MPK2388" s="467"/>
      <c r="MPL2388" s="467"/>
      <c r="MPM2388" s="467"/>
      <c r="MPN2388" s="467"/>
      <c r="MPO2388" s="467"/>
      <c r="MPP2388" s="467"/>
      <c r="MPQ2388" s="467"/>
      <c r="MPR2388" s="467"/>
      <c r="MPS2388" s="467"/>
      <c r="MPT2388" s="467"/>
      <c r="MPU2388" s="467"/>
      <c r="MPV2388" s="467"/>
      <c r="MPW2388" s="467"/>
      <c r="MPX2388" s="1055"/>
      <c r="MPY2388" s="695"/>
      <c r="MPZ2388" s="696"/>
      <c r="MQA2388" s="696"/>
      <c r="MQB2388" s="697"/>
      <c r="MQC2388" s="697"/>
      <c r="MQD2388" s="473"/>
      <c r="MQE2388" s="470"/>
      <c r="MQF2388" s="470"/>
      <c r="MQG2388" s="470"/>
      <c r="MQH2388" s="677"/>
      <c r="MQI2388" s="470"/>
      <c r="MQJ2388" s="467"/>
      <c r="MQK2388" s="559"/>
      <c r="MQL2388" s="467"/>
      <c r="MQM2388" s="467"/>
      <c r="MQN2388" s="467"/>
      <c r="MQO2388" s="467"/>
      <c r="MQP2388" s="467"/>
      <c r="MQQ2388" s="467"/>
      <c r="MQR2388" s="467"/>
      <c r="MQS2388" s="467"/>
      <c r="MQT2388" s="467"/>
      <c r="MQU2388" s="467"/>
      <c r="MQV2388" s="467"/>
      <c r="MQW2388" s="467"/>
      <c r="MQX2388" s="467"/>
      <c r="MQY2388" s="467"/>
      <c r="MQZ2388" s="467"/>
      <c r="MRA2388" s="467"/>
      <c r="MRB2388" s="467"/>
      <c r="MRC2388" s="467"/>
      <c r="MRD2388" s="467"/>
      <c r="MRE2388" s="467"/>
      <c r="MRF2388" s="467"/>
      <c r="MRG2388" s="467"/>
      <c r="MRH2388" s="1055"/>
      <c r="MRI2388" s="695"/>
      <c r="MRJ2388" s="696"/>
      <c r="MRK2388" s="696"/>
      <c r="MRL2388" s="697"/>
      <c r="MRM2388" s="697"/>
      <c r="MRN2388" s="473"/>
      <c r="MRO2388" s="470"/>
      <c r="MRP2388" s="470"/>
      <c r="MRQ2388" s="470"/>
      <c r="MRR2388" s="677"/>
      <c r="MRS2388" s="470"/>
      <c r="MRT2388" s="467"/>
      <c r="MRU2388" s="559"/>
      <c r="MRV2388" s="467"/>
      <c r="MRW2388" s="467"/>
      <c r="MRX2388" s="467"/>
      <c r="MRY2388" s="467"/>
      <c r="MRZ2388" s="467"/>
      <c r="MSA2388" s="467"/>
      <c r="MSB2388" s="467"/>
      <c r="MSC2388" s="467"/>
      <c r="MSD2388" s="467"/>
      <c r="MSE2388" s="467"/>
      <c r="MSF2388" s="467"/>
      <c r="MSG2388" s="467"/>
      <c r="MSH2388" s="467"/>
      <c r="MSI2388" s="467"/>
      <c r="MSJ2388" s="467"/>
      <c r="MSK2388" s="467"/>
      <c r="MSL2388" s="467"/>
      <c r="MSM2388" s="467"/>
      <c r="MSN2388" s="467"/>
      <c r="MSO2388" s="467"/>
      <c r="MSP2388" s="467"/>
      <c r="MSQ2388" s="467"/>
      <c r="MSR2388" s="1055"/>
      <c r="MSS2388" s="695"/>
      <c r="MST2388" s="696"/>
      <c r="MSU2388" s="696"/>
      <c r="MSV2388" s="697"/>
      <c r="MSW2388" s="697"/>
      <c r="MSX2388" s="473"/>
      <c r="MSY2388" s="470"/>
      <c r="MSZ2388" s="470"/>
      <c r="MTA2388" s="470"/>
      <c r="MTB2388" s="677"/>
      <c r="MTC2388" s="470"/>
      <c r="MTD2388" s="467"/>
      <c r="MTE2388" s="559"/>
      <c r="MTF2388" s="467"/>
      <c r="MTG2388" s="467"/>
      <c r="MTH2388" s="467"/>
      <c r="MTI2388" s="467"/>
      <c r="MTJ2388" s="467"/>
      <c r="MTK2388" s="467"/>
      <c r="MTL2388" s="467"/>
      <c r="MTM2388" s="467"/>
      <c r="MTN2388" s="467"/>
      <c r="MTO2388" s="467"/>
      <c r="MTP2388" s="467"/>
      <c r="MTQ2388" s="467"/>
      <c r="MTR2388" s="467"/>
      <c r="MTS2388" s="467"/>
      <c r="MTT2388" s="467"/>
      <c r="MTU2388" s="467"/>
      <c r="MTV2388" s="467"/>
      <c r="MTW2388" s="467"/>
      <c r="MTX2388" s="467"/>
      <c r="MTY2388" s="467"/>
      <c r="MTZ2388" s="467"/>
      <c r="MUA2388" s="467"/>
      <c r="MUB2388" s="1055"/>
      <c r="MUC2388" s="695"/>
      <c r="MUD2388" s="696"/>
      <c r="MUE2388" s="696"/>
      <c r="MUF2388" s="697"/>
      <c r="MUG2388" s="697"/>
      <c r="MUH2388" s="473"/>
      <c r="MUI2388" s="470"/>
      <c r="MUJ2388" s="470"/>
      <c r="MUK2388" s="470"/>
      <c r="MUL2388" s="677"/>
      <c r="MUM2388" s="470"/>
      <c r="MUN2388" s="467"/>
      <c r="MUO2388" s="559"/>
      <c r="MUP2388" s="467"/>
      <c r="MUQ2388" s="467"/>
      <c r="MUR2388" s="467"/>
      <c r="MUS2388" s="467"/>
      <c r="MUT2388" s="467"/>
      <c r="MUU2388" s="467"/>
      <c r="MUV2388" s="467"/>
      <c r="MUW2388" s="467"/>
      <c r="MUX2388" s="467"/>
      <c r="MUY2388" s="467"/>
      <c r="MUZ2388" s="467"/>
      <c r="MVA2388" s="467"/>
      <c r="MVB2388" s="467"/>
      <c r="MVC2388" s="467"/>
      <c r="MVD2388" s="467"/>
      <c r="MVE2388" s="467"/>
      <c r="MVF2388" s="467"/>
      <c r="MVG2388" s="467"/>
      <c r="MVH2388" s="467"/>
      <c r="MVI2388" s="467"/>
      <c r="MVJ2388" s="467"/>
      <c r="MVK2388" s="467"/>
      <c r="MVL2388" s="1055"/>
      <c r="MVM2388" s="695"/>
      <c r="MVN2388" s="696"/>
      <c r="MVO2388" s="696"/>
      <c r="MVP2388" s="697"/>
      <c r="MVQ2388" s="697"/>
      <c r="MVR2388" s="473"/>
      <c r="MVS2388" s="470"/>
      <c r="MVT2388" s="470"/>
      <c r="MVU2388" s="470"/>
      <c r="MVV2388" s="677"/>
      <c r="MVW2388" s="470"/>
      <c r="MVX2388" s="467"/>
      <c r="MVY2388" s="559"/>
      <c r="MVZ2388" s="467"/>
      <c r="MWA2388" s="467"/>
      <c r="MWB2388" s="467"/>
      <c r="MWC2388" s="467"/>
      <c r="MWD2388" s="467"/>
      <c r="MWE2388" s="467"/>
      <c r="MWF2388" s="467"/>
      <c r="MWG2388" s="467"/>
      <c r="MWH2388" s="467"/>
      <c r="MWI2388" s="467"/>
      <c r="MWJ2388" s="467"/>
      <c r="MWK2388" s="467"/>
      <c r="MWL2388" s="467"/>
      <c r="MWM2388" s="467"/>
      <c r="MWN2388" s="467"/>
      <c r="MWO2388" s="467"/>
      <c r="MWP2388" s="467"/>
      <c r="MWQ2388" s="467"/>
      <c r="MWR2388" s="467"/>
      <c r="MWS2388" s="467"/>
      <c r="MWT2388" s="467"/>
      <c r="MWU2388" s="467"/>
      <c r="MWV2388" s="1055"/>
      <c r="MWW2388" s="695"/>
      <c r="MWX2388" s="696"/>
      <c r="MWY2388" s="696"/>
      <c r="MWZ2388" s="697"/>
      <c r="MXA2388" s="697"/>
      <c r="MXB2388" s="473"/>
      <c r="MXC2388" s="470"/>
      <c r="MXD2388" s="470"/>
      <c r="MXE2388" s="470"/>
      <c r="MXF2388" s="677"/>
      <c r="MXG2388" s="470"/>
      <c r="MXH2388" s="467"/>
      <c r="MXI2388" s="559"/>
      <c r="MXJ2388" s="467"/>
      <c r="MXK2388" s="467"/>
      <c r="MXL2388" s="467"/>
      <c r="MXM2388" s="467"/>
      <c r="MXN2388" s="467"/>
      <c r="MXO2388" s="467"/>
      <c r="MXP2388" s="467"/>
      <c r="MXQ2388" s="467"/>
      <c r="MXR2388" s="467"/>
      <c r="MXS2388" s="467"/>
      <c r="MXT2388" s="467"/>
      <c r="MXU2388" s="467"/>
      <c r="MXV2388" s="467"/>
      <c r="MXW2388" s="467"/>
      <c r="MXX2388" s="467"/>
      <c r="MXY2388" s="467"/>
      <c r="MXZ2388" s="467"/>
      <c r="MYA2388" s="467"/>
      <c r="MYB2388" s="467"/>
      <c r="MYC2388" s="467"/>
      <c r="MYD2388" s="467"/>
      <c r="MYE2388" s="467"/>
      <c r="MYF2388" s="1055"/>
      <c r="MYG2388" s="695"/>
      <c r="MYH2388" s="696"/>
      <c r="MYI2388" s="696"/>
      <c r="MYJ2388" s="697"/>
      <c r="MYK2388" s="697"/>
      <c r="MYL2388" s="473"/>
      <c r="MYM2388" s="470"/>
      <c r="MYN2388" s="470"/>
      <c r="MYO2388" s="470"/>
      <c r="MYP2388" s="677"/>
      <c r="MYQ2388" s="470"/>
      <c r="MYR2388" s="467"/>
      <c r="MYS2388" s="559"/>
      <c r="MYT2388" s="467"/>
      <c r="MYU2388" s="467"/>
      <c r="MYV2388" s="467"/>
      <c r="MYW2388" s="467"/>
      <c r="MYX2388" s="467"/>
      <c r="MYY2388" s="467"/>
      <c r="MYZ2388" s="467"/>
      <c r="MZA2388" s="467"/>
      <c r="MZB2388" s="467"/>
      <c r="MZC2388" s="467"/>
      <c r="MZD2388" s="467"/>
      <c r="MZE2388" s="467"/>
      <c r="MZF2388" s="467"/>
      <c r="MZG2388" s="467"/>
      <c r="MZH2388" s="467"/>
      <c r="MZI2388" s="467"/>
      <c r="MZJ2388" s="467"/>
      <c r="MZK2388" s="467"/>
      <c r="MZL2388" s="467"/>
      <c r="MZM2388" s="467"/>
      <c r="MZN2388" s="467"/>
      <c r="MZO2388" s="467"/>
      <c r="MZP2388" s="1055"/>
      <c r="MZQ2388" s="695"/>
      <c r="MZR2388" s="696"/>
      <c r="MZS2388" s="696"/>
      <c r="MZT2388" s="697"/>
      <c r="MZU2388" s="697"/>
      <c r="MZV2388" s="473"/>
      <c r="MZW2388" s="470"/>
      <c r="MZX2388" s="470"/>
      <c r="MZY2388" s="470"/>
      <c r="MZZ2388" s="677"/>
      <c r="NAA2388" s="470"/>
      <c r="NAB2388" s="467"/>
      <c r="NAC2388" s="559"/>
      <c r="NAD2388" s="467"/>
      <c r="NAE2388" s="467"/>
      <c r="NAF2388" s="467"/>
      <c r="NAG2388" s="467"/>
      <c r="NAH2388" s="467"/>
      <c r="NAI2388" s="467"/>
      <c r="NAJ2388" s="467"/>
      <c r="NAK2388" s="467"/>
      <c r="NAL2388" s="467"/>
      <c r="NAM2388" s="467"/>
      <c r="NAN2388" s="467"/>
      <c r="NAO2388" s="467"/>
      <c r="NAP2388" s="467"/>
      <c r="NAQ2388" s="467"/>
      <c r="NAR2388" s="467"/>
      <c r="NAS2388" s="467"/>
      <c r="NAT2388" s="467"/>
      <c r="NAU2388" s="467"/>
      <c r="NAV2388" s="467"/>
      <c r="NAW2388" s="467"/>
      <c r="NAX2388" s="467"/>
      <c r="NAY2388" s="467"/>
      <c r="NAZ2388" s="1055"/>
      <c r="NBA2388" s="695"/>
      <c r="NBB2388" s="696"/>
      <c r="NBC2388" s="696"/>
      <c r="NBD2388" s="697"/>
      <c r="NBE2388" s="697"/>
      <c r="NBF2388" s="473"/>
      <c r="NBG2388" s="470"/>
      <c r="NBH2388" s="470"/>
      <c r="NBI2388" s="470"/>
      <c r="NBJ2388" s="677"/>
      <c r="NBK2388" s="470"/>
      <c r="NBL2388" s="467"/>
      <c r="NBM2388" s="559"/>
      <c r="NBN2388" s="467"/>
      <c r="NBO2388" s="467"/>
      <c r="NBP2388" s="467"/>
      <c r="NBQ2388" s="467"/>
      <c r="NBR2388" s="467"/>
      <c r="NBS2388" s="467"/>
      <c r="NBT2388" s="467"/>
      <c r="NBU2388" s="467"/>
      <c r="NBV2388" s="467"/>
      <c r="NBW2388" s="467"/>
      <c r="NBX2388" s="467"/>
      <c r="NBY2388" s="467"/>
      <c r="NBZ2388" s="467"/>
      <c r="NCA2388" s="467"/>
      <c r="NCB2388" s="467"/>
      <c r="NCC2388" s="467"/>
      <c r="NCD2388" s="467"/>
      <c r="NCE2388" s="467"/>
      <c r="NCF2388" s="467"/>
      <c r="NCG2388" s="467"/>
      <c r="NCH2388" s="467"/>
      <c r="NCI2388" s="467"/>
      <c r="NCJ2388" s="1055"/>
      <c r="NCK2388" s="695"/>
      <c r="NCL2388" s="696"/>
      <c r="NCM2388" s="696"/>
      <c r="NCN2388" s="697"/>
      <c r="NCO2388" s="697"/>
      <c r="NCP2388" s="473"/>
      <c r="NCQ2388" s="470"/>
      <c r="NCR2388" s="470"/>
      <c r="NCS2388" s="470"/>
      <c r="NCT2388" s="677"/>
      <c r="NCU2388" s="470"/>
      <c r="NCV2388" s="467"/>
      <c r="NCW2388" s="559"/>
      <c r="NCX2388" s="467"/>
      <c r="NCY2388" s="467"/>
      <c r="NCZ2388" s="467"/>
      <c r="NDA2388" s="467"/>
      <c r="NDB2388" s="467"/>
      <c r="NDC2388" s="467"/>
      <c r="NDD2388" s="467"/>
      <c r="NDE2388" s="467"/>
      <c r="NDF2388" s="467"/>
      <c r="NDG2388" s="467"/>
      <c r="NDH2388" s="467"/>
      <c r="NDI2388" s="467"/>
      <c r="NDJ2388" s="467"/>
      <c r="NDK2388" s="467"/>
      <c r="NDL2388" s="467"/>
      <c r="NDM2388" s="467"/>
      <c r="NDN2388" s="467"/>
      <c r="NDO2388" s="467"/>
      <c r="NDP2388" s="467"/>
      <c r="NDQ2388" s="467"/>
      <c r="NDR2388" s="467"/>
      <c r="NDS2388" s="467"/>
      <c r="NDT2388" s="1055"/>
      <c r="NDU2388" s="695"/>
      <c r="NDV2388" s="696"/>
      <c r="NDW2388" s="696"/>
      <c r="NDX2388" s="697"/>
      <c r="NDY2388" s="697"/>
      <c r="NDZ2388" s="473"/>
      <c r="NEA2388" s="470"/>
      <c r="NEB2388" s="470"/>
      <c r="NEC2388" s="470"/>
      <c r="NED2388" s="677"/>
      <c r="NEE2388" s="470"/>
      <c r="NEF2388" s="467"/>
      <c r="NEG2388" s="559"/>
      <c r="NEH2388" s="467"/>
      <c r="NEI2388" s="467"/>
      <c r="NEJ2388" s="467"/>
      <c r="NEK2388" s="467"/>
      <c r="NEL2388" s="467"/>
      <c r="NEM2388" s="467"/>
      <c r="NEN2388" s="467"/>
      <c r="NEO2388" s="467"/>
      <c r="NEP2388" s="467"/>
      <c r="NEQ2388" s="467"/>
      <c r="NER2388" s="467"/>
      <c r="NES2388" s="467"/>
      <c r="NET2388" s="467"/>
      <c r="NEU2388" s="467"/>
      <c r="NEV2388" s="467"/>
      <c r="NEW2388" s="467"/>
      <c r="NEX2388" s="467"/>
      <c r="NEY2388" s="467"/>
      <c r="NEZ2388" s="467"/>
      <c r="NFA2388" s="467"/>
      <c r="NFB2388" s="467"/>
      <c r="NFC2388" s="467"/>
      <c r="NFD2388" s="1055"/>
      <c r="NFE2388" s="695"/>
      <c r="NFF2388" s="696"/>
      <c r="NFG2388" s="696"/>
      <c r="NFH2388" s="697"/>
      <c r="NFI2388" s="697"/>
      <c r="NFJ2388" s="473"/>
      <c r="NFK2388" s="470"/>
      <c r="NFL2388" s="470"/>
      <c r="NFM2388" s="470"/>
      <c r="NFN2388" s="677"/>
      <c r="NFO2388" s="470"/>
      <c r="NFP2388" s="467"/>
      <c r="NFQ2388" s="559"/>
      <c r="NFR2388" s="467"/>
      <c r="NFS2388" s="467"/>
      <c r="NFT2388" s="467"/>
      <c r="NFU2388" s="467"/>
      <c r="NFV2388" s="467"/>
      <c r="NFW2388" s="467"/>
      <c r="NFX2388" s="467"/>
      <c r="NFY2388" s="467"/>
      <c r="NFZ2388" s="467"/>
      <c r="NGA2388" s="467"/>
      <c r="NGB2388" s="467"/>
      <c r="NGC2388" s="467"/>
      <c r="NGD2388" s="467"/>
      <c r="NGE2388" s="467"/>
      <c r="NGF2388" s="467"/>
      <c r="NGG2388" s="467"/>
      <c r="NGH2388" s="467"/>
      <c r="NGI2388" s="467"/>
      <c r="NGJ2388" s="467"/>
      <c r="NGK2388" s="467"/>
      <c r="NGL2388" s="467"/>
      <c r="NGM2388" s="467"/>
      <c r="NGN2388" s="1055"/>
      <c r="NGO2388" s="695"/>
      <c r="NGP2388" s="696"/>
      <c r="NGQ2388" s="696"/>
      <c r="NGR2388" s="697"/>
      <c r="NGS2388" s="697"/>
      <c r="NGT2388" s="473"/>
      <c r="NGU2388" s="470"/>
      <c r="NGV2388" s="470"/>
      <c r="NGW2388" s="470"/>
      <c r="NGX2388" s="677"/>
      <c r="NGY2388" s="470"/>
      <c r="NGZ2388" s="467"/>
      <c r="NHA2388" s="559"/>
      <c r="NHB2388" s="467"/>
      <c r="NHC2388" s="467"/>
      <c r="NHD2388" s="467"/>
      <c r="NHE2388" s="467"/>
      <c r="NHF2388" s="467"/>
      <c r="NHG2388" s="467"/>
      <c r="NHH2388" s="467"/>
      <c r="NHI2388" s="467"/>
      <c r="NHJ2388" s="467"/>
      <c r="NHK2388" s="467"/>
      <c r="NHL2388" s="467"/>
      <c r="NHM2388" s="467"/>
      <c r="NHN2388" s="467"/>
      <c r="NHO2388" s="467"/>
      <c r="NHP2388" s="467"/>
      <c r="NHQ2388" s="467"/>
      <c r="NHR2388" s="467"/>
      <c r="NHS2388" s="467"/>
      <c r="NHT2388" s="467"/>
      <c r="NHU2388" s="467"/>
      <c r="NHV2388" s="467"/>
      <c r="NHW2388" s="467"/>
      <c r="NHX2388" s="1055"/>
      <c r="NHY2388" s="695"/>
      <c r="NHZ2388" s="696"/>
      <c r="NIA2388" s="696"/>
      <c r="NIB2388" s="697"/>
      <c r="NIC2388" s="697"/>
      <c r="NID2388" s="473"/>
      <c r="NIE2388" s="470"/>
      <c r="NIF2388" s="470"/>
      <c r="NIG2388" s="470"/>
      <c r="NIH2388" s="677"/>
      <c r="NII2388" s="470"/>
      <c r="NIJ2388" s="467"/>
      <c r="NIK2388" s="559"/>
      <c r="NIL2388" s="467"/>
      <c r="NIM2388" s="467"/>
      <c r="NIN2388" s="467"/>
      <c r="NIO2388" s="467"/>
      <c r="NIP2388" s="467"/>
      <c r="NIQ2388" s="467"/>
      <c r="NIR2388" s="467"/>
      <c r="NIS2388" s="467"/>
      <c r="NIT2388" s="467"/>
      <c r="NIU2388" s="467"/>
      <c r="NIV2388" s="467"/>
      <c r="NIW2388" s="467"/>
      <c r="NIX2388" s="467"/>
      <c r="NIY2388" s="467"/>
      <c r="NIZ2388" s="467"/>
      <c r="NJA2388" s="467"/>
      <c r="NJB2388" s="467"/>
      <c r="NJC2388" s="467"/>
      <c r="NJD2388" s="467"/>
      <c r="NJE2388" s="467"/>
      <c r="NJF2388" s="467"/>
      <c r="NJG2388" s="467"/>
      <c r="NJH2388" s="1055"/>
      <c r="NJI2388" s="695"/>
      <c r="NJJ2388" s="696"/>
      <c r="NJK2388" s="696"/>
      <c r="NJL2388" s="697"/>
      <c r="NJM2388" s="697"/>
      <c r="NJN2388" s="473"/>
      <c r="NJO2388" s="470"/>
      <c r="NJP2388" s="470"/>
      <c r="NJQ2388" s="470"/>
      <c r="NJR2388" s="677"/>
      <c r="NJS2388" s="470"/>
      <c r="NJT2388" s="467"/>
      <c r="NJU2388" s="559"/>
      <c r="NJV2388" s="467"/>
      <c r="NJW2388" s="467"/>
      <c r="NJX2388" s="467"/>
      <c r="NJY2388" s="467"/>
      <c r="NJZ2388" s="467"/>
      <c r="NKA2388" s="467"/>
      <c r="NKB2388" s="467"/>
      <c r="NKC2388" s="467"/>
      <c r="NKD2388" s="467"/>
      <c r="NKE2388" s="467"/>
      <c r="NKF2388" s="467"/>
      <c r="NKG2388" s="467"/>
      <c r="NKH2388" s="467"/>
      <c r="NKI2388" s="467"/>
      <c r="NKJ2388" s="467"/>
      <c r="NKK2388" s="467"/>
      <c r="NKL2388" s="467"/>
      <c r="NKM2388" s="467"/>
      <c r="NKN2388" s="467"/>
      <c r="NKO2388" s="467"/>
      <c r="NKP2388" s="467"/>
      <c r="NKQ2388" s="467"/>
      <c r="NKR2388" s="1055"/>
      <c r="NKS2388" s="695"/>
      <c r="NKT2388" s="696"/>
      <c r="NKU2388" s="696"/>
      <c r="NKV2388" s="697"/>
      <c r="NKW2388" s="697"/>
      <c r="NKX2388" s="473"/>
      <c r="NKY2388" s="470"/>
      <c r="NKZ2388" s="470"/>
      <c r="NLA2388" s="470"/>
      <c r="NLB2388" s="677"/>
      <c r="NLC2388" s="470"/>
      <c r="NLD2388" s="467"/>
      <c r="NLE2388" s="559"/>
      <c r="NLF2388" s="467"/>
      <c r="NLG2388" s="467"/>
      <c r="NLH2388" s="467"/>
      <c r="NLI2388" s="467"/>
      <c r="NLJ2388" s="467"/>
      <c r="NLK2388" s="467"/>
      <c r="NLL2388" s="467"/>
      <c r="NLM2388" s="467"/>
      <c r="NLN2388" s="467"/>
      <c r="NLO2388" s="467"/>
      <c r="NLP2388" s="467"/>
      <c r="NLQ2388" s="467"/>
      <c r="NLR2388" s="467"/>
      <c r="NLS2388" s="467"/>
      <c r="NLT2388" s="467"/>
      <c r="NLU2388" s="467"/>
      <c r="NLV2388" s="467"/>
      <c r="NLW2388" s="467"/>
      <c r="NLX2388" s="467"/>
      <c r="NLY2388" s="467"/>
      <c r="NLZ2388" s="467"/>
      <c r="NMA2388" s="467"/>
      <c r="NMB2388" s="1055"/>
      <c r="NMC2388" s="695"/>
      <c r="NMD2388" s="696"/>
      <c r="NME2388" s="696"/>
      <c r="NMF2388" s="697"/>
      <c r="NMG2388" s="697"/>
      <c r="NMH2388" s="473"/>
      <c r="NMI2388" s="470"/>
      <c r="NMJ2388" s="470"/>
      <c r="NMK2388" s="470"/>
      <c r="NML2388" s="677"/>
      <c r="NMM2388" s="470"/>
      <c r="NMN2388" s="467"/>
      <c r="NMO2388" s="559"/>
      <c r="NMP2388" s="467"/>
      <c r="NMQ2388" s="467"/>
      <c r="NMR2388" s="467"/>
      <c r="NMS2388" s="467"/>
      <c r="NMT2388" s="467"/>
      <c r="NMU2388" s="467"/>
      <c r="NMV2388" s="467"/>
      <c r="NMW2388" s="467"/>
      <c r="NMX2388" s="467"/>
      <c r="NMY2388" s="467"/>
      <c r="NMZ2388" s="467"/>
      <c r="NNA2388" s="467"/>
      <c r="NNB2388" s="467"/>
      <c r="NNC2388" s="467"/>
      <c r="NND2388" s="467"/>
      <c r="NNE2388" s="467"/>
      <c r="NNF2388" s="467"/>
      <c r="NNG2388" s="467"/>
      <c r="NNH2388" s="467"/>
      <c r="NNI2388" s="467"/>
      <c r="NNJ2388" s="467"/>
      <c r="NNK2388" s="467"/>
      <c r="NNL2388" s="1055"/>
      <c r="NNM2388" s="695"/>
      <c r="NNN2388" s="696"/>
      <c r="NNO2388" s="696"/>
      <c r="NNP2388" s="697"/>
      <c r="NNQ2388" s="697"/>
      <c r="NNR2388" s="473"/>
      <c r="NNS2388" s="470"/>
      <c r="NNT2388" s="470"/>
      <c r="NNU2388" s="470"/>
      <c r="NNV2388" s="677"/>
      <c r="NNW2388" s="470"/>
      <c r="NNX2388" s="467"/>
      <c r="NNY2388" s="559"/>
      <c r="NNZ2388" s="467"/>
      <c r="NOA2388" s="467"/>
      <c r="NOB2388" s="467"/>
      <c r="NOC2388" s="467"/>
      <c r="NOD2388" s="467"/>
      <c r="NOE2388" s="467"/>
      <c r="NOF2388" s="467"/>
      <c r="NOG2388" s="467"/>
      <c r="NOH2388" s="467"/>
      <c r="NOI2388" s="467"/>
      <c r="NOJ2388" s="467"/>
      <c r="NOK2388" s="467"/>
      <c r="NOL2388" s="467"/>
      <c r="NOM2388" s="467"/>
      <c r="NON2388" s="467"/>
      <c r="NOO2388" s="467"/>
      <c r="NOP2388" s="467"/>
      <c r="NOQ2388" s="467"/>
      <c r="NOR2388" s="467"/>
      <c r="NOS2388" s="467"/>
      <c r="NOT2388" s="467"/>
      <c r="NOU2388" s="467"/>
      <c r="NOV2388" s="1055"/>
      <c r="NOW2388" s="695"/>
      <c r="NOX2388" s="696"/>
      <c r="NOY2388" s="696"/>
      <c r="NOZ2388" s="697"/>
      <c r="NPA2388" s="697"/>
      <c r="NPB2388" s="473"/>
      <c r="NPC2388" s="470"/>
      <c r="NPD2388" s="470"/>
      <c r="NPE2388" s="470"/>
      <c r="NPF2388" s="677"/>
      <c r="NPG2388" s="470"/>
      <c r="NPH2388" s="467"/>
      <c r="NPI2388" s="559"/>
      <c r="NPJ2388" s="467"/>
      <c r="NPK2388" s="467"/>
      <c r="NPL2388" s="467"/>
      <c r="NPM2388" s="467"/>
      <c r="NPN2388" s="467"/>
      <c r="NPO2388" s="467"/>
      <c r="NPP2388" s="467"/>
      <c r="NPQ2388" s="467"/>
      <c r="NPR2388" s="467"/>
      <c r="NPS2388" s="467"/>
      <c r="NPT2388" s="467"/>
      <c r="NPU2388" s="467"/>
      <c r="NPV2388" s="467"/>
      <c r="NPW2388" s="467"/>
      <c r="NPX2388" s="467"/>
      <c r="NPY2388" s="467"/>
      <c r="NPZ2388" s="467"/>
      <c r="NQA2388" s="467"/>
      <c r="NQB2388" s="467"/>
      <c r="NQC2388" s="467"/>
      <c r="NQD2388" s="467"/>
      <c r="NQE2388" s="467"/>
      <c r="NQF2388" s="1055"/>
      <c r="NQG2388" s="695"/>
      <c r="NQH2388" s="696"/>
      <c r="NQI2388" s="696"/>
      <c r="NQJ2388" s="697"/>
      <c r="NQK2388" s="697"/>
      <c r="NQL2388" s="473"/>
      <c r="NQM2388" s="470"/>
      <c r="NQN2388" s="470"/>
      <c r="NQO2388" s="470"/>
      <c r="NQP2388" s="677"/>
      <c r="NQQ2388" s="470"/>
      <c r="NQR2388" s="467"/>
      <c r="NQS2388" s="559"/>
      <c r="NQT2388" s="467"/>
      <c r="NQU2388" s="467"/>
      <c r="NQV2388" s="467"/>
      <c r="NQW2388" s="467"/>
      <c r="NQX2388" s="467"/>
      <c r="NQY2388" s="467"/>
      <c r="NQZ2388" s="467"/>
      <c r="NRA2388" s="467"/>
      <c r="NRB2388" s="467"/>
      <c r="NRC2388" s="467"/>
      <c r="NRD2388" s="467"/>
      <c r="NRE2388" s="467"/>
      <c r="NRF2388" s="467"/>
      <c r="NRG2388" s="467"/>
      <c r="NRH2388" s="467"/>
      <c r="NRI2388" s="467"/>
      <c r="NRJ2388" s="467"/>
      <c r="NRK2388" s="467"/>
      <c r="NRL2388" s="467"/>
      <c r="NRM2388" s="467"/>
      <c r="NRN2388" s="467"/>
      <c r="NRO2388" s="467"/>
      <c r="NRP2388" s="1055"/>
      <c r="NRQ2388" s="695"/>
      <c r="NRR2388" s="696"/>
      <c r="NRS2388" s="696"/>
      <c r="NRT2388" s="697"/>
      <c r="NRU2388" s="697"/>
      <c r="NRV2388" s="473"/>
      <c r="NRW2388" s="470"/>
      <c r="NRX2388" s="470"/>
      <c r="NRY2388" s="470"/>
      <c r="NRZ2388" s="677"/>
      <c r="NSA2388" s="470"/>
      <c r="NSB2388" s="467"/>
      <c r="NSC2388" s="559"/>
      <c r="NSD2388" s="467"/>
      <c r="NSE2388" s="467"/>
      <c r="NSF2388" s="467"/>
      <c r="NSG2388" s="467"/>
      <c r="NSH2388" s="467"/>
      <c r="NSI2388" s="467"/>
      <c r="NSJ2388" s="467"/>
      <c r="NSK2388" s="467"/>
      <c r="NSL2388" s="467"/>
      <c r="NSM2388" s="467"/>
      <c r="NSN2388" s="467"/>
      <c r="NSO2388" s="467"/>
      <c r="NSP2388" s="467"/>
      <c r="NSQ2388" s="467"/>
      <c r="NSR2388" s="467"/>
      <c r="NSS2388" s="467"/>
      <c r="NST2388" s="467"/>
      <c r="NSU2388" s="467"/>
      <c r="NSV2388" s="467"/>
      <c r="NSW2388" s="467"/>
      <c r="NSX2388" s="467"/>
      <c r="NSY2388" s="467"/>
      <c r="NSZ2388" s="1055"/>
      <c r="NTA2388" s="695"/>
      <c r="NTB2388" s="696"/>
      <c r="NTC2388" s="696"/>
      <c r="NTD2388" s="697"/>
      <c r="NTE2388" s="697"/>
      <c r="NTF2388" s="473"/>
      <c r="NTG2388" s="470"/>
      <c r="NTH2388" s="470"/>
      <c r="NTI2388" s="470"/>
      <c r="NTJ2388" s="677"/>
      <c r="NTK2388" s="470"/>
      <c r="NTL2388" s="467"/>
      <c r="NTM2388" s="559"/>
      <c r="NTN2388" s="467"/>
      <c r="NTO2388" s="467"/>
      <c r="NTP2388" s="467"/>
      <c r="NTQ2388" s="467"/>
      <c r="NTR2388" s="467"/>
      <c r="NTS2388" s="467"/>
      <c r="NTT2388" s="467"/>
      <c r="NTU2388" s="467"/>
      <c r="NTV2388" s="467"/>
      <c r="NTW2388" s="467"/>
      <c r="NTX2388" s="467"/>
      <c r="NTY2388" s="467"/>
      <c r="NTZ2388" s="467"/>
      <c r="NUA2388" s="467"/>
      <c r="NUB2388" s="467"/>
      <c r="NUC2388" s="467"/>
      <c r="NUD2388" s="467"/>
      <c r="NUE2388" s="467"/>
      <c r="NUF2388" s="467"/>
      <c r="NUG2388" s="467"/>
      <c r="NUH2388" s="467"/>
      <c r="NUI2388" s="467"/>
      <c r="NUJ2388" s="1055"/>
      <c r="NUK2388" s="695"/>
      <c r="NUL2388" s="696"/>
      <c r="NUM2388" s="696"/>
      <c r="NUN2388" s="697"/>
      <c r="NUO2388" s="697"/>
      <c r="NUP2388" s="473"/>
      <c r="NUQ2388" s="470"/>
      <c r="NUR2388" s="470"/>
      <c r="NUS2388" s="470"/>
      <c r="NUT2388" s="677"/>
      <c r="NUU2388" s="470"/>
      <c r="NUV2388" s="467"/>
      <c r="NUW2388" s="559"/>
      <c r="NUX2388" s="467"/>
      <c r="NUY2388" s="467"/>
      <c r="NUZ2388" s="467"/>
      <c r="NVA2388" s="467"/>
      <c r="NVB2388" s="467"/>
      <c r="NVC2388" s="467"/>
      <c r="NVD2388" s="467"/>
      <c r="NVE2388" s="467"/>
      <c r="NVF2388" s="467"/>
      <c r="NVG2388" s="467"/>
      <c r="NVH2388" s="467"/>
      <c r="NVI2388" s="467"/>
      <c r="NVJ2388" s="467"/>
      <c r="NVK2388" s="467"/>
      <c r="NVL2388" s="467"/>
      <c r="NVM2388" s="467"/>
      <c r="NVN2388" s="467"/>
      <c r="NVO2388" s="467"/>
      <c r="NVP2388" s="467"/>
      <c r="NVQ2388" s="467"/>
      <c r="NVR2388" s="467"/>
      <c r="NVS2388" s="467"/>
      <c r="NVT2388" s="1055"/>
      <c r="NVU2388" s="695"/>
      <c r="NVV2388" s="696"/>
      <c r="NVW2388" s="696"/>
      <c r="NVX2388" s="697"/>
      <c r="NVY2388" s="697"/>
      <c r="NVZ2388" s="473"/>
      <c r="NWA2388" s="470"/>
      <c r="NWB2388" s="470"/>
      <c r="NWC2388" s="470"/>
      <c r="NWD2388" s="677"/>
      <c r="NWE2388" s="470"/>
      <c r="NWF2388" s="467"/>
      <c r="NWG2388" s="559"/>
      <c r="NWH2388" s="467"/>
      <c r="NWI2388" s="467"/>
      <c r="NWJ2388" s="467"/>
      <c r="NWK2388" s="467"/>
      <c r="NWL2388" s="467"/>
      <c r="NWM2388" s="467"/>
      <c r="NWN2388" s="467"/>
      <c r="NWO2388" s="467"/>
      <c r="NWP2388" s="467"/>
      <c r="NWQ2388" s="467"/>
      <c r="NWR2388" s="467"/>
      <c r="NWS2388" s="467"/>
      <c r="NWT2388" s="467"/>
      <c r="NWU2388" s="467"/>
      <c r="NWV2388" s="467"/>
      <c r="NWW2388" s="467"/>
      <c r="NWX2388" s="467"/>
      <c r="NWY2388" s="467"/>
      <c r="NWZ2388" s="467"/>
      <c r="NXA2388" s="467"/>
      <c r="NXB2388" s="467"/>
      <c r="NXC2388" s="467"/>
      <c r="NXD2388" s="1055"/>
      <c r="NXE2388" s="695"/>
      <c r="NXF2388" s="696"/>
      <c r="NXG2388" s="696"/>
      <c r="NXH2388" s="697"/>
      <c r="NXI2388" s="697"/>
      <c r="NXJ2388" s="473"/>
      <c r="NXK2388" s="470"/>
      <c r="NXL2388" s="470"/>
      <c r="NXM2388" s="470"/>
      <c r="NXN2388" s="677"/>
      <c r="NXO2388" s="470"/>
      <c r="NXP2388" s="467"/>
      <c r="NXQ2388" s="559"/>
      <c r="NXR2388" s="467"/>
      <c r="NXS2388" s="467"/>
      <c r="NXT2388" s="467"/>
      <c r="NXU2388" s="467"/>
      <c r="NXV2388" s="467"/>
      <c r="NXW2388" s="467"/>
      <c r="NXX2388" s="467"/>
      <c r="NXY2388" s="467"/>
      <c r="NXZ2388" s="467"/>
      <c r="NYA2388" s="467"/>
      <c r="NYB2388" s="467"/>
      <c r="NYC2388" s="467"/>
      <c r="NYD2388" s="467"/>
      <c r="NYE2388" s="467"/>
      <c r="NYF2388" s="467"/>
      <c r="NYG2388" s="467"/>
      <c r="NYH2388" s="467"/>
      <c r="NYI2388" s="467"/>
      <c r="NYJ2388" s="467"/>
      <c r="NYK2388" s="467"/>
      <c r="NYL2388" s="467"/>
      <c r="NYM2388" s="467"/>
      <c r="NYN2388" s="1055"/>
      <c r="NYO2388" s="695"/>
      <c r="NYP2388" s="696"/>
      <c r="NYQ2388" s="696"/>
      <c r="NYR2388" s="697"/>
      <c r="NYS2388" s="697"/>
      <c r="NYT2388" s="473"/>
      <c r="NYU2388" s="470"/>
      <c r="NYV2388" s="470"/>
      <c r="NYW2388" s="470"/>
      <c r="NYX2388" s="677"/>
      <c r="NYY2388" s="470"/>
      <c r="NYZ2388" s="467"/>
      <c r="NZA2388" s="559"/>
      <c r="NZB2388" s="467"/>
      <c r="NZC2388" s="467"/>
      <c r="NZD2388" s="467"/>
      <c r="NZE2388" s="467"/>
      <c r="NZF2388" s="467"/>
      <c r="NZG2388" s="467"/>
      <c r="NZH2388" s="467"/>
      <c r="NZI2388" s="467"/>
      <c r="NZJ2388" s="467"/>
      <c r="NZK2388" s="467"/>
      <c r="NZL2388" s="467"/>
      <c r="NZM2388" s="467"/>
      <c r="NZN2388" s="467"/>
      <c r="NZO2388" s="467"/>
      <c r="NZP2388" s="467"/>
      <c r="NZQ2388" s="467"/>
      <c r="NZR2388" s="467"/>
      <c r="NZS2388" s="467"/>
      <c r="NZT2388" s="467"/>
      <c r="NZU2388" s="467"/>
      <c r="NZV2388" s="467"/>
      <c r="NZW2388" s="467"/>
      <c r="NZX2388" s="1055"/>
      <c r="NZY2388" s="695"/>
      <c r="NZZ2388" s="696"/>
      <c r="OAA2388" s="696"/>
      <c r="OAB2388" s="697"/>
      <c r="OAC2388" s="697"/>
      <c r="OAD2388" s="473"/>
      <c r="OAE2388" s="470"/>
      <c r="OAF2388" s="470"/>
      <c r="OAG2388" s="470"/>
      <c r="OAH2388" s="677"/>
      <c r="OAI2388" s="470"/>
      <c r="OAJ2388" s="467"/>
      <c r="OAK2388" s="559"/>
      <c r="OAL2388" s="467"/>
      <c r="OAM2388" s="467"/>
      <c r="OAN2388" s="467"/>
      <c r="OAO2388" s="467"/>
      <c r="OAP2388" s="467"/>
      <c r="OAQ2388" s="467"/>
      <c r="OAR2388" s="467"/>
      <c r="OAS2388" s="467"/>
      <c r="OAT2388" s="467"/>
      <c r="OAU2388" s="467"/>
      <c r="OAV2388" s="467"/>
      <c r="OAW2388" s="467"/>
      <c r="OAX2388" s="467"/>
      <c r="OAY2388" s="467"/>
      <c r="OAZ2388" s="467"/>
      <c r="OBA2388" s="467"/>
      <c r="OBB2388" s="467"/>
      <c r="OBC2388" s="467"/>
      <c r="OBD2388" s="467"/>
      <c r="OBE2388" s="467"/>
      <c r="OBF2388" s="467"/>
      <c r="OBG2388" s="467"/>
      <c r="OBH2388" s="1055"/>
      <c r="OBI2388" s="695"/>
      <c r="OBJ2388" s="696"/>
      <c r="OBK2388" s="696"/>
      <c r="OBL2388" s="697"/>
      <c r="OBM2388" s="697"/>
      <c r="OBN2388" s="473"/>
      <c r="OBO2388" s="470"/>
      <c r="OBP2388" s="470"/>
      <c r="OBQ2388" s="470"/>
      <c r="OBR2388" s="677"/>
      <c r="OBS2388" s="470"/>
      <c r="OBT2388" s="467"/>
      <c r="OBU2388" s="559"/>
      <c r="OBV2388" s="467"/>
      <c r="OBW2388" s="467"/>
      <c r="OBX2388" s="467"/>
      <c r="OBY2388" s="467"/>
      <c r="OBZ2388" s="467"/>
      <c r="OCA2388" s="467"/>
      <c r="OCB2388" s="467"/>
      <c r="OCC2388" s="467"/>
      <c r="OCD2388" s="467"/>
      <c r="OCE2388" s="467"/>
      <c r="OCF2388" s="467"/>
      <c r="OCG2388" s="467"/>
      <c r="OCH2388" s="467"/>
      <c r="OCI2388" s="467"/>
      <c r="OCJ2388" s="467"/>
      <c r="OCK2388" s="467"/>
      <c r="OCL2388" s="467"/>
      <c r="OCM2388" s="467"/>
      <c r="OCN2388" s="467"/>
      <c r="OCO2388" s="467"/>
      <c r="OCP2388" s="467"/>
      <c r="OCQ2388" s="467"/>
      <c r="OCR2388" s="1055"/>
      <c r="OCS2388" s="695"/>
      <c r="OCT2388" s="696"/>
      <c r="OCU2388" s="696"/>
      <c r="OCV2388" s="697"/>
      <c r="OCW2388" s="697"/>
      <c r="OCX2388" s="473"/>
      <c r="OCY2388" s="470"/>
      <c r="OCZ2388" s="470"/>
      <c r="ODA2388" s="470"/>
      <c r="ODB2388" s="677"/>
      <c r="ODC2388" s="470"/>
      <c r="ODD2388" s="467"/>
      <c r="ODE2388" s="559"/>
      <c r="ODF2388" s="467"/>
      <c r="ODG2388" s="467"/>
      <c r="ODH2388" s="467"/>
      <c r="ODI2388" s="467"/>
      <c r="ODJ2388" s="467"/>
      <c r="ODK2388" s="467"/>
      <c r="ODL2388" s="467"/>
      <c r="ODM2388" s="467"/>
      <c r="ODN2388" s="467"/>
      <c r="ODO2388" s="467"/>
      <c r="ODP2388" s="467"/>
      <c r="ODQ2388" s="467"/>
      <c r="ODR2388" s="467"/>
      <c r="ODS2388" s="467"/>
      <c r="ODT2388" s="467"/>
      <c r="ODU2388" s="467"/>
      <c r="ODV2388" s="467"/>
      <c r="ODW2388" s="467"/>
      <c r="ODX2388" s="467"/>
      <c r="ODY2388" s="467"/>
      <c r="ODZ2388" s="467"/>
      <c r="OEA2388" s="467"/>
      <c r="OEB2388" s="1055"/>
      <c r="OEC2388" s="695"/>
      <c r="OED2388" s="696"/>
      <c r="OEE2388" s="696"/>
      <c r="OEF2388" s="697"/>
      <c r="OEG2388" s="697"/>
      <c r="OEH2388" s="473"/>
      <c r="OEI2388" s="470"/>
      <c r="OEJ2388" s="470"/>
      <c r="OEK2388" s="470"/>
      <c r="OEL2388" s="677"/>
      <c r="OEM2388" s="470"/>
      <c r="OEN2388" s="467"/>
      <c r="OEO2388" s="559"/>
      <c r="OEP2388" s="467"/>
      <c r="OEQ2388" s="467"/>
      <c r="OER2388" s="467"/>
      <c r="OES2388" s="467"/>
      <c r="OET2388" s="467"/>
      <c r="OEU2388" s="467"/>
      <c r="OEV2388" s="467"/>
      <c r="OEW2388" s="467"/>
      <c r="OEX2388" s="467"/>
      <c r="OEY2388" s="467"/>
      <c r="OEZ2388" s="467"/>
      <c r="OFA2388" s="467"/>
      <c r="OFB2388" s="467"/>
      <c r="OFC2388" s="467"/>
      <c r="OFD2388" s="467"/>
      <c r="OFE2388" s="467"/>
      <c r="OFF2388" s="467"/>
      <c r="OFG2388" s="467"/>
      <c r="OFH2388" s="467"/>
      <c r="OFI2388" s="467"/>
      <c r="OFJ2388" s="467"/>
      <c r="OFK2388" s="467"/>
      <c r="OFL2388" s="1055"/>
      <c r="OFM2388" s="695"/>
      <c r="OFN2388" s="696"/>
      <c r="OFO2388" s="696"/>
      <c r="OFP2388" s="697"/>
      <c r="OFQ2388" s="697"/>
      <c r="OFR2388" s="473"/>
      <c r="OFS2388" s="470"/>
      <c r="OFT2388" s="470"/>
      <c r="OFU2388" s="470"/>
      <c r="OFV2388" s="677"/>
      <c r="OFW2388" s="470"/>
      <c r="OFX2388" s="467"/>
      <c r="OFY2388" s="559"/>
      <c r="OFZ2388" s="467"/>
      <c r="OGA2388" s="467"/>
      <c r="OGB2388" s="467"/>
      <c r="OGC2388" s="467"/>
      <c r="OGD2388" s="467"/>
      <c r="OGE2388" s="467"/>
      <c r="OGF2388" s="467"/>
      <c r="OGG2388" s="467"/>
      <c r="OGH2388" s="467"/>
      <c r="OGI2388" s="467"/>
      <c r="OGJ2388" s="467"/>
      <c r="OGK2388" s="467"/>
      <c r="OGL2388" s="467"/>
      <c r="OGM2388" s="467"/>
      <c r="OGN2388" s="467"/>
      <c r="OGO2388" s="467"/>
      <c r="OGP2388" s="467"/>
      <c r="OGQ2388" s="467"/>
      <c r="OGR2388" s="467"/>
      <c r="OGS2388" s="467"/>
      <c r="OGT2388" s="467"/>
      <c r="OGU2388" s="467"/>
      <c r="OGV2388" s="1055"/>
      <c r="OGW2388" s="695"/>
      <c r="OGX2388" s="696"/>
      <c r="OGY2388" s="696"/>
      <c r="OGZ2388" s="697"/>
      <c r="OHA2388" s="697"/>
      <c r="OHB2388" s="473"/>
      <c r="OHC2388" s="470"/>
      <c r="OHD2388" s="470"/>
      <c r="OHE2388" s="470"/>
      <c r="OHF2388" s="677"/>
      <c r="OHG2388" s="470"/>
      <c r="OHH2388" s="467"/>
      <c r="OHI2388" s="559"/>
      <c r="OHJ2388" s="467"/>
      <c r="OHK2388" s="467"/>
      <c r="OHL2388" s="467"/>
      <c r="OHM2388" s="467"/>
      <c r="OHN2388" s="467"/>
      <c r="OHO2388" s="467"/>
      <c r="OHP2388" s="467"/>
      <c r="OHQ2388" s="467"/>
      <c r="OHR2388" s="467"/>
      <c r="OHS2388" s="467"/>
      <c r="OHT2388" s="467"/>
      <c r="OHU2388" s="467"/>
      <c r="OHV2388" s="467"/>
      <c r="OHW2388" s="467"/>
      <c r="OHX2388" s="467"/>
      <c r="OHY2388" s="467"/>
      <c r="OHZ2388" s="467"/>
      <c r="OIA2388" s="467"/>
      <c r="OIB2388" s="467"/>
      <c r="OIC2388" s="467"/>
      <c r="OID2388" s="467"/>
      <c r="OIE2388" s="467"/>
      <c r="OIF2388" s="1055"/>
      <c r="OIG2388" s="695"/>
      <c r="OIH2388" s="696"/>
      <c r="OII2388" s="696"/>
      <c r="OIJ2388" s="697"/>
      <c r="OIK2388" s="697"/>
      <c r="OIL2388" s="473"/>
      <c r="OIM2388" s="470"/>
      <c r="OIN2388" s="470"/>
      <c r="OIO2388" s="470"/>
      <c r="OIP2388" s="677"/>
      <c r="OIQ2388" s="470"/>
      <c r="OIR2388" s="467"/>
      <c r="OIS2388" s="559"/>
      <c r="OIT2388" s="467"/>
      <c r="OIU2388" s="467"/>
      <c r="OIV2388" s="467"/>
      <c r="OIW2388" s="467"/>
      <c r="OIX2388" s="467"/>
      <c r="OIY2388" s="467"/>
      <c r="OIZ2388" s="467"/>
      <c r="OJA2388" s="467"/>
      <c r="OJB2388" s="467"/>
      <c r="OJC2388" s="467"/>
      <c r="OJD2388" s="467"/>
      <c r="OJE2388" s="467"/>
      <c r="OJF2388" s="467"/>
      <c r="OJG2388" s="467"/>
      <c r="OJH2388" s="467"/>
      <c r="OJI2388" s="467"/>
      <c r="OJJ2388" s="467"/>
      <c r="OJK2388" s="467"/>
      <c r="OJL2388" s="467"/>
      <c r="OJM2388" s="467"/>
      <c r="OJN2388" s="467"/>
      <c r="OJO2388" s="467"/>
      <c r="OJP2388" s="1055"/>
      <c r="OJQ2388" s="695"/>
      <c r="OJR2388" s="696"/>
      <c r="OJS2388" s="696"/>
      <c r="OJT2388" s="697"/>
      <c r="OJU2388" s="697"/>
      <c r="OJV2388" s="473"/>
      <c r="OJW2388" s="470"/>
      <c r="OJX2388" s="470"/>
      <c r="OJY2388" s="470"/>
      <c r="OJZ2388" s="677"/>
      <c r="OKA2388" s="470"/>
      <c r="OKB2388" s="467"/>
      <c r="OKC2388" s="559"/>
      <c r="OKD2388" s="467"/>
      <c r="OKE2388" s="467"/>
      <c r="OKF2388" s="467"/>
      <c r="OKG2388" s="467"/>
      <c r="OKH2388" s="467"/>
      <c r="OKI2388" s="467"/>
      <c r="OKJ2388" s="467"/>
      <c r="OKK2388" s="467"/>
      <c r="OKL2388" s="467"/>
      <c r="OKM2388" s="467"/>
      <c r="OKN2388" s="467"/>
      <c r="OKO2388" s="467"/>
      <c r="OKP2388" s="467"/>
      <c r="OKQ2388" s="467"/>
      <c r="OKR2388" s="467"/>
      <c r="OKS2388" s="467"/>
      <c r="OKT2388" s="467"/>
      <c r="OKU2388" s="467"/>
      <c r="OKV2388" s="467"/>
      <c r="OKW2388" s="467"/>
      <c r="OKX2388" s="467"/>
      <c r="OKY2388" s="467"/>
      <c r="OKZ2388" s="1055"/>
      <c r="OLA2388" s="695"/>
      <c r="OLB2388" s="696"/>
      <c r="OLC2388" s="696"/>
      <c r="OLD2388" s="697"/>
      <c r="OLE2388" s="697"/>
      <c r="OLF2388" s="473"/>
      <c r="OLG2388" s="470"/>
      <c r="OLH2388" s="470"/>
      <c r="OLI2388" s="470"/>
      <c r="OLJ2388" s="677"/>
      <c r="OLK2388" s="470"/>
      <c r="OLL2388" s="467"/>
      <c r="OLM2388" s="559"/>
      <c r="OLN2388" s="467"/>
      <c r="OLO2388" s="467"/>
      <c r="OLP2388" s="467"/>
      <c r="OLQ2388" s="467"/>
      <c r="OLR2388" s="467"/>
      <c r="OLS2388" s="467"/>
      <c r="OLT2388" s="467"/>
      <c r="OLU2388" s="467"/>
      <c r="OLV2388" s="467"/>
      <c r="OLW2388" s="467"/>
      <c r="OLX2388" s="467"/>
      <c r="OLY2388" s="467"/>
      <c r="OLZ2388" s="467"/>
      <c r="OMA2388" s="467"/>
      <c r="OMB2388" s="467"/>
      <c r="OMC2388" s="467"/>
      <c r="OMD2388" s="467"/>
      <c r="OME2388" s="467"/>
      <c r="OMF2388" s="467"/>
      <c r="OMG2388" s="467"/>
      <c r="OMH2388" s="467"/>
      <c r="OMI2388" s="467"/>
      <c r="OMJ2388" s="1055"/>
      <c r="OMK2388" s="695"/>
      <c r="OML2388" s="696"/>
      <c r="OMM2388" s="696"/>
      <c r="OMN2388" s="697"/>
      <c r="OMO2388" s="697"/>
      <c r="OMP2388" s="473"/>
      <c r="OMQ2388" s="470"/>
      <c r="OMR2388" s="470"/>
      <c r="OMS2388" s="470"/>
      <c r="OMT2388" s="677"/>
      <c r="OMU2388" s="470"/>
      <c r="OMV2388" s="467"/>
      <c r="OMW2388" s="559"/>
      <c r="OMX2388" s="467"/>
      <c r="OMY2388" s="467"/>
      <c r="OMZ2388" s="467"/>
      <c r="ONA2388" s="467"/>
      <c r="ONB2388" s="467"/>
      <c r="ONC2388" s="467"/>
      <c r="OND2388" s="467"/>
      <c r="ONE2388" s="467"/>
      <c r="ONF2388" s="467"/>
      <c r="ONG2388" s="467"/>
      <c r="ONH2388" s="467"/>
      <c r="ONI2388" s="467"/>
      <c r="ONJ2388" s="467"/>
      <c r="ONK2388" s="467"/>
      <c r="ONL2388" s="467"/>
      <c r="ONM2388" s="467"/>
      <c r="ONN2388" s="467"/>
      <c r="ONO2388" s="467"/>
      <c r="ONP2388" s="467"/>
      <c r="ONQ2388" s="467"/>
      <c r="ONR2388" s="467"/>
      <c r="ONS2388" s="467"/>
      <c r="ONT2388" s="1055"/>
      <c r="ONU2388" s="695"/>
      <c r="ONV2388" s="696"/>
      <c r="ONW2388" s="696"/>
      <c r="ONX2388" s="697"/>
      <c r="ONY2388" s="697"/>
      <c r="ONZ2388" s="473"/>
      <c r="OOA2388" s="470"/>
      <c r="OOB2388" s="470"/>
      <c r="OOC2388" s="470"/>
      <c r="OOD2388" s="677"/>
      <c r="OOE2388" s="470"/>
      <c r="OOF2388" s="467"/>
      <c r="OOG2388" s="559"/>
      <c r="OOH2388" s="467"/>
      <c r="OOI2388" s="467"/>
      <c r="OOJ2388" s="467"/>
      <c r="OOK2388" s="467"/>
      <c r="OOL2388" s="467"/>
      <c r="OOM2388" s="467"/>
      <c r="OON2388" s="467"/>
      <c r="OOO2388" s="467"/>
      <c r="OOP2388" s="467"/>
      <c r="OOQ2388" s="467"/>
      <c r="OOR2388" s="467"/>
      <c r="OOS2388" s="467"/>
      <c r="OOT2388" s="467"/>
      <c r="OOU2388" s="467"/>
      <c r="OOV2388" s="467"/>
      <c r="OOW2388" s="467"/>
      <c r="OOX2388" s="467"/>
      <c r="OOY2388" s="467"/>
      <c r="OOZ2388" s="467"/>
      <c r="OPA2388" s="467"/>
      <c r="OPB2388" s="467"/>
      <c r="OPC2388" s="467"/>
      <c r="OPD2388" s="1055"/>
      <c r="OPE2388" s="695"/>
      <c r="OPF2388" s="696"/>
      <c r="OPG2388" s="696"/>
      <c r="OPH2388" s="697"/>
      <c r="OPI2388" s="697"/>
      <c r="OPJ2388" s="473"/>
      <c r="OPK2388" s="470"/>
      <c r="OPL2388" s="470"/>
      <c r="OPM2388" s="470"/>
      <c r="OPN2388" s="677"/>
      <c r="OPO2388" s="470"/>
      <c r="OPP2388" s="467"/>
      <c r="OPQ2388" s="559"/>
      <c r="OPR2388" s="467"/>
      <c r="OPS2388" s="467"/>
      <c r="OPT2388" s="467"/>
      <c r="OPU2388" s="467"/>
      <c r="OPV2388" s="467"/>
      <c r="OPW2388" s="467"/>
      <c r="OPX2388" s="467"/>
      <c r="OPY2388" s="467"/>
      <c r="OPZ2388" s="467"/>
      <c r="OQA2388" s="467"/>
      <c r="OQB2388" s="467"/>
      <c r="OQC2388" s="467"/>
      <c r="OQD2388" s="467"/>
      <c r="OQE2388" s="467"/>
      <c r="OQF2388" s="467"/>
      <c r="OQG2388" s="467"/>
      <c r="OQH2388" s="467"/>
      <c r="OQI2388" s="467"/>
      <c r="OQJ2388" s="467"/>
      <c r="OQK2388" s="467"/>
      <c r="OQL2388" s="467"/>
      <c r="OQM2388" s="467"/>
      <c r="OQN2388" s="1055"/>
      <c r="OQO2388" s="695"/>
      <c r="OQP2388" s="696"/>
      <c r="OQQ2388" s="696"/>
      <c r="OQR2388" s="697"/>
      <c r="OQS2388" s="697"/>
      <c r="OQT2388" s="473"/>
      <c r="OQU2388" s="470"/>
      <c r="OQV2388" s="470"/>
      <c r="OQW2388" s="470"/>
      <c r="OQX2388" s="677"/>
      <c r="OQY2388" s="470"/>
      <c r="OQZ2388" s="467"/>
      <c r="ORA2388" s="559"/>
      <c r="ORB2388" s="467"/>
      <c r="ORC2388" s="467"/>
      <c r="ORD2388" s="467"/>
      <c r="ORE2388" s="467"/>
      <c r="ORF2388" s="467"/>
      <c r="ORG2388" s="467"/>
      <c r="ORH2388" s="467"/>
      <c r="ORI2388" s="467"/>
      <c r="ORJ2388" s="467"/>
      <c r="ORK2388" s="467"/>
      <c r="ORL2388" s="467"/>
      <c r="ORM2388" s="467"/>
      <c r="ORN2388" s="467"/>
      <c r="ORO2388" s="467"/>
      <c r="ORP2388" s="467"/>
      <c r="ORQ2388" s="467"/>
      <c r="ORR2388" s="467"/>
      <c r="ORS2388" s="467"/>
      <c r="ORT2388" s="467"/>
      <c r="ORU2388" s="467"/>
      <c r="ORV2388" s="467"/>
      <c r="ORW2388" s="467"/>
      <c r="ORX2388" s="1055"/>
      <c r="ORY2388" s="695"/>
      <c r="ORZ2388" s="696"/>
      <c r="OSA2388" s="696"/>
      <c r="OSB2388" s="697"/>
      <c r="OSC2388" s="697"/>
      <c r="OSD2388" s="473"/>
      <c r="OSE2388" s="470"/>
      <c r="OSF2388" s="470"/>
      <c r="OSG2388" s="470"/>
      <c r="OSH2388" s="677"/>
      <c r="OSI2388" s="470"/>
      <c r="OSJ2388" s="467"/>
      <c r="OSK2388" s="559"/>
      <c r="OSL2388" s="467"/>
      <c r="OSM2388" s="467"/>
      <c r="OSN2388" s="467"/>
      <c r="OSO2388" s="467"/>
      <c r="OSP2388" s="467"/>
      <c r="OSQ2388" s="467"/>
      <c r="OSR2388" s="467"/>
      <c r="OSS2388" s="467"/>
      <c r="OST2388" s="467"/>
      <c r="OSU2388" s="467"/>
      <c r="OSV2388" s="467"/>
      <c r="OSW2388" s="467"/>
      <c r="OSX2388" s="467"/>
      <c r="OSY2388" s="467"/>
      <c r="OSZ2388" s="467"/>
      <c r="OTA2388" s="467"/>
      <c r="OTB2388" s="467"/>
      <c r="OTC2388" s="467"/>
      <c r="OTD2388" s="467"/>
      <c r="OTE2388" s="467"/>
      <c r="OTF2388" s="467"/>
      <c r="OTG2388" s="467"/>
      <c r="OTH2388" s="1055"/>
      <c r="OTI2388" s="695"/>
      <c r="OTJ2388" s="696"/>
      <c r="OTK2388" s="696"/>
      <c r="OTL2388" s="697"/>
      <c r="OTM2388" s="697"/>
      <c r="OTN2388" s="473"/>
      <c r="OTO2388" s="470"/>
      <c r="OTP2388" s="470"/>
      <c r="OTQ2388" s="470"/>
      <c r="OTR2388" s="677"/>
      <c r="OTS2388" s="470"/>
      <c r="OTT2388" s="467"/>
      <c r="OTU2388" s="559"/>
      <c r="OTV2388" s="467"/>
      <c r="OTW2388" s="467"/>
      <c r="OTX2388" s="467"/>
      <c r="OTY2388" s="467"/>
      <c r="OTZ2388" s="467"/>
      <c r="OUA2388" s="467"/>
      <c r="OUB2388" s="467"/>
      <c r="OUC2388" s="467"/>
      <c r="OUD2388" s="467"/>
      <c r="OUE2388" s="467"/>
      <c r="OUF2388" s="467"/>
      <c r="OUG2388" s="467"/>
      <c r="OUH2388" s="467"/>
      <c r="OUI2388" s="467"/>
      <c r="OUJ2388" s="467"/>
      <c r="OUK2388" s="467"/>
      <c r="OUL2388" s="467"/>
      <c r="OUM2388" s="467"/>
      <c r="OUN2388" s="467"/>
      <c r="OUO2388" s="467"/>
      <c r="OUP2388" s="467"/>
      <c r="OUQ2388" s="467"/>
      <c r="OUR2388" s="1055"/>
      <c r="OUS2388" s="695"/>
      <c r="OUT2388" s="696"/>
      <c r="OUU2388" s="696"/>
      <c r="OUV2388" s="697"/>
      <c r="OUW2388" s="697"/>
      <c r="OUX2388" s="473"/>
      <c r="OUY2388" s="470"/>
      <c r="OUZ2388" s="470"/>
      <c r="OVA2388" s="470"/>
      <c r="OVB2388" s="677"/>
      <c r="OVC2388" s="470"/>
      <c r="OVD2388" s="467"/>
      <c r="OVE2388" s="559"/>
      <c r="OVF2388" s="467"/>
      <c r="OVG2388" s="467"/>
      <c r="OVH2388" s="467"/>
      <c r="OVI2388" s="467"/>
      <c r="OVJ2388" s="467"/>
      <c r="OVK2388" s="467"/>
      <c r="OVL2388" s="467"/>
      <c r="OVM2388" s="467"/>
      <c r="OVN2388" s="467"/>
      <c r="OVO2388" s="467"/>
      <c r="OVP2388" s="467"/>
      <c r="OVQ2388" s="467"/>
      <c r="OVR2388" s="467"/>
      <c r="OVS2388" s="467"/>
      <c r="OVT2388" s="467"/>
      <c r="OVU2388" s="467"/>
      <c r="OVV2388" s="467"/>
      <c r="OVW2388" s="467"/>
      <c r="OVX2388" s="467"/>
      <c r="OVY2388" s="467"/>
      <c r="OVZ2388" s="467"/>
      <c r="OWA2388" s="467"/>
      <c r="OWB2388" s="1055"/>
      <c r="OWC2388" s="695"/>
      <c r="OWD2388" s="696"/>
      <c r="OWE2388" s="696"/>
      <c r="OWF2388" s="697"/>
      <c r="OWG2388" s="697"/>
      <c r="OWH2388" s="473"/>
      <c r="OWI2388" s="470"/>
      <c r="OWJ2388" s="470"/>
      <c r="OWK2388" s="470"/>
      <c r="OWL2388" s="677"/>
      <c r="OWM2388" s="470"/>
      <c r="OWN2388" s="467"/>
      <c r="OWO2388" s="559"/>
      <c r="OWP2388" s="467"/>
      <c r="OWQ2388" s="467"/>
      <c r="OWR2388" s="467"/>
      <c r="OWS2388" s="467"/>
      <c r="OWT2388" s="467"/>
      <c r="OWU2388" s="467"/>
      <c r="OWV2388" s="467"/>
      <c r="OWW2388" s="467"/>
      <c r="OWX2388" s="467"/>
      <c r="OWY2388" s="467"/>
      <c r="OWZ2388" s="467"/>
      <c r="OXA2388" s="467"/>
      <c r="OXB2388" s="467"/>
      <c r="OXC2388" s="467"/>
      <c r="OXD2388" s="467"/>
      <c r="OXE2388" s="467"/>
      <c r="OXF2388" s="467"/>
      <c r="OXG2388" s="467"/>
      <c r="OXH2388" s="467"/>
      <c r="OXI2388" s="467"/>
      <c r="OXJ2388" s="467"/>
      <c r="OXK2388" s="467"/>
      <c r="OXL2388" s="1055"/>
      <c r="OXM2388" s="695"/>
      <c r="OXN2388" s="696"/>
      <c r="OXO2388" s="696"/>
      <c r="OXP2388" s="697"/>
      <c r="OXQ2388" s="697"/>
      <c r="OXR2388" s="473"/>
      <c r="OXS2388" s="470"/>
      <c r="OXT2388" s="470"/>
      <c r="OXU2388" s="470"/>
      <c r="OXV2388" s="677"/>
      <c r="OXW2388" s="470"/>
      <c r="OXX2388" s="467"/>
      <c r="OXY2388" s="559"/>
      <c r="OXZ2388" s="467"/>
      <c r="OYA2388" s="467"/>
      <c r="OYB2388" s="467"/>
      <c r="OYC2388" s="467"/>
      <c r="OYD2388" s="467"/>
      <c r="OYE2388" s="467"/>
      <c r="OYF2388" s="467"/>
      <c r="OYG2388" s="467"/>
      <c r="OYH2388" s="467"/>
      <c r="OYI2388" s="467"/>
      <c r="OYJ2388" s="467"/>
      <c r="OYK2388" s="467"/>
      <c r="OYL2388" s="467"/>
      <c r="OYM2388" s="467"/>
      <c r="OYN2388" s="467"/>
      <c r="OYO2388" s="467"/>
      <c r="OYP2388" s="467"/>
      <c r="OYQ2388" s="467"/>
      <c r="OYR2388" s="467"/>
      <c r="OYS2388" s="467"/>
      <c r="OYT2388" s="467"/>
      <c r="OYU2388" s="467"/>
      <c r="OYV2388" s="1055"/>
      <c r="OYW2388" s="695"/>
      <c r="OYX2388" s="696"/>
      <c r="OYY2388" s="696"/>
      <c r="OYZ2388" s="697"/>
      <c r="OZA2388" s="697"/>
      <c r="OZB2388" s="473"/>
      <c r="OZC2388" s="470"/>
      <c r="OZD2388" s="470"/>
      <c r="OZE2388" s="470"/>
      <c r="OZF2388" s="677"/>
      <c r="OZG2388" s="470"/>
      <c r="OZH2388" s="467"/>
      <c r="OZI2388" s="559"/>
      <c r="OZJ2388" s="467"/>
      <c r="OZK2388" s="467"/>
      <c r="OZL2388" s="467"/>
      <c r="OZM2388" s="467"/>
      <c r="OZN2388" s="467"/>
      <c r="OZO2388" s="467"/>
      <c r="OZP2388" s="467"/>
      <c r="OZQ2388" s="467"/>
      <c r="OZR2388" s="467"/>
      <c r="OZS2388" s="467"/>
      <c r="OZT2388" s="467"/>
      <c r="OZU2388" s="467"/>
      <c r="OZV2388" s="467"/>
      <c r="OZW2388" s="467"/>
      <c r="OZX2388" s="467"/>
      <c r="OZY2388" s="467"/>
      <c r="OZZ2388" s="467"/>
      <c r="PAA2388" s="467"/>
      <c r="PAB2388" s="467"/>
      <c r="PAC2388" s="467"/>
      <c r="PAD2388" s="467"/>
      <c r="PAE2388" s="467"/>
      <c r="PAF2388" s="1055"/>
      <c r="PAG2388" s="695"/>
      <c r="PAH2388" s="696"/>
      <c r="PAI2388" s="696"/>
      <c r="PAJ2388" s="697"/>
      <c r="PAK2388" s="697"/>
      <c r="PAL2388" s="473"/>
      <c r="PAM2388" s="470"/>
      <c r="PAN2388" s="470"/>
      <c r="PAO2388" s="470"/>
      <c r="PAP2388" s="677"/>
      <c r="PAQ2388" s="470"/>
      <c r="PAR2388" s="467"/>
      <c r="PAS2388" s="559"/>
      <c r="PAT2388" s="467"/>
      <c r="PAU2388" s="467"/>
      <c r="PAV2388" s="467"/>
      <c r="PAW2388" s="467"/>
      <c r="PAX2388" s="467"/>
      <c r="PAY2388" s="467"/>
      <c r="PAZ2388" s="467"/>
      <c r="PBA2388" s="467"/>
      <c r="PBB2388" s="467"/>
      <c r="PBC2388" s="467"/>
      <c r="PBD2388" s="467"/>
      <c r="PBE2388" s="467"/>
      <c r="PBF2388" s="467"/>
      <c r="PBG2388" s="467"/>
      <c r="PBH2388" s="467"/>
      <c r="PBI2388" s="467"/>
      <c r="PBJ2388" s="467"/>
      <c r="PBK2388" s="467"/>
      <c r="PBL2388" s="467"/>
      <c r="PBM2388" s="467"/>
      <c r="PBN2388" s="467"/>
      <c r="PBO2388" s="467"/>
      <c r="PBP2388" s="1055"/>
      <c r="PBQ2388" s="695"/>
      <c r="PBR2388" s="696"/>
      <c r="PBS2388" s="696"/>
      <c r="PBT2388" s="697"/>
      <c r="PBU2388" s="697"/>
      <c r="PBV2388" s="473"/>
      <c r="PBW2388" s="470"/>
      <c r="PBX2388" s="470"/>
      <c r="PBY2388" s="470"/>
      <c r="PBZ2388" s="677"/>
      <c r="PCA2388" s="470"/>
      <c r="PCB2388" s="467"/>
      <c r="PCC2388" s="559"/>
      <c r="PCD2388" s="467"/>
      <c r="PCE2388" s="467"/>
      <c r="PCF2388" s="467"/>
      <c r="PCG2388" s="467"/>
      <c r="PCH2388" s="467"/>
      <c r="PCI2388" s="467"/>
      <c r="PCJ2388" s="467"/>
      <c r="PCK2388" s="467"/>
      <c r="PCL2388" s="467"/>
      <c r="PCM2388" s="467"/>
      <c r="PCN2388" s="467"/>
      <c r="PCO2388" s="467"/>
      <c r="PCP2388" s="467"/>
      <c r="PCQ2388" s="467"/>
      <c r="PCR2388" s="467"/>
      <c r="PCS2388" s="467"/>
      <c r="PCT2388" s="467"/>
      <c r="PCU2388" s="467"/>
      <c r="PCV2388" s="467"/>
      <c r="PCW2388" s="467"/>
      <c r="PCX2388" s="467"/>
      <c r="PCY2388" s="467"/>
      <c r="PCZ2388" s="1055"/>
      <c r="PDA2388" s="695"/>
      <c r="PDB2388" s="696"/>
      <c r="PDC2388" s="696"/>
      <c r="PDD2388" s="697"/>
      <c r="PDE2388" s="697"/>
      <c r="PDF2388" s="473"/>
      <c r="PDG2388" s="470"/>
      <c r="PDH2388" s="470"/>
      <c r="PDI2388" s="470"/>
      <c r="PDJ2388" s="677"/>
      <c r="PDK2388" s="470"/>
      <c r="PDL2388" s="467"/>
      <c r="PDM2388" s="559"/>
      <c r="PDN2388" s="467"/>
      <c r="PDO2388" s="467"/>
      <c r="PDP2388" s="467"/>
      <c r="PDQ2388" s="467"/>
      <c r="PDR2388" s="467"/>
      <c r="PDS2388" s="467"/>
      <c r="PDT2388" s="467"/>
      <c r="PDU2388" s="467"/>
      <c r="PDV2388" s="467"/>
      <c r="PDW2388" s="467"/>
      <c r="PDX2388" s="467"/>
      <c r="PDY2388" s="467"/>
      <c r="PDZ2388" s="467"/>
      <c r="PEA2388" s="467"/>
      <c r="PEB2388" s="467"/>
      <c r="PEC2388" s="467"/>
      <c r="PED2388" s="467"/>
      <c r="PEE2388" s="467"/>
      <c r="PEF2388" s="467"/>
      <c r="PEG2388" s="467"/>
      <c r="PEH2388" s="467"/>
      <c r="PEI2388" s="467"/>
      <c r="PEJ2388" s="1055"/>
      <c r="PEK2388" s="695"/>
      <c r="PEL2388" s="696"/>
      <c r="PEM2388" s="696"/>
      <c r="PEN2388" s="697"/>
      <c r="PEO2388" s="697"/>
      <c r="PEP2388" s="473"/>
      <c r="PEQ2388" s="470"/>
      <c r="PER2388" s="470"/>
      <c r="PES2388" s="470"/>
      <c r="PET2388" s="677"/>
      <c r="PEU2388" s="470"/>
      <c r="PEV2388" s="467"/>
      <c r="PEW2388" s="559"/>
      <c r="PEX2388" s="467"/>
      <c r="PEY2388" s="467"/>
      <c r="PEZ2388" s="467"/>
      <c r="PFA2388" s="467"/>
      <c r="PFB2388" s="467"/>
      <c r="PFC2388" s="467"/>
      <c r="PFD2388" s="467"/>
      <c r="PFE2388" s="467"/>
      <c r="PFF2388" s="467"/>
      <c r="PFG2388" s="467"/>
      <c r="PFH2388" s="467"/>
      <c r="PFI2388" s="467"/>
      <c r="PFJ2388" s="467"/>
      <c r="PFK2388" s="467"/>
      <c r="PFL2388" s="467"/>
      <c r="PFM2388" s="467"/>
      <c r="PFN2388" s="467"/>
      <c r="PFO2388" s="467"/>
      <c r="PFP2388" s="467"/>
      <c r="PFQ2388" s="467"/>
      <c r="PFR2388" s="467"/>
      <c r="PFS2388" s="467"/>
      <c r="PFT2388" s="1055"/>
      <c r="PFU2388" s="695"/>
      <c r="PFV2388" s="696"/>
      <c r="PFW2388" s="696"/>
      <c r="PFX2388" s="697"/>
      <c r="PFY2388" s="697"/>
      <c r="PFZ2388" s="473"/>
      <c r="PGA2388" s="470"/>
      <c r="PGB2388" s="470"/>
      <c r="PGC2388" s="470"/>
      <c r="PGD2388" s="677"/>
      <c r="PGE2388" s="470"/>
      <c r="PGF2388" s="467"/>
      <c r="PGG2388" s="559"/>
      <c r="PGH2388" s="467"/>
      <c r="PGI2388" s="467"/>
      <c r="PGJ2388" s="467"/>
      <c r="PGK2388" s="467"/>
      <c r="PGL2388" s="467"/>
      <c r="PGM2388" s="467"/>
      <c r="PGN2388" s="467"/>
      <c r="PGO2388" s="467"/>
      <c r="PGP2388" s="467"/>
      <c r="PGQ2388" s="467"/>
      <c r="PGR2388" s="467"/>
      <c r="PGS2388" s="467"/>
      <c r="PGT2388" s="467"/>
      <c r="PGU2388" s="467"/>
      <c r="PGV2388" s="467"/>
      <c r="PGW2388" s="467"/>
      <c r="PGX2388" s="467"/>
      <c r="PGY2388" s="467"/>
      <c r="PGZ2388" s="467"/>
      <c r="PHA2388" s="467"/>
      <c r="PHB2388" s="467"/>
      <c r="PHC2388" s="467"/>
      <c r="PHD2388" s="1055"/>
      <c r="PHE2388" s="695"/>
      <c r="PHF2388" s="696"/>
      <c r="PHG2388" s="696"/>
      <c r="PHH2388" s="697"/>
      <c r="PHI2388" s="697"/>
      <c r="PHJ2388" s="473"/>
      <c r="PHK2388" s="470"/>
      <c r="PHL2388" s="470"/>
      <c r="PHM2388" s="470"/>
      <c r="PHN2388" s="677"/>
      <c r="PHO2388" s="470"/>
      <c r="PHP2388" s="467"/>
      <c r="PHQ2388" s="559"/>
      <c r="PHR2388" s="467"/>
      <c r="PHS2388" s="467"/>
      <c r="PHT2388" s="467"/>
      <c r="PHU2388" s="467"/>
      <c r="PHV2388" s="467"/>
      <c r="PHW2388" s="467"/>
      <c r="PHX2388" s="467"/>
      <c r="PHY2388" s="467"/>
      <c r="PHZ2388" s="467"/>
      <c r="PIA2388" s="467"/>
      <c r="PIB2388" s="467"/>
      <c r="PIC2388" s="467"/>
      <c r="PID2388" s="467"/>
      <c r="PIE2388" s="467"/>
      <c r="PIF2388" s="467"/>
      <c r="PIG2388" s="467"/>
      <c r="PIH2388" s="467"/>
      <c r="PII2388" s="467"/>
      <c r="PIJ2388" s="467"/>
      <c r="PIK2388" s="467"/>
      <c r="PIL2388" s="467"/>
      <c r="PIM2388" s="467"/>
      <c r="PIN2388" s="1055"/>
      <c r="PIO2388" s="695"/>
      <c r="PIP2388" s="696"/>
      <c r="PIQ2388" s="696"/>
      <c r="PIR2388" s="697"/>
      <c r="PIS2388" s="697"/>
      <c r="PIT2388" s="473"/>
      <c r="PIU2388" s="470"/>
      <c r="PIV2388" s="470"/>
      <c r="PIW2388" s="470"/>
      <c r="PIX2388" s="677"/>
      <c r="PIY2388" s="470"/>
      <c r="PIZ2388" s="467"/>
      <c r="PJA2388" s="559"/>
      <c r="PJB2388" s="467"/>
      <c r="PJC2388" s="467"/>
      <c r="PJD2388" s="467"/>
      <c r="PJE2388" s="467"/>
      <c r="PJF2388" s="467"/>
      <c r="PJG2388" s="467"/>
      <c r="PJH2388" s="467"/>
      <c r="PJI2388" s="467"/>
      <c r="PJJ2388" s="467"/>
      <c r="PJK2388" s="467"/>
      <c r="PJL2388" s="467"/>
      <c r="PJM2388" s="467"/>
      <c r="PJN2388" s="467"/>
      <c r="PJO2388" s="467"/>
      <c r="PJP2388" s="467"/>
      <c r="PJQ2388" s="467"/>
      <c r="PJR2388" s="467"/>
      <c r="PJS2388" s="467"/>
      <c r="PJT2388" s="467"/>
      <c r="PJU2388" s="467"/>
      <c r="PJV2388" s="467"/>
      <c r="PJW2388" s="467"/>
      <c r="PJX2388" s="1055"/>
      <c r="PJY2388" s="695"/>
      <c r="PJZ2388" s="696"/>
      <c r="PKA2388" s="696"/>
      <c r="PKB2388" s="697"/>
      <c r="PKC2388" s="697"/>
      <c r="PKD2388" s="473"/>
      <c r="PKE2388" s="470"/>
      <c r="PKF2388" s="470"/>
      <c r="PKG2388" s="470"/>
      <c r="PKH2388" s="677"/>
      <c r="PKI2388" s="470"/>
      <c r="PKJ2388" s="467"/>
      <c r="PKK2388" s="559"/>
      <c r="PKL2388" s="467"/>
      <c r="PKM2388" s="467"/>
      <c r="PKN2388" s="467"/>
      <c r="PKO2388" s="467"/>
      <c r="PKP2388" s="467"/>
      <c r="PKQ2388" s="467"/>
      <c r="PKR2388" s="467"/>
      <c r="PKS2388" s="467"/>
      <c r="PKT2388" s="467"/>
      <c r="PKU2388" s="467"/>
      <c r="PKV2388" s="467"/>
      <c r="PKW2388" s="467"/>
      <c r="PKX2388" s="467"/>
      <c r="PKY2388" s="467"/>
      <c r="PKZ2388" s="467"/>
      <c r="PLA2388" s="467"/>
      <c r="PLB2388" s="467"/>
      <c r="PLC2388" s="467"/>
      <c r="PLD2388" s="467"/>
      <c r="PLE2388" s="467"/>
      <c r="PLF2388" s="467"/>
      <c r="PLG2388" s="467"/>
      <c r="PLH2388" s="1055"/>
      <c r="PLI2388" s="695"/>
      <c r="PLJ2388" s="696"/>
      <c r="PLK2388" s="696"/>
      <c r="PLL2388" s="697"/>
      <c r="PLM2388" s="697"/>
      <c r="PLN2388" s="473"/>
      <c r="PLO2388" s="470"/>
      <c r="PLP2388" s="470"/>
      <c r="PLQ2388" s="470"/>
      <c r="PLR2388" s="677"/>
      <c r="PLS2388" s="470"/>
      <c r="PLT2388" s="467"/>
      <c r="PLU2388" s="559"/>
      <c r="PLV2388" s="467"/>
      <c r="PLW2388" s="467"/>
      <c r="PLX2388" s="467"/>
      <c r="PLY2388" s="467"/>
      <c r="PLZ2388" s="467"/>
      <c r="PMA2388" s="467"/>
      <c r="PMB2388" s="467"/>
      <c r="PMC2388" s="467"/>
      <c r="PMD2388" s="467"/>
      <c r="PME2388" s="467"/>
      <c r="PMF2388" s="467"/>
      <c r="PMG2388" s="467"/>
      <c r="PMH2388" s="467"/>
      <c r="PMI2388" s="467"/>
      <c r="PMJ2388" s="467"/>
      <c r="PMK2388" s="467"/>
      <c r="PML2388" s="467"/>
      <c r="PMM2388" s="467"/>
      <c r="PMN2388" s="467"/>
      <c r="PMO2388" s="467"/>
      <c r="PMP2388" s="467"/>
      <c r="PMQ2388" s="467"/>
      <c r="PMR2388" s="1055"/>
      <c r="PMS2388" s="695"/>
      <c r="PMT2388" s="696"/>
      <c r="PMU2388" s="696"/>
      <c r="PMV2388" s="697"/>
      <c r="PMW2388" s="697"/>
      <c r="PMX2388" s="473"/>
      <c r="PMY2388" s="470"/>
      <c r="PMZ2388" s="470"/>
      <c r="PNA2388" s="470"/>
      <c r="PNB2388" s="677"/>
      <c r="PNC2388" s="470"/>
      <c r="PND2388" s="467"/>
      <c r="PNE2388" s="559"/>
      <c r="PNF2388" s="467"/>
      <c r="PNG2388" s="467"/>
      <c r="PNH2388" s="467"/>
      <c r="PNI2388" s="467"/>
      <c r="PNJ2388" s="467"/>
      <c r="PNK2388" s="467"/>
      <c r="PNL2388" s="467"/>
      <c r="PNM2388" s="467"/>
      <c r="PNN2388" s="467"/>
      <c r="PNO2388" s="467"/>
      <c r="PNP2388" s="467"/>
      <c r="PNQ2388" s="467"/>
      <c r="PNR2388" s="467"/>
      <c r="PNS2388" s="467"/>
      <c r="PNT2388" s="467"/>
      <c r="PNU2388" s="467"/>
      <c r="PNV2388" s="467"/>
      <c r="PNW2388" s="467"/>
      <c r="PNX2388" s="467"/>
      <c r="PNY2388" s="467"/>
      <c r="PNZ2388" s="467"/>
      <c r="POA2388" s="467"/>
      <c r="POB2388" s="1055"/>
      <c r="POC2388" s="695"/>
      <c r="POD2388" s="696"/>
      <c r="POE2388" s="696"/>
      <c r="POF2388" s="697"/>
      <c r="POG2388" s="697"/>
      <c r="POH2388" s="473"/>
      <c r="POI2388" s="470"/>
      <c r="POJ2388" s="470"/>
      <c r="POK2388" s="470"/>
      <c r="POL2388" s="677"/>
      <c r="POM2388" s="470"/>
      <c r="PON2388" s="467"/>
      <c r="POO2388" s="559"/>
      <c r="POP2388" s="467"/>
      <c r="POQ2388" s="467"/>
      <c r="POR2388" s="467"/>
      <c r="POS2388" s="467"/>
      <c r="POT2388" s="467"/>
      <c r="POU2388" s="467"/>
      <c r="POV2388" s="467"/>
      <c r="POW2388" s="467"/>
      <c r="POX2388" s="467"/>
      <c r="POY2388" s="467"/>
      <c r="POZ2388" s="467"/>
      <c r="PPA2388" s="467"/>
      <c r="PPB2388" s="467"/>
      <c r="PPC2388" s="467"/>
      <c r="PPD2388" s="467"/>
      <c r="PPE2388" s="467"/>
      <c r="PPF2388" s="467"/>
      <c r="PPG2388" s="467"/>
      <c r="PPH2388" s="467"/>
      <c r="PPI2388" s="467"/>
      <c r="PPJ2388" s="467"/>
      <c r="PPK2388" s="467"/>
      <c r="PPL2388" s="1055"/>
      <c r="PPM2388" s="695"/>
      <c r="PPN2388" s="696"/>
      <c r="PPO2388" s="696"/>
      <c r="PPP2388" s="697"/>
      <c r="PPQ2388" s="697"/>
      <c r="PPR2388" s="473"/>
      <c r="PPS2388" s="470"/>
      <c r="PPT2388" s="470"/>
      <c r="PPU2388" s="470"/>
      <c r="PPV2388" s="677"/>
      <c r="PPW2388" s="470"/>
      <c r="PPX2388" s="467"/>
      <c r="PPY2388" s="559"/>
      <c r="PPZ2388" s="467"/>
      <c r="PQA2388" s="467"/>
      <c r="PQB2388" s="467"/>
      <c r="PQC2388" s="467"/>
      <c r="PQD2388" s="467"/>
      <c r="PQE2388" s="467"/>
      <c r="PQF2388" s="467"/>
      <c r="PQG2388" s="467"/>
      <c r="PQH2388" s="467"/>
      <c r="PQI2388" s="467"/>
      <c r="PQJ2388" s="467"/>
      <c r="PQK2388" s="467"/>
      <c r="PQL2388" s="467"/>
      <c r="PQM2388" s="467"/>
      <c r="PQN2388" s="467"/>
      <c r="PQO2388" s="467"/>
      <c r="PQP2388" s="467"/>
      <c r="PQQ2388" s="467"/>
      <c r="PQR2388" s="467"/>
      <c r="PQS2388" s="467"/>
      <c r="PQT2388" s="467"/>
      <c r="PQU2388" s="467"/>
      <c r="PQV2388" s="1055"/>
      <c r="PQW2388" s="695"/>
      <c r="PQX2388" s="696"/>
      <c r="PQY2388" s="696"/>
      <c r="PQZ2388" s="697"/>
      <c r="PRA2388" s="697"/>
      <c r="PRB2388" s="473"/>
      <c r="PRC2388" s="470"/>
      <c r="PRD2388" s="470"/>
      <c r="PRE2388" s="470"/>
      <c r="PRF2388" s="677"/>
      <c r="PRG2388" s="470"/>
      <c r="PRH2388" s="467"/>
      <c r="PRI2388" s="559"/>
      <c r="PRJ2388" s="467"/>
      <c r="PRK2388" s="467"/>
      <c r="PRL2388" s="467"/>
      <c r="PRM2388" s="467"/>
      <c r="PRN2388" s="467"/>
      <c r="PRO2388" s="467"/>
      <c r="PRP2388" s="467"/>
      <c r="PRQ2388" s="467"/>
      <c r="PRR2388" s="467"/>
      <c r="PRS2388" s="467"/>
      <c r="PRT2388" s="467"/>
      <c r="PRU2388" s="467"/>
      <c r="PRV2388" s="467"/>
      <c r="PRW2388" s="467"/>
      <c r="PRX2388" s="467"/>
      <c r="PRY2388" s="467"/>
      <c r="PRZ2388" s="467"/>
      <c r="PSA2388" s="467"/>
      <c r="PSB2388" s="467"/>
      <c r="PSC2388" s="467"/>
      <c r="PSD2388" s="467"/>
      <c r="PSE2388" s="467"/>
      <c r="PSF2388" s="1055"/>
      <c r="PSG2388" s="695"/>
      <c r="PSH2388" s="696"/>
      <c r="PSI2388" s="696"/>
      <c r="PSJ2388" s="697"/>
      <c r="PSK2388" s="697"/>
      <c r="PSL2388" s="473"/>
      <c r="PSM2388" s="470"/>
      <c r="PSN2388" s="470"/>
      <c r="PSO2388" s="470"/>
      <c r="PSP2388" s="677"/>
      <c r="PSQ2388" s="470"/>
      <c r="PSR2388" s="467"/>
      <c r="PSS2388" s="559"/>
      <c r="PST2388" s="467"/>
      <c r="PSU2388" s="467"/>
      <c r="PSV2388" s="467"/>
      <c r="PSW2388" s="467"/>
      <c r="PSX2388" s="467"/>
      <c r="PSY2388" s="467"/>
      <c r="PSZ2388" s="467"/>
      <c r="PTA2388" s="467"/>
      <c r="PTB2388" s="467"/>
      <c r="PTC2388" s="467"/>
      <c r="PTD2388" s="467"/>
      <c r="PTE2388" s="467"/>
      <c r="PTF2388" s="467"/>
      <c r="PTG2388" s="467"/>
      <c r="PTH2388" s="467"/>
      <c r="PTI2388" s="467"/>
      <c r="PTJ2388" s="467"/>
      <c r="PTK2388" s="467"/>
      <c r="PTL2388" s="467"/>
      <c r="PTM2388" s="467"/>
      <c r="PTN2388" s="467"/>
      <c r="PTO2388" s="467"/>
      <c r="PTP2388" s="1055"/>
      <c r="PTQ2388" s="695"/>
      <c r="PTR2388" s="696"/>
      <c r="PTS2388" s="696"/>
      <c r="PTT2388" s="697"/>
      <c r="PTU2388" s="697"/>
      <c r="PTV2388" s="473"/>
      <c r="PTW2388" s="470"/>
      <c r="PTX2388" s="470"/>
      <c r="PTY2388" s="470"/>
      <c r="PTZ2388" s="677"/>
      <c r="PUA2388" s="470"/>
      <c r="PUB2388" s="467"/>
      <c r="PUC2388" s="559"/>
      <c r="PUD2388" s="467"/>
      <c r="PUE2388" s="467"/>
      <c r="PUF2388" s="467"/>
      <c r="PUG2388" s="467"/>
      <c r="PUH2388" s="467"/>
      <c r="PUI2388" s="467"/>
      <c r="PUJ2388" s="467"/>
      <c r="PUK2388" s="467"/>
      <c r="PUL2388" s="467"/>
      <c r="PUM2388" s="467"/>
      <c r="PUN2388" s="467"/>
      <c r="PUO2388" s="467"/>
      <c r="PUP2388" s="467"/>
      <c r="PUQ2388" s="467"/>
      <c r="PUR2388" s="467"/>
      <c r="PUS2388" s="467"/>
      <c r="PUT2388" s="467"/>
      <c r="PUU2388" s="467"/>
      <c r="PUV2388" s="467"/>
      <c r="PUW2388" s="467"/>
      <c r="PUX2388" s="467"/>
      <c r="PUY2388" s="467"/>
      <c r="PUZ2388" s="1055"/>
      <c r="PVA2388" s="695"/>
      <c r="PVB2388" s="696"/>
      <c r="PVC2388" s="696"/>
      <c r="PVD2388" s="697"/>
      <c r="PVE2388" s="697"/>
      <c r="PVF2388" s="473"/>
      <c r="PVG2388" s="470"/>
      <c r="PVH2388" s="470"/>
      <c r="PVI2388" s="470"/>
      <c r="PVJ2388" s="677"/>
      <c r="PVK2388" s="470"/>
      <c r="PVL2388" s="467"/>
      <c r="PVM2388" s="559"/>
      <c r="PVN2388" s="467"/>
      <c r="PVO2388" s="467"/>
      <c r="PVP2388" s="467"/>
      <c r="PVQ2388" s="467"/>
      <c r="PVR2388" s="467"/>
      <c r="PVS2388" s="467"/>
      <c r="PVT2388" s="467"/>
      <c r="PVU2388" s="467"/>
      <c r="PVV2388" s="467"/>
      <c r="PVW2388" s="467"/>
      <c r="PVX2388" s="467"/>
      <c r="PVY2388" s="467"/>
      <c r="PVZ2388" s="467"/>
      <c r="PWA2388" s="467"/>
      <c r="PWB2388" s="467"/>
      <c r="PWC2388" s="467"/>
      <c r="PWD2388" s="467"/>
      <c r="PWE2388" s="467"/>
      <c r="PWF2388" s="467"/>
      <c r="PWG2388" s="467"/>
      <c r="PWH2388" s="467"/>
      <c r="PWI2388" s="467"/>
      <c r="PWJ2388" s="1055"/>
      <c r="PWK2388" s="695"/>
      <c r="PWL2388" s="696"/>
      <c r="PWM2388" s="696"/>
      <c r="PWN2388" s="697"/>
      <c r="PWO2388" s="697"/>
      <c r="PWP2388" s="473"/>
      <c r="PWQ2388" s="470"/>
      <c r="PWR2388" s="470"/>
      <c r="PWS2388" s="470"/>
      <c r="PWT2388" s="677"/>
      <c r="PWU2388" s="470"/>
      <c r="PWV2388" s="467"/>
      <c r="PWW2388" s="559"/>
      <c r="PWX2388" s="467"/>
      <c r="PWY2388" s="467"/>
      <c r="PWZ2388" s="467"/>
      <c r="PXA2388" s="467"/>
      <c r="PXB2388" s="467"/>
      <c r="PXC2388" s="467"/>
      <c r="PXD2388" s="467"/>
      <c r="PXE2388" s="467"/>
      <c r="PXF2388" s="467"/>
      <c r="PXG2388" s="467"/>
      <c r="PXH2388" s="467"/>
      <c r="PXI2388" s="467"/>
      <c r="PXJ2388" s="467"/>
      <c r="PXK2388" s="467"/>
      <c r="PXL2388" s="467"/>
      <c r="PXM2388" s="467"/>
      <c r="PXN2388" s="467"/>
      <c r="PXO2388" s="467"/>
      <c r="PXP2388" s="467"/>
      <c r="PXQ2388" s="467"/>
      <c r="PXR2388" s="467"/>
      <c r="PXS2388" s="467"/>
      <c r="PXT2388" s="1055"/>
      <c r="PXU2388" s="695"/>
      <c r="PXV2388" s="696"/>
      <c r="PXW2388" s="696"/>
      <c r="PXX2388" s="697"/>
      <c r="PXY2388" s="697"/>
      <c r="PXZ2388" s="473"/>
      <c r="PYA2388" s="470"/>
      <c r="PYB2388" s="470"/>
      <c r="PYC2388" s="470"/>
      <c r="PYD2388" s="677"/>
      <c r="PYE2388" s="470"/>
      <c r="PYF2388" s="467"/>
      <c r="PYG2388" s="559"/>
      <c r="PYH2388" s="467"/>
      <c r="PYI2388" s="467"/>
      <c r="PYJ2388" s="467"/>
      <c r="PYK2388" s="467"/>
      <c r="PYL2388" s="467"/>
      <c r="PYM2388" s="467"/>
      <c r="PYN2388" s="467"/>
      <c r="PYO2388" s="467"/>
      <c r="PYP2388" s="467"/>
      <c r="PYQ2388" s="467"/>
      <c r="PYR2388" s="467"/>
      <c r="PYS2388" s="467"/>
      <c r="PYT2388" s="467"/>
      <c r="PYU2388" s="467"/>
      <c r="PYV2388" s="467"/>
      <c r="PYW2388" s="467"/>
      <c r="PYX2388" s="467"/>
      <c r="PYY2388" s="467"/>
      <c r="PYZ2388" s="467"/>
      <c r="PZA2388" s="467"/>
      <c r="PZB2388" s="467"/>
      <c r="PZC2388" s="467"/>
      <c r="PZD2388" s="1055"/>
      <c r="PZE2388" s="695"/>
      <c r="PZF2388" s="696"/>
      <c r="PZG2388" s="696"/>
      <c r="PZH2388" s="697"/>
      <c r="PZI2388" s="697"/>
      <c r="PZJ2388" s="473"/>
      <c r="PZK2388" s="470"/>
      <c r="PZL2388" s="470"/>
      <c r="PZM2388" s="470"/>
      <c r="PZN2388" s="677"/>
      <c r="PZO2388" s="470"/>
      <c r="PZP2388" s="467"/>
      <c r="PZQ2388" s="559"/>
      <c r="PZR2388" s="467"/>
      <c r="PZS2388" s="467"/>
      <c r="PZT2388" s="467"/>
      <c r="PZU2388" s="467"/>
      <c r="PZV2388" s="467"/>
      <c r="PZW2388" s="467"/>
      <c r="PZX2388" s="467"/>
      <c r="PZY2388" s="467"/>
      <c r="PZZ2388" s="467"/>
      <c r="QAA2388" s="467"/>
      <c r="QAB2388" s="467"/>
      <c r="QAC2388" s="467"/>
      <c r="QAD2388" s="467"/>
      <c r="QAE2388" s="467"/>
      <c r="QAF2388" s="467"/>
      <c r="QAG2388" s="467"/>
      <c r="QAH2388" s="467"/>
      <c r="QAI2388" s="467"/>
      <c r="QAJ2388" s="467"/>
      <c r="QAK2388" s="467"/>
      <c r="QAL2388" s="467"/>
      <c r="QAM2388" s="467"/>
      <c r="QAN2388" s="1055"/>
      <c r="QAO2388" s="695"/>
      <c r="QAP2388" s="696"/>
      <c r="QAQ2388" s="696"/>
      <c r="QAR2388" s="697"/>
      <c r="QAS2388" s="697"/>
      <c r="QAT2388" s="473"/>
      <c r="QAU2388" s="470"/>
      <c r="QAV2388" s="470"/>
      <c r="QAW2388" s="470"/>
      <c r="QAX2388" s="677"/>
      <c r="QAY2388" s="470"/>
      <c r="QAZ2388" s="467"/>
      <c r="QBA2388" s="559"/>
      <c r="QBB2388" s="467"/>
      <c r="QBC2388" s="467"/>
      <c r="QBD2388" s="467"/>
      <c r="QBE2388" s="467"/>
      <c r="QBF2388" s="467"/>
      <c r="QBG2388" s="467"/>
      <c r="QBH2388" s="467"/>
      <c r="QBI2388" s="467"/>
      <c r="QBJ2388" s="467"/>
      <c r="QBK2388" s="467"/>
      <c r="QBL2388" s="467"/>
      <c r="QBM2388" s="467"/>
      <c r="QBN2388" s="467"/>
      <c r="QBO2388" s="467"/>
      <c r="QBP2388" s="467"/>
      <c r="QBQ2388" s="467"/>
      <c r="QBR2388" s="467"/>
      <c r="QBS2388" s="467"/>
      <c r="QBT2388" s="467"/>
      <c r="QBU2388" s="467"/>
      <c r="QBV2388" s="467"/>
      <c r="QBW2388" s="467"/>
      <c r="QBX2388" s="1055"/>
      <c r="QBY2388" s="695"/>
      <c r="QBZ2388" s="696"/>
      <c r="QCA2388" s="696"/>
      <c r="QCB2388" s="697"/>
      <c r="QCC2388" s="697"/>
      <c r="QCD2388" s="473"/>
      <c r="QCE2388" s="470"/>
      <c r="QCF2388" s="470"/>
      <c r="QCG2388" s="470"/>
      <c r="QCH2388" s="677"/>
      <c r="QCI2388" s="470"/>
      <c r="QCJ2388" s="467"/>
      <c r="QCK2388" s="559"/>
      <c r="QCL2388" s="467"/>
      <c r="QCM2388" s="467"/>
      <c r="QCN2388" s="467"/>
      <c r="QCO2388" s="467"/>
      <c r="QCP2388" s="467"/>
      <c r="QCQ2388" s="467"/>
      <c r="QCR2388" s="467"/>
      <c r="QCS2388" s="467"/>
      <c r="QCT2388" s="467"/>
      <c r="QCU2388" s="467"/>
      <c r="QCV2388" s="467"/>
      <c r="QCW2388" s="467"/>
      <c r="QCX2388" s="467"/>
      <c r="QCY2388" s="467"/>
      <c r="QCZ2388" s="467"/>
      <c r="QDA2388" s="467"/>
      <c r="QDB2388" s="467"/>
      <c r="QDC2388" s="467"/>
      <c r="QDD2388" s="467"/>
      <c r="QDE2388" s="467"/>
      <c r="QDF2388" s="467"/>
      <c r="QDG2388" s="467"/>
      <c r="QDH2388" s="1055"/>
      <c r="QDI2388" s="695"/>
      <c r="QDJ2388" s="696"/>
      <c r="QDK2388" s="696"/>
      <c r="QDL2388" s="697"/>
      <c r="QDM2388" s="697"/>
      <c r="QDN2388" s="473"/>
      <c r="QDO2388" s="470"/>
      <c r="QDP2388" s="470"/>
      <c r="QDQ2388" s="470"/>
      <c r="QDR2388" s="677"/>
      <c r="QDS2388" s="470"/>
      <c r="QDT2388" s="467"/>
      <c r="QDU2388" s="559"/>
      <c r="QDV2388" s="467"/>
      <c r="QDW2388" s="467"/>
      <c r="QDX2388" s="467"/>
      <c r="QDY2388" s="467"/>
      <c r="QDZ2388" s="467"/>
      <c r="QEA2388" s="467"/>
      <c r="QEB2388" s="467"/>
      <c r="QEC2388" s="467"/>
      <c r="QED2388" s="467"/>
      <c r="QEE2388" s="467"/>
      <c r="QEF2388" s="467"/>
      <c r="QEG2388" s="467"/>
      <c r="QEH2388" s="467"/>
      <c r="QEI2388" s="467"/>
      <c r="QEJ2388" s="467"/>
      <c r="QEK2388" s="467"/>
      <c r="QEL2388" s="467"/>
      <c r="QEM2388" s="467"/>
      <c r="QEN2388" s="467"/>
      <c r="QEO2388" s="467"/>
      <c r="QEP2388" s="467"/>
      <c r="QEQ2388" s="467"/>
      <c r="QER2388" s="1055"/>
      <c r="QES2388" s="695"/>
      <c r="QET2388" s="696"/>
      <c r="QEU2388" s="696"/>
      <c r="QEV2388" s="697"/>
      <c r="QEW2388" s="697"/>
      <c r="QEX2388" s="473"/>
      <c r="QEY2388" s="470"/>
      <c r="QEZ2388" s="470"/>
      <c r="QFA2388" s="470"/>
      <c r="QFB2388" s="677"/>
      <c r="QFC2388" s="470"/>
      <c r="QFD2388" s="467"/>
      <c r="QFE2388" s="559"/>
      <c r="QFF2388" s="467"/>
      <c r="QFG2388" s="467"/>
      <c r="QFH2388" s="467"/>
      <c r="QFI2388" s="467"/>
      <c r="QFJ2388" s="467"/>
      <c r="QFK2388" s="467"/>
      <c r="QFL2388" s="467"/>
      <c r="QFM2388" s="467"/>
      <c r="QFN2388" s="467"/>
      <c r="QFO2388" s="467"/>
      <c r="QFP2388" s="467"/>
      <c r="QFQ2388" s="467"/>
      <c r="QFR2388" s="467"/>
      <c r="QFS2388" s="467"/>
      <c r="QFT2388" s="467"/>
      <c r="QFU2388" s="467"/>
      <c r="QFV2388" s="467"/>
      <c r="QFW2388" s="467"/>
      <c r="QFX2388" s="467"/>
      <c r="QFY2388" s="467"/>
      <c r="QFZ2388" s="467"/>
      <c r="QGA2388" s="467"/>
      <c r="QGB2388" s="1055"/>
      <c r="QGC2388" s="695"/>
      <c r="QGD2388" s="696"/>
      <c r="QGE2388" s="696"/>
      <c r="QGF2388" s="697"/>
      <c r="QGG2388" s="697"/>
      <c r="QGH2388" s="473"/>
      <c r="QGI2388" s="470"/>
      <c r="QGJ2388" s="470"/>
      <c r="QGK2388" s="470"/>
      <c r="QGL2388" s="677"/>
      <c r="QGM2388" s="470"/>
      <c r="QGN2388" s="467"/>
      <c r="QGO2388" s="559"/>
      <c r="QGP2388" s="467"/>
      <c r="QGQ2388" s="467"/>
      <c r="QGR2388" s="467"/>
      <c r="QGS2388" s="467"/>
      <c r="QGT2388" s="467"/>
      <c r="QGU2388" s="467"/>
      <c r="QGV2388" s="467"/>
      <c r="QGW2388" s="467"/>
      <c r="QGX2388" s="467"/>
      <c r="QGY2388" s="467"/>
      <c r="QGZ2388" s="467"/>
      <c r="QHA2388" s="467"/>
      <c r="QHB2388" s="467"/>
      <c r="QHC2388" s="467"/>
      <c r="QHD2388" s="467"/>
      <c r="QHE2388" s="467"/>
      <c r="QHF2388" s="467"/>
      <c r="QHG2388" s="467"/>
      <c r="QHH2388" s="467"/>
      <c r="QHI2388" s="467"/>
      <c r="QHJ2388" s="467"/>
      <c r="QHK2388" s="467"/>
      <c r="QHL2388" s="1055"/>
      <c r="QHM2388" s="695"/>
      <c r="QHN2388" s="696"/>
      <c r="QHO2388" s="696"/>
      <c r="QHP2388" s="697"/>
      <c r="QHQ2388" s="697"/>
      <c r="QHR2388" s="473"/>
      <c r="QHS2388" s="470"/>
      <c r="QHT2388" s="470"/>
      <c r="QHU2388" s="470"/>
      <c r="QHV2388" s="677"/>
      <c r="QHW2388" s="470"/>
      <c r="QHX2388" s="467"/>
      <c r="QHY2388" s="559"/>
      <c r="QHZ2388" s="467"/>
      <c r="QIA2388" s="467"/>
      <c r="QIB2388" s="467"/>
      <c r="QIC2388" s="467"/>
      <c r="QID2388" s="467"/>
      <c r="QIE2388" s="467"/>
      <c r="QIF2388" s="467"/>
      <c r="QIG2388" s="467"/>
      <c r="QIH2388" s="467"/>
      <c r="QII2388" s="467"/>
      <c r="QIJ2388" s="467"/>
      <c r="QIK2388" s="467"/>
      <c r="QIL2388" s="467"/>
      <c r="QIM2388" s="467"/>
      <c r="QIN2388" s="467"/>
      <c r="QIO2388" s="467"/>
      <c r="QIP2388" s="467"/>
      <c r="QIQ2388" s="467"/>
      <c r="QIR2388" s="467"/>
      <c r="QIS2388" s="467"/>
      <c r="QIT2388" s="467"/>
      <c r="QIU2388" s="467"/>
      <c r="QIV2388" s="1055"/>
      <c r="QIW2388" s="695"/>
      <c r="QIX2388" s="696"/>
      <c r="QIY2388" s="696"/>
      <c r="QIZ2388" s="697"/>
      <c r="QJA2388" s="697"/>
      <c r="QJB2388" s="473"/>
      <c r="QJC2388" s="470"/>
      <c r="QJD2388" s="470"/>
      <c r="QJE2388" s="470"/>
      <c r="QJF2388" s="677"/>
      <c r="QJG2388" s="470"/>
      <c r="QJH2388" s="467"/>
      <c r="QJI2388" s="559"/>
      <c r="QJJ2388" s="467"/>
      <c r="QJK2388" s="467"/>
      <c r="QJL2388" s="467"/>
      <c r="QJM2388" s="467"/>
      <c r="QJN2388" s="467"/>
      <c r="QJO2388" s="467"/>
      <c r="QJP2388" s="467"/>
      <c r="QJQ2388" s="467"/>
      <c r="QJR2388" s="467"/>
      <c r="QJS2388" s="467"/>
      <c r="QJT2388" s="467"/>
      <c r="QJU2388" s="467"/>
      <c r="QJV2388" s="467"/>
      <c r="QJW2388" s="467"/>
      <c r="QJX2388" s="467"/>
      <c r="QJY2388" s="467"/>
      <c r="QJZ2388" s="467"/>
      <c r="QKA2388" s="467"/>
      <c r="QKB2388" s="467"/>
      <c r="QKC2388" s="467"/>
      <c r="QKD2388" s="467"/>
      <c r="QKE2388" s="467"/>
      <c r="QKF2388" s="1055"/>
      <c r="QKG2388" s="695"/>
      <c r="QKH2388" s="696"/>
      <c r="QKI2388" s="696"/>
      <c r="QKJ2388" s="697"/>
      <c r="QKK2388" s="697"/>
      <c r="QKL2388" s="473"/>
      <c r="QKM2388" s="470"/>
      <c r="QKN2388" s="470"/>
      <c r="QKO2388" s="470"/>
      <c r="QKP2388" s="677"/>
      <c r="QKQ2388" s="470"/>
      <c r="QKR2388" s="467"/>
      <c r="QKS2388" s="559"/>
      <c r="QKT2388" s="467"/>
      <c r="QKU2388" s="467"/>
      <c r="QKV2388" s="467"/>
      <c r="QKW2388" s="467"/>
      <c r="QKX2388" s="467"/>
      <c r="QKY2388" s="467"/>
      <c r="QKZ2388" s="467"/>
      <c r="QLA2388" s="467"/>
      <c r="QLB2388" s="467"/>
      <c r="QLC2388" s="467"/>
      <c r="QLD2388" s="467"/>
      <c r="QLE2388" s="467"/>
      <c r="QLF2388" s="467"/>
      <c r="QLG2388" s="467"/>
      <c r="QLH2388" s="467"/>
      <c r="QLI2388" s="467"/>
      <c r="QLJ2388" s="467"/>
      <c r="QLK2388" s="467"/>
      <c r="QLL2388" s="467"/>
      <c r="QLM2388" s="467"/>
      <c r="QLN2388" s="467"/>
      <c r="QLO2388" s="467"/>
      <c r="QLP2388" s="1055"/>
      <c r="QLQ2388" s="695"/>
      <c r="QLR2388" s="696"/>
      <c r="QLS2388" s="696"/>
      <c r="QLT2388" s="697"/>
      <c r="QLU2388" s="697"/>
      <c r="QLV2388" s="473"/>
      <c r="QLW2388" s="470"/>
      <c r="QLX2388" s="470"/>
      <c r="QLY2388" s="470"/>
      <c r="QLZ2388" s="677"/>
      <c r="QMA2388" s="470"/>
      <c r="QMB2388" s="467"/>
      <c r="QMC2388" s="559"/>
      <c r="QMD2388" s="467"/>
      <c r="QME2388" s="467"/>
      <c r="QMF2388" s="467"/>
      <c r="QMG2388" s="467"/>
      <c r="QMH2388" s="467"/>
      <c r="QMI2388" s="467"/>
      <c r="QMJ2388" s="467"/>
      <c r="QMK2388" s="467"/>
      <c r="QML2388" s="467"/>
      <c r="QMM2388" s="467"/>
      <c r="QMN2388" s="467"/>
      <c r="QMO2388" s="467"/>
      <c r="QMP2388" s="467"/>
      <c r="QMQ2388" s="467"/>
      <c r="QMR2388" s="467"/>
      <c r="QMS2388" s="467"/>
      <c r="QMT2388" s="467"/>
      <c r="QMU2388" s="467"/>
      <c r="QMV2388" s="467"/>
      <c r="QMW2388" s="467"/>
      <c r="QMX2388" s="467"/>
      <c r="QMY2388" s="467"/>
      <c r="QMZ2388" s="1055"/>
      <c r="QNA2388" s="695"/>
      <c r="QNB2388" s="696"/>
      <c r="QNC2388" s="696"/>
      <c r="QND2388" s="697"/>
      <c r="QNE2388" s="697"/>
      <c r="QNF2388" s="473"/>
      <c r="QNG2388" s="470"/>
      <c r="QNH2388" s="470"/>
      <c r="QNI2388" s="470"/>
      <c r="QNJ2388" s="677"/>
      <c r="QNK2388" s="470"/>
      <c r="QNL2388" s="467"/>
      <c r="QNM2388" s="559"/>
      <c r="QNN2388" s="467"/>
      <c r="QNO2388" s="467"/>
      <c r="QNP2388" s="467"/>
      <c r="QNQ2388" s="467"/>
      <c r="QNR2388" s="467"/>
      <c r="QNS2388" s="467"/>
      <c r="QNT2388" s="467"/>
      <c r="QNU2388" s="467"/>
      <c r="QNV2388" s="467"/>
      <c r="QNW2388" s="467"/>
      <c r="QNX2388" s="467"/>
      <c r="QNY2388" s="467"/>
      <c r="QNZ2388" s="467"/>
      <c r="QOA2388" s="467"/>
      <c r="QOB2388" s="467"/>
      <c r="QOC2388" s="467"/>
      <c r="QOD2388" s="467"/>
      <c r="QOE2388" s="467"/>
      <c r="QOF2388" s="467"/>
      <c r="QOG2388" s="467"/>
      <c r="QOH2388" s="467"/>
      <c r="QOI2388" s="467"/>
      <c r="QOJ2388" s="1055"/>
      <c r="QOK2388" s="695"/>
      <c r="QOL2388" s="696"/>
      <c r="QOM2388" s="696"/>
      <c r="QON2388" s="697"/>
      <c r="QOO2388" s="697"/>
      <c r="QOP2388" s="473"/>
      <c r="QOQ2388" s="470"/>
      <c r="QOR2388" s="470"/>
      <c r="QOS2388" s="470"/>
      <c r="QOT2388" s="677"/>
      <c r="QOU2388" s="470"/>
      <c r="QOV2388" s="467"/>
      <c r="QOW2388" s="559"/>
      <c r="QOX2388" s="467"/>
      <c r="QOY2388" s="467"/>
      <c r="QOZ2388" s="467"/>
      <c r="QPA2388" s="467"/>
      <c r="QPB2388" s="467"/>
      <c r="QPC2388" s="467"/>
      <c r="QPD2388" s="467"/>
      <c r="QPE2388" s="467"/>
      <c r="QPF2388" s="467"/>
      <c r="QPG2388" s="467"/>
      <c r="QPH2388" s="467"/>
      <c r="QPI2388" s="467"/>
      <c r="QPJ2388" s="467"/>
      <c r="QPK2388" s="467"/>
      <c r="QPL2388" s="467"/>
      <c r="QPM2388" s="467"/>
      <c r="QPN2388" s="467"/>
      <c r="QPO2388" s="467"/>
      <c r="QPP2388" s="467"/>
      <c r="QPQ2388" s="467"/>
      <c r="QPR2388" s="467"/>
      <c r="QPS2388" s="467"/>
      <c r="QPT2388" s="1055"/>
      <c r="QPU2388" s="695"/>
      <c r="QPV2388" s="696"/>
      <c r="QPW2388" s="696"/>
      <c r="QPX2388" s="697"/>
      <c r="QPY2388" s="697"/>
      <c r="QPZ2388" s="473"/>
      <c r="QQA2388" s="470"/>
      <c r="QQB2388" s="470"/>
      <c r="QQC2388" s="470"/>
      <c r="QQD2388" s="677"/>
      <c r="QQE2388" s="470"/>
      <c r="QQF2388" s="467"/>
      <c r="QQG2388" s="559"/>
      <c r="QQH2388" s="467"/>
      <c r="QQI2388" s="467"/>
      <c r="QQJ2388" s="467"/>
      <c r="QQK2388" s="467"/>
      <c r="QQL2388" s="467"/>
      <c r="QQM2388" s="467"/>
      <c r="QQN2388" s="467"/>
      <c r="QQO2388" s="467"/>
      <c r="QQP2388" s="467"/>
      <c r="QQQ2388" s="467"/>
      <c r="QQR2388" s="467"/>
      <c r="QQS2388" s="467"/>
      <c r="QQT2388" s="467"/>
      <c r="QQU2388" s="467"/>
      <c r="QQV2388" s="467"/>
      <c r="QQW2388" s="467"/>
      <c r="QQX2388" s="467"/>
      <c r="QQY2388" s="467"/>
      <c r="QQZ2388" s="467"/>
      <c r="QRA2388" s="467"/>
      <c r="QRB2388" s="467"/>
      <c r="QRC2388" s="467"/>
      <c r="QRD2388" s="1055"/>
      <c r="QRE2388" s="695"/>
      <c r="QRF2388" s="696"/>
      <c r="QRG2388" s="696"/>
      <c r="QRH2388" s="697"/>
      <c r="QRI2388" s="697"/>
      <c r="QRJ2388" s="473"/>
      <c r="QRK2388" s="470"/>
      <c r="QRL2388" s="470"/>
      <c r="QRM2388" s="470"/>
      <c r="QRN2388" s="677"/>
      <c r="QRO2388" s="470"/>
      <c r="QRP2388" s="467"/>
      <c r="QRQ2388" s="559"/>
      <c r="QRR2388" s="467"/>
      <c r="QRS2388" s="467"/>
      <c r="QRT2388" s="467"/>
      <c r="QRU2388" s="467"/>
      <c r="QRV2388" s="467"/>
      <c r="QRW2388" s="467"/>
      <c r="QRX2388" s="467"/>
      <c r="QRY2388" s="467"/>
      <c r="QRZ2388" s="467"/>
      <c r="QSA2388" s="467"/>
      <c r="QSB2388" s="467"/>
      <c r="QSC2388" s="467"/>
      <c r="QSD2388" s="467"/>
      <c r="QSE2388" s="467"/>
      <c r="QSF2388" s="467"/>
      <c r="QSG2388" s="467"/>
      <c r="QSH2388" s="467"/>
      <c r="QSI2388" s="467"/>
      <c r="QSJ2388" s="467"/>
      <c r="QSK2388" s="467"/>
      <c r="QSL2388" s="467"/>
      <c r="QSM2388" s="467"/>
      <c r="QSN2388" s="1055"/>
      <c r="QSO2388" s="695"/>
      <c r="QSP2388" s="696"/>
      <c r="QSQ2388" s="696"/>
      <c r="QSR2388" s="697"/>
      <c r="QSS2388" s="697"/>
      <c r="QST2388" s="473"/>
      <c r="QSU2388" s="470"/>
      <c r="QSV2388" s="470"/>
      <c r="QSW2388" s="470"/>
      <c r="QSX2388" s="677"/>
      <c r="QSY2388" s="470"/>
      <c r="QSZ2388" s="467"/>
      <c r="QTA2388" s="559"/>
      <c r="QTB2388" s="467"/>
      <c r="QTC2388" s="467"/>
      <c r="QTD2388" s="467"/>
      <c r="QTE2388" s="467"/>
      <c r="QTF2388" s="467"/>
      <c r="QTG2388" s="467"/>
      <c r="QTH2388" s="467"/>
      <c r="QTI2388" s="467"/>
      <c r="QTJ2388" s="467"/>
      <c r="QTK2388" s="467"/>
      <c r="QTL2388" s="467"/>
      <c r="QTM2388" s="467"/>
      <c r="QTN2388" s="467"/>
      <c r="QTO2388" s="467"/>
      <c r="QTP2388" s="467"/>
      <c r="QTQ2388" s="467"/>
      <c r="QTR2388" s="467"/>
      <c r="QTS2388" s="467"/>
      <c r="QTT2388" s="467"/>
      <c r="QTU2388" s="467"/>
      <c r="QTV2388" s="467"/>
      <c r="QTW2388" s="467"/>
      <c r="QTX2388" s="1055"/>
      <c r="QTY2388" s="695"/>
      <c r="QTZ2388" s="696"/>
      <c r="QUA2388" s="696"/>
      <c r="QUB2388" s="697"/>
      <c r="QUC2388" s="697"/>
      <c r="QUD2388" s="473"/>
      <c r="QUE2388" s="470"/>
      <c r="QUF2388" s="470"/>
      <c r="QUG2388" s="470"/>
      <c r="QUH2388" s="677"/>
      <c r="QUI2388" s="470"/>
      <c r="QUJ2388" s="467"/>
      <c r="QUK2388" s="559"/>
      <c r="QUL2388" s="467"/>
      <c r="QUM2388" s="467"/>
      <c r="QUN2388" s="467"/>
      <c r="QUO2388" s="467"/>
      <c r="QUP2388" s="467"/>
      <c r="QUQ2388" s="467"/>
      <c r="QUR2388" s="467"/>
      <c r="QUS2388" s="467"/>
      <c r="QUT2388" s="467"/>
      <c r="QUU2388" s="467"/>
      <c r="QUV2388" s="467"/>
      <c r="QUW2388" s="467"/>
      <c r="QUX2388" s="467"/>
      <c r="QUY2388" s="467"/>
      <c r="QUZ2388" s="467"/>
      <c r="QVA2388" s="467"/>
      <c r="QVB2388" s="467"/>
      <c r="QVC2388" s="467"/>
      <c r="QVD2388" s="467"/>
      <c r="QVE2388" s="467"/>
      <c r="QVF2388" s="467"/>
      <c r="QVG2388" s="467"/>
      <c r="QVH2388" s="1055"/>
      <c r="QVI2388" s="695"/>
      <c r="QVJ2388" s="696"/>
      <c r="QVK2388" s="696"/>
      <c r="QVL2388" s="697"/>
      <c r="QVM2388" s="697"/>
      <c r="QVN2388" s="473"/>
      <c r="QVO2388" s="470"/>
      <c r="QVP2388" s="470"/>
      <c r="QVQ2388" s="470"/>
      <c r="QVR2388" s="677"/>
      <c r="QVS2388" s="470"/>
      <c r="QVT2388" s="467"/>
      <c r="QVU2388" s="559"/>
      <c r="QVV2388" s="467"/>
      <c r="QVW2388" s="467"/>
      <c r="QVX2388" s="467"/>
      <c r="QVY2388" s="467"/>
      <c r="QVZ2388" s="467"/>
      <c r="QWA2388" s="467"/>
      <c r="QWB2388" s="467"/>
      <c r="QWC2388" s="467"/>
      <c r="QWD2388" s="467"/>
      <c r="QWE2388" s="467"/>
      <c r="QWF2388" s="467"/>
      <c r="QWG2388" s="467"/>
      <c r="QWH2388" s="467"/>
      <c r="QWI2388" s="467"/>
      <c r="QWJ2388" s="467"/>
      <c r="QWK2388" s="467"/>
      <c r="QWL2388" s="467"/>
      <c r="QWM2388" s="467"/>
      <c r="QWN2388" s="467"/>
      <c r="QWO2388" s="467"/>
      <c r="QWP2388" s="467"/>
      <c r="QWQ2388" s="467"/>
      <c r="QWR2388" s="1055"/>
      <c r="QWS2388" s="695"/>
      <c r="QWT2388" s="696"/>
      <c r="QWU2388" s="696"/>
      <c r="QWV2388" s="697"/>
      <c r="QWW2388" s="697"/>
      <c r="QWX2388" s="473"/>
      <c r="QWY2388" s="470"/>
      <c r="QWZ2388" s="470"/>
      <c r="QXA2388" s="470"/>
      <c r="QXB2388" s="677"/>
      <c r="QXC2388" s="470"/>
      <c r="QXD2388" s="467"/>
      <c r="QXE2388" s="559"/>
      <c r="QXF2388" s="467"/>
      <c r="QXG2388" s="467"/>
      <c r="QXH2388" s="467"/>
      <c r="QXI2388" s="467"/>
      <c r="QXJ2388" s="467"/>
      <c r="QXK2388" s="467"/>
      <c r="QXL2388" s="467"/>
      <c r="QXM2388" s="467"/>
      <c r="QXN2388" s="467"/>
      <c r="QXO2388" s="467"/>
      <c r="QXP2388" s="467"/>
      <c r="QXQ2388" s="467"/>
      <c r="QXR2388" s="467"/>
      <c r="QXS2388" s="467"/>
      <c r="QXT2388" s="467"/>
      <c r="QXU2388" s="467"/>
      <c r="QXV2388" s="467"/>
      <c r="QXW2388" s="467"/>
      <c r="QXX2388" s="467"/>
      <c r="QXY2388" s="467"/>
      <c r="QXZ2388" s="467"/>
      <c r="QYA2388" s="467"/>
      <c r="QYB2388" s="1055"/>
      <c r="QYC2388" s="695"/>
      <c r="QYD2388" s="696"/>
      <c r="QYE2388" s="696"/>
      <c r="QYF2388" s="697"/>
      <c r="QYG2388" s="697"/>
      <c r="QYH2388" s="473"/>
      <c r="QYI2388" s="470"/>
      <c r="QYJ2388" s="470"/>
      <c r="QYK2388" s="470"/>
      <c r="QYL2388" s="677"/>
      <c r="QYM2388" s="470"/>
      <c r="QYN2388" s="467"/>
      <c r="QYO2388" s="559"/>
      <c r="QYP2388" s="467"/>
      <c r="QYQ2388" s="467"/>
      <c r="QYR2388" s="467"/>
      <c r="QYS2388" s="467"/>
      <c r="QYT2388" s="467"/>
      <c r="QYU2388" s="467"/>
      <c r="QYV2388" s="467"/>
      <c r="QYW2388" s="467"/>
      <c r="QYX2388" s="467"/>
      <c r="QYY2388" s="467"/>
      <c r="QYZ2388" s="467"/>
      <c r="QZA2388" s="467"/>
      <c r="QZB2388" s="467"/>
      <c r="QZC2388" s="467"/>
      <c r="QZD2388" s="467"/>
      <c r="QZE2388" s="467"/>
      <c r="QZF2388" s="467"/>
      <c r="QZG2388" s="467"/>
      <c r="QZH2388" s="467"/>
      <c r="QZI2388" s="467"/>
      <c r="QZJ2388" s="467"/>
      <c r="QZK2388" s="467"/>
      <c r="QZL2388" s="1055"/>
      <c r="QZM2388" s="695"/>
      <c r="QZN2388" s="696"/>
      <c r="QZO2388" s="696"/>
      <c r="QZP2388" s="697"/>
      <c r="QZQ2388" s="697"/>
      <c r="QZR2388" s="473"/>
      <c r="QZS2388" s="470"/>
      <c r="QZT2388" s="470"/>
      <c r="QZU2388" s="470"/>
      <c r="QZV2388" s="677"/>
      <c r="QZW2388" s="470"/>
      <c r="QZX2388" s="467"/>
      <c r="QZY2388" s="559"/>
      <c r="QZZ2388" s="467"/>
      <c r="RAA2388" s="467"/>
      <c r="RAB2388" s="467"/>
      <c r="RAC2388" s="467"/>
      <c r="RAD2388" s="467"/>
      <c r="RAE2388" s="467"/>
      <c r="RAF2388" s="467"/>
      <c r="RAG2388" s="467"/>
      <c r="RAH2388" s="467"/>
      <c r="RAI2388" s="467"/>
      <c r="RAJ2388" s="467"/>
      <c r="RAK2388" s="467"/>
      <c r="RAL2388" s="467"/>
      <c r="RAM2388" s="467"/>
      <c r="RAN2388" s="467"/>
      <c r="RAO2388" s="467"/>
      <c r="RAP2388" s="467"/>
      <c r="RAQ2388" s="467"/>
      <c r="RAR2388" s="467"/>
      <c r="RAS2388" s="467"/>
      <c r="RAT2388" s="467"/>
      <c r="RAU2388" s="467"/>
      <c r="RAV2388" s="1055"/>
      <c r="RAW2388" s="695"/>
      <c r="RAX2388" s="696"/>
      <c r="RAY2388" s="696"/>
      <c r="RAZ2388" s="697"/>
      <c r="RBA2388" s="697"/>
      <c r="RBB2388" s="473"/>
      <c r="RBC2388" s="470"/>
      <c r="RBD2388" s="470"/>
      <c r="RBE2388" s="470"/>
      <c r="RBF2388" s="677"/>
      <c r="RBG2388" s="470"/>
      <c r="RBH2388" s="467"/>
      <c r="RBI2388" s="559"/>
      <c r="RBJ2388" s="467"/>
      <c r="RBK2388" s="467"/>
      <c r="RBL2388" s="467"/>
      <c r="RBM2388" s="467"/>
      <c r="RBN2388" s="467"/>
      <c r="RBO2388" s="467"/>
      <c r="RBP2388" s="467"/>
      <c r="RBQ2388" s="467"/>
      <c r="RBR2388" s="467"/>
      <c r="RBS2388" s="467"/>
      <c r="RBT2388" s="467"/>
      <c r="RBU2388" s="467"/>
      <c r="RBV2388" s="467"/>
      <c r="RBW2388" s="467"/>
      <c r="RBX2388" s="467"/>
      <c r="RBY2388" s="467"/>
      <c r="RBZ2388" s="467"/>
      <c r="RCA2388" s="467"/>
      <c r="RCB2388" s="467"/>
      <c r="RCC2388" s="467"/>
      <c r="RCD2388" s="467"/>
      <c r="RCE2388" s="467"/>
      <c r="RCF2388" s="1055"/>
      <c r="RCG2388" s="695"/>
      <c r="RCH2388" s="696"/>
      <c r="RCI2388" s="696"/>
      <c r="RCJ2388" s="697"/>
      <c r="RCK2388" s="697"/>
      <c r="RCL2388" s="473"/>
      <c r="RCM2388" s="470"/>
      <c r="RCN2388" s="470"/>
      <c r="RCO2388" s="470"/>
      <c r="RCP2388" s="677"/>
      <c r="RCQ2388" s="470"/>
      <c r="RCR2388" s="467"/>
      <c r="RCS2388" s="559"/>
      <c r="RCT2388" s="467"/>
      <c r="RCU2388" s="467"/>
      <c r="RCV2388" s="467"/>
      <c r="RCW2388" s="467"/>
      <c r="RCX2388" s="467"/>
      <c r="RCY2388" s="467"/>
      <c r="RCZ2388" s="467"/>
      <c r="RDA2388" s="467"/>
      <c r="RDB2388" s="467"/>
      <c r="RDC2388" s="467"/>
      <c r="RDD2388" s="467"/>
      <c r="RDE2388" s="467"/>
      <c r="RDF2388" s="467"/>
      <c r="RDG2388" s="467"/>
      <c r="RDH2388" s="467"/>
      <c r="RDI2388" s="467"/>
      <c r="RDJ2388" s="467"/>
      <c r="RDK2388" s="467"/>
      <c r="RDL2388" s="467"/>
      <c r="RDM2388" s="467"/>
      <c r="RDN2388" s="467"/>
      <c r="RDO2388" s="467"/>
      <c r="RDP2388" s="1055"/>
      <c r="RDQ2388" s="695"/>
      <c r="RDR2388" s="696"/>
      <c r="RDS2388" s="696"/>
      <c r="RDT2388" s="697"/>
      <c r="RDU2388" s="697"/>
      <c r="RDV2388" s="473"/>
      <c r="RDW2388" s="470"/>
      <c r="RDX2388" s="470"/>
      <c r="RDY2388" s="470"/>
      <c r="RDZ2388" s="677"/>
      <c r="REA2388" s="470"/>
      <c r="REB2388" s="467"/>
      <c r="REC2388" s="559"/>
      <c r="RED2388" s="467"/>
      <c r="REE2388" s="467"/>
      <c r="REF2388" s="467"/>
      <c r="REG2388" s="467"/>
      <c r="REH2388" s="467"/>
      <c r="REI2388" s="467"/>
      <c r="REJ2388" s="467"/>
      <c r="REK2388" s="467"/>
      <c r="REL2388" s="467"/>
      <c r="REM2388" s="467"/>
      <c r="REN2388" s="467"/>
      <c r="REO2388" s="467"/>
      <c r="REP2388" s="467"/>
      <c r="REQ2388" s="467"/>
      <c r="RER2388" s="467"/>
      <c r="RES2388" s="467"/>
      <c r="RET2388" s="467"/>
      <c r="REU2388" s="467"/>
      <c r="REV2388" s="467"/>
      <c r="REW2388" s="467"/>
      <c r="REX2388" s="467"/>
      <c r="REY2388" s="467"/>
      <c r="REZ2388" s="1055"/>
      <c r="RFA2388" s="695"/>
      <c r="RFB2388" s="696"/>
      <c r="RFC2388" s="696"/>
      <c r="RFD2388" s="697"/>
      <c r="RFE2388" s="697"/>
      <c r="RFF2388" s="473"/>
      <c r="RFG2388" s="470"/>
      <c r="RFH2388" s="470"/>
      <c r="RFI2388" s="470"/>
      <c r="RFJ2388" s="677"/>
      <c r="RFK2388" s="470"/>
      <c r="RFL2388" s="467"/>
      <c r="RFM2388" s="559"/>
      <c r="RFN2388" s="467"/>
      <c r="RFO2388" s="467"/>
      <c r="RFP2388" s="467"/>
      <c r="RFQ2388" s="467"/>
      <c r="RFR2388" s="467"/>
      <c r="RFS2388" s="467"/>
      <c r="RFT2388" s="467"/>
      <c r="RFU2388" s="467"/>
      <c r="RFV2388" s="467"/>
      <c r="RFW2388" s="467"/>
      <c r="RFX2388" s="467"/>
      <c r="RFY2388" s="467"/>
      <c r="RFZ2388" s="467"/>
      <c r="RGA2388" s="467"/>
      <c r="RGB2388" s="467"/>
      <c r="RGC2388" s="467"/>
      <c r="RGD2388" s="467"/>
      <c r="RGE2388" s="467"/>
      <c r="RGF2388" s="467"/>
      <c r="RGG2388" s="467"/>
      <c r="RGH2388" s="467"/>
      <c r="RGI2388" s="467"/>
      <c r="RGJ2388" s="1055"/>
      <c r="RGK2388" s="695"/>
      <c r="RGL2388" s="696"/>
      <c r="RGM2388" s="696"/>
      <c r="RGN2388" s="697"/>
      <c r="RGO2388" s="697"/>
      <c r="RGP2388" s="473"/>
      <c r="RGQ2388" s="470"/>
      <c r="RGR2388" s="470"/>
      <c r="RGS2388" s="470"/>
      <c r="RGT2388" s="677"/>
      <c r="RGU2388" s="470"/>
      <c r="RGV2388" s="467"/>
      <c r="RGW2388" s="559"/>
      <c r="RGX2388" s="467"/>
      <c r="RGY2388" s="467"/>
      <c r="RGZ2388" s="467"/>
      <c r="RHA2388" s="467"/>
      <c r="RHB2388" s="467"/>
      <c r="RHC2388" s="467"/>
      <c r="RHD2388" s="467"/>
      <c r="RHE2388" s="467"/>
      <c r="RHF2388" s="467"/>
      <c r="RHG2388" s="467"/>
      <c r="RHH2388" s="467"/>
      <c r="RHI2388" s="467"/>
      <c r="RHJ2388" s="467"/>
      <c r="RHK2388" s="467"/>
      <c r="RHL2388" s="467"/>
      <c r="RHM2388" s="467"/>
      <c r="RHN2388" s="467"/>
      <c r="RHO2388" s="467"/>
      <c r="RHP2388" s="467"/>
      <c r="RHQ2388" s="467"/>
      <c r="RHR2388" s="467"/>
      <c r="RHS2388" s="467"/>
      <c r="RHT2388" s="1055"/>
      <c r="RHU2388" s="695"/>
      <c r="RHV2388" s="696"/>
      <c r="RHW2388" s="696"/>
      <c r="RHX2388" s="697"/>
      <c r="RHY2388" s="697"/>
      <c r="RHZ2388" s="473"/>
      <c r="RIA2388" s="470"/>
      <c r="RIB2388" s="470"/>
      <c r="RIC2388" s="470"/>
      <c r="RID2388" s="677"/>
      <c r="RIE2388" s="470"/>
      <c r="RIF2388" s="467"/>
      <c r="RIG2388" s="559"/>
      <c r="RIH2388" s="467"/>
      <c r="RII2388" s="467"/>
      <c r="RIJ2388" s="467"/>
      <c r="RIK2388" s="467"/>
      <c r="RIL2388" s="467"/>
      <c r="RIM2388" s="467"/>
      <c r="RIN2388" s="467"/>
      <c r="RIO2388" s="467"/>
      <c r="RIP2388" s="467"/>
      <c r="RIQ2388" s="467"/>
      <c r="RIR2388" s="467"/>
      <c r="RIS2388" s="467"/>
      <c r="RIT2388" s="467"/>
      <c r="RIU2388" s="467"/>
      <c r="RIV2388" s="467"/>
      <c r="RIW2388" s="467"/>
      <c r="RIX2388" s="467"/>
      <c r="RIY2388" s="467"/>
      <c r="RIZ2388" s="467"/>
      <c r="RJA2388" s="467"/>
      <c r="RJB2388" s="467"/>
      <c r="RJC2388" s="467"/>
      <c r="RJD2388" s="1055"/>
      <c r="RJE2388" s="695"/>
      <c r="RJF2388" s="696"/>
      <c r="RJG2388" s="696"/>
      <c r="RJH2388" s="697"/>
      <c r="RJI2388" s="697"/>
      <c r="RJJ2388" s="473"/>
      <c r="RJK2388" s="470"/>
      <c r="RJL2388" s="470"/>
      <c r="RJM2388" s="470"/>
      <c r="RJN2388" s="677"/>
      <c r="RJO2388" s="470"/>
      <c r="RJP2388" s="467"/>
      <c r="RJQ2388" s="559"/>
      <c r="RJR2388" s="467"/>
      <c r="RJS2388" s="467"/>
      <c r="RJT2388" s="467"/>
      <c r="RJU2388" s="467"/>
      <c r="RJV2388" s="467"/>
      <c r="RJW2388" s="467"/>
      <c r="RJX2388" s="467"/>
      <c r="RJY2388" s="467"/>
      <c r="RJZ2388" s="467"/>
      <c r="RKA2388" s="467"/>
      <c r="RKB2388" s="467"/>
      <c r="RKC2388" s="467"/>
      <c r="RKD2388" s="467"/>
      <c r="RKE2388" s="467"/>
      <c r="RKF2388" s="467"/>
      <c r="RKG2388" s="467"/>
      <c r="RKH2388" s="467"/>
      <c r="RKI2388" s="467"/>
      <c r="RKJ2388" s="467"/>
      <c r="RKK2388" s="467"/>
      <c r="RKL2388" s="467"/>
      <c r="RKM2388" s="467"/>
      <c r="RKN2388" s="1055"/>
      <c r="RKO2388" s="695"/>
      <c r="RKP2388" s="696"/>
      <c r="RKQ2388" s="696"/>
      <c r="RKR2388" s="697"/>
      <c r="RKS2388" s="697"/>
      <c r="RKT2388" s="473"/>
      <c r="RKU2388" s="470"/>
      <c r="RKV2388" s="470"/>
      <c r="RKW2388" s="470"/>
      <c r="RKX2388" s="677"/>
      <c r="RKY2388" s="470"/>
      <c r="RKZ2388" s="467"/>
      <c r="RLA2388" s="559"/>
      <c r="RLB2388" s="467"/>
      <c r="RLC2388" s="467"/>
      <c r="RLD2388" s="467"/>
      <c r="RLE2388" s="467"/>
      <c r="RLF2388" s="467"/>
      <c r="RLG2388" s="467"/>
      <c r="RLH2388" s="467"/>
      <c r="RLI2388" s="467"/>
      <c r="RLJ2388" s="467"/>
      <c r="RLK2388" s="467"/>
      <c r="RLL2388" s="467"/>
      <c r="RLM2388" s="467"/>
      <c r="RLN2388" s="467"/>
      <c r="RLO2388" s="467"/>
      <c r="RLP2388" s="467"/>
      <c r="RLQ2388" s="467"/>
      <c r="RLR2388" s="467"/>
      <c r="RLS2388" s="467"/>
      <c r="RLT2388" s="467"/>
      <c r="RLU2388" s="467"/>
      <c r="RLV2388" s="467"/>
      <c r="RLW2388" s="467"/>
      <c r="RLX2388" s="1055"/>
      <c r="RLY2388" s="695"/>
      <c r="RLZ2388" s="696"/>
      <c r="RMA2388" s="696"/>
      <c r="RMB2388" s="697"/>
      <c r="RMC2388" s="697"/>
      <c r="RMD2388" s="473"/>
      <c r="RME2388" s="470"/>
      <c r="RMF2388" s="470"/>
      <c r="RMG2388" s="470"/>
      <c r="RMH2388" s="677"/>
      <c r="RMI2388" s="470"/>
      <c r="RMJ2388" s="467"/>
      <c r="RMK2388" s="559"/>
      <c r="RML2388" s="467"/>
      <c r="RMM2388" s="467"/>
      <c r="RMN2388" s="467"/>
      <c r="RMO2388" s="467"/>
      <c r="RMP2388" s="467"/>
      <c r="RMQ2388" s="467"/>
      <c r="RMR2388" s="467"/>
      <c r="RMS2388" s="467"/>
      <c r="RMT2388" s="467"/>
      <c r="RMU2388" s="467"/>
      <c r="RMV2388" s="467"/>
      <c r="RMW2388" s="467"/>
      <c r="RMX2388" s="467"/>
      <c r="RMY2388" s="467"/>
      <c r="RMZ2388" s="467"/>
      <c r="RNA2388" s="467"/>
      <c r="RNB2388" s="467"/>
      <c r="RNC2388" s="467"/>
      <c r="RND2388" s="467"/>
      <c r="RNE2388" s="467"/>
      <c r="RNF2388" s="467"/>
      <c r="RNG2388" s="467"/>
      <c r="RNH2388" s="1055"/>
      <c r="RNI2388" s="695"/>
      <c r="RNJ2388" s="696"/>
      <c r="RNK2388" s="696"/>
      <c r="RNL2388" s="697"/>
      <c r="RNM2388" s="697"/>
      <c r="RNN2388" s="473"/>
      <c r="RNO2388" s="470"/>
      <c r="RNP2388" s="470"/>
      <c r="RNQ2388" s="470"/>
      <c r="RNR2388" s="677"/>
      <c r="RNS2388" s="470"/>
      <c r="RNT2388" s="467"/>
      <c r="RNU2388" s="559"/>
      <c r="RNV2388" s="467"/>
      <c r="RNW2388" s="467"/>
      <c r="RNX2388" s="467"/>
      <c r="RNY2388" s="467"/>
      <c r="RNZ2388" s="467"/>
      <c r="ROA2388" s="467"/>
      <c r="ROB2388" s="467"/>
      <c r="ROC2388" s="467"/>
      <c r="ROD2388" s="467"/>
      <c r="ROE2388" s="467"/>
      <c r="ROF2388" s="467"/>
      <c r="ROG2388" s="467"/>
      <c r="ROH2388" s="467"/>
      <c r="ROI2388" s="467"/>
      <c r="ROJ2388" s="467"/>
      <c r="ROK2388" s="467"/>
      <c r="ROL2388" s="467"/>
      <c r="ROM2388" s="467"/>
      <c r="RON2388" s="467"/>
      <c r="ROO2388" s="467"/>
      <c r="ROP2388" s="467"/>
      <c r="ROQ2388" s="467"/>
      <c r="ROR2388" s="1055"/>
      <c r="ROS2388" s="695"/>
      <c r="ROT2388" s="696"/>
      <c r="ROU2388" s="696"/>
      <c r="ROV2388" s="697"/>
      <c r="ROW2388" s="697"/>
      <c r="ROX2388" s="473"/>
      <c r="ROY2388" s="470"/>
      <c r="ROZ2388" s="470"/>
      <c r="RPA2388" s="470"/>
      <c r="RPB2388" s="677"/>
      <c r="RPC2388" s="470"/>
      <c r="RPD2388" s="467"/>
      <c r="RPE2388" s="559"/>
      <c r="RPF2388" s="467"/>
      <c r="RPG2388" s="467"/>
      <c r="RPH2388" s="467"/>
      <c r="RPI2388" s="467"/>
      <c r="RPJ2388" s="467"/>
      <c r="RPK2388" s="467"/>
      <c r="RPL2388" s="467"/>
      <c r="RPM2388" s="467"/>
      <c r="RPN2388" s="467"/>
      <c r="RPO2388" s="467"/>
      <c r="RPP2388" s="467"/>
      <c r="RPQ2388" s="467"/>
      <c r="RPR2388" s="467"/>
      <c r="RPS2388" s="467"/>
      <c r="RPT2388" s="467"/>
      <c r="RPU2388" s="467"/>
      <c r="RPV2388" s="467"/>
      <c r="RPW2388" s="467"/>
      <c r="RPX2388" s="467"/>
      <c r="RPY2388" s="467"/>
      <c r="RPZ2388" s="467"/>
      <c r="RQA2388" s="467"/>
      <c r="RQB2388" s="1055"/>
      <c r="RQC2388" s="695"/>
      <c r="RQD2388" s="696"/>
      <c r="RQE2388" s="696"/>
      <c r="RQF2388" s="697"/>
      <c r="RQG2388" s="697"/>
      <c r="RQH2388" s="473"/>
      <c r="RQI2388" s="470"/>
      <c r="RQJ2388" s="470"/>
      <c r="RQK2388" s="470"/>
      <c r="RQL2388" s="677"/>
      <c r="RQM2388" s="470"/>
      <c r="RQN2388" s="467"/>
      <c r="RQO2388" s="559"/>
      <c r="RQP2388" s="467"/>
      <c r="RQQ2388" s="467"/>
      <c r="RQR2388" s="467"/>
      <c r="RQS2388" s="467"/>
      <c r="RQT2388" s="467"/>
      <c r="RQU2388" s="467"/>
      <c r="RQV2388" s="467"/>
      <c r="RQW2388" s="467"/>
      <c r="RQX2388" s="467"/>
      <c r="RQY2388" s="467"/>
      <c r="RQZ2388" s="467"/>
      <c r="RRA2388" s="467"/>
      <c r="RRB2388" s="467"/>
      <c r="RRC2388" s="467"/>
      <c r="RRD2388" s="467"/>
      <c r="RRE2388" s="467"/>
      <c r="RRF2388" s="467"/>
      <c r="RRG2388" s="467"/>
      <c r="RRH2388" s="467"/>
      <c r="RRI2388" s="467"/>
      <c r="RRJ2388" s="467"/>
      <c r="RRK2388" s="467"/>
      <c r="RRL2388" s="1055"/>
      <c r="RRM2388" s="695"/>
      <c r="RRN2388" s="696"/>
      <c r="RRO2388" s="696"/>
      <c r="RRP2388" s="697"/>
      <c r="RRQ2388" s="697"/>
      <c r="RRR2388" s="473"/>
      <c r="RRS2388" s="470"/>
      <c r="RRT2388" s="470"/>
      <c r="RRU2388" s="470"/>
      <c r="RRV2388" s="677"/>
      <c r="RRW2388" s="470"/>
      <c r="RRX2388" s="467"/>
      <c r="RRY2388" s="559"/>
      <c r="RRZ2388" s="467"/>
      <c r="RSA2388" s="467"/>
      <c r="RSB2388" s="467"/>
      <c r="RSC2388" s="467"/>
      <c r="RSD2388" s="467"/>
      <c r="RSE2388" s="467"/>
      <c r="RSF2388" s="467"/>
      <c r="RSG2388" s="467"/>
      <c r="RSH2388" s="467"/>
      <c r="RSI2388" s="467"/>
      <c r="RSJ2388" s="467"/>
      <c r="RSK2388" s="467"/>
      <c r="RSL2388" s="467"/>
      <c r="RSM2388" s="467"/>
      <c r="RSN2388" s="467"/>
      <c r="RSO2388" s="467"/>
      <c r="RSP2388" s="467"/>
      <c r="RSQ2388" s="467"/>
      <c r="RSR2388" s="467"/>
      <c r="RSS2388" s="467"/>
      <c r="RST2388" s="467"/>
      <c r="RSU2388" s="467"/>
      <c r="RSV2388" s="1055"/>
      <c r="RSW2388" s="695"/>
      <c r="RSX2388" s="696"/>
      <c r="RSY2388" s="696"/>
      <c r="RSZ2388" s="697"/>
      <c r="RTA2388" s="697"/>
      <c r="RTB2388" s="473"/>
      <c r="RTC2388" s="470"/>
      <c r="RTD2388" s="470"/>
      <c r="RTE2388" s="470"/>
      <c r="RTF2388" s="677"/>
      <c r="RTG2388" s="470"/>
      <c r="RTH2388" s="467"/>
      <c r="RTI2388" s="559"/>
      <c r="RTJ2388" s="467"/>
      <c r="RTK2388" s="467"/>
      <c r="RTL2388" s="467"/>
      <c r="RTM2388" s="467"/>
      <c r="RTN2388" s="467"/>
      <c r="RTO2388" s="467"/>
      <c r="RTP2388" s="467"/>
      <c r="RTQ2388" s="467"/>
      <c r="RTR2388" s="467"/>
      <c r="RTS2388" s="467"/>
      <c r="RTT2388" s="467"/>
      <c r="RTU2388" s="467"/>
      <c r="RTV2388" s="467"/>
      <c r="RTW2388" s="467"/>
      <c r="RTX2388" s="467"/>
      <c r="RTY2388" s="467"/>
      <c r="RTZ2388" s="467"/>
      <c r="RUA2388" s="467"/>
      <c r="RUB2388" s="467"/>
      <c r="RUC2388" s="467"/>
      <c r="RUD2388" s="467"/>
      <c r="RUE2388" s="467"/>
      <c r="RUF2388" s="1055"/>
      <c r="RUG2388" s="695"/>
      <c r="RUH2388" s="696"/>
      <c r="RUI2388" s="696"/>
      <c r="RUJ2388" s="697"/>
      <c r="RUK2388" s="697"/>
      <c r="RUL2388" s="473"/>
      <c r="RUM2388" s="470"/>
      <c r="RUN2388" s="470"/>
      <c r="RUO2388" s="470"/>
      <c r="RUP2388" s="677"/>
      <c r="RUQ2388" s="470"/>
      <c r="RUR2388" s="467"/>
      <c r="RUS2388" s="559"/>
      <c r="RUT2388" s="467"/>
      <c r="RUU2388" s="467"/>
      <c r="RUV2388" s="467"/>
      <c r="RUW2388" s="467"/>
      <c r="RUX2388" s="467"/>
      <c r="RUY2388" s="467"/>
      <c r="RUZ2388" s="467"/>
      <c r="RVA2388" s="467"/>
      <c r="RVB2388" s="467"/>
      <c r="RVC2388" s="467"/>
      <c r="RVD2388" s="467"/>
      <c r="RVE2388" s="467"/>
      <c r="RVF2388" s="467"/>
      <c r="RVG2388" s="467"/>
      <c r="RVH2388" s="467"/>
      <c r="RVI2388" s="467"/>
      <c r="RVJ2388" s="467"/>
      <c r="RVK2388" s="467"/>
      <c r="RVL2388" s="467"/>
      <c r="RVM2388" s="467"/>
      <c r="RVN2388" s="467"/>
      <c r="RVO2388" s="467"/>
      <c r="RVP2388" s="1055"/>
      <c r="RVQ2388" s="695"/>
      <c r="RVR2388" s="696"/>
      <c r="RVS2388" s="696"/>
      <c r="RVT2388" s="697"/>
      <c r="RVU2388" s="697"/>
      <c r="RVV2388" s="473"/>
      <c r="RVW2388" s="470"/>
      <c r="RVX2388" s="470"/>
      <c r="RVY2388" s="470"/>
      <c r="RVZ2388" s="677"/>
      <c r="RWA2388" s="470"/>
      <c r="RWB2388" s="467"/>
      <c r="RWC2388" s="559"/>
      <c r="RWD2388" s="467"/>
      <c r="RWE2388" s="467"/>
      <c r="RWF2388" s="467"/>
      <c r="RWG2388" s="467"/>
      <c r="RWH2388" s="467"/>
      <c r="RWI2388" s="467"/>
      <c r="RWJ2388" s="467"/>
      <c r="RWK2388" s="467"/>
      <c r="RWL2388" s="467"/>
      <c r="RWM2388" s="467"/>
      <c r="RWN2388" s="467"/>
      <c r="RWO2388" s="467"/>
      <c r="RWP2388" s="467"/>
      <c r="RWQ2388" s="467"/>
      <c r="RWR2388" s="467"/>
      <c r="RWS2388" s="467"/>
      <c r="RWT2388" s="467"/>
      <c r="RWU2388" s="467"/>
      <c r="RWV2388" s="467"/>
      <c r="RWW2388" s="467"/>
      <c r="RWX2388" s="467"/>
      <c r="RWY2388" s="467"/>
      <c r="RWZ2388" s="1055"/>
      <c r="RXA2388" s="695"/>
      <c r="RXB2388" s="696"/>
      <c r="RXC2388" s="696"/>
      <c r="RXD2388" s="697"/>
      <c r="RXE2388" s="697"/>
      <c r="RXF2388" s="473"/>
      <c r="RXG2388" s="470"/>
      <c r="RXH2388" s="470"/>
      <c r="RXI2388" s="470"/>
      <c r="RXJ2388" s="677"/>
      <c r="RXK2388" s="470"/>
      <c r="RXL2388" s="467"/>
      <c r="RXM2388" s="559"/>
      <c r="RXN2388" s="467"/>
      <c r="RXO2388" s="467"/>
      <c r="RXP2388" s="467"/>
      <c r="RXQ2388" s="467"/>
      <c r="RXR2388" s="467"/>
      <c r="RXS2388" s="467"/>
      <c r="RXT2388" s="467"/>
      <c r="RXU2388" s="467"/>
      <c r="RXV2388" s="467"/>
      <c r="RXW2388" s="467"/>
      <c r="RXX2388" s="467"/>
      <c r="RXY2388" s="467"/>
      <c r="RXZ2388" s="467"/>
      <c r="RYA2388" s="467"/>
      <c r="RYB2388" s="467"/>
      <c r="RYC2388" s="467"/>
      <c r="RYD2388" s="467"/>
      <c r="RYE2388" s="467"/>
      <c r="RYF2388" s="467"/>
      <c r="RYG2388" s="467"/>
      <c r="RYH2388" s="467"/>
      <c r="RYI2388" s="467"/>
      <c r="RYJ2388" s="1055"/>
      <c r="RYK2388" s="695"/>
      <c r="RYL2388" s="696"/>
      <c r="RYM2388" s="696"/>
      <c r="RYN2388" s="697"/>
      <c r="RYO2388" s="697"/>
      <c r="RYP2388" s="473"/>
      <c r="RYQ2388" s="470"/>
      <c r="RYR2388" s="470"/>
      <c r="RYS2388" s="470"/>
      <c r="RYT2388" s="677"/>
      <c r="RYU2388" s="470"/>
      <c r="RYV2388" s="467"/>
      <c r="RYW2388" s="559"/>
      <c r="RYX2388" s="467"/>
      <c r="RYY2388" s="467"/>
      <c r="RYZ2388" s="467"/>
      <c r="RZA2388" s="467"/>
      <c r="RZB2388" s="467"/>
      <c r="RZC2388" s="467"/>
      <c r="RZD2388" s="467"/>
      <c r="RZE2388" s="467"/>
      <c r="RZF2388" s="467"/>
      <c r="RZG2388" s="467"/>
      <c r="RZH2388" s="467"/>
      <c r="RZI2388" s="467"/>
      <c r="RZJ2388" s="467"/>
      <c r="RZK2388" s="467"/>
      <c r="RZL2388" s="467"/>
      <c r="RZM2388" s="467"/>
      <c r="RZN2388" s="467"/>
      <c r="RZO2388" s="467"/>
      <c r="RZP2388" s="467"/>
      <c r="RZQ2388" s="467"/>
      <c r="RZR2388" s="467"/>
      <c r="RZS2388" s="467"/>
      <c r="RZT2388" s="1055"/>
      <c r="RZU2388" s="695"/>
      <c r="RZV2388" s="696"/>
      <c r="RZW2388" s="696"/>
      <c r="RZX2388" s="697"/>
      <c r="RZY2388" s="697"/>
      <c r="RZZ2388" s="473"/>
      <c r="SAA2388" s="470"/>
      <c r="SAB2388" s="470"/>
      <c r="SAC2388" s="470"/>
      <c r="SAD2388" s="677"/>
      <c r="SAE2388" s="470"/>
      <c r="SAF2388" s="467"/>
      <c r="SAG2388" s="559"/>
      <c r="SAH2388" s="467"/>
      <c r="SAI2388" s="467"/>
      <c r="SAJ2388" s="467"/>
      <c r="SAK2388" s="467"/>
      <c r="SAL2388" s="467"/>
      <c r="SAM2388" s="467"/>
      <c r="SAN2388" s="467"/>
      <c r="SAO2388" s="467"/>
      <c r="SAP2388" s="467"/>
      <c r="SAQ2388" s="467"/>
      <c r="SAR2388" s="467"/>
      <c r="SAS2388" s="467"/>
      <c r="SAT2388" s="467"/>
      <c r="SAU2388" s="467"/>
      <c r="SAV2388" s="467"/>
      <c r="SAW2388" s="467"/>
      <c r="SAX2388" s="467"/>
      <c r="SAY2388" s="467"/>
      <c r="SAZ2388" s="467"/>
      <c r="SBA2388" s="467"/>
      <c r="SBB2388" s="467"/>
      <c r="SBC2388" s="467"/>
      <c r="SBD2388" s="1055"/>
      <c r="SBE2388" s="695"/>
      <c r="SBF2388" s="696"/>
      <c r="SBG2388" s="696"/>
      <c r="SBH2388" s="697"/>
      <c r="SBI2388" s="697"/>
      <c r="SBJ2388" s="473"/>
      <c r="SBK2388" s="470"/>
      <c r="SBL2388" s="470"/>
      <c r="SBM2388" s="470"/>
      <c r="SBN2388" s="677"/>
      <c r="SBO2388" s="470"/>
      <c r="SBP2388" s="467"/>
      <c r="SBQ2388" s="559"/>
      <c r="SBR2388" s="467"/>
      <c r="SBS2388" s="467"/>
      <c r="SBT2388" s="467"/>
      <c r="SBU2388" s="467"/>
      <c r="SBV2388" s="467"/>
      <c r="SBW2388" s="467"/>
      <c r="SBX2388" s="467"/>
      <c r="SBY2388" s="467"/>
      <c r="SBZ2388" s="467"/>
      <c r="SCA2388" s="467"/>
      <c r="SCB2388" s="467"/>
      <c r="SCC2388" s="467"/>
      <c r="SCD2388" s="467"/>
      <c r="SCE2388" s="467"/>
      <c r="SCF2388" s="467"/>
      <c r="SCG2388" s="467"/>
      <c r="SCH2388" s="467"/>
      <c r="SCI2388" s="467"/>
      <c r="SCJ2388" s="467"/>
      <c r="SCK2388" s="467"/>
      <c r="SCL2388" s="467"/>
      <c r="SCM2388" s="467"/>
      <c r="SCN2388" s="1055"/>
      <c r="SCO2388" s="695"/>
      <c r="SCP2388" s="696"/>
      <c r="SCQ2388" s="696"/>
      <c r="SCR2388" s="697"/>
      <c r="SCS2388" s="697"/>
      <c r="SCT2388" s="473"/>
      <c r="SCU2388" s="470"/>
      <c r="SCV2388" s="470"/>
      <c r="SCW2388" s="470"/>
      <c r="SCX2388" s="677"/>
      <c r="SCY2388" s="470"/>
      <c r="SCZ2388" s="467"/>
      <c r="SDA2388" s="559"/>
      <c r="SDB2388" s="467"/>
      <c r="SDC2388" s="467"/>
      <c r="SDD2388" s="467"/>
      <c r="SDE2388" s="467"/>
      <c r="SDF2388" s="467"/>
      <c r="SDG2388" s="467"/>
      <c r="SDH2388" s="467"/>
      <c r="SDI2388" s="467"/>
      <c r="SDJ2388" s="467"/>
      <c r="SDK2388" s="467"/>
      <c r="SDL2388" s="467"/>
      <c r="SDM2388" s="467"/>
      <c r="SDN2388" s="467"/>
      <c r="SDO2388" s="467"/>
      <c r="SDP2388" s="467"/>
      <c r="SDQ2388" s="467"/>
      <c r="SDR2388" s="467"/>
      <c r="SDS2388" s="467"/>
      <c r="SDT2388" s="467"/>
      <c r="SDU2388" s="467"/>
      <c r="SDV2388" s="467"/>
      <c r="SDW2388" s="467"/>
      <c r="SDX2388" s="1055"/>
      <c r="SDY2388" s="695"/>
      <c r="SDZ2388" s="696"/>
      <c r="SEA2388" s="696"/>
      <c r="SEB2388" s="697"/>
      <c r="SEC2388" s="697"/>
      <c r="SED2388" s="473"/>
      <c r="SEE2388" s="470"/>
      <c r="SEF2388" s="470"/>
      <c r="SEG2388" s="470"/>
      <c r="SEH2388" s="677"/>
      <c r="SEI2388" s="470"/>
      <c r="SEJ2388" s="467"/>
      <c r="SEK2388" s="559"/>
      <c r="SEL2388" s="467"/>
      <c r="SEM2388" s="467"/>
      <c r="SEN2388" s="467"/>
      <c r="SEO2388" s="467"/>
      <c r="SEP2388" s="467"/>
      <c r="SEQ2388" s="467"/>
      <c r="SER2388" s="467"/>
      <c r="SES2388" s="467"/>
      <c r="SET2388" s="467"/>
      <c r="SEU2388" s="467"/>
      <c r="SEV2388" s="467"/>
      <c r="SEW2388" s="467"/>
      <c r="SEX2388" s="467"/>
      <c r="SEY2388" s="467"/>
      <c r="SEZ2388" s="467"/>
      <c r="SFA2388" s="467"/>
      <c r="SFB2388" s="467"/>
      <c r="SFC2388" s="467"/>
      <c r="SFD2388" s="467"/>
      <c r="SFE2388" s="467"/>
      <c r="SFF2388" s="467"/>
      <c r="SFG2388" s="467"/>
      <c r="SFH2388" s="1055"/>
      <c r="SFI2388" s="695"/>
      <c r="SFJ2388" s="696"/>
      <c r="SFK2388" s="696"/>
      <c r="SFL2388" s="697"/>
      <c r="SFM2388" s="697"/>
      <c r="SFN2388" s="473"/>
      <c r="SFO2388" s="470"/>
      <c r="SFP2388" s="470"/>
      <c r="SFQ2388" s="470"/>
      <c r="SFR2388" s="677"/>
      <c r="SFS2388" s="470"/>
      <c r="SFT2388" s="467"/>
      <c r="SFU2388" s="559"/>
      <c r="SFV2388" s="467"/>
      <c r="SFW2388" s="467"/>
      <c r="SFX2388" s="467"/>
      <c r="SFY2388" s="467"/>
      <c r="SFZ2388" s="467"/>
      <c r="SGA2388" s="467"/>
      <c r="SGB2388" s="467"/>
      <c r="SGC2388" s="467"/>
      <c r="SGD2388" s="467"/>
      <c r="SGE2388" s="467"/>
      <c r="SGF2388" s="467"/>
      <c r="SGG2388" s="467"/>
      <c r="SGH2388" s="467"/>
      <c r="SGI2388" s="467"/>
      <c r="SGJ2388" s="467"/>
      <c r="SGK2388" s="467"/>
      <c r="SGL2388" s="467"/>
      <c r="SGM2388" s="467"/>
      <c r="SGN2388" s="467"/>
      <c r="SGO2388" s="467"/>
      <c r="SGP2388" s="467"/>
      <c r="SGQ2388" s="467"/>
      <c r="SGR2388" s="1055"/>
      <c r="SGS2388" s="695"/>
      <c r="SGT2388" s="696"/>
      <c r="SGU2388" s="696"/>
      <c r="SGV2388" s="697"/>
      <c r="SGW2388" s="697"/>
      <c r="SGX2388" s="473"/>
      <c r="SGY2388" s="470"/>
      <c r="SGZ2388" s="470"/>
      <c r="SHA2388" s="470"/>
      <c r="SHB2388" s="677"/>
      <c r="SHC2388" s="470"/>
      <c r="SHD2388" s="467"/>
      <c r="SHE2388" s="559"/>
      <c r="SHF2388" s="467"/>
      <c r="SHG2388" s="467"/>
      <c r="SHH2388" s="467"/>
      <c r="SHI2388" s="467"/>
      <c r="SHJ2388" s="467"/>
      <c r="SHK2388" s="467"/>
      <c r="SHL2388" s="467"/>
      <c r="SHM2388" s="467"/>
      <c r="SHN2388" s="467"/>
      <c r="SHO2388" s="467"/>
      <c r="SHP2388" s="467"/>
      <c r="SHQ2388" s="467"/>
      <c r="SHR2388" s="467"/>
      <c r="SHS2388" s="467"/>
      <c r="SHT2388" s="467"/>
      <c r="SHU2388" s="467"/>
      <c r="SHV2388" s="467"/>
      <c r="SHW2388" s="467"/>
      <c r="SHX2388" s="467"/>
      <c r="SHY2388" s="467"/>
      <c r="SHZ2388" s="467"/>
      <c r="SIA2388" s="467"/>
      <c r="SIB2388" s="1055"/>
      <c r="SIC2388" s="695"/>
      <c r="SID2388" s="696"/>
      <c r="SIE2388" s="696"/>
      <c r="SIF2388" s="697"/>
      <c r="SIG2388" s="697"/>
      <c r="SIH2388" s="473"/>
      <c r="SII2388" s="470"/>
      <c r="SIJ2388" s="470"/>
      <c r="SIK2388" s="470"/>
      <c r="SIL2388" s="677"/>
      <c r="SIM2388" s="470"/>
      <c r="SIN2388" s="467"/>
      <c r="SIO2388" s="559"/>
      <c r="SIP2388" s="467"/>
      <c r="SIQ2388" s="467"/>
      <c r="SIR2388" s="467"/>
      <c r="SIS2388" s="467"/>
      <c r="SIT2388" s="467"/>
      <c r="SIU2388" s="467"/>
      <c r="SIV2388" s="467"/>
      <c r="SIW2388" s="467"/>
      <c r="SIX2388" s="467"/>
      <c r="SIY2388" s="467"/>
      <c r="SIZ2388" s="467"/>
      <c r="SJA2388" s="467"/>
      <c r="SJB2388" s="467"/>
      <c r="SJC2388" s="467"/>
      <c r="SJD2388" s="467"/>
      <c r="SJE2388" s="467"/>
      <c r="SJF2388" s="467"/>
      <c r="SJG2388" s="467"/>
      <c r="SJH2388" s="467"/>
      <c r="SJI2388" s="467"/>
      <c r="SJJ2388" s="467"/>
      <c r="SJK2388" s="467"/>
      <c r="SJL2388" s="1055"/>
      <c r="SJM2388" s="695"/>
      <c r="SJN2388" s="696"/>
      <c r="SJO2388" s="696"/>
      <c r="SJP2388" s="697"/>
      <c r="SJQ2388" s="697"/>
      <c r="SJR2388" s="473"/>
      <c r="SJS2388" s="470"/>
      <c r="SJT2388" s="470"/>
      <c r="SJU2388" s="470"/>
      <c r="SJV2388" s="677"/>
      <c r="SJW2388" s="470"/>
      <c r="SJX2388" s="467"/>
      <c r="SJY2388" s="559"/>
      <c r="SJZ2388" s="467"/>
      <c r="SKA2388" s="467"/>
      <c r="SKB2388" s="467"/>
      <c r="SKC2388" s="467"/>
      <c r="SKD2388" s="467"/>
      <c r="SKE2388" s="467"/>
      <c r="SKF2388" s="467"/>
      <c r="SKG2388" s="467"/>
      <c r="SKH2388" s="467"/>
      <c r="SKI2388" s="467"/>
      <c r="SKJ2388" s="467"/>
      <c r="SKK2388" s="467"/>
      <c r="SKL2388" s="467"/>
      <c r="SKM2388" s="467"/>
      <c r="SKN2388" s="467"/>
      <c r="SKO2388" s="467"/>
      <c r="SKP2388" s="467"/>
      <c r="SKQ2388" s="467"/>
      <c r="SKR2388" s="467"/>
      <c r="SKS2388" s="467"/>
      <c r="SKT2388" s="467"/>
      <c r="SKU2388" s="467"/>
      <c r="SKV2388" s="1055"/>
      <c r="SKW2388" s="695"/>
      <c r="SKX2388" s="696"/>
      <c r="SKY2388" s="696"/>
      <c r="SKZ2388" s="697"/>
      <c r="SLA2388" s="697"/>
      <c r="SLB2388" s="473"/>
      <c r="SLC2388" s="470"/>
      <c r="SLD2388" s="470"/>
      <c r="SLE2388" s="470"/>
      <c r="SLF2388" s="677"/>
      <c r="SLG2388" s="470"/>
      <c r="SLH2388" s="467"/>
      <c r="SLI2388" s="559"/>
      <c r="SLJ2388" s="467"/>
      <c r="SLK2388" s="467"/>
      <c r="SLL2388" s="467"/>
      <c r="SLM2388" s="467"/>
      <c r="SLN2388" s="467"/>
      <c r="SLO2388" s="467"/>
      <c r="SLP2388" s="467"/>
      <c r="SLQ2388" s="467"/>
      <c r="SLR2388" s="467"/>
      <c r="SLS2388" s="467"/>
      <c r="SLT2388" s="467"/>
      <c r="SLU2388" s="467"/>
      <c r="SLV2388" s="467"/>
      <c r="SLW2388" s="467"/>
      <c r="SLX2388" s="467"/>
      <c r="SLY2388" s="467"/>
      <c r="SLZ2388" s="467"/>
      <c r="SMA2388" s="467"/>
      <c r="SMB2388" s="467"/>
      <c r="SMC2388" s="467"/>
      <c r="SMD2388" s="467"/>
      <c r="SME2388" s="467"/>
      <c r="SMF2388" s="1055"/>
      <c r="SMG2388" s="695"/>
      <c r="SMH2388" s="696"/>
      <c r="SMI2388" s="696"/>
      <c r="SMJ2388" s="697"/>
      <c r="SMK2388" s="697"/>
      <c r="SML2388" s="473"/>
      <c r="SMM2388" s="470"/>
      <c r="SMN2388" s="470"/>
      <c r="SMO2388" s="470"/>
      <c r="SMP2388" s="677"/>
      <c r="SMQ2388" s="470"/>
      <c r="SMR2388" s="467"/>
      <c r="SMS2388" s="559"/>
      <c r="SMT2388" s="467"/>
      <c r="SMU2388" s="467"/>
      <c r="SMV2388" s="467"/>
      <c r="SMW2388" s="467"/>
      <c r="SMX2388" s="467"/>
      <c r="SMY2388" s="467"/>
      <c r="SMZ2388" s="467"/>
      <c r="SNA2388" s="467"/>
      <c r="SNB2388" s="467"/>
      <c r="SNC2388" s="467"/>
      <c r="SND2388" s="467"/>
      <c r="SNE2388" s="467"/>
      <c r="SNF2388" s="467"/>
      <c r="SNG2388" s="467"/>
      <c r="SNH2388" s="467"/>
      <c r="SNI2388" s="467"/>
      <c r="SNJ2388" s="467"/>
      <c r="SNK2388" s="467"/>
      <c r="SNL2388" s="467"/>
      <c r="SNM2388" s="467"/>
      <c r="SNN2388" s="467"/>
      <c r="SNO2388" s="467"/>
      <c r="SNP2388" s="1055"/>
      <c r="SNQ2388" s="695"/>
      <c r="SNR2388" s="696"/>
      <c r="SNS2388" s="696"/>
      <c r="SNT2388" s="697"/>
      <c r="SNU2388" s="697"/>
      <c r="SNV2388" s="473"/>
      <c r="SNW2388" s="470"/>
      <c r="SNX2388" s="470"/>
      <c r="SNY2388" s="470"/>
      <c r="SNZ2388" s="677"/>
      <c r="SOA2388" s="470"/>
      <c r="SOB2388" s="467"/>
      <c r="SOC2388" s="559"/>
      <c r="SOD2388" s="467"/>
      <c r="SOE2388" s="467"/>
      <c r="SOF2388" s="467"/>
      <c r="SOG2388" s="467"/>
      <c r="SOH2388" s="467"/>
      <c r="SOI2388" s="467"/>
      <c r="SOJ2388" s="467"/>
      <c r="SOK2388" s="467"/>
      <c r="SOL2388" s="467"/>
      <c r="SOM2388" s="467"/>
      <c r="SON2388" s="467"/>
      <c r="SOO2388" s="467"/>
      <c r="SOP2388" s="467"/>
      <c r="SOQ2388" s="467"/>
      <c r="SOR2388" s="467"/>
      <c r="SOS2388" s="467"/>
      <c r="SOT2388" s="467"/>
      <c r="SOU2388" s="467"/>
      <c r="SOV2388" s="467"/>
      <c r="SOW2388" s="467"/>
      <c r="SOX2388" s="467"/>
      <c r="SOY2388" s="467"/>
      <c r="SOZ2388" s="1055"/>
      <c r="SPA2388" s="695"/>
      <c r="SPB2388" s="696"/>
      <c r="SPC2388" s="696"/>
      <c r="SPD2388" s="697"/>
      <c r="SPE2388" s="697"/>
      <c r="SPF2388" s="473"/>
      <c r="SPG2388" s="470"/>
      <c r="SPH2388" s="470"/>
      <c r="SPI2388" s="470"/>
      <c r="SPJ2388" s="677"/>
      <c r="SPK2388" s="470"/>
      <c r="SPL2388" s="467"/>
      <c r="SPM2388" s="559"/>
      <c r="SPN2388" s="467"/>
      <c r="SPO2388" s="467"/>
      <c r="SPP2388" s="467"/>
      <c r="SPQ2388" s="467"/>
      <c r="SPR2388" s="467"/>
      <c r="SPS2388" s="467"/>
      <c r="SPT2388" s="467"/>
      <c r="SPU2388" s="467"/>
      <c r="SPV2388" s="467"/>
      <c r="SPW2388" s="467"/>
      <c r="SPX2388" s="467"/>
      <c r="SPY2388" s="467"/>
      <c r="SPZ2388" s="467"/>
      <c r="SQA2388" s="467"/>
      <c r="SQB2388" s="467"/>
      <c r="SQC2388" s="467"/>
      <c r="SQD2388" s="467"/>
      <c r="SQE2388" s="467"/>
      <c r="SQF2388" s="467"/>
      <c r="SQG2388" s="467"/>
      <c r="SQH2388" s="467"/>
      <c r="SQI2388" s="467"/>
      <c r="SQJ2388" s="1055"/>
      <c r="SQK2388" s="695"/>
      <c r="SQL2388" s="696"/>
      <c r="SQM2388" s="696"/>
      <c r="SQN2388" s="697"/>
      <c r="SQO2388" s="697"/>
      <c r="SQP2388" s="473"/>
      <c r="SQQ2388" s="470"/>
      <c r="SQR2388" s="470"/>
      <c r="SQS2388" s="470"/>
      <c r="SQT2388" s="677"/>
      <c r="SQU2388" s="470"/>
      <c r="SQV2388" s="467"/>
      <c r="SQW2388" s="559"/>
      <c r="SQX2388" s="467"/>
      <c r="SQY2388" s="467"/>
      <c r="SQZ2388" s="467"/>
      <c r="SRA2388" s="467"/>
      <c r="SRB2388" s="467"/>
      <c r="SRC2388" s="467"/>
      <c r="SRD2388" s="467"/>
      <c r="SRE2388" s="467"/>
      <c r="SRF2388" s="467"/>
      <c r="SRG2388" s="467"/>
      <c r="SRH2388" s="467"/>
      <c r="SRI2388" s="467"/>
      <c r="SRJ2388" s="467"/>
      <c r="SRK2388" s="467"/>
      <c r="SRL2388" s="467"/>
      <c r="SRM2388" s="467"/>
      <c r="SRN2388" s="467"/>
      <c r="SRO2388" s="467"/>
      <c r="SRP2388" s="467"/>
      <c r="SRQ2388" s="467"/>
      <c r="SRR2388" s="467"/>
      <c r="SRS2388" s="467"/>
      <c r="SRT2388" s="1055"/>
      <c r="SRU2388" s="695"/>
      <c r="SRV2388" s="696"/>
      <c r="SRW2388" s="696"/>
      <c r="SRX2388" s="697"/>
      <c r="SRY2388" s="697"/>
      <c r="SRZ2388" s="473"/>
      <c r="SSA2388" s="470"/>
      <c r="SSB2388" s="470"/>
      <c r="SSC2388" s="470"/>
      <c r="SSD2388" s="677"/>
      <c r="SSE2388" s="470"/>
      <c r="SSF2388" s="467"/>
      <c r="SSG2388" s="559"/>
      <c r="SSH2388" s="467"/>
      <c r="SSI2388" s="467"/>
      <c r="SSJ2388" s="467"/>
      <c r="SSK2388" s="467"/>
      <c r="SSL2388" s="467"/>
      <c r="SSM2388" s="467"/>
      <c r="SSN2388" s="467"/>
      <c r="SSO2388" s="467"/>
      <c r="SSP2388" s="467"/>
      <c r="SSQ2388" s="467"/>
      <c r="SSR2388" s="467"/>
      <c r="SSS2388" s="467"/>
      <c r="SST2388" s="467"/>
      <c r="SSU2388" s="467"/>
      <c r="SSV2388" s="467"/>
      <c r="SSW2388" s="467"/>
      <c r="SSX2388" s="467"/>
      <c r="SSY2388" s="467"/>
      <c r="SSZ2388" s="467"/>
      <c r="STA2388" s="467"/>
      <c r="STB2388" s="467"/>
      <c r="STC2388" s="467"/>
      <c r="STD2388" s="1055"/>
      <c r="STE2388" s="695"/>
      <c r="STF2388" s="696"/>
      <c r="STG2388" s="696"/>
      <c r="STH2388" s="697"/>
      <c r="STI2388" s="697"/>
      <c r="STJ2388" s="473"/>
      <c r="STK2388" s="470"/>
      <c r="STL2388" s="470"/>
      <c r="STM2388" s="470"/>
      <c r="STN2388" s="677"/>
      <c r="STO2388" s="470"/>
      <c r="STP2388" s="467"/>
      <c r="STQ2388" s="559"/>
      <c r="STR2388" s="467"/>
      <c r="STS2388" s="467"/>
      <c r="STT2388" s="467"/>
      <c r="STU2388" s="467"/>
      <c r="STV2388" s="467"/>
      <c r="STW2388" s="467"/>
      <c r="STX2388" s="467"/>
      <c r="STY2388" s="467"/>
      <c r="STZ2388" s="467"/>
      <c r="SUA2388" s="467"/>
      <c r="SUB2388" s="467"/>
      <c r="SUC2388" s="467"/>
      <c r="SUD2388" s="467"/>
      <c r="SUE2388" s="467"/>
      <c r="SUF2388" s="467"/>
      <c r="SUG2388" s="467"/>
      <c r="SUH2388" s="467"/>
      <c r="SUI2388" s="467"/>
      <c r="SUJ2388" s="467"/>
      <c r="SUK2388" s="467"/>
      <c r="SUL2388" s="467"/>
      <c r="SUM2388" s="467"/>
      <c r="SUN2388" s="1055"/>
      <c r="SUO2388" s="695"/>
      <c r="SUP2388" s="696"/>
      <c r="SUQ2388" s="696"/>
      <c r="SUR2388" s="697"/>
      <c r="SUS2388" s="697"/>
      <c r="SUT2388" s="473"/>
      <c r="SUU2388" s="470"/>
      <c r="SUV2388" s="470"/>
      <c r="SUW2388" s="470"/>
      <c r="SUX2388" s="677"/>
      <c r="SUY2388" s="470"/>
      <c r="SUZ2388" s="467"/>
      <c r="SVA2388" s="559"/>
      <c r="SVB2388" s="467"/>
      <c r="SVC2388" s="467"/>
      <c r="SVD2388" s="467"/>
      <c r="SVE2388" s="467"/>
      <c r="SVF2388" s="467"/>
      <c r="SVG2388" s="467"/>
      <c r="SVH2388" s="467"/>
      <c r="SVI2388" s="467"/>
      <c r="SVJ2388" s="467"/>
      <c r="SVK2388" s="467"/>
      <c r="SVL2388" s="467"/>
      <c r="SVM2388" s="467"/>
      <c r="SVN2388" s="467"/>
      <c r="SVO2388" s="467"/>
      <c r="SVP2388" s="467"/>
      <c r="SVQ2388" s="467"/>
      <c r="SVR2388" s="467"/>
      <c r="SVS2388" s="467"/>
      <c r="SVT2388" s="467"/>
      <c r="SVU2388" s="467"/>
      <c r="SVV2388" s="467"/>
      <c r="SVW2388" s="467"/>
      <c r="SVX2388" s="1055"/>
      <c r="SVY2388" s="695"/>
      <c r="SVZ2388" s="696"/>
      <c r="SWA2388" s="696"/>
      <c r="SWB2388" s="697"/>
      <c r="SWC2388" s="697"/>
      <c r="SWD2388" s="473"/>
      <c r="SWE2388" s="470"/>
      <c r="SWF2388" s="470"/>
      <c r="SWG2388" s="470"/>
      <c r="SWH2388" s="677"/>
      <c r="SWI2388" s="470"/>
      <c r="SWJ2388" s="467"/>
      <c r="SWK2388" s="559"/>
      <c r="SWL2388" s="467"/>
      <c r="SWM2388" s="467"/>
      <c r="SWN2388" s="467"/>
      <c r="SWO2388" s="467"/>
      <c r="SWP2388" s="467"/>
      <c r="SWQ2388" s="467"/>
      <c r="SWR2388" s="467"/>
      <c r="SWS2388" s="467"/>
      <c r="SWT2388" s="467"/>
      <c r="SWU2388" s="467"/>
      <c r="SWV2388" s="467"/>
      <c r="SWW2388" s="467"/>
      <c r="SWX2388" s="467"/>
      <c r="SWY2388" s="467"/>
      <c r="SWZ2388" s="467"/>
      <c r="SXA2388" s="467"/>
      <c r="SXB2388" s="467"/>
      <c r="SXC2388" s="467"/>
      <c r="SXD2388" s="467"/>
      <c r="SXE2388" s="467"/>
      <c r="SXF2388" s="467"/>
      <c r="SXG2388" s="467"/>
      <c r="SXH2388" s="1055"/>
      <c r="SXI2388" s="695"/>
      <c r="SXJ2388" s="696"/>
      <c r="SXK2388" s="696"/>
      <c r="SXL2388" s="697"/>
      <c r="SXM2388" s="697"/>
      <c r="SXN2388" s="473"/>
      <c r="SXO2388" s="470"/>
      <c r="SXP2388" s="470"/>
      <c r="SXQ2388" s="470"/>
      <c r="SXR2388" s="677"/>
      <c r="SXS2388" s="470"/>
      <c r="SXT2388" s="467"/>
      <c r="SXU2388" s="559"/>
      <c r="SXV2388" s="467"/>
      <c r="SXW2388" s="467"/>
      <c r="SXX2388" s="467"/>
      <c r="SXY2388" s="467"/>
      <c r="SXZ2388" s="467"/>
      <c r="SYA2388" s="467"/>
      <c r="SYB2388" s="467"/>
      <c r="SYC2388" s="467"/>
      <c r="SYD2388" s="467"/>
      <c r="SYE2388" s="467"/>
      <c r="SYF2388" s="467"/>
      <c r="SYG2388" s="467"/>
      <c r="SYH2388" s="467"/>
      <c r="SYI2388" s="467"/>
      <c r="SYJ2388" s="467"/>
      <c r="SYK2388" s="467"/>
      <c r="SYL2388" s="467"/>
      <c r="SYM2388" s="467"/>
      <c r="SYN2388" s="467"/>
      <c r="SYO2388" s="467"/>
      <c r="SYP2388" s="467"/>
      <c r="SYQ2388" s="467"/>
      <c r="SYR2388" s="1055"/>
      <c r="SYS2388" s="695"/>
      <c r="SYT2388" s="696"/>
      <c r="SYU2388" s="696"/>
      <c r="SYV2388" s="697"/>
      <c r="SYW2388" s="697"/>
      <c r="SYX2388" s="473"/>
      <c r="SYY2388" s="470"/>
      <c r="SYZ2388" s="470"/>
      <c r="SZA2388" s="470"/>
      <c r="SZB2388" s="677"/>
      <c r="SZC2388" s="470"/>
      <c r="SZD2388" s="467"/>
      <c r="SZE2388" s="559"/>
      <c r="SZF2388" s="467"/>
      <c r="SZG2388" s="467"/>
      <c r="SZH2388" s="467"/>
      <c r="SZI2388" s="467"/>
      <c r="SZJ2388" s="467"/>
      <c r="SZK2388" s="467"/>
      <c r="SZL2388" s="467"/>
      <c r="SZM2388" s="467"/>
      <c r="SZN2388" s="467"/>
      <c r="SZO2388" s="467"/>
      <c r="SZP2388" s="467"/>
      <c r="SZQ2388" s="467"/>
      <c r="SZR2388" s="467"/>
      <c r="SZS2388" s="467"/>
      <c r="SZT2388" s="467"/>
      <c r="SZU2388" s="467"/>
      <c r="SZV2388" s="467"/>
      <c r="SZW2388" s="467"/>
      <c r="SZX2388" s="467"/>
      <c r="SZY2388" s="467"/>
      <c r="SZZ2388" s="467"/>
      <c r="TAA2388" s="467"/>
      <c r="TAB2388" s="1055"/>
      <c r="TAC2388" s="695"/>
      <c r="TAD2388" s="696"/>
      <c r="TAE2388" s="696"/>
      <c r="TAF2388" s="697"/>
      <c r="TAG2388" s="697"/>
      <c r="TAH2388" s="473"/>
      <c r="TAI2388" s="470"/>
      <c r="TAJ2388" s="470"/>
      <c r="TAK2388" s="470"/>
      <c r="TAL2388" s="677"/>
      <c r="TAM2388" s="470"/>
      <c r="TAN2388" s="467"/>
      <c r="TAO2388" s="559"/>
      <c r="TAP2388" s="467"/>
      <c r="TAQ2388" s="467"/>
      <c r="TAR2388" s="467"/>
      <c r="TAS2388" s="467"/>
      <c r="TAT2388" s="467"/>
      <c r="TAU2388" s="467"/>
      <c r="TAV2388" s="467"/>
      <c r="TAW2388" s="467"/>
      <c r="TAX2388" s="467"/>
      <c r="TAY2388" s="467"/>
      <c r="TAZ2388" s="467"/>
      <c r="TBA2388" s="467"/>
      <c r="TBB2388" s="467"/>
      <c r="TBC2388" s="467"/>
      <c r="TBD2388" s="467"/>
      <c r="TBE2388" s="467"/>
      <c r="TBF2388" s="467"/>
      <c r="TBG2388" s="467"/>
      <c r="TBH2388" s="467"/>
      <c r="TBI2388" s="467"/>
      <c r="TBJ2388" s="467"/>
      <c r="TBK2388" s="467"/>
      <c r="TBL2388" s="1055"/>
      <c r="TBM2388" s="695"/>
      <c r="TBN2388" s="696"/>
      <c r="TBO2388" s="696"/>
      <c r="TBP2388" s="697"/>
      <c r="TBQ2388" s="697"/>
      <c r="TBR2388" s="473"/>
      <c r="TBS2388" s="470"/>
      <c r="TBT2388" s="470"/>
      <c r="TBU2388" s="470"/>
      <c r="TBV2388" s="677"/>
      <c r="TBW2388" s="470"/>
      <c r="TBX2388" s="467"/>
      <c r="TBY2388" s="559"/>
      <c r="TBZ2388" s="467"/>
      <c r="TCA2388" s="467"/>
      <c r="TCB2388" s="467"/>
      <c r="TCC2388" s="467"/>
      <c r="TCD2388" s="467"/>
      <c r="TCE2388" s="467"/>
      <c r="TCF2388" s="467"/>
      <c r="TCG2388" s="467"/>
      <c r="TCH2388" s="467"/>
      <c r="TCI2388" s="467"/>
      <c r="TCJ2388" s="467"/>
      <c r="TCK2388" s="467"/>
      <c r="TCL2388" s="467"/>
      <c r="TCM2388" s="467"/>
      <c r="TCN2388" s="467"/>
      <c r="TCO2388" s="467"/>
      <c r="TCP2388" s="467"/>
      <c r="TCQ2388" s="467"/>
      <c r="TCR2388" s="467"/>
      <c r="TCS2388" s="467"/>
      <c r="TCT2388" s="467"/>
      <c r="TCU2388" s="467"/>
      <c r="TCV2388" s="1055"/>
      <c r="TCW2388" s="695"/>
      <c r="TCX2388" s="696"/>
      <c r="TCY2388" s="696"/>
      <c r="TCZ2388" s="697"/>
      <c r="TDA2388" s="697"/>
      <c r="TDB2388" s="473"/>
      <c r="TDC2388" s="470"/>
      <c r="TDD2388" s="470"/>
      <c r="TDE2388" s="470"/>
      <c r="TDF2388" s="677"/>
      <c r="TDG2388" s="470"/>
      <c r="TDH2388" s="467"/>
      <c r="TDI2388" s="559"/>
      <c r="TDJ2388" s="467"/>
      <c r="TDK2388" s="467"/>
      <c r="TDL2388" s="467"/>
      <c r="TDM2388" s="467"/>
      <c r="TDN2388" s="467"/>
      <c r="TDO2388" s="467"/>
      <c r="TDP2388" s="467"/>
      <c r="TDQ2388" s="467"/>
      <c r="TDR2388" s="467"/>
      <c r="TDS2388" s="467"/>
      <c r="TDT2388" s="467"/>
      <c r="TDU2388" s="467"/>
      <c r="TDV2388" s="467"/>
      <c r="TDW2388" s="467"/>
      <c r="TDX2388" s="467"/>
      <c r="TDY2388" s="467"/>
      <c r="TDZ2388" s="467"/>
      <c r="TEA2388" s="467"/>
      <c r="TEB2388" s="467"/>
      <c r="TEC2388" s="467"/>
      <c r="TED2388" s="467"/>
      <c r="TEE2388" s="467"/>
      <c r="TEF2388" s="1055"/>
      <c r="TEG2388" s="695"/>
      <c r="TEH2388" s="696"/>
      <c r="TEI2388" s="696"/>
      <c r="TEJ2388" s="697"/>
      <c r="TEK2388" s="697"/>
      <c r="TEL2388" s="473"/>
      <c r="TEM2388" s="470"/>
      <c r="TEN2388" s="470"/>
      <c r="TEO2388" s="470"/>
      <c r="TEP2388" s="677"/>
      <c r="TEQ2388" s="470"/>
      <c r="TER2388" s="467"/>
      <c r="TES2388" s="559"/>
      <c r="TET2388" s="467"/>
      <c r="TEU2388" s="467"/>
      <c r="TEV2388" s="467"/>
      <c r="TEW2388" s="467"/>
      <c r="TEX2388" s="467"/>
      <c r="TEY2388" s="467"/>
      <c r="TEZ2388" s="467"/>
      <c r="TFA2388" s="467"/>
      <c r="TFB2388" s="467"/>
      <c r="TFC2388" s="467"/>
      <c r="TFD2388" s="467"/>
      <c r="TFE2388" s="467"/>
      <c r="TFF2388" s="467"/>
      <c r="TFG2388" s="467"/>
      <c r="TFH2388" s="467"/>
      <c r="TFI2388" s="467"/>
      <c r="TFJ2388" s="467"/>
      <c r="TFK2388" s="467"/>
      <c r="TFL2388" s="467"/>
      <c r="TFM2388" s="467"/>
      <c r="TFN2388" s="467"/>
      <c r="TFO2388" s="467"/>
      <c r="TFP2388" s="1055"/>
      <c r="TFQ2388" s="695"/>
      <c r="TFR2388" s="696"/>
      <c r="TFS2388" s="696"/>
      <c r="TFT2388" s="697"/>
      <c r="TFU2388" s="697"/>
      <c r="TFV2388" s="473"/>
      <c r="TFW2388" s="470"/>
      <c r="TFX2388" s="470"/>
      <c r="TFY2388" s="470"/>
      <c r="TFZ2388" s="677"/>
      <c r="TGA2388" s="470"/>
      <c r="TGB2388" s="467"/>
      <c r="TGC2388" s="559"/>
      <c r="TGD2388" s="467"/>
      <c r="TGE2388" s="467"/>
      <c r="TGF2388" s="467"/>
      <c r="TGG2388" s="467"/>
      <c r="TGH2388" s="467"/>
      <c r="TGI2388" s="467"/>
      <c r="TGJ2388" s="467"/>
      <c r="TGK2388" s="467"/>
      <c r="TGL2388" s="467"/>
      <c r="TGM2388" s="467"/>
      <c r="TGN2388" s="467"/>
      <c r="TGO2388" s="467"/>
      <c r="TGP2388" s="467"/>
      <c r="TGQ2388" s="467"/>
      <c r="TGR2388" s="467"/>
      <c r="TGS2388" s="467"/>
      <c r="TGT2388" s="467"/>
      <c r="TGU2388" s="467"/>
      <c r="TGV2388" s="467"/>
      <c r="TGW2388" s="467"/>
      <c r="TGX2388" s="467"/>
      <c r="TGY2388" s="467"/>
      <c r="TGZ2388" s="1055"/>
      <c r="THA2388" s="695"/>
      <c r="THB2388" s="696"/>
      <c r="THC2388" s="696"/>
      <c r="THD2388" s="697"/>
      <c r="THE2388" s="697"/>
      <c r="THF2388" s="473"/>
      <c r="THG2388" s="470"/>
      <c r="THH2388" s="470"/>
      <c r="THI2388" s="470"/>
      <c r="THJ2388" s="677"/>
      <c r="THK2388" s="470"/>
      <c r="THL2388" s="467"/>
      <c r="THM2388" s="559"/>
      <c r="THN2388" s="467"/>
      <c r="THO2388" s="467"/>
      <c r="THP2388" s="467"/>
      <c r="THQ2388" s="467"/>
      <c r="THR2388" s="467"/>
      <c r="THS2388" s="467"/>
      <c r="THT2388" s="467"/>
      <c r="THU2388" s="467"/>
      <c r="THV2388" s="467"/>
      <c r="THW2388" s="467"/>
      <c r="THX2388" s="467"/>
      <c r="THY2388" s="467"/>
      <c r="THZ2388" s="467"/>
      <c r="TIA2388" s="467"/>
      <c r="TIB2388" s="467"/>
      <c r="TIC2388" s="467"/>
      <c r="TID2388" s="467"/>
      <c r="TIE2388" s="467"/>
      <c r="TIF2388" s="467"/>
      <c r="TIG2388" s="467"/>
      <c r="TIH2388" s="467"/>
      <c r="TII2388" s="467"/>
      <c r="TIJ2388" s="1055"/>
      <c r="TIK2388" s="695"/>
      <c r="TIL2388" s="696"/>
      <c r="TIM2388" s="696"/>
      <c r="TIN2388" s="697"/>
      <c r="TIO2388" s="697"/>
      <c r="TIP2388" s="473"/>
      <c r="TIQ2388" s="470"/>
      <c r="TIR2388" s="470"/>
      <c r="TIS2388" s="470"/>
      <c r="TIT2388" s="677"/>
      <c r="TIU2388" s="470"/>
      <c r="TIV2388" s="467"/>
      <c r="TIW2388" s="559"/>
      <c r="TIX2388" s="467"/>
      <c r="TIY2388" s="467"/>
      <c r="TIZ2388" s="467"/>
      <c r="TJA2388" s="467"/>
      <c r="TJB2388" s="467"/>
      <c r="TJC2388" s="467"/>
      <c r="TJD2388" s="467"/>
      <c r="TJE2388" s="467"/>
      <c r="TJF2388" s="467"/>
      <c r="TJG2388" s="467"/>
      <c r="TJH2388" s="467"/>
      <c r="TJI2388" s="467"/>
      <c r="TJJ2388" s="467"/>
      <c r="TJK2388" s="467"/>
      <c r="TJL2388" s="467"/>
      <c r="TJM2388" s="467"/>
      <c r="TJN2388" s="467"/>
      <c r="TJO2388" s="467"/>
      <c r="TJP2388" s="467"/>
      <c r="TJQ2388" s="467"/>
      <c r="TJR2388" s="467"/>
      <c r="TJS2388" s="467"/>
      <c r="TJT2388" s="1055"/>
      <c r="TJU2388" s="695"/>
      <c r="TJV2388" s="696"/>
      <c r="TJW2388" s="696"/>
      <c r="TJX2388" s="697"/>
      <c r="TJY2388" s="697"/>
      <c r="TJZ2388" s="473"/>
      <c r="TKA2388" s="470"/>
      <c r="TKB2388" s="470"/>
      <c r="TKC2388" s="470"/>
      <c r="TKD2388" s="677"/>
      <c r="TKE2388" s="470"/>
      <c r="TKF2388" s="467"/>
      <c r="TKG2388" s="559"/>
      <c r="TKH2388" s="467"/>
      <c r="TKI2388" s="467"/>
      <c r="TKJ2388" s="467"/>
      <c r="TKK2388" s="467"/>
      <c r="TKL2388" s="467"/>
      <c r="TKM2388" s="467"/>
      <c r="TKN2388" s="467"/>
      <c r="TKO2388" s="467"/>
      <c r="TKP2388" s="467"/>
      <c r="TKQ2388" s="467"/>
      <c r="TKR2388" s="467"/>
      <c r="TKS2388" s="467"/>
      <c r="TKT2388" s="467"/>
      <c r="TKU2388" s="467"/>
      <c r="TKV2388" s="467"/>
      <c r="TKW2388" s="467"/>
      <c r="TKX2388" s="467"/>
      <c r="TKY2388" s="467"/>
      <c r="TKZ2388" s="467"/>
      <c r="TLA2388" s="467"/>
      <c r="TLB2388" s="467"/>
      <c r="TLC2388" s="467"/>
      <c r="TLD2388" s="1055"/>
      <c r="TLE2388" s="695"/>
      <c r="TLF2388" s="696"/>
      <c r="TLG2388" s="696"/>
      <c r="TLH2388" s="697"/>
      <c r="TLI2388" s="697"/>
      <c r="TLJ2388" s="473"/>
      <c r="TLK2388" s="470"/>
      <c r="TLL2388" s="470"/>
      <c r="TLM2388" s="470"/>
      <c r="TLN2388" s="677"/>
      <c r="TLO2388" s="470"/>
      <c r="TLP2388" s="467"/>
      <c r="TLQ2388" s="559"/>
      <c r="TLR2388" s="467"/>
      <c r="TLS2388" s="467"/>
      <c r="TLT2388" s="467"/>
      <c r="TLU2388" s="467"/>
      <c r="TLV2388" s="467"/>
      <c r="TLW2388" s="467"/>
      <c r="TLX2388" s="467"/>
      <c r="TLY2388" s="467"/>
      <c r="TLZ2388" s="467"/>
      <c r="TMA2388" s="467"/>
      <c r="TMB2388" s="467"/>
      <c r="TMC2388" s="467"/>
      <c r="TMD2388" s="467"/>
      <c r="TME2388" s="467"/>
      <c r="TMF2388" s="467"/>
      <c r="TMG2388" s="467"/>
      <c r="TMH2388" s="467"/>
      <c r="TMI2388" s="467"/>
      <c r="TMJ2388" s="467"/>
      <c r="TMK2388" s="467"/>
      <c r="TML2388" s="467"/>
      <c r="TMM2388" s="467"/>
      <c r="TMN2388" s="1055"/>
      <c r="TMO2388" s="695"/>
      <c r="TMP2388" s="696"/>
      <c r="TMQ2388" s="696"/>
      <c r="TMR2388" s="697"/>
      <c r="TMS2388" s="697"/>
      <c r="TMT2388" s="473"/>
      <c r="TMU2388" s="470"/>
      <c r="TMV2388" s="470"/>
      <c r="TMW2388" s="470"/>
      <c r="TMX2388" s="677"/>
      <c r="TMY2388" s="470"/>
      <c r="TMZ2388" s="467"/>
      <c r="TNA2388" s="559"/>
      <c r="TNB2388" s="467"/>
      <c r="TNC2388" s="467"/>
      <c r="TND2388" s="467"/>
      <c r="TNE2388" s="467"/>
      <c r="TNF2388" s="467"/>
      <c r="TNG2388" s="467"/>
      <c r="TNH2388" s="467"/>
      <c r="TNI2388" s="467"/>
      <c r="TNJ2388" s="467"/>
      <c r="TNK2388" s="467"/>
      <c r="TNL2388" s="467"/>
      <c r="TNM2388" s="467"/>
      <c r="TNN2388" s="467"/>
      <c r="TNO2388" s="467"/>
      <c r="TNP2388" s="467"/>
      <c r="TNQ2388" s="467"/>
      <c r="TNR2388" s="467"/>
      <c r="TNS2388" s="467"/>
      <c r="TNT2388" s="467"/>
      <c r="TNU2388" s="467"/>
      <c r="TNV2388" s="467"/>
      <c r="TNW2388" s="467"/>
      <c r="TNX2388" s="1055"/>
      <c r="TNY2388" s="695"/>
      <c r="TNZ2388" s="696"/>
      <c r="TOA2388" s="696"/>
      <c r="TOB2388" s="697"/>
      <c r="TOC2388" s="697"/>
      <c r="TOD2388" s="473"/>
      <c r="TOE2388" s="470"/>
      <c r="TOF2388" s="470"/>
      <c r="TOG2388" s="470"/>
      <c r="TOH2388" s="677"/>
      <c r="TOI2388" s="470"/>
      <c r="TOJ2388" s="467"/>
      <c r="TOK2388" s="559"/>
      <c r="TOL2388" s="467"/>
      <c r="TOM2388" s="467"/>
      <c r="TON2388" s="467"/>
      <c r="TOO2388" s="467"/>
      <c r="TOP2388" s="467"/>
      <c r="TOQ2388" s="467"/>
      <c r="TOR2388" s="467"/>
      <c r="TOS2388" s="467"/>
      <c r="TOT2388" s="467"/>
      <c r="TOU2388" s="467"/>
      <c r="TOV2388" s="467"/>
      <c r="TOW2388" s="467"/>
      <c r="TOX2388" s="467"/>
      <c r="TOY2388" s="467"/>
      <c r="TOZ2388" s="467"/>
      <c r="TPA2388" s="467"/>
      <c r="TPB2388" s="467"/>
      <c r="TPC2388" s="467"/>
      <c r="TPD2388" s="467"/>
      <c r="TPE2388" s="467"/>
      <c r="TPF2388" s="467"/>
      <c r="TPG2388" s="467"/>
      <c r="TPH2388" s="1055"/>
      <c r="TPI2388" s="695"/>
      <c r="TPJ2388" s="696"/>
      <c r="TPK2388" s="696"/>
      <c r="TPL2388" s="697"/>
      <c r="TPM2388" s="697"/>
      <c r="TPN2388" s="473"/>
      <c r="TPO2388" s="470"/>
      <c r="TPP2388" s="470"/>
      <c r="TPQ2388" s="470"/>
      <c r="TPR2388" s="677"/>
      <c r="TPS2388" s="470"/>
      <c r="TPT2388" s="467"/>
      <c r="TPU2388" s="559"/>
      <c r="TPV2388" s="467"/>
      <c r="TPW2388" s="467"/>
      <c r="TPX2388" s="467"/>
      <c r="TPY2388" s="467"/>
      <c r="TPZ2388" s="467"/>
      <c r="TQA2388" s="467"/>
      <c r="TQB2388" s="467"/>
      <c r="TQC2388" s="467"/>
      <c r="TQD2388" s="467"/>
      <c r="TQE2388" s="467"/>
      <c r="TQF2388" s="467"/>
      <c r="TQG2388" s="467"/>
      <c r="TQH2388" s="467"/>
      <c r="TQI2388" s="467"/>
      <c r="TQJ2388" s="467"/>
      <c r="TQK2388" s="467"/>
      <c r="TQL2388" s="467"/>
      <c r="TQM2388" s="467"/>
      <c r="TQN2388" s="467"/>
      <c r="TQO2388" s="467"/>
      <c r="TQP2388" s="467"/>
      <c r="TQQ2388" s="467"/>
      <c r="TQR2388" s="1055"/>
      <c r="TQS2388" s="695"/>
      <c r="TQT2388" s="696"/>
      <c r="TQU2388" s="696"/>
      <c r="TQV2388" s="697"/>
      <c r="TQW2388" s="697"/>
      <c r="TQX2388" s="473"/>
      <c r="TQY2388" s="470"/>
      <c r="TQZ2388" s="470"/>
      <c r="TRA2388" s="470"/>
      <c r="TRB2388" s="677"/>
      <c r="TRC2388" s="470"/>
      <c r="TRD2388" s="467"/>
      <c r="TRE2388" s="559"/>
      <c r="TRF2388" s="467"/>
      <c r="TRG2388" s="467"/>
      <c r="TRH2388" s="467"/>
      <c r="TRI2388" s="467"/>
      <c r="TRJ2388" s="467"/>
      <c r="TRK2388" s="467"/>
      <c r="TRL2388" s="467"/>
      <c r="TRM2388" s="467"/>
      <c r="TRN2388" s="467"/>
      <c r="TRO2388" s="467"/>
      <c r="TRP2388" s="467"/>
      <c r="TRQ2388" s="467"/>
      <c r="TRR2388" s="467"/>
      <c r="TRS2388" s="467"/>
      <c r="TRT2388" s="467"/>
      <c r="TRU2388" s="467"/>
      <c r="TRV2388" s="467"/>
      <c r="TRW2388" s="467"/>
      <c r="TRX2388" s="467"/>
      <c r="TRY2388" s="467"/>
      <c r="TRZ2388" s="467"/>
      <c r="TSA2388" s="467"/>
      <c r="TSB2388" s="1055"/>
      <c r="TSC2388" s="695"/>
      <c r="TSD2388" s="696"/>
      <c r="TSE2388" s="696"/>
      <c r="TSF2388" s="697"/>
      <c r="TSG2388" s="697"/>
      <c r="TSH2388" s="473"/>
      <c r="TSI2388" s="470"/>
      <c r="TSJ2388" s="470"/>
      <c r="TSK2388" s="470"/>
      <c r="TSL2388" s="677"/>
      <c r="TSM2388" s="470"/>
      <c r="TSN2388" s="467"/>
      <c r="TSO2388" s="559"/>
      <c r="TSP2388" s="467"/>
      <c r="TSQ2388" s="467"/>
      <c r="TSR2388" s="467"/>
      <c r="TSS2388" s="467"/>
      <c r="TST2388" s="467"/>
      <c r="TSU2388" s="467"/>
      <c r="TSV2388" s="467"/>
      <c r="TSW2388" s="467"/>
      <c r="TSX2388" s="467"/>
      <c r="TSY2388" s="467"/>
      <c r="TSZ2388" s="467"/>
      <c r="TTA2388" s="467"/>
      <c r="TTB2388" s="467"/>
      <c r="TTC2388" s="467"/>
      <c r="TTD2388" s="467"/>
      <c r="TTE2388" s="467"/>
      <c r="TTF2388" s="467"/>
      <c r="TTG2388" s="467"/>
      <c r="TTH2388" s="467"/>
      <c r="TTI2388" s="467"/>
      <c r="TTJ2388" s="467"/>
      <c r="TTK2388" s="467"/>
      <c r="TTL2388" s="1055"/>
      <c r="TTM2388" s="695"/>
      <c r="TTN2388" s="696"/>
      <c r="TTO2388" s="696"/>
      <c r="TTP2388" s="697"/>
      <c r="TTQ2388" s="697"/>
      <c r="TTR2388" s="473"/>
      <c r="TTS2388" s="470"/>
      <c r="TTT2388" s="470"/>
      <c r="TTU2388" s="470"/>
      <c r="TTV2388" s="677"/>
      <c r="TTW2388" s="470"/>
      <c r="TTX2388" s="467"/>
      <c r="TTY2388" s="559"/>
      <c r="TTZ2388" s="467"/>
      <c r="TUA2388" s="467"/>
      <c r="TUB2388" s="467"/>
      <c r="TUC2388" s="467"/>
      <c r="TUD2388" s="467"/>
      <c r="TUE2388" s="467"/>
      <c r="TUF2388" s="467"/>
      <c r="TUG2388" s="467"/>
      <c r="TUH2388" s="467"/>
      <c r="TUI2388" s="467"/>
      <c r="TUJ2388" s="467"/>
      <c r="TUK2388" s="467"/>
      <c r="TUL2388" s="467"/>
      <c r="TUM2388" s="467"/>
      <c r="TUN2388" s="467"/>
      <c r="TUO2388" s="467"/>
      <c r="TUP2388" s="467"/>
      <c r="TUQ2388" s="467"/>
      <c r="TUR2388" s="467"/>
      <c r="TUS2388" s="467"/>
      <c r="TUT2388" s="467"/>
      <c r="TUU2388" s="467"/>
      <c r="TUV2388" s="1055"/>
      <c r="TUW2388" s="695"/>
      <c r="TUX2388" s="696"/>
      <c r="TUY2388" s="696"/>
      <c r="TUZ2388" s="697"/>
      <c r="TVA2388" s="697"/>
      <c r="TVB2388" s="473"/>
      <c r="TVC2388" s="470"/>
      <c r="TVD2388" s="470"/>
      <c r="TVE2388" s="470"/>
      <c r="TVF2388" s="677"/>
      <c r="TVG2388" s="470"/>
      <c r="TVH2388" s="467"/>
      <c r="TVI2388" s="559"/>
      <c r="TVJ2388" s="467"/>
      <c r="TVK2388" s="467"/>
      <c r="TVL2388" s="467"/>
      <c r="TVM2388" s="467"/>
      <c r="TVN2388" s="467"/>
      <c r="TVO2388" s="467"/>
      <c r="TVP2388" s="467"/>
      <c r="TVQ2388" s="467"/>
      <c r="TVR2388" s="467"/>
      <c r="TVS2388" s="467"/>
      <c r="TVT2388" s="467"/>
      <c r="TVU2388" s="467"/>
      <c r="TVV2388" s="467"/>
      <c r="TVW2388" s="467"/>
      <c r="TVX2388" s="467"/>
      <c r="TVY2388" s="467"/>
      <c r="TVZ2388" s="467"/>
      <c r="TWA2388" s="467"/>
      <c r="TWB2388" s="467"/>
      <c r="TWC2388" s="467"/>
      <c r="TWD2388" s="467"/>
      <c r="TWE2388" s="467"/>
      <c r="TWF2388" s="1055"/>
      <c r="TWG2388" s="695"/>
      <c r="TWH2388" s="696"/>
      <c r="TWI2388" s="696"/>
      <c r="TWJ2388" s="697"/>
      <c r="TWK2388" s="697"/>
      <c r="TWL2388" s="473"/>
      <c r="TWM2388" s="470"/>
      <c r="TWN2388" s="470"/>
      <c r="TWO2388" s="470"/>
      <c r="TWP2388" s="677"/>
      <c r="TWQ2388" s="470"/>
      <c r="TWR2388" s="467"/>
      <c r="TWS2388" s="559"/>
      <c r="TWT2388" s="467"/>
      <c r="TWU2388" s="467"/>
      <c r="TWV2388" s="467"/>
      <c r="TWW2388" s="467"/>
      <c r="TWX2388" s="467"/>
      <c r="TWY2388" s="467"/>
      <c r="TWZ2388" s="467"/>
      <c r="TXA2388" s="467"/>
      <c r="TXB2388" s="467"/>
      <c r="TXC2388" s="467"/>
      <c r="TXD2388" s="467"/>
      <c r="TXE2388" s="467"/>
      <c r="TXF2388" s="467"/>
      <c r="TXG2388" s="467"/>
      <c r="TXH2388" s="467"/>
      <c r="TXI2388" s="467"/>
      <c r="TXJ2388" s="467"/>
      <c r="TXK2388" s="467"/>
      <c r="TXL2388" s="467"/>
      <c r="TXM2388" s="467"/>
      <c r="TXN2388" s="467"/>
      <c r="TXO2388" s="467"/>
      <c r="TXP2388" s="1055"/>
      <c r="TXQ2388" s="695"/>
      <c r="TXR2388" s="696"/>
      <c r="TXS2388" s="696"/>
      <c r="TXT2388" s="697"/>
      <c r="TXU2388" s="697"/>
      <c r="TXV2388" s="473"/>
      <c r="TXW2388" s="470"/>
      <c r="TXX2388" s="470"/>
      <c r="TXY2388" s="470"/>
      <c r="TXZ2388" s="677"/>
      <c r="TYA2388" s="470"/>
      <c r="TYB2388" s="467"/>
      <c r="TYC2388" s="559"/>
      <c r="TYD2388" s="467"/>
      <c r="TYE2388" s="467"/>
      <c r="TYF2388" s="467"/>
      <c r="TYG2388" s="467"/>
      <c r="TYH2388" s="467"/>
      <c r="TYI2388" s="467"/>
      <c r="TYJ2388" s="467"/>
      <c r="TYK2388" s="467"/>
      <c r="TYL2388" s="467"/>
      <c r="TYM2388" s="467"/>
      <c r="TYN2388" s="467"/>
      <c r="TYO2388" s="467"/>
      <c r="TYP2388" s="467"/>
      <c r="TYQ2388" s="467"/>
      <c r="TYR2388" s="467"/>
      <c r="TYS2388" s="467"/>
      <c r="TYT2388" s="467"/>
      <c r="TYU2388" s="467"/>
      <c r="TYV2388" s="467"/>
      <c r="TYW2388" s="467"/>
      <c r="TYX2388" s="467"/>
      <c r="TYY2388" s="467"/>
      <c r="TYZ2388" s="1055"/>
      <c r="TZA2388" s="695"/>
      <c r="TZB2388" s="696"/>
      <c r="TZC2388" s="696"/>
      <c r="TZD2388" s="697"/>
      <c r="TZE2388" s="697"/>
      <c r="TZF2388" s="473"/>
      <c r="TZG2388" s="470"/>
      <c r="TZH2388" s="470"/>
      <c r="TZI2388" s="470"/>
      <c r="TZJ2388" s="677"/>
      <c r="TZK2388" s="470"/>
      <c r="TZL2388" s="467"/>
      <c r="TZM2388" s="559"/>
      <c r="TZN2388" s="467"/>
      <c r="TZO2388" s="467"/>
      <c r="TZP2388" s="467"/>
      <c r="TZQ2388" s="467"/>
      <c r="TZR2388" s="467"/>
      <c r="TZS2388" s="467"/>
      <c r="TZT2388" s="467"/>
      <c r="TZU2388" s="467"/>
      <c r="TZV2388" s="467"/>
      <c r="TZW2388" s="467"/>
      <c r="TZX2388" s="467"/>
      <c r="TZY2388" s="467"/>
      <c r="TZZ2388" s="467"/>
      <c r="UAA2388" s="467"/>
      <c r="UAB2388" s="467"/>
      <c r="UAC2388" s="467"/>
      <c r="UAD2388" s="467"/>
      <c r="UAE2388" s="467"/>
      <c r="UAF2388" s="467"/>
      <c r="UAG2388" s="467"/>
      <c r="UAH2388" s="467"/>
      <c r="UAI2388" s="467"/>
      <c r="UAJ2388" s="1055"/>
      <c r="UAK2388" s="695"/>
      <c r="UAL2388" s="696"/>
      <c r="UAM2388" s="696"/>
      <c r="UAN2388" s="697"/>
      <c r="UAO2388" s="697"/>
      <c r="UAP2388" s="473"/>
      <c r="UAQ2388" s="470"/>
      <c r="UAR2388" s="470"/>
      <c r="UAS2388" s="470"/>
      <c r="UAT2388" s="677"/>
      <c r="UAU2388" s="470"/>
      <c r="UAV2388" s="467"/>
      <c r="UAW2388" s="559"/>
      <c r="UAX2388" s="467"/>
      <c r="UAY2388" s="467"/>
      <c r="UAZ2388" s="467"/>
      <c r="UBA2388" s="467"/>
      <c r="UBB2388" s="467"/>
      <c r="UBC2388" s="467"/>
      <c r="UBD2388" s="467"/>
      <c r="UBE2388" s="467"/>
      <c r="UBF2388" s="467"/>
      <c r="UBG2388" s="467"/>
      <c r="UBH2388" s="467"/>
      <c r="UBI2388" s="467"/>
      <c r="UBJ2388" s="467"/>
      <c r="UBK2388" s="467"/>
      <c r="UBL2388" s="467"/>
      <c r="UBM2388" s="467"/>
      <c r="UBN2388" s="467"/>
      <c r="UBO2388" s="467"/>
      <c r="UBP2388" s="467"/>
      <c r="UBQ2388" s="467"/>
      <c r="UBR2388" s="467"/>
      <c r="UBS2388" s="467"/>
      <c r="UBT2388" s="1055"/>
      <c r="UBU2388" s="695"/>
      <c r="UBV2388" s="696"/>
      <c r="UBW2388" s="696"/>
      <c r="UBX2388" s="697"/>
      <c r="UBY2388" s="697"/>
      <c r="UBZ2388" s="473"/>
      <c r="UCA2388" s="470"/>
      <c r="UCB2388" s="470"/>
      <c r="UCC2388" s="470"/>
      <c r="UCD2388" s="677"/>
      <c r="UCE2388" s="470"/>
      <c r="UCF2388" s="467"/>
      <c r="UCG2388" s="559"/>
      <c r="UCH2388" s="467"/>
      <c r="UCI2388" s="467"/>
      <c r="UCJ2388" s="467"/>
      <c r="UCK2388" s="467"/>
      <c r="UCL2388" s="467"/>
      <c r="UCM2388" s="467"/>
      <c r="UCN2388" s="467"/>
      <c r="UCO2388" s="467"/>
      <c r="UCP2388" s="467"/>
      <c r="UCQ2388" s="467"/>
      <c r="UCR2388" s="467"/>
      <c r="UCS2388" s="467"/>
      <c r="UCT2388" s="467"/>
      <c r="UCU2388" s="467"/>
      <c r="UCV2388" s="467"/>
      <c r="UCW2388" s="467"/>
      <c r="UCX2388" s="467"/>
      <c r="UCY2388" s="467"/>
      <c r="UCZ2388" s="467"/>
      <c r="UDA2388" s="467"/>
      <c r="UDB2388" s="467"/>
      <c r="UDC2388" s="467"/>
      <c r="UDD2388" s="1055"/>
      <c r="UDE2388" s="695"/>
      <c r="UDF2388" s="696"/>
      <c r="UDG2388" s="696"/>
      <c r="UDH2388" s="697"/>
      <c r="UDI2388" s="697"/>
      <c r="UDJ2388" s="473"/>
      <c r="UDK2388" s="470"/>
      <c r="UDL2388" s="470"/>
      <c r="UDM2388" s="470"/>
      <c r="UDN2388" s="677"/>
      <c r="UDO2388" s="470"/>
      <c r="UDP2388" s="467"/>
      <c r="UDQ2388" s="559"/>
      <c r="UDR2388" s="467"/>
      <c r="UDS2388" s="467"/>
      <c r="UDT2388" s="467"/>
      <c r="UDU2388" s="467"/>
      <c r="UDV2388" s="467"/>
      <c r="UDW2388" s="467"/>
      <c r="UDX2388" s="467"/>
      <c r="UDY2388" s="467"/>
      <c r="UDZ2388" s="467"/>
      <c r="UEA2388" s="467"/>
      <c r="UEB2388" s="467"/>
      <c r="UEC2388" s="467"/>
      <c r="UED2388" s="467"/>
      <c r="UEE2388" s="467"/>
      <c r="UEF2388" s="467"/>
      <c r="UEG2388" s="467"/>
      <c r="UEH2388" s="467"/>
      <c r="UEI2388" s="467"/>
      <c r="UEJ2388" s="467"/>
      <c r="UEK2388" s="467"/>
      <c r="UEL2388" s="467"/>
      <c r="UEM2388" s="467"/>
      <c r="UEN2388" s="1055"/>
      <c r="UEO2388" s="695"/>
      <c r="UEP2388" s="696"/>
      <c r="UEQ2388" s="696"/>
      <c r="UER2388" s="697"/>
      <c r="UES2388" s="697"/>
      <c r="UET2388" s="473"/>
      <c r="UEU2388" s="470"/>
      <c r="UEV2388" s="470"/>
      <c r="UEW2388" s="470"/>
      <c r="UEX2388" s="677"/>
      <c r="UEY2388" s="470"/>
      <c r="UEZ2388" s="467"/>
      <c r="UFA2388" s="559"/>
      <c r="UFB2388" s="467"/>
      <c r="UFC2388" s="467"/>
      <c r="UFD2388" s="467"/>
      <c r="UFE2388" s="467"/>
      <c r="UFF2388" s="467"/>
      <c r="UFG2388" s="467"/>
      <c r="UFH2388" s="467"/>
      <c r="UFI2388" s="467"/>
      <c r="UFJ2388" s="467"/>
      <c r="UFK2388" s="467"/>
      <c r="UFL2388" s="467"/>
      <c r="UFM2388" s="467"/>
      <c r="UFN2388" s="467"/>
      <c r="UFO2388" s="467"/>
      <c r="UFP2388" s="467"/>
      <c r="UFQ2388" s="467"/>
      <c r="UFR2388" s="467"/>
      <c r="UFS2388" s="467"/>
      <c r="UFT2388" s="467"/>
      <c r="UFU2388" s="467"/>
      <c r="UFV2388" s="467"/>
      <c r="UFW2388" s="467"/>
      <c r="UFX2388" s="1055"/>
      <c r="UFY2388" s="695"/>
      <c r="UFZ2388" s="696"/>
      <c r="UGA2388" s="696"/>
      <c r="UGB2388" s="697"/>
      <c r="UGC2388" s="697"/>
      <c r="UGD2388" s="473"/>
      <c r="UGE2388" s="470"/>
      <c r="UGF2388" s="470"/>
      <c r="UGG2388" s="470"/>
      <c r="UGH2388" s="677"/>
      <c r="UGI2388" s="470"/>
      <c r="UGJ2388" s="467"/>
      <c r="UGK2388" s="559"/>
      <c r="UGL2388" s="467"/>
      <c r="UGM2388" s="467"/>
      <c r="UGN2388" s="467"/>
      <c r="UGO2388" s="467"/>
      <c r="UGP2388" s="467"/>
      <c r="UGQ2388" s="467"/>
      <c r="UGR2388" s="467"/>
      <c r="UGS2388" s="467"/>
      <c r="UGT2388" s="467"/>
      <c r="UGU2388" s="467"/>
      <c r="UGV2388" s="467"/>
      <c r="UGW2388" s="467"/>
      <c r="UGX2388" s="467"/>
      <c r="UGY2388" s="467"/>
      <c r="UGZ2388" s="467"/>
      <c r="UHA2388" s="467"/>
      <c r="UHB2388" s="467"/>
      <c r="UHC2388" s="467"/>
      <c r="UHD2388" s="467"/>
      <c r="UHE2388" s="467"/>
      <c r="UHF2388" s="467"/>
      <c r="UHG2388" s="467"/>
      <c r="UHH2388" s="1055"/>
      <c r="UHI2388" s="695"/>
      <c r="UHJ2388" s="696"/>
      <c r="UHK2388" s="696"/>
      <c r="UHL2388" s="697"/>
      <c r="UHM2388" s="697"/>
      <c r="UHN2388" s="473"/>
      <c r="UHO2388" s="470"/>
      <c r="UHP2388" s="470"/>
      <c r="UHQ2388" s="470"/>
      <c r="UHR2388" s="677"/>
      <c r="UHS2388" s="470"/>
      <c r="UHT2388" s="467"/>
      <c r="UHU2388" s="559"/>
      <c r="UHV2388" s="467"/>
      <c r="UHW2388" s="467"/>
      <c r="UHX2388" s="467"/>
      <c r="UHY2388" s="467"/>
      <c r="UHZ2388" s="467"/>
      <c r="UIA2388" s="467"/>
      <c r="UIB2388" s="467"/>
      <c r="UIC2388" s="467"/>
      <c r="UID2388" s="467"/>
      <c r="UIE2388" s="467"/>
      <c r="UIF2388" s="467"/>
      <c r="UIG2388" s="467"/>
      <c r="UIH2388" s="467"/>
      <c r="UII2388" s="467"/>
      <c r="UIJ2388" s="467"/>
      <c r="UIK2388" s="467"/>
      <c r="UIL2388" s="467"/>
      <c r="UIM2388" s="467"/>
      <c r="UIN2388" s="467"/>
      <c r="UIO2388" s="467"/>
      <c r="UIP2388" s="467"/>
      <c r="UIQ2388" s="467"/>
      <c r="UIR2388" s="1055"/>
      <c r="UIS2388" s="695"/>
      <c r="UIT2388" s="696"/>
      <c r="UIU2388" s="696"/>
      <c r="UIV2388" s="697"/>
      <c r="UIW2388" s="697"/>
      <c r="UIX2388" s="473"/>
      <c r="UIY2388" s="470"/>
      <c r="UIZ2388" s="470"/>
      <c r="UJA2388" s="470"/>
      <c r="UJB2388" s="677"/>
      <c r="UJC2388" s="470"/>
      <c r="UJD2388" s="467"/>
      <c r="UJE2388" s="559"/>
      <c r="UJF2388" s="467"/>
      <c r="UJG2388" s="467"/>
      <c r="UJH2388" s="467"/>
      <c r="UJI2388" s="467"/>
      <c r="UJJ2388" s="467"/>
      <c r="UJK2388" s="467"/>
      <c r="UJL2388" s="467"/>
      <c r="UJM2388" s="467"/>
      <c r="UJN2388" s="467"/>
      <c r="UJO2388" s="467"/>
      <c r="UJP2388" s="467"/>
      <c r="UJQ2388" s="467"/>
      <c r="UJR2388" s="467"/>
      <c r="UJS2388" s="467"/>
      <c r="UJT2388" s="467"/>
      <c r="UJU2388" s="467"/>
      <c r="UJV2388" s="467"/>
      <c r="UJW2388" s="467"/>
      <c r="UJX2388" s="467"/>
      <c r="UJY2388" s="467"/>
      <c r="UJZ2388" s="467"/>
      <c r="UKA2388" s="467"/>
      <c r="UKB2388" s="1055"/>
      <c r="UKC2388" s="695"/>
      <c r="UKD2388" s="696"/>
      <c r="UKE2388" s="696"/>
      <c r="UKF2388" s="697"/>
      <c r="UKG2388" s="697"/>
      <c r="UKH2388" s="473"/>
      <c r="UKI2388" s="470"/>
      <c r="UKJ2388" s="470"/>
      <c r="UKK2388" s="470"/>
      <c r="UKL2388" s="677"/>
      <c r="UKM2388" s="470"/>
      <c r="UKN2388" s="467"/>
      <c r="UKO2388" s="559"/>
      <c r="UKP2388" s="467"/>
      <c r="UKQ2388" s="467"/>
      <c r="UKR2388" s="467"/>
      <c r="UKS2388" s="467"/>
      <c r="UKT2388" s="467"/>
      <c r="UKU2388" s="467"/>
      <c r="UKV2388" s="467"/>
      <c r="UKW2388" s="467"/>
      <c r="UKX2388" s="467"/>
      <c r="UKY2388" s="467"/>
      <c r="UKZ2388" s="467"/>
      <c r="ULA2388" s="467"/>
      <c r="ULB2388" s="467"/>
      <c r="ULC2388" s="467"/>
      <c r="ULD2388" s="467"/>
      <c r="ULE2388" s="467"/>
      <c r="ULF2388" s="467"/>
      <c r="ULG2388" s="467"/>
      <c r="ULH2388" s="467"/>
      <c r="ULI2388" s="467"/>
      <c r="ULJ2388" s="467"/>
      <c r="ULK2388" s="467"/>
      <c r="ULL2388" s="1055"/>
      <c r="ULM2388" s="695"/>
      <c r="ULN2388" s="696"/>
      <c r="ULO2388" s="696"/>
      <c r="ULP2388" s="697"/>
      <c r="ULQ2388" s="697"/>
      <c r="ULR2388" s="473"/>
      <c r="ULS2388" s="470"/>
      <c r="ULT2388" s="470"/>
      <c r="ULU2388" s="470"/>
      <c r="ULV2388" s="677"/>
      <c r="ULW2388" s="470"/>
      <c r="ULX2388" s="467"/>
      <c r="ULY2388" s="559"/>
      <c r="ULZ2388" s="467"/>
      <c r="UMA2388" s="467"/>
      <c r="UMB2388" s="467"/>
      <c r="UMC2388" s="467"/>
      <c r="UMD2388" s="467"/>
      <c r="UME2388" s="467"/>
      <c r="UMF2388" s="467"/>
      <c r="UMG2388" s="467"/>
      <c r="UMH2388" s="467"/>
      <c r="UMI2388" s="467"/>
      <c r="UMJ2388" s="467"/>
      <c r="UMK2388" s="467"/>
      <c r="UML2388" s="467"/>
      <c r="UMM2388" s="467"/>
      <c r="UMN2388" s="467"/>
      <c r="UMO2388" s="467"/>
      <c r="UMP2388" s="467"/>
      <c r="UMQ2388" s="467"/>
      <c r="UMR2388" s="467"/>
      <c r="UMS2388" s="467"/>
      <c r="UMT2388" s="467"/>
      <c r="UMU2388" s="467"/>
      <c r="UMV2388" s="1055"/>
      <c r="UMW2388" s="695"/>
      <c r="UMX2388" s="696"/>
      <c r="UMY2388" s="696"/>
      <c r="UMZ2388" s="697"/>
      <c r="UNA2388" s="697"/>
      <c r="UNB2388" s="473"/>
      <c r="UNC2388" s="470"/>
      <c r="UND2388" s="470"/>
      <c r="UNE2388" s="470"/>
      <c r="UNF2388" s="677"/>
      <c r="UNG2388" s="470"/>
      <c r="UNH2388" s="467"/>
      <c r="UNI2388" s="559"/>
      <c r="UNJ2388" s="467"/>
      <c r="UNK2388" s="467"/>
      <c r="UNL2388" s="467"/>
      <c r="UNM2388" s="467"/>
      <c r="UNN2388" s="467"/>
      <c r="UNO2388" s="467"/>
      <c r="UNP2388" s="467"/>
      <c r="UNQ2388" s="467"/>
      <c r="UNR2388" s="467"/>
      <c r="UNS2388" s="467"/>
      <c r="UNT2388" s="467"/>
      <c r="UNU2388" s="467"/>
      <c r="UNV2388" s="467"/>
      <c r="UNW2388" s="467"/>
      <c r="UNX2388" s="467"/>
      <c r="UNY2388" s="467"/>
      <c r="UNZ2388" s="467"/>
      <c r="UOA2388" s="467"/>
      <c r="UOB2388" s="467"/>
      <c r="UOC2388" s="467"/>
      <c r="UOD2388" s="467"/>
      <c r="UOE2388" s="467"/>
      <c r="UOF2388" s="1055"/>
      <c r="UOG2388" s="695"/>
      <c r="UOH2388" s="696"/>
      <c r="UOI2388" s="696"/>
      <c r="UOJ2388" s="697"/>
      <c r="UOK2388" s="697"/>
      <c r="UOL2388" s="473"/>
      <c r="UOM2388" s="470"/>
      <c r="UON2388" s="470"/>
      <c r="UOO2388" s="470"/>
      <c r="UOP2388" s="677"/>
      <c r="UOQ2388" s="470"/>
      <c r="UOR2388" s="467"/>
      <c r="UOS2388" s="559"/>
      <c r="UOT2388" s="467"/>
      <c r="UOU2388" s="467"/>
      <c r="UOV2388" s="467"/>
      <c r="UOW2388" s="467"/>
      <c r="UOX2388" s="467"/>
      <c r="UOY2388" s="467"/>
      <c r="UOZ2388" s="467"/>
      <c r="UPA2388" s="467"/>
      <c r="UPB2388" s="467"/>
      <c r="UPC2388" s="467"/>
      <c r="UPD2388" s="467"/>
      <c r="UPE2388" s="467"/>
      <c r="UPF2388" s="467"/>
      <c r="UPG2388" s="467"/>
      <c r="UPH2388" s="467"/>
      <c r="UPI2388" s="467"/>
      <c r="UPJ2388" s="467"/>
      <c r="UPK2388" s="467"/>
      <c r="UPL2388" s="467"/>
      <c r="UPM2388" s="467"/>
      <c r="UPN2388" s="467"/>
      <c r="UPO2388" s="467"/>
      <c r="UPP2388" s="1055"/>
      <c r="UPQ2388" s="695"/>
      <c r="UPR2388" s="696"/>
      <c r="UPS2388" s="696"/>
      <c r="UPT2388" s="697"/>
      <c r="UPU2388" s="697"/>
      <c r="UPV2388" s="473"/>
      <c r="UPW2388" s="470"/>
      <c r="UPX2388" s="470"/>
      <c r="UPY2388" s="470"/>
      <c r="UPZ2388" s="677"/>
      <c r="UQA2388" s="470"/>
      <c r="UQB2388" s="467"/>
      <c r="UQC2388" s="559"/>
      <c r="UQD2388" s="467"/>
      <c r="UQE2388" s="467"/>
      <c r="UQF2388" s="467"/>
      <c r="UQG2388" s="467"/>
      <c r="UQH2388" s="467"/>
      <c r="UQI2388" s="467"/>
      <c r="UQJ2388" s="467"/>
      <c r="UQK2388" s="467"/>
      <c r="UQL2388" s="467"/>
      <c r="UQM2388" s="467"/>
      <c r="UQN2388" s="467"/>
      <c r="UQO2388" s="467"/>
      <c r="UQP2388" s="467"/>
      <c r="UQQ2388" s="467"/>
      <c r="UQR2388" s="467"/>
      <c r="UQS2388" s="467"/>
      <c r="UQT2388" s="467"/>
      <c r="UQU2388" s="467"/>
      <c r="UQV2388" s="467"/>
      <c r="UQW2388" s="467"/>
      <c r="UQX2388" s="467"/>
      <c r="UQY2388" s="467"/>
      <c r="UQZ2388" s="1055"/>
      <c r="URA2388" s="695"/>
      <c r="URB2388" s="696"/>
      <c r="URC2388" s="696"/>
      <c r="URD2388" s="697"/>
      <c r="URE2388" s="697"/>
      <c r="URF2388" s="473"/>
      <c r="URG2388" s="470"/>
      <c r="URH2388" s="470"/>
      <c r="URI2388" s="470"/>
      <c r="URJ2388" s="677"/>
      <c r="URK2388" s="470"/>
      <c r="URL2388" s="467"/>
      <c r="URM2388" s="559"/>
      <c r="URN2388" s="467"/>
      <c r="URO2388" s="467"/>
      <c r="URP2388" s="467"/>
      <c r="URQ2388" s="467"/>
      <c r="URR2388" s="467"/>
      <c r="URS2388" s="467"/>
      <c r="URT2388" s="467"/>
      <c r="URU2388" s="467"/>
      <c r="URV2388" s="467"/>
      <c r="URW2388" s="467"/>
      <c r="URX2388" s="467"/>
      <c r="URY2388" s="467"/>
      <c r="URZ2388" s="467"/>
      <c r="USA2388" s="467"/>
      <c r="USB2388" s="467"/>
      <c r="USC2388" s="467"/>
      <c r="USD2388" s="467"/>
      <c r="USE2388" s="467"/>
      <c r="USF2388" s="467"/>
      <c r="USG2388" s="467"/>
      <c r="USH2388" s="467"/>
      <c r="USI2388" s="467"/>
      <c r="USJ2388" s="1055"/>
      <c r="USK2388" s="695"/>
      <c r="USL2388" s="696"/>
      <c r="USM2388" s="696"/>
      <c r="USN2388" s="697"/>
      <c r="USO2388" s="697"/>
      <c r="USP2388" s="473"/>
      <c r="USQ2388" s="470"/>
      <c r="USR2388" s="470"/>
      <c r="USS2388" s="470"/>
      <c r="UST2388" s="677"/>
      <c r="USU2388" s="470"/>
      <c r="USV2388" s="467"/>
      <c r="USW2388" s="559"/>
      <c r="USX2388" s="467"/>
      <c r="USY2388" s="467"/>
      <c r="USZ2388" s="467"/>
      <c r="UTA2388" s="467"/>
      <c r="UTB2388" s="467"/>
      <c r="UTC2388" s="467"/>
      <c r="UTD2388" s="467"/>
      <c r="UTE2388" s="467"/>
      <c r="UTF2388" s="467"/>
      <c r="UTG2388" s="467"/>
      <c r="UTH2388" s="467"/>
      <c r="UTI2388" s="467"/>
      <c r="UTJ2388" s="467"/>
      <c r="UTK2388" s="467"/>
      <c r="UTL2388" s="467"/>
      <c r="UTM2388" s="467"/>
      <c r="UTN2388" s="467"/>
      <c r="UTO2388" s="467"/>
      <c r="UTP2388" s="467"/>
      <c r="UTQ2388" s="467"/>
      <c r="UTR2388" s="467"/>
      <c r="UTS2388" s="467"/>
      <c r="UTT2388" s="1055"/>
      <c r="UTU2388" s="695"/>
      <c r="UTV2388" s="696"/>
      <c r="UTW2388" s="696"/>
      <c r="UTX2388" s="697"/>
      <c r="UTY2388" s="697"/>
      <c r="UTZ2388" s="473"/>
      <c r="UUA2388" s="470"/>
      <c r="UUB2388" s="470"/>
      <c r="UUC2388" s="470"/>
      <c r="UUD2388" s="677"/>
      <c r="UUE2388" s="470"/>
      <c r="UUF2388" s="467"/>
      <c r="UUG2388" s="559"/>
      <c r="UUH2388" s="467"/>
      <c r="UUI2388" s="467"/>
      <c r="UUJ2388" s="467"/>
      <c r="UUK2388" s="467"/>
      <c r="UUL2388" s="467"/>
      <c r="UUM2388" s="467"/>
      <c r="UUN2388" s="467"/>
      <c r="UUO2388" s="467"/>
      <c r="UUP2388" s="467"/>
      <c r="UUQ2388" s="467"/>
      <c r="UUR2388" s="467"/>
      <c r="UUS2388" s="467"/>
      <c r="UUT2388" s="467"/>
      <c r="UUU2388" s="467"/>
      <c r="UUV2388" s="467"/>
      <c r="UUW2388" s="467"/>
      <c r="UUX2388" s="467"/>
      <c r="UUY2388" s="467"/>
      <c r="UUZ2388" s="467"/>
      <c r="UVA2388" s="467"/>
      <c r="UVB2388" s="467"/>
      <c r="UVC2388" s="467"/>
      <c r="UVD2388" s="1055"/>
      <c r="UVE2388" s="695"/>
      <c r="UVF2388" s="696"/>
      <c r="UVG2388" s="696"/>
      <c r="UVH2388" s="697"/>
      <c r="UVI2388" s="697"/>
      <c r="UVJ2388" s="473"/>
      <c r="UVK2388" s="470"/>
      <c r="UVL2388" s="470"/>
      <c r="UVM2388" s="470"/>
      <c r="UVN2388" s="677"/>
      <c r="UVO2388" s="470"/>
      <c r="UVP2388" s="467"/>
      <c r="UVQ2388" s="559"/>
      <c r="UVR2388" s="467"/>
      <c r="UVS2388" s="467"/>
      <c r="UVT2388" s="467"/>
      <c r="UVU2388" s="467"/>
      <c r="UVV2388" s="467"/>
      <c r="UVW2388" s="467"/>
      <c r="UVX2388" s="467"/>
      <c r="UVY2388" s="467"/>
      <c r="UVZ2388" s="467"/>
      <c r="UWA2388" s="467"/>
      <c r="UWB2388" s="467"/>
      <c r="UWC2388" s="467"/>
      <c r="UWD2388" s="467"/>
      <c r="UWE2388" s="467"/>
      <c r="UWF2388" s="467"/>
      <c r="UWG2388" s="467"/>
      <c r="UWH2388" s="467"/>
      <c r="UWI2388" s="467"/>
      <c r="UWJ2388" s="467"/>
      <c r="UWK2388" s="467"/>
      <c r="UWL2388" s="467"/>
      <c r="UWM2388" s="467"/>
      <c r="UWN2388" s="1055"/>
      <c r="UWO2388" s="695"/>
      <c r="UWP2388" s="696"/>
      <c r="UWQ2388" s="696"/>
      <c r="UWR2388" s="697"/>
      <c r="UWS2388" s="697"/>
      <c r="UWT2388" s="473"/>
      <c r="UWU2388" s="470"/>
      <c r="UWV2388" s="470"/>
      <c r="UWW2388" s="470"/>
      <c r="UWX2388" s="677"/>
      <c r="UWY2388" s="470"/>
      <c r="UWZ2388" s="467"/>
      <c r="UXA2388" s="559"/>
      <c r="UXB2388" s="467"/>
      <c r="UXC2388" s="467"/>
      <c r="UXD2388" s="467"/>
      <c r="UXE2388" s="467"/>
      <c r="UXF2388" s="467"/>
      <c r="UXG2388" s="467"/>
      <c r="UXH2388" s="467"/>
      <c r="UXI2388" s="467"/>
      <c r="UXJ2388" s="467"/>
      <c r="UXK2388" s="467"/>
      <c r="UXL2388" s="467"/>
      <c r="UXM2388" s="467"/>
      <c r="UXN2388" s="467"/>
      <c r="UXO2388" s="467"/>
      <c r="UXP2388" s="467"/>
      <c r="UXQ2388" s="467"/>
      <c r="UXR2388" s="467"/>
      <c r="UXS2388" s="467"/>
      <c r="UXT2388" s="467"/>
      <c r="UXU2388" s="467"/>
      <c r="UXV2388" s="467"/>
      <c r="UXW2388" s="467"/>
      <c r="UXX2388" s="1055"/>
      <c r="UXY2388" s="695"/>
      <c r="UXZ2388" s="696"/>
      <c r="UYA2388" s="696"/>
      <c r="UYB2388" s="697"/>
      <c r="UYC2388" s="697"/>
      <c r="UYD2388" s="473"/>
      <c r="UYE2388" s="470"/>
      <c r="UYF2388" s="470"/>
      <c r="UYG2388" s="470"/>
      <c r="UYH2388" s="677"/>
      <c r="UYI2388" s="470"/>
      <c r="UYJ2388" s="467"/>
      <c r="UYK2388" s="559"/>
      <c r="UYL2388" s="467"/>
      <c r="UYM2388" s="467"/>
      <c r="UYN2388" s="467"/>
      <c r="UYO2388" s="467"/>
      <c r="UYP2388" s="467"/>
      <c r="UYQ2388" s="467"/>
      <c r="UYR2388" s="467"/>
      <c r="UYS2388" s="467"/>
      <c r="UYT2388" s="467"/>
      <c r="UYU2388" s="467"/>
      <c r="UYV2388" s="467"/>
      <c r="UYW2388" s="467"/>
      <c r="UYX2388" s="467"/>
      <c r="UYY2388" s="467"/>
      <c r="UYZ2388" s="467"/>
      <c r="UZA2388" s="467"/>
      <c r="UZB2388" s="467"/>
      <c r="UZC2388" s="467"/>
      <c r="UZD2388" s="467"/>
      <c r="UZE2388" s="467"/>
      <c r="UZF2388" s="467"/>
      <c r="UZG2388" s="467"/>
      <c r="UZH2388" s="1055"/>
      <c r="UZI2388" s="695"/>
      <c r="UZJ2388" s="696"/>
      <c r="UZK2388" s="696"/>
      <c r="UZL2388" s="697"/>
      <c r="UZM2388" s="697"/>
      <c r="UZN2388" s="473"/>
      <c r="UZO2388" s="470"/>
      <c r="UZP2388" s="470"/>
      <c r="UZQ2388" s="470"/>
      <c r="UZR2388" s="677"/>
      <c r="UZS2388" s="470"/>
      <c r="UZT2388" s="467"/>
      <c r="UZU2388" s="559"/>
      <c r="UZV2388" s="467"/>
      <c r="UZW2388" s="467"/>
      <c r="UZX2388" s="467"/>
      <c r="UZY2388" s="467"/>
      <c r="UZZ2388" s="467"/>
      <c r="VAA2388" s="467"/>
      <c r="VAB2388" s="467"/>
      <c r="VAC2388" s="467"/>
      <c r="VAD2388" s="467"/>
      <c r="VAE2388" s="467"/>
      <c r="VAF2388" s="467"/>
      <c r="VAG2388" s="467"/>
      <c r="VAH2388" s="467"/>
      <c r="VAI2388" s="467"/>
      <c r="VAJ2388" s="467"/>
      <c r="VAK2388" s="467"/>
      <c r="VAL2388" s="467"/>
      <c r="VAM2388" s="467"/>
      <c r="VAN2388" s="467"/>
      <c r="VAO2388" s="467"/>
      <c r="VAP2388" s="467"/>
      <c r="VAQ2388" s="467"/>
      <c r="VAR2388" s="1055"/>
      <c r="VAS2388" s="695"/>
      <c r="VAT2388" s="696"/>
      <c r="VAU2388" s="696"/>
      <c r="VAV2388" s="697"/>
      <c r="VAW2388" s="697"/>
      <c r="VAX2388" s="473"/>
      <c r="VAY2388" s="470"/>
      <c r="VAZ2388" s="470"/>
      <c r="VBA2388" s="470"/>
      <c r="VBB2388" s="677"/>
      <c r="VBC2388" s="470"/>
      <c r="VBD2388" s="467"/>
      <c r="VBE2388" s="559"/>
      <c r="VBF2388" s="467"/>
      <c r="VBG2388" s="467"/>
      <c r="VBH2388" s="467"/>
      <c r="VBI2388" s="467"/>
      <c r="VBJ2388" s="467"/>
      <c r="VBK2388" s="467"/>
      <c r="VBL2388" s="467"/>
      <c r="VBM2388" s="467"/>
      <c r="VBN2388" s="467"/>
      <c r="VBO2388" s="467"/>
      <c r="VBP2388" s="467"/>
      <c r="VBQ2388" s="467"/>
      <c r="VBR2388" s="467"/>
      <c r="VBS2388" s="467"/>
      <c r="VBT2388" s="467"/>
      <c r="VBU2388" s="467"/>
      <c r="VBV2388" s="467"/>
      <c r="VBW2388" s="467"/>
      <c r="VBX2388" s="467"/>
      <c r="VBY2388" s="467"/>
      <c r="VBZ2388" s="467"/>
      <c r="VCA2388" s="467"/>
      <c r="VCB2388" s="1055"/>
      <c r="VCC2388" s="695"/>
      <c r="VCD2388" s="696"/>
      <c r="VCE2388" s="696"/>
      <c r="VCF2388" s="697"/>
      <c r="VCG2388" s="697"/>
      <c r="VCH2388" s="473"/>
      <c r="VCI2388" s="470"/>
      <c r="VCJ2388" s="470"/>
      <c r="VCK2388" s="470"/>
      <c r="VCL2388" s="677"/>
      <c r="VCM2388" s="470"/>
      <c r="VCN2388" s="467"/>
      <c r="VCO2388" s="559"/>
      <c r="VCP2388" s="467"/>
      <c r="VCQ2388" s="467"/>
      <c r="VCR2388" s="467"/>
      <c r="VCS2388" s="467"/>
      <c r="VCT2388" s="467"/>
      <c r="VCU2388" s="467"/>
      <c r="VCV2388" s="467"/>
      <c r="VCW2388" s="467"/>
      <c r="VCX2388" s="467"/>
      <c r="VCY2388" s="467"/>
      <c r="VCZ2388" s="467"/>
      <c r="VDA2388" s="467"/>
      <c r="VDB2388" s="467"/>
      <c r="VDC2388" s="467"/>
      <c r="VDD2388" s="467"/>
      <c r="VDE2388" s="467"/>
      <c r="VDF2388" s="467"/>
      <c r="VDG2388" s="467"/>
      <c r="VDH2388" s="467"/>
      <c r="VDI2388" s="467"/>
      <c r="VDJ2388" s="467"/>
      <c r="VDK2388" s="467"/>
      <c r="VDL2388" s="1055"/>
      <c r="VDM2388" s="695"/>
      <c r="VDN2388" s="696"/>
      <c r="VDO2388" s="696"/>
      <c r="VDP2388" s="697"/>
      <c r="VDQ2388" s="697"/>
      <c r="VDR2388" s="473"/>
      <c r="VDS2388" s="470"/>
      <c r="VDT2388" s="470"/>
      <c r="VDU2388" s="470"/>
      <c r="VDV2388" s="677"/>
      <c r="VDW2388" s="470"/>
      <c r="VDX2388" s="467"/>
      <c r="VDY2388" s="559"/>
      <c r="VDZ2388" s="467"/>
      <c r="VEA2388" s="467"/>
      <c r="VEB2388" s="467"/>
      <c r="VEC2388" s="467"/>
      <c r="VED2388" s="467"/>
      <c r="VEE2388" s="467"/>
      <c r="VEF2388" s="467"/>
      <c r="VEG2388" s="467"/>
      <c r="VEH2388" s="467"/>
      <c r="VEI2388" s="467"/>
      <c r="VEJ2388" s="467"/>
      <c r="VEK2388" s="467"/>
      <c r="VEL2388" s="467"/>
      <c r="VEM2388" s="467"/>
      <c r="VEN2388" s="467"/>
      <c r="VEO2388" s="467"/>
      <c r="VEP2388" s="467"/>
      <c r="VEQ2388" s="467"/>
      <c r="VER2388" s="467"/>
      <c r="VES2388" s="467"/>
      <c r="VET2388" s="467"/>
      <c r="VEU2388" s="467"/>
      <c r="VEV2388" s="1055"/>
      <c r="VEW2388" s="695"/>
      <c r="VEX2388" s="696"/>
      <c r="VEY2388" s="696"/>
      <c r="VEZ2388" s="697"/>
      <c r="VFA2388" s="697"/>
      <c r="VFB2388" s="473"/>
      <c r="VFC2388" s="470"/>
      <c r="VFD2388" s="470"/>
      <c r="VFE2388" s="470"/>
      <c r="VFF2388" s="677"/>
      <c r="VFG2388" s="470"/>
      <c r="VFH2388" s="467"/>
      <c r="VFI2388" s="559"/>
      <c r="VFJ2388" s="467"/>
      <c r="VFK2388" s="467"/>
      <c r="VFL2388" s="467"/>
      <c r="VFM2388" s="467"/>
      <c r="VFN2388" s="467"/>
      <c r="VFO2388" s="467"/>
      <c r="VFP2388" s="467"/>
      <c r="VFQ2388" s="467"/>
      <c r="VFR2388" s="467"/>
      <c r="VFS2388" s="467"/>
      <c r="VFT2388" s="467"/>
      <c r="VFU2388" s="467"/>
      <c r="VFV2388" s="467"/>
      <c r="VFW2388" s="467"/>
      <c r="VFX2388" s="467"/>
      <c r="VFY2388" s="467"/>
      <c r="VFZ2388" s="467"/>
      <c r="VGA2388" s="467"/>
      <c r="VGB2388" s="467"/>
      <c r="VGC2388" s="467"/>
      <c r="VGD2388" s="467"/>
      <c r="VGE2388" s="467"/>
      <c r="VGF2388" s="1055"/>
      <c r="VGG2388" s="695"/>
      <c r="VGH2388" s="696"/>
      <c r="VGI2388" s="696"/>
      <c r="VGJ2388" s="697"/>
      <c r="VGK2388" s="697"/>
      <c r="VGL2388" s="473"/>
      <c r="VGM2388" s="470"/>
      <c r="VGN2388" s="470"/>
      <c r="VGO2388" s="470"/>
      <c r="VGP2388" s="677"/>
      <c r="VGQ2388" s="470"/>
      <c r="VGR2388" s="467"/>
      <c r="VGS2388" s="559"/>
      <c r="VGT2388" s="467"/>
      <c r="VGU2388" s="467"/>
      <c r="VGV2388" s="467"/>
      <c r="VGW2388" s="467"/>
      <c r="VGX2388" s="467"/>
      <c r="VGY2388" s="467"/>
      <c r="VGZ2388" s="467"/>
      <c r="VHA2388" s="467"/>
      <c r="VHB2388" s="467"/>
      <c r="VHC2388" s="467"/>
      <c r="VHD2388" s="467"/>
      <c r="VHE2388" s="467"/>
      <c r="VHF2388" s="467"/>
      <c r="VHG2388" s="467"/>
      <c r="VHH2388" s="467"/>
      <c r="VHI2388" s="467"/>
      <c r="VHJ2388" s="467"/>
      <c r="VHK2388" s="467"/>
      <c r="VHL2388" s="467"/>
      <c r="VHM2388" s="467"/>
      <c r="VHN2388" s="467"/>
      <c r="VHO2388" s="467"/>
      <c r="VHP2388" s="1055"/>
      <c r="VHQ2388" s="695"/>
      <c r="VHR2388" s="696"/>
      <c r="VHS2388" s="696"/>
      <c r="VHT2388" s="697"/>
      <c r="VHU2388" s="697"/>
      <c r="VHV2388" s="473"/>
      <c r="VHW2388" s="470"/>
      <c r="VHX2388" s="470"/>
      <c r="VHY2388" s="470"/>
      <c r="VHZ2388" s="677"/>
      <c r="VIA2388" s="470"/>
      <c r="VIB2388" s="467"/>
      <c r="VIC2388" s="559"/>
      <c r="VID2388" s="467"/>
      <c r="VIE2388" s="467"/>
      <c r="VIF2388" s="467"/>
      <c r="VIG2388" s="467"/>
      <c r="VIH2388" s="467"/>
      <c r="VII2388" s="467"/>
      <c r="VIJ2388" s="467"/>
      <c r="VIK2388" s="467"/>
      <c r="VIL2388" s="467"/>
      <c r="VIM2388" s="467"/>
      <c r="VIN2388" s="467"/>
      <c r="VIO2388" s="467"/>
      <c r="VIP2388" s="467"/>
      <c r="VIQ2388" s="467"/>
      <c r="VIR2388" s="467"/>
      <c r="VIS2388" s="467"/>
      <c r="VIT2388" s="467"/>
      <c r="VIU2388" s="467"/>
      <c r="VIV2388" s="467"/>
      <c r="VIW2388" s="467"/>
      <c r="VIX2388" s="467"/>
      <c r="VIY2388" s="467"/>
      <c r="VIZ2388" s="1055"/>
      <c r="VJA2388" s="695"/>
      <c r="VJB2388" s="696"/>
      <c r="VJC2388" s="696"/>
      <c r="VJD2388" s="697"/>
      <c r="VJE2388" s="697"/>
      <c r="VJF2388" s="473"/>
      <c r="VJG2388" s="470"/>
      <c r="VJH2388" s="470"/>
      <c r="VJI2388" s="470"/>
      <c r="VJJ2388" s="677"/>
      <c r="VJK2388" s="470"/>
      <c r="VJL2388" s="467"/>
      <c r="VJM2388" s="559"/>
      <c r="VJN2388" s="467"/>
      <c r="VJO2388" s="467"/>
      <c r="VJP2388" s="467"/>
      <c r="VJQ2388" s="467"/>
      <c r="VJR2388" s="467"/>
      <c r="VJS2388" s="467"/>
      <c r="VJT2388" s="467"/>
      <c r="VJU2388" s="467"/>
      <c r="VJV2388" s="467"/>
      <c r="VJW2388" s="467"/>
      <c r="VJX2388" s="467"/>
      <c r="VJY2388" s="467"/>
      <c r="VJZ2388" s="467"/>
      <c r="VKA2388" s="467"/>
      <c r="VKB2388" s="467"/>
      <c r="VKC2388" s="467"/>
      <c r="VKD2388" s="467"/>
      <c r="VKE2388" s="467"/>
      <c r="VKF2388" s="467"/>
      <c r="VKG2388" s="467"/>
      <c r="VKH2388" s="467"/>
      <c r="VKI2388" s="467"/>
      <c r="VKJ2388" s="1055"/>
      <c r="VKK2388" s="695"/>
      <c r="VKL2388" s="696"/>
      <c r="VKM2388" s="696"/>
      <c r="VKN2388" s="697"/>
      <c r="VKO2388" s="697"/>
      <c r="VKP2388" s="473"/>
      <c r="VKQ2388" s="470"/>
      <c r="VKR2388" s="470"/>
      <c r="VKS2388" s="470"/>
      <c r="VKT2388" s="677"/>
      <c r="VKU2388" s="470"/>
      <c r="VKV2388" s="467"/>
      <c r="VKW2388" s="559"/>
      <c r="VKX2388" s="467"/>
      <c r="VKY2388" s="467"/>
      <c r="VKZ2388" s="467"/>
      <c r="VLA2388" s="467"/>
      <c r="VLB2388" s="467"/>
      <c r="VLC2388" s="467"/>
      <c r="VLD2388" s="467"/>
      <c r="VLE2388" s="467"/>
      <c r="VLF2388" s="467"/>
      <c r="VLG2388" s="467"/>
      <c r="VLH2388" s="467"/>
      <c r="VLI2388" s="467"/>
      <c r="VLJ2388" s="467"/>
      <c r="VLK2388" s="467"/>
      <c r="VLL2388" s="467"/>
      <c r="VLM2388" s="467"/>
      <c r="VLN2388" s="467"/>
      <c r="VLO2388" s="467"/>
      <c r="VLP2388" s="467"/>
      <c r="VLQ2388" s="467"/>
      <c r="VLR2388" s="467"/>
      <c r="VLS2388" s="467"/>
      <c r="VLT2388" s="1055"/>
      <c r="VLU2388" s="695"/>
      <c r="VLV2388" s="696"/>
      <c r="VLW2388" s="696"/>
      <c r="VLX2388" s="697"/>
      <c r="VLY2388" s="697"/>
      <c r="VLZ2388" s="473"/>
      <c r="VMA2388" s="470"/>
      <c r="VMB2388" s="470"/>
      <c r="VMC2388" s="470"/>
      <c r="VMD2388" s="677"/>
      <c r="VME2388" s="470"/>
      <c r="VMF2388" s="467"/>
      <c r="VMG2388" s="559"/>
      <c r="VMH2388" s="467"/>
      <c r="VMI2388" s="467"/>
      <c r="VMJ2388" s="467"/>
      <c r="VMK2388" s="467"/>
      <c r="VML2388" s="467"/>
      <c r="VMM2388" s="467"/>
      <c r="VMN2388" s="467"/>
      <c r="VMO2388" s="467"/>
      <c r="VMP2388" s="467"/>
      <c r="VMQ2388" s="467"/>
      <c r="VMR2388" s="467"/>
      <c r="VMS2388" s="467"/>
      <c r="VMT2388" s="467"/>
      <c r="VMU2388" s="467"/>
      <c r="VMV2388" s="467"/>
      <c r="VMW2388" s="467"/>
      <c r="VMX2388" s="467"/>
      <c r="VMY2388" s="467"/>
      <c r="VMZ2388" s="467"/>
      <c r="VNA2388" s="467"/>
      <c r="VNB2388" s="467"/>
      <c r="VNC2388" s="467"/>
      <c r="VND2388" s="1055"/>
      <c r="VNE2388" s="695"/>
      <c r="VNF2388" s="696"/>
      <c r="VNG2388" s="696"/>
      <c r="VNH2388" s="697"/>
      <c r="VNI2388" s="697"/>
      <c r="VNJ2388" s="473"/>
      <c r="VNK2388" s="470"/>
      <c r="VNL2388" s="470"/>
      <c r="VNM2388" s="470"/>
      <c r="VNN2388" s="677"/>
      <c r="VNO2388" s="470"/>
      <c r="VNP2388" s="467"/>
      <c r="VNQ2388" s="559"/>
      <c r="VNR2388" s="467"/>
      <c r="VNS2388" s="467"/>
      <c r="VNT2388" s="467"/>
      <c r="VNU2388" s="467"/>
      <c r="VNV2388" s="467"/>
      <c r="VNW2388" s="467"/>
      <c r="VNX2388" s="467"/>
      <c r="VNY2388" s="467"/>
      <c r="VNZ2388" s="467"/>
      <c r="VOA2388" s="467"/>
      <c r="VOB2388" s="467"/>
      <c r="VOC2388" s="467"/>
      <c r="VOD2388" s="467"/>
      <c r="VOE2388" s="467"/>
      <c r="VOF2388" s="467"/>
      <c r="VOG2388" s="467"/>
      <c r="VOH2388" s="467"/>
      <c r="VOI2388" s="467"/>
      <c r="VOJ2388" s="467"/>
      <c r="VOK2388" s="467"/>
      <c r="VOL2388" s="467"/>
      <c r="VOM2388" s="467"/>
      <c r="VON2388" s="1055"/>
      <c r="VOO2388" s="695"/>
      <c r="VOP2388" s="696"/>
      <c r="VOQ2388" s="696"/>
      <c r="VOR2388" s="697"/>
      <c r="VOS2388" s="697"/>
      <c r="VOT2388" s="473"/>
      <c r="VOU2388" s="470"/>
      <c r="VOV2388" s="470"/>
      <c r="VOW2388" s="470"/>
      <c r="VOX2388" s="677"/>
      <c r="VOY2388" s="470"/>
      <c r="VOZ2388" s="467"/>
      <c r="VPA2388" s="559"/>
      <c r="VPB2388" s="467"/>
      <c r="VPC2388" s="467"/>
      <c r="VPD2388" s="467"/>
      <c r="VPE2388" s="467"/>
      <c r="VPF2388" s="467"/>
      <c r="VPG2388" s="467"/>
      <c r="VPH2388" s="467"/>
      <c r="VPI2388" s="467"/>
      <c r="VPJ2388" s="467"/>
      <c r="VPK2388" s="467"/>
      <c r="VPL2388" s="467"/>
      <c r="VPM2388" s="467"/>
      <c r="VPN2388" s="467"/>
      <c r="VPO2388" s="467"/>
      <c r="VPP2388" s="467"/>
      <c r="VPQ2388" s="467"/>
      <c r="VPR2388" s="467"/>
      <c r="VPS2388" s="467"/>
      <c r="VPT2388" s="467"/>
      <c r="VPU2388" s="467"/>
      <c r="VPV2388" s="467"/>
      <c r="VPW2388" s="467"/>
      <c r="VPX2388" s="1055"/>
      <c r="VPY2388" s="695"/>
      <c r="VPZ2388" s="696"/>
      <c r="VQA2388" s="696"/>
      <c r="VQB2388" s="697"/>
      <c r="VQC2388" s="697"/>
      <c r="VQD2388" s="473"/>
      <c r="VQE2388" s="470"/>
      <c r="VQF2388" s="470"/>
      <c r="VQG2388" s="470"/>
      <c r="VQH2388" s="677"/>
      <c r="VQI2388" s="470"/>
      <c r="VQJ2388" s="467"/>
      <c r="VQK2388" s="559"/>
      <c r="VQL2388" s="467"/>
      <c r="VQM2388" s="467"/>
      <c r="VQN2388" s="467"/>
      <c r="VQO2388" s="467"/>
      <c r="VQP2388" s="467"/>
      <c r="VQQ2388" s="467"/>
      <c r="VQR2388" s="467"/>
      <c r="VQS2388" s="467"/>
      <c r="VQT2388" s="467"/>
      <c r="VQU2388" s="467"/>
      <c r="VQV2388" s="467"/>
      <c r="VQW2388" s="467"/>
      <c r="VQX2388" s="467"/>
      <c r="VQY2388" s="467"/>
      <c r="VQZ2388" s="467"/>
      <c r="VRA2388" s="467"/>
      <c r="VRB2388" s="467"/>
      <c r="VRC2388" s="467"/>
      <c r="VRD2388" s="467"/>
      <c r="VRE2388" s="467"/>
      <c r="VRF2388" s="467"/>
      <c r="VRG2388" s="467"/>
      <c r="VRH2388" s="1055"/>
      <c r="VRI2388" s="695"/>
      <c r="VRJ2388" s="696"/>
      <c r="VRK2388" s="696"/>
      <c r="VRL2388" s="697"/>
      <c r="VRM2388" s="697"/>
      <c r="VRN2388" s="473"/>
      <c r="VRO2388" s="470"/>
      <c r="VRP2388" s="470"/>
      <c r="VRQ2388" s="470"/>
      <c r="VRR2388" s="677"/>
      <c r="VRS2388" s="470"/>
      <c r="VRT2388" s="467"/>
      <c r="VRU2388" s="559"/>
      <c r="VRV2388" s="467"/>
      <c r="VRW2388" s="467"/>
      <c r="VRX2388" s="467"/>
      <c r="VRY2388" s="467"/>
      <c r="VRZ2388" s="467"/>
      <c r="VSA2388" s="467"/>
      <c r="VSB2388" s="467"/>
      <c r="VSC2388" s="467"/>
      <c r="VSD2388" s="467"/>
      <c r="VSE2388" s="467"/>
      <c r="VSF2388" s="467"/>
      <c r="VSG2388" s="467"/>
      <c r="VSH2388" s="467"/>
      <c r="VSI2388" s="467"/>
      <c r="VSJ2388" s="467"/>
      <c r="VSK2388" s="467"/>
      <c r="VSL2388" s="467"/>
      <c r="VSM2388" s="467"/>
      <c r="VSN2388" s="467"/>
      <c r="VSO2388" s="467"/>
      <c r="VSP2388" s="467"/>
      <c r="VSQ2388" s="467"/>
      <c r="VSR2388" s="1055"/>
      <c r="VSS2388" s="695"/>
      <c r="VST2388" s="696"/>
      <c r="VSU2388" s="696"/>
      <c r="VSV2388" s="697"/>
      <c r="VSW2388" s="697"/>
      <c r="VSX2388" s="473"/>
      <c r="VSY2388" s="470"/>
      <c r="VSZ2388" s="470"/>
      <c r="VTA2388" s="470"/>
      <c r="VTB2388" s="677"/>
      <c r="VTC2388" s="470"/>
      <c r="VTD2388" s="467"/>
      <c r="VTE2388" s="559"/>
      <c r="VTF2388" s="467"/>
      <c r="VTG2388" s="467"/>
      <c r="VTH2388" s="467"/>
      <c r="VTI2388" s="467"/>
      <c r="VTJ2388" s="467"/>
      <c r="VTK2388" s="467"/>
      <c r="VTL2388" s="467"/>
      <c r="VTM2388" s="467"/>
      <c r="VTN2388" s="467"/>
      <c r="VTO2388" s="467"/>
      <c r="VTP2388" s="467"/>
      <c r="VTQ2388" s="467"/>
      <c r="VTR2388" s="467"/>
      <c r="VTS2388" s="467"/>
      <c r="VTT2388" s="467"/>
      <c r="VTU2388" s="467"/>
      <c r="VTV2388" s="467"/>
      <c r="VTW2388" s="467"/>
      <c r="VTX2388" s="467"/>
      <c r="VTY2388" s="467"/>
      <c r="VTZ2388" s="467"/>
      <c r="VUA2388" s="467"/>
      <c r="VUB2388" s="1055"/>
      <c r="VUC2388" s="695"/>
      <c r="VUD2388" s="696"/>
      <c r="VUE2388" s="696"/>
      <c r="VUF2388" s="697"/>
      <c r="VUG2388" s="697"/>
      <c r="VUH2388" s="473"/>
      <c r="VUI2388" s="470"/>
      <c r="VUJ2388" s="470"/>
      <c r="VUK2388" s="470"/>
      <c r="VUL2388" s="677"/>
      <c r="VUM2388" s="470"/>
      <c r="VUN2388" s="467"/>
      <c r="VUO2388" s="559"/>
      <c r="VUP2388" s="467"/>
      <c r="VUQ2388" s="467"/>
      <c r="VUR2388" s="467"/>
      <c r="VUS2388" s="467"/>
      <c r="VUT2388" s="467"/>
      <c r="VUU2388" s="467"/>
      <c r="VUV2388" s="467"/>
      <c r="VUW2388" s="467"/>
      <c r="VUX2388" s="467"/>
      <c r="VUY2388" s="467"/>
      <c r="VUZ2388" s="467"/>
      <c r="VVA2388" s="467"/>
      <c r="VVB2388" s="467"/>
      <c r="VVC2388" s="467"/>
      <c r="VVD2388" s="467"/>
      <c r="VVE2388" s="467"/>
      <c r="VVF2388" s="467"/>
      <c r="VVG2388" s="467"/>
      <c r="VVH2388" s="467"/>
      <c r="VVI2388" s="467"/>
      <c r="VVJ2388" s="467"/>
      <c r="VVK2388" s="467"/>
      <c r="VVL2388" s="1055"/>
      <c r="VVM2388" s="695"/>
      <c r="VVN2388" s="696"/>
      <c r="VVO2388" s="696"/>
      <c r="VVP2388" s="697"/>
      <c r="VVQ2388" s="697"/>
      <c r="VVR2388" s="473"/>
      <c r="VVS2388" s="470"/>
      <c r="VVT2388" s="470"/>
      <c r="VVU2388" s="470"/>
      <c r="VVV2388" s="677"/>
      <c r="VVW2388" s="470"/>
      <c r="VVX2388" s="467"/>
      <c r="VVY2388" s="559"/>
      <c r="VVZ2388" s="467"/>
      <c r="VWA2388" s="467"/>
      <c r="VWB2388" s="467"/>
      <c r="VWC2388" s="467"/>
      <c r="VWD2388" s="467"/>
      <c r="VWE2388" s="467"/>
      <c r="VWF2388" s="467"/>
      <c r="VWG2388" s="467"/>
      <c r="VWH2388" s="467"/>
      <c r="VWI2388" s="467"/>
      <c r="VWJ2388" s="467"/>
      <c r="VWK2388" s="467"/>
      <c r="VWL2388" s="467"/>
      <c r="VWM2388" s="467"/>
      <c r="VWN2388" s="467"/>
      <c r="VWO2388" s="467"/>
      <c r="VWP2388" s="467"/>
      <c r="VWQ2388" s="467"/>
      <c r="VWR2388" s="467"/>
      <c r="VWS2388" s="467"/>
      <c r="VWT2388" s="467"/>
      <c r="VWU2388" s="467"/>
      <c r="VWV2388" s="1055"/>
      <c r="VWW2388" s="695"/>
      <c r="VWX2388" s="696"/>
      <c r="VWY2388" s="696"/>
      <c r="VWZ2388" s="697"/>
      <c r="VXA2388" s="697"/>
      <c r="VXB2388" s="473"/>
      <c r="VXC2388" s="470"/>
      <c r="VXD2388" s="470"/>
      <c r="VXE2388" s="470"/>
      <c r="VXF2388" s="677"/>
      <c r="VXG2388" s="470"/>
      <c r="VXH2388" s="467"/>
      <c r="VXI2388" s="559"/>
      <c r="VXJ2388" s="467"/>
      <c r="VXK2388" s="467"/>
      <c r="VXL2388" s="467"/>
      <c r="VXM2388" s="467"/>
      <c r="VXN2388" s="467"/>
      <c r="VXO2388" s="467"/>
      <c r="VXP2388" s="467"/>
      <c r="VXQ2388" s="467"/>
      <c r="VXR2388" s="467"/>
      <c r="VXS2388" s="467"/>
      <c r="VXT2388" s="467"/>
      <c r="VXU2388" s="467"/>
      <c r="VXV2388" s="467"/>
      <c r="VXW2388" s="467"/>
      <c r="VXX2388" s="467"/>
      <c r="VXY2388" s="467"/>
      <c r="VXZ2388" s="467"/>
      <c r="VYA2388" s="467"/>
      <c r="VYB2388" s="467"/>
      <c r="VYC2388" s="467"/>
      <c r="VYD2388" s="467"/>
      <c r="VYE2388" s="467"/>
      <c r="VYF2388" s="1055"/>
      <c r="VYG2388" s="695"/>
      <c r="VYH2388" s="696"/>
      <c r="VYI2388" s="696"/>
      <c r="VYJ2388" s="697"/>
      <c r="VYK2388" s="697"/>
      <c r="VYL2388" s="473"/>
      <c r="VYM2388" s="470"/>
      <c r="VYN2388" s="470"/>
      <c r="VYO2388" s="470"/>
      <c r="VYP2388" s="677"/>
      <c r="VYQ2388" s="470"/>
      <c r="VYR2388" s="467"/>
      <c r="VYS2388" s="559"/>
      <c r="VYT2388" s="467"/>
      <c r="VYU2388" s="467"/>
      <c r="VYV2388" s="467"/>
      <c r="VYW2388" s="467"/>
      <c r="VYX2388" s="467"/>
      <c r="VYY2388" s="467"/>
      <c r="VYZ2388" s="467"/>
      <c r="VZA2388" s="467"/>
      <c r="VZB2388" s="467"/>
      <c r="VZC2388" s="467"/>
      <c r="VZD2388" s="467"/>
      <c r="VZE2388" s="467"/>
      <c r="VZF2388" s="467"/>
      <c r="VZG2388" s="467"/>
      <c r="VZH2388" s="467"/>
      <c r="VZI2388" s="467"/>
      <c r="VZJ2388" s="467"/>
      <c r="VZK2388" s="467"/>
      <c r="VZL2388" s="467"/>
      <c r="VZM2388" s="467"/>
      <c r="VZN2388" s="467"/>
      <c r="VZO2388" s="467"/>
      <c r="VZP2388" s="1055"/>
      <c r="VZQ2388" s="695"/>
      <c r="VZR2388" s="696"/>
      <c r="VZS2388" s="696"/>
      <c r="VZT2388" s="697"/>
      <c r="VZU2388" s="697"/>
      <c r="VZV2388" s="473"/>
      <c r="VZW2388" s="470"/>
      <c r="VZX2388" s="470"/>
      <c r="VZY2388" s="470"/>
      <c r="VZZ2388" s="677"/>
      <c r="WAA2388" s="470"/>
      <c r="WAB2388" s="467"/>
      <c r="WAC2388" s="559"/>
      <c r="WAD2388" s="467"/>
      <c r="WAE2388" s="467"/>
      <c r="WAF2388" s="467"/>
      <c r="WAG2388" s="467"/>
      <c r="WAH2388" s="467"/>
      <c r="WAI2388" s="467"/>
      <c r="WAJ2388" s="467"/>
      <c r="WAK2388" s="467"/>
      <c r="WAL2388" s="467"/>
      <c r="WAM2388" s="467"/>
      <c r="WAN2388" s="467"/>
      <c r="WAO2388" s="467"/>
      <c r="WAP2388" s="467"/>
      <c r="WAQ2388" s="467"/>
      <c r="WAR2388" s="467"/>
      <c r="WAS2388" s="467"/>
      <c r="WAT2388" s="467"/>
      <c r="WAU2388" s="467"/>
      <c r="WAV2388" s="467"/>
      <c r="WAW2388" s="467"/>
      <c r="WAX2388" s="467"/>
      <c r="WAY2388" s="467"/>
      <c r="WAZ2388" s="1055"/>
      <c r="WBA2388" s="695"/>
      <c r="WBB2388" s="696"/>
      <c r="WBC2388" s="696"/>
      <c r="WBD2388" s="697"/>
      <c r="WBE2388" s="697"/>
      <c r="WBF2388" s="473"/>
      <c r="WBG2388" s="470"/>
      <c r="WBH2388" s="470"/>
      <c r="WBI2388" s="470"/>
      <c r="WBJ2388" s="677"/>
      <c r="WBK2388" s="470"/>
      <c r="WBL2388" s="467"/>
      <c r="WBM2388" s="559"/>
      <c r="WBN2388" s="467"/>
      <c r="WBO2388" s="467"/>
      <c r="WBP2388" s="467"/>
      <c r="WBQ2388" s="467"/>
      <c r="WBR2388" s="467"/>
      <c r="WBS2388" s="467"/>
      <c r="WBT2388" s="467"/>
      <c r="WBU2388" s="467"/>
      <c r="WBV2388" s="467"/>
      <c r="WBW2388" s="467"/>
      <c r="WBX2388" s="467"/>
      <c r="WBY2388" s="467"/>
      <c r="WBZ2388" s="467"/>
      <c r="WCA2388" s="467"/>
      <c r="WCB2388" s="467"/>
      <c r="WCC2388" s="467"/>
      <c r="WCD2388" s="467"/>
      <c r="WCE2388" s="467"/>
      <c r="WCF2388" s="467"/>
      <c r="WCG2388" s="467"/>
      <c r="WCH2388" s="467"/>
      <c r="WCI2388" s="467"/>
      <c r="WCJ2388" s="1055"/>
      <c r="WCK2388" s="695"/>
      <c r="WCL2388" s="696"/>
      <c r="WCM2388" s="696"/>
      <c r="WCN2388" s="697"/>
      <c r="WCO2388" s="697"/>
      <c r="WCP2388" s="473"/>
      <c r="WCQ2388" s="470"/>
      <c r="WCR2388" s="470"/>
      <c r="WCS2388" s="470"/>
      <c r="WCT2388" s="677"/>
      <c r="WCU2388" s="470"/>
      <c r="WCV2388" s="467"/>
      <c r="WCW2388" s="559"/>
      <c r="WCX2388" s="467"/>
      <c r="WCY2388" s="467"/>
      <c r="WCZ2388" s="467"/>
      <c r="WDA2388" s="467"/>
      <c r="WDB2388" s="467"/>
      <c r="WDC2388" s="467"/>
      <c r="WDD2388" s="467"/>
      <c r="WDE2388" s="467"/>
      <c r="WDF2388" s="467"/>
      <c r="WDG2388" s="467"/>
      <c r="WDH2388" s="467"/>
      <c r="WDI2388" s="467"/>
      <c r="WDJ2388" s="467"/>
      <c r="WDK2388" s="467"/>
      <c r="WDL2388" s="467"/>
      <c r="WDM2388" s="467"/>
      <c r="WDN2388" s="467"/>
      <c r="WDO2388" s="467"/>
      <c r="WDP2388" s="467"/>
      <c r="WDQ2388" s="467"/>
      <c r="WDR2388" s="467"/>
      <c r="WDS2388" s="467"/>
      <c r="WDT2388" s="1055"/>
      <c r="WDU2388" s="695"/>
      <c r="WDV2388" s="696"/>
      <c r="WDW2388" s="696"/>
      <c r="WDX2388" s="697"/>
      <c r="WDY2388" s="697"/>
      <c r="WDZ2388" s="473"/>
      <c r="WEA2388" s="470"/>
      <c r="WEB2388" s="470"/>
      <c r="WEC2388" s="470"/>
      <c r="WED2388" s="677"/>
      <c r="WEE2388" s="470"/>
      <c r="WEF2388" s="467"/>
      <c r="WEG2388" s="559"/>
      <c r="WEH2388" s="467"/>
      <c r="WEI2388" s="467"/>
      <c r="WEJ2388" s="467"/>
      <c r="WEK2388" s="467"/>
      <c r="WEL2388" s="467"/>
      <c r="WEM2388" s="467"/>
      <c r="WEN2388" s="467"/>
      <c r="WEO2388" s="467"/>
      <c r="WEP2388" s="467"/>
      <c r="WEQ2388" s="467"/>
      <c r="WER2388" s="467"/>
      <c r="WES2388" s="467"/>
      <c r="WET2388" s="467"/>
      <c r="WEU2388" s="467"/>
      <c r="WEV2388" s="467"/>
      <c r="WEW2388" s="467"/>
      <c r="WEX2388" s="467"/>
      <c r="WEY2388" s="467"/>
      <c r="WEZ2388" s="467"/>
      <c r="WFA2388" s="467"/>
      <c r="WFB2388" s="467"/>
      <c r="WFC2388" s="467"/>
      <c r="WFD2388" s="1055"/>
      <c r="WFE2388" s="695"/>
      <c r="WFF2388" s="696"/>
      <c r="WFG2388" s="696"/>
      <c r="WFH2388" s="697"/>
      <c r="WFI2388" s="697"/>
      <c r="WFJ2388" s="473"/>
      <c r="WFK2388" s="470"/>
      <c r="WFL2388" s="470"/>
      <c r="WFM2388" s="470"/>
      <c r="WFN2388" s="677"/>
      <c r="WFO2388" s="470"/>
      <c r="WFP2388" s="467"/>
      <c r="WFQ2388" s="559"/>
      <c r="WFR2388" s="467"/>
      <c r="WFS2388" s="467"/>
      <c r="WFT2388" s="467"/>
      <c r="WFU2388" s="467"/>
      <c r="WFV2388" s="467"/>
      <c r="WFW2388" s="467"/>
      <c r="WFX2388" s="467"/>
      <c r="WFY2388" s="467"/>
      <c r="WFZ2388" s="467"/>
      <c r="WGA2388" s="467"/>
      <c r="WGB2388" s="467"/>
      <c r="WGC2388" s="467"/>
      <c r="WGD2388" s="467"/>
      <c r="WGE2388" s="467"/>
      <c r="WGF2388" s="467"/>
      <c r="WGG2388" s="467"/>
      <c r="WGH2388" s="467"/>
      <c r="WGI2388" s="467"/>
      <c r="WGJ2388" s="467"/>
      <c r="WGK2388" s="467"/>
      <c r="WGL2388" s="467"/>
      <c r="WGM2388" s="467"/>
      <c r="WGN2388" s="1055"/>
      <c r="WGO2388" s="695"/>
      <c r="WGP2388" s="696"/>
      <c r="WGQ2388" s="696"/>
      <c r="WGR2388" s="697"/>
      <c r="WGS2388" s="697"/>
      <c r="WGT2388" s="473"/>
      <c r="WGU2388" s="470"/>
      <c r="WGV2388" s="470"/>
      <c r="WGW2388" s="470"/>
      <c r="WGX2388" s="677"/>
      <c r="WGY2388" s="470"/>
      <c r="WGZ2388" s="467"/>
      <c r="WHA2388" s="559"/>
      <c r="WHB2388" s="467"/>
      <c r="WHC2388" s="467"/>
      <c r="WHD2388" s="467"/>
      <c r="WHE2388" s="467"/>
      <c r="WHF2388" s="467"/>
      <c r="WHG2388" s="467"/>
      <c r="WHH2388" s="467"/>
      <c r="WHI2388" s="467"/>
      <c r="WHJ2388" s="467"/>
      <c r="WHK2388" s="467"/>
      <c r="WHL2388" s="467"/>
      <c r="WHM2388" s="467"/>
      <c r="WHN2388" s="467"/>
      <c r="WHO2388" s="467"/>
      <c r="WHP2388" s="467"/>
      <c r="WHQ2388" s="467"/>
      <c r="WHR2388" s="467"/>
      <c r="WHS2388" s="467"/>
      <c r="WHT2388" s="467"/>
      <c r="WHU2388" s="467"/>
      <c r="WHV2388" s="467"/>
      <c r="WHW2388" s="467"/>
      <c r="WHX2388" s="1055"/>
      <c r="WHY2388" s="695"/>
      <c r="WHZ2388" s="696"/>
      <c r="WIA2388" s="696"/>
      <c r="WIB2388" s="697"/>
      <c r="WIC2388" s="697"/>
      <c r="WID2388" s="473"/>
      <c r="WIE2388" s="470"/>
      <c r="WIF2388" s="470"/>
      <c r="WIG2388" s="470"/>
      <c r="WIH2388" s="677"/>
      <c r="WII2388" s="470"/>
      <c r="WIJ2388" s="467"/>
      <c r="WIK2388" s="559"/>
      <c r="WIL2388" s="467"/>
      <c r="WIM2388" s="467"/>
      <c r="WIN2388" s="467"/>
      <c r="WIO2388" s="467"/>
      <c r="WIP2388" s="467"/>
      <c r="WIQ2388" s="467"/>
      <c r="WIR2388" s="467"/>
      <c r="WIS2388" s="467"/>
      <c r="WIT2388" s="467"/>
      <c r="WIU2388" s="467"/>
      <c r="WIV2388" s="467"/>
      <c r="WIW2388" s="467"/>
      <c r="WIX2388" s="467"/>
      <c r="WIY2388" s="467"/>
      <c r="WIZ2388" s="467"/>
      <c r="WJA2388" s="467"/>
      <c r="WJB2388" s="467"/>
      <c r="WJC2388" s="467"/>
      <c r="WJD2388" s="467"/>
      <c r="WJE2388" s="467"/>
      <c r="WJF2388" s="467"/>
      <c r="WJG2388" s="467"/>
      <c r="WJH2388" s="1055"/>
      <c r="WJI2388" s="695"/>
      <c r="WJJ2388" s="696"/>
      <c r="WJK2388" s="696"/>
      <c r="WJL2388" s="697"/>
      <c r="WJM2388" s="697"/>
      <c r="WJN2388" s="473"/>
      <c r="WJO2388" s="470"/>
      <c r="WJP2388" s="470"/>
      <c r="WJQ2388" s="470"/>
      <c r="WJR2388" s="677"/>
      <c r="WJS2388" s="470"/>
      <c r="WJT2388" s="467"/>
      <c r="WJU2388" s="559"/>
      <c r="WJV2388" s="467"/>
      <c r="WJW2388" s="467"/>
      <c r="WJX2388" s="467"/>
      <c r="WJY2388" s="467"/>
      <c r="WJZ2388" s="467"/>
      <c r="WKA2388" s="467"/>
      <c r="WKB2388" s="467"/>
      <c r="WKC2388" s="467"/>
      <c r="WKD2388" s="467"/>
      <c r="WKE2388" s="467"/>
      <c r="WKF2388" s="467"/>
      <c r="WKG2388" s="467"/>
      <c r="WKH2388" s="467"/>
      <c r="WKI2388" s="467"/>
      <c r="WKJ2388" s="467"/>
      <c r="WKK2388" s="467"/>
      <c r="WKL2388" s="467"/>
      <c r="WKM2388" s="467"/>
      <c r="WKN2388" s="467"/>
      <c r="WKO2388" s="467"/>
      <c r="WKP2388" s="467"/>
      <c r="WKQ2388" s="467"/>
      <c r="WKR2388" s="1055"/>
      <c r="WKS2388" s="695"/>
      <c r="WKT2388" s="696"/>
      <c r="WKU2388" s="696"/>
      <c r="WKV2388" s="697"/>
      <c r="WKW2388" s="697"/>
      <c r="WKX2388" s="473"/>
      <c r="WKY2388" s="470"/>
      <c r="WKZ2388" s="470"/>
      <c r="WLA2388" s="470"/>
      <c r="WLB2388" s="677"/>
      <c r="WLC2388" s="470"/>
      <c r="WLD2388" s="467"/>
      <c r="WLE2388" s="559"/>
      <c r="WLF2388" s="467"/>
      <c r="WLG2388" s="467"/>
      <c r="WLH2388" s="467"/>
      <c r="WLI2388" s="467"/>
      <c r="WLJ2388" s="467"/>
      <c r="WLK2388" s="467"/>
      <c r="WLL2388" s="467"/>
      <c r="WLM2388" s="467"/>
      <c r="WLN2388" s="467"/>
      <c r="WLO2388" s="467"/>
      <c r="WLP2388" s="467"/>
      <c r="WLQ2388" s="467"/>
      <c r="WLR2388" s="467"/>
      <c r="WLS2388" s="467"/>
      <c r="WLT2388" s="467"/>
      <c r="WLU2388" s="467"/>
      <c r="WLV2388" s="467"/>
      <c r="WLW2388" s="467"/>
      <c r="WLX2388" s="467"/>
      <c r="WLY2388" s="467"/>
      <c r="WLZ2388" s="467"/>
      <c r="WMA2388" s="467"/>
      <c r="WMB2388" s="1055"/>
      <c r="WMC2388" s="695"/>
      <c r="WMD2388" s="696"/>
      <c r="WME2388" s="696"/>
      <c r="WMF2388" s="697"/>
      <c r="WMG2388" s="697"/>
      <c r="WMH2388" s="473"/>
      <c r="WMI2388" s="470"/>
      <c r="WMJ2388" s="470"/>
      <c r="WMK2388" s="470"/>
      <c r="WML2388" s="677"/>
      <c r="WMM2388" s="470"/>
      <c r="WMN2388" s="467"/>
      <c r="WMO2388" s="559"/>
      <c r="WMP2388" s="467"/>
      <c r="WMQ2388" s="467"/>
      <c r="WMR2388" s="467"/>
      <c r="WMS2388" s="467"/>
      <c r="WMT2388" s="467"/>
      <c r="WMU2388" s="467"/>
      <c r="WMV2388" s="467"/>
      <c r="WMW2388" s="467"/>
      <c r="WMX2388" s="467"/>
      <c r="WMY2388" s="467"/>
      <c r="WMZ2388" s="467"/>
      <c r="WNA2388" s="467"/>
      <c r="WNB2388" s="467"/>
      <c r="WNC2388" s="467"/>
      <c r="WND2388" s="467"/>
      <c r="WNE2388" s="467"/>
      <c r="WNF2388" s="467"/>
      <c r="WNG2388" s="467"/>
      <c r="WNH2388" s="467"/>
      <c r="WNI2388" s="467"/>
      <c r="WNJ2388" s="467"/>
      <c r="WNK2388" s="467"/>
      <c r="WNL2388" s="1055"/>
      <c r="WNM2388" s="695"/>
      <c r="WNN2388" s="696"/>
      <c r="WNO2388" s="696"/>
      <c r="WNP2388" s="697"/>
      <c r="WNQ2388" s="697"/>
      <c r="WNR2388" s="473"/>
      <c r="WNS2388" s="470"/>
      <c r="WNT2388" s="470"/>
      <c r="WNU2388" s="470"/>
      <c r="WNV2388" s="677"/>
      <c r="WNW2388" s="470"/>
      <c r="WNX2388" s="467"/>
      <c r="WNY2388" s="559"/>
      <c r="WNZ2388" s="467"/>
      <c r="WOA2388" s="467"/>
      <c r="WOB2388" s="467"/>
      <c r="WOC2388" s="467"/>
      <c r="WOD2388" s="467"/>
      <c r="WOE2388" s="467"/>
      <c r="WOF2388" s="467"/>
      <c r="WOG2388" s="467"/>
      <c r="WOH2388" s="467"/>
      <c r="WOI2388" s="467"/>
      <c r="WOJ2388" s="467"/>
      <c r="WOK2388" s="467"/>
      <c r="WOL2388" s="467"/>
      <c r="WOM2388" s="467"/>
      <c r="WON2388" s="467"/>
      <c r="WOO2388" s="467"/>
      <c r="WOP2388" s="467"/>
      <c r="WOQ2388" s="467"/>
      <c r="WOR2388" s="467"/>
      <c r="WOS2388" s="467"/>
      <c r="WOT2388" s="467"/>
      <c r="WOU2388" s="467"/>
      <c r="WOV2388" s="1055"/>
      <c r="WOW2388" s="695"/>
      <c r="WOX2388" s="696"/>
      <c r="WOY2388" s="696"/>
      <c r="WOZ2388" s="697"/>
      <c r="WPA2388" s="697"/>
      <c r="WPB2388" s="473"/>
      <c r="WPC2388" s="470"/>
      <c r="WPD2388" s="470"/>
      <c r="WPE2388" s="470"/>
      <c r="WPF2388" s="677"/>
      <c r="WPG2388" s="470"/>
      <c r="WPH2388" s="467"/>
      <c r="WPI2388" s="559"/>
      <c r="WPJ2388" s="467"/>
      <c r="WPK2388" s="467"/>
      <c r="WPL2388" s="467"/>
      <c r="WPM2388" s="467"/>
      <c r="WPN2388" s="467"/>
      <c r="WPO2388" s="467"/>
      <c r="WPP2388" s="467"/>
      <c r="WPQ2388" s="467"/>
      <c r="WPR2388" s="467"/>
      <c r="WPS2388" s="467"/>
      <c r="WPT2388" s="467"/>
      <c r="WPU2388" s="467"/>
      <c r="WPV2388" s="467"/>
      <c r="WPW2388" s="467"/>
      <c r="WPX2388" s="467"/>
      <c r="WPY2388" s="467"/>
      <c r="WPZ2388" s="467"/>
      <c r="WQA2388" s="467"/>
      <c r="WQB2388" s="467"/>
      <c r="WQC2388" s="467"/>
      <c r="WQD2388" s="467"/>
      <c r="WQE2388" s="467"/>
      <c r="WQF2388" s="1055"/>
      <c r="WQG2388" s="695"/>
      <c r="WQH2388" s="696"/>
      <c r="WQI2388" s="696"/>
      <c r="WQJ2388" s="697"/>
      <c r="WQK2388" s="697"/>
      <c r="WQL2388" s="473"/>
      <c r="WQM2388" s="470"/>
      <c r="WQN2388" s="470"/>
      <c r="WQO2388" s="470"/>
      <c r="WQP2388" s="677"/>
      <c r="WQQ2388" s="470"/>
      <c r="WQR2388" s="467"/>
      <c r="WQS2388" s="559"/>
      <c r="WQT2388" s="467"/>
      <c r="WQU2388" s="467"/>
      <c r="WQV2388" s="467"/>
      <c r="WQW2388" s="467"/>
      <c r="WQX2388" s="467"/>
      <c r="WQY2388" s="467"/>
      <c r="WQZ2388" s="467"/>
      <c r="WRA2388" s="467"/>
      <c r="WRB2388" s="467"/>
      <c r="WRC2388" s="467"/>
      <c r="WRD2388" s="467"/>
      <c r="WRE2388" s="467"/>
      <c r="WRF2388" s="467"/>
      <c r="WRG2388" s="467"/>
      <c r="WRH2388" s="467"/>
      <c r="WRI2388" s="467"/>
      <c r="WRJ2388" s="467"/>
      <c r="WRK2388" s="467"/>
      <c r="WRL2388" s="467"/>
      <c r="WRM2388" s="467"/>
      <c r="WRN2388" s="467"/>
      <c r="WRO2388" s="467"/>
      <c r="WRP2388" s="1055"/>
      <c r="WRQ2388" s="695"/>
      <c r="WRR2388" s="696"/>
      <c r="WRS2388" s="696"/>
      <c r="WRT2388" s="697"/>
      <c r="WRU2388" s="697"/>
      <c r="WRV2388" s="473"/>
      <c r="WRW2388" s="470"/>
      <c r="WRX2388" s="470"/>
      <c r="WRY2388" s="470"/>
      <c r="WRZ2388" s="677"/>
      <c r="WSA2388" s="470"/>
      <c r="WSB2388" s="467"/>
      <c r="WSC2388" s="559"/>
      <c r="WSD2388" s="467"/>
      <c r="WSE2388" s="467"/>
      <c r="WSF2388" s="467"/>
      <c r="WSG2388" s="467"/>
      <c r="WSH2388" s="467"/>
      <c r="WSI2388" s="467"/>
      <c r="WSJ2388" s="467"/>
      <c r="WSK2388" s="467"/>
      <c r="WSL2388" s="467"/>
      <c r="WSM2388" s="467"/>
      <c r="WSN2388" s="467"/>
      <c r="WSO2388" s="467"/>
      <c r="WSP2388" s="467"/>
      <c r="WSQ2388" s="467"/>
      <c r="WSR2388" s="467"/>
      <c r="WSS2388" s="467"/>
      <c r="WST2388" s="467"/>
      <c r="WSU2388" s="467"/>
      <c r="WSV2388" s="467"/>
      <c r="WSW2388" s="467"/>
      <c r="WSX2388" s="467"/>
      <c r="WSY2388" s="467"/>
      <c r="WSZ2388" s="1055"/>
      <c r="WTA2388" s="695"/>
      <c r="WTB2388" s="696"/>
      <c r="WTC2388" s="696"/>
      <c r="WTD2388" s="697"/>
      <c r="WTE2388" s="697"/>
      <c r="WTF2388" s="473"/>
      <c r="WTG2388" s="470"/>
      <c r="WTH2388" s="470"/>
      <c r="WTI2388" s="470"/>
      <c r="WTJ2388" s="677"/>
      <c r="WTK2388" s="470"/>
      <c r="WTL2388" s="467"/>
      <c r="WTM2388" s="559"/>
      <c r="WTN2388" s="467"/>
      <c r="WTO2388" s="467"/>
      <c r="WTP2388" s="467"/>
      <c r="WTQ2388" s="467"/>
      <c r="WTR2388" s="467"/>
      <c r="WTS2388" s="467"/>
      <c r="WTT2388" s="467"/>
      <c r="WTU2388" s="467"/>
      <c r="WTV2388" s="467"/>
      <c r="WTW2388" s="467"/>
      <c r="WTX2388" s="467"/>
      <c r="WTY2388" s="467"/>
      <c r="WTZ2388" s="467"/>
      <c r="WUA2388" s="467"/>
      <c r="WUB2388" s="467"/>
      <c r="WUC2388" s="467"/>
      <c r="WUD2388" s="467"/>
      <c r="WUE2388" s="467"/>
      <c r="WUF2388" s="467"/>
      <c r="WUG2388" s="467"/>
      <c r="WUH2388" s="467"/>
      <c r="WUI2388" s="467"/>
      <c r="WUJ2388" s="1055"/>
      <c r="WUK2388" s="695"/>
      <c r="WUL2388" s="696"/>
      <c r="WUM2388" s="696"/>
      <c r="WUN2388" s="697"/>
      <c r="WUO2388" s="697"/>
      <c r="WUP2388" s="473"/>
      <c r="WUQ2388" s="470"/>
      <c r="WUR2388" s="470"/>
      <c r="WUS2388" s="470"/>
      <c r="WUT2388" s="677"/>
      <c r="WUU2388" s="470"/>
      <c r="WUV2388" s="467"/>
      <c r="WUW2388" s="559"/>
      <c r="WUX2388" s="467"/>
      <c r="WUY2388" s="467"/>
      <c r="WUZ2388" s="467"/>
      <c r="WVA2388" s="467"/>
      <c r="WVB2388" s="467"/>
      <c r="WVC2388" s="467"/>
      <c r="WVD2388" s="467"/>
      <c r="WVE2388" s="467"/>
      <c r="WVF2388" s="467"/>
      <c r="WVG2388" s="467"/>
      <c r="WVH2388" s="467"/>
      <c r="WVI2388" s="467"/>
      <c r="WVJ2388" s="467"/>
      <c r="WVK2388" s="467"/>
      <c r="WVL2388" s="467"/>
      <c r="WVM2388" s="467"/>
      <c r="WVN2388" s="467"/>
      <c r="WVO2388" s="467"/>
      <c r="WVP2388" s="467"/>
      <c r="WVQ2388" s="467"/>
      <c r="WVR2388" s="467"/>
      <c r="WVS2388" s="467"/>
      <c r="WVT2388" s="1055"/>
      <c r="WVU2388" s="695"/>
      <c r="WVV2388" s="696"/>
      <c r="WVW2388" s="696"/>
      <c r="WVX2388" s="697"/>
      <c r="WVY2388" s="697"/>
      <c r="WVZ2388" s="473"/>
      <c r="WWA2388" s="470"/>
      <c r="WWB2388" s="470"/>
      <c r="WWC2388" s="470"/>
      <c r="WWD2388" s="677"/>
      <c r="WWE2388" s="470"/>
      <c r="WWF2388" s="467"/>
      <c r="WWG2388" s="559"/>
      <c r="WWH2388" s="467"/>
      <c r="WWI2388" s="467"/>
      <c r="WWJ2388" s="467"/>
      <c r="WWK2388" s="467"/>
      <c r="WWL2388" s="467"/>
      <c r="WWM2388" s="467"/>
      <c r="WWN2388" s="467"/>
      <c r="WWO2388" s="467"/>
      <c r="WWP2388" s="467"/>
      <c r="WWQ2388" s="467"/>
      <c r="WWR2388" s="467"/>
      <c r="WWS2388" s="467"/>
      <c r="WWT2388" s="467"/>
      <c r="WWU2388" s="467"/>
      <c r="WWV2388" s="467"/>
      <c r="WWW2388" s="467"/>
      <c r="WWX2388" s="467"/>
      <c r="WWY2388" s="467"/>
      <c r="WWZ2388" s="467"/>
      <c r="WXA2388" s="467"/>
      <c r="WXB2388" s="467"/>
      <c r="WXC2388" s="467"/>
      <c r="WXD2388" s="1055"/>
      <c r="WXE2388" s="695"/>
      <c r="WXF2388" s="696"/>
      <c r="WXG2388" s="696"/>
      <c r="WXH2388" s="697"/>
      <c r="WXI2388" s="697"/>
      <c r="WXJ2388" s="473"/>
      <c r="WXK2388" s="470"/>
      <c r="WXL2388" s="470"/>
      <c r="WXM2388" s="470"/>
      <c r="WXN2388" s="677"/>
      <c r="WXO2388" s="470"/>
      <c r="WXP2388" s="467"/>
      <c r="WXQ2388" s="559"/>
      <c r="WXR2388" s="467"/>
      <c r="WXS2388" s="467"/>
      <c r="WXT2388" s="467"/>
      <c r="WXU2388" s="467"/>
      <c r="WXV2388" s="467"/>
      <c r="WXW2388" s="467"/>
      <c r="WXX2388" s="467"/>
      <c r="WXY2388" s="467"/>
      <c r="WXZ2388" s="467"/>
      <c r="WYA2388" s="467"/>
      <c r="WYB2388" s="467"/>
      <c r="WYC2388" s="467"/>
      <c r="WYD2388" s="467"/>
      <c r="WYE2388" s="467"/>
      <c r="WYF2388" s="467"/>
      <c r="WYG2388" s="467"/>
      <c r="WYH2388" s="467"/>
      <c r="WYI2388" s="467"/>
      <c r="WYJ2388" s="467"/>
      <c r="WYK2388" s="467"/>
      <c r="WYL2388" s="467"/>
      <c r="WYM2388" s="467"/>
      <c r="WYN2388" s="1055"/>
      <c r="WYO2388" s="695"/>
      <c r="WYP2388" s="696"/>
      <c r="WYQ2388" s="696"/>
      <c r="WYR2388" s="697"/>
      <c r="WYS2388" s="697"/>
      <c r="WYT2388" s="473"/>
      <c r="WYU2388" s="470"/>
      <c r="WYV2388" s="470"/>
      <c r="WYW2388" s="470"/>
      <c r="WYX2388" s="677"/>
      <c r="WYY2388" s="470"/>
      <c r="WYZ2388" s="467"/>
      <c r="WZA2388" s="559"/>
      <c r="WZB2388" s="467"/>
      <c r="WZC2388" s="467"/>
      <c r="WZD2388" s="467"/>
      <c r="WZE2388" s="467"/>
      <c r="WZF2388" s="467"/>
      <c r="WZG2388" s="467"/>
      <c r="WZH2388" s="467"/>
      <c r="WZI2388" s="467"/>
      <c r="WZJ2388" s="467"/>
      <c r="WZK2388" s="467"/>
      <c r="WZL2388" s="467"/>
      <c r="WZM2388" s="467"/>
      <c r="WZN2388" s="467"/>
      <c r="WZO2388" s="467"/>
      <c r="WZP2388" s="467"/>
      <c r="WZQ2388" s="467"/>
      <c r="WZR2388" s="467"/>
      <c r="WZS2388" s="467"/>
      <c r="WZT2388" s="467"/>
      <c r="WZU2388" s="467"/>
      <c r="WZV2388" s="467"/>
      <c r="WZW2388" s="467"/>
      <c r="WZX2388" s="1055"/>
      <c r="WZY2388" s="695"/>
      <c r="WZZ2388" s="696"/>
      <c r="XAA2388" s="696"/>
      <c r="XAB2388" s="697"/>
      <c r="XAC2388" s="697"/>
      <c r="XAD2388" s="473"/>
      <c r="XAE2388" s="470"/>
      <c r="XAF2388" s="470"/>
      <c r="XAG2388" s="470"/>
      <c r="XAH2388" s="677"/>
      <c r="XAI2388" s="470"/>
      <c r="XAJ2388" s="467"/>
      <c r="XAK2388" s="559"/>
      <c r="XAL2388" s="467"/>
      <c r="XAM2388" s="467"/>
      <c r="XAN2388" s="467"/>
      <c r="XAO2388" s="467"/>
      <c r="XAP2388" s="467"/>
      <c r="XAQ2388" s="467"/>
      <c r="XAR2388" s="467"/>
      <c r="XAS2388" s="467"/>
      <c r="XAT2388" s="467"/>
      <c r="XAU2388" s="467"/>
      <c r="XAV2388" s="467"/>
      <c r="XAW2388" s="467"/>
      <c r="XAX2388" s="467"/>
      <c r="XAY2388" s="467"/>
      <c r="XAZ2388" s="467"/>
      <c r="XBA2388" s="467"/>
      <c r="XBB2388" s="467"/>
      <c r="XBC2388" s="467"/>
      <c r="XBD2388" s="467"/>
      <c r="XBE2388" s="467"/>
      <c r="XBF2388" s="467"/>
      <c r="XBG2388" s="467"/>
      <c r="XBH2388" s="1055"/>
      <c r="XBI2388" s="695"/>
      <c r="XBJ2388" s="696"/>
      <c r="XBK2388" s="696"/>
      <c r="XBL2388" s="697"/>
      <c r="XBM2388" s="697"/>
      <c r="XBN2388" s="473"/>
      <c r="XBO2388" s="470"/>
      <c r="XBP2388" s="470"/>
      <c r="XBQ2388" s="470"/>
      <c r="XBR2388" s="677"/>
      <c r="XBS2388" s="470"/>
      <c r="XBT2388" s="467"/>
      <c r="XBU2388" s="559"/>
      <c r="XBV2388" s="467"/>
      <c r="XBW2388" s="467"/>
      <c r="XBX2388" s="467"/>
      <c r="XBY2388" s="467"/>
      <c r="XBZ2388" s="467"/>
      <c r="XCA2388" s="467"/>
      <c r="XCB2388" s="467"/>
      <c r="XCC2388" s="467"/>
      <c r="XCD2388" s="467"/>
      <c r="XCE2388" s="467"/>
      <c r="XCF2388" s="467"/>
      <c r="XCG2388" s="467"/>
      <c r="XCH2388" s="467"/>
      <c r="XCI2388" s="467"/>
      <c r="XCJ2388" s="467"/>
      <c r="XCK2388" s="467"/>
      <c r="XCL2388" s="467"/>
      <c r="XCM2388" s="467"/>
      <c r="XCN2388" s="467"/>
      <c r="XCO2388" s="467"/>
      <c r="XCP2388" s="467"/>
      <c r="XCQ2388" s="467"/>
      <c r="XCR2388" s="1055"/>
      <c r="XCS2388" s="695"/>
      <c r="XCT2388" s="696"/>
      <c r="XCU2388" s="696"/>
      <c r="XCV2388" s="697"/>
      <c r="XCW2388" s="697"/>
      <c r="XCX2388" s="473"/>
      <c r="XCY2388" s="470"/>
      <c r="XCZ2388" s="470"/>
      <c r="XDA2388" s="470"/>
      <c r="XDB2388" s="677"/>
      <c r="XDC2388" s="470"/>
      <c r="XDD2388" s="467"/>
      <c r="XDE2388" s="559"/>
      <c r="XDF2388" s="467"/>
      <c r="XDG2388" s="467"/>
      <c r="XDH2388" s="467"/>
      <c r="XDI2388" s="467"/>
      <c r="XDJ2388" s="467"/>
      <c r="XDK2388" s="467"/>
      <c r="XDL2388" s="467"/>
      <c r="XDM2388" s="467"/>
      <c r="XDN2388" s="467"/>
      <c r="XDO2388" s="467"/>
      <c r="XDP2388" s="467"/>
      <c r="XDQ2388" s="467"/>
      <c r="XDR2388" s="467"/>
      <c r="XDS2388" s="467"/>
      <c r="XDT2388" s="467"/>
      <c r="XDU2388" s="467"/>
      <c r="XDV2388" s="467"/>
      <c r="XDW2388" s="467"/>
      <c r="XDX2388" s="467"/>
      <c r="XDY2388" s="467"/>
      <c r="XDZ2388" s="467"/>
      <c r="XEA2388" s="467"/>
      <c r="XEB2388" s="1055"/>
      <c r="XEC2388" s="695"/>
      <c r="XED2388" s="696"/>
      <c r="XEE2388" s="696"/>
      <c r="XEF2388" s="697"/>
    </row>
    <row r="2389" spans="1:16360" ht="14.45" customHeight="1" outlineLevel="1" x14ac:dyDescent="0.25">
      <c r="A2389" s="878">
        <v>216</v>
      </c>
      <c r="B2389" s="690">
        <v>264</v>
      </c>
      <c r="C2389" s="1215" t="s">
        <v>3345</v>
      </c>
      <c r="D2389" s="773" t="s">
        <v>3394</v>
      </c>
      <c r="E2389" s="755"/>
      <c r="F2389" s="1110"/>
      <c r="G2389" s="755"/>
      <c r="H2389" s="755"/>
      <c r="I2389" s="755"/>
      <c r="J2389" s="755"/>
      <c r="K2389" s="755"/>
      <c r="L2389" s="755"/>
      <c r="M2389" s="755" t="s">
        <v>830</v>
      </c>
      <c r="N2389" s="755"/>
      <c r="O2389" s="1236">
        <v>504.58</v>
      </c>
      <c r="P2389" s="697"/>
      <c r="Q2389" s="697"/>
      <c r="R2389" s="473"/>
      <c r="S2389" s="470"/>
      <c r="T2389" s="470"/>
      <c r="U2389" s="470"/>
      <c r="V2389" s="677"/>
      <c r="W2389" s="470"/>
      <c r="X2389" s="467"/>
      <c r="Y2389" s="559"/>
      <c r="Z2389" s="467"/>
      <c r="AA2389" s="467"/>
      <c r="AB2389" s="467"/>
      <c r="AC2389" s="467"/>
      <c r="AD2389" s="467"/>
      <c r="AE2389" s="467"/>
      <c r="AF2389" s="467"/>
      <c r="AG2389" s="467"/>
      <c r="AH2389" s="467"/>
      <c r="AI2389" s="467"/>
      <c r="AJ2389" s="467"/>
      <c r="AK2389" s="467"/>
      <c r="AL2389" s="467"/>
      <c r="AM2389" s="467"/>
      <c r="AN2389" s="467"/>
      <c r="AO2389" s="467"/>
      <c r="AP2389" s="467"/>
      <c r="AQ2389" s="467"/>
      <c r="AR2389" s="467"/>
      <c r="AS2389" s="467"/>
      <c r="AT2389" s="467"/>
      <c r="AU2389" s="467"/>
      <c r="AV2389" s="1055"/>
      <c r="AW2389" s="695"/>
      <c r="AX2389" s="696"/>
      <c r="AY2389" s="696"/>
      <c r="AZ2389" s="697"/>
      <c r="BA2389" s="697"/>
      <c r="BB2389" s="473"/>
      <c r="BC2389" s="470"/>
      <c r="BD2389" s="470"/>
      <c r="BE2389" s="470"/>
      <c r="BF2389" s="677"/>
      <c r="BG2389" s="470"/>
      <c r="BH2389" s="467"/>
      <c r="BI2389" s="559"/>
      <c r="BJ2389" s="467"/>
      <c r="BK2389" s="467"/>
      <c r="BL2389" s="467"/>
      <c r="BM2389" s="467"/>
      <c r="BN2389" s="467"/>
      <c r="BO2389" s="467"/>
      <c r="BP2389" s="467"/>
      <c r="BQ2389" s="467"/>
      <c r="BR2389" s="467"/>
      <c r="BS2389" s="467"/>
      <c r="BT2389" s="467"/>
      <c r="BU2389" s="467"/>
      <c r="BV2389" s="467"/>
      <c r="BW2389" s="467"/>
      <c r="BX2389" s="467"/>
      <c r="BY2389" s="467"/>
      <c r="BZ2389" s="467"/>
      <c r="CA2389" s="467"/>
      <c r="CB2389" s="467"/>
      <c r="CC2389" s="467"/>
      <c r="CD2389" s="467"/>
      <c r="CE2389" s="467"/>
      <c r="CF2389" s="1055"/>
      <c r="CG2389" s="695"/>
      <c r="CH2389" s="696"/>
      <c r="CI2389" s="696"/>
      <c r="CJ2389" s="697"/>
      <c r="CK2389" s="697"/>
      <c r="CL2389" s="473"/>
      <c r="CM2389" s="470"/>
      <c r="CN2389" s="470"/>
      <c r="CO2389" s="470"/>
      <c r="CP2389" s="677"/>
      <c r="CQ2389" s="470"/>
      <c r="CR2389" s="467"/>
      <c r="CS2389" s="559"/>
      <c r="CT2389" s="467"/>
      <c r="CU2389" s="467"/>
      <c r="CV2389" s="467"/>
      <c r="CW2389" s="467"/>
      <c r="CX2389" s="467"/>
      <c r="CY2389" s="467"/>
      <c r="CZ2389" s="467"/>
      <c r="DA2389" s="467"/>
      <c r="DB2389" s="467"/>
      <c r="DC2389" s="467"/>
      <c r="DD2389" s="467"/>
      <c r="DE2389" s="467"/>
      <c r="DF2389" s="467"/>
      <c r="DG2389" s="467"/>
      <c r="DH2389" s="467"/>
      <c r="DI2389" s="467"/>
      <c r="DJ2389" s="467"/>
      <c r="DK2389" s="467"/>
      <c r="DL2389" s="467"/>
      <c r="DM2389" s="467"/>
      <c r="DN2389" s="467"/>
      <c r="DO2389" s="467"/>
      <c r="DP2389" s="1055"/>
      <c r="DQ2389" s="695"/>
      <c r="DR2389" s="696"/>
      <c r="DS2389" s="696"/>
      <c r="DT2389" s="697"/>
      <c r="DU2389" s="697"/>
      <c r="DV2389" s="473"/>
      <c r="DW2389" s="470"/>
      <c r="DX2389" s="470"/>
      <c r="DY2389" s="470"/>
      <c r="DZ2389" s="677"/>
      <c r="EA2389" s="470"/>
      <c r="EB2389" s="467"/>
      <c r="EC2389" s="559"/>
      <c r="ED2389" s="467"/>
      <c r="EE2389" s="467"/>
      <c r="EF2389" s="467"/>
      <c r="EG2389" s="467"/>
      <c r="EH2389" s="467"/>
      <c r="EI2389" s="467"/>
      <c r="EJ2389" s="467"/>
      <c r="EK2389" s="467"/>
      <c r="EL2389" s="467"/>
      <c r="EM2389" s="467"/>
      <c r="EN2389" s="467"/>
      <c r="EO2389" s="467"/>
      <c r="EP2389" s="467"/>
      <c r="EQ2389" s="467"/>
      <c r="ER2389" s="467"/>
      <c r="ES2389" s="467"/>
      <c r="ET2389" s="467"/>
      <c r="EU2389" s="467"/>
      <c r="EV2389" s="467"/>
      <c r="EW2389" s="467"/>
      <c r="EX2389" s="467"/>
      <c r="EY2389" s="467"/>
      <c r="EZ2389" s="1055"/>
      <c r="FA2389" s="695"/>
      <c r="FB2389" s="696"/>
      <c r="FC2389" s="696"/>
      <c r="FD2389" s="697"/>
      <c r="FE2389" s="697"/>
      <c r="FF2389" s="473"/>
      <c r="FG2389" s="470"/>
      <c r="FH2389" s="470"/>
      <c r="FI2389" s="470"/>
      <c r="FJ2389" s="677"/>
      <c r="FK2389" s="470"/>
      <c r="FL2389" s="467"/>
      <c r="FM2389" s="559"/>
      <c r="FN2389" s="467"/>
      <c r="FO2389" s="467"/>
      <c r="FP2389" s="467"/>
      <c r="FQ2389" s="467"/>
      <c r="FR2389" s="467"/>
      <c r="FS2389" s="467"/>
      <c r="FT2389" s="467"/>
      <c r="FU2389" s="467"/>
      <c r="FV2389" s="467"/>
      <c r="FW2389" s="467"/>
      <c r="FX2389" s="467"/>
      <c r="FY2389" s="467"/>
      <c r="FZ2389" s="467"/>
      <c r="GA2389" s="467"/>
      <c r="GB2389" s="467"/>
      <c r="GC2389" s="467"/>
      <c r="GD2389" s="467"/>
      <c r="GE2389" s="467"/>
      <c r="GF2389" s="467"/>
      <c r="GG2389" s="467"/>
      <c r="GH2389" s="467"/>
      <c r="GI2389" s="467"/>
      <c r="GJ2389" s="1055"/>
      <c r="GK2389" s="695"/>
      <c r="GL2389" s="696"/>
      <c r="GM2389" s="696"/>
      <c r="GN2389" s="697"/>
      <c r="GO2389" s="697"/>
      <c r="GP2389" s="473"/>
      <c r="GQ2389" s="470"/>
      <c r="GR2389" s="470"/>
      <c r="GS2389" s="470"/>
      <c r="GT2389" s="677"/>
      <c r="GU2389" s="470"/>
      <c r="GV2389" s="467"/>
      <c r="GW2389" s="559"/>
      <c r="GX2389" s="467"/>
      <c r="GY2389" s="467"/>
      <c r="GZ2389" s="467"/>
      <c r="HA2389" s="467"/>
      <c r="HB2389" s="467"/>
      <c r="HC2389" s="467"/>
      <c r="HD2389" s="467"/>
      <c r="HE2389" s="467"/>
      <c r="HF2389" s="467"/>
      <c r="HG2389" s="467"/>
      <c r="HH2389" s="467"/>
      <c r="HI2389" s="467"/>
      <c r="HJ2389" s="467"/>
      <c r="HK2389" s="467"/>
      <c r="HL2389" s="467"/>
      <c r="HM2389" s="467"/>
      <c r="HN2389" s="467"/>
      <c r="HO2389" s="467"/>
      <c r="HP2389" s="467"/>
      <c r="HQ2389" s="467"/>
      <c r="HR2389" s="467"/>
      <c r="HS2389" s="467"/>
      <c r="HT2389" s="1055"/>
      <c r="HU2389" s="695"/>
      <c r="HV2389" s="696"/>
      <c r="HW2389" s="696"/>
      <c r="HX2389" s="697"/>
      <c r="HY2389" s="697"/>
      <c r="HZ2389" s="473"/>
      <c r="IA2389" s="470"/>
      <c r="IB2389" s="470"/>
      <c r="IC2389" s="470"/>
      <c r="ID2389" s="677"/>
      <c r="IE2389" s="470"/>
      <c r="IF2389" s="467"/>
      <c r="IG2389" s="559"/>
      <c r="IH2389" s="467"/>
      <c r="II2389" s="467"/>
      <c r="IJ2389" s="467"/>
      <c r="IK2389" s="467"/>
      <c r="IL2389" s="467"/>
      <c r="IM2389" s="467"/>
      <c r="IN2389" s="467"/>
      <c r="IO2389" s="467"/>
      <c r="IP2389" s="467"/>
      <c r="IQ2389" s="467"/>
      <c r="IR2389" s="467"/>
      <c r="IS2389" s="467"/>
      <c r="IT2389" s="467"/>
      <c r="IU2389" s="467"/>
      <c r="IV2389" s="467"/>
      <c r="IW2389" s="467"/>
      <c r="IX2389" s="467"/>
      <c r="IY2389" s="467"/>
      <c r="IZ2389" s="467"/>
      <c r="JA2389" s="467"/>
      <c r="JB2389" s="467"/>
      <c r="JC2389" s="467"/>
      <c r="JD2389" s="1055"/>
      <c r="JE2389" s="695"/>
      <c r="JF2389" s="696"/>
      <c r="JG2389" s="696"/>
      <c r="JH2389" s="697"/>
      <c r="JI2389" s="697"/>
      <c r="JJ2389" s="473"/>
      <c r="JK2389" s="470"/>
      <c r="JL2389" s="470"/>
      <c r="JM2389" s="470"/>
      <c r="JN2389" s="677"/>
      <c r="JO2389" s="470"/>
      <c r="JP2389" s="467"/>
      <c r="JQ2389" s="559"/>
      <c r="JR2389" s="467"/>
      <c r="JS2389" s="467"/>
      <c r="JT2389" s="467"/>
      <c r="JU2389" s="467"/>
      <c r="JV2389" s="467"/>
      <c r="JW2389" s="467"/>
      <c r="JX2389" s="467"/>
      <c r="JY2389" s="467"/>
      <c r="JZ2389" s="467"/>
      <c r="KA2389" s="467"/>
      <c r="KB2389" s="467"/>
      <c r="KC2389" s="467"/>
      <c r="KD2389" s="467"/>
      <c r="KE2389" s="467"/>
      <c r="KF2389" s="467"/>
      <c r="KG2389" s="467"/>
      <c r="KH2389" s="467"/>
      <c r="KI2389" s="467"/>
      <c r="KJ2389" s="467"/>
      <c r="KK2389" s="467"/>
      <c r="KL2389" s="467"/>
      <c r="KM2389" s="467"/>
      <c r="KN2389" s="1055"/>
      <c r="KO2389" s="695"/>
      <c r="KP2389" s="696"/>
      <c r="KQ2389" s="696"/>
      <c r="KR2389" s="697"/>
      <c r="KS2389" s="697"/>
      <c r="KT2389" s="473"/>
      <c r="KU2389" s="470"/>
      <c r="KV2389" s="470"/>
      <c r="KW2389" s="470"/>
      <c r="KX2389" s="677"/>
      <c r="KY2389" s="470"/>
      <c r="KZ2389" s="467"/>
      <c r="LA2389" s="559"/>
      <c r="LB2389" s="467"/>
      <c r="LC2389" s="467"/>
      <c r="LD2389" s="467"/>
      <c r="LE2389" s="467"/>
      <c r="LF2389" s="467"/>
      <c r="LG2389" s="467"/>
      <c r="LH2389" s="467"/>
      <c r="LI2389" s="467"/>
      <c r="LJ2389" s="467"/>
      <c r="LK2389" s="467"/>
      <c r="LL2389" s="467"/>
      <c r="LM2389" s="467"/>
      <c r="LN2389" s="467"/>
      <c r="LO2389" s="467"/>
      <c r="LP2389" s="467"/>
      <c r="LQ2389" s="467"/>
      <c r="LR2389" s="467"/>
      <c r="LS2389" s="467"/>
      <c r="LT2389" s="467"/>
      <c r="LU2389" s="467"/>
      <c r="LV2389" s="467"/>
      <c r="LW2389" s="467"/>
      <c r="LX2389" s="1055"/>
      <c r="LY2389" s="695"/>
      <c r="LZ2389" s="696"/>
      <c r="MA2389" s="696"/>
      <c r="MB2389" s="697"/>
      <c r="MC2389" s="697"/>
      <c r="MD2389" s="473"/>
      <c r="ME2389" s="470"/>
      <c r="MF2389" s="470"/>
      <c r="MG2389" s="470"/>
      <c r="MH2389" s="677"/>
      <c r="MI2389" s="470"/>
      <c r="MJ2389" s="467"/>
      <c r="MK2389" s="559"/>
      <c r="ML2389" s="467"/>
      <c r="MM2389" s="467"/>
      <c r="MN2389" s="467"/>
      <c r="MO2389" s="467"/>
      <c r="MP2389" s="467"/>
      <c r="MQ2389" s="467"/>
      <c r="MR2389" s="467"/>
      <c r="MS2389" s="467"/>
      <c r="MT2389" s="467"/>
      <c r="MU2389" s="467"/>
      <c r="MV2389" s="467"/>
      <c r="MW2389" s="467"/>
      <c r="MX2389" s="467"/>
      <c r="MY2389" s="467"/>
      <c r="MZ2389" s="467"/>
      <c r="NA2389" s="467"/>
      <c r="NB2389" s="467"/>
      <c r="NC2389" s="467"/>
      <c r="ND2389" s="467"/>
      <c r="NE2389" s="467"/>
      <c r="NF2389" s="467"/>
      <c r="NG2389" s="467"/>
      <c r="NH2389" s="1055"/>
      <c r="NI2389" s="695"/>
      <c r="NJ2389" s="696"/>
      <c r="NK2389" s="696"/>
      <c r="NL2389" s="697"/>
      <c r="NM2389" s="697"/>
      <c r="NN2389" s="473"/>
      <c r="NO2389" s="470"/>
      <c r="NP2389" s="470"/>
      <c r="NQ2389" s="470"/>
      <c r="NR2389" s="677"/>
      <c r="NS2389" s="470"/>
      <c r="NT2389" s="467"/>
      <c r="NU2389" s="559"/>
      <c r="NV2389" s="467"/>
      <c r="NW2389" s="467"/>
      <c r="NX2389" s="467"/>
      <c r="NY2389" s="467"/>
      <c r="NZ2389" s="467"/>
      <c r="OA2389" s="467"/>
      <c r="OB2389" s="467"/>
      <c r="OC2389" s="467"/>
      <c r="OD2389" s="467"/>
      <c r="OE2389" s="467"/>
      <c r="OF2389" s="467"/>
      <c r="OG2389" s="467"/>
      <c r="OH2389" s="467"/>
      <c r="OI2389" s="467"/>
      <c r="OJ2389" s="467"/>
      <c r="OK2389" s="467"/>
      <c r="OL2389" s="467"/>
      <c r="OM2389" s="467"/>
      <c r="ON2389" s="467"/>
      <c r="OO2389" s="467"/>
      <c r="OP2389" s="467"/>
      <c r="OQ2389" s="467"/>
      <c r="OR2389" s="1055"/>
      <c r="OS2389" s="695"/>
      <c r="OT2389" s="696"/>
      <c r="OU2389" s="696"/>
      <c r="OV2389" s="697"/>
      <c r="OW2389" s="697"/>
      <c r="OX2389" s="473"/>
      <c r="OY2389" s="470"/>
      <c r="OZ2389" s="470"/>
      <c r="PA2389" s="470"/>
      <c r="PB2389" s="677"/>
      <c r="PC2389" s="470"/>
      <c r="PD2389" s="467"/>
      <c r="PE2389" s="559"/>
      <c r="PF2389" s="467"/>
      <c r="PG2389" s="467"/>
      <c r="PH2389" s="467"/>
      <c r="PI2389" s="467"/>
      <c r="PJ2389" s="467"/>
      <c r="PK2389" s="467"/>
      <c r="PL2389" s="467"/>
      <c r="PM2389" s="467"/>
      <c r="PN2389" s="467"/>
      <c r="PO2389" s="467"/>
      <c r="PP2389" s="467"/>
      <c r="PQ2389" s="467"/>
      <c r="PR2389" s="467"/>
      <c r="PS2389" s="467"/>
      <c r="PT2389" s="467"/>
      <c r="PU2389" s="467"/>
      <c r="PV2389" s="467"/>
      <c r="PW2389" s="467"/>
      <c r="PX2389" s="467"/>
      <c r="PY2389" s="467"/>
      <c r="PZ2389" s="467"/>
      <c r="QA2389" s="467"/>
      <c r="QB2389" s="1055"/>
      <c r="QC2389" s="695"/>
      <c r="QD2389" s="696"/>
      <c r="QE2389" s="696"/>
      <c r="QF2389" s="697"/>
      <c r="QG2389" s="697"/>
      <c r="QH2389" s="473"/>
      <c r="QI2389" s="470"/>
      <c r="QJ2389" s="470"/>
      <c r="QK2389" s="470"/>
      <c r="QL2389" s="677"/>
      <c r="QM2389" s="470"/>
      <c r="QN2389" s="467"/>
      <c r="QO2389" s="559"/>
      <c r="QP2389" s="467"/>
      <c r="QQ2389" s="467"/>
      <c r="QR2389" s="467"/>
      <c r="QS2389" s="467"/>
      <c r="QT2389" s="467"/>
      <c r="QU2389" s="467"/>
      <c r="QV2389" s="467"/>
      <c r="QW2389" s="467"/>
      <c r="QX2389" s="467"/>
      <c r="QY2389" s="467"/>
      <c r="QZ2389" s="467"/>
      <c r="RA2389" s="467"/>
      <c r="RB2389" s="467"/>
      <c r="RC2389" s="467"/>
      <c r="RD2389" s="467"/>
      <c r="RE2389" s="467"/>
      <c r="RF2389" s="467"/>
      <c r="RG2389" s="467"/>
      <c r="RH2389" s="467"/>
      <c r="RI2389" s="467"/>
      <c r="RJ2389" s="467"/>
      <c r="RK2389" s="467"/>
      <c r="RL2389" s="1055"/>
      <c r="RM2389" s="695"/>
      <c r="RN2389" s="696"/>
      <c r="RO2389" s="696"/>
      <c r="RP2389" s="697"/>
      <c r="RQ2389" s="697"/>
      <c r="RR2389" s="473"/>
      <c r="RS2389" s="470"/>
      <c r="RT2389" s="470"/>
      <c r="RU2389" s="470"/>
      <c r="RV2389" s="677"/>
      <c r="RW2389" s="470"/>
      <c r="RX2389" s="467"/>
      <c r="RY2389" s="559"/>
      <c r="RZ2389" s="467"/>
      <c r="SA2389" s="467"/>
      <c r="SB2389" s="467"/>
      <c r="SC2389" s="467"/>
      <c r="SD2389" s="467"/>
      <c r="SE2389" s="467"/>
      <c r="SF2389" s="467"/>
      <c r="SG2389" s="467"/>
      <c r="SH2389" s="467"/>
      <c r="SI2389" s="467"/>
      <c r="SJ2389" s="467"/>
      <c r="SK2389" s="467"/>
      <c r="SL2389" s="467"/>
      <c r="SM2389" s="467"/>
      <c r="SN2389" s="467"/>
      <c r="SO2389" s="467"/>
      <c r="SP2389" s="467"/>
      <c r="SQ2389" s="467"/>
      <c r="SR2389" s="467"/>
      <c r="SS2389" s="467"/>
      <c r="ST2389" s="467"/>
      <c r="SU2389" s="467"/>
      <c r="SV2389" s="1055"/>
      <c r="SW2389" s="695"/>
      <c r="SX2389" s="696"/>
      <c r="SY2389" s="696"/>
      <c r="SZ2389" s="697"/>
      <c r="TA2389" s="697"/>
      <c r="TB2389" s="473"/>
      <c r="TC2389" s="470"/>
      <c r="TD2389" s="470"/>
      <c r="TE2389" s="470"/>
      <c r="TF2389" s="677"/>
      <c r="TG2389" s="470"/>
      <c r="TH2389" s="467"/>
      <c r="TI2389" s="559"/>
      <c r="TJ2389" s="467"/>
      <c r="TK2389" s="467"/>
      <c r="TL2389" s="467"/>
      <c r="TM2389" s="467"/>
      <c r="TN2389" s="467"/>
      <c r="TO2389" s="467"/>
      <c r="TP2389" s="467"/>
      <c r="TQ2389" s="467"/>
      <c r="TR2389" s="467"/>
      <c r="TS2389" s="467"/>
      <c r="TT2389" s="467"/>
      <c r="TU2389" s="467"/>
      <c r="TV2389" s="467"/>
      <c r="TW2389" s="467"/>
      <c r="TX2389" s="467"/>
      <c r="TY2389" s="467"/>
      <c r="TZ2389" s="467"/>
      <c r="UA2389" s="467"/>
      <c r="UB2389" s="467"/>
      <c r="UC2389" s="467"/>
      <c r="UD2389" s="467"/>
      <c r="UE2389" s="467"/>
      <c r="UF2389" s="1055"/>
      <c r="UG2389" s="695"/>
      <c r="UH2389" s="696"/>
      <c r="UI2389" s="696"/>
      <c r="UJ2389" s="697"/>
      <c r="UK2389" s="697"/>
      <c r="UL2389" s="473"/>
      <c r="UM2389" s="470"/>
      <c r="UN2389" s="470"/>
      <c r="UO2389" s="470"/>
      <c r="UP2389" s="677"/>
      <c r="UQ2389" s="470"/>
      <c r="UR2389" s="467"/>
      <c r="US2389" s="559"/>
      <c r="UT2389" s="467"/>
      <c r="UU2389" s="467"/>
      <c r="UV2389" s="467"/>
      <c r="UW2389" s="467"/>
      <c r="UX2389" s="467"/>
      <c r="UY2389" s="467"/>
      <c r="UZ2389" s="467"/>
      <c r="VA2389" s="467"/>
      <c r="VB2389" s="467"/>
      <c r="VC2389" s="467"/>
      <c r="VD2389" s="467"/>
      <c r="VE2389" s="467"/>
      <c r="VF2389" s="467"/>
      <c r="VG2389" s="467"/>
      <c r="VH2389" s="467"/>
      <c r="VI2389" s="467"/>
      <c r="VJ2389" s="467"/>
      <c r="VK2389" s="467"/>
      <c r="VL2389" s="467"/>
      <c r="VM2389" s="467"/>
      <c r="VN2389" s="467"/>
      <c r="VO2389" s="467"/>
      <c r="VP2389" s="1055"/>
      <c r="VQ2389" s="695"/>
      <c r="VR2389" s="696"/>
      <c r="VS2389" s="696"/>
      <c r="VT2389" s="697"/>
      <c r="VU2389" s="697"/>
      <c r="VV2389" s="473"/>
      <c r="VW2389" s="470"/>
      <c r="VX2389" s="470"/>
      <c r="VY2389" s="470"/>
      <c r="VZ2389" s="677"/>
      <c r="WA2389" s="470"/>
      <c r="WB2389" s="467"/>
      <c r="WC2389" s="559"/>
      <c r="WD2389" s="467"/>
      <c r="WE2389" s="467"/>
      <c r="WF2389" s="467"/>
      <c r="WG2389" s="467"/>
      <c r="WH2389" s="467"/>
      <c r="WI2389" s="467"/>
      <c r="WJ2389" s="467"/>
      <c r="WK2389" s="467"/>
      <c r="WL2389" s="467"/>
      <c r="WM2389" s="467"/>
      <c r="WN2389" s="467"/>
      <c r="WO2389" s="467"/>
      <c r="WP2389" s="467"/>
      <c r="WQ2389" s="467"/>
      <c r="WR2389" s="467"/>
      <c r="WS2389" s="467"/>
      <c r="WT2389" s="467"/>
      <c r="WU2389" s="467"/>
      <c r="WV2389" s="467"/>
      <c r="WW2389" s="467"/>
      <c r="WX2389" s="467"/>
      <c r="WY2389" s="467"/>
      <c r="WZ2389" s="1055"/>
      <c r="XA2389" s="695"/>
      <c r="XB2389" s="696"/>
      <c r="XC2389" s="696"/>
      <c r="XD2389" s="697"/>
      <c r="XE2389" s="697"/>
      <c r="XF2389" s="473"/>
      <c r="XG2389" s="470"/>
      <c r="XH2389" s="470"/>
      <c r="XI2389" s="470"/>
      <c r="XJ2389" s="677"/>
      <c r="XK2389" s="470"/>
      <c r="XL2389" s="467"/>
      <c r="XM2389" s="559"/>
      <c r="XN2389" s="467"/>
      <c r="XO2389" s="467"/>
      <c r="XP2389" s="467"/>
      <c r="XQ2389" s="467"/>
      <c r="XR2389" s="467"/>
      <c r="XS2389" s="467"/>
      <c r="XT2389" s="467"/>
      <c r="XU2389" s="467"/>
      <c r="XV2389" s="467"/>
      <c r="XW2389" s="467"/>
      <c r="XX2389" s="467"/>
      <c r="XY2389" s="467"/>
      <c r="XZ2389" s="467"/>
      <c r="YA2389" s="467"/>
      <c r="YB2389" s="467"/>
      <c r="YC2389" s="467"/>
      <c r="YD2389" s="467"/>
      <c r="YE2389" s="467"/>
      <c r="YF2389" s="467"/>
      <c r="YG2389" s="467"/>
      <c r="YH2389" s="467"/>
      <c r="YI2389" s="467"/>
      <c r="YJ2389" s="1055"/>
      <c r="YK2389" s="695"/>
      <c r="YL2389" s="696"/>
      <c r="YM2389" s="696"/>
      <c r="YN2389" s="697"/>
      <c r="YO2389" s="697"/>
      <c r="YP2389" s="473"/>
      <c r="YQ2389" s="470"/>
      <c r="YR2389" s="470"/>
      <c r="YS2389" s="470"/>
      <c r="YT2389" s="677"/>
      <c r="YU2389" s="470"/>
      <c r="YV2389" s="467"/>
      <c r="YW2389" s="559"/>
      <c r="YX2389" s="467"/>
      <c r="YY2389" s="467"/>
      <c r="YZ2389" s="467"/>
      <c r="ZA2389" s="467"/>
      <c r="ZB2389" s="467"/>
      <c r="ZC2389" s="467"/>
      <c r="ZD2389" s="467"/>
      <c r="ZE2389" s="467"/>
      <c r="ZF2389" s="467"/>
      <c r="ZG2389" s="467"/>
      <c r="ZH2389" s="467"/>
      <c r="ZI2389" s="467"/>
      <c r="ZJ2389" s="467"/>
      <c r="ZK2389" s="467"/>
      <c r="ZL2389" s="467"/>
      <c r="ZM2389" s="467"/>
      <c r="ZN2389" s="467"/>
      <c r="ZO2389" s="467"/>
      <c r="ZP2389" s="467"/>
      <c r="ZQ2389" s="467"/>
      <c r="ZR2389" s="467"/>
      <c r="ZS2389" s="467"/>
      <c r="ZT2389" s="1055"/>
      <c r="ZU2389" s="695"/>
      <c r="ZV2389" s="696"/>
      <c r="ZW2389" s="696"/>
      <c r="ZX2389" s="697"/>
      <c r="ZY2389" s="697"/>
      <c r="ZZ2389" s="473"/>
      <c r="AAA2389" s="470"/>
      <c r="AAB2389" s="470"/>
      <c r="AAC2389" s="470"/>
      <c r="AAD2389" s="677"/>
      <c r="AAE2389" s="470"/>
      <c r="AAF2389" s="467"/>
      <c r="AAG2389" s="559"/>
      <c r="AAH2389" s="467"/>
      <c r="AAI2389" s="467"/>
      <c r="AAJ2389" s="467"/>
      <c r="AAK2389" s="467"/>
      <c r="AAL2389" s="467"/>
      <c r="AAM2389" s="467"/>
      <c r="AAN2389" s="467"/>
      <c r="AAO2389" s="467"/>
      <c r="AAP2389" s="467"/>
      <c r="AAQ2389" s="467"/>
      <c r="AAR2389" s="467"/>
      <c r="AAS2389" s="467"/>
      <c r="AAT2389" s="467"/>
      <c r="AAU2389" s="467"/>
      <c r="AAV2389" s="467"/>
      <c r="AAW2389" s="467"/>
      <c r="AAX2389" s="467"/>
      <c r="AAY2389" s="467"/>
      <c r="AAZ2389" s="467"/>
      <c r="ABA2389" s="467"/>
      <c r="ABB2389" s="467"/>
      <c r="ABC2389" s="467"/>
      <c r="ABD2389" s="1055"/>
      <c r="ABE2389" s="695"/>
      <c r="ABF2389" s="696"/>
      <c r="ABG2389" s="696"/>
      <c r="ABH2389" s="697"/>
      <c r="ABI2389" s="697"/>
      <c r="ABJ2389" s="473"/>
      <c r="ABK2389" s="470"/>
      <c r="ABL2389" s="470"/>
      <c r="ABM2389" s="470"/>
      <c r="ABN2389" s="677"/>
      <c r="ABO2389" s="470"/>
      <c r="ABP2389" s="467"/>
      <c r="ABQ2389" s="559"/>
      <c r="ABR2389" s="467"/>
      <c r="ABS2389" s="467"/>
      <c r="ABT2389" s="467"/>
      <c r="ABU2389" s="467"/>
      <c r="ABV2389" s="467"/>
      <c r="ABW2389" s="467"/>
      <c r="ABX2389" s="467"/>
      <c r="ABY2389" s="467"/>
      <c r="ABZ2389" s="467"/>
      <c r="ACA2389" s="467"/>
      <c r="ACB2389" s="467"/>
      <c r="ACC2389" s="467"/>
      <c r="ACD2389" s="467"/>
      <c r="ACE2389" s="467"/>
      <c r="ACF2389" s="467"/>
      <c r="ACG2389" s="467"/>
      <c r="ACH2389" s="467"/>
      <c r="ACI2389" s="467"/>
      <c r="ACJ2389" s="467"/>
      <c r="ACK2389" s="467"/>
      <c r="ACL2389" s="467"/>
      <c r="ACM2389" s="467"/>
      <c r="ACN2389" s="1055"/>
      <c r="ACO2389" s="695"/>
      <c r="ACP2389" s="696"/>
      <c r="ACQ2389" s="696"/>
      <c r="ACR2389" s="697"/>
      <c r="ACS2389" s="697"/>
      <c r="ACT2389" s="473"/>
      <c r="ACU2389" s="470"/>
      <c r="ACV2389" s="470"/>
      <c r="ACW2389" s="470"/>
      <c r="ACX2389" s="677"/>
      <c r="ACY2389" s="470"/>
      <c r="ACZ2389" s="467"/>
      <c r="ADA2389" s="559"/>
      <c r="ADB2389" s="467"/>
      <c r="ADC2389" s="467"/>
      <c r="ADD2389" s="467"/>
      <c r="ADE2389" s="467"/>
      <c r="ADF2389" s="467"/>
      <c r="ADG2389" s="467"/>
      <c r="ADH2389" s="467"/>
      <c r="ADI2389" s="467"/>
      <c r="ADJ2389" s="467"/>
      <c r="ADK2389" s="467"/>
      <c r="ADL2389" s="467"/>
      <c r="ADM2389" s="467"/>
      <c r="ADN2389" s="467"/>
      <c r="ADO2389" s="467"/>
      <c r="ADP2389" s="467"/>
      <c r="ADQ2389" s="467"/>
      <c r="ADR2389" s="467"/>
      <c r="ADS2389" s="467"/>
      <c r="ADT2389" s="467"/>
      <c r="ADU2389" s="467"/>
      <c r="ADV2389" s="467"/>
      <c r="ADW2389" s="467"/>
      <c r="ADX2389" s="1055"/>
      <c r="ADY2389" s="695"/>
      <c r="ADZ2389" s="696"/>
      <c r="AEA2389" s="696"/>
      <c r="AEB2389" s="697"/>
      <c r="AEC2389" s="697"/>
      <c r="AED2389" s="473"/>
      <c r="AEE2389" s="470"/>
      <c r="AEF2389" s="470"/>
      <c r="AEG2389" s="470"/>
      <c r="AEH2389" s="677"/>
      <c r="AEI2389" s="470"/>
      <c r="AEJ2389" s="467"/>
      <c r="AEK2389" s="559"/>
      <c r="AEL2389" s="467"/>
      <c r="AEM2389" s="467"/>
      <c r="AEN2389" s="467"/>
      <c r="AEO2389" s="467"/>
      <c r="AEP2389" s="467"/>
      <c r="AEQ2389" s="467"/>
      <c r="AER2389" s="467"/>
      <c r="AES2389" s="467"/>
      <c r="AET2389" s="467"/>
      <c r="AEU2389" s="467"/>
      <c r="AEV2389" s="467"/>
      <c r="AEW2389" s="467"/>
      <c r="AEX2389" s="467"/>
      <c r="AEY2389" s="467"/>
      <c r="AEZ2389" s="467"/>
      <c r="AFA2389" s="467"/>
      <c r="AFB2389" s="467"/>
      <c r="AFC2389" s="467"/>
      <c r="AFD2389" s="467"/>
      <c r="AFE2389" s="467"/>
      <c r="AFF2389" s="467"/>
      <c r="AFG2389" s="467"/>
      <c r="AFH2389" s="1055"/>
      <c r="AFI2389" s="695"/>
      <c r="AFJ2389" s="696"/>
      <c r="AFK2389" s="696"/>
      <c r="AFL2389" s="697"/>
      <c r="AFM2389" s="697"/>
      <c r="AFN2389" s="473"/>
      <c r="AFO2389" s="470"/>
      <c r="AFP2389" s="470"/>
      <c r="AFQ2389" s="470"/>
      <c r="AFR2389" s="677"/>
      <c r="AFS2389" s="470"/>
      <c r="AFT2389" s="467"/>
      <c r="AFU2389" s="559"/>
      <c r="AFV2389" s="467"/>
      <c r="AFW2389" s="467"/>
      <c r="AFX2389" s="467"/>
      <c r="AFY2389" s="467"/>
      <c r="AFZ2389" s="467"/>
      <c r="AGA2389" s="467"/>
      <c r="AGB2389" s="467"/>
      <c r="AGC2389" s="467"/>
      <c r="AGD2389" s="467"/>
      <c r="AGE2389" s="467"/>
      <c r="AGF2389" s="467"/>
      <c r="AGG2389" s="467"/>
      <c r="AGH2389" s="467"/>
      <c r="AGI2389" s="467"/>
      <c r="AGJ2389" s="467"/>
      <c r="AGK2389" s="467"/>
      <c r="AGL2389" s="467"/>
      <c r="AGM2389" s="467"/>
      <c r="AGN2389" s="467"/>
      <c r="AGO2389" s="467"/>
      <c r="AGP2389" s="467"/>
      <c r="AGQ2389" s="467"/>
      <c r="AGR2389" s="1055"/>
      <c r="AGS2389" s="695"/>
      <c r="AGT2389" s="696"/>
      <c r="AGU2389" s="696"/>
      <c r="AGV2389" s="697"/>
      <c r="AGW2389" s="697"/>
      <c r="AGX2389" s="473"/>
      <c r="AGY2389" s="470"/>
      <c r="AGZ2389" s="470"/>
      <c r="AHA2389" s="470"/>
      <c r="AHB2389" s="677"/>
      <c r="AHC2389" s="470"/>
      <c r="AHD2389" s="467"/>
      <c r="AHE2389" s="559"/>
      <c r="AHF2389" s="467"/>
      <c r="AHG2389" s="467"/>
      <c r="AHH2389" s="467"/>
      <c r="AHI2389" s="467"/>
      <c r="AHJ2389" s="467"/>
      <c r="AHK2389" s="467"/>
      <c r="AHL2389" s="467"/>
      <c r="AHM2389" s="467"/>
      <c r="AHN2389" s="467"/>
      <c r="AHO2389" s="467"/>
      <c r="AHP2389" s="467"/>
      <c r="AHQ2389" s="467"/>
      <c r="AHR2389" s="467"/>
      <c r="AHS2389" s="467"/>
      <c r="AHT2389" s="467"/>
      <c r="AHU2389" s="467"/>
      <c r="AHV2389" s="467"/>
      <c r="AHW2389" s="467"/>
      <c r="AHX2389" s="467"/>
      <c r="AHY2389" s="467"/>
      <c r="AHZ2389" s="467"/>
      <c r="AIA2389" s="467"/>
      <c r="AIB2389" s="1055"/>
      <c r="AIC2389" s="695"/>
      <c r="AID2389" s="696"/>
      <c r="AIE2389" s="696"/>
      <c r="AIF2389" s="697"/>
      <c r="AIG2389" s="697"/>
      <c r="AIH2389" s="473"/>
      <c r="AII2389" s="470"/>
      <c r="AIJ2389" s="470"/>
      <c r="AIK2389" s="470"/>
      <c r="AIL2389" s="677"/>
      <c r="AIM2389" s="470"/>
      <c r="AIN2389" s="467"/>
      <c r="AIO2389" s="559"/>
      <c r="AIP2389" s="467"/>
      <c r="AIQ2389" s="467"/>
      <c r="AIR2389" s="467"/>
      <c r="AIS2389" s="467"/>
      <c r="AIT2389" s="467"/>
      <c r="AIU2389" s="467"/>
      <c r="AIV2389" s="467"/>
      <c r="AIW2389" s="467"/>
      <c r="AIX2389" s="467"/>
      <c r="AIY2389" s="467"/>
      <c r="AIZ2389" s="467"/>
      <c r="AJA2389" s="467"/>
      <c r="AJB2389" s="467"/>
      <c r="AJC2389" s="467"/>
      <c r="AJD2389" s="467"/>
      <c r="AJE2389" s="467"/>
      <c r="AJF2389" s="467"/>
      <c r="AJG2389" s="467"/>
      <c r="AJH2389" s="467"/>
      <c r="AJI2389" s="467"/>
      <c r="AJJ2389" s="467"/>
      <c r="AJK2389" s="467"/>
      <c r="AJL2389" s="1055"/>
      <c r="AJM2389" s="695"/>
      <c r="AJN2389" s="696"/>
      <c r="AJO2389" s="696"/>
      <c r="AJP2389" s="697"/>
      <c r="AJQ2389" s="697"/>
      <c r="AJR2389" s="473"/>
      <c r="AJS2389" s="470"/>
      <c r="AJT2389" s="470"/>
      <c r="AJU2389" s="470"/>
      <c r="AJV2389" s="677"/>
      <c r="AJW2389" s="470"/>
      <c r="AJX2389" s="467"/>
      <c r="AJY2389" s="559"/>
      <c r="AJZ2389" s="467"/>
      <c r="AKA2389" s="467"/>
      <c r="AKB2389" s="467"/>
      <c r="AKC2389" s="467"/>
      <c r="AKD2389" s="467"/>
      <c r="AKE2389" s="467"/>
      <c r="AKF2389" s="467"/>
      <c r="AKG2389" s="467"/>
      <c r="AKH2389" s="467"/>
      <c r="AKI2389" s="467"/>
      <c r="AKJ2389" s="467"/>
      <c r="AKK2389" s="467"/>
      <c r="AKL2389" s="467"/>
      <c r="AKM2389" s="467"/>
      <c r="AKN2389" s="467"/>
      <c r="AKO2389" s="467"/>
      <c r="AKP2389" s="467"/>
      <c r="AKQ2389" s="467"/>
      <c r="AKR2389" s="467"/>
      <c r="AKS2389" s="467"/>
      <c r="AKT2389" s="467"/>
      <c r="AKU2389" s="467"/>
      <c r="AKV2389" s="1055"/>
      <c r="AKW2389" s="695"/>
      <c r="AKX2389" s="696"/>
      <c r="AKY2389" s="696"/>
      <c r="AKZ2389" s="697"/>
      <c r="ALA2389" s="697"/>
      <c r="ALB2389" s="473"/>
      <c r="ALC2389" s="470"/>
      <c r="ALD2389" s="470"/>
      <c r="ALE2389" s="470"/>
      <c r="ALF2389" s="677"/>
      <c r="ALG2389" s="470"/>
      <c r="ALH2389" s="467"/>
      <c r="ALI2389" s="559"/>
      <c r="ALJ2389" s="467"/>
      <c r="ALK2389" s="467"/>
      <c r="ALL2389" s="467"/>
      <c r="ALM2389" s="467"/>
      <c r="ALN2389" s="467"/>
      <c r="ALO2389" s="467"/>
      <c r="ALP2389" s="467"/>
      <c r="ALQ2389" s="467"/>
      <c r="ALR2389" s="467"/>
      <c r="ALS2389" s="467"/>
      <c r="ALT2389" s="467"/>
      <c r="ALU2389" s="467"/>
      <c r="ALV2389" s="467"/>
      <c r="ALW2389" s="467"/>
      <c r="ALX2389" s="467"/>
      <c r="ALY2389" s="467"/>
      <c r="ALZ2389" s="467"/>
      <c r="AMA2389" s="467"/>
      <c r="AMB2389" s="467"/>
      <c r="AMC2389" s="467"/>
      <c r="AMD2389" s="467"/>
      <c r="AME2389" s="467"/>
      <c r="AMF2389" s="1055"/>
      <c r="AMG2389" s="695"/>
      <c r="AMH2389" s="696"/>
      <c r="AMI2389" s="696"/>
      <c r="AMJ2389" s="697"/>
      <c r="AMK2389" s="697"/>
      <c r="AML2389" s="473"/>
      <c r="AMM2389" s="470"/>
      <c r="AMN2389" s="470"/>
      <c r="AMO2389" s="470"/>
      <c r="AMP2389" s="677"/>
      <c r="AMQ2389" s="470"/>
      <c r="AMR2389" s="467"/>
      <c r="AMS2389" s="559"/>
      <c r="AMT2389" s="467"/>
      <c r="AMU2389" s="467"/>
      <c r="AMV2389" s="467"/>
      <c r="AMW2389" s="467"/>
      <c r="AMX2389" s="467"/>
      <c r="AMY2389" s="467"/>
      <c r="AMZ2389" s="467"/>
      <c r="ANA2389" s="467"/>
      <c r="ANB2389" s="467"/>
      <c r="ANC2389" s="467"/>
      <c r="AND2389" s="467"/>
      <c r="ANE2389" s="467"/>
      <c r="ANF2389" s="467"/>
      <c r="ANG2389" s="467"/>
      <c r="ANH2389" s="467"/>
      <c r="ANI2389" s="467"/>
      <c r="ANJ2389" s="467"/>
      <c r="ANK2389" s="467"/>
      <c r="ANL2389" s="467"/>
      <c r="ANM2389" s="467"/>
      <c r="ANN2389" s="467"/>
      <c r="ANO2389" s="467"/>
      <c r="ANP2389" s="1055"/>
      <c r="ANQ2389" s="695"/>
      <c r="ANR2389" s="696"/>
      <c r="ANS2389" s="696"/>
      <c r="ANT2389" s="697"/>
      <c r="ANU2389" s="697"/>
      <c r="ANV2389" s="473"/>
      <c r="ANW2389" s="470"/>
      <c r="ANX2389" s="470"/>
      <c r="ANY2389" s="470"/>
      <c r="ANZ2389" s="677"/>
      <c r="AOA2389" s="470"/>
      <c r="AOB2389" s="467"/>
      <c r="AOC2389" s="559"/>
      <c r="AOD2389" s="467"/>
      <c r="AOE2389" s="467"/>
      <c r="AOF2389" s="467"/>
      <c r="AOG2389" s="467"/>
      <c r="AOH2389" s="467"/>
      <c r="AOI2389" s="467"/>
      <c r="AOJ2389" s="467"/>
      <c r="AOK2389" s="467"/>
      <c r="AOL2389" s="467"/>
      <c r="AOM2389" s="467"/>
      <c r="AON2389" s="467"/>
      <c r="AOO2389" s="467"/>
      <c r="AOP2389" s="467"/>
      <c r="AOQ2389" s="467"/>
      <c r="AOR2389" s="467"/>
      <c r="AOS2389" s="467"/>
      <c r="AOT2389" s="467"/>
      <c r="AOU2389" s="467"/>
      <c r="AOV2389" s="467"/>
      <c r="AOW2389" s="467"/>
      <c r="AOX2389" s="467"/>
      <c r="AOY2389" s="467"/>
      <c r="AOZ2389" s="1055"/>
      <c r="APA2389" s="695"/>
      <c r="APB2389" s="696"/>
      <c r="APC2389" s="696"/>
      <c r="APD2389" s="697"/>
      <c r="APE2389" s="697"/>
      <c r="APF2389" s="473"/>
      <c r="APG2389" s="470"/>
      <c r="APH2389" s="470"/>
      <c r="API2389" s="470"/>
      <c r="APJ2389" s="677"/>
      <c r="APK2389" s="470"/>
      <c r="APL2389" s="467"/>
      <c r="APM2389" s="559"/>
      <c r="APN2389" s="467"/>
      <c r="APO2389" s="467"/>
      <c r="APP2389" s="467"/>
      <c r="APQ2389" s="467"/>
      <c r="APR2389" s="467"/>
      <c r="APS2389" s="467"/>
      <c r="APT2389" s="467"/>
      <c r="APU2389" s="467"/>
      <c r="APV2389" s="467"/>
      <c r="APW2389" s="467"/>
      <c r="APX2389" s="467"/>
      <c r="APY2389" s="467"/>
      <c r="APZ2389" s="467"/>
      <c r="AQA2389" s="467"/>
      <c r="AQB2389" s="467"/>
      <c r="AQC2389" s="467"/>
      <c r="AQD2389" s="467"/>
      <c r="AQE2389" s="467"/>
      <c r="AQF2389" s="467"/>
      <c r="AQG2389" s="467"/>
      <c r="AQH2389" s="467"/>
      <c r="AQI2389" s="467"/>
      <c r="AQJ2389" s="1055"/>
      <c r="AQK2389" s="695"/>
      <c r="AQL2389" s="696"/>
      <c r="AQM2389" s="696"/>
      <c r="AQN2389" s="697"/>
      <c r="AQO2389" s="697"/>
      <c r="AQP2389" s="473"/>
      <c r="AQQ2389" s="470"/>
      <c r="AQR2389" s="470"/>
      <c r="AQS2389" s="470"/>
      <c r="AQT2389" s="677"/>
      <c r="AQU2389" s="470"/>
      <c r="AQV2389" s="467"/>
      <c r="AQW2389" s="559"/>
      <c r="AQX2389" s="467"/>
      <c r="AQY2389" s="467"/>
      <c r="AQZ2389" s="467"/>
      <c r="ARA2389" s="467"/>
      <c r="ARB2389" s="467"/>
      <c r="ARC2389" s="467"/>
      <c r="ARD2389" s="467"/>
      <c r="ARE2389" s="467"/>
      <c r="ARF2389" s="467"/>
      <c r="ARG2389" s="467"/>
      <c r="ARH2389" s="467"/>
      <c r="ARI2389" s="467"/>
      <c r="ARJ2389" s="467"/>
      <c r="ARK2389" s="467"/>
      <c r="ARL2389" s="467"/>
      <c r="ARM2389" s="467"/>
      <c r="ARN2389" s="467"/>
      <c r="ARO2389" s="467"/>
      <c r="ARP2389" s="467"/>
      <c r="ARQ2389" s="467"/>
      <c r="ARR2389" s="467"/>
      <c r="ARS2389" s="467"/>
      <c r="ART2389" s="1055"/>
      <c r="ARU2389" s="695"/>
      <c r="ARV2389" s="696"/>
      <c r="ARW2389" s="696"/>
      <c r="ARX2389" s="697"/>
      <c r="ARY2389" s="697"/>
      <c r="ARZ2389" s="473"/>
      <c r="ASA2389" s="470"/>
      <c r="ASB2389" s="470"/>
      <c r="ASC2389" s="470"/>
      <c r="ASD2389" s="677"/>
      <c r="ASE2389" s="470"/>
      <c r="ASF2389" s="467"/>
      <c r="ASG2389" s="559"/>
      <c r="ASH2389" s="467"/>
      <c r="ASI2389" s="467"/>
      <c r="ASJ2389" s="467"/>
      <c r="ASK2389" s="467"/>
      <c r="ASL2389" s="467"/>
      <c r="ASM2389" s="467"/>
      <c r="ASN2389" s="467"/>
      <c r="ASO2389" s="467"/>
      <c r="ASP2389" s="467"/>
      <c r="ASQ2389" s="467"/>
      <c r="ASR2389" s="467"/>
      <c r="ASS2389" s="467"/>
      <c r="AST2389" s="467"/>
      <c r="ASU2389" s="467"/>
      <c r="ASV2389" s="467"/>
      <c r="ASW2389" s="467"/>
      <c r="ASX2389" s="467"/>
      <c r="ASY2389" s="467"/>
      <c r="ASZ2389" s="467"/>
      <c r="ATA2389" s="467"/>
      <c r="ATB2389" s="467"/>
      <c r="ATC2389" s="467"/>
      <c r="ATD2389" s="1055"/>
      <c r="ATE2389" s="695"/>
      <c r="ATF2389" s="696"/>
      <c r="ATG2389" s="696"/>
      <c r="ATH2389" s="697"/>
      <c r="ATI2389" s="697"/>
      <c r="ATJ2389" s="473"/>
      <c r="ATK2389" s="470"/>
      <c r="ATL2389" s="470"/>
      <c r="ATM2389" s="470"/>
      <c r="ATN2389" s="677"/>
      <c r="ATO2389" s="470"/>
      <c r="ATP2389" s="467"/>
      <c r="ATQ2389" s="559"/>
      <c r="ATR2389" s="467"/>
      <c r="ATS2389" s="467"/>
      <c r="ATT2389" s="467"/>
      <c r="ATU2389" s="467"/>
      <c r="ATV2389" s="467"/>
      <c r="ATW2389" s="467"/>
      <c r="ATX2389" s="467"/>
      <c r="ATY2389" s="467"/>
      <c r="ATZ2389" s="467"/>
      <c r="AUA2389" s="467"/>
      <c r="AUB2389" s="467"/>
      <c r="AUC2389" s="467"/>
      <c r="AUD2389" s="467"/>
      <c r="AUE2389" s="467"/>
      <c r="AUF2389" s="467"/>
      <c r="AUG2389" s="467"/>
      <c r="AUH2389" s="467"/>
      <c r="AUI2389" s="467"/>
      <c r="AUJ2389" s="467"/>
      <c r="AUK2389" s="467"/>
      <c r="AUL2389" s="467"/>
      <c r="AUM2389" s="467"/>
      <c r="AUN2389" s="1055"/>
      <c r="AUO2389" s="695"/>
      <c r="AUP2389" s="696"/>
      <c r="AUQ2389" s="696"/>
      <c r="AUR2389" s="697"/>
      <c r="AUS2389" s="697"/>
      <c r="AUT2389" s="473"/>
      <c r="AUU2389" s="470"/>
      <c r="AUV2389" s="470"/>
      <c r="AUW2389" s="470"/>
      <c r="AUX2389" s="677"/>
      <c r="AUY2389" s="470"/>
      <c r="AUZ2389" s="467"/>
      <c r="AVA2389" s="559"/>
      <c r="AVB2389" s="467"/>
      <c r="AVC2389" s="467"/>
      <c r="AVD2389" s="467"/>
      <c r="AVE2389" s="467"/>
      <c r="AVF2389" s="467"/>
      <c r="AVG2389" s="467"/>
      <c r="AVH2389" s="467"/>
      <c r="AVI2389" s="467"/>
      <c r="AVJ2389" s="467"/>
      <c r="AVK2389" s="467"/>
      <c r="AVL2389" s="467"/>
      <c r="AVM2389" s="467"/>
      <c r="AVN2389" s="467"/>
      <c r="AVO2389" s="467"/>
      <c r="AVP2389" s="467"/>
      <c r="AVQ2389" s="467"/>
      <c r="AVR2389" s="467"/>
      <c r="AVS2389" s="467"/>
      <c r="AVT2389" s="467"/>
      <c r="AVU2389" s="467"/>
      <c r="AVV2389" s="467"/>
      <c r="AVW2389" s="467"/>
      <c r="AVX2389" s="1055"/>
      <c r="AVY2389" s="695"/>
      <c r="AVZ2389" s="696"/>
      <c r="AWA2389" s="696"/>
      <c r="AWB2389" s="697"/>
      <c r="AWC2389" s="697"/>
      <c r="AWD2389" s="473"/>
      <c r="AWE2389" s="470"/>
      <c r="AWF2389" s="470"/>
      <c r="AWG2389" s="470"/>
      <c r="AWH2389" s="677"/>
      <c r="AWI2389" s="470"/>
      <c r="AWJ2389" s="467"/>
      <c r="AWK2389" s="559"/>
      <c r="AWL2389" s="467"/>
      <c r="AWM2389" s="467"/>
      <c r="AWN2389" s="467"/>
      <c r="AWO2389" s="467"/>
      <c r="AWP2389" s="467"/>
      <c r="AWQ2389" s="467"/>
      <c r="AWR2389" s="467"/>
      <c r="AWS2389" s="467"/>
      <c r="AWT2389" s="467"/>
      <c r="AWU2389" s="467"/>
      <c r="AWV2389" s="467"/>
      <c r="AWW2389" s="467"/>
      <c r="AWX2389" s="467"/>
      <c r="AWY2389" s="467"/>
      <c r="AWZ2389" s="467"/>
      <c r="AXA2389" s="467"/>
      <c r="AXB2389" s="467"/>
      <c r="AXC2389" s="467"/>
      <c r="AXD2389" s="467"/>
      <c r="AXE2389" s="467"/>
      <c r="AXF2389" s="467"/>
      <c r="AXG2389" s="467"/>
      <c r="AXH2389" s="1055"/>
      <c r="AXI2389" s="695"/>
      <c r="AXJ2389" s="696"/>
      <c r="AXK2389" s="696"/>
      <c r="AXL2389" s="697"/>
      <c r="AXM2389" s="697"/>
      <c r="AXN2389" s="473"/>
      <c r="AXO2389" s="470"/>
      <c r="AXP2389" s="470"/>
      <c r="AXQ2389" s="470"/>
      <c r="AXR2389" s="677"/>
      <c r="AXS2389" s="470"/>
      <c r="AXT2389" s="467"/>
      <c r="AXU2389" s="559"/>
      <c r="AXV2389" s="467"/>
      <c r="AXW2389" s="467"/>
      <c r="AXX2389" s="467"/>
      <c r="AXY2389" s="467"/>
      <c r="AXZ2389" s="467"/>
      <c r="AYA2389" s="467"/>
      <c r="AYB2389" s="467"/>
      <c r="AYC2389" s="467"/>
      <c r="AYD2389" s="467"/>
      <c r="AYE2389" s="467"/>
      <c r="AYF2389" s="467"/>
      <c r="AYG2389" s="467"/>
      <c r="AYH2389" s="467"/>
      <c r="AYI2389" s="467"/>
      <c r="AYJ2389" s="467"/>
      <c r="AYK2389" s="467"/>
      <c r="AYL2389" s="467"/>
      <c r="AYM2389" s="467"/>
      <c r="AYN2389" s="467"/>
      <c r="AYO2389" s="467"/>
      <c r="AYP2389" s="467"/>
      <c r="AYQ2389" s="467"/>
      <c r="AYR2389" s="1055"/>
      <c r="AYS2389" s="695"/>
      <c r="AYT2389" s="696"/>
      <c r="AYU2389" s="696"/>
      <c r="AYV2389" s="697"/>
      <c r="AYW2389" s="697"/>
      <c r="AYX2389" s="473"/>
      <c r="AYY2389" s="470"/>
      <c r="AYZ2389" s="470"/>
      <c r="AZA2389" s="470"/>
      <c r="AZB2389" s="677"/>
      <c r="AZC2389" s="470"/>
      <c r="AZD2389" s="467"/>
      <c r="AZE2389" s="559"/>
      <c r="AZF2389" s="467"/>
      <c r="AZG2389" s="467"/>
      <c r="AZH2389" s="467"/>
      <c r="AZI2389" s="467"/>
      <c r="AZJ2389" s="467"/>
      <c r="AZK2389" s="467"/>
      <c r="AZL2389" s="467"/>
      <c r="AZM2389" s="467"/>
      <c r="AZN2389" s="467"/>
      <c r="AZO2389" s="467"/>
      <c r="AZP2389" s="467"/>
      <c r="AZQ2389" s="467"/>
      <c r="AZR2389" s="467"/>
      <c r="AZS2389" s="467"/>
      <c r="AZT2389" s="467"/>
      <c r="AZU2389" s="467"/>
      <c r="AZV2389" s="467"/>
      <c r="AZW2389" s="467"/>
      <c r="AZX2389" s="467"/>
      <c r="AZY2389" s="467"/>
      <c r="AZZ2389" s="467"/>
      <c r="BAA2389" s="467"/>
      <c r="BAB2389" s="1055"/>
      <c r="BAC2389" s="695"/>
      <c r="BAD2389" s="696"/>
      <c r="BAE2389" s="696"/>
      <c r="BAF2389" s="697"/>
      <c r="BAG2389" s="697"/>
      <c r="BAH2389" s="473"/>
      <c r="BAI2389" s="470"/>
      <c r="BAJ2389" s="470"/>
      <c r="BAK2389" s="470"/>
      <c r="BAL2389" s="677"/>
      <c r="BAM2389" s="470"/>
      <c r="BAN2389" s="467"/>
      <c r="BAO2389" s="559"/>
      <c r="BAP2389" s="467"/>
      <c r="BAQ2389" s="467"/>
      <c r="BAR2389" s="467"/>
      <c r="BAS2389" s="467"/>
      <c r="BAT2389" s="467"/>
      <c r="BAU2389" s="467"/>
      <c r="BAV2389" s="467"/>
      <c r="BAW2389" s="467"/>
      <c r="BAX2389" s="467"/>
      <c r="BAY2389" s="467"/>
      <c r="BAZ2389" s="467"/>
      <c r="BBA2389" s="467"/>
      <c r="BBB2389" s="467"/>
      <c r="BBC2389" s="467"/>
      <c r="BBD2389" s="467"/>
      <c r="BBE2389" s="467"/>
      <c r="BBF2389" s="467"/>
      <c r="BBG2389" s="467"/>
      <c r="BBH2389" s="467"/>
      <c r="BBI2389" s="467"/>
      <c r="BBJ2389" s="467"/>
      <c r="BBK2389" s="467"/>
      <c r="BBL2389" s="1055"/>
      <c r="BBM2389" s="695"/>
      <c r="BBN2389" s="696"/>
      <c r="BBO2389" s="696"/>
      <c r="BBP2389" s="697"/>
      <c r="BBQ2389" s="697"/>
      <c r="BBR2389" s="473"/>
      <c r="BBS2389" s="470"/>
      <c r="BBT2389" s="470"/>
      <c r="BBU2389" s="470"/>
      <c r="BBV2389" s="677"/>
      <c r="BBW2389" s="470"/>
      <c r="BBX2389" s="467"/>
      <c r="BBY2389" s="559"/>
      <c r="BBZ2389" s="467"/>
      <c r="BCA2389" s="467"/>
      <c r="BCB2389" s="467"/>
      <c r="BCC2389" s="467"/>
      <c r="BCD2389" s="467"/>
      <c r="BCE2389" s="467"/>
      <c r="BCF2389" s="467"/>
      <c r="BCG2389" s="467"/>
      <c r="BCH2389" s="467"/>
      <c r="BCI2389" s="467"/>
      <c r="BCJ2389" s="467"/>
      <c r="BCK2389" s="467"/>
      <c r="BCL2389" s="467"/>
      <c r="BCM2389" s="467"/>
      <c r="BCN2389" s="467"/>
      <c r="BCO2389" s="467"/>
      <c r="BCP2389" s="467"/>
      <c r="BCQ2389" s="467"/>
      <c r="BCR2389" s="467"/>
      <c r="BCS2389" s="467"/>
      <c r="BCT2389" s="467"/>
      <c r="BCU2389" s="467"/>
      <c r="BCV2389" s="1055"/>
      <c r="BCW2389" s="695"/>
      <c r="BCX2389" s="696"/>
      <c r="BCY2389" s="696"/>
      <c r="BCZ2389" s="697"/>
      <c r="BDA2389" s="697"/>
      <c r="BDB2389" s="473"/>
      <c r="BDC2389" s="470"/>
      <c r="BDD2389" s="470"/>
      <c r="BDE2389" s="470"/>
      <c r="BDF2389" s="677"/>
      <c r="BDG2389" s="470"/>
      <c r="BDH2389" s="467"/>
      <c r="BDI2389" s="559"/>
      <c r="BDJ2389" s="467"/>
      <c r="BDK2389" s="467"/>
      <c r="BDL2389" s="467"/>
      <c r="BDM2389" s="467"/>
      <c r="BDN2389" s="467"/>
      <c r="BDO2389" s="467"/>
      <c r="BDP2389" s="467"/>
      <c r="BDQ2389" s="467"/>
      <c r="BDR2389" s="467"/>
      <c r="BDS2389" s="467"/>
      <c r="BDT2389" s="467"/>
      <c r="BDU2389" s="467"/>
      <c r="BDV2389" s="467"/>
      <c r="BDW2389" s="467"/>
      <c r="BDX2389" s="467"/>
      <c r="BDY2389" s="467"/>
      <c r="BDZ2389" s="467"/>
      <c r="BEA2389" s="467"/>
      <c r="BEB2389" s="467"/>
      <c r="BEC2389" s="467"/>
      <c r="BED2389" s="467"/>
      <c r="BEE2389" s="467"/>
      <c r="BEF2389" s="1055"/>
      <c r="BEG2389" s="695"/>
      <c r="BEH2389" s="696"/>
      <c r="BEI2389" s="696"/>
      <c r="BEJ2389" s="697"/>
      <c r="BEK2389" s="697"/>
      <c r="BEL2389" s="473"/>
      <c r="BEM2389" s="470"/>
      <c r="BEN2389" s="470"/>
      <c r="BEO2389" s="470"/>
      <c r="BEP2389" s="677"/>
      <c r="BEQ2389" s="470"/>
      <c r="BER2389" s="467"/>
      <c r="BES2389" s="559"/>
      <c r="BET2389" s="467"/>
      <c r="BEU2389" s="467"/>
      <c r="BEV2389" s="467"/>
      <c r="BEW2389" s="467"/>
      <c r="BEX2389" s="467"/>
      <c r="BEY2389" s="467"/>
      <c r="BEZ2389" s="467"/>
      <c r="BFA2389" s="467"/>
      <c r="BFB2389" s="467"/>
      <c r="BFC2389" s="467"/>
      <c r="BFD2389" s="467"/>
      <c r="BFE2389" s="467"/>
      <c r="BFF2389" s="467"/>
      <c r="BFG2389" s="467"/>
      <c r="BFH2389" s="467"/>
      <c r="BFI2389" s="467"/>
      <c r="BFJ2389" s="467"/>
      <c r="BFK2389" s="467"/>
      <c r="BFL2389" s="467"/>
      <c r="BFM2389" s="467"/>
      <c r="BFN2389" s="467"/>
      <c r="BFO2389" s="467"/>
      <c r="BFP2389" s="1055"/>
      <c r="BFQ2389" s="695"/>
      <c r="BFR2389" s="696"/>
      <c r="BFS2389" s="696"/>
      <c r="BFT2389" s="697"/>
      <c r="BFU2389" s="697"/>
      <c r="BFV2389" s="473"/>
      <c r="BFW2389" s="470"/>
      <c r="BFX2389" s="470"/>
      <c r="BFY2389" s="470"/>
      <c r="BFZ2389" s="677"/>
      <c r="BGA2389" s="470"/>
      <c r="BGB2389" s="467"/>
      <c r="BGC2389" s="559"/>
      <c r="BGD2389" s="467"/>
      <c r="BGE2389" s="467"/>
      <c r="BGF2389" s="467"/>
      <c r="BGG2389" s="467"/>
      <c r="BGH2389" s="467"/>
      <c r="BGI2389" s="467"/>
      <c r="BGJ2389" s="467"/>
      <c r="BGK2389" s="467"/>
      <c r="BGL2389" s="467"/>
      <c r="BGM2389" s="467"/>
      <c r="BGN2389" s="467"/>
      <c r="BGO2389" s="467"/>
      <c r="BGP2389" s="467"/>
      <c r="BGQ2389" s="467"/>
      <c r="BGR2389" s="467"/>
      <c r="BGS2389" s="467"/>
      <c r="BGT2389" s="467"/>
      <c r="BGU2389" s="467"/>
      <c r="BGV2389" s="467"/>
      <c r="BGW2389" s="467"/>
      <c r="BGX2389" s="467"/>
      <c r="BGY2389" s="467"/>
      <c r="BGZ2389" s="1055"/>
      <c r="BHA2389" s="695"/>
      <c r="BHB2389" s="696"/>
      <c r="BHC2389" s="696"/>
      <c r="BHD2389" s="697"/>
      <c r="BHE2389" s="697"/>
      <c r="BHF2389" s="473"/>
      <c r="BHG2389" s="470"/>
      <c r="BHH2389" s="470"/>
      <c r="BHI2389" s="470"/>
      <c r="BHJ2389" s="677"/>
      <c r="BHK2389" s="470"/>
      <c r="BHL2389" s="467"/>
      <c r="BHM2389" s="559"/>
      <c r="BHN2389" s="467"/>
      <c r="BHO2389" s="467"/>
      <c r="BHP2389" s="467"/>
      <c r="BHQ2389" s="467"/>
      <c r="BHR2389" s="467"/>
      <c r="BHS2389" s="467"/>
      <c r="BHT2389" s="467"/>
      <c r="BHU2389" s="467"/>
      <c r="BHV2389" s="467"/>
      <c r="BHW2389" s="467"/>
      <c r="BHX2389" s="467"/>
      <c r="BHY2389" s="467"/>
      <c r="BHZ2389" s="467"/>
      <c r="BIA2389" s="467"/>
      <c r="BIB2389" s="467"/>
      <c r="BIC2389" s="467"/>
      <c r="BID2389" s="467"/>
      <c r="BIE2389" s="467"/>
      <c r="BIF2389" s="467"/>
      <c r="BIG2389" s="467"/>
      <c r="BIH2389" s="467"/>
      <c r="BII2389" s="467"/>
      <c r="BIJ2389" s="1055"/>
      <c r="BIK2389" s="695"/>
      <c r="BIL2389" s="696"/>
      <c r="BIM2389" s="696"/>
      <c r="BIN2389" s="697"/>
      <c r="BIO2389" s="697"/>
      <c r="BIP2389" s="473"/>
      <c r="BIQ2389" s="470"/>
      <c r="BIR2389" s="470"/>
      <c r="BIS2389" s="470"/>
      <c r="BIT2389" s="677"/>
      <c r="BIU2389" s="470"/>
      <c r="BIV2389" s="467"/>
      <c r="BIW2389" s="559"/>
      <c r="BIX2389" s="467"/>
      <c r="BIY2389" s="467"/>
      <c r="BIZ2389" s="467"/>
      <c r="BJA2389" s="467"/>
      <c r="BJB2389" s="467"/>
      <c r="BJC2389" s="467"/>
      <c r="BJD2389" s="467"/>
      <c r="BJE2389" s="467"/>
      <c r="BJF2389" s="467"/>
      <c r="BJG2389" s="467"/>
      <c r="BJH2389" s="467"/>
      <c r="BJI2389" s="467"/>
      <c r="BJJ2389" s="467"/>
      <c r="BJK2389" s="467"/>
      <c r="BJL2389" s="467"/>
      <c r="BJM2389" s="467"/>
      <c r="BJN2389" s="467"/>
      <c r="BJO2389" s="467"/>
      <c r="BJP2389" s="467"/>
      <c r="BJQ2389" s="467"/>
      <c r="BJR2389" s="467"/>
      <c r="BJS2389" s="467"/>
      <c r="BJT2389" s="1055"/>
      <c r="BJU2389" s="695"/>
      <c r="BJV2389" s="696"/>
      <c r="BJW2389" s="696"/>
      <c r="BJX2389" s="697"/>
      <c r="BJY2389" s="697"/>
      <c r="BJZ2389" s="473"/>
      <c r="BKA2389" s="470"/>
      <c r="BKB2389" s="470"/>
      <c r="BKC2389" s="470"/>
      <c r="BKD2389" s="677"/>
      <c r="BKE2389" s="470"/>
      <c r="BKF2389" s="467"/>
      <c r="BKG2389" s="559"/>
      <c r="BKH2389" s="467"/>
      <c r="BKI2389" s="467"/>
      <c r="BKJ2389" s="467"/>
      <c r="BKK2389" s="467"/>
      <c r="BKL2389" s="467"/>
      <c r="BKM2389" s="467"/>
      <c r="BKN2389" s="467"/>
      <c r="BKO2389" s="467"/>
      <c r="BKP2389" s="467"/>
      <c r="BKQ2389" s="467"/>
      <c r="BKR2389" s="467"/>
      <c r="BKS2389" s="467"/>
      <c r="BKT2389" s="467"/>
      <c r="BKU2389" s="467"/>
      <c r="BKV2389" s="467"/>
      <c r="BKW2389" s="467"/>
      <c r="BKX2389" s="467"/>
      <c r="BKY2389" s="467"/>
      <c r="BKZ2389" s="467"/>
      <c r="BLA2389" s="467"/>
      <c r="BLB2389" s="467"/>
      <c r="BLC2389" s="467"/>
      <c r="BLD2389" s="1055"/>
      <c r="BLE2389" s="695"/>
      <c r="BLF2389" s="696"/>
      <c r="BLG2389" s="696"/>
      <c r="BLH2389" s="697"/>
      <c r="BLI2389" s="697"/>
      <c r="BLJ2389" s="473"/>
      <c r="BLK2389" s="470"/>
      <c r="BLL2389" s="470"/>
      <c r="BLM2389" s="470"/>
      <c r="BLN2389" s="677"/>
      <c r="BLO2389" s="470"/>
      <c r="BLP2389" s="467"/>
      <c r="BLQ2389" s="559"/>
      <c r="BLR2389" s="467"/>
      <c r="BLS2389" s="467"/>
      <c r="BLT2389" s="467"/>
      <c r="BLU2389" s="467"/>
      <c r="BLV2389" s="467"/>
      <c r="BLW2389" s="467"/>
      <c r="BLX2389" s="467"/>
      <c r="BLY2389" s="467"/>
      <c r="BLZ2389" s="467"/>
      <c r="BMA2389" s="467"/>
      <c r="BMB2389" s="467"/>
      <c r="BMC2389" s="467"/>
      <c r="BMD2389" s="467"/>
      <c r="BME2389" s="467"/>
      <c r="BMF2389" s="467"/>
      <c r="BMG2389" s="467"/>
      <c r="BMH2389" s="467"/>
      <c r="BMI2389" s="467"/>
      <c r="BMJ2389" s="467"/>
      <c r="BMK2389" s="467"/>
      <c r="BML2389" s="467"/>
      <c r="BMM2389" s="467"/>
      <c r="BMN2389" s="1055"/>
      <c r="BMO2389" s="695"/>
      <c r="BMP2389" s="696"/>
      <c r="BMQ2389" s="696"/>
      <c r="BMR2389" s="697"/>
      <c r="BMS2389" s="697"/>
      <c r="BMT2389" s="473"/>
      <c r="BMU2389" s="470"/>
      <c r="BMV2389" s="470"/>
      <c r="BMW2389" s="470"/>
      <c r="BMX2389" s="677"/>
      <c r="BMY2389" s="470"/>
      <c r="BMZ2389" s="467"/>
      <c r="BNA2389" s="559"/>
      <c r="BNB2389" s="467"/>
      <c r="BNC2389" s="467"/>
      <c r="BND2389" s="467"/>
      <c r="BNE2389" s="467"/>
      <c r="BNF2389" s="467"/>
      <c r="BNG2389" s="467"/>
      <c r="BNH2389" s="467"/>
      <c r="BNI2389" s="467"/>
      <c r="BNJ2389" s="467"/>
      <c r="BNK2389" s="467"/>
      <c r="BNL2389" s="467"/>
      <c r="BNM2389" s="467"/>
      <c r="BNN2389" s="467"/>
      <c r="BNO2389" s="467"/>
      <c r="BNP2389" s="467"/>
      <c r="BNQ2389" s="467"/>
      <c r="BNR2389" s="467"/>
      <c r="BNS2389" s="467"/>
      <c r="BNT2389" s="467"/>
      <c r="BNU2389" s="467"/>
      <c r="BNV2389" s="467"/>
      <c r="BNW2389" s="467"/>
      <c r="BNX2389" s="1055"/>
      <c r="BNY2389" s="695"/>
      <c r="BNZ2389" s="696"/>
      <c r="BOA2389" s="696"/>
      <c r="BOB2389" s="697"/>
      <c r="BOC2389" s="697"/>
      <c r="BOD2389" s="473"/>
      <c r="BOE2389" s="470"/>
      <c r="BOF2389" s="470"/>
      <c r="BOG2389" s="470"/>
      <c r="BOH2389" s="677"/>
      <c r="BOI2389" s="470"/>
      <c r="BOJ2389" s="467"/>
      <c r="BOK2389" s="559"/>
      <c r="BOL2389" s="467"/>
      <c r="BOM2389" s="467"/>
      <c r="BON2389" s="467"/>
      <c r="BOO2389" s="467"/>
      <c r="BOP2389" s="467"/>
      <c r="BOQ2389" s="467"/>
      <c r="BOR2389" s="467"/>
      <c r="BOS2389" s="467"/>
      <c r="BOT2389" s="467"/>
      <c r="BOU2389" s="467"/>
      <c r="BOV2389" s="467"/>
      <c r="BOW2389" s="467"/>
      <c r="BOX2389" s="467"/>
      <c r="BOY2389" s="467"/>
      <c r="BOZ2389" s="467"/>
      <c r="BPA2389" s="467"/>
      <c r="BPB2389" s="467"/>
      <c r="BPC2389" s="467"/>
      <c r="BPD2389" s="467"/>
      <c r="BPE2389" s="467"/>
      <c r="BPF2389" s="467"/>
      <c r="BPG2389" s="467"/>
      <c r="BPH2389" s="1055"/>
      <c r="BPI2389" s="695"/>
      <c r="BPJ2389" s="696"/>
      <c r="BPK2389" s="696"/>
      <c r="BPL2389" s="697"/>
      <c r="BPM2389" s="697"/>
      <c r="BPN2389" s="473"/>
      <c r="BPO2389" s="470"/>
      <c r="BPP2389" s="470"/>
      <c r="BPQ2389" s="470"/>
      <c r="BPR2389" s="677"/>
      <c r="BPS2389" s="470"/>
      <c r="BPT2389" s="467"/>
      <c r="BPU2389" s="559"/>
      <c r="BPV2389" s="467"/>
      <c r="BPW2389" s="467"/>
      <c r="BPX2389" s="467"/>
      <c r="BPY2389" s="467"/>
      <c r="BPZ2389" s="467"/>
      <c r="BQA2389" s="467"/>
      <c r="BQB2389" s="467"/>
      <c r="BQC2389" s="467"/>
      <c r="BQD2389" s="467"/>
      <c r="BQE2389" s="467"/>
      <c r="BQF2389" s="467"/>
      <c r="BQG2389" s="467"/>
      <c r="BQH2389" s="467"/>
      <c r="BQI2389" s="467"/>
      <c r="BQJ2389" s="467"/>
      <c r="BQK2389" s="467"/>
      <c r="BQL2389" s="467"/>
      <c r="BQM2389" s="467"/>
      <c r="BQN2389" s="467"/>
      <c r="BQO2389" s="467"/>
      <c r="BQP2389" s="467"/>
      <c r="BQQ2389" s="467"/>
      <c r="BQR2389" s="1055"/>
      <c r="BQS2389" s="695"/>
      <c r="BQT2389" s="696"/>
      <c r="BQU2389" s="696"/>
      <c r="BQV2389" s="697"/>
      <c r="BQW2389" s="697"/>
      <c r="BQX2389" s="473"/>
      <c r="BQY2389" s="470"/>
      <c r="BQZ2389" s="470"/>
      <c r="BRA2389" s="470"/>
      <c r="BRB2389" s="677"/>
      <c r="BRC2389" s="470"/>
      <c r="BRD2389" s="467"/>
      <c r="BRE2389" s="559"/>
      <c r="BRF2389" s="467"/>
      <c r="BRG2389" s="467"/>
      <c r="BRH2389" s="467"/>
      <c r="BRI2389" s="467"/>
      <c r="BRJ2389" s="467"/>
      <c r="BRK2389" s="467"/>
      <c r="BRL2389" s="467"/>
      <c r="BRM2389" s="467"/>
      <c r="BRN2389" s="467"/>
      <c r="BRO2389" s="467"/>
      <c r="BRP2389" s="467"/>
      <c r="BRQ2389" s="467"/>
      <c r="BRR2389" s="467"/>
      <c r="BRS2389" s="467"/>
      <c r="BRT2389" s="467"/>
      <c r="BRU2389" s="467"/>
      <c r="BRV2389" s="467"/>
      <c r="BRW2389" s="467"/>
      <c r="BRX2389" s="467"/>
      <c r="BRY2389" s="467"/>
      <c r="BRZ2389" s="467"/>
      <c r="BSA2389" s="467"/>
      <c r="BSB2389" s="1055"/>
      <c r="BSC2389" s="695"/>
      <c r="BSD2389" s="696"/>
      <c r="BSE2389" s="696"/>
      <c r="BSF2389" s="697"/>
      <c r="BSG2389" s="697"/>
      <c r="BSH2389" s="473"/>
      <c r="BSI2389" s="470"/>
      <c r="BSJ2389" s="470"/>
      <c r="BSK2389" s="470"/>
      <c r="BSL2389" s="677"/>
      <c r="BSM2389" s="470"/>
      <c r="BSN2389" s="467"/>
      <c r="BSO2389" s="559"/>
      <c r="BSP2389" s="467"/>
      <c r="BSQ2389" s="467"/>
      <c r="BSR2389" s="467"/>
      <c r="BSS2389" s="467"/>
      <c r="BST2389" s="467"/>
      <c r="BSU2389" s="467"/>
      <c r="BSV2389" s="467"/>
      <c r="BSW2389" s="467"/>
      <c r="BSX2389" s="467"/>
      <c r="BSY2389" s="467"/>
      <c r="BSZ2389" s="467"/>
      <c r="BTA2389" s="467"/>
      <c r="BTB2389" s="467"/>
      <c r="BTC2389" s="467"/>
      <c r="BTD2389" s="467"/>
      <c r="BTE2389" s="467"/>
      <c r="BTF2389" s="467"/>
      <c r="BTG2389" s="467"/>
      <c r="BTH2389" s="467"/>
      <c r="BTI2389" s="467"/>
      <c r="BTJ2389" s="467"/>
      <c r="BTK2389" s="467"/>
      <c r="BTL2389" s="1055"/>
      <c r="BTM2389" s="695"/>
      <c r="BTN2389" s="696"/>
      <c r="BTO2389" s="696"/>
      <c r="BTP2389" s="697"/>
      <c r="BTQ2389" s="697"/>
      <c r="BTR2389" s="473"/>
      <c r="BTS2389" s="470"/>
      <c r="BTT2389" s="470"/>
      <c r="BTU2389" s="470"/>
      <c r="BTV2389" s="677"/>
      <c r="BTW2389" s="470"/>
      <c r="BTX2389" s="467"/>
      <c r="BTY2389" s="559"/>
      <c r="BTZ2389" s="467"/>
      <c r="BUA2389" s="467"/>
      <c r="BUB2389" s="467"/>
      <c r="BUC2389" s="467"/>
      <c r="BUD2389" s="467"/>
      <c r="BUE2389" s="467"/>
      <c r="BUF2389" s="467"/>
      <c r="BUG2389" s="467"/>
      <c r="BUH2389" s="467"/>
      <c r="BUI2389" s="467"/>
      <c r="BUJ2389" s="467"/>
      <c r="BUK2389" s="467"/>
      <c r="BUL2389" s="467"/>
      <c r="BUM2389" s="467"/>
      <c r="BUN2389" s="467"/>
      <c r="BUO2389" s="467"/>
      <c r="BUP2389" s="467"/>
      <c r="BUQ2389" s="467"/>
      <c r="BUR2389" s="467"/>
      <c r="BUS2389" s="467"/>
      <c r="BUT2389" s="467"/>
      <c r="BUU2389" s="467"/>
      <c r="BUV2389" s="1055"/>
      <c r="BUW2389" s="695"/>
      <c r="BUX2389" s="696"/>
      <c r="BUY2389" s="696"/>
      <c r="BUZ2389" s="697"/>
      <c r="BVA2389" s="697"/>
      <c r="BVB2389" s="473"/>
      <c r="BVC2389" s="470"/>
      <c r="BVD2389" s="470"/>
      <c r="BVE2389" s="470"/>
      <c r="BVF2389" s="677"/>
      <c r="BVG2389" s="470"/>
      <c r="BVH2389" s="467"/>
      <c r="BVI2389" s="559"/>
      <c r="BVJ2389" s="467"/>
      <c r="BVK2389" s="467"/>
      <c r="BVL2389" s="467"/>
      <c r="BVM2389" s="467"/>
      <c r="BVN2389" s="467"/>
      <c r="BVO2389" s="467"/>
      <c r="BVP2389" s="467"/>
      <c r="BVQ2389" s="467"/>
      <c r="BVR2389" s="467"/>
      <c r="BVS2389" s="467"/>
      <c r="BVT2389" s="467"/>
      <c r="BVU2389" s="467"/>
      <c r="BVV2389" s="467"/>
      <c r="BVW2389" s="467"/>
      <c r="BVX2389" s="467"/>
      <c r="BVY2389" s="467"/>
      <c r="BVZ2389" s="467"/>
      <c r="BWA2389" s="467"/>
      <c r="BWB2389" s="467"/>
      <c r="BWC2389" s="467"/>
      <c r="BWD2389" s="467"/>
      <c r="BWE2389" s="467"/>
      <c r="BWF2389" s="1055"/>
      <c r="BWG2389" s="695"/>
      <c r="BWH2389" s="696"/>
      <c r="BWI2389" s="696"/>
      <c r="BWJ2389" s="697"/>
      <c r="BWK2389" s="697"/>
      <c r="BWL2389" s="473"/>
      <c r="BWM2389" s="470"/>
      <c r="BWN2389" s="470"/>
      <c r="BWO2389" s="470"/>
      <c r="BWP2389" s="677"/>
      <c r="BWQ2389" s="470"/>
      <c r="BWR2389" s="467"/>
      <c r="BWS2389" s="559"/>
      <c r="BWT2389" s="467"/>
      <c r="BWU2389" s="467"/>
      <c r="BWV2389" s="467"/>
      <c r="BWW2389" s="467"/>
      <c r="BWX2389" s="467"/>
      <c r="BWY2389" s="467"/>
      <c r="BWZ2389" s="467"/>
      <c r="BXA2389" s="467"/>
      <c r="BXB2389" s="467"/>
      <c r="BXC2389" s="467"/>
      <c r="BXD2389" s="467"/>
      <c r="BXE2389" s="467"/>
      <c r="BXF2389" s="467"/>
      <c r="BXG2389" s="467"/>
      <c r="BXH2389" s="467"/>
      <c r="BXI2389" s="467"/>
      <c r="BXJ2389" s="467"/>
      <c r="BXK2389" s="467"/>
      <c r="BXL2389" s="467"/>
      <c r="BXM2389" s="467"/>
      <c r="BXN2389" s="467"/>
      <c r="BXO2389" s="467"/>
      <c r="BXP2389" s="1055"/>
      <c r="BXQ2389" s="695"/>
      <c r="BXR2389" s="696"/>
      <c r="BXS2389" s="696"/>
      <c r="BXT2389" s="697"/>
      <c r="BXU2389" s="697"/>
      <c r="BXV2389" s="473"/>
      <c r="BXW2389" s="470"/>
      <c r="BXX2389" s="470"/>
      <c r="BXY2389" s="470"/>
      <c r="BXZ2389" s="677"/>
      <c r="BYA2389" s="470"/>
      <c r="BYB2389" s="467"/>
      <c r="BYC2389" s="559"/>
      <c r="BYD2389" s="467"/>
      <c r="BYE2389" s="467"/>
      <c r="BYF2389" s="467"/>
      <c r="BYG2389" s="467"/>
      <c r="BYH2389" s="467"/>
      <c r="BYI2389" s="467"/>
      <c r="BYJ2389" s="467"/>
      <c r="BYK2389" s="467"/>
      <c r="BYL2389" s="467"/>
      <c r="BYM2389" s="467"/>
      <c r="BYN2389" s="467"/>
      <c r="BYO2389" s="467"/>
      <c r="BYP2389" s="467"/>
      <c r="BYQ2389" s="467"/>
      <c r="BYR2389" s="467"/>
      <c r="BYS2389" s="467"/>
      <c r="BYT2389" s="467"/>
      <c r="BYU2389" s="467"/>
      <c r="BYV2389" s="467"/>
      <c r="BYW2389" s="467"/>
      <c r="BYX2389" s="467"/>
      <c r="BYY2389" s="467"/>
      <c r="BYZ2389" s="1055"/>
      <c r="BZA2389" s="695"/>
      <c r="BZB2389" s="696"/>
      <c r="BZC2389" s="696"/>
      <c r="BZD2389" s="697"/>
      <c r="BZE2389" s="697"/>
      <c r="BZF2389" s="473"/>
      <c r="BZG2389" s="470"/>
      <c r="BZH2389" s="470"/>
      <c r="BZI2389" s="470"/>
      <c r="BZJ2389" s="677"/>
      <c r="BZK2389" s="470"/>
      <c r="BZL2389" s="467"/>
      <c r="BZM2389" s="559"/>
      <c r="BZN2389" s="467"/>
      <c r="BZO2389" s="467"/>
      <c r="BZP2389" s="467"/>
      <c r="BZQ2389" s="467"/>
      <c r="BZR2389" s="467"/>
      <c r="BZS2389" s="467"/>
      <c r="BZT2389" s="467"/>
      <c r="BZU2389" s="467"/>
      <c r="BZV2389" s="467"/>
      <c r="BZW2389" s="467"/>
      <c r="BZX2389" s="467"/>
      <c r="BZY2389" s="467"/>
      <c r="BZZ2389" s="467"/>
      <c r="CAA2389" s="467"/>
      <c r="CAB2389" s="467"/>
      <c r="CAC2389" s="467"/>
      <c r="CAD2389" s="467"/>
      <c r="CAE2389" s="467"/>
      <c r="CAF2389" s="467"/>
      <c r="CAG2389" s="467"/>
      <c r="CAH2389" s="467"/>
      <c r="CAI2389" s="467"/>
      <c r="CAJ2389" s="1055"/>
      <c r="CAK2389" s="695"/>
      <c r="CAL2389" s="696"/>
      <c r="CAM2389" s="696"/>
      <c r="CAN2389" s="697"/>
      <c r="CAO2389" s="697"/>
      <c r="CAP2389" s="473"/>
      <c r="CAQ2389" s="470"/>
      <c r="CAR2389" s="470"/>
      <c r="CAS2389" s="470"/>
      <c r="CAT2389" s="677"/>
      <c r="CAU2389" s="470"/>
      <c r="CAV2389" s="467"/>
      <c r="CAW2389" s="559"/>
      <c r="CAX2389" s="467"/>
      <c r="CAY2389" s="467"/>
      <c r="CAZ2389" s="467"/>
      <c r="CBA2389" s="467"/>
      <c r="CBB2389" s="467"/>
      <c r="CBC2389" s="467"/>
      <c r="CBD2389" s="467"/>
      <c r="CBE2389" s="467"/>
      <c r="CBF2389" s="467"/>
      <c r="CBG2389" s="467"/>
      <c r="CBH2389" s="467"/>
      <c r="CBI2389" s="467"/>
      <c r="CBJ2389" s="467"/>
      <c r="CBK2389" s="467"/>
      <c r="CBL2389" s="467"/>
      <c r="CBM2389" s="467"/>
      <c r="CBN2389" s="467"/>
      <c r="CBO2389" s="467"/>
      <c r="CBP2389" s="467"/>
      <c r="CBQ2389" s="467"/>
      <c r="CBR2389" s="467"/>
      <c r="CBS2389" s="467"/>
      <c r="CBT2389" s="1055"/>
      <c r="CBU2389" s="695"/>
      <c r="CBV2389" s="696"/>
      <c r="CBW2389" s="696"/>
      <c r="CBX2389" s="697"/>
      <c r="CBY2389" s="697"/>
      <c r="CBZ2389" s="473"/>
      <c r="CCA2389" s="470"/>
      <c r="CCB2389" s="470"/>
      <c r="CCC2389" s="470"/>
      <c r="CCD2389" s="677"/>
      <c r="CCE2389" s="470"/>
      <c r="CCF2389" s="467"/>
      <c r="CCG2389" s="559"/>
      <c r="CCH2389" s="467"/>
      <c r="CCI2389" s="467"/>
      <c r="CCJ2389" s="467"/>
      <c r="CCK2389" s="467"/>
      <c r="CCL2389" s="467"/>
      <c r="CCM2389" s="467"/>
      <c r="CCN2389" s="467"/>
      <c r="CCO2389" s="467"/>
      <c r="CCP2389" s="467"/>
      <c r="CCQ2389" s="467"/>
      <c r="CCR2389" s="467"/>
      <c r="CCS2389" s="467"/>
      <c r="CCT2389" s="467"/>
      <c r="CCU2389" s="467"/>
      <c r="CCV2389" s="467"/>
      <c r="CCW2389" s="467"/>
      <c r="CCX2389" s="467"/>
      <c r="CCY2389" s="467"/>
      <c r="CCZ2389" s="467"/>
      <c r="CDA2389" s="467"/>
      <c r="CDB2389" s="467"/>
      <c r="CDC2389" s="467"/>
      <c r="CDD2389" s="1055"/>
      <c r="CDE2389" s="695"/>
      <c r="CDF2389" s="696"/>
      <c r="CDG2389" s="696"/>
      <c r="CDH2389" s="697"/>
      <c r="CDI2389" s="697"/>
      <c r="CDJ2389" s="473"/>
      <c r="CDK2389" s="470"/>
      <c r="CDL2389" s="470"/>
      <c r="CDM2389" s="470"/>
      <c r="CDN2389" s="677"/>
      <c r="CDO2389" s="470"/>
      <c r="CDP2389" s="467"/>
      <c r="CDQ2389" s="559"/>
      <c r="CDR2389" s="467"/>
      <c r="CDS2389" s="467"/>
      <c r="CDT2389" s="467"/>
      <c r="CDU2389" s="467"/>
      <c r="CDV2389" s="467"/>
      <c r="CDW2389" s="467"/>
      <c r="CDX2389" s="467"/>
      <c r="CDY2389" s="467"/>
      <c r="CDZ2389" s="467"/>
      <c r="CEA2389" s="467"/>
      <c r="CEB2389" s="467"/>
      <c r="CEC2389" s="467"/>
      <c r="CED2389" s="467"/>
      <c r="CEE2389" s="467"/>
      <c r="CEF2389" s="467"/>
      <c r="CEG2389" s="467"/>
      <c r="CEH2389" s="467"/>
      <c r="CEI2389" s="467"/>
      <c r="CEJ2389" s="467"/>
      <c r="CEK2389" s="467"/>
      <c r="CEL2389" s="467"/>
      <c r="CEM2389" s="467"/>
      <c r="CEN2389" s="1055"/>
      <c r="CEO2389" s="695"/>
      <c r="CEP2389" s="696"/>
      <c r="CEQ2389" s="696"/>
      <c r="CER2389" s="697"/>
      <c r="CES2389" s="697"/>
      <c r="CET2389" s="473"/>
      <c r="CEU2389" s="470"/>
      <c r="CEV2389" s="470"/>
      <c r="CEW2389" s="470"/>
      <c r="CEX2389" s="677"/>
      <c r="CEY2389" s="470"/>
      <c r="CEZ2389" s="467"/>
      <c r="CFA2389" s="559"/>
      <c r="CFB2389" s="467"/>
      <c r="CFC2389" s="467"/>
      <c r="CFD2389" s="467"/>
      <c r="CFE2389" s="467"/>
      <c r="CFF2389" s="467"/>
      <c r="CFG2389" s="467"/>
      <c r="CFH2389" s="467"/>
      <c r="CFI2389" s="467"/>
      <c r="CFJ2389" s="467"/>
      <c r="CFK2389" s="467"/>
      <c r="CFL2389" s="467"/>
      <c r="CFM2389" s="467"/>
      <c r="CFN2389" s="467"/>
      <c r="CFO2389" s="467"/>
      <c r="CFP2389" s="467"/>
      <c r="CFQ2389" s="467"/>
      <c r="CFR2389" s="467"/>
      <c r="CFS2389" s="467"/>
      <c r="CFT2389" s="467"/>
      <c r="CFU2389" s="467"/>
      <c r="CFV2389" s="467"/>
      <c r="CFW2389" s="467"/>
      <c r="CFX2389" s="1055"/>
      <c r="CFY2389" s="695"/>
      <c r="CFZ2389" s="696"/>
      <c r="CGA2389" s="696"/>
      <c r="CGB2389" s="697"/>
      <c r="CGC2389" s="697"/>
      <c r="CGD2389" s="473"/>
      <c r="CGE2389" s="470"/>
      <c r="CGF2389" s="470"/>
      <c r="CGG2389" s="470"/>
      <c r="CGH2389" s="677"/>
      <c r="CGI2389" s="470"/>
      <c r="CGJ2389" s="467"/>
      <c r="CGK2389" s="559"/>
      <c r="CGL2389" s="467"/>
      <c r="CGM2389" s="467"/>
      <c r="CGN2389" s="467"/>
      <c r="CGO2389" s="467"/>
      <c r="CGP2389" s="467"/>
      <c r="CGQ2389" s="467"/>
      <c r="CGR2389" s="467"/>
      <c r="CGS2389" s="467"/>
      <c r="CGT2389" s="467"/>
      <c r="CGU2389" s="467"/>
      <c r="CGV2389" s="467"/>
      <c r="CGW2389" s="467"/>
      <c r="CGX2389" s="467"/>
      <c r="CGY2389" s="467"/>
      <c r="CGZ2389" s="467"/>
      <c r="CHA2389" s="467"/>
      <c r="CHB2389" s="467"/>
      <c r="CHC2389" s="467"/>
      <c r="CHD2389" s="467"/>
      <c r="CHE2389" s="467"/>
      <c r="CHF2389" s="467"/>
      <c r="CHG2389" s="467"/>
      <c r="CHH2389" s="1055"/>
      <c r="CHI2389" s="695"/>
      <c r="CHJ2389" s="696"/>
      <c r="CHK2389" s="696"/>
      <c r="CHL2389" s="697"/>
      <c r="CHM2389" s="697"/>
      <c r="CHN2389" s="473"/>
      <c r="CHO2389" s="470"/>
      <c r="CHP2389" s="470"/>
      <c r="CHQ2389" s="470"/>
      <c r="CHR2389" s="677"/>
      <c r="CHS2389" s="470"/>
      <c r="CHT2389" s="467"/>
      <c r="CHU2389" s="559"/>
      <c r="CHV2389" s="467"/>
      <c r="CHW2389" s="467"/>
      <c r="CHX2389" s="467"/>
      <c r="CHY2389" s="467"/>
      <c r="CHZ2389" s="467"/>
      <c r="CIA2389" s="467"/>
      <c r="CIB2389" s="467"/>
      <c r="CIC2389" s="467"/>
      <c r="CID2389" s="467"/>
      <c r="CIE2389" s="467"/>
      <c r="CIF2389" s="467"/>
      <c r="CIG2389" s="467"/>
      <c r="CIH2389" s="467"/>
      <c r="CII2389" s="467"/>
      <c r="CIJ2389" s="467"/>
      <c r="CIK2389" s="467"/>
      <c r="CIL2389" s="467"/>
      <c r="CIM2389" s="467"/>
      <c r="CIN2389" s="467"/>
      <c r="CIO2389" s="467"/>
      <c r="CIP2389" s="467"/>
      <c r="CIQ2389" s="467"/>
      <c r="CIR2389" s="1055"/>
      <c r="CIS2389" s="695"/>
      <c r="CIT2389" s="696"/>
      <c r="CIU2389" s="696"/>
      <c r="CIV2389" s="697"/>
      <c r="CIW2389" s="697"/>
      <c r="CIX2389" s="473"/>
      <c r="CIY2389" s="470"/>
      <c r="CIZ2389" s="470"/>
      <c r="CJA2389" s="470"/>
      <c r="CJB2389" s="677"/>
      <c r="CJC2389" s="470"/>
      <c r="CJD2389" s="467"/>
      <c r="CJE2389" s="559"/>
      <c r="CJF2389" s="467"/>
      <c r="CJG2389" s="467"/>
      <c r="CJH2389" s="467"/>
      <c r="CJI2389" s="467"/>
      <c r="CJJ2389" s="467"/>
      <c r="CJK2389" s="467"/>
      <c r="CJL2389" s="467"/>
      <c r="CJM2389" s="467"/>
      <c r="CJN2389" s="467"/>
      <c r="CJO2389" s="467"/>
      <c r="CJP2389" s="467"/>
      <c r="CJQ2389" s="467"/>
      <c r="CJR2389" s="467"/>
      <c r="CJS2389" s="467"/>
      <c r="CJT2389" s="467"/>
      <c r="CJU2389" s="467"/>
      <c r="CJV2389" s="467"/>
      <c r="CJW2389" s="467"/>
      <c r="CJX2389" s="467"/>
      <c r="CJY2389" s="467"/>
      <c r="CJZ2389" s="467"/>
      <c r="CKA2389" s="467"/>
      <c r="CKB2389" s="1055"/>
      <c r="CKC2389" s="695"/>
      <c r="CKD2389" s="696"/>
      <c r="CKE2389" s="696"/>
      <c r="CKF2389" s="697"/>
      <c r="CKG2389" s="697"/>
      <c r="CKH2389" s="473"/>
      <c r="CKI2389" s="470"/>
      <c r="CKJ2389" s="470"/>
      <c r="CKK2389" s="470"/>
      <c r="CKL2389" s="677"/>
      <c r="CKM2389" s="470"/>
      <c r="CKN2389" s="467"/>
      <c r="CKO2389" s="559"/>
      <c r="CKP2389" s="467"/>
      <c r="CKQ2389" s="467"/>
      <c r="CKR2389" s="467"/>
      <c r="CKS2389" s="467"/>
      <c r="CKT2389" s="467"/>
      <c r="CKU2389" s="467"/>
      <c r="CKV2389" s="467"/>
      <c r="CKW2389" s="467"/>
      <c r="CKX2389" s="467"/>
      <c r="CKY2389" s="467"/>
      <c r="CKZ2389" s="467"/>
      <c r="CLA2389" s="467"/>
      <c r="CLB2389" s="467"/>
      <c r="CLC2389" s="467"/>
      <c r="CLD2389" s="467"/>
      <c r="CLE2389" s="467"/>
      <c r="CLF2389" s="467"/>
      <c r="CLG2389" s="467"/>
      <c r="CLH2389" s="467"/>
      <c r="CLI2389" s="467"/>
      <c r="CLJ2389" s="467"/>
      <c r="CLK2389" s="467"/>
      <c r="CLL2389" s="1055"/>
      <c r="CLM2389" s="695"/>
      <c r="CLN2389" s="696"/>
      <c r="CLO2389" s="696"/>
      <c r="CLP2389" s="697"/>
      <c r="CLQ2389" s="697"/>
      <c r="CLR2389" s="473"/>
      <c r="CLS2389" s="470"/>
      <c r="CLT2389" s="470"/>
      <c r="CLU2389" s="470"/>
      <c r="CLV2389" s="677"/>
      <c r="CLW2389" s="470"/>
      <c r="CLX2389" s="467"/>
      <c r="CLY2389" s="559"/>
      <c r="CLZ2389" s="467"/>
      <c r="CMA2389" s="467"/>
      <c r="CMB2389" s="467"/>
      <c r="CMC2389" s="467"/>
      <c r="CMD2389" s="467"/>
      <c r="CME2389" s="467"/>
      <c r="CMF2389" s="467"/>
      <c r="CMG2389" s="467"/>
      <c r="CMH2389" s="467"/>
      <c r="CMI2389" s="467"/>
      <c r="CMJ2389" s="467"/>
      <c r="CMK2389" s="467"/>
      <c r="CML2389" s="467"/>
      <c r="CMM2389" s="467"/>
      <c r="CMN2389" s="467"/>
      <c r="CMO2389" s="467"/>
      <c r="CMP2389" s="467"/>
      <c r="CMQ2389" s="467"/>
      <c r="CMR2389" s="467"/>
      <c r="CMS2389" s="467"/>
      <c r="CMT2389" s="467"/>
      <c r="CMU2389" s="467"/>
      <c r="CMV2389" s="1055"/>
      <c r="CMW2389" s="695"/>
      <c r="CMX2389" s="696"/>
      <c r="CMY2389" s="696"/>
      <c r="CMZ2389" s="697"/>
      <c r="CNA2389" s="697"/>
      <c r="CNB2389" s="473"/>
      <c r="CNC2389" s="470"/>
      <c r="CND2389" s="470"/>
      <c r="CNE2389" s="470"/>
      <c r="CNF2389" s="677"/>
      <c r="CNG2389" s="470"/>
      <c r="CNH2389" s="467"/>
      <c r="CNI2389" s="559"/>
      <c r="CNJ2389" s="467"/>
      <c r="CNK2389" s="467"/>
      <c r="CNL2389" s="467"/>
      <c r="CNM2389" s="467"/>
      <c r="CNN2389" s="467"/>
      <c r="CNO2389" s="467"/>
      <c r="CNP2389" s="467"/>
      <c r="CNQ2389" s="467"/>
      <c r="CNR2389" s="467"/>
      <c r="CNS2389" s="467"/>
      <c r="CNT2389" s="467"/>
      <c r="CNU2389" s="467"/>
      <c r="CNV2389" s="467"/>
      <c r="CNW2389" s="467"/>
      <c r="CNX2389" s="467"/>
      <c r="CNY2389" s="467"/>
      <c r="CNZ2389" s="467"/>
      <c r="COA2389" s="467"/>
      <c r="COB2389" s="467"/>
      <c r="COC2389" s="467"/>
      <c r="COD2389" s="467"/>
      <c r="COE2389" s="467"/>
      <c r="COF2389" s="1055"/>
      <c r="COG2389" s="695"/>
      <c r="COH2389" s="696"/>
      <c r="COI2389" s="696"/>
      <c r="COJ2389" s="697"/>
      <c r="COK2389" s="697"/>
      <c r="COL2389" s="473"/>
      <c r="COM2389" s="470"/>
      <c r="CON2389" s="470"/>
      <c r="COO2389" s="470"/>
      <c r="COP2389" s="677"/>
      <c r="COQ2389" s="470"/>
      <c r="COR2389" s="467"/>
      <c r="COS2389" s="559"/>
      <c r="COT2389" s="467"/>
      <c r="COU2389" s="467"/>
      <c r="COV2389" s="467"/>
      <c r="COW2389" s="467"/>
      <c r="COX2389" s="467"/>
      <c r="COY2389" s="467"/>
      <c r="COZ2389" s="467"/>
      <c r="CPA2389" s="467"/>
      <c r="CPB2389" s="467"/>
      <c r="CPC2389" s="467"/>
      <c r="CPD2389" s="467"/>
      <c r="CPE2389" s="467"/>
      <c r="CPF2389" s="467"/>
      <c r="CPG2389" s="467"/>
      <c r="CPH2389" s="467"/>
      <c r="CPI2389" s="467"/>
      <c r="CPJ2389" s="467"/>
      <c r="CPK2389" s="467"/>
      <c r="CPL2389" s="467"/>
      <c r="CPM2389" s="467"/>
      <c r="CPN2389" s="467"/>
      <c r="CPO2389" s="467"/>
      <c r="CPP2389" s="1055"/>
      <c r="CPQ2389" s="695"/>
      <c r="CPR2389" s="696"/>
      <c r="CPS2389" s="696"/>
      <c r="CPT2389" s="697"/>
      <c r="CPU2389" s="697"/>
      <c r="CPV2389" s="473"/>
      <c r="CPW2389" s="470"/>
      <c r="CPX2389" s="470"/>
      <c r="CPY2389" s="470"/>
      <c r="CPZ2389" s="677"/>
      <c r="CQA2389" s="470"/>
      <c r="CQB2389" s="467"/>
      <c r="CQC2389" s="559"/>
      <c r="CQD2389" s="467"/>
      <c r="CQE2389" s="467"/>
      <c r="CQF2389" s="467"/>
      <c r="CQG2389" s="467"/>
      <c r="CQH2389" s="467"/>
      <c r="CQI2389" s="467"/>
      <c r="CQJ2389" s="467"/>
      <c r="CQK2389" s="467"/>
      <c r="CQL2389" s="467"/>
      <c r="CQM2389" s="467"/>
      <c r="CQN2389" s="467"/>
      <c r="CQO2389" s="467"/>
      <c r="CQP2389" s="467"/>
      <c r="CQQ2389" s="467"/>
      <c r="CQR2389" s="467"/>
      <c r="CQS2389" s="467"/>
      <c r="CQT2389" s="467"/>
      <c r="CQU2389" s="467"/>
      <c r="CQV2389" s="467"/>
      <c r="CQW2389" s="467"/>
      <c r="CQX2389" s="467"/>
      <c r="CQY2389" s="467"/>
      <c r="CQZ2389" s="1055"/>
      <c r="CRA2389" s="695"/>
      <c r="CRB2389" s="696"/>
      <c r="CRC2389" s="696"/>
      <c r="CRD2389" s="697"/>
      <c r="CRE2389" s="697"/>
      <c r="CRF2389" s="473"/>
      <c r="CRG2389" s="470"/>
      <c r="CRH2389" s="470"/>
      <c r="CRI2389" s="470"/>
      <c r="CRJ2389" s="677"/>
      <c r="CRK2389" s="470"/>
      <c r="CRL2389" s="467"/>
      <c r="CRM2389" s="559"/>
      <c r="CRN2389" s="467"/>
      <c r="CRO2389" s="467"/>
      <c r="CRP2389" s="467"/>
      <c r="CRQ2389" s="467"/>
      <c r="CRR2389" s="467"/>
      <c r="CRS2389" s="467"/>
      <c r="CRT2389" s="467"/>
      <c r="CRU2389" s="467"/>
      <c r="CRV2389" s="467"/>
      <c r="CRW2389" s="467"/>
      <c r="CRX2389" s="467"/>
      <c r="CRY2389" s="467"/>
      <c r="CRZ2389" s="467"/>
      <c r="CSA2389" s="467"/>
      <c r="CSB2389" s="467"/>
      <c r="CSC2389" s="467"/>
      <c r="CSD2389" s="467"/>
      <c r="CSE2389" s="467"/>
      <c r="CSF2389" s="467"/>
      <c r="CSG2389" s="467"/>
      <c r="CSH2389" s="467"/>
      <c r="CSI2389" s="467"/>
      <c r="CSJ2389" s="1055"/>
      <c r="CSK2389" s="695"/>
      <c r="CSL2389" s="696"/>
      <c r="CSM2389" s="696"/>
      <c r="CSN2389" s="697"/>
      <c r="CSO2389" s="697"/>
      <c r="CSP2389" s="473"/>
      <c r="CSQ2389" s="470"/>
      <c r="CSR2389" s="470"/>
      <c r="CSS2389" s="470"/>
      <c r="CST2389" s="677"/>
      <c r="CSU2389" s="470"/>
      <c r="CSV2389" s="467"/>
      <c r="CSW2389" s="559"/>
      <c r="CSX2389" s="467"/>
      <c r="CSY2389" s="467"/>
      <c r="CSZ2389" s="467"/>
      <c r="CTA2389" s="467"/>
      <c r="CTB2389" s="467"/>
      <c r="CTC2389" s="467"/>
      <c r="CTD2389" s="467"/>
      <c r="CTE2389" s="467"/>
      <c r="CTF2389" s="467"/>
      <c r="CTG2389" s="467"/>
      <c r="CTH2389" s="467"/>
      <c r="CTI2389" s="467"/>
      <c r="CTJ2389" s="467"/>
      <c r="CTK2389" s="467"/>
      <c r="CTL2389" s="467"/>
      <c r="CTM2389" s="467"/>
      <c r="CTN2389" s="467"/>
      <c r="CTO2389" s="467"/>
      <c r="CTP2389" s="467"/>
      <c r="CTQ2389" s="467"/>
      <c r="CTR2389" s="467"/>
      <c r="CTS2389" s="467"/>
      <c r="CTT2389" s="1055"/>
      <c r="CTU2389" s="695"/>
      <c r="CTV2389" s="696"/>
      <c r="CTW2389" s="696"/>
      <c r="CTX2389" s="697"/>
      <c r="CTY2389" s="697"/>
      <c r="CTZ2389" s="473"/>
      <c r="CUA2389" s="470"/>
      <c r="CUB2389" s="470"/>
      <c r="CUC2389" s="470"/>
      <c r="CUD2389" s="677"/>
      <c r="CUE2389" s="470"/>
      <c r="CUF2389" s="467"/>
      <c r="CUG2389" s="559"/>
      <c r="CUH2389" s="467"/>
      <c r="CUI2389" s="467"/>
      <c r="CUJ2389" s="467"/>
      <c r="CUK2389" s="467"/>
      <c r="CUL2389" s="467"/>
      <c r="CUM2389" s="467"/>
      <c r="CUN2389" s="467"/>
      <c r="CUO2389" s="467"/>
      <c r="CUP2389" s="467"/>
      <c r="CUQ2389" s="467"/>
      <c r="CUR2389" s="467"/>
      <c r="CUS2389" s="467"/>
      <c r="CUT2389" s="467"/>
      <c r="CUU2389" s="467"/>
      <c r="CUV2389" s="467"/>
      <c r="CUW2389" s="467"/>
      <c r="CUX2389" s="467"/>
      <c r="CUY2389" s="467"/>
      <c r="CUZ2389" s="467"/>
      <c r="CVA2389" s="467"/>
      <c r="CVB2389" s="467"/>
      <c r="CVC2389" s="467"/>
      <c r="CVD2389" s="1055"/>
      <c r="CVE2389" s="695"/>
      <c r="CVF2389" s="696"/>
      <c r="CVG2389" s="696"/>
      <c r="CVH2389" s="697"/>
      <c r="CVI2389" s="697"/>
      <c r="CVJ2389" s="473"/>
      <c r="CVK2389" s="470"/>
      <c r="CVL2389" s="470"/>
      <c r="CVM2389" s="470"/>
      <c r="CVN2389" s="677"/>
      <c r="CVO2389" s="470"/>
      <c r="CVP2389" s="467"/>
      <c r="CVQ2389" s="559"/>
      <c r="CVR2389" s="467"/>
      <c r="CVS2389" s="467"/>
      <c r="CVT2389" s="467"/>
      <c r="CVU2389" s="467"/>
      <c r="CVV2389" s="467"/>
      <c r="CVW2389" s="467"/>
      <c r="CVX2389" s="467"/>
      <c r="CVY2389" s="467"/>
      <c r="CVZ2389" s="467"/>
      <c r="CWA2389" s="467"/>
      <c r="CWB2389" s="467"/>
      <c r="CWC2389" s="467"/>
      <c r="CWD2389" s="467"/>
      <c r="CWE2389" s="467"/>
      <c r="CWF2389" s="467"/>
      <c r="CWG2389" s="467"/>
      <c r="CWH2389" s="467"/>
      <c r="CWI2389" s="467"/>
      <c r="CWJ2389" s="467"/>
      <c r="CWK2389" s="467"/>
      <c r="CWL2389" s="467"/>
      <c r="CWM2389" s="467"/>
      <c r="CWN2389" s="1055"/>
      <c r="CWO2389" s="695"/>
      <c r="CWP2389" s="696"/>
      <c r="CWQ2389" s="696"/>
      <c r="CWR2389" s="697"/>
      <c r="CWS2389" s="697"/>
      <c r="CWT2389" s="473"/>
      <c r="CWU2389" s="470"/>
      <c r="CWV2389" s="470"/>
      <c r="CWW2389" s="470"/>
      <c r="CWX2389" s="677"/>
      <c r="CWY2389" s="470"/>
      <c r="CWZ2389" s="467"/>
      <c r="CXA2389" s="559"/>
      <c r="CXB2389" s="467"/>
      <c r="CXC2389" s="467"/>
      <c r="CXD2389" s="467"/>
      <c r="CXE2389" s="467"/>
      <c r="CXF2389" s="467"/>
      <c r="CXG2389" s="467"/>
      <c r="CXH2389" s="467"/>
      <c r="CXI2389" s="467"/>
      <c r="CXJ2389" s="467"/>
      <c r="CXK2389" s="467"/>
      <c r="CXL2389" s="467"/>
      <c r="CXM2389" s="467"/>
      <c r="CXN2389" s="467"/>
      <c r="CXO2389" s="467"/>
      <c r="CXP2389" s="467"/>
      <c r="CXQ2389" s="467"/>
      <c r="CXR2389" s="467"/>
      <c r="CXS2389" s="467"/>
      <c r="CXT2389" s="467"/>
      <c r="CXU2389" s="467"/>
      <c r="CXV2389" s="467"/>
      <c r="CXW2389" s="467"/>
      <c r="CXX2389" s="1055"/>
      <c r="CXY2389" s="695"/>
      <c r="CXZ2389" s="696"/>
      <c r="CYA2389" s="696"/>
      <c r="CYB2389" s="697"/>
      <c r="CYC2389" s="697"/>
      <c r="CYD2389" s="473"/>
      <c r="CYE2389" s="470"/>
      <c r="CYF2389" s="470"/>
      <c r="CYG2389" s="470"/>
      <c r="CYH2389" s="677"/>
      <c r="CYI2389" s="470"/>
      <c r="CYJ2389" s="467"/>
      <c r="CYK2389" s="559"/>
      <c r="CYL2389" s="467"/>
      <c r="CYM2389" s="467"/>
      <c r="CYN2389" s="467"/>
      <c r="CYO2389" s="467"/>
      <c r="CYP2389" s="467"/>
      <c r="CYQ2389" s="467"/>
      <c r="CYR2389" s="467"/>
      <c r="CYS2389" s="467"/>
      <c r="CYT2389" s="467"/>
      <c r="CYU2389" s="467"/>
      <c r="CYV2389" s="467"/>
      <c r="CYW2389" s="467"/>
      <c r="CYX2389" s="467"/>
      <c r="CYY2389" s="467"/>
      <c r="CYZ2389" s="467"/>
      <c r="CZA2389" s="467"/>
      <c r="CZB2389" s="467"/>
      <c r="CZC2389" s="467"/>
      <c r="CZD2389" s="467"/>
      <c r="CZE2389" s="467"/>
      <c r="CZF2389" s="467"/>
      <c r="CZG2389" s="467"/>
      <c r="CZH2389" s="1055"/>
      <c r="CZI2389" s="695"/>
      <c r="CZJ2389" s="696"/>
      <c r="CZK2389" s="696"/>
      <c r="CZL2389" s="697"/>
      <c r="CZM2389" s="697"/>
      <c r="CZN2389" s="473"/>
      <c r="CZO2389" s="470"/>
      <c r="CZP2389" s="470"/>
      <c r="CZQ2389" s="470"/>
      <c r="CZR2389" s="677"/>
      <c r="CZS2389" s="470"/>
      <c r="CZT2389" s="467"/>
      <c r="CZU2389" s="559"/>
      <c r="CZV2389" s="467"/>
      <c r="CZW2389" s="467"/>
      <c r="CZX2389" s="467"/>
      <c r="CZY2389" s="467"/>
      <c r="CZZ2389" s="467"/>
      <c r="DAA2389" s="467"/>
      <c r="DAB2389" s="467"/>
      <c r="DAC2389" s="467"/>
      <c r="DAD2389" s="467"/>
      <c r="DAE2389" s="467"/>
      <c r="DAF2389" s="467"/>
      <c r="DAG2389" s="467"/>
      <c r="DAH2389" s="467"/>
      <c r="DAI2389" s="467"/>
      <c r="DAJ2389" s="467"/>
      <c r="DAK2389" s="467"/>
      <c r="DAL2389" s="467"/>
      <c r="DAM2389" s="467"/>
      <c r="DAN2389" s="467"/>
      <c r="DAO2389" s="467"/>
      <c r="DAP2389" s="467"/>
      <c r="DAQ2389" s="467"/>
      <c r="DAR2389" s="1055"/>
      <c r="DAS2389" s="695"/>
      <c r="DAT2389" s="696"/>
      <c r="DAU2389" s="696"/>
      <c r="DAV2389" s="697"/>
      <c r="DAW2389" s="697"/>
      <c r="DAX2389" s="473"/>
      <c r="DAY2389" s="470"/>
      <c r="DAZ2389" s="470"/>
      <c r="DBA2389" s="470"/>
      <c r="DBB2389" s="677"/>
      <c r="DBC2389" s="470"/>
      <c r="DBD2389" s="467"/>
      <c r="DBE2389" s="559"/>
      <c r="DBF2389" s="467"/>
      <c r="DBG2389" s="467"/>
      <c r="DBH2389" s="467"/>
      <c r="DBI2389" s="467"/>
      <c r="DBJ2389" s="467"/>
      <c r="DBK2389" s="467"/>
      <c r="DBL2389" s="467"/>
      <c r="DBM2389" s="467"/>
      <c r="DBN2389" s="467"/>
      <c r="DBO2389" s="467"/>
      <c r="DBP2389" s="467"/>
      <c r="DBQ2389" s="467"/>
      <c r="DBR2389" s="467"/>
      <c r="DBS2389" s="467"/>
      <c r="DBT2389" s="467"/>
      <c r="DBU2389" s="467"/>
      <c r="DBV2389" s="467"/>
      <c r="DBW2389" s="467"/>
      <c r="DBX2389" s="467"/>
      <c r="DBY2389" s="467"/>
      <c r="DBZ2389" s="467"/>
      <c r="DCA2389" s="467"/>
      <c r="DCB2389" s="1055"/>
      <c r="DCC2389" s="695"/>
      <c r="DCD2389" s="696"/>
      <c r="DCE2389" s="696"/>
      <c r="DCF2389" s="697"/>
      <c r="DCG2389" s="697"/>
      <c r="DCH2389" s="473"/>
      <c r="DCI2389" s="470"/>
      <c r="DCJ2389" s="470"/>
      <c r="DCK2389" s="470"/>
      <c r="DCL2389" s="677"/>
      <c r="DCM2389" s="470"/>
      <c r="DCN2389" s="467"/>
      <c r="DCO2389" s="559"/>
      <c r="DCP2389" s="467"/>
      <c r="DCQ2389" s="467"/>
      <c r="DCR2389" s="467"/>
      <c r="DCS2389" s="467"/>
      <c r="DCT2389" s="467"/>
      <c r="DCU2389" s="467"/>
      <c r="DCV2389" s="467"/>
      <c r="DCW2389" s="467"/>
      <c r="DCX2389" s="467"/>
      <c r="DCY2389" s="467"/>
      <c r="DCZ2389" s="467"/>
      <c r="DDA2389" s="467"/>
      <c r="DDB2389" s="467"/>
      <c r="DDC2389" s="467"/>
      <c r="DDD2389" s="467"/>
      <c r="DDE2389" s="467"/>
      <c r="DDF2389" s="467"/>
      <c r="DDG2389" s="467"/>
      <c r="DDH2389" s="467"/>
      <c r="DDI2389" s="467"/>
      <c r="DDJ2389" s="467"/>
      <c r="DDK2389" s="467"/>
      <c r="DDL2389" s="1055"/>
      <c r="DDM2389" s="695"/>
      <c r="DDN2389" s="696"/>
      <c r="DDO2389" s="696"/>
      <c r="DDP2389" s="697"/>
      <c r="DDQ2389" s="697"/>
      <c r="DDR2389" s="473"/>
      <c r="DDS2389" s="470"/>
      <c r="DDT2389" s="470"/>
      <c r="DDU2389" s="470"/>
      <c r="DDV2389" s="677"/>
      <c r="DDW2389" s="470"/>
      <c r="DDX2389" s="467"/>
      <c r="DDY2389" s="559"/>
      <c r="DDZ2389" s="467"/>
      <c r="DEA2389" s="467"/>
      <c r="DEB2389" s="467"/>
      <c r="DEC2389" s="467"/>
      <c r="DED2389" s="467"/>
      <c r="DEE2389" s="467"/>
      <c r="DEF2389" s="467"/>
      <c r="DEG2389" s="467"/>
      <c r="DEH2389" s="467"/>
      <c r="DEI2389" s="467"/>
      <c r="DEJ2389" s="467"/>
      <c r="DEK2389" s="467"/>
      <c r="DEL2389" s="467"/>
      <c r="DEM2389" s="467"/>
      <c r="DEN2389" s="467"/>
      <c r="DEO2389" s="467"/>
      <c r="DEP2389" s="467"/>
      <c r="DEQ2389" s="467"/>
      <c r="DER2389" s="467"/>
      <c r="DES2389" s="467"/>
      <c r="DET2389" s="467"/>
      <c r="DEU2389" s="467"/>
      <c r="DEV2389" s="1055"/>
      <c r="DEW2389" s="695"/>
      <c r="DEX2389" s="696"/>
      <c r="DEY2389" s="696"/>
      <c r="DEZ2389" s="697"/>
      <c r="DFA2389" s="697"/>
      <c r="DFB2389" s="473"/>
      <c r="DFC2389" s="470"/>
      <c r="DFD2389" s="470"/>
      <c r="DFE2389" s="470"/>
      <c r="DFF2389" s="677"/>
      <c r="DFG2389" s="470"/>
      <c r="DFH2389" s="467"/>
      <c r="DFI2389" s="559"/>
      <c r="DFJ2389" s="467"/>
      <c r="DFK2389" s="467"/>
      <c r="DFL2389" s="467"/>
      <c r="DFM2389" s="467"/>
      <c r="DFN2389" s="467"/>
      <c r="DFO2389" s="467"/>
      <c r="DFP2389" s="467"/>
      <c r="DFQ2389" s="467"/>
      <c r="DFR2389" s="467"/>
      <c r="DFS2389" s="467"/>
      <c r="DFT2389" s="467"/>
      <c r="DFU2389" s="467"/>
      <c r="DFV2389" s="467"/>
      <c r="DFW2389" s="467"/>
      <c r="DFX2389" s="467"/>
      <c r="DFY2389" s="467"/>
      <c r="DFZ2389" s="467"/>
      <c r="DGA2389" s="467"/>
      <c r="DGB2389" s="467"/>
      <c r="DGC2389" s="467"/>
      <c r="DGD2389" s="467"/>
      <c r="DGE2389" s="467"/>
      <c r="DGF2389" s="1055"/>
      <c r="DGG2389" s="695"/>
      <c r="DGH2389" s="696"/>
      <c r="DGI2389" s="696"/>
      <c r="DGJ2389" s="697"/>
      <c r="DGK2389" s="697"/>
      <c r="DGL2389" s="473"/>
      <c r="DGM2389" s="470"/>
      <c r="DGN2389" s="470"/>
      <c r="DGO2389" s="470"/>
      <c r="DGP2389" s="677"/>
      <c r="DGQ2389" s="470"/>
      <c r="DGR2389" s="467"/>
      <c r="DGS2389" s="559"/>
      <c r="DGT2389" s="467"/>
      <c r="DGU2389" s="467"/>
      <c r="DGV2389" s="467"/>
      <c r="DGW2389" s="467"/>
      <c r="DGX2389" s="467"/>
      <c r="DGY2389" s="467"/>
      <c r="DGZ2389" s="467"/>
      <c r="DHA2389" s="467"/>
      <c r="DHB2389" s="467"/>
      <c r="DHC2389" s="467"/>
      <c r="DHD2389" s="467"/>
      <c r="DHE2389" s="467"/>
      <c r="DHF2389" s="467"/>
      <c r="DHG2389" s="467"/>
      <c r="DHH2389" s="467"/>
      <c r="DHI2389" s="467"/>
      <c r="DHJ2389" s="467"/>
      <c r="DHK2389" s="467"/>
      <c r="DHL2389" s="467"/>
      <c r="DHM2389" s="467"/>
      <c r="DHN2389" s="467"/>
      <c r="DHO2389" s="467"/>
      <c r="DHP2389" s="1055"/>
      <c r="DHQ2389" s="695"/>
      <c r="DHR2389" s="696"/>
      <c r="DHS2389" s="696"/>
      <c r="DHT2389" s="697"/>
      <c r="DHU2389" s="697"/>
      <c r="DHV2389" s="473"/>
      <c r="DHW2389" s="470"/>
      <c r="DHX2389" s="470"/>
      <c r="DHY2389" s="470"/>
      <c r="DHZ2389" s="677"/>
      <c r="DIA2389" s="470"/>
      <c r="DIB2389" s="467"/>
      <c r="DIC2389" s="559"/>
      <c r="DID2389" s="467"/>
      <c r="DIE2389" s="467"/>
      <c r="DIF2389" s="467"/>
      <c r="DIG2389" s="467"/>
      <c r="DIH2389" s="467"/>
      <c r="DII2389" s="467"/>
      <c r="DIJ2389" s="467"/>
      <c r="DIK2389" s="467"/>
      <c r="DIL2389" s="467"/>
      <c r="DIM2389" s="467"/>
      <c r="DIN2389" s="467"/>
      <c r="DIO2389" s="467"/>
      <c r="DIP2389" s="467"/>
      <c r="DIQ2389" s="467"/>
      <c r="DIR2389" s="467"/>
      <c r="DIS2389" s="467"/>
      <c r="DIT2389" s="467"/>
      <c r="DIU2389" s="467"/>
      <c r="DIV2389" s="467"/>
      <c r="DIW2389" s="467"/>
      <c r="DIX2389" s="467"/>
      <c r="DIY2389" s="467"/>
      <c r="DIZ2389" s="1055"/>
      <c r="DJA2389" s="695"/>
      <c r="DJB2389" s="696"/>
      <c r="DJC2389" s="696"/>
      <c r="DJD2389" s="697"/>
      <c r="DJE2389" s="697"/>
      <c r="DJF2389" s="473"/>
      <c r="DJG2389" s="470"/>
      <c r="DJH2389" s="470"/>
      <c r="DJI2389" s="470"/>
      <c r="DJJ2389" s="677"/>
      <c r="DJK2389" s="470"/>
      <c r="DJL2389" s="467"/>
      <c r="DJM2389" s="559"/>
      <c r="DJN2389" s="467"/>
      <c r="DJO2389" s="467"/>
      <c r="DJP2389" s="467"/>
      <c r="DJQ2389" s="467"/>
      <c r="DJR2389" s="467"/>
      <c r="DJS2389" s="467"/>
      <c r="DJT2389" s="467"/>
      <c r="DJU2389" s="467"/>
      <c r="DJV2389" s="467"/>
      <c r="DJW2389" s="467"/>
      <c r="DJX2389" s="467"/>
      <c r="DJY2389" s="467"/>
      <c r="DJZ2389" s="467"/>
      <c r="DKA2389" s="467"/>
      <c r="DKB2389" s="467"/>
      <c r="DKC2389" s="467"/>
      <c r="DKD2389" s="467"/>
      <c r="DKE2389" s="467"/>
      <c r="DKF2389" s="467"/>
      <c r="DKG2389" s="467"/>
      <c r="DKH2389" s="467"/>
      <c r="DKI2389" s="467"/>
      <c r="DKJ2389" s="1055"/>
      <c r="DKK2389" s="695"/>
      <c r="DKL2389" s="696"/>
      <c r="DKM2389" s="696"/>
      <c r="DKN2389" s="697"/>
      <c r="DKO2389" s="697"/>
      <c r="DKP2389" s="473"/>
      <c r="DKQ2389" s="470"/>
      <c r="DKR2389" s="470"/>
      <c r="DKS2389" s="470"/>
      <c r="DKT2389" s="677"/>
      <c r="DKU2389" s="470"/>
      <c r="DKV2389" s="467"/>
      <c r="DKW2389" s="559"/>
      <c r="DKX2389" s="467"/>
      <c r="DKY2389" s="467"/>
      <c r="DKZ2389" s="467"/>
      <c r="DLA2389" s="467"/>
      <c r="DLB2389" s="467"/>
      <c r="DLC2389" s="467"/>
      <c r="DLD2389" s="467"/>
      <c r="DLE2389" s="467"/>
      <c r="DLF2389" s="467"/>
      <c r="DLG2389" s="467"/>
      <c r="DLH2389" s="467"/>
      <c r="DLI2389" s="467"/>
      <c r="DLJ2389" s="467"/>
      <c r="DLK2389" s="467"/>
      <c r="DLL2389" s="467"/>
      <c r="DLM2389" s="467"/>
      <c r="DLN2389" s="467"/>
      <c r="DLO2389" s="467"/>
      <c r="DLP2389" s="467"/>
      <c r="DLQ2389" s="467"/>
      <c r="DLR2389" s="467"/>
      <c r="DLS2389" s="467"/>
      <c r="DLT2389" s="1055"/>
      <c r="DLU2389" s="695"/>
      <c r="DLV2389" s="696"/>
      <c r="DLW2389" s="696"/>
      <c r="DLX2389" s="697"/>
      <c r="DLY2389" s="697"/>
      <c r="DLZ2389" s="473"/>
      <c r="DMA2389" s="470"/>
      <c r="DMB2389" s="470"/>
      <c r="DMC2389" s="470"/>
      <c r="DMD2389" s="677"/>
      <c r="DME2389" s="470"/>
      <c r="DMF2389" s="467"/>
      <c r="DMG2389" s="559"/>
      <c r="DMH2389" s="467"/>
      <c r="DMI2389" s="467"/>
      <c r="DMJ2389" s="467"/>
      <c r="DMK2389" s="467"/>
      <c r="DML2389" s="467"/>
      <c r="DMM2389" s="467"/>
      <c r="DMN2389" s="467"/>
      <c r="DMO2389" s="467"/>
      <c r="DMP2389" s="467"/>
      <c r="DMQ2389" s="467"/>
      <c r="DMR2389" s="467"/>
      <c r="DMS2389" s="467"/>
      <c r="DMT2389" s="467"/>
      <c r="DMU2389" s="467"/>
      <c r="DMV2389" s="467"/>
      <c r="DMW2389" s="467"/>
      <c r="DMX2389" s="467"/>
      <c r="DMY2389" s="467"/>
      <c r="DMZ2389" s="467"/>
      <c r="DNA2389" s="467"/>
      <c r="DNB2389" s="467"/>
      <c r="DNC2389" s="467"/>
      <c r="DND2389" s="1055"/>
      <c r="DNE2389" s="695"/>
      <c r="DNF2389" s="696"/>
      <c r="DNG2389" s="696"/>
      <c r="DNH2389" s="697"/>
      <c r="DNI2389" s="697"/>
      <c r="DNJ2389" s="473"/>
      <c r="DNK2389" s="470"/>
      <c r="DNL2389" s="470"/>
      <c r="DNM2389" s="470"/>
      <c r="DNN2389" s="677"/>
      <c r="DNO2389" s="470"/>
      <c r="DNP2389" s="467"/>
      <c r="DNQ2389" s="559"/>
      <c r="DNR2389" s="467"/>
      <c r="DNS2389" s="467"/>
      <c r="DNT2389" s="467"/>
      <c r="DNU2389" s="467"/>
      <c r="DNV2389" s="467"/>
      <c r="DNW2389" s="467"/>
      <c r="DNX2389" s="467"/>
      <c r="DNY2389" s="467"/>
      <c r="DNZ2389" s="467"/>
      <c r="DOA2389" s="467"/>
      <c r="DOB2389" s="467"/>
      <c r="DOC2389" s="467"/>
      <c r="DOD2389" s="467"/>
      <c r="DOE2389" s="467"/>
      <c r="DOF2389" s="467"/>
      <c r="DOG2389" s="467"/>
      <c r="DOH2389" s="467"/>
      <c r="DOI2389" s="467"/>
      <c r="DOJ2389" s="467"/>
      <c r="DOK2389" s="467"/>
      <c r="DOL2389" s="467"/>
      <c r="DOM2389" s="467"/>
      <c r="DON2389" s="1055"/>
      <c r="DOO2389" s="695"/>
      <c r="DOP2389" s="696"/>
      <c r="DOQ2389" s="696"/>
      <c r="DOR2389" s="697"/>
      <c r="DOS2389" s="697"/>
      <c r="DOT2389" s="473"/>
      <c r="DOU2389" s="470"/>
      <c r="DOV2389" s="470"/>
      <c r="DOW2389" s="470"/>
      <c r="DOX2389" s="677"/>
      <c r="DOY2389" s="470"/>
      <c r="DOZ2389" s="467"/>
      <c r="DPA2389" s="559"/>
      <c r="DPB2389" s="467"/>
      <c r="DPC2389" s="467"/>
      <c r="DPD2389" s="467"/>
      <c r="DPE2389" s="467"/>
      <c r="DPF2389" s="467"/>
      <c r="DPG2389" s="467"/>
      <c r="DPH2389" s="467"/>
      <c r="DPI2389" s="467"/>
      <c r="DPJ2389" s="467"/>
      <c r="DPK2389" s="467"/>
      <c r="DPL2389" s="467"/>
      <c r="DPM2389" s="467"/>
      <c r="DPN2389" s="467"/>
      <c r="DPO2389" s="467"/>
      <c r="DPP2389" s="467"/>
      <c r="DPQ2389" s="467"/>
      <c r="DPR2389" s="467"/>
      <c r="DPS2389" s="467"/>
      <c r="DPT2389" s="467"/>
      <c r="DPU2389" s="467"/>
      <c r="DPV2389" s="467"/>
      <c r="DPW2389" s="467"/>
      <c r="DPX2389" s="1055"/>
      <c r="DPY2389" s="695"/>
      <c r="DPZ2389" s="696"/>
      <c r="DQA2389" s="696"/>
      <c r="DQB2389" s="697"/>
      <c r="DQC2389" s="697"/>
      <c r="DQD2389" s="473"/>
      <c r="DQE2389" s="470"/>
      <c r="DQF2389" s="470"/>
      <c r="DQG2389" s="470"/>
      <c r="DQH2389" s="677"/>
      <c r="DQI2389" s="470"/>
      <c r="DQJ2389" s="467"/>
      <c r="DQK2389" s="559"/>
      <c r="DQL2389" s="467"/>
      <c r="DQM2389" s="467"/>
      <c r="DQN2389" s="467"/>
      <c r="DQO2389" s="467"/>
      <c r="DQP2389" s="467"/>
      <c r="DQQ2389" s="467"/>
      <c r="DQR2389" s="467"/>
      <c r="DQS2389" s="467"/>
      <c r="DQT2389" s="467"/>
      <c r="DQU2389" s="467"/>
      <c r="DQV2389" s="467"/>
      <c r="DQW2389" s="467"/>
      <c r="DQX2389" s="467"/>
      <c r="DQY2389" s="467"/>
      <c r="DQZ2389" s="467"/>
      <c r="DRA2389" s="467"/>
      <c r="DRB2389" s="467"/>
      <c r="DRC2389" s="467"/>
      <c r="DRD2389" s="467"/>
      <c r="DRE2389" s="467"/>
      <c r="DRF2389" s="467"/>
      <c r="DRG2389" s="467"/>
      <c r="DRH2389" s="1055"/>
      <c r="DRI2389" s="695"/>
      <c r="DRJ2389" s="696"/>
      <c r="DRK2389" s="696"/>
      <c r="DRL2389" s="697"/>
      <c r="DRM2389" s="697"/>
      <c r="DRN2389" s="473"/>
      <c r="DRO2389" s="470"/>
      <c r="DRP2389" s="470"/>
      <c r="DRQ2389" s="470"/>
      <c r="DRR2389" s="677"/>
      <c r="DRS2389" s="470"/>
      <c r="DRT2389" s="467"/>
      <c r="DRU2389" s="559"/>
      <c r="DRV2389" s="467"/>
      <c r="DRW2389" s="467"/>
      <c r="DRX2389" s="467"/>
      <c r="DRY2389" s="467"/>
      <c r="DRZ2389" s="467"/>
      <c r="DSA2389" s="467"/>
      <c r="DSB2389" s="467"/>
      <c r="DSC2389" s="467"/>
      <c r="DSD2389" s="467"/>
      <c r="DSE2389" s="467"/>
      <c r="DSF2389" s="467"/>
      <c r="DSG2389" s="467"/>
      <c r="DSH2389" s="467"/>
      <c r="DSI2389" s="467"/>
      <c r="DSJ2389" s="467"/>
      <c r="DSK2389" s="467"/>
      <c r="DSL2389" s="467"/>
      <c r="DSM2389" s="467"/>
      <c r="DSN2389" s="467"/>
      <c r="DSO2389" s="467"/>
      <c r="DSP2389" s="467"/>
      <c r="DSQ2389" s="467"/>
      <c r="DSR2389" s="1055"/>
      <c r="DSS2389" s="695"/>
      <c r="DST2389" s="696"/>
      <c r="DSU2389" s="696"/>
      <c r="DSV2389" s="697"/>
      <c r="DSW2389" s="697"/>
      <c r="DSX2389" s="473"/>
      <c r="DSY2389" s="470"/>
      <c r="DSZ2389" s="470"/>
      <c r="DTA2389" s="470"/>
      <c r="DTB2389" s="677"/>
      <c r="DTC2389" s="470"/>
      <c r="DTD2389" s="467"/>
      <c r="DTE2389" s="559"/>
      <c r="DTF2389" s="467"/>
      <c r="DTG2389" s="467"/>
      <c r="DTH2389" s="467"/>
      <c r="DTI2389" s="467"/>
      <c r="DTJ2389" s="467"/>
      <c r="DTK2389" s="467"/>
      <c r="DTL2389" s="467"/>
      <c r="DTM2389" s="467"/>
      <c r="DTN2389" s="467"/>
      <c r="DTO2389" s="467"/>
      <c r="DTP2389" s="467"/>
      <c r="DTQ2389" s="467"/>
      <c r="DTR2389" s="467"/>
      <c r="DTS2389" s="467"/>
      <c r="DTT2389" s="467"/>
      <c r="DTU2389" s="467"/>
      <c r="DTV2389" s="467"/>
      <c r="DTW2389" s="467"/>
      <c r="DTX2389" s="467"/>
      <c r="DTY2389" s="467"/>
      <c r="DTZ2389" s="467"/>
      <c r="DUA2389" s="467"/>
      <c r="DUB2389" s="1055"/>
      <c r="DUC2389" s="695"/>
      <c r="DUD2389" s="696"/>
      <c r="DUE2389" s="696"/>
      <c r="DUF2389" s="697"/>
      <c r="DUG2389" s="697"/>
      <c r="DUH2389" s="473"/>
      <c r="DUI2389" s="470"/>
      <c r="DUJ2389" s="470"/>
      <c r="DUK2389" s="470"/>
      <c r="DUL2389" s="677"/>
      <c r="DUM2389" s="470"/>
      <c r="DUN2389" s="467"/>
      <c r="DUO2389" s="559"/>
      <c r="DUP2389" s="467"/>
      <c r="DUQ2389" s="467"/>
      <c r="DUR2389" s="467"/>
      <c r="DUS2389" s="467"/>
      <c r="DUT2389" s="467"/>
      <c r="DUU2389" s="467"/>
      <c r="DUV2389" s="467"/>
      <c r="DUW2389" s="467"/>
      <c r="DUX2389" s="467"/>
      <c r="DUY2389" s="467"/>
      <c r="DUZ2389" s="467"/>
      <c r="DVA2389" s="467"/>
      <c r="DVB2389" s="467"/>
      <c r="DVC2389" s="467"/>
      <c r="DVD2389" s="467"/>
      <c r="DVE2389" s="467"/>
      <c r="DVF2389" s="467"/>
      <c r="DVG2389" s="467"/>
      <c r="DVH2389" s="467"/>
      <c r="DVI2389" s="467"/>
      <c r="DVJ2389" s="467"/>
      <c r="DVK2389" s="467"/>
      <c r="DVL2389" s="1055"/>
      <c r="DVM2389" s="695"/>
      <c r="DVN2389" s="696"/>
      <c r="DVO2389" s="696"/>
      <c r="DVP2389" s="697"/>
      <c r="DVQ2389" s="697"/>
      <c r="DVR2389" s="473"/>
      <c r="DVS2389" s="470"/>
      <c r="DVT2389" s="470"/>
      <c r="DVU2389" s="470"/>
      <c r="DVV2389" s="677"/>
      <c r="DVW2389" s="470"/>
      <c r="DVX2389" s="467"/>
      <c r="DVY2389" s="559"/>
      <c r="DVZ2389" s="467"/>
      <c r="DWA2389" s="467"/>
      <c r="DWB2389" s="467"/>
      <c r="DWC2389" s="467"/>
      <c r="DWD2389" s="467"/>
      <c r="DWE2389" s="467"/>
      <c r="DWF2389" s="467"/>
      <c r="DWG2389" s="467"/>
      <c r="DWH2389" s="467"/>
      <c r="DWI2389" s="467"/>
      <c r="DWJ2389" s="467"/>
      <c r="DWK2389" s="467"/>
      <c r="DWL2389" s="467"/>
      <c r="DWM2389" s="467"/>
      <c r="DWN2389" s="467"/>
      <c r="DWO2389" s="467"/>
      <c r="DWP2389" s="467"/>
      <c r="DWQ2389" s="467"/>
      <c r="DWR2389" s="467"/>
      <c r="DWS2389" s="467"/>
      <c r="DWT2389" s="467"/>
      <c r="DWU2389" s="467"/>
      <c r="DWV2389" s="1055"/>
      <c r="DWW2389" s="695"/>
      <c r="DWX2389" s="696"/>
      <c r="DWY2389" s="696"/>
      <c r="DWZ2389" s="697"/>
      <c r="DXA2389" s="697"/>
      <c r="DXB2389" s="473"/>
      <c r="DXC2389" s="470"/>
      <c r="DXD2389" s="470"/>
      <c r="DXE2389" s="470"/>
      <c r="DXF2389" s="677"/>
      <c r="DXG2389" s="470"/>
      <c r="DXH2389" s="467"/>
      <c r="DXI2389" s="559"/>
      <c r="DXJ2389" s="467"/>
      <c r="DXK2389" s="467"/>
      <c r="DXL2389" s="467"/>
      <c r="DXM2389" s="467"/>
      <c r="DXN2389" s="467"/>
      <c r="DXO2389" s="467"/>
      <c r="DXP2389" s="467"/>
      <c r="DXQ2389" s="467"/>
      <c r="DXR2389" s="467"/>
      <c r="DXS2389" s="467"/>
      <c r="DXT2389" s="467"/>
      <c r="DXU2389" s="467"/>
      <c r="DXV2389" s="467"/>
      <c r="DXW2389" s="467"/>
      <c r="DXX2389" s="467"/>
      <c r="DXY2389" s="467"/>
      <c r="DXZ2389" s="467"/>
      <c r="DYA2389" s="467"/>
      <c r="DYB2389" s="467"/>
      <c r="DYC2389" s="467"/>
      <c r="DYD2389" s="467"/>
      <c r="DYE2389" s="467"/>
      <c r="DYF2389" s="1055"/>
      <c r="DYG2389" s="695"/>
      <c r="DYH2389" s="696"/>
      <c r="DYI2389" s="696"/>
      <c r="DYJ2389" s="697"/>
      <c r="DYK2389" s="697"/>
      <c r="DYL2389" s="473"/>
      <c r="DYM2389" s="470"/>
      <c r="DYN2389" s="470"/>
      <c r="DYO2389" s="470"/>
      <c r="DYP2389" s="677"/>
      <c r="DYQ2389" s="470"/>
      <c r="DYR2389" s="467"/>
      <c r="DYS2389" s="559"/>
      <c r="DYT2389" s="467"/>
      <c r="DYU2389" s="467"/>
      <c r="DYV2389" s="467"/>
      <c r="DYW2389" s="467"/>
      <c r="DYX2389" s="467"/>
      <c r="DYY2389" s="467"/>
      <c r="DYZ2389" s="467"/>
      <c r="DZA2389" s="467"/>
      <c r="DZB2389" s="467"/>
      <c r="DZC2389" s="467"/>
      <c r="DZD2389" s="467"/>
      <c r="DZE2389" s="467"/>
      <c r="DZF2389" s="467"/>
      <c r="DZG2389" s="467"/>
      <c r="DZH2389" s="467"/>
      <c r="DZI2389" s="467"/>
      <c r="DZJ2389" s="467"/>
      <c r="DZK2389" s="467"/>
      <c r="DZL2389" s="467"/>
      <c r="DZM2389" s="467"/>
      <c r="DZN2389" s="467"/>
      <c r="DZO2389" s="467"/>
      <c r="DZP2389" s="1055"/>
      <c r="DZQ2389" s="695"/>
      <c r="DZR2389" s="696"/>
      <c r="DZS2389" s="696"/>
      <c r="DZT2389" s="697"/>
      <c r="DZU2389" s="697"/>
      <c r="DZV2389" s="473"/>
      <c r="DZW2389" s="470"/>
      <c r="DZX2389" s="470"/>
      <c r="DZY2389" s="470"/>
      <c r="DZZ2389" s="677"/>
      <c r="EAA2389" s="470"/>
      <c r="EAB2389" s="467"/>
      <c r="EAC2389" s="559"/>
      <c r="EAD2389" s="467"/>
      <c r="EAE2389" s="467"/>
      <c r="EAF2389" s="467"/>
      <c r="EAG2389" s="467"/>
      <c r="EAH2389" s="467"/>
      <c r="EAI2389" s="467"/>
      <c r="EAJ2389" s="467"/>
      <c r="EAK2389" s="467"/>
      <c r="EAL2389" s="467"/>
      <c r="EAM2389" s="467"/>
      <c r="EAN2389" s="467"/>
      <c r="EAO2389" s="467"/>
      <c r="EAP2389" s="467"/>
      <c r="EAQ2389" s="467"/>
      <c r="EAR2389" s="467"/>
      <c r="EAS2389" s="467"/>
      <c r="EAT2389" s="467"/>
      <c r="EAU2389" s="467"/>
      <c r="EAV2389" s="467"/>
      <c r="EAW2389" s="467"/>
      <c r="EAX2389" s="467"/>
      <c r="EAY2389" s="467"/>
      <c r="EAZ2389" s="1055"/>
      <c r="EBA2389" s="695"/>
      <c r="EBB2389" s="696"/>
      <c r="EBC2389" s="696"/>
      <c r="EBD2389" s="697"/>
      <c r="EBE2389" s="697"/>
      <c r="EBF2389" s="473"/>
      <c r="EBG2389" s="470"/>
      <c r="EBH2389" s="470"/>
      <c r="EBI2389" s="470"/>
      <c r="EBJ2389" s="677"/>
      <c r="EBK2389" s="470"/>
      <c r="EBL2389" s="467"/>
      <c r="EBM2389" s="559"/>
      <c r="EBN2389" s="467"/>
      <c r="EBO2389" s="467"/>
      <c r="EBP2389" s="467"/>
      <c r="EBQ2389" s="467"/>
      <c r="EBR2389" s="467"/>
      <c r="EBS2389" s="467"/>
      <c r="EBT2389" s="467"/>
      <c r="EBU2389" s="467"/>
      <c r="EBV2389" s="467"/>
      <c r="EBW2389" s="467"/>
      <c r="EBX2389" s="467"/>
      <c r="EBY2389" s="467"/>
      <c r="EBZ2389" s="467"/>
      <c r="ECA2389" s="467"/>
      <c r="ECB2389" s="467"/>
      <c r="ECC2389" s="467"/>
      <c r="ECD2389" s="467"/>
      <c r="ECE2389" s="467"/>
      <c r="ECF2389" s="467"/>
      <c r="ECG2389" s="467"/>
      <c r="ECH2389" s="467"/>
      <c r="ECI2389" s="467"/>
      <c r="ECJ2389" s="1055"/>
      <c r="ECK2389" s="695"/>
      <c r="ECL2389" s="696"/>
      <c r="ECM2389" s="696"/>
      <c r="ECN2389" s="697"/>
      <c r="ECO2389" s="697"/>
      <c r="ECP2389" s="473"/>
      <c r="ECQ2389" s="470"/>
      <c r="ECR2389" s="470"/>
      <c r="ECS2389" s="470"/>
      <c r="ECT2389" s="677"/>
      <c r="ECU2389" s="470"/>
      <c r="ECV2389" s="467"/>
      <c r="ECW2389" s="559"/>
      <c r="ECX2389" s="467"/>
      <c r="ECY2389" s="467"/>
      <c r="ECZ2389" s="467"/>
      <c r="EDA2389" s="467"/>
      <c r="EDB2389" s="467"/>
      <c r="EDC2389" s="467"/>
      <c r="EDD2389" s="467"/>
      <c r="EDE2389" s="467"/>
      <c r="EDF2389" s="467"/>
      <c r="EDG2389" s="467"/>
      <c r="EDH2389" s="467"/>
      <c r="EDI2389" s="467"/>
      <c r="EDJ2389" s="467"/>
      <c r="EDK2389" s="467"/>
      <c r="EDL2389" s="467"/>
      <c r="EDM2389" s="467"/>
      <c r="EDN2389" s="467"/>
      <c r="EDO2389" s="467"/>
      <c r="EDP2389" s="467"/>
      <c r="EDQ2389" s="467"/>
      <c r="EDR2389" s="467"/>
      <c r="EDS2389" s="467"/>
      <c r="EDT2389" s="1055"/>
      <c r="EDU2389" s="695"/>
      <c r="EDV2389" s="696"/>
      <c r="EDW2389" s="696"/>
      <c r="EDX2389" s="697"/>
      <c r="EDY2389" s="697"/>
      <c r="EDZ2389" s="473"/>
      <c r="EEA2389" s="470"/>
      <c r="EEB2389" s="470"/>
      <c r="EEC2389" s="470"/>
      <c r="EED2389" s="677"/>
      <c r="EEE2389" s="470"/>
      <c r="EEF2389" s="467"/>
      <c r="EEG2389" s="559"/>
      <c r="EEH2389" s="467"/>
      <c r="EEI2389" s="467"/>
      <c r="EEJ2389" s="467"/>
      <c r="EEK2389" s="467"/>
      <c r="EEL2389" s="467"/>
      <c r="EEM2389" s="467"/>
      <c r="EEN2389" s="467"/>
      <c r="EEO2389" s="467"/>
      <c r="EEP2389" s="467"/>
      <c r="EEQ2389" s="467"/>
      <c r="EER2389" s="467"/>
      <c r="EES2389" s="467"/>
      <c r="EET2389" s="467"/>
      <c r="EEU2389" s="467"/>
      <c r="EEV2389" s="467"/>
      <c r="EEW2389" s="467"/>
      <c r="EEX2389" s="467"/>
      <c r="EEY2389" s="467"/>
      <c r="EEZ2389" s="467"/>
      <c r="EFA2389" s="467"/>
      <c r="EFB2389" s="467"/>
      <c r="EFC2389" s="467"/>
      <c r="EFD2389" s="1055"/>
      <c r="EFE2389" s="695"/>
      <c r="EFF2389" s="696"/>
      <c r="EFG2389" s="696"/>
      <c r="EFH2389" s="697"/>
      <c r="EFI2389" s="697"/>
      <c r="EFJ2389" s="473"/>
      <c r="EFK2389" s="470"/>
      <c r="EFL2389" s="470"/>
      <c r="EFM2389" s="470"/>
      <c r="EFN2389" s="677"/>
      <c r="EFO2389" s="470"/>
      <c r="EFP2389" s="467"/>
      <c r="EFQ2389" s="559"/>
      <c r="EFR2389" s="467"/>
      <c r="EFS2389" s="467"/>
      <c r="EFT2389" s="467"/>
      <c r="EFU2389" s="467"/>
      <c r="EFV2389" s="467"/>
      <c r="EFW2389" s="467"/>
      <c r="EFX2389" s="467"/>
      <c r="EFY2389" s="467"/>
      <c r="EFZ2389" s="467"/>
      <c r="EGA2389" s="467"/>
      <c r="EGB2389" s="467"/>
      <c r="EGC2389" s="467"/>
      <c r="EGD2389" s="467"/>
      <c r="EGE2389" s="467"/>
      <c r="EGF2389" s="467"/>
      <c r="EGG2389" s="467"/>
      <c r="EGH2389" s="467"/>
      <c r="EGI2389" s="467"/>
      <c r="EGJ2389" s="467"/>
      <c r="EGK2389" s="467"/>
      <c r="EGL2389" s="467"/>
      <c r="EGM2389" s="467"/>
      <c r="EGN2389" s="1055"/>
      <c r="EGO2389" s="695"/>
      <c r="EGP2389" s="696"/>
      <c r="EGQ2389" s="696"/>
      <c r="EGR2389" s="697"/>
      <c r="EGS2389" s="697"/>
      <c r="EGT2389" s="473"/>
      <c r="EGU2389" s="470"/>
      <c r="EGV2389" s="470"/>
      <c r="EGW2389" s="470"/>
      <c r="EGX2389" s="677"/>
      <c r="EGY2389" s="470"/>
      <c r="EGZ2389" s="467"/>
      <c r="EHA2389" s="559"/>
      <c r="EHB2389" s="467"/>
      <c r="EHC2389" s="467"/>
      <c r="EHD2389" s="467"/>
      <c r="EHE2389" s="467"/>
      <c r="EHF2389" s="467"/>
      <c r="EHG2389" s="467"/>
      <c r="EHH2389" s="467"/>
      <c r="EHI2389" s="467"/>
      <c r="EHJ2389" s="467"/>
      <c r="EHK2389" s="467"/>
      <c r="EHL2389" s="467"/>
      <c r="EHM2389" s="467"/>
      <c r="EHN2389" s="467"/>
      <c r="EHO2389" s="467"/>
      <c r="EHP2389" s="467"/>
      <c r="EHQ2389" s="467"/>
      <c r="EHR2389" s="467"/>
      <c r="EHS2389" s="467"/>
      <c r="EHT2389" s="467"/>
      <c r="EHU2389" s="467"/>
      <c r="EHV2389" s="467"/>
      <c r="EHW2389" s="467"/>
      <c r="EHX2389" s="1055"/>
      <c r="EHY2389" s="695"/>
      <c r="EHZ2389" s="696"/>
      <c r="EIA2389" s="696"/>
      <c r="EIB2389" s="697"/>
      <c r="EIC2389" s="697"/>
      <c r="EID2389" s="473"/>
      <c r="EIE2389" s="470"/>
      <c r="EIF2389" s="470"/>
      <c r="EIG2389" s="470"/>
      <c r="EIH2389" s="677"/>
      <c r="EII2389" s="470"/>
      <c r="EIJ2389" s="467"/>
      <c r="EIK2389" s="559"/>
      <c r="EIL2389" s="467"/>
      <c r="EIM2389" s="467"/>
      <c r="EIN2389" s="467"/>
      <c r="EIO2389" s="467"/>
      <c r="EIP2389" s="467"/>
      <c r="EIQ2389" s="467"/>
      <c r="EIR2389" s="467"/>
      <c r="EIS2389" s="467"/>
      <c r="EIT2389" s="467"/>
      <c r="EIU2389" s="467"/>
      <c r="EIV2389" s="467"/>
      <c r="EIW2389" s="467"/>
      <c r="EIX2389" s="467"/>
      <c r="EIY2389" s="467"/>
      <c r="EIZ2389" s="467"/>
      <c r="EJA2389" s="467"/>
      <c r="EJB2389" s="467"/>
      <c r="EJC2389" s="467"/>
      <c r="EJD2389" s="467"/>
      <c r="EJE2389" s="467"/>
      <c r="EJF2389" s="467"/>
      <c r="EJG2389" s="467"/>
      <c r="EJH2389" s="1055"/>
      <c r="EJI2389" s="695"/>
      <c r="EJJ2389" s="696"/>
      <c r="EJK2389" s="696"/>
      <c r="EJL2389" s="697"/>
      <c r="EJM2389" s="697"/>
      <c r="EJN2389" s="473"/>
      <c r="EJO2389" s="470"/>
      <c r="EJP2389" s="470"/>
      <c r="EJQ2389" s="470"/>
      <c r="EJR2389" s="677"/>
      <c r="EJS2389" s="470"/>
      <c r="EJT2389" s="467"/>
      <c r="EJU2389" s="559"/>
      <c r="EJV2389" s="467"/>
      <c r="EJW2389" s="467"/>
      <c r="EJX2389" s="467"/>
      <c r="EJY2389" s="467"/>
      <c r="EJZ2389" s="467"/>
      <c r="EKA2389" s="467"/>
      <c r="EKB2389" s="467"/>
      <c r="EKC2389" s="467"/>
      <c r="EKD2389" s="467"/>
      <c r="EKE2389" s="467"/>
      <c r="EKF2389" s="467"/>
      <c r="EKG2389" s="467"/>
      <c r="EKH2389" s="467"/>
      <c r="EKI2389" s="467"/>
      <c r="EKJ2389" s="467"/>
      <c r="EKK2389" s="467"/>
      <c r="EKL2389" s="467"/>
      <c r="EKM2389" s="467"/>
      <c r="EKN2389" s="467"/>
      <c r="EKO2389" s="467"/>
      <c r="EKP2389" s="467"/>
      <c r="EKQ2389" s="467"/>
      <c r="EKR2389" s="1055"/>
      <c r="EKS2389" s="695"/>
      <c r="EKT2389" s="696"/>
      <c r="EKU2389" s="696"/>
      <c r="EKV2389" s="697"/>
      <c r="EKW2389" s="697"/>
      <c r="EKX2389" s="473"/>
      <c r="EKY2389" s="470"/>
      <c r="EKZ2389" s="470"/>
      <c r="ELA2389" s="470"/>
      <c r="ELB2389" s="677"/>
      <c r="ELC2389" s="470"/>
      <c r="ELD2389" s="467"/>
      <c r="ELE2389" s="559"/>
      <c r="ELF2389" s="467"/>
      <c r="ELG2389" s="467"/>
      <c r="ELH2389" s="467"/>
      <c r="ELI2389" s="467"/>
      <c r="ELJ2389" s="467"/>
      <c r="ELK2389" s="467"/>
      <c r="ELL2389" s="467"/>
      <c r="ELM2389" s="467"/>
      <c r="ELN2389" s="467"/>
      <c r="ELO2389" s="467"/>
      <c r="ELP2389" s="467"/>
      <c r="ELQ2389" s="467"/>
      <c r="ELR2389" s="467"/>
      <c r="ELS2389" s="467"/>
      <c r="ELT2389" s="467"/>
      <c r="ELU2389" s="467"/>
      <c r="ELV2389" s="467"/>
      <c r="ELW2389" s="467"/>
      <c r="ELX2389" s="467"/>
      <c r="ELY2389" s="467"/>
      <c r="ELZ2389" s="467"/>
      <c r="EMA2389" s="467"/>
      <c r="EMB2389" s="1055"/>
      <c r="EMC2389" s="695"/>
      <c r="EMD2389" s="696"/>
      <c r="EME2389" s="696"/>
      <c r="EMF2389" s="697"/>
      <c r="EMG2389" s="697"/>
      <c r="EMH2389" s="473"/>
      <c r="EMI2389" s="470"/>
      <c r="EMJ2389" s="470"/>
      <c r="EMK2389" s="470"/>
      <c r="EML2389" s="677"/>
      <c r="EMM2389" s="470"/>
      <c r="EMN2389" s="467"/>
      <c r="EMO2389" s="559"/>
      <c r="EMP2389" s="467"/>
      <c r="EMQ2389" s="467"/>
      <c r="EMR2389" s="467"/>
      <c r="EMS2389" s="467"/>
      <c r="EMT2389" s="467"/>
      <c r="EMU2389" s="467"/>
      <c r="EMV2389" s="467"/>
      <c r="EMW2389" s="467"/>
      <c r="EMX2389" s="467"/>
      <c r="EMY2389" s="467"/>
      <c r="EMZ2389" s="467"/>
      <c r="ENA2389" s="467"/>
      <c r="ENB2389" s="467"/>
      <c r="ENC2389" s="467"/>
      <c r="END2389" s="467"/>
      <c r="ENE2389" s="467"/>
      <c r="ENF2389" s="467"/>
      <c r="ENG2389" s="467"/>
      <c r="ENH2389" s="467"/>
      <c r="ENI2389" s="467"/>
      <c r="ENJ2389" s="467"/>
      <c r="ENK2389" s="467"/>
      <c r="ENL2389" s="1055"/>
      <c r="ENM2389" s="695"/>
      <c r="ENN2389" s="696"/>
      <c r="ENO2389" s="696"/>
      <c r="ENP2389" s="697"/>
      <c r="ENQ2389" s="697"/>
      <c r="ENR2389" s="473"/>
      <c r="ENS2389" s="470"/>
      <c r="ENT2389" s="470"/>
      <c r="ENU2389" s="470"/>
      <c r="ENV2389" s="677"/>
      <c r="ENW2389" s="470"/>
      <c r="ENX2389" s="467"/>
      <c r="ENY2389" s="559"/>
      <c r="ENZ2389" s="467"/>
      <c r="EOA2389" s="467"/>
      <c r="EOB2389" s="467"/>
      <c r="EOC2389" s="467"/>
      <c r="EOD2389" s="467"/>
      <c r="EOE2389" s="467"/>
      <c r="EOF2389" s="467"/>
      <c r="EOG2389" s="467"/>
      <c r="EOH2389" s="467"/>
      <c r="EOI2389" s="467"/>
      <c r="EOJ2389" s="467"/>
      <c r="EOK2389" s="467"/>
      <c r="EOL2389" s="467"/>
      <c r="EOM2389" s="467"/>
      <c r="EON2389" s="467"/>
      <c r="EOO2389" s="467"/>
      <c r="EOP2389" s="467"/>
      <c r="EOQ2389" s="467"/>
      <c r="EOR2389" s="467"/>
      <c r="EOS2389" s="467"/>
      <c r="EOT2389" s="467"/>
      <c r="EOU2389" s="467"/>
      <c r="EOV2389" s="1055"/>
      <c r="EOW2389" s="695"/>
      <c r="EOX2389" s="696"/>
      <c r="EOY2389" s="696"/>
      <c r="EOZ2389" s="697"/>
      <c r="EPA2389" s="697"/>
      <c r="EPB2389" s="473"/>
      <c r="EPC2389" s="470"/>
      <c r="EPD2389" s="470"/>
      <c r="EPE2389" s="470"/>
      <c r="EPF2389" s="677"/>
      <c r="EPG2389" s="470"/>
      <c r="EPH2389" s="467"/>
      <c r="EPI2389" s="559"/>
      <c r="EPJ2389" s="467"/>
      <c r="EPK2389" s="467"/>
      <c r="EPL2389" s="467"/>
      <c r="EPM2389" s="467"/>
      <c r="EPN2389" s="467"/>
      <c r="EPO2389" s="467"/>
      <c r="EPP2389" s="467"/>
      <c r="EPQ2389" s="467"/>
      <c r="EPR2389" s="467"/>
      <c r="EPS2389" s="467"/>
      <c r="EPT2389" s="467"/>
      <c r="EPU2389" s="467"/>
      <c r="EPV2389" s="467"/>
      <c r="EPW2389" s="467"/>
      <c r="EPX2389" s="467"/>
      <c r="EPY2389" s="467"/>
      <c r="EPZ2389" s="467"/>
      <c r="EQA2389" s="467"/>
      <c r="EQB2389" s="467"/>
      <c r="EQC2389" s="467"/>
      <c r="EQD2389" s="467"/>
      <c r="EQE2389" s="467"/>
      <c r="EQF2389" s="1055"/>
      <c r="EQG2389" s="695"/>
      <c r="EQH2389" s="696"/>
      <c r="EQI2389" s="696"/>
      <c r="EQJ2389" s="697"/>
      <c r="EQK2389" s="697"/>
      <c r="EQL2389" s="473"/>
      <c r="EQM2389" s="470"/>
      <c r="EQN2389" s="470"/>
      <c r="EQO2389" s="470"/>
      <c r="EQP2389" s="677"/>
      <c r="EQQ2389" s="470"/>
      <c r="EQR2389" s="467"/>
      <c r="EQS2389" s="559"/>
      <c r="EQT2389" s="467"/>
      <c r="EQU2389" s="467"/>
      <c r="EQV2389" s="467"/>
      <c r="EQW2389" s="467"/>
      <c r="EQX2389" s="467"/>
      <c r="EQY2389" s="467"/>
      <c r="EQZ2389" s="467"/>
      <c r="ERA2389" s="467"/>
      <c r="ERB2389" s="467"/>
      <c r="ERC2389" s="467"/>
      <c r="ERD2389" s="467"/>
      <c r="ERE2389" s="467"/>
      <c r="ERF2389" s="467"/>
      <c r="ERG2389" s="467"/>
      <c r="ERH2389" s="467"/>
      <c r="ERI2389" s="467"/>
      <c r="ERJ2389" s="467"/>
      <c r="ERK2389" s="467"/>
      <c r="ERL2389" s="467"/>
      <c r="ERM2389" s="467"/>
      <c r="ERN2389" s="467"/>
      <c r="ERO2389" s="467"/>
      <c r="ERP2389" s="1055"/>
      <c r="ERQ2389" s="695"/>
      <c r="ERR2389" s="696"/>
      <c r="ERS2389" s="696"/>
      <c r="ERT2389" s="697"/>
      <c r="ERU2389" s="697"/>
      <c r="ERV2389" s="473"/>
      <c r="ERW2389" s="470"/>
      <c r="ERX2389" s="470"/>
      <c r="ERY2389" s="470"/>
      <c r="ERZ2389" s="677"/>
      <c r="ESA2389" s="470"/>
      <c r="ESB2389" s="467"/>
      <c r="ESC2389" s="559"/>
      <c r="ESD2389" s="467"/>
      <c r="ESE2389" s="467"/>
      <c r="ESF2389" s="467"/>
      <c r="ESG2389" s="467"/>
      <c r="ESH2389" s="467"/>
      <c r="ESI2389" s="467"/>
      <c r="ESJ2389" s="467"/>
      <c r="ESK2389" s="467"/>
      <c r="ESL2389" s="467"/>
      <c r="ESM2389" s="467"/>
      <c r="ESN2389" s="467"/>
      <c r="ESO2389" s="467"/>
      <c r="ESP2389" s="467"/>
      <c r="ESQ2389" s="467"/>
      <c r="ESR2389" s="467"/>
      <c r="ESS2389" s="467"/>
      <c r="EST2389" s="467"/>
      <c r="ESU2389" s="467"/>
      <c r="ESV2389" s="467"/>
      <c r="ESW2389" s="467"/>
      <c r="ESX2389" s="467"/>
      <c r="ESY2389" s="467"/>
      <c r="ESZ2389" s="1055"/>
      <c r="ETA2389" s="695"/>
      <c r="ETB2389" s="696"/>
      <c r="ETC2389" s="696"/>
      <c r="ETD2389" s="697"/>
      <c r="ETE2389" s="697"/>
      <c r="ETF2389" s="473"/>
      <c r="ETG2389" s="470"/>
      <c r="ETH2389" s="470"/>
      <c r="ETI2389" s="470"/>
      <c r="ETJ2389" s="677"/>
      <c r="ETK2389" s="470"/>
      <c r="ETL2389" s="467"/>
      <c r="ETM2389" s="559"/>
      <c r="ETN2389" s="467"/>
      <c r="ETO2389" s="467"/>
      <c r="ETP2389" s="467"/>
      <c r="ETQ2389" s="467"/>
      <c r="ETR2389" s="467"/>
      <c r="ETS2389" s="467"/>
      <c r="ETT2389" s="467"/>
      <c r="ETU2389" s="467"/>
      <c r="ETV2389" s="467"/>
      <c r="ETW2389" s="467"/>
      <c r="ETX2389" s="467"/>
      <c r="ETY2389" s="467"/>
      <c r="ETZ2389" s="467"/>
      <c r="EUA2389" s="467"/>
      <c r="EUB2389" s="467"/>
      <c r="EUC2389" s="467"/>
      <c r="EUD2389" s="467"/>
      <c r="EUE2389" s="467"/>
      <c r="EUF2389" s="467"/>
      <c r="EUG2389" s="467"/>
      <c r="EUH2389" s="467"/>
      <c r="EUI2389" s="467"/>
      <c r="EUJ2389" s="1055"/>
      <c r="EUK2389" s="695"/>
      <c r="EUL2389" s="696"/>
      <c r="EUM2389" s="696"/>
      <c r="EUN2389" s="697"/>
      <c r="EUO2389" s="697"/>
      <c r="EUP2389" s="473"/>
      <c r="EUQ2389" s="470"/>
      <c r="EUR2389" s="470"/>
      <c r="EUS2389" s="470"/>
      <c r="EUT2389" s="677"/>
      <c r="EUU2389" s="470"/>
      <c r="EUV2389" s="467"/>
      <c r="EUW2389" s="559"/>
      <c r="EUX2389" s="467"/>
      <c r="EUY2389" s="467"/>
      <c r="EUZ2389" s="467"/>
      <c r="EVA2389" s="467"/>
      <c r="EVB2389" s="467"/>
      <c r="EVC2389" s="467"/>
      <c r="EVD2389" s="467"/>
      <c r="EVE2389" s="467"/>
      <c r="EVF2389" s="467"/>
      <c r="EVG2389" s="467"/>
      <c r="EVH2389" s="467"/>
      <c r="EVI2389" s="467"/>
      <c r="EVJ2389" s="467"/>
      <c r="EVK2389" s="467"/>
      <c r="EVL2389" s="467"/>
      <c r="EVM2389" s="467"/>
      <c r="EVN2389" s="467"/>
      <c r="EVO2389" s="467"/>
      <c r="EVP2389" s="467"/>
      <c r="EVQ2389" s="467"/>
      <c r="EVR2389" s="467"/>
      <c r="EVS2389" s="467"/>
      <c r="EVT2389" s="1055"/>
      <c r="EVU2389" s="695"/>
      <c r="EVV2389" s="696"/>
      <c r="EVW2389" s="696"/>
      <c r="EVX2389" s="697"/>
      <c r="EVY2389" s="697"/>
      <c r="EVZ2389" s="473"/>
      <c r="EWA2389" s="470"/>
      <c r="EWB2389" s="470"/>
      <c r="EWC2389" s="470"/>
      <c r="EWD2389" s="677"/>
      <c r="EWE2389" s="470"/>
      <c r="EWF2389" s="467"/>
      <c r="EWG2389" s="559"/>
      <c r="EWH2389" s="467"/>
      <c r="EWI2389" s="467"/>
      <c r="EWJ2389" s="467"/>
      <c r="EWK2389" s="467"/>
      <c r="EWL2389" s="467"/>
      <c r="EWM2389" s="467"/>
      <c r="EWN2389" s="467"/>
      <c r="EWO2389" s="467"/>
      <c r="EWP2389" s="467"/>
      <c r="EWQ2389" s="467"/>
      <c r="EWR2389" s="467"/>
      <c r="EWS2389" s="467"/>
      <c r="EWT2389" s="467"/>
      <c r="EWU2389" s="467"/>
      <c r="EWV2389" s="467"/>
      <c r="EWW2389" s="467"/>
      <c r="EWX2389" s="467"/>
      <c r="EWY2389" s="467"/>
      <c r="EWZ2389" s="467"/>
      <c r="EXA2389" s="467"/>
      <c r="EXB2389" s="467"/>
      <c r="EXC2389" s="467"/>
      <c r="EXD2389" s="1055"/>
      <c r="EXE2389" s="695"/>
      <c r="EXF2389" s="696"/>
      <c r="EXG2389" s="696"/>
      <c r="EXH2389" s="697"/>
      <c r="EXI2389" s="697"/>
      <c r="EXJ2389" s="473"/>
      <c r="EXK2389" s="470"/>
      <c r="EXL2389" s="470"/>
      <c r="EXM2389" s="470"/>
      <c r="EXN2389" s="677"/>
      <c r="EXO2389" s="470"/>
      <c r="EXP2389" s="467"/>
      <c r="EXQ2389" s="559"/>
      <c r="EXR2389" s="467"/>
      <c r="EXS2389" s="467"/>
      <c r="EXT2389" s="467"/>
      <c r="EXU2389" s="467"/>
      <c r="EXV2389" s="467"/>
      <c r="EXW2389" s="467"/>
      <c r="EXX2389" s="467"/>
      <c r="EXY2389" s="467"/>
      <c r="EXZ2389" s="467"/>
      <c r="EYA2389" s="467"/>
      <c r="EYB2389" s="467"/>
      <c r="EYC2389" s="467"/>
      <c r="EYD2389" s="467"/>
      <c r="EYE2389" s="467"/>
      <c r="EYF2389" s="467"/>
      <c r="EYG2389" s="467"/>
      <c r="EYH2389" s="467"/>
      <c r="EYI2389" s="467"/>
      <c r="EYJ2389" s="467"/>
      <c r="EYK2389" s="467"/>
      <c r="EYL2389" s="467"/>
      <c r="EYM2389" s="467"/>
      <c r="EYN2389" s="1055"/>
      <c r="EYO2389" s="695"/>
      <c r="EYP2389" s="696"/>
      <c r="EYQ2389" s="696"/>
      <c r="EYR2389" s="697"/>
      <c r="EYS2389" s="697"/>
      <c r="EYT2389" s="473"/>
      <c r="EYU2389" s="470"/>
      <c r="EYV2389" s="470"/>
      <c r="EYW2389" s="470"/>
      <c r="EYX2389" s="677"/>
      <c r="EYY2389" s="470"/>
      <c r="EYZ2389" s="467"/>
      <c r="EZA2389" s="559"/>
      <c r="EZB2389" s="467"/>
      <c r="EZC2389" s="467"/>
      <c r="EZD2389" s="467"/>
      <c r="EZE2389" s="467"/>
      <c r="EZF2389" s="467"/>
      <c r="EZG2389" s="467"/>
      <c r="EZH2389" s="467"/>
      <c r="EZI2389" s="467"/>
      <c r="EZJ2389" s="467"/>
      <c r="EZK2389" s="467"/>
      <c r="EZL2389" s="467"/>
      <c r="EZM2389" s="467"/>
      <c r="EZN2389" s="467"/>
      <c r="EZO2389" s="467"/>
      <c r="EZP2389" s="467"/>
      <c r="EZQ2389" s="467"/>
      <c r="EZR2389" s="467"/>
      <c r="EZS2389" s="467"/>
      <c r="EZT2389" s="467"/>
      <c r="EZU2389" s="467"/>
      <c r="EZV2389" s="467"/>
      <c r="EZW2389" s="467"/>
      <c r="EZX2389" s="1055"/>
      <c r="EZY2389" s="695"/>
      <c r="EZZ2389" s="696"/>
      <c r="FAA2389" s="696"/>
      <c r="FAB2389" s="697"/>
      <c r="FAC2389" s="697"/>
      <c r="FAD2389" s="473"/>
      <c r="FAE2389" s="470"/>
      <c r="FAF2389" s="470"/>
      <c r="FAG2389" s="470"/>
      <c r="FAH2389" s="677"/>
      <c r="FAI2389" s="470"/>
      <c r="FAJ2389" s="467"/>
      <c r="FAK2389" s="559"/>
      <c r="FAL2389" s="467"/>
      <c r="FAM2389" s="467"/>
      <c r="FAN2389" s="467"/>
      <c r="FAO2389" s="467"/>
      <c r="FAP2389" s="467"/>
      <c r="FAQ2389" s="467"/>
      <c r="FAR2389" s="467"/>
      <c r="FAS2389" s="467"/>
      <c r="FAT2389" s="467"/>
      <c r="FAU2389" s="467"/>
      <c r="FAV2389" s="467"/>
      <c r="FAW2389" s="467"/>
      <c r="FAX2389" s="467"/>
      <c r="FAY2389" s="467"/>
      <c r="FAZ2389" s="467"/>
      <c r="FBA2389" s="467"/>
      <c r="FBB2389" s="467"/>
      <c r="FBC2389" s="467"/>
      <c r="FBD2389" s="467"/>
      <c r="FBE2389" s="467"/>
      <c r="FBF2389" s="467"/>
      <c r="FBG2389" s="467"/>
      <c r="FBH2389" s="1055"/>
      <c r="FBI2389" s="695"/>
      <c r="FBJ2389" s="696"/>
      <c r="FBK2389" s="696"/>
      <c r="FBL2389" s="697"/>
      <c r="FBM2389" s="697"/>
      <c r="FBN2389" s="473"/>
      <c r="FBO2389" s="470"/>
      <c r="FBP2389" s="470"/>
      <c r="FBQ2389" s="470"/>
      <c r="FBR2389" s="677"/>
      <c r="FBS2389" s="470"/>
      <c r="FBT2389" s="467"/>
      <c r="FBU2389" s="559"/>
      <c r="FBV2389" s="467"/>
      <c r="FBW2389" s="467"/>
      <c r="FBX2389" s="467"/>
      <c r="FBY2389" s="467"/>
      <c r="FBZ2389" s="467"/>
      <c r="FCA2389" s="467"/>
      <c r="FCB2389" s="467"/>
      <c r="FCC2389" s="467"/>
      <c r="FCD2389" s="467"/>
      <c r="FCE2389" s="467"/>
      <c r="FCF2389" s="467"/>
      <c r="FCG2389" s="467"/>
      <c r="FCH2389" s="467"/>
      <c r="FCI2389" s="467"/>
      <c r="FCJ2389" s="467"/>
      <c r="FCK2389" s="467"/>
      <c r="FCL2389" s="467"/>
      <c r="FCM2389" s="467"/>
      <c r="FCN2389" s="467"/>
      <c r="FCO2389" s="467"/>
      <c r="FCP2389" s="467"/>
      <c r="FCQ2389" s="467"/>
      <c r="FCR2389" s="1055"/>
      <c r="FCS2389" s="695"/>
      <c r="FCT2389" s="696"/>
      <c r="FCU2389" s="696"/>
      <c r="FCV2389" s="697"/>
      <c r="FCW2389" s="697"/>
      <c r="FCX2389" s="473"/>
      <c r="FCY2389" s="470"/>
      <c r="FCZ2389" s="470"/>
      <c r="FDA2389" s="470"/>
      <c r="FDB2389" s="677"/>
      <c r="FDC2389" s="470"/>
      <c r="FDD2389" s="467"/>
      <c r="FDE2389" s="559"/>
      <c r="FDF2389" s="467"/>
      <c r="FDG2389" s="467"/>
      <c r="FDH2389" s="467"/>
      <c r="FDI2389" s="467"/>
      <c r="FDJ2389" s="467"/>
      <c r="FDK2389" s="467"/>
      <c r="FDL2389" s="467"/>
      <c r="FDM2389" s="467"/>
      <c r="FDN2389" s="467"/>
      <c r="FDO2389" s="467"/>
      <c r="FDP2389" s="467"/>
      <c r="FDQ2389" s="467"/>
      <c r="FDR2389" s="467"/>
      <c r="FDS2389" s="467"/>
      <c r="FDT2389" s="467"/>
      <c r="FDU2389" s="467"/>
      <c r="FDV2389" s="467"/>
      <c r="FDW2389" s="467"/>
      <c r="FDX2389" s="467"/>
      <c r="FDY2389" s="467"/>
      <c r="FDZ2389" s="467"/>
      <c r="FEA2389" s="467"/>
      <c r="FEB2389" s="1055"/>
      <c r="FEC2389" s="695"/>
      <c r="FED2389" s="696"/>
      <c r="FEE2389" s="696"/>
      <c r="FEF2389" s="697"/>
      <c r="FEG2389" s="697"/>
      <c r="FEH2389" s="473"/>
      <c r="FEI2389" s="470"/>
      <c r="FEJ2389" s="470"/>
      <c r="FEK2389" s="470"/>
      <c r="FEL2389" s="677"/>
      <c r="FEM2389" s="470"/>
      <c r="FEN2389" s="467"/>
      <c r="FEO2389" s="559"/>
      <c r="FEP2389" s="467"/>
      <c r="FEQ2389" s="467"/>
      <c r="FER2389" s="467"/>
      <c r="FES2389" s="467"/>
      <c r="FET2389" s="467"/>
      <c r="FEU2389" s="467"/>
      <c r="FEV2389" s="467"/>
      <c r="FEW2389" s="467"/>
      <c r="FEX2389" s="467"/>
      <c r="FEY2389" s="467"/>
      <c r="FEZ2389" s="467"/>
      <c r="FFA2389" s="467"/>
      <c r="FFB2389" s="467"/>
      <c r="FFC2389" s="467"/>
      <c r="FFD2389" s="467"/>
      <c r="FFE2389" s="467"/>
      <c r="FFF2389" s="467"/>
      <c r="FFG2389" s="467"/>
      <c r="FFH2389" s="467"/>
      <c r="FFI2389" s="467"/>
      <c r="FFJ2389" s="467"/>
      <c r="FFK2389" s="467"/>
      <c r="FFL2389" s="1055"/>
      <c r="FFM2389" s="695"/>
      <c r="FFN2389" s="696"/>
      <c r="FFO2389" s="696"/>
      <c r="FFP2389" s="697"/>
      <c r="FFQ2389" s="697"/>
      <c r="FFR2389" s="473"/>
      <c r="FFS2389" s="470"/>
      <c r="FFT2389" s="470"/>
      <c r="FFU2389" s="470"/>
      <c r="FFV2389" s="677"/>
      <c r="FFW2389" s="470"/>
      <c r="FFX2389" s="467"/>
      <c r="FFY2389" s="559"/>
      <c r="FFZ2389" s="467"/>
      <c r="FGA2389" s="467"/>
      <c r="FGB2389" s="467"/>
      <c r="FGC2389" s="467"/>
      <c r="FGD2389" s="467"/>
      <c r="FGE2389" s="467"/>
      <c r="FGF2389" s="467"/>
      <c r="FGG2389" s="467"/>
      <c r="FGH2389" s="467"/>
      <c r="FGI2389" s="467"/>
      <c r="FGJ2389" s="467"/>
      <c r="FGK2389" s="467"/>
      <c r="FGL2389" s="467"/>
      <c r="FGM2389" s="467"/>
      <c r="FGN2389" s="467"/>
      <c r="FGO2389" s="467"/>
      <c r="FGP2389" s="467"/>
      <c r="FGQ2389" s="467"/>
      <c r="FGR2389" s="467"/>
      <c r="FGS2389" s="467"/>
      <c r="FGT2389" s="467"/>
      <c r="FGU2389" s="467"/>
      <c r="FGV2389" s="1055"/>
      <c r="FGW2389" s="695"/>
      <c r="FGX2389" s="696"/>
      <c r="FGY2389" s="696"/>
      <c r="FGZ2389" s="697"/>
      <c r="FHA2389" s="697"/>
      <c r="FHB2389" s="473"/>
      <c r="FHC2389" s="470"/>
      <c r="FHD2389" s="470"/>
      <c r="FHE2389" s="470"/>
      <c r="FHF2389" s="677"/>
      <c r="FHG2389" s="470"/>
      <c r="FHH2389" s="467"/>
      <c r="FHI2389" s="559"/>
      <c r="FHJ2389" s="467"/>
      <c r="FHK2389" s="467"/>
      <c r="FHL2389" s="467"/>
      <c r="FHM2389" s="467"/>
      <c r="FHN2389" s="467"/>
      <c r="FHO2389" s="467"/>
      <c r="FHP2389" s="467"/>
      <c r="FHQ2389" s="467"/>
      <c r="FHR2389" s="467"/>
      <c r="FHS2389" s="467"/>
      <c r="FHT2389" s="467"/>
      <c r="FHU2389" s="467"/>
      <c r="FHV2389" s="467"/>
      <c r="FHW2389" s="467"/>
      <c r="FHX2389" s="467"/>
      <c r="FHY2389" s="467"/>
      <c r="FHZ2389" s="467"/>
      <c r="FIA2389" s="467"/>
      <c r="FIB2389" s="467"/>
      <c r="FIC2389" s="467"/>
      <c r="FID2389" s="467"/>
      <c r="FIE2389" s="467"/>
      <c r="FIF2389" s="1055"/>
      <c r="FIG2389" s="695"/>
      <c r="FIH2389" s="696"/>
      <c r="FII2389" s="696"/>
      <c r="FIJ2389" s="697"/>
      <c r="FIK2389" s="697"/>
      <c r="FIL2389" s="473"/>
      <c r="FIM2389" s="470"/>
      <c r="FIN2389" s="470"/>
      <c r="FIO2389" s="470"/>
      <c r="FIP2389" s="677"/>
      <c r="FIQ2389" s="470"/>
      <c r="FIR2389" s="467"/>
      <c r="FIS2389" s="559"/>
      <c r="FIT2389" s="467"/>
      <c r="FIU2389" s="467"/>
      <c r="FIV2389" s="467"/>
      <c r="FIW2389" s="467"/>
      <c r="FIX2389" s="467"/>
      <c r="FIY2389" s="467"/>
      <c r="FIZ2389" s="467"/>
      <c r="FJA2389" s="467"/>
      <c r="FJB2389" s="467"/>
      <c r="FJC2389" s="467"/>
      <c r="FJD2389" s="467"/>
      <c r="FJE2389" s="467"/>
      <c r="FJF2389" s="467"/>
      <c r="FJG2389" s="467"/>
      <c r="FJH2389" s="467"/>
      <c r="FJI2389" s="467"/>
      <c r="FJJ2389" s="467"/>
      <c r="FJK2389" s="467"/>
      <c r="FJL2389" s="467"/>
      <c r="FJM2389" s="467"/>
      <c r="FJN2389" s="467"/>
      <c r="FJO2389" s="467"/>
      <c r="FJP2389" s="1055"/>
      <c r="FJQ2389" s="695"/>
      <c r="FJR2389" s="696"/>
      <c r="FJS2389" s="696"/>
      <c r="FJT2389" s="697"/>
      <c r="FJU2389" s="697"/>
      <c r="FJV2389" s="473"/>
      <c r="FJW2389" s="470"/>
      <c r="FJX2389" s="470"/>
      <c r="FJY2389" s="470"/>
      <c r="FJZ2389" s="677"/>
      <c r="FKA2389" s="470"/>
      <c r="FKB2389" s="467"/>
      <c r="FKC2389" s="559"/>
      <c r="FKD2389" s="467"/>
      <c r="FKE2389" s="467"/>
      <c r="FKF2389" s="467"/>
      <c r="FKG2389" s="467"/>
      <c r="FKH2389" s="467"/>
      <c r="FKI2389" s="467"/>
      <c r="FKJ2389" s="467"/>
      <c r="FKK2389" s="467"/>
      <c r="FKL2389" s="467"/>
      <c r="FKM2389" s="467"/>
      <c r="FKN2389" s="467"/>
      <c r="FKO2389" s="467"/>
      <c r="FKP2389" s="467"/>
      <c r="FKQ2389" s="467"/>
      <c r="FKR2389" s="467"/>
      <c r="FKS2389" s="467"/>
      <c r="FKT2389" s="467"/>
      <c r="FKU2389" s="467"/>
      <c r="FKV2389" s="467"/>
      <c r="FKW2389" s="467"/>
      <c r="FKX2389" s="467"/>
      <c r="FKY2389" s="467"/>
      <c r="FKZ2389" s="1055"/>
      <c r="FLA2389" s="695"/>
      <c r="FLB2389" s="696"/>
      <c r="FLC2389" s="696"/>
      <c r="FLD2389" s="697"/>
      <c r="FLE2389" s="697"/>
      <c r="FLF2389" s="473"/>
      <c r="FLG2389" s="470"/>
      <c r="FLH2389" s="470"/>
      <c r="FLI2389" s="470"/>
      <c r="FLJ2389" s="677"/>
      <c r="FLK2389" s="470"/>
      <c r="FLL2389" s="467"/>
      <c r="FLM2389" s="559"/>
      <c r="FLN2389" s="467"/>
      <c r="FLO2389" s="467"/>
      <c r="FLP2389" s="467"/>
      <c r="FLQ2389" s="467"/>
      <c r="FLR2389" s="467"/>
      <c r="FLS2389" s="467"/>
      <c r="FLT2389" s="467"/>
      <c r="FLU2389" s="467"/>
      <c r="FLV2389" s="467"/>
      <c r="FLW2389" s="467"/>
      <c r="FLX2389" s="467"/>
      <c r="FLY2389" s="467"/>
      <c r="FLZ2389" s="467"/>
      <c r="FMA2389" s="467"/>
      <c r="FMB2389" s="467"/>
      <c r="FMC2389" s="467"/>
      <c r="FMD2389" s="467"/>
      <c r="FME2389" s="467"/>
      <c r="FMF2389" s="467"/>
      <c r="FMG2389" s="467"/>
      <c r="FMH2389" s="467"/>
      <c r="FMI2389" s="467"/>
      <c r="FMJ2389" s="1055"/>
      <c r="FMK2389" s="695"/>
      <c r="FML2389" s="696"/>
      <c r="FMM2389" s="696"/>
      <c r="FMN2389" s="697"/>
      <c r="FMO2389" s="697"/>
      <c r="FMP2389" s="473"/>
      <c r="FMQ2389" s="470"/>
      <c r="FMR2389" s="470"/>
      <c r="FMS2389" s="470"/>
      <c r="FMT2389" s="677"/>
      <c r="FMU2389" s="470"/>
      <c r="FMV2389" s="467"/>
      <c r="FMW2389" s="559"/>
      <c r="FMX2389" s="467"/>
      <c r="FMY2389" s="467"/>
      <c r="FMZ2389" s="467"/>
      <c r="FNA2389" s="467"/>
      <c r="FNB2389" s="467"/>
      <c r="FNC2389" s="467"/>
      <c r="FND2389" s="467"/>
      <c r="FNE2389" s="467"/>
      <c r="FNF2389" s="467"/>
      <c r="FNG2389" s="467"/>
      <c r="FNH2389" s="467"/>
      <c r="FNI2389" s="467"/>
      <c r="FNJ2389" s="467"/>
      <c r="FNK2389" s="467"/>
      <c r="FNL2389" s="467"/>
      <c r="FNM2389" s="467"/>
      <c r="FNN2389" s="467"/>
      <c r="FNO2389" s="467"/>
      <c r="FNP2389" s="467"/>
      <c r="FNQ2389" s="467"/>
      <c r="FNR2389" s="467"/>
      <c r="FNS2389" s="467"/>
      <c r="FNT2389" s="1055"/>
      <c r="FNU2389" s="695"/>
      <c r="FNV2389" s="696"/>
      <c r="FNW2389" s="696"/>
      <c r="FNX2389" s="697"/>
      <c r="FNY2389" s="697"/>
      <c r="FNZ2389" s="473"/>
      <c r="FOA2389" s="470"/>
      <c r="FOB2389" s="470"/>
      <c r="FOC2389" s="470"/>
      <c r="FOD2389" s="677"/>
      <c r="FOE2389" s="470"/>
      <c r="FOF2389" s="467"/>
      <c r="FOG2389" s="559"/>
      <c r="FOH2389" s="467"/>
      <c r="FOI2389" s="467"/>
      <c r="FOJ2389" s="467"/>
      <c r="FOK2389" s="467"/>
      <c r="FOL2389" s="467"/>
      <c r="FOM2389" s="467"/>
      <c r="FON2389" s="467"/>
      <c r="FOO2389" s="467"/>
      <c r="FOP2389" s="467"/>
      <c r="FOQ2389" s="467"/>
      <c r="FOR2389" s="467"/>
      <c r="FOS2389" s="467"/>
      <c r="FOT2389" s="467"/>
      <c r="FOU2389" s="467"/>
      <c r="FOV2389" s="467"/>
      <c r="FOW2389" s="467"/>
      <c r="FOX2389" s="467"/>
      <c r="FOY2389" s="467"/>
      <c r="FOZ2389" s="467"/>
      <c r="FPA2389" s="467"/>
      <c r="FPB2389" s="467"/>
      <c r="FPC2389" s="467"/>
      <c r="FPD2389" s="1055"/>
      <c r="FPE2389" s="695"/>
      <c r="FPF2389" s="696"/>
      <c r="FPG2389" s="696"/>
      <c r="FPH2389" s="697"/>
      <c r="FPI2389" s="697"/>
      <c r="FPJ2389" s="473"/>
      <c r="FPK2389" s="470"/>
      <c r="FPL2389" s="470"/>
      <c r="FPM2389" s="470"/>
      <c r="FPN2389" s="677"/>
      <c r="FPO2389" s="470"/>
      <c r="FPP2389" s="467"/>
      <c r="FPQ2389" s="559"/>
      <c r="FPR2389" s="467"/>
      <c r="FPS2389" s="467"/>
      <c r="FPT2389" s="467"/>
      <c r="FPU2389" s="467"/>
      <c r="FPV2389" s="467"/>
      <c r="FPW2389" s="467"/>
      <c r="FPX2389" s="467"/>
      <c r="FPY2389" s="467"/>
      <c r="FPZ2389" s="467"/>
      <c r="FQA2389" s="467"/>
      <c r="FQB2389" s="467"/>
      <c r="FQC2389" s="467"/>
      <c r="FQD2389" s="467"/>
      <c r="FQE2389" s="467"/>
      <c r="FQF2389" s="467"/>
      <c r="FQG2389" s="467"/>
      <c r="FQH2389" s="467"/>
      <c r="FQI2389" s="467"/>
      <c r="FQJ2389" s="467"/>
      <c r="FQK2389" s="467"/>
      <c r="FQL2389" s="467"/>
      <c r="FQM2389" s="467"/>
      <c r="FQN2389" s="1055"/>
      <c r="FQO2389" s="695"/>
      <c r="FQP2389" s="696"/>
      <c r="FQQ2389" s="696"/>
      <c r="FQR2389" s="697"/>
      <c r="FQS2389" s="697"/>
      <c r="FQT2389" s="473"/>
      <c r="FQU2389" s="470"/>
      <c r="FQV2389" s="470"/>
      <c r="FQW2389" s="470"/>
      <c r="FQX2389" s="677"/>
      <c r="FQY2389" s="470"/>
      <c r="FQZ2389" s="467"/>
      <c r="FRA2389" s="559"/>
      <c r="FRB2389" s="467"/>
      <c r="FRC2389" s="467"/>
      <c r="FRD2389" s="467"/>
      <c r="FRE2389" s="467"/>
      <c r="FRF2389" s="467"/>
      <c r="FRG2389" s="467"/>
      <c r="FRH2389" s="467"/>
      <c r="FRI2389" s="467"/>
      <c r="FRJ2389" s="467"/>
      <c r="FRK2389" s="467"/>
      <c r="FRL2389" s="467"/>
      <c r="FRM2389" s="467"/>
      <c r="FRN2389" s="467"/>
      <c r="FRO2389" s="467"/>
      <c r="FRP2389" s="467"/>
      <c r="FRQ2389" s="467"/>
      <c r="FRR2389" s="467"/>
      <c r="FRS2389" s="467"/>
      <c r="FRT2389" s="467"/>
      <c r="FRU2389" s="467"/>
      <c r="FRV2389" s="467"/>
      <c r="FRW2389" s="467"/>
      <c r="FRX2389" s="1055"/>
      <c r="FRY2389" s="695"/>
      <c r="FRZ2389" s="696"/>
      <c r="FSA2389" s="696"/>
      <c r="FSB2389" s="697"/>
      <c r="FSC2389" s="697"/>
      <c r="FSD2389" s="473"/>
      <c r="FSE2389" s="470"/>
      <c r="FSF2389" s="470"/>
      <c r="FSG2389" s="470"/>
      <c r="FSH2389" s="677"/>
      <c r="FSI2389" s="470"/>
      <c r="FSJ2389" s="467"/>
      <c r="FSK2389" s="559"/>
      <c r="FSL2389" s="467"/>
      <c r="FSM2389" s="467"/>
      <c r="FSN2389" s="467"/>
      <c r="FSO2389" s="467"/>
      <c r="FSP2389" s="467"/>
      <c r="FSQ2389" s="467"/>
      <c r="FSR2389" s="467"/>
      <c r="FSS2389" s="467"/>
      <c r="FST2389" s="467"/>
      <c r="FSU2389" s="467"/>
      <c r="FSV2389" s="467"/>
      <c r="FSW2389" s="467"/>
      <c r="FSX2389" s="467"/>
      <c r="FSY2389" s="467"/>
      <c r="FSZ2389" s="467"/>
      <c r="FTA2389" s="467"/>
      <c r="FTB2389" s="467"/>
      <c r="FTC2389" s="467"/>
      <c r="FTD2389" s="467"/>
      <c r="FTE2389" s="467"/>
      <c r="FTF2389" s="467"/>
      <c r="FTG2389" s="467"/>
      <c r="FTH2389" s="1055"/>
      <c r="FTI2389" s="695"/>
      <c r="FTJ2389" s="696"/>
      <c r="FTK2389" s="696"/>
      <c r="FTL2389" s="697"/>
      <c r="FTM2389" s="697"/>
      <c r="FTN2389" s="473"/>
      <c r="FTO2389" s="470"/>
      <c r="FTP2389" s="470"/>
      <c r="FTQ2389" s="470"/>
      <c r="FTR2389" s="677"/>
      <c r="FTS2389" s="470"/>
      <c r="FTT2389" s="467"/>
      <c r="FTU2389" s="559"/>
      <c r="FTV2389" s="467"/>
      <c r="FTW2389" s="467"/>
      <c r="FTX2389" s="467"/>
      <c r="FTY2389" s="467"/>
      <c r="FTZ2389" s="467"/>
      <c r="FUA2389" s="467"/>
      <c r="FUB2389" s="467"/>
      <c r="FUC2389" s="467"/>
      <c r="FUD2389" s="467"/>
      <c r="FUE2389" s="467"/>
      <c r="FUF2389" s="467"/>
      <c r="FUG2389" s="467"/>
      <c r="FUH2389" s="467"/>
      <c r="FUI2389" s="467"/>
      <c r="FUJ2389" s="467"/>
      <c r="FUK2389" s="467"/>
      <c r="FUL2389" s="467"/>
      <c r="FUM2389" s="467"/>
      <c r="FUN2389" s="467"/>
      <c r="FUO2389" s="467"/>
      <c r="FUP2389" s="467"/>
      <c r="FUQ2389" s="467"/>
      <c r="FUR2389" s="1055"/>
      <c r="FUS2389" s="695"/>
      <c r="FUT2389" s="696"/>
      <c r="FUU2389" s="696"/>
      <c r="FUV2389" s="697"/>
      <c r="FUW2389" s="697"/>
      <c r="FUX2389" s="473"/>
      <c r="FUY2389" s="470"/>
      <c r="FUZ2389" s="470"/>
      <c r="FVA2389" s="470"/>
      <c r="FVB2389" s="677"/>
      <c r="FVC2389" s="470"/>
      <c r="FVD2389" s="467"/>
      <c r="FVE2389" s="559"/>
      <c r="FVF2389" s="467"/>
      <c r="FVG2389" s="467"/>
      <c r="FVH2389" s="467"/>
      <c r="FVI2389" s="467"/>
      <c r="FVJ2389" s="467"/>
      <c r="FVK2389" s="467"/>
      <c r="FVL2389" s="467"/>
      <c r="FVM2389" s="467"/>
      <c r="FVN2389" s="467"/>
      <c r="FVO2389" s="467"/>
      <c r="FVP2389" s="467"/>
      <c r="FVQ2389" s="467"/>
      <c r="FVR2389" s="467"/>
      <c r="FVS2389" s="467"/>
      <c r="FVT2389" s="467"/>
      <c r="FVU2389" s="467"/>
      <c r="FVV2389" s="467"/>
      <c r="FVW2389" s="467"/>
      <c r="FVX2389" s="467"/>
      <c r="FVY2389" s="467"/>
      <c r="FVZ2389" s="467"/>
      <c r="FWA2389" s="467"/>
      <c r="FWB2389" s="1055"/>
      <c r="FWC2389" s="695"/>
      <c r="FWD2389" s="696"/>
      <c r="FWE2389" s="696"/>
      <c r="FWF2389" s="697"/>
      <c r="FWG2389" s="697"/>
      <c r="FWH2389" s="473"/>
      <c r="FWI2389" s="470"/>
      <c r="FWJ2389" s="470"/>
      <c r="FWK2389" s="470"/>
      <c r="FWL2389" s="677"/>
      <c r="FWM2389" s="470"/>
      <c r="FWN2389" s="467"/>
      <c r="FWO2389" s="559"/>
      <c r="FWP2389" s="467"/>
      <c r="FWQ2389" s="467"/>
      <c r="FWR2389" s="467"/>
      <c r="FWS2389" s="467"/>
      <c r="FWT2389" s="467"/>
      <c r="FWU2389" s="467"/>
      <c r="FWV2389" s="467"/>
      <c r="FWW2389" s="467"/>
      <c r="FWX2389" s="467"/>
      <c r="FWY2389" s="467"/>
      <c r="FWZ2389" s="467"/>
      <c r="FXA2389" s="467"/>
      <c r="FXB2389" s="467"/>
      <c r="FXC2389" s="467"/>
      <c r="FXD2389" s="467"/>
      <c r="FXE2389" s="467"/>
      <c r="FXF2389" s="467"/>
      <c r="FXG2389" s="467"/>
      <c r="FXH2389" s="467"/>
      <c r="FXI2389" s="467"/>
      <c r="FXJ2389" s="467"/>
      <c r="FXK2389" s="467"/>
      <c r="FXL2389" s="1055"/>
      <c r="FXM2389" s="695"/>
      <c r="FXN2389" s="696"/>
      <c r="FXO2389" s="696"/>
      <c r="FXP2389" s="697"/>
      <c r="FXQ2389" s="697"/>
      <c r="FXR2389" s="473"/>
      <c r="FXS2389" s="470"/>
      <c r="FXT2389" s="470"/>
      <c r="FXU2389" s="470"/>
      <c r="FXV2389" s="677"/>
      <c r="FXW2389" s="470"/>
      <c r="FXX2389" s="467"/>
      <c r="FXY2389" s="559"/>
      <c r="FXZ2389" s="467"/>
      <c r="FYA2389" s="467"/>
      <c r="FYB2389" s="467"/>
      <c r="FYC2389" s="467"/>
      <c r="FYD2389" s="467"/>
      <c r="FYE2389" s="467"/>
      <c r="FYF2389" s="467"/>
      <c r="FYG2389" s="467"/>
      <c r="FYH2389" s="467"/>
      <c r="FYI2389" s="467"/>
      <c r="FYJ2389" s="467"/>
      <c r="FYK2389" s="467"/>
      <c r="FYL2389" s="467"/>
      <c r="FYM2389" s="467"/>
      <c r="FYN2389" s="467"/>
      <c r="FYO2389" s="467"/>
      <c r="FYP2389" s="467"/>
      <c r="FYQ2389" s="467"/>
      <c r="FYR2389" s="467"/>
      <c r="FYS2389" s="467"/>
      <c r="FYT2389" s="467"/>
      <c r="FYU2389" s="467"/>
      <c r="FYV2389" s="1055"/>
      <c r="FYW2389" s="695"/>
      <c r="FYX2389" s="696"/>
      <c r="FYY2389" s="696"/>
      <c r="FYZ2389" s="697"/>
      <c r="FZA2389" s="697"/>
      <c r="FZB2389" s="473"/>
      <c r="FZC2389" s="470"/>
      <c r="FZD2389" s="470"/>
      <c r="FZE2389" s="470"/>
      <c r="FZF2389" s="677"/>
      <c r="FZG2389" s="470"/>
      <c r="FZH2389" s="467"/>
      <c r="FZI2389" s="559"/>
      <c r="FZJ2389" s="467"/>
      <c r="FZK2389" s="467"/>
      <c r="FZL2389" s="467"/>
      <c r="FZM2389" s="467"/>
      <c r="FZN2389" s="467"/>
      <c r="FZO2389" s="467"/>
      <c r="FZP2389" s="467"/>
      <c r="FZQ2389" s="467"/>
      <c r="FZR2389" s="467"/>
      <c r="FZS2389" s="467"/>
      <c r="FZT2389" s="467"/>
      <c r="FZU2389" s="467"/>
      <c r="FZV2389" s="467"/>
      <c r="FZW2389" s="467"/>
      <c r="FZX2389" s="467"/>
      <c r="FZY2389" s="467"/>
      <c r="FZZ2389" s="467"/>
      <c r="GAA2389" s="467"/>
      <c r="GAB2389" s="467"/>
      <c r="GAC2389" s="467"/>
      <c r="GAD2389" s="467"/>
      <c r="GAE2389" s="467"/>
      <c r="GAF2389" s="1055"/>
      <c r="GAG2389" s="695"/>
      <c r="GAH2389" s="696"/>
      <c r="GAI2389" s="696"/>
      <c r="GAJ2389" s="697"/>
      <c r="GAK2389" s="697"/>
      <c r="GAL2389" s="473"/>
      <c r="GAM2389" s="470"/>
      <c r="GAN2389" s="470"/>
      <c r="GAO2389" s="470"/>
      <c r="GAP2389" s="677"/>
      <c r="GAQ2389" s="470"/>
      <c r="GAR2389" s="467"/>
      <c r="GAS2389" s="559"/>
      <c r="GAT2389" s="467"/>
      <c r="GAU2389" s="467"/>
      <c r="GAV2389" s="467"/>
      <c r="GAW2389" s="467"/>
      <c r="GAX2389" s="467"/>
      <c r="GAY2389" s="467"/>
      <c r="GAZ2389" s="467"/>
      <c r="GBA2389" s="467"/>
      <c r="GBB2389" s="467"/>
      <c r="GBC2389" s="467"/>
      <c r="GBD2389" s="467"/>
      <c r="GBE2389" s="467"/>
      <c r="GBF2389" s="467"/>
      <c r="GBG2389" s="467"/>
      <c r="GBH2389" s="467"/>
      <c r="GBI2389" s="467"/>
      <c r="GBJ2389" s="467"/>
      <c r="GBK2389" s="467"/>
      <c r="GBL2389" s="467"/>
      <c r="GBM2389" s="467"/>
      <c r="GBN2389" s="467"/>
      <c r="GBO2389" s="467"/>
      <c r="GBP2389" s="1055"/>
      <c r="GBQ2389" s="695"/>
      <c r="GBR2389" s="696"/>
      <c r="GBS2389" s="696"/>
      <c r="GBT2389" s="697"/>
      <c r="GBU2389" s="697"/>
      <c r="GBV2389" s="473"/>
      <c r="GBW2389" s="470"/>
      <c r="GBX2389" s="470"/>
      <c r="GBY2389" s="470"/>
      <c r="GBZ2389" s="677"/>
      <c r="GCA2389" s="470"/>
      <c r="GCB2389" s="467"/>
      <c r="GCC2389" s="559"/>
      <c r="GCD2389" s="467"/>
      <c r="GCE2389" s="467"/>
      <c r="GCF2389" s="467"/>
      <c r="GCG2389" s="467"/>
      <c r="GCH2389" s="467"/>
      <c r="GCI2389" s="467"/>
      <c r="GCJ2389" s="467"/>
      <c r="GCK2389" s="467"/>
      <c r="GCL2389" s="467"/>
      <c r="GCM2389" s="467"/>
      <c r="GCN2389" s="467"/>
      <c r="GCO2389" s="467"/>
      <c r="GCP2389" s="467"/>
      <c r="GCQ2389" s="467"/>
      <c r="GCR2389" s="467"/>
      <c r="GCS2389" s="467"/>
      <c r="GCT2389" s="467"/>
      <c r="GCU2389" s="467"/>
      <c r="GCV2389" s="467"/>
      <c r="GCW2389" s="467"/>
      <c r="GCX2389" s="467"/>
      <c r="GCY2389" s="467"/>
      <c r="GCZ2389" s="1055"/>
      <c r="GDA2389" s="695"/>
      <c r="GDB2389" s="696"/>
      <c r="GDC2389" s="696"/>
      <c r="GDD2389" s="697"/>
      <c r="GDE2389" s="697"/>
      <c r="GDF2389" s="473"/>
      <c r="GDG2389" s="470"/>
      <c r="GDH2389" s="470"/>
      <c r="GDI2389" s="470"/>
      <c r="GDJ2389" s="677"/>
      <c r="GDK2389" s="470"/>
      <c r="GDL2389" s="467"/>
      <c r="GDM2389" s="559"/>
      <c r="GDN2389" s="467"/>
      <c r="GDO2389" s="467"/>
      <c r="GDP2389" s="467"/>
      <c r="GDQ2389" s="467"/>
      <c r="GDR2389" s="467"/>
      <c r="GDS2389" s="467"/>
      <c r="GDT2389" s="467"/>
      <c r="GDU2389" s="467"/>
      <c r="GDV2389" s="467"/>
      <c r="GDW2389" s="467"/>
      <c r="GDX2389" s="467"/>
      <c r="GDY2389" s="467"/>
      <c r="GDZ2389" s="467"/>
      <c r="GEA2389" s="467"/>
      <c r="GEB2389" s="467"/>
      <c r="GEC2389" s="467"/>
      <c r="GED2389" s="467"/>
      <c r="GEE2389" s="467"/>
      <c r="GEF2389" s="467"/>
      <c r="GEG2389" s="467"/>
      <c r="GEH2389" s="467"/>
      <c r="GEI2389" s="467"/>
      <c r="GEJ2389" s="1055"/>
      <c r="GEK2389" s="695"/>
      <c r="GEL2389" s="696"/>
      <c r="GEM2389" s="696"/>
      <c r="GEN2389" s="697"/>
      <c r="GEO2389" s="697"/>
      <c r="GEP2389" s="473"/>
      <c r="GEQ2389" s="470"/>
      <c r="GER2389" s="470"/>
      <c r="GES2389" s="470"/>
      <c r="GET2389" s="677"/>
      <c r="GEU2389" s="470"/>
      <c r="GEV2389" s="467"/>
      <c r="GEW2389" s="559"/>
      <c r="GEX2389" s="467"/>
      <c r="GEY2389" s="467"/>
      <c r="GEZ2389" s="467"/>
      <c r="GFA2389" s="467"/>
      <c r="GFB2389" s="467"/>
      <c r="GFC2389" s="467"/>
      <c r="GFD2389" s="467"/>
      <c r="GFE2389" s="467"/>
      <c r="GFF2389" s="467"/>
      <c r="GFG2389" s="467"/>
      <c r="GFH2389" s="467"/>
      <c r="GFI2389" s="467"/>
      <c r="GFJ2389" s="467"/>
      <c r="GFK2389" s="467"/>
      <c r="GFL2389" s="467"/>
      <c r="GFM2389" s="467"/>
      <c r="GFN2389" s="467"/>
      <c r="GFO2389" s="467"/>
      <c r="GFP2389" s="467"/>
      <c r="GFQ2389" s="467"/>
      <c r="GFR2389" s="467"/>
      <c r="GFS2389" s="467"/>
      <c r="GFT2389" s="1055"/>
      <c r="GFU2389" s="695"/>
      <c r="GFV2389" s="696"/>
      <c r="GFW2389" s="696"/>
      <c r="GFX2389" s="697"/>
      <c r="GFY2389" s="697"/>
      <c r="GFZ2389" s="473"/>
      <c r="GGA2389" s="470"/>
      <c r="GGB2389" s="470"/>
      <c r="GGC2389" s="470"/>
      <c r="GGD2389" s="677"/>
      <c r="GGE2389" s="470"/>
      <c r="GGF2389" s="467"/>
      <c r="GGG2389" s="559"/>
      <c r="GGH2389" s="467"/>
      <c r="GGI2389" s="467"/>
      <c r="GGJ2389" s="467"/>
      <c r="GGK2389" s="467"/>
      <c r="GGL2389" s="467"/>
      <c r="GGM2389" s="467"/>
      <c r="GGN2389" s="467"/>
      <c r="GGO2389" s="467"/>
      <c r="GGP2389" s="467"/>
      <c r="GGQ2389" s="467"/>
      <c r="GGR2389" s="467"/>
      <c r="GGS2389" s="467"/>
      <c r="GGT2389" s="467"/>
      <c r="GGU2389" s="467"/>
      <c r="GGV2389" s="467"/>
      <c r="GGW2389" s="467"/>
      <c r="GGX2389" s="467"/>
      <c r="GGY2389" s="467"/>
      <c r="GGZ2389" s="467"/>
      <c r="GHA2389" s="467"/>
      <c r="GHB2389" s="467"/>
      <c r="GHC2389" s="467"/>
      <c r="GHD2389" s="1055"/>
      <c r="GHE2389" s="695"/>
      <c r="GHF2389" s="696"/>
      <c r="GHG2389" s="696"/>
      <c r="GHH2389" s="697"/>
      <c r="GHI2389" s="697"/>
      <c r="GHJ2389" s="473"/>
      <c r="GHK2389" s="470"/>
      <c r="GHL2389" s="470"/>
      <c r="GHM2389" s="470"/>
      <c r="GHN2389" s="677"/>
      <c r="GHO2389" s="470"/>
      <c r="GHP2389" s="467"/>
      <c r="GHQ2389" s="559"/>
      <c r="GHR2389" s="467"/>
      <c r="GHS2389" s="467"/>
      <c r="GHT2389" s="467"/>
      <c r="GHU2389" s="467"/>
      <c r="GHV2389" s="467"/>
      <c r="GHW2389" s="467"/>
      <c r="GHX2389" s="467"/>
      <c r="GHY2389" s="467"/>
      <c r="GHZ2389" s="467"/>
      <c r="GIA2389" s="467"/>
      <c r="GIB2389" s="467"/>
      <c r="GIC2389" s="467"/>
      <c r="GID2389" s="467"/>
      <c r="GIE2389" s="467"/>
      <c r="GIF2389" s="467"/>
      <c r="GIG2389" s="467"/>
      <c r="GIH2389" s="467"/>
      <c r="GII2389" s="467"/>
      <c r="GIJ2389" s="467"/>
      <c r="GIK2389" s="467"/>
      <c r="GIL2389" s="467"/>
      <c r="GIM2389" s="467"/>
      <c r="GIN2389" s="1055"/>
      <c r="GIO2389" s="695"/>
      <c r="GIP2389" s="696"/>
      <c r="GIQ2389" s="696"/>
      <c r="GIR2389" s="697"/>
      <c r="GIS2389" s="697"/>
      <c r="GIT2389" s="473"/>
      <c r="GIU2389" s="470"/>
      <c r="GIV2389" s="470"/>
      <c r="GIW2389" s="470"/>
      <c r="GIX2389" s="677"/>
      <c r="GIY2389" s="470"/>
      <c r="GIZ2389" s="467"/>
      <c r="GJA2389" s="559"/>
      <c r="GJB2389" s="467"/>
      <c r="GJC2389" s="467"/>
      <c r="GJD2389" s="467"/>
      <c r="GJE2389" s="467"/>
      <c r="GJF2389" s="467"/>
      <c r="GJG2389" s="467"/>
      <c r="GJH2389" s="467"/>
      <c r="GJI2389" s="467"/>
      <c r="GJJ2389" s="467"/>
      <c r="GJK2389" s="467"/>
      <c r="GJL2389" s="467"/>
      <c r="GJM2389" s="467"/>
      <c r="GJN2389" s="467"/>
      <c r="GJO2389" s="467"/>
      <c r="GJP2389" s="467"/>
      <c r="GJQ2389" s="467"/>
      <c r="GJR2389" s="467"/>
      <c r="GJS2389" s="467"/>
      <c r="GJT2389" s="467"/>
      <c r="GJU2389" s="467"/>
      <c r="GJV2389" s="467"/>
      <c r="GJW2389" s="467"/>
      <c r="GJX2389" s="1055"/>
      <c r="GJY2389" s="695"/>
      <c r="GJZ2389" s="696"/>
      <c r="GKA2389" s="696"/>
      <c r="GKB2389" s="697"/>
      <c r="GKC2389" s="697"/>
      <c r="GKD2389" s="473"/>
      <c r="GKE2389" s="470"/>
      <c r="GKF2389" s="470"/>
      <c r="GKG2389" s="470"/>
      <c r="GKH2389" s="677"/>
      <c r="GKI2389" s="470"/>
      <c r="GKJ2389" s="467"/>
      <c r="GKK2389" s="559"/>
      <c r="GKL2389" s="467"/>
      <c r="GKM2389" s="467"/>
      <c r="GKN2389" s="467"/>
      <c r="GKO2389" s="467"/>
      <c r="GKP2389" s="467"/>
      <c r="GKQ2389" s="467"/>
      <c r="GKR2389" s="467"/>
      <c r="GKS2389" s="467"/>
      <c r="GKT2389" s="467"/>
      <c r="GKU2389" s="467"/>
      <c r="GKV2389" s="467"/>
      <c r="GKW2389" s="467"/>
      <c r="GKX2389" s="467"/>
      <c r="GKY2389" s="467"/>
      <c r="GKZ2389" s="467"/>
      <c r="GLA2389" s="467"/>
      <c r="GLB2389" s="467"/>
      <c r="GLC2389" s="467"/>
      <c r="GLD2389" s="467"/>
      <c r="GLE2389" s="467"/>
      <c r="GLF2389" s="467"/>
      <c r="GLG2389" s="467"/>
      <c r="GLH2389" s="1055"/>
      <c r="GLI2389" s="695"/>
      <c r="GLJ2389" s="696"/>
      <c r="GLK2389" s="696"/>
      <c r="GLL2389" s="697"/>
      <c r="GLM2389" s="697"/>
      <c r="GLN2389" s="473"/>
      <c r="GLO2389" s="470"/>
      <c r="GLP2389" s="470"/>
      <c r="GLQ2389" s="470"/>
      <c r="GLR2389" s="677"/>
      <c r="GLS2389" s="470"/>
      <c r="GLT2389" s="467"/>
      <c r="GLU2389" s="559"/>
      <c r="GLV2389" s="467"/>
      <c r="GLW2389" s="467"/>
      <c r="GLX2389" s="467"/>
      <c r="GLY2389" s="467"/>
      <c r="GLZ2389" s="467"/>
      <c r="GMA2389" s="467"/>
      <c r="GMB2389" s="467"/>
      <c r="GMC2389" s="467"/>
      <c r="GMD2389" s="467"/>
      <c r="GME2389" s="467"/>
      <c r="GMF2389" s="467"/>
      <c r="GMG2389" s="467"/>
      <c r="GMH2389" s="467"/>
      <c r="GMI2389" s="467"/>
      <c r="GMJ2389" s="467"/>
      <c r="GMK2389" s="467"/>
      <c r="GML2389" s="467"/>
      <c r="GMM2389" s="467"/>
      <c r="GMN2389" s="467"/>
      <c r="GMO2389" s="467"/>
      <c r="GMP2389" s="467"/>
      <c r="GMQ2389" s="467"/>
      <c r="GMR2389" s="1055"/>
      <c r="GMS2389" s="695"/>
      <c r="GMT2389" s="696"/>
      <c r="GMU2389" s="696"/>
      <c r="GMV2389" s="697"/>
      <c r="GMW2389" s="697"/>
      <c r="GMX2389" s="473"/>
      <c r="GMY2389" s="470"/>
      <c r="GMZ2389" s="470"/>
      <c r="GNA2389" s="470"/>
      <c r="GNB2389" s="677"/>
      <c r="GNC2389" s="470"/>
      <c r="GND2389" s="467"/>
      <c r="GNE2389" s="559"/>
      <c r="GNF2389" s="467"/>
      <c r="GNG2389" s="467"/>
      <c r="GNH2389" s="467"/>
      <c r="GNI2389" s="467"/>
      <c r="GNJ2389" s="467"/>
      <c r="GNK2389" s="467"/>
      <c r="GNL2389" s="467"/>
      <c r="GNM2389" s="467"/>
      <c r="GNN2389" s="467"/>
      <c r="GNO2389" s="467"/>
      <c r="GNP2389" s="467"/>
      <c r="GNQ2389" s="467"/>
      <c r="GNR2389" s="467"/>
      <c r="GNS2389" s="467"/>
      <c r="GNT2389" s="467"/>
      <c r="GNU2389" s="467"/>
      <c r="GNV2389" s="467"/>
      <c r="GNW2389" s="467"/>
      <c r="GNX2389" s="467"/>
      <c r="GNY2389" s="467"/>
      <c r="GNZ2389" s="467"/>
      <c r="GOA2389" s="467"/>
      <c r="GOB2389" s="1055"/>
      <c r="GOC2389" s="695"/>
      <c r="GOD2389" s="696"/>
      <c r="GOE2389" s="696"/>
      <c r="GOF2389" s="697"/>
      <c r="GOG2389" s="697"/>
      <c r="GOH2389" s="473"/>
      <c r="GOI2389" s="470"/>
      <c r="GOJ2389" s="470"/>
      <c r="GOK2389" s="470"/>
      <c r="GOL2389" s="677"/>
      <c r="GOM2389" s="470"/>
      <c r="GON2389" s="467"/>
      <c r="GOO2389" s="559"/>
      <c r="GOP2389" s="467"/>
      <c r="GOQ2389" s="467"/>
      <c r="GOR2389" s="467"/>
      <c r="GOS2389" s="467"/>
      <c r="GOT2389" s="467"/>
      <c r="GOU2389" s="467"/>
      <c r="GOV2389" s="467"/>
      <c r="GOW2389" s="467"/>
      <c r="GOX2389" s="467"/>
      <c r="GOY2389" s="467"/>
      <c r="GOZ2389" s="467"/>
      <c r="GPA2389" s="467"/>
      <c r="GPB2389" s="467"/>
      <c r="GPC2389" s="467"/>
      <c r="GPD2389" s="467"/>
      <c r="GPE2389" s="467"/>
      <c r="GPF2389" s="467"/>
      <c r="GPG2389" s="467"/>
      <c r="GPH2389" s="467"/>
      <c r="GPI2389" s="467"/>
      <c r="GPJ2389" s="467"/>
      <c r="GPK2389" s="467"/>
      <c r="GPL2389" s="1055"/>
      <c r="GPM2389" s="695"/>
      <c r="GPN2389" s="696"/>
      <c r="GPO2389" s="696"/>
      <c r="GPP2389" s="697"/>
      <c r="GPQ2389" s="697"/>
      <c r="GPR2389" s="473"/>
      <c r="GPS2389" s="470"/>
      <c r="GPT2389" s="470"/>
      <c r="GPU2389" s="470"/>
      <c r="GPV2389" s="677"/>
      <c r="GPW2389" s="470"/>
      <c r="GPX2389" s="467"/>
      <c r="GPY2389" s="559"/>
      <c r="GPZ2389" s="467"/>
      <c r="GQA2389" s="467"/>
      <c r="GQB2389" s="467"/>
      <c r="GQC2389" s="467"/>
      <c r="GQD2389" s="467"/>
      <c r="GQE2389" s="467"/>
      <c r="GQF2389" s="467"/>
      <c r="GQG2389" s="467"/>
      <c r="GQH2389" s="467"/>
      <c r="GQI2389" s="467"/>
      <c r="GQJ2389" s="467"/>
      <c r="GQK2389" s="467"/>
      <c r="GQL2389" s="467"/>
      <c r="GQM2389" s="467"/>
      <c r="GQN2389" s="467"/>
      <c r="GQO2389" s="467"/>
      <c r="GQP2389" s="467"/>
      <c r="GQQ2389" s="467"/>
      <c r="GQR2389" s="467"/>
      <c r="GQS2389" s="467"/>
      <c r="GQT2389" s="467"/>
      <c r="GQU2389" s="467"/>
      <c r="GQV2389" s="1055"/>
      <c r="GQW2389" s="695"/>
      <c r="GQX2389" s="696"/>
      <c r="GQY2389" s="696"/>
      <c r="GQZ2389" s="697"/>
      <c r="GRA2389" s="697"/>
      <c r="GRB2389" s="473"/>
      <c r="GRC2389" s="470"/>
      <c r="GRD2389" s="470"/>
      <c r="GRE2389" s="470"/>
      <c r="GRF2389" s="677"/>
      <c r="GRG2389" s="470"/>
      <c r="GRH2389" s="467"/>
      <c r="GRI2389" s="559"/>
      <c r="GRJ2389" s="467"/>
      <c r="GRK2389" s="467"/>
      <c r="GRL2389" s="467"/>
      <c r="GRM2389" s="467"/>
      <c r="GRN2389" s="467"/>
      <c r="GRO2389" s="467"/>
      <c r="GRP2389" s="467"/>
      <c r="GRQ2389" s="467"/>
      <c r="GRR2389" s="467"/>
      <c r="GRS2389" s="467"/>
      <c r="GRT2389" s="467"/>
      <c r="GRU2389" s="467"/>
      <c r="GRV2389" s="467"/>
      <c r="GRW2389" s="467"/>
      <c r="GRX2389" s="467"/>
      <c r="GRY2389" s="467"/>
      <c r="GRZ2389" s="467"/>
      <c r="GSA2389" s="467"/>
      <c r="GSB2389" s="467"/>
      <c r="GSC2389" s="467"/>
      <c r="GSD2389" s="467"/>
      <c r="GSE2389" s="467"/>
      <c r="GSF2389" s="1055"/>
      <c r="GSG2389" s="695"/>
      <c r="GSH2389" s="696"/>
      <c r="GSI2389" s="696"/>
      <c r="GSJ2389" s="697"/>
      <c r="GSK2389" s="697"/>
      <c r="GSL2389" s="473"/>
      <c r="GSM2389" s="470"/>
      <c r="GSN2389" s="470"/>
      <c r="GSO2389" s="470"/>
      <c r="GSP2389" s="677"/>
      <c r="GSQ2389" s="470"/>
      <c r="GSR2389" s="467"/>
      <c r="GSS2389" s="559"/>
      <c r="GST2389" s="467"/>
      <c r="GSU2389" s="467"/>
      <c r="GSV2389" s="467"/>
      <c r="GSW2389" s="467"/>
      <c r="GSX2389" s="467"/>
      <c r="GSY2389" s="467"/>
      <c r="GSZ2389" s="467"/>
      <c r="GTA2389" s="467"/>
      <c r="GTB2389" s="467"/>
      <c r="GTC2389" s="467"/>
      <c r="GTD2389" s="467"/>
      <c r="GTE2389" s="467"/>
      <c r="GTF2389" s="467"/>
      <c r="GTG2389" s="467"/>
      <c r="GTH2389" s="467"/>
      <c r="GTI2389" s="467"/>
      <c r="GTJ2389" s="467"/>
      <c r="GTK2389" s="467"/>
      <c r="GTL2389" s="467"/>
      <c r="GTM2389" s="467"/>
      <c r="GTN2389" s="467"/>
      <c r="GTO2389" s="467"/>
      <c r="GTP2389" s="1055"/>
      <c r="GTQ2389" s="695"/>
      <c r="GTR2389" s="696"/>
      <c r="GTS2389" s="696"/>
      <c r="GTT2389" s="697"/>
      <c r="GTU2389" s="697"/>
      <c r="GTV2389" s="473"/>
      <c r="GTW2389" s="470"/>
      <c r="GTX2389" s="470"/>
      <c r="GTY2389" s="470"/>
      <c r="GTZ2389" s="677"/>
      <c r="GUA2389" s="470"/>
      <c r="GUB2389" s="467"/>
      <c r="GUC2389" s="559"/>
      <c r="GUD2389" s="467"/>
      <c r="GUE2389" s="467"/>
      <c r="GUF2389" s="467"/>
      <c r="GUG2389" s="467"/>
      <c r="GUH2389" s="467"/>
      <c r="GUI2389" s="467"/>
      <c r="GUJ2389" s="467"/>
      <c r="GUK2389" s="467"/>
      <c r="GUL2389" s="467"/>
      <c r="GUM2389" s="467"/>
      <c r="GUN2389" s="467"/>
      <c r="GUO2389" s="467"/>
      <c r="GUP2389" s="467"/>
      <c r="GUQ2389" s="467"/>
      <c r="GUR2389" s="467"/>
      <c r="GUS2389" s="467"/>
      <c r="GUT2389" s="467"/>
      <c r="GUU2389" s="467"/>
      <c r="GUV2389" s="467"/>
      <c r="GUW2389" s="467"/>
      <c r="GUX2389" s="467"/>
      <c r="GUY2389" s="467"/>
      <c r="GUZ2389" s="1055"/>
      <c r="GVA2389" s="695"/>
      <c r="GVB2389" s="696"/>
      <c r="GVC2389" s="696"/>
      <c r="GVD2389" s="697"/>
      <c r="GVE2389" s="697"/>
      <c r="GVF2389" s="473"/>
      <c r="GVG2389" s="470"/>
      <c r="GVH2389" s="470"/>
      <c r="GVI2389" s="470"/>
      <c r="GVJ2389" s="677"/>
      <c r="GVK2389" s="470"/>
      <c r="GVL2389" s="467"/>
      <c r="GVM2389" s="559"/>
      <c r="GVN2389" s="467"/>
      <c r="GVO2389" s="467"/>
      <c r="GVP2389" s="467"/>
      <c r="GVQ2389" s="467"/>
      <c r="GVR2389" s="467"/>
      <c r="GVS2389" s="467"/>
      <c r="GVT2389" s="467"/>
      <c r="GVU2389" s="467"/>
      <c r="GVV2389" s="467"/>
      <c r="GVW2389" s="467"/>
      <c r="GVX2389" s="467"/>
      <c r="GVY2389" s="467"/>
      <c r="GVZ2389" s="467"/>
      <c r="GWA2389" s="467"/>
      <c r="GWB2389" s="467"/>
      <c r="GWC2389" s="467"/>
      <c r="GWD2389" s="467"/>
      <c r="GWE2389" s="467"/>
      <c r="GWF2389" s="467"/>
      <c r="GWG2389" s="467"/>
      <c r="GWH2389" s="467"/>
      <c r="GWI2389" s="467"/>
      <c r="GWJ2389" s="1055"/>
      <c r="GWK2389" s="695"/>
      <c r="GWL2389" s="696"/>
      <c r="GWM2389" s="696"/>
      <c r="GWN2389" s="697"/>
      <c r="GWO2389" s="697"/>
      <c r="GWP2389" s="473"/>
      <c r="GWQ2389" s="470"/>
      <c r="GWR2389" s="470"/>
      <c r="GWS2389" s="470"/>
      <c r="GWT2389" s="677"/>
      <c r="GWU2389" s="470"/>
      <c r="GWV2389" s="467"/>
      <c r="GWW2389" s="559"/>
      <c r="GWX2389" s="467"/>
      <c r="GWY2389" s="467"/>
      <c r="GWZ2389" s="467"/>
      <c r="GXA2389" s="467"/>
      <c r="GXB2389" s="467"/>
      <c r="GXC2389" s="467"/>
      <c r="GXD2389" s="467"/>
      <c r="GXE2389" s="467"/>
      <c r="GXF2389" s="467"/>
      <c r="GXG2389" s="467"/>
      <c r="GXH2389" s="467"/>
      <c r="GXI2389" s="467"/>
      <c r="GXJ2389" s="467"/>
      <c r="GXK2389" s="467"/>
      <c r="GXL2389" s="467"/>
      <c r="GXM2389" s="467"/>
      <c r="GXN2389" s="467"/>
      <c r="GXO2389" s="467"/>
      <c r="GXP2389" s="467"/>
      <c r="GXQ2389" s="467"/>
      <c r="GXR2389" s="467"/>
      <c r="GXS2389" s="467"/>
      <c r="GXT2389" s="1055"/>
      <c r="GXU2389" s="695"/>
      <c r="GXV2389" s="696"/>
      <c r="GXW2389" s="696"/>
      <c r="GXX2389" s="697"/>
      <c r="GXY2389" s="697"/>
      <c r="GXZ2389" s="473"/>
      <c r="GYA2389" s="470"/>
      <c r="GYB2389" s="470"/>
      <c r="GYC2389" s="470"/>
      <c r="GYD2389" s="677"/>
      <c r="GYE2389" s="470"/>
      <c r="GYF2389" s="467"/>
      <c r="GYG2389" s="559"/>
      <c r="GYH2389" s="467"/>
      <c r="GYI2389" s="467"/>
      <c r="GYJ2389" s="467"/>
      <c r="GYK2389" s="467"/>
      <c r="GYL2389" s="467"/>
      <c r="GYM2389" s="467"/>
      <c r="GYN2389" s="467"/>
      <c r="GYO2389" s="467"/>
      <c r="GYP2389" s="467"/>
      <c r="GYQ2389" s="467"/>
      <c r="GYR2389" s="467"/>
      <c r="GYS2389" s="467"/>
      <c r="GYT2389" s="467"/>
      <c r="GYU2389" s="467"/>
      <c r="GYV2389" s="467"/>
      <c r="GYW2389" s="467"/>
      <c r="GYX2389" s="467"/>
      <c r="GYY2389" s="467"/>
      <c r="GYZ2389" s="467"/>
      <c r="GZA2389" s="467"/>
      <c r="GZB2389" s="467"/>
      <c r="GZC2389" s="467"/>
      <c r="GZD2389" s="1055"/>
      <c r="GZE2389" s="695"/>
      <c r="GZF2389" s="696"/>
      <c r="GZG2389" s="696"/>
      <c r="GZH2389" s="697"/>
      <c r="GZI2389" s="697"/>
      <c r="GZJ2389" s="473"/>
      <c r="GZK2389" s="470"/>
      <c r="GZL2389" s="470"/>
      <c r="GZM2389" s="470"/>
      <c r="GZN2389" s="677"/>
      <c r="GZO2389" s="470"/>
      <c r="GZP2389" s="467"/>
      <c r="GZQ2389" s="559"/>
      <c r="GZR2389" s="467"/>
      <c r="GZS2389" s="467"/>
      <c r="GZT2389" s="467"/>
      <c r="GZU2389" s="467"/>
      <c r="GZV2389" s="467"/>
      <c r="GZW2389" s="467"/>
      <c r="GZX2389" s="467"/>
      <c r="GZY2389" s="467"/>
      <c r="GZZ2389" s="467"/>
      <c r="HAA2389" s="467"/>
      <c r="HAB2389" s="467"/>
      <c r="HAC2389" s="467"/>
      <c r="HAD2389" s="467"/>
      <c r="HAE2389" s="467"/>
      <c r="HAF2389" s="467"/>
      <c r="HAG2389" s="467"/>
      <c r="HAH2389" s="467"/>
      <c r="HAI2389" s="467"/>
      <c r="HAJ2389" s="467"/>
      <c r="HAK2389" s="467"/>
      <c r="HAL2389" s="467"/>
      <c r="HAM2389" s="467"/>
      <c r="HAN2389" s="1055"/>
      <c r="HAO2389" s="695"/>
      <c r="HAP2389" s="696"/>
      <c r="HAQ2389" s="696"/>
      <c r="HAR2389" s="697"/>
      <c r="HAS2389" s="697"/>
      <c r="HAT2389" s="473"/>
      <c r="HAU2389" s="470"/>
      <c r="HAV2389" s="470"/>
      <c r="HAW2389" s="470"/>
      <c r="HAX2389" s="677"/>
      <c r="HAY2389" s="470"/>
      <c r="HAZ2389" s="467"/>
      <c r="HBA2389" s="559"/>
      <c r="HBB2389" s="467"/>
      <c r="HBC2389" s="467"/>
      <c r="HBD2389" s="467"/>
      <c r="HBE2389" s="467"/>
      <c r="HBF2389" s="467"/>
      <c r="HBG2389" s="467"/>
      <c r="HBH2389" s="467"/>
      <c r="HBI2389" s="467"/>
      <c r="HBJ2389" s="467"/>
      <c r="HBK2389" s="467"/>
      <c r="HBL2389" s="467"/>
      <c r="HBM2389" s="467"/>
      <c r="HBN2389" s="467"/>
      <c r="HBO2389" s="467"/>
      <c r="HBP2389" s="467"/>
      <c r="HBQ2389" s="467"/>
      <c r="HBR2389" s="467"/>
      <c r="HBS2389" s="467"/>
      <c r="HBT2389" s="467"/>
      <c r="HBU2389" s="467"/>
      <c r="HBV2389" s="467"/>
      <c r="HBW2389" s="467"/>
      <c r="HBX2389" s="1055"/>
      <c r="HBY2389" s="695"/>
      <c r="HBZ2389" s="696"/>
      <c r="HCA2389" s="696"/>
      <c r="HCB2389" s="697"/>
      <c r="HCC2389" s="697"/>
      <c r="HCD2389" s="473"/>
      <c r="HCE2389" s="470"/>
      <c r="HCF2389" s="470"/>
      <c r="HCG2389" s="470"/>
      <c r="HCH2389" s="677"/>
      <c r="HCI2389" s="470"/>
      <c r="HCJ2389" s="467"/>
      <c r="HCK2389" s="559"/>
      <c r="HCL2389" s="467"/>
      <c r="HCM2389" s="467"/>
      <c r="HCN2389" s="467"/>
      <c r="HCO2389" s="467"/>
      <c r="HCP2389" s="467"/>
      <c r="HCQ2389" s="467"/>
      <c r="HCR2389" s="467"/>
      <c r="HCS2389" s="467"/>
      <c r="HCT2389" s="467"/>
      <c r="HCU2389" s="467"/>
      <c r="HCV2389" s="467"/>
      <c r="HCW2389" s="467"/>
      <c r="HCX2389" s="467"/>
      <c r="HCY2389" s="467"/>
      <c r="HCZ2389" s="467"/>
      <c r="HDA2389" s="467"/>
      <c r="HDB2389" s="467"/>
      <c r="HDC2389" s="467"/>
      <c r="HDD2389" s="467"/>
      <c r="HDE2389" s="467"/>
      <c r="HDF2389" s="467"/>
      <c r="HDG2389" s="467"/>
      <c r="HDH2389" s="1055"/>
      <c r="HDI2389" s="695"/>
      <c r="HDJ2389" s="696"/>
      <c r="HDK2389" s="696"/>
      <c r="HDL2389" s="697"/>
      <c r="HDM2389" s="697"/>
      <c r="HDN2389" s="473"/>
      <c r="HDO2389" s="470"/>
      <c r="HDP2389" s="470"/>
      <c r="HDQ2389" s="470"/>
      <c r="HDR2389" s="677"/>
      <c r="HDS2389" s="470"/>
      <c r="HDT2389" s="467"/>
      <c r="HDU2389" s="559"/>
      <c r="HDV2389" s="467"/>
      <c r="HDW2389" s="467"/>
      <c r="HDX2389" s="467"/>
      <c r="HDY2389" s="467"/>
      <c r="HDZ2389" s="467"/>
      <c r="HEA2389" s="467"/>
      <c r="HEB2389" s="467"/>
      <c r="HEC2389" s="467"/>
      <c r="HED2389" s="467"/>
      <c r="HEE2389" s="467"/>
      <c r="HEF2389" s="467"/>
      <c r="HEG2389" s="467"/>
      <c r="HEH2389" s="467"/>
      <c r="HEI2389" s="467"/>
      <c r="HEJ2389" s="467"/>
      <c r="HEK2389" s="467"/>
      <c r="HEL2389" s="467"/>
      <c r="HEM2389" s="467"/>
      <c r="HEN2389" s="467"/>
      <c r="HEO2389" s="467"/>
      <c r="HEP2389" s="467"/>
      <c r="HEQ2389" s="467"/>
      <c r="HER2389" s="1055"/>
      <c r="HES2389" s="695"/>
      <c r="HET2389" s="696"/>
      <c r="HEU2389" s="696"/>
      <c r="HEV2389" s="697"/>
      <c r="HEW2389" s="697"/>
      <c r="HEX2389" s="473"/>
      <c r="HEY2389" s="470"/>
      <c r="HEZ2389" s="470"/>
      <c r="HFA2389" s="470"/>
      <c r="HFB2389" s="677"/>
      <c r="HFC2389" s="470"/>
      <c r="HFD2389" s="467"/>
      <c r="HFE2389" s="559"/>
      <c r="HFF2389" s="467"/>
      <c r="HFG2389" s="467"/>
      <c r="HFH2389" s="467"/>
      <c r="HFI2389" s="467"/>
      <c r="HFJ2389" s="467"/>
      <c r="HFK2389" s="467"/>
      <c r="HFL2389" s="467"/>
      <c r="HFM2389" s="467"/>
      <c r="HFN2389" s="467"/>
      <c r="HFO2389" s="467"/>
      <c r="HFP2389" s="467"/>
      <c r="HFQ2389" s="467"/>
      <c r="HFR2389" s="467"/>
      <c r="HFS2389" s="467"/>
      <c r="HFT2389" s="467"/>
      <c r="HFU2389" s="467"/>
      <c r="HFV2389" s="467"/>
      <c r="HFW2389" s="467"/>
      <c r="HFX2389" s="467"/>
      <c r="HFY2389" s="467"/>
      <c r="HFZ2389" s="467"/>
      <c r="HGA2389" s="467"/>
      <c r="HGB2389" s="1055"/>
      <c r="HGC2389" s="695"/>
      <c r="HGD2389" s="696"/>
      <c r="HGE2389" s="696"/>
      <c r="HGF2389" s="697"/>
      <c r="HGG2389" s="697"/>
      <c r="HGH2389" s="473"/>
      <c r="HGI2389" s="470"/>
      <c r="HGJ2389" s="470"/>
      <c r="HGK2389" s="470"/>
      <c r="HGL2389" s="677"/>
      <c r="HGM2389" s="470"/>
      <c r="HGN2389" s="467"/>
      <c r="HGO2389" s="559"/>
      <c r="HGP2389" s="467"/>
      <c r="HGQ2389" s="467"/>
      <c r="HGR2389" s="467"/>
      <c r="HGS2389" s="467"/>
      <c r="HGT2389" s="467"/>
      <c r="HGU2389" s="467"/>
      <c r="HGV2389" s="467"/>
      <c r="HGW2389" s="467"/>
      <c r="HGX2389" s="467"/>
      <c r="HGY2389" s="467"/>
      <c r="HGZ2389" s="467"/>
      <c r="HHA2389" s="467"/>
      <c r="HHB2389" s="467"/>
      <c r="HHC2389" s="467"/>
      <c r="HHD2389" s="467"/>
      <c r="HHE2389" s="467"/>
      <c r="HHF2389" s="467"/>
      <c r="HHG2389" s="467"/>
      <c r="HHH2389" s="467"/>
      <c r="HHI2389" s="467"/>
      <c r="HHJ2389" s="467"/>
      <c r="HHK2389" s="467"/>
      <c r="HHL2389" s="1055"/>
      <c r="HHM2389" s="695"/>
      <c r="HHN2389" s="696"/>
      <c r="HHO2389" s="696"/>
      <c r="HHP2389" s="697"/>
      <c r="HHQ2389" s="697"/>
      <c r="HHR2389" s="473"/>
      <c r="HHS2389" s="470"/>
      <c r="HHT2389" s="470"/>
      <c r="HHU2389" s="470"/>
      <c r="HHV2389" s="677"/>
      <c r="HHW2389" s="470"/>
      <c r="HHX2389" s="467"/>
      <c r="HHY2389" s="559"/>
      <c r="HHZ2389" s="467"/>
      <c r="HIA2389" s="467"/>
      <c r="HIB2389" s="467"/>
      <c r="HIC2389" s="467"/>
      <c r="HID2389" s="467"/>
      <c r="HIE2389" s="467"/>
      <c r="HIF2389" s="467"/>
      <c r="HIG2389" s="467"/>
      <c r="HIH2389" s="467"/>
      <c r="HII2389" s="467"/>
      <c r="HIJ2389" s="467"/>
      <c r="HIK2389" s="467"/>
      <c r="HIL2389" s="467"/>
      <c r="HIM2389" s="467"/>
      <c r="HIN2389" s="467"/>
      <c r="HIO2389" s="467"/>
      <c r="HIP2389" s="467"/>
      <c r="HIQ2389" s="467"/>
      <c r="HIR2389" s="467"/>
      <c r="HIS2389" s="467"/>
      <c r="HIT2389" s="467"/>
      <c r="HIU2389" s="467"/>
      <c r="HIV2389" s="1055"/>
      <c r="HIW2389" s="695"/>
      <c r="HIX2389" s="696"/>
      <c r="HIY2389" s="696"/>
      <c r="HIZ2389" s="697"/>
      <c r="HJA2389" s="697"/>
      <c r="HJB2389" s="473"/>
      <c r="HJC2389" s="470"/>
      <c r="HJD2389" s="470"/>
      <c r="HJE2389" s="470"/>
      <c r="HJF2389" s="677"/>
      <c r="HJG2389" s="470"/>
      <c r="HJH2389" s="467"/>
      <c r="HJI2389" s="559"/>
      <c r="HJJ2389" s="467"/>
      <c r="HJK2389" s="467"/>
      <c r="HJL2389" s="467"/>
      <c r="HJM2389" s="467"/>
      <c r="HJN2389" s="467"/>
      <c r="HJO2389" s="467"/>
      <c r="HJP2389" s="467"/>
      <c r="HJQ2389" s="467"/>
      <c r="HJR2389" s="467"/>
      <c r="HJS2389" s="467"/>
      <c r="HJT2389" s="467"/>
      <c r="HJU2389" s="467"/>
      <c r="HJV2389" s="467"/>
      <c r="HJW2389" s="467"/>
      <c r="HJX2389" s="467"/>
      <c r="HJY2389" s="467"/>
      <c r="HJZ2389" s="467"/>
      <c r="HKA2389" s="467"/>
      <c r="HKB2389" s="467"/>
      <c r="HKC2389" s="467"/>
      <c r="HKD2389" s="467"/>
      <c r="HKE2389" s="467"/>
      <c r="HKF2389" s="1055"/>
      <c r="HKG2389" s="695"/>
      <c r="HKH2389" s="696"/>
      <c r="HKI2389" s="696"/>
      <c r="HKJ2389" s="697"/>
      <c r="HKK2389" s="697"/>
      <c r="HKL2389" s="473"/>
      <c r="HKM2389" s="470"/>
      <c r="HKN2389" s="470"/>
      <c r="HKO2389" s="470"/>
      <c r="HKP2389" s="677"/>
      <c r="HKQ2389" s="470"/>
      <c r="HKR2389" s="467"/>
      <c r="HKS2389" s="559"/>
      <c r="HKT2389" s="467"/>
      <c r="HKU2389" s="467"/>
      <c r="HKV2389" s="467"/>
      <c r="HKW2389" s="467"/>
      <c r="HKX2389" s="467"/>
      <c r="HKY2389" s="467"/>
      <c r="HKZ2389" s="467"/>
      <c r="HLA2389" s="467"/>
      <c r="HLB2389" s="467"/>
      <c r="HLC2389" s="467"/>
      <c r="HLD2389" s="467"/>
      <c r="HLE2389" s="467"/>
      <c r="HLF2389" s="467"/>
      <c r="HLG2389" s="467"/>
      <c r="HLH2389" s="467"/>
      <c r="HLI2389" s="467"/>
      <c r="HLJ2389" s="467"/>
      <c r="HLK2389" s="467"/>
      <c r="HLL2389" s="467"/>
      <c r="HLM2389" s="467"/>
      <c r="HLN2389" s="467"/>
      <c r="HLO2389" s="467"/>
      <c r="HLP2389" s="1055"/>
      <c r="HLQ2389" s="695"/>
      <c r="HLR2389" s="696"/>
      <c r="HLS2389" s="696"/>
      <c r="HLT2389" s="697"/>
      <c r="HLU2389" s="697"/>
      <c r="HLV2389" s="473"/>
      <c r="HLW2389" s="470"/>
      <c r="HLX2389" s="470"/>
      <c r="HLY2389" s="470"/>
      <c r="HLZ2389" s="677"/>
      <c r="HMA2389" s="470"/>
      <c r="HMB2389" s="467"/>
      <c r="HMC2389" s="559"/>
      <c r="HMD2389" s="467"/>
      <c r="HME2389" s="467"/>
      <c r="HMF2389" s="467"/>
      <c r="HMG2389" s="467"/>
      <c r="HMH2389" s="467"/>
      <c r="HMI2389" s="467"/>
      <c r="HMJ2389" s="467"/>
      <c r="HMK2389" s="467"/>
      <c r="HML2389" s="467"/>
      <c r="HMM2389" s="467"/>
      <c r="HMN2389" s="467"/>
      <c r="HMO2389" s="467"/>
      <c r="HMP2389" s="467"/>
      <c r="HMQ2389" s="467"/>
      <c r="HMR2389" s="467"/>
      <c r="HMS2389" s="467"/>
      <c r="HMT2389" s="467"/>
      <c r="HMU2389" s="467"/>
      <c r="HMV2389" s="467"/>
      <c r="HMW2389" s="467"/>
      <c r="HMX2389" s="467"/>
      <c r="HMY2389" s="467"/>
      <c r="HMZ2389" s="1055"/>
      <c r="HNA2389" s="695"/>
      <c r="HNB2389" s="696"/>
      <c r="HNC2389" s="696"/>
      <c r="HND2389" s="697"/>
      <c r="HNE2389" s="697"/>
      <c r="HNF2389" s="473"/>
      <c r="HNG2389" s="470"/>
      <c r="HNH2389" s="470"/>
      <c r="HNI2389" s="470"/>
      <c r="HNJ2389" s="677"/>
      <c r="HNK2389" s="470"/>
      <c r="HNL2389" s="467"/>
      <c r="HNM2389" s="559"/>
      <c r="HNN2389" s="467"/>
      <c r="HNO2389" s="467"/>
      <c r="HNP2389" s="467"/>
      <c r="HNQ2389" s="467"/>
      <c r="HNR2389" s="467"/>
      <c r="HNS2389" s="467"/>
      <c r="HNT2389" s="467"/>
      <c r="HNU2389" s="467"/>
      <c r="HNV2389" s="467"/>
      <c r="HNW2389" s="467"/>
      <c r="HNX2389" s="467"/>
      <c r="HNY2389" s="467"/>
      <c r="HNZ2389" s="467"/>
      <c r="HOA2389" s="467"/>
      <c r="HOB2389" s="467"/>
      <c r="HOC2389" s="467"/>
      <c r="HOD2389" s="467"/>
      <c r="HOE2389" s="467"/>
      <c r="HOF2389" s="467"/>
      <c r="HOG2389" s="467"/>
      <c r="HOH2389" s="467"/>
      <c r="HOI2389" s="467"/>
      <c r="HOJ2389" s="1055"/>
      <c r="HOK2389" s="695"/>
      <c r="HOL2389" s="696"/>
      <c r="HOM2389" s="696"/>
      <c r="HON2389" s="697"/>
      <c r="HOO2389" s="697"/>
      <c r="HOP2389" s="473"/>
      <c r="HOQ2389" s="470"/>
      <c r="HOR2389" s="470"/>
      <c r="HOS2389" s="470"/>
      <c r="HOT2389" s="677"/>
      <c r="HOU2389" s="470"/>
      <c r="HOV2389" s="467"/>
      <c r="HOW2389" s="559"/>
      <c r="HOX2389" s="467"/>
      <c r="HOY2389" s="467"/>
      <c r="HOZ2389" s="467"/>
      <c r="HPA2389" s="467"/>
      <c r="HPB2389" s="467"/>
      <c r="HPC2389" s="467"/>
      <c r="HPD2389" s="467"/>
      <c r="HPE2389" s="467"/>
      <c r="HPF2389" s="467"/>
      <c r="HPG2389" s="467"/>
      <c r="HPH2389" s="467"/>
      <c r="HPI2389" s="467"/>
      <c r="HPJ2389" s="467"/>
      <c r="HPK2389" s="467"/>
      <c r="HPL2389" s="467"/>
      <c r="HPM2389" s="467"/>
      <c r="HPN2389" s="467"/>
      <c r="HPO2389" s="467"/>
      <c r="HPP2389" s="467"/>
      <c r="HPQ2389" s="467"/>
      <c r="HPR2389" s="467"/>
      <c r="HPS2389" s="467"/>
      <c r="HPT2389" s="1055"/>
      <c r="HPU2389" s="695"/>
      <c r="HPV2389" s="696"/>
      <c r="HPW2389" s="696"/>
      <c r="HPX2389" s="697"/>
      <c r="HPY2389" s="697"/>
      <c r="HPZ2389" s="473"/>
      <c r="HQA2389" s="470"/>
      <c r="HQB2389" s="470"/>
      <c r="HQC2389" s="470"/>
      <c r="HQD2389" s="677"/>
      <c r="HQE2389" s="470"/>
      <c r="HQF2389" s="467"/>
      <c r="HQG2389" s="559"/>
      <c r="HQH2389" s="467"/>
      <c r="HQI2389" s="467"/>
      <c r="HQJ2389" s="467"/>
      <c r="HQK2389" s="467"/>
      <c r="HQL2389" s="467"/>
      <c r="HQM2389" s="467"/>
      <c r="HQN2389" s="467"/>
      <c r="HQO2389" s="467"/>
      <c r="HQP2389" s="467"/>
      <c r="HQQ2389" s="467"/>
      <c r="HQR2389" s="467"/>
      <c r="HQS2389" s="467"/>
      <c r="HQT2389" s="467"/>
      <c r="HQU2389" s="467"/>
      <c r="HQV2389" s="467"/>
      <c r="HQW2389" s="467"/>
      <c r="HQX2389" s="467"/>
      <c r="HQY2389" s="467"/>
      <c r="HQZ2389" s="467"/>
      <c r="HRA2389" s="467"/>
      <c r="HRB2389" s="467"/>
      <c r="HRC2389" s="467"/>
      <c r="HRD2389" s="1055"/>
      <c r="HRE2389" s="695"/>
      <c r="HRF2389" s="696"/>
      <c r="HRG2389" s="696"/>
      <c r="HRH2389" s="697"/>
      <c r="HRI2389" s="697"/>
      <c r="HRJ2389" s="473"/>
      <c r="HRK2389" s="470"/>
      <c r="HRL2389" s="470"/>
      <c r="HRM2389" s="470"/>
      <c r="HRN2389" s="677"/>
      <c r="HRO2389" s="470"/>
      <c r="HRP2389" s="467"/>
      <c r="HRQ2389" s="559"/>
      <c r="HRR2389" s="467"/>
      <c r="HRS2389" s="467"/>
      <c r="HRT2389" s="467"/>
      <c r="HRU2389" s="467"/>
      <c r="HRV2389" s="467"/>
      <c r="HRW2389" s="467"/>
      <c r="HRX2389" s="467"/>
      <c r="HRY2389" s="467"/>
      <c r="HRZ2389" s="467"/>
      <c r="HSA2389" s="467"/>
      <c r="HSB2389" s="467"/>
      <c r="HSC2389" s="467"/>
      <c r="HSD2389" s="467"/>
      <c r="HSE2389" s="467"/>
      <c r="HSF2389" s="467"/>
      <c r="HSG2389" s="467"/>
      <c r="HSH2389" s="467"/>
      <c r="HSI2389" s="467"/>
      <c r="HSJ2389" s="467"/>
      <c r="HSK2389" s="467"/>
      <c r="HSL2389" s="467"/>
      <c r="HSM2389" s="467"/>
      <c r="HSN2389" s="1055"/>
      <c r="HSO2389" s="695"/>
      <c r="HSP2389" s="696"/>
      <c r="HSQ2389" s="696"/>
      <c r="HSR2389" s="697"/>
      <c r="HSS2389" s="697"/>
      <c r="HST2389" s="473"/>
      <c r="HSU2389" s="470"/>
      <c r="HSV2389" s="470"/>
      <c r="HSW2389" s="470"/>
      <c r="HSX2389" s="677"/>
      <c r="HSY2389" s="470"/>
      <c r="HSZ2389" s="467"/>
      <c r="HTA2389" s="559"/>
      <c r="HTB2389" s="467"/>
      <c r="HTC2389" s="467"/>
      <c r="HTD2389" s="467"/>
      <c r="HTE2389" s="467"/>
      <c r="HTF2389" s="467"/>
      <c r="HTG2389" s="467"/>
      <c r="HTH2389" s="467"/>
      <c r="HTI2389" s="467"/>
      <c r="HTJ2389" s="467"/>
      <c r="HTK2389" s="467"/>
      <c r="HTL2389" s="467"/>
      <c r="HTM2389" s="467"/>
      <c r="HTN2389" s="467"/>
      <c r="HTO2389" s="467"/>
      <c r="HTP2389" s="467"/>
      <c r="HTQ2389" s="467"/>
      <c r="HTR2389" s="467"/>
      <c r="HTS2389" s="467"/>
      <c r="HTT2389" s="467"/>
      <c r="HTU2389" s="467"/>
      <c r="HTV2389" s="467"/>
      <c r="HTW2389" s="467"/>
      <c r="HTX2389" s="1055"/>
      <c r="HTY2389" s="695"/>
      <c r="HTZ2389" s="696"/>
      <c r="HUA2389" s="696"/>
      <c r="HUB2389" s="697"/>
      <c r="HUC2389" s="697"/>
      <c r="HUD2389" s="473"/>
      <c r="HUE2389" s="470"/>
      <c r="HUF2389" s="470"/>
      <c r="HUG2389" s="470"/>
      <c r="HUH2389" s="677"/>
      <c r="HUI2389" s="470"/>
      <c r="HUJ2389" s="467"/>
      <c r="HUK2389" s="559"/>
      <c r="HUL2389" s="467"/>
      <c r="HUM2389" s="467"/>
      <c r="HUN2389" s="467"/>
      <c r="HUO2389" s="467"/>
      <c r="HUP2389" s="467"/>
      <c r="HUQ2389" s="467"/>
      <c r="HUR2389" s="467"/>
      <c r="HUS2389" s="467"/>
      <c r="HUT2389" s="467"/>
      <c r="HUU2389" s="467"/>
      <c r="HUV2389" s="467"/>
      <c r="HUW2389" s="467"/>
      <c r="HUX2389" s="467"/>
      <c r="HUY2389" s="467"/>
      <c r="HUZ2389" s="467"/>
      <c r="HVA2389" s="467"/>
      <c r="HVB2389" s="467"/>
      <c r="HVC2389" s="467"/>
      <c r="HVD2389" s="467"/>
      <c r="HVE2389" s="467"/>
      <c r="HVF2389" s="467"/>
      <c r="HVG2389" s="467"/>
      <c r="HVH2389" s="1055"/>
      <c r="HVI2389" s="695"/>
      <c r="HVJ2389" s="696"/>
      <c r="HVK2389" s="696"/>
      <c r="HVL2389" s="697"/>
      <c r="HVM2389" s="697"/>
      <c r="HVN2389" s="473"/>
      <c r="HVO2389" s="470"/>
      <c r="HVP2389" s="470"/>
      <c r="HVQ2389" s="470"/>
      <c r="HVR2389" s="677"/>
      <c r="HVS2389" s="470"/>
      <c r="HVT2389" s="467"/>
      <c r="HVU2389" s="559"/>
      <c r="HVV2389" s="467"/>
      <c r="HVW2389" s="467"/>
      <c r="HVX2389" s="467"/>
      <c r="HVY2389" s="467"/>
      <c r="HVZ2389" s="467"/>
      <c r="HWA2389" s="467"/>
      <c r="HWB2389" s="467"/>
      <c r="HWC2389" s="467"/>
      <c r="HWD2389" s="467"/>
      <c r="HWE2389" s="467"/>
      <c r="HWF2389" s="467"/>
      <c r="HWG2389" s="467"/>
      <c r="HWH2389" s="467"/>
      <c r="HWI2389" s="467"/>
      <c r="HWJ2389" s="467"/>
      <c r="HWK2389" s="467"/>
      <c r="HWL2389" s="467"/>
      <c r="HWM2389" s="467"/>
      <c r="HWN2389" s="467"/>
      <c r="HWO2389" s="467"/>
      <c r="HWP2389" s="467"/>
      <c r="HWQ2389" s="467"/>
      <c r="HWR2389" s="1055"/>
      <c r="HWS2389" s="695"/>
      <c r="HWT2389" s="696"/>
      <c r="HWU2389" s="696"/>
      <c r="HWV2389" s="697"/>
      <c r="HWW2389" s="697"/>
      <c r="HWX2389" s="473"/>
      <c r="HWY2389" s="470"/>
      <c r="HWZ2389" s="470"/>
      <c r="HXA2389" s="470"/>
      <c r="HXB2389" s="677"/>
      <c r="HXC2389" s="470"/>
      <c r="HXD2389" s="467"/>
      <c r="HXE2389" s="559"/>
      <c r="HXF2389" s="467"/>
      <c r="HXG2389" s="467"/>
      <c r="HXH2389" s="467"/>
      <c r="HXI2389" s="467"/>
      <c r="HXJ2389" s="467"/>
      <c r="HXK2389" s="467"/>
      <c r="HXL2389" s="467"/>
      <c r="HXM2389" s="467"/>
      <c r="HXN2389" s="467"/>
      <c r="HXO2389" s="467"/>
      <c r="HXP2389" s="467"/>
      <c r="HXQ2389" s="467"/>
      <c r="HXR2389" s="467"/>
      <c r="HXS2389" s="467"/>
      <c r="HXT2389" s="467"/>
      <c r="HXU2389" s="467"/>
      <c r="HXV2389" s="467"/>
      <c r="HXW2389" s="467"/>
      <c r="HXX2389" s="467"/>
      <c r="HXY2389" s="467"/>
      <c r="HXZ2389" s="467"/>
      <c r="HYA2389" s="467"/>
      <c r="HYB2389" s="1055"/>
      <c r="HYC2389" s="695"/>
      <c r="HYD2389" s="696"/>
      <c r="HYE2389" s="696"/>
      <c r="HYF2389" s="697"/>
      <c r="HYG2389" s="697"/>
      <c r="HYH2389" s="473"/>
      <c r="HYI2389" s="470"/>
      <c r="HYJ2389" s="470"/>
      <c r="HYK2389" s="470"/>
      <c r="HYL2389" s="677"/>
      <c r="HYM2389" s="470"/>
      <c r="HYN2389" s="467"/>
      <c r="HYO2389" s="559"/>
      <c r="HYP2389" s="467"/>
      <c r="HYQ2389" s="467"/>
      <c r="HYR2389" s="467"/>
      <c r="HYS2389" s="467"/>
      <c r="HYT2389" s="467"/>
      <c r="HYU2389" s="467"/>
      <c r="HYV2389" s="467"/>
      <c r="HYW2389" s="467"/>
      <c r="HYX2389" s="467"/>
      <c r="HYY2389" s="467"/>
      <c r="HYZ2389" s="467"/>
      <c r="HZA2389" s="467"/>
      <c r="HZB2389" s="467"/>
      <c r="HZC2389" s="467"/>
      <c r="HZD2389" s="467"/>
      <c r="HZE2389" s="467"/>
      <c r="HZF2389" s="467"/>
      <c r="HZG2389" s="467"/>
      <c r="HZH2389" s="467"/>
      <c r="HZI2389" s="467"/>
      <c r="HZJ2389" s="467"/>
      <c r="HZK2389" s="467"/>
      <c r="HZL2389" s="1055"/>
      <c r="HZM2389" s="695"/>
      <c r="HZN2389" s="696"/>
      <c r="HZO2389" s="696"/>
      <c r="HZP2389" s="697"/>
      <c r="HZQ2389" s="697"/>
      <c r="HZR2389" s="473"/>
      <c r="HZS2389" s="470"/>
      <c r="HZT2389" s="470"/>
      <c r="HZU2389" s="470"/>
      <c r="HZV2389" s="677"/>
      <c r="HZW2389" s="470"/>
      <c r="HZX2389" s="467"/>
      <c r="HZY2389" s="559"/>
      <c r="HZZ2389" s="467"/>
      <c r="IAA2389" s="467"/>
      <c r="IAB2389" s="467"/>
      <c r="IAC2389" s="467"/>
      <c r="IAD2389" s="467"/>
      <c r="IAE2389" s="467"/>
      <c r="IAF2389" s="467"/>
      <c r="IAG2389" s="467"/>
      <c r="IAH2389" s="467"/>
      <c r="IAI2389" s="467"/>
      <c r="IAJ2389" s="467"/>
      <c r="IAK2389" s="467"/>
      <c r="IAL2389" s="467"/>
      <c r="IAM2389" s="467"/>
      <c r="IAN2389" s="467"/>
      <c r="IAO2389" s="467"/>
      <c r="IAP2389" s="467"/>
      <c r="IAQ2389" s="467"/>
      <c r="IAR2389" s="467"/>
      <c r="IAS2389" s="467"/>
      <c r="IAT2389" s="467"/>
      <c r="IAU2389" s="467"/>
      <c r="IAV2389" s="1055"/>
      <c r="IAW2389" s="695"/>
      <c r="IAX2389" s="696"/>
      <c r="IAY2389" s="696"/>
      <c r="IAZ2389" s="697"/>
      <c r="IBA2389" s="697"/>
      <c r="IBB2389" s="473"/>
      <c r="IBC2389" s="470"/>
      <c r="IBD2389" s="470"/>
      <c r="IBE2389" s="470"/>
      <c r="IBF2389" s="677"/>
      <c r="IBG2389" s="470"/>
      <c r="IBH2389" s="467"/>
      <c r="IBI2389" s="559"/>
      <c r="IBJ2389" s="467"/>
      <c r="IBK2389" s="467"/>
      <c r="IBL2389" s="467"/>
      <c r="IBM2389" s="467"/>
      <c r="IBN2389" s="467"/>
      <c r="IBO2389" s="467"/>
      <c r="IBP2389" s="467"/>
      <c r="IBQ2389" s="467"/>
      <c r="IBR2389" s="467"/>
      <c r="IBS2389" s="467"/>
      <c r="IBT2389" s="467"/>
      <c r="IBU2389" s="467"/>
      <c r="IBV2389" s="467"/>
      <c r="IBW2389" s="467"/>
      <c r="IBX2389" s="467"/>
      <c r="IBY2389" s="467"/>
      <c r="IBZ2389" s="467"/>
      <c r="ICA2389" s="467"/>
      <c r="ICB2389" s="467"/>
      <c r="ICC2389" s="467"/>
      <c r="ICD2389" s="467"/>
      <c r="ICE2389" s="467"/>
      <c r="ICF2389" s="1055"/>
      <c r="ICG2389" s="695"/>
      <c r="ICH2389" s="696"/>
      <c r="ICI2389" s="696"/>
      <c r="ICJ2389" s="697"/>
      <c r="ICK2389" s="697"/>
      <c r="ICL2389" s="473"/>
      <c r="ICM2389" s="470"/>
      <c r="ICN2389" s="470"/>
      <c r="ICO2389" s="470"/>
      <c r="ICP2389" s="677"/>
      <c r="ICQ2389" s="470"/>
      <c r="ICR2389" s="467"/>
      <c r="ICS2389" s="559"/>
      <c r="ICT2389" s="467"/>
      <c r="ICU2389" s="467"/>
      <c r="ICV2389" s="467"/>
      <c r="ICW2389" s="467"/>
      <c r="ICX2389" s="467"/>
      <c r="ICY2389" s="467"/>
      <c r="ICZ2389" s="467"/>
      <c r="IDA2389" s="467"/>
      <c r="IDB2389" s="467"/>
      <c r="IDC2389" s="467"/>
      <c r="IDD2389" s="467"/>
      <c r="IDE2389" s="467"/>
      <c r="IDF2389" s="467"/>
      <c r="IDG2389" s="467"/>
      <c r="IDH2389" s="467"/>
      <c r="IDI2389" s="467"/>
      <c r="IDJ2389" s="467"/>
      <c r="IDK2389" s="467"/>
      <c r="IDL2389" s="467"/>
      <c r="IDM2389" s="467"/>
      <c r="IDN2389" s="467"/>
      <c r="IDO2389" s="467"/>
      <c r="IDP2389" s="1055"/>
      <c r="IDQ2389" s="695"/>
      <c r="IDR2389" s="696"/>
      <c r="IDS2389" s="696"/>
      <c r="IDT2389" s="697"/>
      <c r="IDU2389" s="697"/>
      <c r="IDV2389" s="473"/>
      <c r="IDW2389" s="470"/>
      <c r="IDX2389" s="470"/>
      <c r="IDY2389" s="470"/>
      <c r="IDZ2389" s="677"/>
      <c r="IEA2389" s="470"/>
      <c r="IEB2389" s="467"/>
      <c r="IEC2389" s="559"/>
      <c r="IED2389" s="467"/>
      <c r="IEE2389" s="467"/>
      <c r="IEF2389" s="467"/>
      <c r="IEG2389" s="467"/>
      <c r="IEH2389" s="467"/>
      <c r="IEI2389" s="467"/>
      <c r="IEJ2389" s="467"/>
      <c r="IEK2389" s="467"/>
      <c r="IEL2389" s="467"/>
      <c r="IEM2389" s="467"/>
      <c r="IEN2389" s="467"/>
      <c r="IEO2389" s="467"/>
      <c r="IEP2389" s="467"/>
      <c r="IEQ2389" s="467"/>
      <c r="IER2389" s="467"/>
      <c r="IES2389" s="467"/>
      <c r="IET2389" s="467"/>
      <c r="IEU2389" s="467"/>
      <c r="IEV2389" s="467"/>
      <c r="IEW2389" s="467"/>
      <c r="IEX2389" s="467"/>
      <c r="IEY2389" s="467"/>
      <c r="IEZ2389" s="1055"/>
      <c r="IFA2389" s="695"/>
      <c r="IFB2389" s="696"/>
      <c r="IFC2389" s="696"/>
      <c r="IFD2389" s="697"/>
      <c r="IFE2389" s="697"/>
      <c r="IFF2389" s="473"/>
      <c r="IFG2389" s="470"/>
      <c r="IFH2389" s="470"/>
      <c r="IFI2389" s="470"/>
      <c r="IFJ2389" s="677"/>
      <c r="IFK2389" s="470"/>
      <c r="IFL2389" s="467"/>
      <c r="IFM2389" s="559"/>
      <c r="IFN2389" s="467"/>
      <c r="IFO2389" s="467"/>
      <c r="IFP2389" s="467"/>
      <c r="IFQ2389" s="467"/>
      <c r="IFR2389" s="467"/>
      <c r="IFS2389" s="467"/>
      <c r="IFT2389" s="467"/>
      <c r="IFU2389" s="467"/>
      <c r="IFV2389" s="467"/>
      <c r="IFW2389" s="467"/>
      <c r="IFX2389" s="467"/>
      <c r="IFY2389" s="467"/>
      <c r="IFZ2389" s="467"/>
      <c r="IGA2389" s="467"/>
      <c r="IGB2389" s="467"/>
      <c r="IGC2389" s="467"/>
      <c r="IGD2389" s="467"/>
      <c r="IGE2389" s="467"/>
      <c r="IGF2389" s="467"/>
      <c r="IGG2389" s="467"/>
      <c r="IGH2389" s="467"/>
      <c r="IGI2389" s="467"/>
      <c r="IGJ2389" s="1055"/>
      <c r="IGK2389" s="695"/>
      <c r="IGL2389" s="696"/>
      <c r="IGM2389" s="696"/>
      <c r="IGN2389" s="697"/>
      <c r="IGO2389" s="697"/>
      <c r="IGP2389" s="473"/>
      <c r="IGQ2389" s="470"/>
      <c r="IGR2389" s="470"/>
      <c r="IGS2389" s="470"/>
      <c r="IGT2389" s="677"/>
      <c r="IGU2389" s="470"/>
      <c r="IGV2389" s="467"/>
      <c r="IGW2389" s="559"/>
      <c r="IGX2389" s="467"/>
      <c r="IGY2389" s="467"/>
      <c r="IGZ2389" s="467"/>
      <c r="IHA2389" s="467"/>
      <c r="IHB2389" s="467"/>
      <c r="IHC2389" s="467"/>
      <c r="IHD2389" s="467"/>
      <c r="IHE2389" s="467"/>
      <c r="IHF2389" s="467"/>
      <c r="IHG2389" s="467"/>
      <c r="IHH2389" s="467"/>
      <c r="IHI2389" s="467"/>
      <c r="IHJ2389" s="467"/>
      <c r="IHK2389" s="467"/>
      <c r="IHL2389" s="467"/>
      <c r="IHM2389" s="467"/>
      <c r="IHN2389" s="467"/>
      <c r="IHO2389" s="467"/>
      <c r="IHP2389" s="467"/>
      <c r="IHQ2389" s="467"/>
      <c r="IHR2389" s="467"/>
      <c r="IHS2389" s="467"/>
      <c r="IHT2389" s="1055"/>
      <c r="IHU2389" s="695"/>
      <c r="IHV2389" s="696"/>
      <c r="IHW2389" s="696"/>
      <c r="IHX2389" s="697"/>
      <c r="IHY2389" s="697"/>
      <c r="IHZ2389" s="473"/>
      <c r="IIA2389" s="470"/>
      <c r="IIB2389" s="470"/>
      <c r="IIC2389" s="470"/>
      <c r="IID2389" s="677"/>
      <c r="IIE2389" s="470"/>
      <c r="IIF2389" s="467"/>
      <c r="IIG2389" s="559"/>
      <c r="IIH2389" s="467"/>
      <c r="III2389" s="467"/>
      <c r="IIJ2389" s="467"/>
      <c r="IIK2389" s="467"/>
      <c r="IIL2389" s="467"/>
      <c r="IIM2389" s="467"/>
      <c r="IIN2389" s="467"/>
      <c r="IIO2389" s="467"/>
      <c r="IIP2389" s="467"/>
      <c r="IIQ2389" s="467"/>
      <c r="IIR2389" s="467"/>
      <c r="IIS2389" s="467"/>
      <c r="IIT2389" s="467"/>
      <c r="IIU2389" s="467"/>
      <c r="IIV2389" s="467"/>
      <c r="IIW2389" s="467"/>
      <c r="IIX2389" s="467"/>
      <c r="IIY2389" s="467"/>
      <c r="IIZ2389" s="467"/>
      <c r="IJA2389" s="467"/>
      <c r="IJB2389" s="467"/>
      <c r="IJC2389" s="467"/>
      <c r="IJD2389" s="1055"/>
      <c r="IJE2389" s="695"/>
      <c r="IJF2389" s="696"/>
      <c r="IJG2389" s="696"/>
      <c r="IJH2389" s="697"/>
      <c r="IJI2389" s="697"/>
      <c r="IJJ2389" s="473"/>
      <c r="IJK2389" s="470"/>
      <c r="IJL2389" s="470"/>
      <c r="IJM2389" s="470"/>
      <c r="IJN2389" s="677"/>
      <c r="IJO2389" s="470"/>
      <c r="IJP2389" s="467"/>
      <c r="IJQ2389" s="559"/>
      <c r="IJR2389" s="467"/>
      <c r="IJS2389" s="467"/>
      <c r="IJT2389" s="467"/>
      <c r="IJU2389" s="467"/>
      <c r="IJV2389" s="467"/>
      <c r="IJW2389" s="467"/>
      <c r="IJX2389" s="467"/>
      <c r="IJY2389" s="467"/>
      <c r="IJZ2389" s="467"/>
      <c r="IKA2389" s="467"/>
      <c r="IKB2389" s="467"/>
      <c r="IKC2389" s="467"/>
      <c r="IKD2389" s="467"/>
      <c r="IKE2389" s="467"/>
      <c r="IKF2389" s="467"/>
      <c r="IKG2389" s="467"/>
      <c r="IKH2389" s="467"/>
      <c r="IKI2389" s="467"/>
      <c r="IKJ2389" s="467"/>
      <c r="IKK2389" s="467"/>
      <c r="IKL2389" s="467"/>
      <c r="IKM2389" s="467"/>
      <c r="IKN2389" s="1055"/>
      <c r="IKO2389" s="695"/>
      <c r="IKP2389" s="696"/>
      <c r="IKQ2389" s="696"/>
      <c r="IKR2389" s="697"/>
      <c r="IKS2389" s="697"/>
      <c r="IKT2389" s="473"/>
      <c r="IKU2389" s="470"/>
      <c r="IKV2389" s="470"/>
      <c r="IKW2389" s="470"/>
      <c r="IKX2389" s="677"/>
      <c r="IKY2389" s="470"/>
      <c r="IKZ2389" s="467"/>
      <c r="ILA2389" s="559"/>
      <c r="ILB2389" s="467"/>
      <c r="ILC2389" s="467"/>
      <c r="ILD2389" s="467"/>
      <c r="ILE2389" s="467"/>
      <c r="ILF2389" s="467"/>
      <c r="ILG2389" s="467"/>
      <c r="ILH2389" s="467"/>
      <c r="ILI2389" s="467"/>
      <c r="ILJ2389" s="467"/>
      <c r="ILK2389" s="467"/>
      <c r="ILL2389" s="467"/>
      <c r="ILM2389" s="467"/>
      <c r="ILN2389" s="467"/>
      <c r="ILO2389" s="467"/>
      <c r="ILP2389" s="467"/>
      <c r="ILQ2389" s="467"/>
      <c r="ILR2389" s="467"/>
      <c r="ILS2389" s="467"/>
      <c r="ILT2389" s="467"/>
      <c r="ILU2389" s="467"/>
      <c r="ILV2389" s="467"/>
      <c r="ILW2389" s="467"/>
      <c r="ILX2389" s="1055"/>
      <c r="ILY2389" s="695"/>
      <c r="ILZ2389" s="696"/>
      <c r="IMA2389" s="696"/>
      <c r="IMB2389" s="697"/>
      <c r="IMC2389" s="697"/>
      <c r="IMD2389" s="473"/>
      <c r="IME2389" s="470"/>
      <c r="IMF2389" s="470"/>
      <c r="IMG2389" s="470"/>
      <c r="IMH2389" s="677"/>
      <c r="IMI2389" s="470"/>
      <c r="IMJ2389" s="467"/>
      <c r="IMK2389" s="559"/>
      <c r="IML2389" s="467"/>
      <c r="IMM2389" s="467"/>
      <c r="IMN2389" s="467"/>
      <c r="IMO2389" s="467"/>
      <c r="IMP2389" s="467"/>
      <c r="IMQ2389" s="467"/>
      <c r="IMR2389" s="467"/>
      <c r="IMS2389" s="467"/>
      <c r="IMT2389" s="467"/>
      <c r="IMU2389" s="467"/>
      <c r="IMV2389" s="467"/>
      <c r="IMW2389" s="467"/>
      <c r="IMX2389" s="467"/>
      <c r="IMY2389" s="467"/>
      <c r="IMZ2389" s="467"/>
      <c r="INA2389" s="467"/>
      <c r="INB2389" s="467"/>
      <c r="INC2389" s="467"/>
      <c r="IND2389" s="467"/>
      <c r="INE2389" s="467"/>
      <c r="INF2389" s="467"/>
      <c r="ING2389" s="467"/>
      <c r="INH2389" s="1055"/>
      <c r="INI2389" s="695"/>
      <c r="INJ2389" s="696"/>
      <c r="INK2389" s="696"/>
      <c r="INL2389" s="697"/>
      <c r="INM2389" s="697"/>
      <c r="INN2389" s="473"/>
      <c r="INO2389" s="470"/>
      <c r="INP2389" s="470"/>
      <c r="INQ2389" s="470"/>
      <c r="INR2389" s="677"/>
      <c r="INS2389" s="470"/>
      <c r="INT2389" s="467"/>
      <c r="INU2389" s="559"/>
      <c r="INV2389" s="467"/>
      <c r="INW2389" s="467"/>
      <c r="INX2389" s="467"/>
      <c r="INY2389" s="467"/>
      <c r="INZ2389" s="467"/>
      <c r="IOA2389" s="467"/>
      <c r="IOB2389" s="467"/>
      <c r="IOC2389" s="467"/>
      <c r="IOD2389" s="467"/>
      <c r="IOE2389" s="467"/>
      <c r="IOF2389" s="467"/>
      <c r="IOG2389" s="467"/>
      <c r="IOH2389" s="467"/>
      <c r="IOI2389" s="467"/>
      <c r="IOJ2389" s="467"/>
      <c r="IOK2389" s="467"/>
      <c r="IOL2389" s="467"/>
      <c r="IOM2389" s="467"/>
      <c r="ION2389" s="467"/>
      <c r="IOO2389" s="467"/>
      <c r="IOP2389" s="467"/>
      <c r="IOQ2389" s="467"/>
      <c r="IOR2389" s="1055"/>
      <c r="IOS2389" s="695"/>
      <c r="IOT2389" s="696"/>
      <c r="IOU2389" s="696"/>
      <c r="IOV2389" s="697"/>
      <c r="IOW2389" s="697"/>
      <c r="IOX2389" s="473"/>
      <c r="IOY2389" s="470"/>
      <c r="IOZ2389" s="470"/>
      <c r="IPA2389" s="470"/>
      <c r="IPB2389" s="677"/>
      <c r="IPC2389" s="470"/>
      <c r="IPD2389" s="467"/>
      <c r="IPE2389" s="559"/>
      <c r="IPF2389" s="467"/>
      <c r="IPG2389" s="467"/>
      <c r="IPH2389" s="467"/>
      <c r="IPI2389" s="467"/>
      <c r="IPJ2389" s="467"/>
      <c r="IPK2389" s="467"/>
      <c r="IPL2389" s="467"/>
      <c r="IPM2389" s="467"/>
      <c r="IPN2389" s="467"/>
      <c r="IPO2389" s="467"/>
      <c r="IPP2389" s="467"/>
      <c r="IPQ2389" s="467"/>
      <c r="IPR2389" s="467"/>
      <c r="IPS2389" s="467"/>
      <c r="IPT2389" s="467"/>
      <c r="IPU2389" s="467"/>
      <c r="IPV2389" s="467"/>
      <c r="IPW2389" s="467"/>
      <c r="IPX2389" s="467"/>
      <c r="IPY2389" s="467"/>
      <c r="IPZ2389" s="467"/>
      <c r="IQA2389" s="467"/>
      <c r="IQB2389" s="1055"/>
      <c r="IQC2389" s="695"/>
      <c r="IQD2389" s="696"/>
      <c r="IQE2389" s="696"/>
      <c r="IQF2389" s="697"/>
      <c r="IQG2389" s="697"/>
      <c r="IQH2389" s="473"/>
      <c r="IQI2389" s="470"/>
      <c r="IQJ2389" s="470"/>
      <c r="IQK2389" s="470"/>
      <c r="IQL2389" s="677"/>
      <c r="IQM2389" s="470"/>
      <c r="IQN2389" s="467"/>
      <c r="IQO2389" s="559"/>
      <c r="IQP2389" s="467"/>
      <c r="IQQ2389" s="467"/>
      <c r="IQR2389" s="467"/>
      <c r="IQS2389" s="467"/>
      <c r="IQT2389" s="467"/>
      <c r="IQU2389" s="467"/>
      <c r="IQV2389" s="467"/>
      <c r="IQW2389" s="467"/>
      <c r="IQX2389" s="467"/>
      <c r="IQY2389" s="467"/>
      <c r="IQZ2389" s="467"/>
      <c r="IRA2389" s="467"/>
      <c r="IRB2389" s="467"/>
      <c r="IRC2389" s="467"/>
      <c r="IRD2389" s="467"/>
      <c r="IRE2389" s="467"/>
      <c r="IRF2389" s="467"/>
      <c r="IRG2389" s="467"/>
      <c r="IRH2389" s="467"/>
      <c r="IRI2389" s="467"/>
      <c r="IRJ2389" s="467"/>
      <c r="IRK2389" s="467"/>
      <c r="IRL2389" s="1055"/>
      <c r="IRM2389" s="695"/>
      <c r="IRN2389" s="696"/>
      <c r="IRO2389" s="696"/>
      <c r="IRP2389" s="697"/>
      <c r="IRQ2389" s="697"/>
      <c r="IRR2389" s="473"/>
      <c r="IRS2389" s="470"/>
      <c r="IRT2389" s="470"/>
      <c r="IRU2389" s="470"/>
      <c r="IRV2389" s="677"/>
      <c r="IRW2389" s="470"/>
      <c r="IRX2389" s="467"/>
      <c r="IRY2389" s="559"/>
      <c r="IRZ2389" s="467"/>
      <c r="ISA2389" s="467"/>
      <c r="ISB2389" s="467"/>
      <c r="ISC2389" s="467"/>
      <c r="ISD2389" s="467"/>
      <c r="ISE2389" s="467"/>
      <c r="ISF2389" s="467"/>
      <c r="ISG2389" s="467"/>
      <c r="ISH2389" s="467"/>
      <c r="ISI2389" s="467"/>
      <c r="ISJ2389" s="467"/>
      <c r="ISK2389" s="467"/>
      <c r="ISL2389" s="467"/>
      <c r="ISM2389" s="467"/>
      <c r="ISN2389" s="467"/>
      <c r="ISO2389" s="467"/>
      <c r="ISP2389" s="467"/>
      <c r="ISQ2389" s="467"/>
      <c r="ISR2389" s="467"/>
      <c r="ISS2389" s="467"/>
      <c r="IST2389" s="467"/>
      <c r="ISU2389" s="467"/>
      <c r="ISV2389" s="1055"/>
      <c r="ISW2389" s="695"/>
      <c r="ISX2389" s="696"/>
      <c r="ISY2389" s="696"/>
      <c r="ISZ2389" s="697"/>
      <c r="ITA2389" s="697"/>
      <c r="ITB2389" s="473"/>
      <c r="ITC2389" s="470"/>
      <c r="ITD2389" s="470"/>
      <c r="ITE2389" s="470"/>
      <c r="ITF2389" s="677"/>
      <c r="ITG2389" s="470"/>
      <c r="ITH2389" s="467"/>
      <c r="ITI2389" s="559"/>
      <c r="ITJ2389" s="467"/>
      <c r="ITK2389" s="467"/>
      <c r="ITL2389" s="467"/>
      <c r="ITM2389" s="467"/>
      <c r="ITN2389" s="467"/>
      <c r="ITO2389" s="467"/>
      <c r="ITP2389" s="467"/>
      <c r="ITQ2389" s="467"/>
      <c r="ITR2389" s="467"/>
      <c r="ITS2389" s="467"/>
      <c r="ITT2389" s="467"/>
      <c r="ITU2389" s="467"/>
      <c r="ITV2389" s="467"/>
      <c r="ITW2389" s="467"/>
      <c r="ITX2389" s="467"/>
      <c r="ITY2389" s="467"/>
      <c r="ITZ2389" s="467"/>
      <c r="IUA2389" s="467"/>
      <c r="IUB2389" s="467"/>
      <c r="IUC2389" s="467"/>
      <c r="IUD2389" s="467"/>
      <c r="IUE2389" s="467"/>
      <c r="IUF2389" s="1055"/>
      <c r="IUG2389" s="695"/>
      <c r="IUH2389" s="696"/>
      <c r="IUI2389" s="696"/>
      <c r="IUJ2389" s="697"/>
      <c r="IUK2389" s="697"/>
      <c r="IUL2389" s="473"/>
      <c r="IUM2389" s="470"/>
      <c r="IUN2389" s="470"/>
      <c r="IUO2389" s="470"/>
      <c r="IUP2389" s="677"/>
      <c r="IUQ2389" s="470"/>
      <c r="IUR2389" s="467"/>
      <c r="IUS2389" s="559"/>
      <c r="IUT2389" s="467"/>
      <c r="IUU2389" s="467"/>
      <c r="IUV2389" s="467"/>
      <c r="IUW2389" s="467"/>
      <c r="IUX2389" s="467"/>
      <c r="IUY2389" s="467"/>
      <c r="IUZ2389" s="467"/>
      <c r="IVA2389" s="467"/>
      <c r="IVB2389" s="467"/>
      <c r="IVC2389" s="467"/>
      <c r="IVD2389" s="467"/>
      <c r="IVE2389" s="467"/>
      <c r="IVF2389" s="467"/>
      <c r="IVG2389" s="467"/>
      <c r="IVH2389" s="467"/>
      <c r="IVI2389" s="467"/>
      <c r="IVJ2389" s="467"/>
      <c r="IVK2389" s="467"/>
      <c r="IVL2389" s="467"/>
      <c r="IVM2389" s="467"/>
      <c r="IVN2389" s="467"/>
      <c r="IVO2389" s="467"/>
      <c r="IVP2389" s="1055"/>
      <c r="IVQ2389" s="695"/>
      <c r="IVR2389" s="696"/>
      <c r="IVS2389" s="696"/>
      <c r="IVT2389" s="697"/>
      <c r="IVU2389" s="697"/>
      <c r="IVV2389" s="473"/>
      <c r="IVW2389" s="470"/>
      <c r="IVX2389" s="470"/>
      <c r="IVY2389" s="470"/>
      <c r="IVZ2389" s="677"/>
      <c r="IWA2389" s="470"/>
      <c r="IWB2389" s="467"/>
      <c r="IWC2389" s="559"/>
      <c r="IWD2389" s="467"/>
      <c r="IWE2389" s="467"/>
      <c r="IWF2389" s="467"/>
      <c r="IWG2389" s="467"/>
      <c r="IWH2389" s="467"/>
      <c r="IWI2389" s="467"/>
      <c r="IWJ2389" s="467"/>
      <c r="IWK2389" s="467"/>
      <c r="IWL2389" s="467"/>
      <c r="IWM2389" s="467"/>
      <c r="IWN2389" s="467"/>
      <c r="IWO2389" s="467"/>
      <c r="IWP2389" s="467"/>
      <c r="IWQ2389" s="467"/>
      <c r="IWR2389" s="467"/>
      <c r="IWS2389" s="467"/>
      <c r="IWT2389" s="467"/>
      <c r="IWU2389" s="467"/>
      <c r="IWV2389" s="467"/>
      <c r="IWW2389" s="467"/>
      <c r="IWX2389" s="467"/>
      <c r="IWY2389" s="467"/>
      <c r="IWZ2389" s="1055"/>
      <c r="IXA2389" s="695"/>
      <c r="IXB2389" s="696"/>
      <c r="IXC2389" s="696"/>
      <c r="IXD2389" s="697"/>
      <c r="IXE2389" s="697"/>
      <c r="IXF2389" s="473"/>
      <c r="IXG2389" s="470"/>
      <c r="IXH2389" s="470"/>
      <c r="IXI2389" s="470"/>
      <c r="IXJ2389" s="677"/>
      <c r="IXK2389" s="470"/>
      <c r="IXL2389" s="467"/>
      <c r="IXM2389" s="559"/>
      <c r="IXN2389" s="467"/>
      <c r="IXO2389" s="467"/>
      <c r="IXP2389" s="467"/>
      <c r="IXQ2389" s="467"/>
      <c r="IXR2389" s="467"/>
      <c r="IXS2389" s="467"/>
      <c r="IXT2389" s="467"/>
      <c r="IXU2389" s="467"/>
      <c r="IXV2389" s="467"/>
      <c r="IXW2389" s="467"/>
      <c r="IXX2389" s="467"/>
      <c r="IXY2389" s="467"/>
      <c r="IXZ2389" s="467"/>
      <c r="IYA2389" s="467"/>
      <c r="IYB2389" s="467"/>
      <c r="IYC2389" s="467"/>
      <c r="IYD2389" s="467"/>
      <c r="IYE2389" s="467"/>
      <c r="IYF2389" s="467"/>
      <c r="IYG2389" s="467"/>
      <c r="IYH2389" s="467"/>
      <c r="IYI2389" s="467"/>
      <c r="IYJ2389" s="1055"/>
      <c r="IYK2389" s="695"/>
      <c r="IYL2389" s="696"/>
      <c r="IYM2389" s="696"/>
      <c r="IYN2389" s="697"/>
      <c r="IYO2389" s="697"/>
      <c r="IYP2389" s="473"/>
      <c r="IYQ2389" s="470"/>
      <c r="IYR2389" s="470"/>
      <c r="IYS2389" s="470"/>
      <c r="IYT2389" s="677"/>
      <c r="IYU2389" s="470"/>
      <c r="IYV2389" s="467"/>
      <c r="IYW2389" s="559"/>
      <c r="IYX2389" s="467"/>
      <c r="IYY2389" s="467"/>
      <c r="IYZ2389" s="467"/>
      <c r="IZA2389" s="467"/>
      <c r="IZB2389" s="467"/>
      <c r="IZC2389" s="467"/>
      <c r="IZD2389" s="467"/>
      <c r="IZE2389" s="467"/>
      <c r="IZF2389" s="467"/>
      <c r="IZG2389" s="467"/>
      <c r="IZH2389" s="467"/>
      <c r="IZI2389" s="467"/>
      <c r="IZJ2389" s="467"/>
      <c r="IZK2389" s="467"/>
      <c r="IZL2389" s="467"/>
      <c r="IZM2389" s="467"/>
      <c r="IZN2389" s="467"/>
      <c r="IZO2389" s="467"/>
      <c r="IZP2389" s="467"/>
      <c r="IZQ2389" s="467"/>
      <c r="IZR2389" s="467"/>
      <c r="IZS2389" s="467"/>
      <c r="IZT2389" s="1055"/>
      <c r="IZU2389" s="695"/>
      <c r="IZV2389" s="696"/>
      <c r="IZW2389" s="696"/>
      <c r="IZX2389" s="697"/>
      <c r="IZY2389" s="697"/>
      <c r="IZZ2389" s="473"/>
      <c r="JAA2389" s="470"/>
      <c r="JAB2389" s="470"/>
      <c r="JAC2389" s="470"/>
      <c r="JAD2389" s="677"/>
      <c r="JAE2389" s="470"/>
      <c r="JAF2389" s="467"/>
      <c r="JAG2389" s="559"/>
      <c r="JAH2389" s="467"/>
      <c r="JAI2389" s="467"/>
      <c r="JAJ2389" s="467"/>
      <c r="JAK2389" s="467"/>
      <c r="JAL2389" s="467"/>
      <c r="JAM2389" s="467"/>
      <c r="JAN2389" s="467"/>
      <c r="JAO2389" s="467"/>
      <c r="JAP2389" s="467"/>
      <c r="JAQ2389" s="467"/>
      <c r="JAR2389" s="467"/>
      <c r="JAS2389" s="467"/>
      <c r="JAT2389" s="467"/>
      <c r="JAU2389" s="467"/>
      <c r="JAV2389" s="467"/>
      <c r="JAW2389" s="467"/>
      <c r="JAX2389" s="467"/>
      <c r="JAY2389" s="467"/>
      <c r="JAZ2389" s="467"/>
      <c r="JBA2389" s="467"/>
      <c r="JBB2389" s="467"/>
      <c r="JBC2389" s="467"/>
      <c r="JBD2389" s="1055"/>
      <c r="JBE2389" s="695"/>
      <c r="JBF2389" s="696"/>
      <c r="JBG2389" s="696"/>
      <c r="JBH2389" s="697"/>
      <c r="JBI2389" s="697"/>
      <c r="JBJ2389" s="473"/>
      <c r="JBK2389" s="470"/>
      <c r="JBL2389" s="470"/>
      <c r="JBM2389" s="470"/>
      <c r="JBN2389" s="677"/>
      <c r="JBO2389" s="470"/>
      <c r="JBP2389" s="467"/>
      <c r="JBQ2389" s="559"/>
      <c r="JBR2389" s="467"/>
      <c r="JBS2389" s="467"/>
      <c r="JBT2389" s="467"/>
      <c r="JBU2389" s="467"/>
      <c r="JBV2389" s="467"/>
      <c r="JBW2389" s="467"/>
      <c r="JBX2389" s="467"/>
      <c r="JBY2389" s="467"/>
      <c r="JBZ2389" s="467"/>
      <c r="JCA2389" s="467"/>
      <c r="JCB2389" s="467"/>
      <c r="JCC2389" s="467"/>
      <c r="JCD2389" s="467"/>
      <c r="JCE2389" s="467"/>
      <c r="JCF2389" s="467"/>
      <c r="JCG2389" s="467"/>
      <c r="JCH2389" s="467"/>
      <c r="JCI2389" s="467"/>
      <c r="JCJ2389" s="467"/>
      <c r="JCK2389" s="467"/>
      <c r="JCL2389" s="467"/>
      <c r="JCM2389" s="467"/>
      <c r="JCN2389" s="1055"/>
      <c r="JCO2389" s="695"/>
      <c r="JCP2389" s="696"/>
      <c r="JCQ2389" s="696"/>
      <c r="JCR2389" s="697"/>
      <c r="JCS2389" s="697"/>
      <c r="JCT2389" s="473"/>
      <c r="JCU2389" s="470"/>
      <c r="JCV2389" s="470"/>
      <c r="JCW2389" s="470"/>
      <c r="JCX2389" s="677"/>
      <c r="JCY2389" s="470"/>
      <c r="JCZ2389" s="467"/>
      <c r="JDA2389" s="559"/>
      <c r="JDB2389" s="467"/>
      <c r="JDC2389" s="467"/>
      <c r="JDD2389" s="467"/>
      <c r="JDE2389" s="467"/>
      <c r="JDF2389" s="467"/>
      <c r="JDG2389" s="467"/>
      <c r="JDH2389" s="467"/>
      <c r="JDI2389" s="467"/>
      <c r="JDJ2389" s="467"/>
      <c r="JDK2389" s="467"/>
      <c r="JDL2389" s="467"/>
      <c r="JDM2389" s="467"/>
      <c r="JDN2389" s="467"/>
      <c r="JDO2389" s="467"/>
      <c r="JDP2389" s="467"/>
      <c r="JDQ2389" s="467"/>
      <c r="JDR2389" s="467"/>
      <c r="JDS2389" s="467"/>
      <c r="JDT2389" s="467"/>
      <c r="JDU2389" s="467"/>
      <c r="JDV2389" s="467"/>
      <c r="JDW2389" s="467"/>
      <c r="JDX2389" s="1055"/>
      <c r="JDY2389" s="695"/>
      <c r="JDZ2389" s="696"/>
      <c r="JEA2389" s="696"/>
      <c r="JEB2389" s="697"/>
      <c r="JEC2389" s="697"/>
      <c r="JED2389" s="473"/>
      <c r="JEE2389" s="470"/>
      <c r="JEF2389" s="470"/>
      <c r="JEG2389" s="470"/>
      <c r="JEH2389" s="677"/>
      <c r="JEI2389" s="470"/>
      <c r="JEJ2389" s="467"/>
      <c r="JEK2389" s="559"/>
      <c r="JEL2389" s="467"/>
      <c r="JEM2389" s="467"/>
      <c r="JEN2389" s="467"/>
      <c r="JEO2389" s="467"/>
      <c r="JEP2389" s="467"/>
      <c r="JEQ2389" s="467"/>
      <c r="JER2389" s="467"/>
      <c r="JES2389" s="467"/>
      <c r="JET2389" s="467"/>
      <c r="JEU2389" s="467"/>
      <c r="JEV2389" s="467"/>
      <c r="JEW2389" s="467"/>
      <c r="JEX2389" s="467"/>
      <c r="JEY2389" s="467"/>
      <c r="JEZ2389" s="467"/>
      <c r="JFA2389" s="467"/>
      <c r="JFB2389" s="467"/>
      <c r="JFC2389" s="467"/>
      <c r="JFD2389" s="467"/>
      <c r="JFE2389" s="467"/>
      <c r="JFF2389" s="467"/>
      <c r="JFG2389" s="467"/>
      <c r="JFH2389" s="1055"/>
      <c r="JFI2389" s="695"/>
      <c r="JFJ2389" s="696"/>
      <c r="JFK2389" s="696"/>
      <c r="JFL2389" s="697"/>
      <c r="JFM2389" s="697"/>
      <c r="JFN2389" s="473"/>
      <c r="JFO2389" s="470"/>
      <c r="JFP2389" s="470"/>
      <c r="JFQ2389" s="470"/>
      <c r="JFR2389" s="677"/>
      <c r="JFS2389" s="470"/>
      <c r="JFT2389" s="467"/>
      <c r="JFU2389" s="559"/>
      <c r="JFV2389" s="467"/>
      <c r="JFW2389" s="467"/>
      <c r="JFX2389" s="467"/>
      <c r="JFY2389" s="467"/>
      <c r="JFZ2389" s="467"/>
      <c r="JGA2389" s="467"/>
      <c r="JGB2389" s="467"/>
      <c r="JGC2389" s="467"/>
      <c r="JGD2389" s="467"/>
      <c r="JGE2389" s="467"/>
      <c r="JGF2389" s="467"/>
      <c r="JGG2389" s="467"/>
      <c r="JGH2389" s="467"/>
      <c r="JGI2389" s="467"/>
      <c r="JGJ2389" s="467"/>
      <c r="JGK2389" s="467"/>
      <c r="JGL2389" s="467"/>
      <c r="JGM2389" s="467"/>
      <c r="JGN2389" s="467"/>
      <c r="JGO2389" s="467"/>
      <c r="JGP2389" s="467"/>
      <c r="JGQ2389" s="467"/>
      <c r="JGR2389" s="1055"/>
      <c r="JGS2389" s="695"/>
      <c r="JGT2389" s="696"/>
      <c r="JGU2389" s="696"/>
      <c r="JGV2389" s="697"/>
      <c r="JGW2389" s="697"/>
      <c r="JGX2389" s="473"/>
      <c r="JGY2389" s="470"/>
      <c r="JGZ2389" s="470"/>
      <c r="JHA2389" s="470"/>
      <c r="JHB2389" s="677"/>
      <c r="JHC2389" s="470"/>
      <c r="JHD2389" s="467"/>
      <c r="JHE2389" s="559"/>
      <c r="JHF2389" s="467"/>
      <c r="JHG2389" s="467"/>
      <c r="JHH2389" s="467"/>
      <c r="JHI2389" s="467"/>
      <c r="JHJ2389" s="467"/>
      <c r="JHK2389" s="467"/>
      <c r="JHL2389" s="467"/>
      <c r="JHM2389" s="467"/>
      <c r="JHN2389" s="467"/>
      <c r="JHO2389" s="467"/>
      <c r="JHP2389" s="467"/>
      <c r="JHQ2389" s="467"/>
      <c r="JHR2389" s="467"/>
      <c r="JHS2389" s="467"/>
      <c r="JHT2389" s="467"/>
      <c r="JHU2389" s="467"/>
      <c r="JHV2389" s="467"/>
      <c r="JHW2389" s="467"/>
      <c r="JHX2389" s="467"/>
      <c r="JHY2389" s="467"/>
      <c r="JHZ2389" s="467"/>
      <c r="JIA2389" s="467"/>
      <c r="JIB2389" s="1055"/>
      <c r="JIC2389" s="695"/>
      <c r="JID2389" s="696"/>
      <c r="JIE2389" s="696"/>
      <c r="JIF2389" s="697"/>
      <c r="JIG2389" s="697"/>
      <c r="JIH2389" s="473"/>
      <c r="JII2389" s="470"/>
      <c r="JIJ2389" s="470"/>
      <c r="JIK2389" s="470"/>
      <c r="JIL2389" s="677"/>
      <c r="JIM2389" s="470"/>
      <c r="JIN2389" s="467"/>
      <c r="JIO2389" s="559"/>
      <c r="JIP2389" s="467"/>
      <c r="JIQ2389" s="467"/>
      <c r="JIR2389" s="467"/>
      <c r="JIS2389" s="467"/>
      <c r="JIT2389" s="467"/>
      <c r="JIU2389" s="467"/>
      <c r="JIV2389" s="467"/>
      <c r="JIW2389" s="467"/>
      <c r="JIX2389" s="467"/>
      <c r="JIY2389" s="467"/>
      <c r="JIZ2389" s="467"/>
      <c r="JJA2389" s="467"/>
      <c r="JJB2389" s="467"/>
      <c r="JJC2389" s="467"/>
      <c r="JJD2389" s="467"/>
      <c r="JJE2389" s="467"/>
      <c r="JJF2389" s="467"/>
      <c r="JJG2389" s="467"/>
      <c r="JJH2389" s="467"/>
      <c r="JJI2389" s="467"/>
      <c r="JJJ2389" s="467"/>
      <c r="JJK2389" s="467"/>
      <c r="JJL2389" s="1055"/>
      <c r="JJM2389" s="695"/>
      <c r="JJN2389" s="696"/>
      <c r="JJO2389" s="696"/>
      <c r="JJP2389" s="697"/>
      <c r="JJQ2389" s="697"/>
      <c r="JJR2389" s="473"/>
      <c r="JJS2389" s="470"/>
      <c r="JJT2389" s="470"/>
      <c r="JJU2389" s="470"/>
      <c r="JJV2389" s="677"/>
      <c r="JJW2389" s="470"/>
      <c r="JJX2389" s="467"/>
      <c r="JJY2389" s="559"/>
      <c r="JJZ2389" s="467"/>
      <c r="JKA2389" s="467"/>
      <c r="JKB2389" s="467"/>
      <c r="JKC2389" s="467"/>
      <c r="JKD2389" s="467"/>
      <c r="JKE2389" s="467"/>
      <c r="JKF2389" s="467"/>
      <c r="JKG2389" s="467"/>
      <c r="JKH2389" s="467"/>
      <c r="JKI2389" s="467"/>
      <c r="JKJ2389" s="467"/>
      <c r="JKK2389" s="467"/>
      <c r="JKL2389" s="467"/>
      <c r="JKM2389" s="467"/>
      <c r="JKN2389" s="467"/>
      <c r="JKO2389" s="467"/>
      <c r="JKP2389" s="467"/>
      <c r="JKQ2389" s="467"/>
      <c r="JKR2389" s="467"/>
      <c r="JKS2389" s="467"/>
      <c r="JKT2389" s="467"/>
      <c r="JKU2389" s="467"/>
      <c r="JKV2389" s="1055"/>
      <c r="JKW2389" s="695"/>
      <c r="JKX2389" s="696"/>
      <c r="JKY2389" s="696"/>
      <c r="JKZ2389" s="697"/>
      <c r="JLA2389" s="697"/>
      <c r="JLB2389" s="473"/>
      <c r="JLC2389" s="470"/>
      <c r="JLD2389" s="470"/>
      <c r="JLE2389" s="470"/>
      <c r="JLF2389" s="677"/>
      <c r="JLG2389" s="470"/>
      <c r="JLH2389" s="467"/>
      <c r="JLI2389" s="559"/>
      <c r="JLJ2389" s="467"/>
      <c r="JLK2389" s="467"/>
      <c r="JLL2389" s="467"/>
      <c r="JLM2389" s="467"/>
      <c r="JLN2389" s="467"/>
      <c r="JLO2389" s="467"/>
      <c r="JLP2389" s="467"/>
      <c r="JLQ2389" s="467"/>
      <c r="JLR2389" s="467"/>
      <c r="JLS2389" s="467"/>
      <c r="JLT2389" s="467"/>
      <c r="JLU2389" s="467"/>
      <c r="JLV2389" s="467"/>
      <c r="JLW2389" s="467"/>
      <c r="JLX2389" s="467"/>
      <c r="JLY2389" s="467"/>
      <c r="JLZ2389" s="467"/>
      <c r="JMA2389" s="467"/>
      <c r="JMB2389" s="467"/>
      <c r="JMC2389" s="467"/>
      <c r="JMD2389" s="467"/>
      <c r="JME2389" s="467"/>
      <c r="JMF2389" s="1055"/>
      <c r="JMG2389" s="695"/>
      <c r="JMH2389" s="696"/>
      <c r="JMI2389" s="696"/>
      <c r="JMJ2389" s="697"/>
      <c r="JMK2389" s="697"/>
      <c r="JML2389" s="473"/>
      <c r="JMM2389" s="470"/>
      <c r="JMN2389" s="470"/>
      <c r="JMO2389" s="470"/>
      <c r="JMP2389" s="677"/>
      <c r="JMQ2389" s="470"/>
      <c r="JMR2389" s="467"/>
      <c r="JMS2389" s="559"/>
      <c r="JMT2389" s="467"/>
      <c r="JMU2389" s="467"/>
      <c r="JMV2389" s="467"/>
      <c r="JMW2389" s="467"/>
      <c r="JMX2389" s="467"/>
      <c r="JMY2389" s="467"/>
      <c r="JMZ2389" s="467"/>
      <c r="JNA2389" s="467"/>
      <c r="JNB2389" s="467"/>
      <c r="JNC2389" s="467"/>
      <c r="JND2389" s="467"/>
      <c r="JNE2389" s="467"/>
      <c r="JNF2389" s="467"/>
      <c r="JNG2389" s="467"/>
      <c r="JNH2389" s="467"/>
      <c r="JNI2389" s="467"/>
      <c r="JNJ2389" s="467"/>
      <c r="JNK2389" s="467"/>
      <c r="JNL2389" s="467"/>
      <c r="JNM2389" s="467"/>
      <c r="JNN2389" s="467"/>
      <c r="JNO2389" s="467"/>
      <c r="JNP2389" s="1055"/>
      <c r="JNQ2389" s="695"/>
      <c r="JNR2389" s="696"/>
      <c r="JNS2389" s="696"/>
      <c r="JNT2389" s="697"/>
      <c r="JNU2389" s="697"/>
      <c r="JNV2389" s="473"/>
      <c r="JNW2389" s="470"/>
      <c r="JNX2389" s="470"/>
      <c r="JNY2389" s="470"/>
      <c r="JNZ2389" s="677"/>
      <c r="JOA2389" s="470"/>
      <c r="JOB2389" s="467"/>
      <c r="JOC2389" s="559"/>
      <c r="JOD2389" s="467"/>
      <c r="JOE2389" s="467"/>
      <c r="JOF2389" s="467"/>
      <c r="JOG2389" s="467"/>
      <c r="JOH2389" s="467"/>
      <c r="JOI2389" s="467"/>
      <c r="JOJ2389" s="467"/>
      <c r="JOK2389" s="467"/>
      <c r="JOL2389" s="467"/>
      <c r="JOM2389" s="467"/>
      <c r="JON2389" s="467"/>
      <c r="JOO2389" s="467"/>
      <c r="JOP2389" s="467"/>
      <c r="JOQ2389" s="467"/>
      <c r="JOR2389" s="467"/>
      <c r="JOS2389" s="467"/>
      <c r="JOT2389" s="467"/>
      <c r="JOU2389" s="467"/>
      <c r="JOV2389" s="467"/>
      <c r="JOW2389" s="467"/>
      <c r="JOX2389" s="467"/>
      <c r="JOY2389" s="467"/>
      <c r="JOZ2389" s="1055"/>
      <c r="JPA2389" s="695"/>
      <c r="JPB2389" s="696"/>
      <c r="JPC2389" s="696"/>
      <c r="JPD2389" s="697"/>
      <c r="JPE2389" s="697"/>
      <c r="JPF2389" s="473"/>
      <c r="JPG2389" s="470"/>
      <c r="JPH2389" s="470"/>
      <c r="JPI2389" s="470"/>
      <c r="JPJ2389" s="677"/>
      <c r="JPK2389" s="470"/>
      <c r="JPL2389" s="467"/>
      <c r="JPM2389" s="559"/>
      <c r="JPN2389" s="467"/>
      <c r="JPO2389" s="467"/>
      <c r="JPP2389" s="467"/>
      <c r="JPQ2389" s="467"/>
      <c r="JPR2389" s="467"/>
      <c r="JPS2389" s="467"/>
      <c r="JPT2389" s="467"/>
      <c r="JPU2389" s="467"/>
      <c r="JPV2389" s="467"/>
      <c r="JPW2389" s="467"/>
      <c r="JPX2389" s="467"/>
      <c r="JPY2389" s="467"/>
      <c r="JPZ2389" s="467"/>
      <c r="JQA2389" s="467"/>
      <c r="JQB2389" s="467"/>
      <c r="JQC2389" s="467"/>
      <c r="JQD2389" s="467"/>
      <c r="JQE2389" s="467"/>
      <c r="JQF2389" s="467"/>
      <c r="JQG2389" s="467"/>
      <c r="JQH2389" s="467"/>
      <c r="JQI2389" s="467"/>
      <c r="JQJ2389" s="1055"/>
      <c r="JQK2389" s="695"/>
      <c r="JQL2389" s="696"/>
      <c r="JQM2389" s="696"/>
      <c r="JQN2389" s="697"/>
      <c r="JQO2389" s="697"/>
      <c r="JQP2389" s="473"/>
      <c r="JQQ2389" s="470"/>
      <c r="JQR2389" s="470"/>
      <c r="JQS2389" s="470"/>
      <c r="JQT2389" s="677"/>
      <c r="JQU2389" s="470"/>
      <c r="JQV2389" s="467"/>
      <c r="JQW2389" s="559"/>
      <c r="JQX2389" s="467"/>
      <c r="JQY2389" s="467"/>
      <c r="JQZ2389" s="467"/>
      <c r="JRA2389" s="467"/>
      <c r="JRB2389" s="467"/>
      <c r="JRC2389" s="467"/>
      <c r="JRD2389" s="467"/>
      <c r="JRE2389" s="467"/>
      <c r="JRF2389" s="467"/>
      <c r="JRG2389" s="467"/>
      <c r="JRH2389" s="467"/>
      <c r="JRI2389" s="467"/>
      <c r="JRJ2389" s="467"/>
      <c r="JRK2389" s="467"/>
      <c r="JRL2389" s="467"/>
      <c r="JRM2389" s="467"/>
      <c r="JRN2389" s="467"/>
      <c r="JRO2389" s="467"/>
      <c r="JRP2389" s="467"/>
      <c r="JRQ2389" s="467"/>
      <c r="JRR2389" s="467"/>
      <c r="JRS2389" s="467"/>
      <c r="JRT2389" s="1055"/>
      <c r="JRU2389" s="695"/>
      <c r="JRV2389" s="696"/>
      <c r="JRW2389" s="696"/>
      <c r="JRX2389" s="697"/>
      <c r="JRY2389" s="697"/>
      <c r="JRZ2389" s="473"/>
      <c r="JSA2389" s="470"/>
      <c r="JSB2389" s="470"/>
      <c r="JSC2389" s="470"/>
      <c r="JSD2389" s="677"/>
      <c r="JSE2389" s="470"/>
      <c r="JSF2389" s="467"/>
      <c r="JSG2389" s="559"/>
      <c r="JSH2389" s="467"/>
      <c r="JSI2389" s="467"/>
      <c r="JSJ2389" s="467"/>
      <c r="JSK2389" s="467"/>
      <c r="JSL2389" s="467"/>
      <c r="JSM2389" s="467"/>
      <c r="JSN2389" s="467"/>
      <c r="JSO2389" s="467"/>
      <c r="JSP2389" s="467"/>
      <c r="JSQ2389" s="467"/>
      <c r="JSR2389" s="467"/>
      <c r="JSS2389" s="467"/>
      <c r="JST2389" s="467"/>
      <c r="JSU2389" s="467"/>
      <c r="JSV2389" s="467"/>
      <c r="JSW2389" s="467"/>
      <c r="JSX2389" s="467"/>
      <c r="JSY2389" s="467"/>
      <c r="JSZ2389" s="467"/>
      <c r="JTA2389" s="467"/>
      <c r="JTB2389" s="467"/>
      <c r="JTC2389" s="467"/>
      <c r="JTD2389" s="1055"/>
      <c r="JTE2389" s="695"/>
      <c r="JTF2389" s="696"/>
      <c r="JTG2389" s="696"/>
      <c r="JTH2389" s="697"/>
      <c r="JTI2389" s="697"/>
      <c r="JTJ2389" s="473"/>
      <c r="JTK2389" s="470"/>
      <c r="JTL2389" s="470"/>
      <c r="JTM2389" s="470"/>
      <c r="JTN2389" s="677"/>
      <c r="JTO2389" s="470"/>
      <c r="JTP2389" s="467"/>
      <c r="JTQ2389" s="559"/>
      <c r="JTR2389" s="467"/>
      <c r="JTS2389" s="467"/>
      <c r="JTT2389" s="467"/>
      <c r="JTU2389" s="467"/>
      <c r="JTV2389" s="467"/>
      <c r="JTW2389" s="467"/>
      <c r="JTX2389" s="467"/>
      <c r="JTY2389" s="467"/>
      <c r="JTZ2389" s="467"/>
      <c r="JUA2389" s="467"/>
      <c r="JUB2389" s="467"/>
      <c r="JUC2389" s="467"/>
      <c r="JUD2389" s="467"/>
      <c r="JUE2389" s="467"/>
      <c r="JUF2389" s="467"/>
      <c r="JUG2389" s="467"/>
      <c r="JUH2389" s="467"/>
      <c r="JUI2389" s="467"/>
      <c r="JUJ2389" s="467"/>
      <c r="JUK2389" s="467"/>
      <c r="JUL2389" s="467"/>
      <c r="JUM2389" s="467"/>
      <c r="JUN2389" s="1055"/>
      <c r="JUO2389" s="695"/>
      <c r="JUP2389" s="696"/>
      <c r="JUQ2389" s="696"/>
      <c r="JUR2389" s="697"/>
      <c r="JUS2389" s="697"/>
      <c r="JUT2389" s="473"/>
      <c r="JUU2389" s="470"/>
      <c r="JUV2389" s="470"/>
      <c r="JUW2389" s="470"/>
      <c r="JUX2389" s="677"/>
      <c r="JUY2389" s="470"/>
      <c r="JUZ2389" s="467"/>
      <c r="JVA2389" s="559"/>
      <c r="JVB2389" s="467"/>
      <c r="JVC2389" s="467"/>
      <c r="JVD2389" s="467"/>
      <c r="JVE2389" s="467"/>
      <c r="JVF2389" s="467"/>
      <c r="JVG2389" s="467"/>
      <c r="JVH2389" s="467"/>
      <c r="JVI2389" s="467"/>
      <c r="JVJ2389" s="467"/>
      <c r="JVK2389" s="467"/>
      <c r="JVL2389" s="467"/>
      <c r="JVM2389" s="467"/>
      <c r="JVN2389" s="467"/>
      <c r="JVO2389" s="467"/>
      <c r="JVP2389" s="467"/>
      <c r="JVQ2389" s="467"/>
      <c r="JVR2389" s="467"/>
      <c r="JVS2389" s="467"/>
      <c r="JVT2389" s="467"/>
      <c r="JVU2389" s="467"/>
      <c r="JVV2389" s="467"/>
      <c r="JVW2389" s="467"/>
      <c r="JVX2389" s="1055"/>
      <c r="JVY2389" s="695"/>
      <c r="JVZ2389" s="696"/>
      <c r="JWA2389" s="696"/>
      <c r="JWB2389" s="697"/>
      <c r="JWC2389" s="697"/>
      <c r="JWD2389" s="473"/>
      <c r="JWE2389" s="470"/>
      <c r="JWF2389" s="470"/>
      <c r="JWG2389" s="470"/>
      <c r="JWH2389" s="677"/>
      <c r="JWI2389" s="470"/>
      <c r="JWJ2389" s="467"/>
      <c r="JWK2389" s="559"/>
      <c r="JWL2389" s="467"/>
      <c r="JWM2389" s="467"/>
      <c r="JWN2389" s="467"/>
      <c r="JWO2389" s="467"/>
      <c r="JWP2389" s="467"/>
      <c r="JWQ2389" s="467"/>
      <c r="JWR2389" s="467"/>
      <c r="JWS2389" s="467"/>
      <c r="JWT2389" s="467"/>
      <c r="JWU2389" s="467"/>
      <c r="JWV2389" s="467"/>
      <c r="JWW2389" s="467"/>
      <c r="JWX2389" s="467"/>
      <c r="JWY2389" s="467"/>
      <c r="JWZ2389" s="467"/>
      <c r="JXA2389" s="467"/>
      <c r="JXB2389" s="467"/>
      <c r="JXC2389" s="467"/>
      <c r="JXD2389" s="467"/>
      <c r="JXE2389" s="467"/>
      <c r="JXF2389" s="467"/>
      <c r="JXG2389" s="467"/>
      <c r="JXH2389" s="1055"/>
      <c r="JXI2389" s="695"/>
      <c r="JXJ2389" s="696"/>
      <c r="JXK2389" s="696"/>
      <c r="JXL2389" s="697"/>
      <c r="JXM2389" s="697"/>
      <c r="JXN2389" s="473"/>
      <c r="JXO2389" s="470"/>
      <c r="JXP2389" s="470"/>
      <c r="JXQ2389" s="470"/>
      <c r="JXR2389" s="677"/>
      <c r="JXS2389" s="470"/>
      <c r="JXT2389" s="467"/>
      <c r="JXU2389" s="559"/>
      <c r="JXV2389" s="467"/>
      <c r="JXW2389" s="467"/>
      <c r="JXX2389" s="467"/>
      <c r="JXY2389" s="467"/>
      <c r="JXZ2389" s="467"/>
      <c r="JYA2389" s="467"/>
      <c r="JYB2389" s="467"/>
      <c r="JYC2389" s="467"/>
      <c r="JYD2389" s="467"/>
      <c r="JYE2389" s="467"/>
      <c r="JYF2389" s="467"/>
      <c r="JYG2389" s="467"/>
      <c r="JYH2389" s="467"/>
      <c r="JYI2389" s="467"/>
      <c r="JYJ2389" s="467"/>
      <c r="JYK2389" s="467"/>
      <c r="JYL2389" s="467"/>
      <c r="JYM2389" s="467"/>
      <c r="JYN2389" s="467"/>
      <c r="JYO2389" s="467"/>
      <c r="JYP2389" s="467"/>
      <c r="JYQ2389" s="467"/>
      <c r="JYR2389" s="1055"/>
      <c r="JYS2389" s="695"/>
      <c r="JYT2389" s="696"/>
      <c r="JYU2389" s="696"/>
      <c r="JYV2389" s="697"/>
      <c r="JYW2389" s="697"/>
      <c r="JYX2389" s="473"/>
      <c r="JYY2389" s="470"/>
      <c r="JYZ2389" s="470"/>
      <c r="JZA2389" s="470"/>
      <c r="JZB2389" s="677"/>
      <c r="JZC2389" s="470"/>
      <c r="JZD2389" s="467"/>
      <c r="JZE2389" s="559"/>
      <c r="JZF2389" s="467"/>
      <c r="JZG2389" s="467"/>
      <c r="JZH2389" s="467"/>
      <c r="JZI2389" s="467"/>
      <c r="JZJ2389" s="467"/>
      <c r="JZK2389" s="467"/>
      <c r="JZL2389" s="467"/>
      <c r="JZM2389" s="467"/>
      <c r="JZN2389" s="467"/>
      <c r="JZO2389" s="467"/>
      <c r="JZP2389" s="467"/>
      <c r="JZQ2389" s="467"/>
      <c r="JZR2389" s="467"/>
      <c r="JZS2389" s="467"/>
      <c r="JZT2389" s="467"/>
      <c r="JZU2389" s="467"/>
      <c r="JZV2389" s="467"/>
      <c r="JZW2389" s="467"/>
      <c r="JZX2389" s="467"/>
      <c r="JZY2389" s="467"/>
      <c r="JZZ2389" s="467"/>
      <c r="KAA2389" s="467"/>
      <c r="KAB2389" s="1055"/>
      <c r="KAC2389" s="695"/>
      <c r="KAD2389" s="696"/>
      <c r="KAE2389" s="696"/>
      <c r="KAF2389" s="697"/>
      <c r="KAG2389" s="697"/>
      <c r="KAH2389" s="473"/>
      <c r="KAI2389" s="470"/>
      <c r="KAJ2389" s="470"/>
      <c r="KAK2389" s="470"/>
      <c r="KAL2389" s="677"/>
      <c r="KAM2389" s="470"/>
      <c r="KAN2389" s="467"/>
      <c r="KAO2389" s="559"/>
      <c r="KAP2389" s="467"/>
      <c r="KAQ2389" s="467"/>
      <c r="KAR2389" s="467"/>
      <c r="KAS2389" s="467"/>
      <c r="KAT2389" s="467"/>
      <c r="KAU2389" s="467"/>
      <c r="KAV2389" s="467"/>
      <c r="KAW2389" s="467"/>
      <c r="KAX2389" s="467"/>
      <c r="KAY2389" s="467"/>
      <c r="KAZ2389" s="467"/>
      <c r="KBA2389" s="467"/>
      <c r="KBB2389" s="467"/>
      <c r="KBC2389" s="467"/>
      <c r="KBD2389" s="467"/>
      <c r="KBE2389" s="467"/>
      <c r="KBF2389" s="467"/>
      <c r="KBG2389" s="467"/>
      <c r="KBH2389" s="467"/>
      <c r="KBI2389" s="467"/>
      <c r="KBJ2389" s="467"/>
      <c r="KBK2389" s="467"/>
      <c r="KBL2389" s="1055"/>
      <c r="KBM2389" s="695"/>
      <c r="KBN2389" s="696"/>
      <c r="KBO2389" s="696"/>
      <c r="KBP2389" s="697"/>
      <c r="KBQ2389" s="697"/>
      <c r="KBR2389" s="473"/>
      <c r="KBS2389" s="470"/>
      <c r="KBT2389" s="470"/>
      <c r="KBU2389" s="470"/>
      <c r="KBV2389" s="677"/>
      <c r="KBW2389" s="470"/>
      <c r="KBX2389" s="467"/>
      <c r="KBY2389" s="559"/>
      <c r="KBZ2389" s="467"/>
      <c r="KCA2389" s="467"/>
      <c r="KCB2389" s="467"/>
      <c r="KCC2389" s="467"/>
      <c r="KCD2389" s="467"/>
      <c r="KCE2389" s="467"/>
      <c r="KCF2389" s="467"/>
      <c r="KCG2389" s="467"/>
      <c r="KCH2389" s="467"/>
      <c r="KCI2389" s="467"/>
      <c r="KCJ2389" s="467"/>
      <c r="KCK2389" s="467"/>
      <c r="KCL2389" s="467"/>
      <c r="KCM2389" s="467"/>
      <c r="KCN2389" s="467"/>
      <c r="KCO2389" s="467"/>
      <c r="KCP2389" s="467"/>
      <c r="KCQ2389" s="467"/>
      <c r="KCR2389" s="467"/>
      <c r="KCS2389" s="467"/>
      <c r="KCT2389" s="467"/>
      <c r="KCU2389" s="467"/>
      <c r="KCV2389" s="1055"/>
      <c r="KCW2389" s="695"/>
      <c r="KCX2389" s="696"/>
      <c r="KCY2389" s="696"/>
      <c r="KCZ2389" s="697"/>
      <c r="KDA2389" s="697"/>
      <c r="KDB2389" s="473"/>
      <c r="KDC2389" s="470"/>
      <c r="KDD2389" s="470"/>
      <c r="KDE2389" s="470"/>
      <c r="KDF2389" s="677"/>
      <c r="KDG2389" s="470"/>
      <c r="KDH2389" s="467"/>
      <c r="KDI2389" s="559"/>
      <c r="KDJ2389" s="467"/>
      <c r="KDK2389" s="467"/>
      <c r="KDL2389" s="467"/>
      <c r="KDM2389" s="467"/>
      <c r="KDN2389" s="467"/>
      <c r="KDO2389" s="467"/>
      <c r="KDP2389" s="467"/>
      <c r="KDQ2389" s="467"/>
      <c r="KDR2389" s="467"/>
      <c r="KDS2389" s="467"/>
      <c r="KDT2389" s="467"/>
      <c r="KDU2389" s="467"/>
      <c r="KDV2389" s="467"/>
      <c r="KDW2389" s="467"/>
      <c r="KDX2389" s="467"/>
      <c r="KDY2389" s="467"/>
      <c r="KDZ2389" s="467"/>
      <c r="KEA2389" s="467"/>
      <c r="KEB2389" s="467"/>
      <c r="KEC2389" s="467"/>
      <c r="KED2389" s="467"/>
      <c r="KEE2389" s="467"/>
      <c r="KEF2389" s="1055"/>
      <c r="KEG2389" s="695"/>
      <c r="KEH2389" s="696"/>
      <c r="KEI2389" s="696"/>
      <c r="KEJ2389" s="697"/>
      <c r="KEK2389" s="697"/>
      <c r="KEL2389" s="473"/>
      <c r="KEM2389" s="470"/>
      <c r="KEN2389" s="470"/>
      <c r="KEO2389" s="470"/>
      <c r="KEP2389" s="677"/>
      <c r="KEQ2389" s="470"/>
      <c r="KER2389" s="467"/>
      <c r="KES2389" s="559"/>
      <c r="KET2389" s="467"/>
      <c r="KEU2389" s="467"/>
      <c r="KEV2389" s="467"/>
      <c r="KEW2389" s="467"/>
      <c r="KEX2389" s="467"/>
      <c r="KEY2389" s="467"/>
      <c r="KEZ2389" s="467"/>
      <c r="KFA2389" s="467"/>
      <c r="KFB2389" s="467"/>
      <c r="KFC2389" s="467"/>
      <c r="KFD2389" s="467"/>
      <c r="KFE2389" s="467"/>
      <c r="KFF2389" s="467"/>
      <c r="KFG2389" s="467"/>
      <c r="KFH2389" s="467"/>
      <c r="KFI2389" s="467"/>
      <c r="KFJ2389" s="467"/>
      <c r="KFK2389" s="467"/>
      <c r="KFL2389" s="467"/>
      <c r="KFM2389" s="467"/>
      <c r="KFN2389" s="467"/>
      <c r="KFO2389" s="467"/>
      <c r="KFP2389" s="1055"/>
      <c r="KFQ2389" s="695"/>
      <c r="KFR2389" s="696"/>
      <c r="KFS2389" s="696"/>
      <c r="KFT2389" s="697"/>
      <c r="KFU2389" s="697"/>
      <c r="KFV2389" s="473"/>
      <c r="KFW2389" s="470"/>
      <c r="KFX2389" s="470"/>
      <c r="KFY2389" s="470"/>
      <c r="KFZ2389" s="677"/>
      <c r="KGA2389" s="470"/>
      <c r="KGB2389" s="467"/>
      <c r="KGC2389" s="559"/>
      <c r="KGD2389" s="467"/>
      <c r="KGE2389" s="467"/>
      <c r="KGF2389" s="467"/>
      <c r="KGG2389" s="467"/>
      <c r="KGH2389" s="467"/>
      <c r="KGI2389" s="467"/>
      <c r="KGJ2389" s="467"/>
      <c r="KGK2389" s="467"/>
      <c r="KGL2389" s="467"/>
      <c r="KGM2389" s="467"/>
      <c r="KGN2389" s="467"/>
      <c r="KGO2389" s="467"/>
      <c r="KGP2389" s="467"/>
      <c r="KGQ2389" s="467"/>
      <c r="KGR2389" s="467"/>
      <c r="KGS2389" s="467"/>
      <c r="KGT2389" s="467"/>
      <c r="KGU2389" s="467"/>
      <c r="KGV2389" s="467"/>
      <c r="KGW2389" s="467"/>
      <c r="KGX2389" s="467"/>
      <c r="KGY2389" s="467"/>
      <c r="KGZ2389" s="1055"/>
      <c r="KHA2389" s="695"/>
      <c r="KHB2389" s="696"/>
      <c r="KHC2389" s="696"/>
      <c r="KHD2389" s="697"/>
      <c r="KHE2389" s="697"/>
      <c r="KHF2389" s="473"/>
      <c r="KHG2389" s="470"/>
      <c r="KHH2389" s="470"/>
      <c r="KHI2389" s="470"/>
      <c r="KHJ2389" s="677"/>
      <c r="KHK2389" s="470"/>
      <c r="KHL2389" s="467"/>
      <c r="KHM2389" s="559"/>
      <c r="KHN2389" s="467"/>
      <c r="KHO2389" s="467"/>
      <c r="KHP2389" s="467"/>
      <c r="KHQ2389" s="467"/>
      <c r="KHR2389" s="467"/>
      <c r="KHS2389" s="467"/>
      <c r="KHT2389" s="467"/>
      <c r="KHU2389" s="467"/>
      <c r="KHV2389" s="467"/>
      <c r="KHW2389" s="467"/>
      <c r="KHX2389" s="467"/>
      <c r="KHY2389" s="467"/>
      <c r="KHZ2389" s="467"/>
      <c r="KIA2389" s="467"/>
      <c r="KIB2389" s="467"/>
      <c r="KIC2389" s="467"/>
      <c r="KID2389" s="467"/>
      <c r="KIE2389" s="467"/>
      <c r="KIF2389" s="467"/>
      <c r="KIG2389" s="467"/>
      <c r="KIH2389" s="467"/>
      <c r="KII2389" s="467"/>
      <c r="KIJ2389" s="1055"/>
      <c r="KIK2389" s="695"/>
      <c r="KIL2389" s="696"/>
      <c r="KIM2389" s="696"/>
      <c r="KIN2389" s="697"/>
      <c r="KIO2389" s="697"/>
      <c r="KIP2389" s="473"/>
      <c r="KIQ2389" s="470"/>
      <c r="KIR2389" s="470"/>
      <c r="KIS2389" s="470"/>
      <c r="KIT2389" s="677"/>
      <c r="KIU2389" s="470"/>
      <c r="KIV2389" s="467"/>
      <c r="KIW2389" s="559"/>
      <c r="KIX2389" s="467"/>
      <c r="KIY2389" s="467"/>
      <c r="KIZ2389" s="467"/>
      <c r="KJA2389" s="467"/>
      <c r="KJB2389" s="467"/>
      <c r="KJC2389" s="467"/>
      <c r="KJD2389" s="467"/>
      <c r="KJE2389" s="467"/>
      <c r="KJF2389" s="467"/>
      <c r="KJG2389" s="467"/>
      <c r="KJH2389" s="467"/>
      <c r="KJI2389" s="467"/>
      <c r="KJJ2389" s="467"/>
      <c r="KJK2389" s="467"/>
      <c r="KJL2389" s="467"/>
      <c r="KJM2389" s="467"/>
      <c r="KJN2389" s="467"/>
      <c r="KJO2389" s="467"/>
      <c r="KJP2389" s="467"/>
      <c r="KJQ2389" s="467"/>
      <c r="KJR2389" s="467"/>
      <c r="KJS2389" s="467"/>
      <c r="KJT2389" s="1055"/>
      <c r="KJU2389" s="695"/>
      <c r="KJV2389" s="696"/>
      <c r="KJW2389" s="696"/>
      <c r="KJX2389" s="697"/>
      <c r="KJY2389" s="697"/>
      <c r="KJZ2389" s="473"/>
      <c r="KKA2389" s="470"/>
      <c r="KKB2389" s="470"/>
      <c r="KKC2389" s="470"/>
      <c r="KKD2389" s="677"/>
      <c r="KKE2389" s="470"/>
      <c r="KKF2389" s="467"/>
      <c r="KKG2389" s="559"/>
      <c r="KKH2389" s="467"/>
      <c r="KKI2389" s="467"/>
      <c r="KKJ2389" s="467"/>
      <c r="KKK2389" s="467"/>
      <c r="KKL2389" s="467"/>
      <c r="KKM2389" s="467"/>
      <c r="KKN2389" s="467"/>
      <c r="KKO2389" s="467"/>
      <c r="KKP2389" s="467"/>
      <c r="KKQ2389" s="467"/>
      <c r="KKR2389" s="467"/>
      <c r="KKS2389" s="467"/>
      <c r="KKT2389" s="467"/>
      <c r="KKU2389" s="467"/>
      <c r="KKV2389" s="467"/>
      <c r="KKW2389" s="467"/>
      <c r="KKX2389" s="467"/>
      <c r="KKY2389" s="467"/>
      <c r="KKZ2389" s="467"/>
      <c r="KLA2389" s="467"/>
      <c r="KLB2389" s="467"/>
      <c r="KLC2389" s="467"/>
      <c r="KLD2389" s="1055"/>
      <c r="KLE2389" s="695"/>
      <c r="KLF2389" s="696"/>
      <c r="KLG2389" s="696"/>
      <c r="KLH2389" s="697"/>
      <c r="KLI2389" s="697"/>
      <c r="KLJ2389" s="473"/>
      <c r="KLK2389" s="470"/>
      <c r="KLL2389" s="470"/>
      <c r="KLM2389" s="470"/>
      <c r="KLN2389" s="677"/>
      <c r="KLO2389" s="470"/>
      <c r="KLP2389" s="467"/>
      <c r="KLQ2389" s="559"/>
      <c r="KLR2389" s="467"/>
      <c r="KLS2389" s="467"/>
      <c r="KLT2389" s="467"/>
      <c r="KLU2389" s="467"/>
      <c r="KLV2389" s="467"/>
      <c r="KLW2389" s="467"/>
      <c r="KLX2389" s="467"/>
      <c r="KLY2389" s="467"/>
      <c r="KLZ2389" s="467"/>
      <c r="KMA2389" s="467"/>
      <c r="KMB2389" s="467"/>
      <c r="KMC2389" s="467"/>
      <c r="KMD2389" s="467"/>
      <c r="KME2389" s="467"/>
      <c r="KMF2389" s="467"/>
      <c r="KMG2389" s="467"/>
      <c r="KMH2389" s="467"/>
      <c r="KMI2389" s="467"/>
      <c r="KMJ2389" s="467"/>
      <c r="KMK2389" s="467"/>
      <c r="KML2389" s="467"/>
      <c r="KMM2389" s="467"/>
      <c r="KMN2389" s="1055"/>
      <c r="KMO2389" s="695"/>
      <c r="KMP2389" s="696"/>
      <c r="KMQ2389" s="696"/>
      <c r="KMR2389" s="697"/>
      <c r="KMS2389" s="697"/>
      <c r="KMT2389" s="473"/>
      <c r="KMU2389" s="470"/>
      <c r="KMV2389" s="470"/>
      <c r="KMW2389" s="470"/>
      <c r="KMX2389" s="677"/>
      <c r="KMY2389" s="470"/>
      <c r="KMZ2389" s="467"/>
      <c r="KNA2389" s="559"/>
      <c r="KNB2389" s="467"/>
      <c r="KNC2389" s="467"/>
      <c r="KND2389" s="467"/>
      <c r="KNE2389" s="467"/>
      <c r="KNF2389" s="467"/>
      <c r="KNG2389" s="467"/>
      <c r="KNH2389" s="467"/>
      <c r="KNI2389" s="467"/>
      <c r="KNJ2389" s="467"/>
      <c r="KNK2389" s="467"/>
      <c r="KNL2389" s="467"/>
      <c r="KNM2389" s="467"/>
      <c r="KNN2389" s="467"/>
      <c r="KNO2389" s="467"/>
      <c r="KNP2389" s="467"/>
      <c r="KNQ2389" s="467"/>
      <c r="KNR2389" s="467"/>
      <c r="KNS2389" s="467"/>
      <c r="KNT2389" s="467"/>
      <c r="KNU2389" s="467"/>
      <c r="KNV2389" s="467"/>
      <c r="KNW2389" s="467"/>
      <c r="KNX2389" s="1055"/>
      <c r="KNY2389" s="695"/>
      <c r="KNZ2389" s="696"/>
      <c r="KOA2389" s="696"/>
      <c r="KOB2389" s="697"/>
      <c r="KOC2389" s="697"/>
      <c r="KOD2389" s="473"/>
      <c r="KOE2389" s="470"/>
      <c r="KOF2389" s="470"/>
      <c r="KOG2389" s="470"/>
      <c r="KOH2389" s="677"/>
      <c r="KOI2389" s="470"/>
      <c r="KOJ2389" s="467"/>
      <c r="KOK2389" s="559"/>
      <c r="KOL2389" s="467"/>
      <c r="KOM2389" s="467"/>
      <c r="KON2389" s="467"/>
      <c r="KOO2389" s="467"/>
      <c r="KOP2389" s="467"/>
      <c r="KOQ2389" s="467"/>
      <c r="KOR2389" s="467"/>
      <c r="KOS2389" s="467"/>
      <c r="KOT2389" s="467"/>
      <c r="KOU2389" s="467"/>
      <c r="KOV2389" s="467"/>
      <c r="KOW2389" s="467"/>
      <c r="KOX2389" s="467"/>
      <c r="KOY2389" s="467"/>
      <c r="KOZ2389" s="467"/>
      <c r="KPA2389" s="467"/>
      <c r="KPB2389" s="467"/>
      <c r="KPC2389" s="467"/>
      <c r="KPD2389" s="467"/>
      <c r="KPE2389" s="467"/>
      <c r="KPF2389" s="467"/>
      <c r="KPG2389" s="467"/>
      <c r="KPH2389" s="1055"/>
      <c r="KPI2389" s="695"/>
      <c r="KPJ2389" s="696"/>
      <c r="KPK2389" s="696"/>
      <c r="KPL2389" s="697"/>
      <c r="KPM2389" s="697"/>
      <c r="KPN2389" s="473"/>
      <c r="KPO2389" s="470"/>
      <c r="KPP2389" s="470"/>
      <c r="KPQ2389" s="470"/>
      <c r="KPR2389" s="677"/>
      <c r="KPS2389" s="470"/>
      <c r="KPT2389" s="467"/>
      <c r="KPU2389" s="559"/>
      <c r="KPV2389" s="467"/>
      <c r="KPW2389" s="467"/>
      <c r="KPX2389" s="467"/>
      <c r="KPY2389" s="467"/>
      <c r="KPZ2389" s="467"/>
      <c r="KQA2389" s="467"/>
      <c r="KQB2389" s="467"/>
      <c r="KQC2389" s="467"/>
      <c r="KQD2389" s="467"/>
      <c r="KQE2389" s="467"/>
      <c r="KQF2389" s="467"/>
      <c r="KQG2389" s="467"/>
      <c r="KQH2389" s="467"/>
      <c r="KQI2389" s="467"/>
      <c r="KQJ2389" s="467"/>
      <c r="KQK2389" s="467"/>
      <c r="KQL2389" s="467"/>
      <c r="KQM2389" s="467"/>
      <c r="KQN2389" s="467"/>
      <c r="KQO2389" s="467"/>
      <c r="KQP2389" s="467"/>
      <c r="KQQ2389" s="467"/>
      <c r="KQR2389" s="1055"/>
      <c r="KQS2389" s="695"/>
      <c r="KQT2389" s="696"/>
      <c r="KQU2389" s="696"/>
      <c r="KQV2389" s="697"/>
      <c r="KQW2389" s="697"/>
      <c r="KQX2389" s="473"/>
      <c r="KQY2389" s="470"/>
      <c r="KQZ2389" s="470"/>
      <c r="KRA2389" s="470"/>
      <c r="KRB2389" s="677"/>
      <c r="KRC2389" s="470"/>
      <c r="KRD2389" s="467"/>
      <c r="KRE2389" s="559"/>
      <c r="KRF2389" s="467"/>
      <c r="KRG2389" s="467"/>
      <c r="KRH2389" s="467"/>
      <c r="KRI2389" s="467"/>
      <c r="KRJ2389" s="467"/>
      <c r="KRK2389" s="467"/>
      <c r="KRL2389" s="467"/>
      <c r="KRM2389" s="467"/>
      <c r="KRN2389" s="467"/>
      <c r="KRO2389" s="467"/>
      <c r="KRP2389" s="467"/>
      <c r="KRQ2389" s="467"/>
      <c r="KRR2389" s="467"/>
      <c r="KRS2389" s="467"/>
      <c r="KRT2389" s="467"/>
      <c r="KRU2389" s="467"/>
      <c r="KRV2389" s="467"/>
      <c r="KRW2389" s="467"/>
      <c r="KRX2389" s="467"/>
      <c r="KRY2389" s="467"/>
      <c r="KRZ2389" s="467"/>
      <c r="KSA2389" s="467"/>
      <c r="KSB2389" s="1055"/>
      <c r="KSC2389" s="695"/>
      <c r="KSD2389" s="696"/>
      <c r="KSE2389" s="696"/>
      <c r="KSF2389" s="697"/>
      <c r="KSG2389" s="697"/>
      <c r="KSH2389" s="473"/>
      <c r="KSI2389" s="470"/>
      <c r="KSJ2389" s="470"/>
      <c r="KSK2389" s="470"/>
      <c r="KSL2389" s="677"/>
      <c r="KSM2389" s="470"/>
      <c r="KSN2389" s="467"/>
      <c r="KSO2389" s="559"/>
      <c r="KSP2389" s="467"/>
      <c r="KSQ2389" s="467"/>
      <c r="KSR2389" s="467"/>
      <c r="KSS2389" s="467"/>
      <c r="KST2389" s="467"/>
      <c r="KSU2389" s="467"/>
      <c r="KSV2389" s="467"/>
      <c r="KSW2389" s="467"/>
      <c r="KSX2389" s="467"/>
      <c r="KSY2389" s="467"/>
      <c r="KSZ2389" s="467"/>
      <c r="KTA2389" s="467"/>
      <c r="KTB2389" s="467"/>
      <c r="KTC2389" s="467"/>
      <c r="KTD2389" s="467"/>
      <c r="KTE2389" s="467"/>
      <c r="KTF2389" s="467"/>
      <c r="KTG2389" s="467"/>
      <c r="KTH2389" s="467"/>
      <c r="KTI2389" s="467"/>
      <c r="KTJ2389" s="467"/>
      <c r="KTK2389" s="467"/>
      <c r="KTL2389" s="1055"/>
      <c r="KTM2389" s="695"/>
      <c r="KTN2389" s="696"/>
      <c r="KTO2389" s="696"/>
      <c r="KTP2389" s="697"/>
      <c r="KTQ2389" s="697"/>
      <c r="KTR2389" s="473"/>
      <c r="KTS2389" s="470"/>
      <c r="KTT2389" s="470"/>
      <c r="KTU2389" s="470"/>
      <c r="KTV2389" s="677"/>
      <c r="KTW2389" s="470"/>
      <c r="KTX2389" s="467"/>
      <c r="KTY2389" s="559"/>
      <c r="KTZ2389" s="467"/>
      <c r="KUA2389" s="467"/>
      <c r="KUB2389" s="467"/>
      <c r="KUC2389" s="467"/>
      <c r="KUD2389" s="467"/>
      <c r="KUE2389" s="467"/>
      <c r="KUF2389" s="467"/>
      <c r="KUG2389" s="467"/>
      <c r="KUH2389" s="467"/>
      <c r="KUI2389" s="467"/>
      <c r="KUJ2389" s="467"/>
      <c r="KUK2389" s="467"/>
      <c r="KUL2389" s="467"/>
      <c r="KUM2389" s="467"/>
      <c r="KUN2389" s="467"/>
      <c r="KUO2389" s="467"/>
      <c r="KUP2389" s="467"/>
      <c r="KUQ2389" s="467"/>
      <c r="KUR2389" s="467"/>
      <c r="KUS2389" s="467"/>
      <c r="KUT2389" s="467"/>
      <c r="KUU2389" s="467"/>
      <c r="KUV2389" s="1055"/>
      <c r="KUW2389" s="695"/>
      <c r="KUX2389" s="696"/>
      <c r="KUY2389" s="696"/>
      <c r="KUZ2389" s="697"/>
      <c r="KVA2389" s="697"/>
      <c r="KVB2389" s="473"/>
      <c r="KVC2389" s="470"/>
      <c r="KVD2389" s="470"/>
      <c r="KVE2389" s="470"/>
      <c r="KVF2389" s="677"/>
      <c r="KVG2389" s="470"/>
      <c r="KVH2389" s="467"/>
      <c r="KVI2389" s="559"/>
      <c r="KVJ2389" s="467"/>
      <c r="KVK2389" s="467"/>
      <c r="KVL2389" s="467"/>
      <c r="KVM2389" s="467"/>
      <c r="KVN2389" s="467"/>
      <c r="KVO2389" s="467"/>
      <c r="KVP2389" s="467"/>
      <c r="KVQ2389" s="467"/>
      <c r="KVR2389" s="467"/>
      <c r="KVS2389" s="467"/>
      <c r="KVT2389" s="467"/>
      <c r="KVU2389" s="467"/>
      <c r="KVV2389" s="467"/>
      <c r="KVW2389" s="467"/>
      <c r="KVX2389" s="467"/>
      <c r="KVY2389" s="467"/>
      <c r="KVZ2389" s="467"/>
      <c r="KWA2389" s="467"/>
      <c r="KWB2389" s="467"/>
      <c r="KWC2389" s="467"/>
      <c r="KWD2389" s="467"/>
      <c r="KWE2389" s="467"/>
      <c r="KWF2389" s="1055"/>
      <c r="KWG2389" s="695"/>
      <c r="KWH2389" s="696"/>
      <c r="KWI2389" s="696"/>
      <c r="KWJ2389" s="697"/>
      <c r="KWK2389" s="697"/>
      <c r="KWL2389" s="473"/>
      <c r="KWM2389" s="470"/>
      <c r="KWN2389" s="470"/>
      <c r="KWO2389" s="470"/>
      <c r="KWP2389" s="677"/>
      <c r="KWQ2389" s="470"/>
      <c r="KWR2389" s="467"/>
      <c r="KWS2389" s="559"/>
      <c r="KWT2389" s="467"/>
      <c r="KWU2389" s="467"/>
      <c r="KWV2389" s="467"/>
      <c r="KWW2389" s="467"/>
      <c r="KWX2389" s="467"/>
      <c r="KWY2389" s="467"/>
      <c r="KWZ2389" s="467"/>
      <c r="KXA2389" s="467"/>
      <c r="KXB2389" s="467"/>
      <c r="KXC2389" s="467"/>
      <c r="KXD2389" s="467"/>
      <c r="KXE2389" s="467"/>
      <c r="KXF2389" s="467"/>
      <c r="KXG2389" s="467"/>
      <c r="KXH2389" s="467"/>
      <c r="KXI2389" s="467"/>
      <c r="KXJ2389" s="467"/>
      <c r="KXK2389" s="467"/>
      <c r="KXL2389" s="467"/>
      <c r="KXM2389" s="467"/>
      <c r="KXN2389" s="467"/>
      <c r="KXO2389" s="467"/>
      <c r="KXP2389" s="1055"/>
      <c r="KXQ2389" s="695"/>
      <c r="KXR2389" s="696"/>
      <c r="KXS2389" s="696"/>
      <c r="KXT2389" s="697"/>
      <c r="KXU2389" s="697"/>
      <c r="KXV2389" s="473"/>
      <c r="KXW2389" s="470"/>
      <c r="KXX2389" s="470"/>
      <c r="KXY2389" s="470"/>
      <c r="KXZ2389" s="677"/>
      <c r="KYA2389" s="470"/>
      <c r="KYB2389" s="467"/>
      <c r="KYC2389" s="559"/>
      <c r="KYD2389" s="467"/>
      <c r="KYE2389" s="467"/>
      <c r="KYF2389" s="467"/>
      <c r="KYG2389" s="467"/>
      <c r="KYH2389" s="467"/>
      <c r="KYI2389" s="467"/>
      <c r="KYJ2389" s="467"/>
      <c r="KYK2389" s="467"/>
      <c r="KYL2389" s="467"/>
      <c r="KYM2389" s="467"/>
      <c r="KYN2389" s="467"/>
      <c r="KYO2389" s="467"/>
      <c r="KYP2389" s="467"/>
      <c r="KYQ2389" s="467"/>
      <c r="KYR2389" s="467"/>
      <c r="KYS2389" s="467"/>
      <c r="KYT2389" s="467"/>
      <c r="KYU2389" s="467"/>
      <c r="KYV2389" s="467"/>
      <c r="KYW2389" s="467"/>
      <c r="KYX2389" s="467"/>
      <c r="KYY2389" s="467"/>
      <c r="KYZ2389" s="1055"/>
      <c r="KZA2389" s="695"/>
      <c r="KZB2389" s="696"/>
      <c r="KZC2389" s="696"/>
      <c r="KZD2389" s="697"/>
      <c r="KZE2389" s="697"/>
      <c r="KZF2389" s="473"/>
      <c r="KZG2389" s="470"/>
      <c r="KZH2389" s="470"/>
      <c r="KZI2389" s="470"/>
      <c r="KZJ2389" s="677"/>
      <c r="KZK2389" s="470"/>
      <c r="KZL2389" s="467"/>
      <c r="KZM2389" s="559"/>
      <c r="KZN2389" s="467"/>
      <c r="KZO2389" s="467"/>
      <c r="KZP2389" s="467"/>
      <c r="KZQ2389" s="467"/>
      <c r="KZR2389" s="467"/>
      <c r="KZS2389" s="467"/>
      <c r="KZT2389" s="467"/>
      <c r="KZU2389" s="467"/>
      <c r="KZV2389" s="467"/>
      <c r="KZW2389" s="467"/>
      <c r="KZX2389" s="467"/>
      <c r="KZY2389" s="467"/>
      <c r="KZZ2389" s="467"/>
      <c r="LAA2389" s="467"/>
      <c r="LAB2389" s="467"/>
      <c r="LAC2389" s="467"/>
      <c r="LAD2389" s="467"/>
      <c r="LAE2389" s="467"/>
      <c r="LAF2389" s="467"/>
      <c r="LAG2389" s="467"/>
      <c r="LAH2389" s="467"/>
      <c r="LAI2389" s="467"/>
      <c r="LAJ2389" s="1055"/>
      <c r="LAK2389" s="695"/>
      <c r="LAL2389" s="696"/>
      <c r="LAM2389" s="696"/>
      <c r="LAN2389" s="697"/>
      <c r="LAO2389" s="697"/>
      <c r="LAP2389" s="473"/>
      <c r="LAQ2389" s="470"/>
      <c r="LAR2389" s="470"/>
      <c r="LAS2389" s="470"/>
      <c r="LAT2389" s="677"/>
      <c r="LAU2389" s="470"/>
      <c r="LAV2389" s="467"/>
      <c r="LAW2389" s="559"/>
      <c r="LAX2389" s="467"/>
      <c r="LAY2389" s="467"/>
      <c r="LAZ2389" s="467"/>
      <c r="LBA2389" s="467"/>
      <c r="LBB2389" s="467"/>
      <c r="LBC2389" s="467"/>
      <c r="LBD2389" s="467"/>
      <c r="LBE2389" s="467"/>
      <c r="LBF2389" s="467"/>
      <c r="LBG2389" s="467"/>
      <c r="LBH2389" s="467"/>
      <c r="LBI2389" s="467"/>
      <c r="LBJ2389" s="467"/>
      <c r="LBK2389" s="467"/>
      <c r="LBL2389" s="467"/>
      <c r="LBM2389" s="467"/>
      <c r="LBN2389" s="467"/>
      <c r="LBO2389" s="467"/>
      <c r="LBP2389" s="467"/>
      <c r="LBQ2389" s="467"/>
      <c r="LBR2389" s="467"/>
      <c r="LBS2389" s="467"/>
      <c r="LBT2389" s="1055"/>
      <c r="LBU2389" s="695"/>
      <c r="LBV2389" s="696"/>
      <c r="LBW2389" s="696"/>
      <c r="LBX2389" s="697"/>
      <c r="LBY2389" s="697"/>
      <c r="LBZ2389" s="473"/>
      <c r="LCA2389" s="470"/>
      <c r="LCB2389" s="470"/>
      <c r="LCC2389" s="470"/>
      <c r="LCD2389" s="677"/>
      <c r="LCE2389" s="470"/>
      <c r="LCF2389" s="467"/>
      <c r="LCG2389" s="559"/>
      <c r="LCH2389" s="467"/>
      <c r="LCI2389" s="467"/>
      <c r="LCJ2389" s="467"/>
      <c r="LCK2389" s="467"/>
      <c r="LCL2389" s="467"/>
      <c r="LCM2389" s="467"/>
      <c r="LCN2389" s="467"/>
      <c r="LCO2389" s="467"/>
      <c r="LCP2389" s="467"/>
      <c r="LCQ2389" s="467"/>
      <c r="LCR2389" s="467"/>
      <c r="LCS2389" s="467"/>
      <c r="LCT2389" s="467"/>
      <c r="LCU2389" s="467"/>
      <c r="LCV2389" s="467"/>
      <c r="LCW2389" s="467"/>
      <c r="LCX2389" s="467"/>
      <c r="LCY2389" s="467"/>
      <c r="LCZ2389" s="467"/>
      <c r="LDA2389" s="467"/>
      <c r="LDB2389" s="467"/>
      <c r="LDC2389" s="467"/>
      <c r="LDD2389" s="1055"/>
      <c r="LDE2389" s="695"/>
      <c r="LDF2389" s="696"/>
      <c r="LDG2389" s="696"/>
      <c r="LDH2389" s="697"/>
      <c r="LDI2389" s="697"/>
      <c r="LDJ2389" s="473"/>
      <c r="LDK2389" s="470"/>
      <c r="LDL2389" s="470"/>
      <c r="LDM2389" s="470"/>
      <c r="LDN2389" s="677"/>
      <c r="LDO2389" s="470"/>
      <c r="LDP2389" s="467"/>
      <c r="LDQ2389" s="559"/>
      <c r="LDR2389" s="467"/>
      <c r="LDS2389" s="467"/>
      <c r="LDT2389" s="467"/>
      <c r="LDU2389" s="467"/>
      <c r="LDV2389" s="467"/>
      <c r="LDW2389" s="467"/>
      <c r="LDX2389" s="467"/>
      <c r="LDY2389" s="467"/>
      <c r="LDZ2389" s="467"/>
      <c r="LEA2389" s="467"/>
      <c r="LEB2389" s="467"/>
      <c r="LEC2389" s="467"/>
      <c r="LED2389" s="467"/>
      <c r="LEE2389" s="467"/>
      <c r="LEF2389" s="467"/>
      <c r="LEG2389" s="467"/>
      <c r="LEH2389" s="467"/>
      <c r="LEI2389" s="467"/>
      <c r="LEJ2389" s="467"/>
      <c r="LEK2389" s="467"/>
      <c r="LEL2389" s="467"/>
      <c r="LEM2389" s="467"/>
      <c r="LEN2389" s="1055"/>
      <c r="LEO2389" s="695"/>
      <c r="LEP2389" s="696"/>
      <c r="LEQ2389" s="696"/>
      <c r="LER2389" s="697"/>
      <c r="LES2389" s="697"/>
      <c r="LET2389" s="473"/>
      <c r="LEU2389" s="470"/>
      <c r="LEV2389" s="470"/>
      <c r="LEW2389" s="470"/>
      <c r="LEX2389" s="677"/>
      <c r="LEY2389" s="470"/>
      <c r="LEZ2389" s="467"/>
      <c r="LFA2389" s="559"/>
      <c r="LFB2389" s="467"/>
      <c r="LFC2389" s="467"/>
      <c r="LFD2389" s="467"/>
      <c r="LFE2389" s="467"/>
      <c r="LFF2389" s="467"/>
      <c r="LFG2389" s="467"/>
      <c r="LFH2389" s="467"/>
      <c r="LFI2389" s="467"/>
      <c r="LFJ2389" s="467"/>
      <c r="LFK2389" s="467"/>
      <c r="LFL2389" s="467"/>
      <c r="LFM2389" s="467"/>
      <c r="LFN2389" s="467"/>
      <c r="LFO2389" s="467"/>
      <c r="LFP2389" s="467"/>
      <c r="LFQ2389" s="467"/>
      <c r="LFR2389" s="467"/>
      <c r="LFS2389" s="467"/>
      <c r="LFT2389" s="467"/>
      <c r="LFU2389" s="467"/>
      <c r="LFV2389" s="467"/>
      <c r="LFW2389" s="467"/>
      <c r="LFX2389" s="1055"/>
      <c r="LFY2389" s="695"/>
      <c r="LFZ2389" s="696"/>
      <c r="LGA2389" s="696"/>
      <c r="LGB2389" s="697"/>
      <c r="LGC2389" s="697"/>
      <c r="LGD2389" s="473"/>
      <c r="LGE2389" s="470"/>
      <c r="LGF2389" s="470"/>
      <c r="LGG2389" s="470"/>
      <c r="LGH2389" s="677"/>
      <c r="LGI2389" s="470"/>
      <c r="LGJ2389" s="467"/>
      <c r="LGK2389" s="559"/>
      <c r="LGL2389" s="467"/>
      <c r="LGM2389" s="467"/>
      <c r="LGN2389" s="467"/>
      <c r="LGO2389" s="467"/>
      <c r="LGP2389" s="467"/>
      <c r="LGQ2389" s="467"/>
      <c r="LGR2389" s="467"/>
      <c r="LGS2389" s="467"/>
      <c r="LGT2389" s="467"/>
      <c r="LGU2389" s="467"/>
      <c r="LGV2389" s="467"/>
      <c r="LGW2389" s="467"/>
      <c r="LGX2389" s="467"/>
      <c r="LGY2389" s="467"/>
      <c r="LGZ2389" s="467"/>
      <c r="LHA2389" s="467"/>
      <c r="LHB2389" s="467"/>
      <c r="LHC2389" s="467"/>
      <c r="LHD2389" s="467"/>
      <c r="LHE2389" s="467"/>
      <c r="LHF2389" s="467"/>
      <c r="LHG2389" s="467"/>
      <c r="LHH2389" s="1055"/>
      <c r="LHI2389" s="695"/>
      <c r="LHJ2389" s="696"/>
      <c r="LHK2389" s="696"/>
      <c r="LHL2389" s="697"/>
      <c r="LHM2389" s="697"/>
      <c r="LHN2389" s="473"/>
      <c r="LHO2389" s="470"/>
      <c r="LHP2389" s="470"/>
      <c r="LHQ2389" s="470"/>
      <c r="LHR2389" s="677"/>
      <c r="LHS2389" s="470"/>
      <c r="LHT2389" s="467"/>
      <c r="LHU2389" s="559"/>
      <c r="LHV2389" s="467"/>
      <c r="LHW2389" s="467"/>
      <c r="LHX2389" s="467"/>
      <c r="LHY2389" s="467"/>
      <c r="LHZ2389" s="467"/>
      <c r="LIA2389" s="467"/>
      <c r="LIB2389" s="467"/>
      <c r="LIC2389" s="467"/>
      <c r="LID2389" s="467"/>
      <c r="LIE2389" s="467"/>
      <c r="LIF2389" s="467"/>
      <c r="LIG2389" s="467"/>
      <c r="LIH2389" s="467"/>
      <c r="LII2389" s="467"/>
      <c r="LIJ2389" s="467"/>
      <c r="LIK2389" s="467"/>
      <c r="LIL2389" s="467"/>
      <c r="LIM2389" s="467"/>
      <c r="LIN2389" s="467"/>
      <c r="LIO2389" s="467"/>
      <c r="LIP2389" s="467"/>
      <c r="LIQ2389" s="467"/>
      <c r="LIR2389" s="1055"/>
      <c r="LIS2389" s="695"/>
      <c r="LIT2389" s="696"/>
      <c r="LIU2389" s="696"/>
      <c r="LIV2389" s="697"/>
      <c r="LIW2389" s="697"/>
      <c r="LIX2389" s="473"/>
      <c r="LIY2389" s="470"/>
      <c r="LIZ2389" s="470"/>
      <c r="LJA2389" s="470"/>
      <c r="LJB2389" s="677"/>
      <c r="LJC2389" s="470"/>
      <c r="LJD2389" s="467"/>
      <c r="LJE2389" s="559"/>
      <c r="LJF2389" s="467"/>
      <c r="LJG2389" s="467"/>
      <c r="LJH2389" s="467"/>
      <c r="LJI2389" s="467"/>
      <c r="LJJ2389" s="467"/>
      <c r="LJK2389" s="467"/>
      <c r="LJL2389" s="467"/>
      <c r="LJM2389" s="467"/>
      <c r="LJN2389" s="467"/>
      <c r="LJO2389" s="467"/>
      <c r="LJP2389" s="467"/>
      <c r="LJQ2389" s="467"/>
      <c r="LJR2389" s="467"/>
      <c r="LJS2389" s="467"/>
      <c r="LJT2389" s="467"/>
      <c r="LJU2389" s="467"/>
      <c r="LJV2389" s="467"/>
      <c r="LJW2389" s="467"/>
      <c r="LJX2389" s="467"/>
      <c r="LJY2389" s="467"/>
      <c r="LJZ2389" s="467"/>
      <c r="LKA2389" s="467"/>
      <c r="LKB2389" s="1055"/>
      <c r="LKC2389" s="695"/>
      <c r="LKD2389" s="696"/>
      <c r="LKE2389" s="696"/>
      <c r="LKF2389" s="697"/>
      <c r="LKG2389" s="697"/>
      <c r="LKH2389" s="473"/>
      <c r="LKI2389" s="470"/>
      <c r="LKJ2389" s="470"/>
      <c r="LKK2389" s="470"/>
      <c r="LKL2389" s="677"/>
      <c r="LKM2389" s="470"/>
      <c r="LKN2389" s="467"/>
      <c r="LKO2389" s="559"/>
      <c r="LKP2389" s="467"/>
      <c r="LKQ2389" s="467"/>
      <c r="LKR2389" s="467"/>
      <c r="LKS2389" s="467"/>
      <c r="LKT2389" s="467"/>
      <c r="LKU2389" s="467"/>
      <c r="LKV2389" s="467"/>
      <c r="LKW2389" s="467"/>
      <c r="LKX2389" s="467"/>
      <c r="LKY2389" s="467"/>
      <c r="LKZ2389" s="467"/>
      <c r="LLA2389" s="467"/>
      <c r="LLB2389" s="467"/>
      <c r="LLC2389" s="467"/>
      <c r="LLD2389" s="467"/>
      <c r="LLE2389" s="467"/>
      <c r="LLF2389" s="467"/>
      <c r="LLG2389" s="467"/>
      <c r="LLH2389" s="467"/>
      <c r="LLI2389" s="467"/>
      <c r="LLJ2389" s="467"/>
      <c r="LLK2389" s="467"/>
      <c r="LLL2389" s="1055"/>
      <c r="LLM2389" s="695"/>
      <c r="LLN2389" s="696"/>
      <c r="LLO2389" s="696"/>
      <c r="LLP2389" s="697"/>
      <c r="LLQ2389" s="697"/>
      <c r="LLR2389" s="473"/>
      <c r="LLS2389" s="470"/>
      <c r="LLT2389" s="470"/>
      <c r="LLU2389" s="470"/>
      <c r="LLV2389" s="677"/>
      <c r="LLW2389" s="470"/>
      <c r="LLX2389" s="467"/>
      <c r="LLY2389" s="559"/>
      <c r="LLZ2389" s="467"/>
      <c r="LMA2389" s="467"/>
      <c r="LMB2389" s="467"/>
      <c r="LMC2389" s="467"/>
      <c r="LMD2389" s="467"/>
      <c r="LME2389" s="467"/>
      <c r="LMF2389" s="467"/>
      <c r="LMG2389" s="467"/>
      <c r="LMH2389" s="467"/>
      <c r="LMI2389" s="467"/>
      <c r="LMJ2389" s="467"/>
      <c r="LMK2389" s="467"/>
      <c r="LML2389" s="467"/>
      <c r="LMM2389" s="467"/>
      <c r="LMN2389" s="467"/>
      <c r="LMO2389" s="467"/>
      <c r="LMP2389" s="467"/>
      <c r="LMQ2389" s="467"/>
      <c r="LMR2389" s="467"/>
      <c r="LMS2389" s="467"/>
      <c r="LMT2389" s="467"/>
      <c r="LMU2389" s="467"/>
      <c r="LMV2389" s="1055"/>
      <c r="LMW2389" s="695"/>
      <c r="LMX2389" s="696"/>
      <c r="LMY2389" s="696"/>
      <c r="LMZ2389" s="697"/>
      <c r="LNA2389" s="697"/>
      <c r="LNB2389" s="473"/>
      <c r="LNC2389" s="470"/>
      <c r="LND2389" s="470"/>
      <c r="LNE2389" s="470"/>
      <c r="LNF2389" s="677"/>
      <c r="LNG2389" s="470"/>
      <c r="LNH2389" s="467"/>
      <c r="LNI2389" s="559"/>
      <c r="LNJ2389" s="467"/>
      <c r="LNK2389" s="467"/>
      <c r="LNL2389" s="467"/>
      <c r="LNM2389" s="467"/>
      <c r="LNN2389" s="467"/>
      <c r="LNO2389" s="467"/>
      <c r="LNP2389" s="467"/>
      <c r="LNQ2389" s="467"/>
      <c r="LNR2389" s="467"/>
      <c r="LNS2389" s="467"/>
      <c r="LNT2389" s="467"/>
      <c r="LNU2389" s="467"/>
      <c r="LNV2389" s="467"/>
      <c r="LNW2389" s="467"/>
      <c r="LNX2389" s="467"/>
      <c r="LNY2389" s="467"/>
      <c r="LNZ2389" s="467"/>
      <c r="LOA2389" s="467"/>
      <c r="LOB2389" s="467"/>
      <c r="LOC2389" s="467"/>
      <c r="LOD2389" s="467"/>
      <c r="LOE2389" s="467"/>
      <c r="LOF2389" s="1055"/>
      <c r="LOG2389" s="695"/>
      <c r="LOH2389" s="696"/>
      <c r="LOI2389" s="696"/>
      <c r="LOJ2389" s="697"/>
      <c r="LOK2389" s="697"/>
      <c r="LOL2389" s="473"/>
      <c r="LOM2389" s="470"/>
      <c r="LON2389" s="470"/>
      <c r="LOO2389" s="470"/>
      <c r="LOP2389" s="677"/>
      <c r="LOQ2389" s="470"/>
      <c r="LOR2389" s="467"/>
      <c r="LOS2389" s="559"/>
      <c r="LOT2389" s="467"/>
      <c r="LOU2389" s="467"/>
      <c r="LOV2389" s="467"/>
      <c r="LOW2389" s="467"/>
      <c r="LOX2389" s="467"/>
      <c r="LOY2389" s="467"/>
      <c r="LOZ2389" s="467"/>
      <c r="LPA2389" s="467"/>
      <c r="LPB2389" s="467"/>
      <c r="LPC2389" s="467"/>
      <c r="LPD2389" s="467"/>
      <c r="LPE2389" s="467"/>
      <c r="LPF2389" s="467"/>
      <c r="LPG2389" s="467"/>
      <c r="LPH2389" s="467"/>
      <c r="LPI2389" s="467"/>
      <c r="LPJ2389" s="467"/>
      <c r="LPK2389" s="467"/>
      <c r="LPL2389" s="467"/>
      <c r="LPM2389" s="467"/>
      <c r="LPN2389" s="467"/>
      <c r="LPO2389" s="467"/>
      <c r="LPP2389" s="1055"/>
      <c r="LPQ2389" s="695"/>
      <c r="LPR2389" s="696"/>
      <c r="LPS2389" s="696"/>
      <c r="LPT2389" s="697"/>
      <c r="LPU2389" s="697"/>
      <c r="LPV2389" s="473"/>
      <c r="LPW2389" s="470"/>
      <c r="LPX2389" s="470"/>
      <c r="LPY2389" s="470"/>
      <c r="LPZ2389" s="677"/>
      <c r="LQA2389" s="470"/>
      <c r="LQB2389" s="467"/>
      <c r="LQC2389" s="559"/>
      <c r="LQD2389" s="467"/>
      <c r="LQE2389" s="467"/>
      <c r="LQF2389" s="467"/>
      <c r="LQG2389" s="467"/>
      <c r="LQH2389" s="467"/>
      <c r="LQI2389" s="467"/>
      <c r="LQJ2389" s="467"/>
      <c r="LQK2389" s="467"/>
      <c r="LQL2389" s="467"/>
      <c r="LQM2389" s="467"/>
      <c r="LQN2389" s="467"/>
      <c r="LQO2389" s="467"/>
      <c r="LQP2389" s="467"/>
      <c r="LQQ2389" s="467"/>
      <c r="LQR2389" s="467"/>
      <c r="LQS2389" s="467"/>
      <c r="LQT2389" s="467"/>
      <c r="LQU2389" s="467"/>
      <c r="LQV2389" s="467"/>
      <c r="LQW2389" s="467"/>
      <c r="LQX2389" s="467"/>
      <c r="LQY2389" s="467"/>
      <c r="LQZ2389" s="1055"/>
      <c r="LRA2389" s="695"/>
      <c r="LRB2389" s="696"/>
      <c r="LRC2389" s="696"/>
      <c r="LRD2389" s="697"/>
      <c r="LRE2389" s="697"/>
      <c r="LRF2389" s="473"/>
      <c r="LRG2389" s="470"/>
      <c r="LRH2389" s="470"/>
      <c r="LRI2389" s="470"/>
      <c r="LRJ2389" s="677"/>
      <c r="LRK2389" s="470"/>
      <c r="LRL2389" s="467"/>
      <c r="LRM2389" s="559"/>
      <c r="LRN2389" s="467"/>
      <c r="LRO2389" s="467"/>
      <c r="LRP2389" s="467"/>
      <c r="LRQ2389" s="467"/>
      <c r="LRR2389" s="467"/>
      <c r="LRS2389" s="467"/>
      <c r="LRT2389" s="467"/>
      <c r="LRU2389" s="467"/>
      <c r="LRV2389" s="467"/>
      <c r="LRW2389" s="467"/>
      <c r="LRX2389" s="467"/>
      <c r="LRY2389" s="467"/>
      <c r="LRZ2389" s="467"/>
      <c r="LSA2389" s="467"/>
      <c r="LSB2389" s="467"/>
      <c r="LSC2389" s="467"/>
      <c r="LSD2389" s="467"/>
      <c r="LSE2389" s="467"/>
      <c r="LSF2389" s="467"/>
      <c r="LSG2389" s="467"/>
      <c r="LSH2389" s="467"/>
      <c r="LSI2389" s="467"/>
      <c r="LSJ2389" s="1055"/>
      <c r="LSK2389" s="695"/>
      <c r="LSL2389" s="696"/>
      <c r="LSM2389" s="696"/>
      <c r="LSN2389" s="697"/>
      <c r="LSO2389" s="697"/>
      <c r="LSP2389" s="473"/>
      <c r="LSQ2389" s="470"/>
      <c r="LSR2389" s="470"/>
      <c r="LSS2389" s="470"/>
      <c r="LST2389" s="677"/>
      <c r="LSU2389" s="470"/>
      <c r="LSV2389" s="467"/>
      <c r="LSW2389" s="559"/>
      <c r="LSX2389" s="467"/>
      <c r="LSY2389" s="467"/>
      <c r="LSZ2389" s="467"/>
      <c r="LTA2389" s="467"/>
      <c r="LTB2389" s="467"/>
      <c r="LTC2389" s="467"/>
      <c r="LTD2389" s="467"/>
      <c r="LTE2389" s="467"/>
      <c r="LTF2389" s="467"/>
      <c r="LTG2389" s="467"/>
      <c r="LTH2389" s="467"/>
      <c r="LTI2389" s="467"/>
      <c r="LTJ2389" s="467"/>
      <c r="LTK2389" s="467"/>
      <c r="LTL2389" s="467"/>
      <c r="LTM2389" s="467"/>
      <c r="LTN2389" s="467"/>
      <c r="LTO2389" s="467"/>
      <c r="LTP2389" s="467"/>
      <c r="LTQ2389" s="467"/>
      <c r="LTR2389" s="467"/>
      <c r="LTS2389" s="467"/>
      <c r="LTT2389" s="1055"/>
      <c r="LTU2389" s="695"/>
      <c r="LTV2389" s="696"/>
      <c r="LTW2389" s="696"/>
      <c r="LTX2389" s="697"/>
      <c r="LTY2389" s="697"/>
      <c r="LTZ2389" s="473"/>
      <c r="LUA2389" s="470"/>
      <c r="LUB2389" s="470"/>
      <c r="LUC2389" s="470"/>
      <c r="LUD2389" s="677"/>
      <c r="LUE2389" s="470"/>
      <c r="LUF2389" s="467"/>
      <c r="LUG2389" s="559"/>
      <c r="LUH2389" s="467"/>
      <c r="LUI2389" s="467"/>
      <c r="LUJ2389" s="467"/>
      <c r="LUK2389" s="467"/>
      <c r="LUL2389" s="467"/>
      <c r="LUM2389" s="467"/>
      <c r="LUN2389" s="467"/>
      <c r="LUO2389" s="467"/>
      <c r="LUP2389" s="467"/>
      <c r="LUQ2389" s="467"/>
      <c r="LUR2389" s="467"/>
      <c r="LUS2389" s="467"/>
      <c r="LUT2389" s="467"/>
      <c r="LUU2389" s="467"/>
      <c r="LUV2389" s="467"/>
      <c r="LUW2389" s="467"/>
      <c r="LUX2389" s="467"/>
      <c r="LUY2389" s="467"/>
      <c r="LUZ2389" s="467"/>
      <c r="LVA2389" s="467"/>
      <c r="LVB2389" s="467"/>
      <c r="LVC2389" s="467"/>
      <c r="LVD2389" s="1055"/>
      <c r="LVE2389" s="695"/>
      <c r="LVF2389" s="696"/>
      <c r="LVG2389" s="696"/>
      <c r="LVH2389" s="697"/>
      <c r="LVI2389" s="697"/>
      <c r="LVJ2389" s="473"/>
      <c r="LVK2389" s="470"/>
      <c r="LVL2389" s="470"/>
      <c r="LVM2389" s="470"/>
      <c r="LVN2389" s="677"/>
      <c r="LVO2389" s="470"/>
      <c r="LVP2389" s="467"/>
      <c r="LVQ2389" s="559"/>
      <c r="LVR2389" s="467"/>
      <c r="LVS2389" s="467"/>
      <c r="LVT2389" s="467"/>
      <c r="LVU2389" s="467"/>
      <c r="LVV2389" s="467"/>
      <c r="LVW2389" s="467"/>
      <c r="LVX2389" s="467"/>
      <c r="LVY2389" s="467"/>
      <c r="LVZ2389" s="467"/>
      <c r="LWA2389" s="467"/>
      <c r="LWB2389" s="467"/>
      <c r="LWC2389" s="467"/>
      <c r="LWD2389" s="467"/>
      <c r="LWE2389" s="467"/>
      <c r="LWF2389" s="467"/>
      <c r="LWG2389" s="467"/>
      <c r="LWH2389" s="467"/>
      <c r="LWI2389" s="467"/>
      <c r="LWJ2389" s="467"/>
      <c r="LWK2389" s="467"/>
      <c r="LWL2389" s="467"/>
      <c r="LWM2389" s="467"/>
      <c r="LWN2389" s="1055"/>
      <c r="LWO2389" s="695"/>
      <c r="LWP2389" s="696"/>
      <c r="LWQ2389" s="696"/>
      <c r="LWR2389" s="697"/>
      <c r="LWS2389" s="697"/>
      <c r="LWT2389" s="473"/>
      <c r="LWU2389" s="470"/>
      <c r="LWV2389" s="470"/>
      <c r="LWW2389" s="470"/>
      <c r="LWX2389" s="677"/>
      <c r="LWY2389" s="470"/>
      <c r="LWZ2389" s="467"/>
      <c r="LXA2389" s="559"/>
      <c r="LXB2389" s="467"/>
      <c r="LXC2389" s="467"/>
      <c r="LXD2389" s="467"/>
      <c r="LXE2389" s="467"/>
      <c r="LXF2389" s="467"/>
      <c r="LXG2389" s="467"/>
      <c r="LXH2389" s="467"/>
      <c r="LXI2389" s="467"/>
      <c r="LXJ2389" s="467"/>
      <c r="LXK2389" s="467"/>
      <c r="LXL2389" s="467"/>
      <c r="LXM2389" s="467"/>
      <c r="LXN2389" s="467"/>
      <c r="LXO2389" s="467"/>
      <c r="LXP2389" s="467"/>
      <c r="LXQ2389" s="467"/>
      <c r="LXR2389" s="467"/>
      <c r="LXS2389" s="467"/>
      <c r="LXT2389" s="467"/>
      <c r="LXU2389" s="467"/>
      <c r="LXV2389" s="467"/>
      <c r="LXW2389" s="467"/>
      <c r="LXX2389" s="1055"/>
      <c r="LXY2389" s="695"/>
      <c r="LXZ2389" s="696"/>
      <c r="LYA2389" s="696"/>
      <c r="LYB2389" s="697"/>
      <c r="LYC2389" s="697"/>
      <c r="LYD2389" s="473"/>
      <c r="LYE2389" s="470"/>
      <c r="LYF2389" s="470"/>
      <c r="LYG2389" s="470"/>
      <c r="LYH2389" s="677"/>
      <c r="LYI2389" s="470"/>
      <c r="LYJ2389" s="467"/>
      <c r="LYK2389" s="559"/>
      <c r="LYL2389" s="467"/>
      <c r="LYM2389" s="467"/>
      <c r="LYN2389" s="467"/>
      <c r="LYO2389" s="467"/>
      <c r="LYP2389" s="467"/>
      <c r="LYQ2389" s="467"/>
      <c r="LYR2389" s="467"/>
      <c r="LYS2389" s="467"/>
      <c r="LYT2389" s="467"/>
      <c r="LYU2389" s="467"/>
      <c r="LYV2389" s="467"/>
      <c r="LYW2389" s="467"/>
      <c r="LYX2389" s="467"/>
      <c r="LYY2389" s="467"/>
      <c r="LYZ2389" s="467"/>
      <c r="LZA2389" s="467"/>
      <c r="LZB2389" s="467"/>
      <c r="LZC2389" s="467"/>
      <c r="LZD2389" s="467"/>
      <c r="LZE2389" s="467"/>
      <c r="LZF2389" s="467"/>
      <c r="LZG2389" s="467"/>
      <c r="LZH2389" s="1055"/>
      <c r="LZI2389" s="695"/>
      <c r="LZJ2389" s="696"/>
      <c r="LZK2389" s="696"/>
      <c r="LZL2389" s="697"/>
      <c r="LZM2389" s="697"/>
      <c r="LZN2389" s="473"/>
      <c r="LZO2389" s="470"/>
      <c r="LZP2389" s="470"/>
      <c r="LZQ2389" s="470"/>
      <c r="LZR2389" s="677"/>
      <c r="LZS2389" s="470"/>
      <c r="LZT2389" s="467"/>
      <c r="LZU2389" s="559"/>
      <c r="LZV2389" s="467"/>
      <c r="LZW2389" s="467"/>
      <c r="LZX2389" s="467"/>
      <c r="LZY2389" s="467"/>
      <c r="LZZ2389" s="467"/>
      <c r="MAA2389" s="467"/>
      <c r="MAB2389" s="467"/>
      <c r="MAC2389" s="467"/>
      <c r="MAD2389" s="467"/>
      <c r="MAE2389" s="467"/>
      <c r="MAF2389" s="467"/>
      <c r="MAG2389" s="467"/>
      <c r="MAH2389" s="467"/>
      <c r="MAI2389" s="467"/>
      <c r="MAJ2389" s="467"/>
      <c r="MAK2389" s="467"/>
      <c r="MAL2389" s="467"/>
      <c r="MAM2389" s="467"/>
      <c r="MAN2389" s="467"/>
      <c r="MAO2389" s="467"/>
      <c r="MAP2389" s="467"/>
      <c r="MAQ2389" s="467"/>
      <c r="MAR2389" s="1055"/>
      <c r="MAS2389" s="695"/>
      <c r="MAT2389" s="696"/>
      <c r="MAU2389" s="696"/>
      <c r="MAV2389" s="697"/>
      <c r="MAW2389" s="697"/>
      <c r="MAX2389" s="473"/>
      <c r="MAY2389" s="470"/>
      <c r="MAZ2389" s="470"/>
      <c r="MBA2389" s="470"/>
      <c r="MBB2389" s="677"/>
      <c r="MBC2389" s="470"/>
      <c r="MBD2389" s="467"/>
      <c r="MBE2389" s="559"/>
      <c r="MBF2389" s="467"/>
      <c r="MBG2389" s="467"/>
      <c r="MBH2389" s="467"/>
      <c r="MBI2389" s="467"/>
      <c r="MBJ2389" s="467"/>
      <c r="MBK2389" s="467"/>
      <c r="MBL2389" s="467"/>
      <c r="MBM2389" s="467"/>
      <c r="MBN2389" s="467"/>
      <c r="MBO2389" s="467"/>
      <c r="MBP2389" s="467"/>
      <c r="MBQ2389" s="467"/>
      <c r="MBR2389" s="467"/>
      <c r="MBS2389" s="467"/>
      <c r="MBT2389" s="467"/>
      <c r="MBU2389" s="467"/>
      <c r="MBV2389" s="467"/>
      <c r="MBW2389" s="467"/>
      <c r="MBX2389" s="467"/>
      <c r="MBY2389" s="467"/>
      <c r="MBZ2389" s="467"/>
      <c r="MCA2389" s="467"/>
      <c r="MCB2389" s="1055"/>
      <c r="MCC2389" s="695"/>
      <c r="MCD2389" s="696"/>
      <c r="MCE2389" s="696"/>
      <c r="MCF2389" s="697"/>
      <c r="MCG2389" s="697"/>
      <c r="MCH2389" s="473"/>
      <c r="MCI2389" s="470"/>
      <c r="MCJ2389" s="470"/>
      <c r="MCK2389" s="470"/>
      <c r="MCL2389" s="677"/>
      <c r="MCM2389" s="470"/>
      <c r="MCN2389" s="467"/>
      <c r="MCO2389" s="559"/>
      <c r="MCP2389" s="467"/>
      <c r="MCQ2389" s="467"/>
      <c r="MCR2389" s="467"/>
      <c r="MCS2389" s="467"/>
      <c r="MCT2389" s="467"/>
      <c r="MCU2389" s="467"/>
      <c r="MCV2389" s="467"/>
      <c r="MCW2389" s="467"/>
      <c r="MCX2389" s="467"/>
      <c r="MCY2389" s="467"/>
      <c r="MCZ2389" s="467"/>
      <c r="MDA2389" s="467"/>
      <c r="MDB2389" s="467"/>
      <c r="MDC2389" s="467"/>
      <c r="MDD2389" s="467"/>
      <c r="MDE2389" s="467"/>
      <c r="MDF2389" s="467"/>
      <c r="MDG2389" s="467"/>
      <c r="MDH2389" s="467"/>
      <c r="MDI2389" s="467"/>
      <c r="MDJ2389" s="467"/>
      <c r="MDK2389" s="467"/>
      <c r="MDL2389" s="1055"/>
      <c r="MDM2389" s="695"/>
      <c r="MDN2389" s="696"/>
      <c r="MDO2389" s="696"/>
      <c r="MDP2389" s="697"/>
      <c r="MDQ2389" s="697"/>
      <c r="MDR2389" s="473"/>
      <c r="MDS2389" s="470"/>
      <c r="MDT2389" s="470"/>
      <c r="MDU2389" s="470"/>
      <c r="MDV2389" s="677"/>
      <c r="MDW2389" s="470"/>
      <c r="MDX2389" s="467"/>
      <c r="MDY2389" s="559"/>
      <c r="MDZ2389" s="467"/>
      <c r="MEA2389" s="467"/>
      <c r="MEB2389" s="467"/>
      <c r="MEC2389" s="467"/>
      <c r="MED2389" s="467"/>
      <c r="MEE2389" s="467"/>
      <c r="MEF2389" s="467"/>
      <c r="MEG2389" s="467"/>
      <c r="MEH2389" s="467"/>
      <c r="MEI2389" s="467"/>
      <c r="MEJ2389" s="467"/>
      <c r="MEK2389" s="467"/>
      <c r="MEL2389" s="467"/>
      <c r="MEM2389" s="467"/>
      <c r="MEN2389" s="467"/>
      <c r="MEO2389" s="467"/>
      <c r="MEP2389" s="467"/>
      <c r="MEQ2389" s="467"/>
      <c r="MER2389" s="467"/>
      <c r="MES2389" s="467"/>
      <c r="MET2389" s="467"/>
      <c r="MEU2389" s="467"/>
      <c r="MEV2389" s="1055"/>
      <c r="MEW2389" s="695"/>
      <c r="MEX2389" s="696"/>
      <c r="MEY2389" s="696"/>
      <c r="MEZ2389" s="697"/>
      <c r="MFA2389" s="697"/>
      <c r="MFB2389" s="473"/>
      <c r="MFC2389" s="470"/>
      <c r="MFD2389" s="470"/>
      <c r="MFE2389" s="470"/>
      <c r="MFF2389" s="677"/>
      <c r="MFG2389" s="470"/>
      <c r="MFH2389" s="467"/>
      <c r="MFI2389" s="559"/>
      <c r="MFJ2389" s="467"/>
      <c r="MFK2389" s="467"/>
      <c r="MFL2389" s="467"/>
      <c r="MFM2389" s="467"/>
      <c r="MFN2389" s="467"/>
      <c r="MFO2389" s="467"/>
      <c r="MFP2389" s="467"/>
      <c r="MFQ2389" s="467"/>
      <c r="MFR2389" s="467"/>
      <c r="MFS2389" s="467"/>
      <c r="MFT2389" s="467"/>
      <c r="MFU2389" s="467"/>
      <c r="MFV2389" s="467"/>
      <c r="MFW2389" s="467"/>
      <c r="MFX2389" s="467"/>
      <c r="MFY2389" s="467"/>
      <c r="MFZ2389" s="467"/>
      <c r="MGA2389" s="467"/>
      <c r="MGB2389" s="467"/>
      <c r="MGC2389" s="467"/>
      <c r="MGD2389" s="467"/>
      <c r="MGE2389" s="467"/>
      <c r="MGF2389" s="1055"/>
      <c r="MGG2389" s="695"/>
      <c r="MGH2389" s="696"/>
      <c r="MGI2389" s="696"/>
      <c r="MGJ2389" s="697"/>
      <c r="MGK2389" s="697"/>
      <c r="MGL2389" s="473"/>
      <c r="MGM2389" s="470"/>
      <c r="MGN2389" s="470"/>
      <c r="MGO2389" s="470"/>
      <c r="MGP2389" s="677"/>
      <c r="MGQ2389" s="470"/>
      <c r="MGR2389" s="467"/>
      <c r="MGS2389" s="559"/>
      <c r="MGT2389" s="467"/>
      <c r="MGU2389" s="467"/>
      <c r="MGV2389" s="467"/>
      <c r="MGW2389" s="467"/>
      <c r="MGX2389" s="467"/>
      <c r="MGY2389" s="467"/>
      <c r="MGZ2389" s="467"/>
      <c r="MHA2389" s="467"/>
      <c r="MHB2389" s="467"/>
      <c r="MHC2389" s="467"/>
      <c r="MHD2389" s="467"/>
      <c r="MHE2389" s="467"/>
      <c r="MHF2389" s="467"/>
      <c r="MHG2389" s="467"/>
      <c r="MHH2389" s="467"/>
      <c r="MHI2389" s="467"/>
      <c r="MHJ2389" s="467"/>
      <c r="MHK2389" s="467"/>
      <c r="MHL2389" s="467"/>
      <c r="MHM2389" s="467"/>
      <c r="MHN2389" s="467"/>
      <c r="MHO2389" s="467"/>
      <c r="MHP2389" s="1055"/>
      <c r="MHQ2389" s="695"/>
      <c r="MHR2389" s="696"/>
      <c r="MHS2389" s="696"/>
      <c r="MHT2389" s="697"/>
      <c r="MHU2389" s="697"/>
      <c r="MHV2389" s="473"/>
      <c r="MHW2389" s="470"/>
      <c r="MHX2389" s="470"/>
      <c r="MHY2389" s="470"/>
      <c r="MHZ2389" s="677"/>
      <c r="MIA2389" s="470"/>
      <c r="MIB2389" s="467"/>
      <c r="MIC2389" s="559"/>
      <c r="MID2389" s="467"/>
      <c r="MIE2389" s="467"/>
      <c r="MIF2389" s="467"/>
      <c r="MIG2389" s="467"/>
      <c r="MIH2389" s="467"/>
      <c r="MII2389" s="467"/>
      <c r="MIJ2389" s="467"/>
      <c r="MIK2389" s="467"/>
      <c r="MIL2389" s="467"/>
      <c r="MIM2389" s="467"/>
      <c r="MIN2389" s="467"/>
      <c r="MIO2389" s="467"/>
      <c r="MIP2389" s="467"/>
      <c r="MIQ2389" s="467"/>
      <c r="MIR2389" s="467"/>
      <c r="MIS2389" s="467"/>
      <c r="MIT2389" s="467"/>
      <c r="MIU2389" s="467"/>
      <c r="MIV2389" s="467"/>
      <c r="MIW2389" s="467"/>
      <c r="MIX2389" s="467"/>
      <c r="MIY2389" s="467"/>
      <c r="MIZ2389" s="1055"/>
      <c r="MJA2389" s="695"/>
      <c r="MJB2389" s="696"/>
      <c r="MJC2389" s="696"/>
      <c r="MJD2389" s="697"/>
      <c r="MJE2389" s="697"/>
      <c r="MJF2389" s="473"/>
      <c r="MJG2389" s="470"/>
      <c r="MJH2389" s="470"/>
      <c r="MJI2389" s="470"/>
      <c r="MJJ2389" s="677"/>
      <c r="MJK2389" s="470"/>
      <c r="MJL2389" s="467"/>
      <c r="MJM2389" s="559"/>
      <c r="MJN2389" s="467"/>
      <c r="MJO2389" s="467"/>
      <c r="MJP2389" s="467"/>
      <c r="MJQ2389" s="467"/>
      <c r="MJR2389" s="467"/>
      <c r="MJS2389" s="467"/>
      <c r="MJT2389" s="467"/>
      <c r="MJU2389" s="467"/>
      <c r="MJV2389" s="467"/>
      <c r="MJW2389" s="467"/>
      <c r="MJX2389" s="467"/>
      <c r="MJY2389" s="467"/>
      <c r="MJZ2389" s="467"/>
      <c r="MKA2389" s="467"/>
      <c r="MKB2389" s="467"/>
      <c r="MKC2389" s="467"/>
      <c r="MKD2389" s="467"/>
      <c r="MKE2389" s="467"/>
      <c r="MKF2389" s="467"/>
      <c r="MKG2389" s="467"/>
      <c r="MKH2389" s="467"/>
      <c r="MKI2389" s="467"/>
      <c r="MKJ2389" s="1055"/>
      <c r="MKK2389" s="695"/>
      <c r="MKL2389" s="696"/>
      <c r="MKM2389" s="696"/>
      <c r="MKN2389" s="697"/>
      <c r="MKO2389" s="697"/>
      <c r="MKP2389" s="473"/>
      <c r="MKQ2389" s="470"/>
      <c r="MKR2389" s="470"/>
      <c r="MKS2389" s="470"/>
      <c r="MKT2389" s="677"/>
      <c r="MKU2389" s="470"/>
      <c r="MKV2389" s="467"/>
      <c r="MKW2389" s="559"/>
      <c r="MKX2389" s="467"/>
      <c r="MKY2389" s="467"/>
      <c r="MKZ2389" s="467"/>
      <c r="MLA2389" s="467"/>
      <c r="MLB2389" s="467"/>
      <c r="MLC2389" s="467"/>
      <c r="MLD2389" s="467"/>
      <c r="MLE2389" s="467"/>
      <c r="MLF2389" s="467"/>
      <c r="MLG2389" s="467"/>
      <c r="MLH2389" s="467"/>
      <c r="MLI2389" s="467"/>
      <c r="MLJ2389" s="467"/>
      <c r="MLK2389" s="467"/>
      <c r="MLL2389" s="467"/>
      <c r="MLM2389" s="467"/>
      <c r="MLN2389" s="467"/>
      <c r="MLO2389" s="467"/>
      <c r="MLP2389" s="467"/>
      <c r="MLQ2389" s="467"/>
      <c r="MLR2389" s="467"/>
      <c r="MLS2389" s="467"/>
      <c r="MLT2389" s="1055"/>
      <c r="MLU2389" s="695"/>
      <c r="MLV2389" s="696"/>
      <c r="MLW2389" s="696"/>
      <c r="MLX2389" s="697"/>
      <c r="MLY2389" s="697"/>
      <c r="MLZ2389" s="473"/>
      <c r="MMA2389" s="470"/>
      <c r="MMB2389" s="470"/>
      <c r="MMC2389" s="470"/>
      <c r="MMD2389" s="677"/>
      <c r="MME2389" s="470"/>
      <c r="MMF2389" s="467"/>
      <c r="MMG2389" s="559"/>
      <c r="MMH2389" s="467"/>
      <c r="MMI2389" s="467"/>
      <c r="MMJ2389" s="467"/>
      <c r="MMK2389" s="467"/>
      <c r="MML2389" s="467"/>
      <c r="MMM2389" s="467"/>
      <c r="MMN2389" s="467"/>
      <c r="MMO2389" s="467"/>
      <c r="MMP2389" s="467"/>
      <c r="MMQ2389" s="467"/>
      <c r="MMR2389" s="467"/>
      <c r="MMS2389" s="467"/>
      <c r="MMT2389" s="467"/>
      <c r="MMU2389" s="467"/>
      <c r="MMV2389" s="467"/>
      <c r="MMW2389" s="467"/>
      <c r="MMX2389" s="467"/>
      <c r="MMY2389" s="467"/>
      <c r="MMZ2389" s="467"/>
      <c r="MNA2389" s="467"/>
      <c r="MNB2389" s="467"/>
      <c r="MNC2389" s="467"/>
      <c r="MND2389" s="1055"/>
      <c r="MNE2389" s="695"/>
      <c r="MNF2389" s="696"/>
      <c r="MNG2389" s="696"/>
      <c r="MNH2389" s="697"/>
      <c r="MNI2389" s="697"/>
      <c r="MNJ2389" s="473"/>
      <c r="MNK2389" s="470"/>
      <c r="MNL2389" s="470"/>
      <c r="MNM2389" s="470"/>
      <c r="MNN2389" s="677"/>
      <c r="MNO2389" s="470"/>
      <c r="MNP2389" s="467"/>
      <c r="MNQ2389" s="559"/>
      <c r="MNR2389" s="467"/>
      <c r="MNS2389" s="467"/>
      <c r="MNT2389" s="467"/>
      <c r="MNU2389" s="467"/>
      <c r="MNV2389" s="467"/>
      <c r="MNW2389" s="467"/>
      <c r="MNX2389" s="467"/>
      <c r="MNY2389" s="467"/>
      <c r="MNZ2389" s="467"/>
      <c r="MOA2389" s="467"/>
      <c r="MOB2389" s="467"/>
      <c r="MOC2389" s="467"/>
      <c r="MOD2389" s="467"/>
      <c r="MOE2389" s="467"/>
      <c r="MOF2389" s="467"/>
      <c r="MOG2389" s="467"/>
      <c r="MOH2389" s="467"/>
      <c r="MOI2389" s="467"/>
      <c r="MOJ2389" s="467"/>
      <c r="MOK2389" s="467"/>
      <c r="MOL2389" s="467"/>
      <c r="MOM2389" s="467"/>
      <c r="MON2389" s="1055"/>
      <c r="MOO2389" s="695"/>
      <c r="MOP2389" s="696"/>
      <c r="MOQ2389" s="696"/>
      <c r="MOR2389" s="697"/>
      <c r="MOS2389" s="697"/>
      <c r="MOT2389" s="473"/>
      <c r="MOU2389" s="470"/>
      <c r="MOV2389" s="470"/>
      <c r="MOW2389" s="470"/>
      <c r="MOX2389" s="677"/>
      <c r="MOY2389" s="470"/>
      <c r="MOZ2389" s="467"/>
      <c r="MPA2389" s="559"/>
      <c r="MPB2389" s="467"/>
      <c r="MPC2389" s="467"/>
      <c r="MPD2389" s="467"/>
      <c r="MPE2389" s="467"/>
      <c r="MPF2389" s="467"/>
      <c r="MPG2389" s="467"/>
      <c r="MPH2389" s="467"/>
      <c r="MPI2389" s="467"/>
      <c r="MPJ2389" s="467"/>
      <c r="MPK2389" s="467"/>
      <c r="MPL2389" s="467"/>
      <c r="MPM2389" s="467"/>
      <c r="MPN2389" s="467"/>
      <c r="MPO2389" s="467"/>
      <c r="MPP2389" s="467"/>
      <c r="MPQ2389" s="467"/>
      <c r="MPR2389" s="467"/>
      <c r="MPS2389" s="467"/>
      <c r="MPT2389" s="467"/>
      <c r="MPU2389" s="467"/>
      <c r="MPV2389" s="467"/>
      <c r="MPW2389" s="467"/>
      <c r="MPX2389" s="1055"/>
      <c r="MPY2389" s="695"/>
      <c r="MPZ2389" s="696"/>
      <c r="MQA2389" s="696"/>
      <c r="MQB2389" s="697"/>
      <c r="MQC2389" s="697"/>
      <c r="MQD2389" s="473"/>
      <c r="MQE2389" s="470"/>
      <c r="MQF2389" s="470"/>
      <c r="MQG2389" s="470"/>
      <c r="MQH2389" s="677"/>
      <c r="MQI2389" s="470"/>
      <c r="MQJ2389" s="467"/>
      <c r="MQK2389" s="559"/>
      <c r="MQL2389" s="467"/>
      <c r="MQM2389" s="467"/>
      <c r="MQN2389" s="467"/>
      <c r="MQO2389" s="467"/>
      <c r="MQP2389" s="467"/>
      <c r="MQQ2389" s="467"/>
      <c r="MQR2389" s="467"/>
      <c r="MQS2389" s="467"/>
      <c r="MQT2389" s="467"/>
      <c r="MQU2389" s="467"/>
      <c r="MQV2389" s="467"/>
      <c r="MQW2389" s="467"/>
      <c r="MQX2389" s="467"/>
      <c r="MQY2389" s="467"/>
      <c r="MQZ2389" s="467"/>
      <c r="MRA2389" s="467"/>
      <c r="MRB2389" s="467"/>
      <c r="MRC2389" s="467"/>
      <c r="MRD2389" s="467"/>
      <c r="MRE2389" s="467"/>
      <c r="MRF2389" s="467"/>
      <c r="MRG2389" s="467"/>
      <c r="MRH2389" s="1055"/>
      <c r="MRI2389" s="695"/>
      <c r="MRJ2389" s="696"/>
      <c r="MRK2389" s="696"/>
      <c r="MRL2389" s="697"/>
      <c r="MRM2389" s="697"/>
      <c r="MRN2389" s="473"/>
      <c r="MRO2389" s="470"/>
      <c r="MRP2389" s="470"/>
      <c r="MRQ2389" s="470"/>
      <c r="MRR2389" s="677"/>
      <c r="MRS2389" s="470"/>
      <c r="MRT2389" s="467"/>
      <c r="MRU2389" s="559"/>
      <c r="MRV2389" s="467"/>
      <c r="MRW2389" s="467"/>
      <c r="MRX2389" s="467"/>
      <c r="MRY2389" s="467"/>
      <c r="MRZ2389" s="467"/>
      <c r="MSA2389" s="467"/>
      <c r="MSB2389" s="467"/>
      <c r="MSC2389" s="467"/>
      <c r="MSD2389" s="467"/>
      <c r="MSE2389" s="467"/>
      <c r="MSF2389" s="467"/>
      <c r="MSG2389" s="467"/>
      <c r="MSH2389" s="467"/>
      <c r="MSI2389" s="467"/>
      <c r="MSJ2389" s="467"/>
      <c r="MSK2389" s="467"/>
      <c r="MSL2389" s="467"/>
      <c r="MSM2389" s="467"/>
      <c r="MSN2389" s="467"/>
      <c r="MSO2389" s="467"/>
      <c r="MSP2389" s="467"/>
      <c r="MSQ2389" s="467"/>
      <c r="MSR2389" s="1055"/>
      <c r="MSS2389" s="695"/>
      <c r="MST2389" s="696"/>
      <c r="MSU2389" s="696"/>
      <c r="MSV2389" s="697"/>
      <c r="MSW2389" s="697"/>
      <c r="MSX2389" s="473"/>
      <c r="MSY2389" s="470"/>
      <c r="MSZ2389" s="470"/>
      <c r="MTA2389" s="470"/>
      <c r="MTB2389" s="677"/>
      <c r="MTC2389" s="470"/>
      <c r="MTD2389" s="467"/>
      <c r="MTE2389" s="559"/>
      <c r="MTF2389" s="467"/>
      <c r="MTG2389" s="467"/>
      <c r="MTH2389" s="467"/>
      <c r="MTI2389" s="467"/>
      <c r="MTJ2389" s="467"/>
      <c r="MTK2389" s="467"/>
      <c r="MTL2389" s="467"/>
      <c r="MTM2389" s="467"/>
      <c r="MTN2389" s="467"/>
      <c r="MTO2389" s="467"/>
      <c r="MTP2389" s="467"/>
      <c r="MTQ2389" s="467"/>
      <c r="MTR2389" s="467"/>
      <c r="MTS2389" s="467"/>
      <c r="MTT2389" s="467"/>
      <c r="MTU2389" s="467"/>
      <c r="MTV2389" s="467"/>
      <c r="MTW2389" s="467"/>
      <c r="MTX2389" s="467"/>
      <c r="MTY2389" s="467"/>
      <c r="MTZ2389" s="467"/>
      <c r="MUA2389" s="467"/>
      <c r="MUB2389" s="1055"/>
      <c r="MUC2389" s="695"/>
      <c r="MUD2389" s="696"/>
      <c r="MUE2389" s="696"/>
      <c r="MUF2389" s="697"/>
      <c r="MUG2389" s="697"/>
      <c r="MUH2389" s="473"/>
      <c r="MUI2389" s="470"/>
      <c r="MUJ2389" s="470"/>
      <c r="MUK2389" s="470"/>
      <c r="MUL2389" s="677"/>
      <c r="MUM2389" s="470"/>
      <c r="MUN2389" s="467"/>
      <c r="MUO2389" s="559"/>
      <c r="MUP2389" s="467"/>
      <c r="MUQ2389" s="467"/>
      <c r="MUR2389" s="467"/>
      <c r="MUS2389" s="467"/>
      <c r="MUT2389" s="467"/>
      <c r="MUU2389" s="467"/>
      <c r="MUV2389" s="467"/>
      <c r="MUW2389" s="467"/>
      <c r="MUX2389" s="467"/>
      <c r="MUY2389" s="467"/>
      <c r="MUZ2389" s="467"/>
      <c r="MVA2389" s="467"/>
      <c r="MVB2389" s="467"/>
      <c r="MVC2389" s="467"/>
      <c r="MVD2389" s="467"/>
      <c r="MVE2389" s="467"/>
      <c r="MVF2389" s="467"/>
      <c r="MVG2389" s="467"/>
      <c r="MVH2389" s="467"/>
      <c r="MVI2389" s="467"/>
      <c r="MVJ2389" s="467"/>
      <c r="MVK2389" s="467"/>
      <c r="MVL2389" s="1055"/>
      <c r="MVM2389" s="695"/>
      <c r="MVN2389" s="696"/>
      <c r="MVO2389" s="696"/>
      <c r="MVP2389" s="697"/>
      <c r="MVQ2389" s="697"/>
      <c r="MVR2389" s="473"/>
      <c r="MVS2389" s="470"/>
      <c r="MVT2389" s="470"/>
      <c r="MVU2389" s="470"/>
      <c r="MVV2389" s="677"/>
      <c r="MVW2389" s="470"/>
      <c r="MVX2389" s="467"/>
      <c r="MVY2389" s="559"/>
      <c r="MVZ2389" s="467"/>
      <c r="MWA2389" s="467"/>
      <c r="MWB2389" s="467"/>
      <c r="MWC2389" s="467"/>
      <c r="MWD2389" s="467"/>
      <c r="MWE2389" s="467"/>
      <c r="MWF2389" s="467"/>
      <c r="MWG2389" s="467"/>
      <c r="MWH2389" s="467"/>
      <c r="MWI2389" s="467"/>
      <c r="MWJ2389" s="467"/>
      <c r="MWK2389" s="467"/>
      <c r="MWL2389" s="467"/>
      <c r="MWM2389" s="467"/>
      <c r="MWN2389" s="467"/>
      <c r="MWO2389" s="467"/>
      <c r="MWP2389" s="467"/>
      <c r="MWQ2389" s="467"/>
      <c r="MWR2389" s="467"/>
      <c r="MWS2389" s="467"/>
      <c r="MWT2389" s="467"/>
      <c r="MWU2389" s="467"/>
      <c r="MWV2389" s="1055"/>
      <c r="MWW2389" s="695"/>
      <c r="MWX2389" s="696"/>
      <c r="MWY2389" s="696"/>
      <c r="MWZ2389" s="697"/>
      <c r="MXA2389" s="697"/>
      <c r="MXB2389" s="473"/>
      <c r="MXC2389" s="470"/>
      <c r="MXD2389" s="470"/>
      <c r="MXE2389" s="470"/>
      <c r="MXF2389" s="677"/>
      <c r="MXG2389" s="470"/>
      <c r="MXH2389" s="467"/>
      <c r="MXI2389" s="559"/>
      <c r="MXJ2389" s="467"/>
      <c r="MXK2389" s="467"/>
      <c r="MXL2389" s="467"/>
      <c r="MXM2389" s="467"/>
      <c r="MXN2389" s="467"/>
      <c r="MXO2389" s="467"/>
      <c r="MXP2389" s="467"/>
      <c r="MXQ2389" s="467"/>
      <c r="MXR2389" s="467"/>
      <c r="MXS2389" s="467"/>
      <c r="MXT2389" s="467"/>
      <c r="MXU2389" s="467"/>
      <c r="MXV2389" s="467"/>
      <c r="MXW2389" s="467"/>
      <c r="MXX2389" s="467"/>
      <c r="MXY2389" s="467"/>
      <c r="MXZ2389" s="467"/>
      <c r="MYA2389" s="467"/>
      <c r="MYB2389" s="467"/>
      <c r="MYC2389" s="467"/>
      <c r="MYD2389" s="467"/>
      <c r="MYE2389" s="467"/>
      <c r="MYF2389" s="1055"/>
      <c r="MYG2389" s="695"/>
      <c r="MYH2389" s="696"/>
      <c r="MYI2389" s="696"/>
      <c r="MYJ2389" s="697"/>
      <c r="MYK2389" s="697"/>
      <c r="MYL2389" s="473"/>
      <c r="MYM2389" s="470"/>
      <c r="MYN2389" s="470"/>
      <c r="MYO2389" s="470"/>
      <c r="MYP2389" s="677"/>
      <c r="MYQ2389" s="470"/>
      <c r="MYR2389" s="467"/>
      <c r="MYS2389" s="559"/>
      <c r="MYT2389" s="467"/>
      <c r="MYU2389" s="467"/>
      <c r="MYV2389" s="467"/>
      <c r="MYW2389" s="467"/>
      <c r="MYX2389" s="467"/>
      <c r="MYY2389" s="467"/>
      <c r="MYZ2389" s="467"/>
      <c r="MZA2389" s="467"/>
      <c r="MZB2389" s="467"/>
      <c r="MZC2389" s="467"/>
      <c r="MZD2389" s="467"/>
      <c r="MZE2389" s="467"/>
      <c r="MZF2389" s="467"/>
      <c r="MZG2389" s="467"/>
      <c r="MZH2389" s="467"/>
      <c r="MZI2389" s="467"/>
      <c r="MZJ2389" s="467"/>
      <c r="MZK2389" s="467"/>
      <c r="MZL2389" s="467"/>
      <c r="MZM2389" s="467"/>
      <c r="MZN2389" s="467"/>
      <c r="MZO2389" s="467"/>
      <c r="MZP2389" s="1055"/>
      <c r="MZQ2389" s="695"/>
      <c r="MZR2389" s="696"/>
      <c r="MZS2389" s="696"/>
      <c r="MZT2389" s="697"/>
      <c r="MZU2389" s="697"/>
      <c r="MZV2389" s="473"/>
      <c r="MZW2389" s="470"/>
      <c r="MZX2389" s="470"/>
      <c r="MZY2389" s="470"/>
      <c r="MZZ2389" s="677"/>
      <c r="NAA2389" s="470"/>
      <c r="NAB2389" s="467"/>
      <c r="NAC2389" s="559"/>
      <c r="NAD2389" s="467"/>
      <c r="NAE2389" s="467"/>
      <c r="NAF2389" s="467"/>
      <c r="NAG2389" s="467"/>
      <c r="NAH2389" s="467"/>
      <c r="NAI2389" s="467"/>
      <c r="NAJ2389" s="467"/>
      <c r="NAK2389" s="467"/>
      <c r="NAL2389" s="467"/>
      <c r="NAM2389" s="467"/>
      <c r="NAN2389" s="467"/>
      <c r="NAO2389" s="467"/>
      <c r="NAP2389" s="467"/>
      <c r="NAQ2389" s="467"/>
      <c r="NAR2389" s="467"/>
      <c r="NAS2389" s="467"/>
      <c r="NAT2389" s="467"/>
      <c r="NAU2389" s="467"/>
      <c r="NAV2389" s="467"/>
      <c r="NAW2389" s="467"/>
      <c r="NAX2389" s="467"/>
      <c r="NAY2389" s="467"/>
      <c r="NAZ2389" s="1055"/>
      <c r="NBA2389" s="695"/>
      <c r="NBB2389" s="696"/>
      <c r="NBC2389" s="696"/>
      <c r="NBD2389" s="697"/>
      <c r="NBE2389" s="697"/>
      <c r="NBF2389" s="473"/>
      <c r="NBG2389" s="470"/>
      <c r="NBH2389" s="470"/>
      <c r="NBI2389" s="470"/>
      <c r="NBJ2389" s="677"/>
      <c r="NBK2389" s="470"/>
      <c r="NBL2389" s="467"/>
      <c r="NBM2389" s="559"/>
      <c r="NBN2389" s="467"/>
      <c r="NBO2389" s="467"/>
      <c r="NBP2389" s="467"/>
      <c r="NBQ2389" s="467"/>
      <c r="NBR2389" s="467"/>
      <c r="NBS2389" s="467"/>
      <c r="NBT2389" s="467"/>
      <c r="NBU2389" s="467"/>
      <c r="NBV2389" s="467"/>
      <c r="NBW2389" s="467"/>
      <c r="NBX2389" s="467"/>
      <c r="NBY2389" s="467"/>
      <c r="NBZ2389" s="467"/>
      <c r="NCA2389" s="467"/>
      <c r="NCB2389" s="467"/>
      <c r="NCC2389" s="467"/>
      <c r="NCD2389" s="467"/>
      <c r="NCE2389" s="467"/>
      <c r="NCF2389" s="467"/>
      <c r="NCG2389" s="467"/>
      <c r="NCH2389" s="467"/>
      <c r="NCI2389" s="467"/>
      <c r="NCJ2389" s="1055"/>
      <c r="NCK2389" s="695"/>
      <c r="NCL2389" s="696"/>
      <c r="NCM2389" s="696"/>
      <c r="NCN2389" s="697"/>
      <c r="NCO2389" s="697"/>
      <c r="NCP2389" s="473"/>
      <c r="NCQ2389" s="470"/>
      <c r="NCR2389" s="470"/>
      <c r="NCS2389" s="470"/>
      <c r="NCT2389" s="677"/>
      <c r="NCU2389" s="470"/>
      <c r="NCV2389" s="467"/>
      <c r="NCW2389" s="559"/>
      <c r="NCX2389" s="467"/>
      <c r="NCY2389" s="467"/>
      <c r="NCZ2389" s="467"/>
      <c r="NDA2389" s="467"/>
      <c r="NDB2389" s="467"/>
      <c r="NDC2389" s="467"/>
      <c r="NDD2389" s="467"/>
      <c r="NDE2389" s="467"/>
      <c r="NDF2389" s="467"/>
      <c r="NDG2389" s="467"/>
      <c r="NDH2389" s="467"/>
      <c r="NDI2389" s="467"/>
      <c r="NDJ2389" s="467"/>
      <c r="NDK2389" s="467"/>
      <c r="NDL2389" s="467"/>
      <c r="NDM2389" s="467"/>
      <c r="NDN2389" s="467"/>
      <c r="NDO2389" s="467"/>
      <c r="NDP2389" s="467"/>
      <c r="NDQ2389" s="467"/>
      <c r="NDR2389" s="467"/>
      <c r="NDS2389" s="467"/>
      <c r="NDT2389" s="1055"/>
      <c r="NDU2389" s="695"/>
      <c r="NDV2389" s="696"/>
      <c r="NDW2389" s="696"/>
      <c r="NDX2389" s="697"/>
      <c r="NDY2389" s="697"/>
      <c r="NDZ2389" s="473"/>
      <c r="NEA2389" s="470"/>
      <c r="NEB2389" s="470"/>
      <c r="NEC2389" s="470"/>
      <c r="NED2389" s="677"/>
      <c r="NEE2389" s="470"/>
      <c r="NEF2389" s="467"/>
      <c r="NEG2389" s="559"/>
      <c r="NEH2389" s="467"/>
      <c r="NEI2389" s="467"/>
      <c r="NEJ2389" s="467"/>
      <c r="NEK2389" s="467"/>
      <c r="NEL2389" s="467"/>
      <c r="NEM2389" s="467"/>
      <c r="NEN2389" s="467"/>
      <c r="NEO2389" s="467"/>
      <c r="NEP2389" s="467"/>
      <c r="NEQ2389" s="467"/>
      <c r="NER2389" s="467"/>
      <c r="NES2389" s="467"/>
      <c r="NET2389" s="467"/>
      <c r="NEU2389" s="467"/>
      <c r="NEV2389" s="467"/>
      <c r="NEW2389" s="467"/>
      <c r="NEX2389" s="467"/>
      <c r="NEY2389" s="467"/>
      <c r="NEZ2389" s="467"/>
      <c r="NFA2389" s="467"/>
      <c r="NFB2389" s="467"/>
      <c r="NFC2389" s="467"/>
      <c r="NFD2389" s="1055"/>
      <c r="NFE2389" s="695"/>
      <c r="NFF2389" s="696"/>
      <c r="NFG2389" s="696"/>
      <c r="NFH2389" s="697"/>
      <c r="NFI2389" s="697"/>
      <c r="NFJ2389" s="473"/>
      <c r="NFK2389" s="470"/>
      <c r="NFL2389" s="470"/>
      <c r="NFM2389" s="470"/>
      <c r="NFN2389" s="677"/>
      <c r="NFO2389" s="470"/>
      <c r="NFP2389" s="467"/>
      <c r="NFQ2389" s="559"/>
      <c r="NFR2389" s="467"/>
      <c r="NFS2389" s="467"/>
      <c r="NFT2389" s="467"/>
      <c r="NFU2389" s="467"/>
      <c r="NFV2389" s="467"/>
      <c r="NFW2389" s="467"/>
      <c r="NFX2389" s="467"/>
      <c r="NFY2389" s="467"/>
      <c r="NFZ2389" s="467"/>
      <c r="NGA2389" s="467"/>
      <c r="NGB2389" s="467"/>
      <c r="NGC2389" s="467"/>
      <c r="NGD2389" s="467"/>
      <c r="NGE2389" s="467"/>
      <c r="NGF2389" s="467"/>
      <c r="NGG2389" s="467"/>
      <c r="NGH2389" s="467"/>
      <c r="NGI2389" s="467"/>
      <c r="NGJ2389" s="467"/>
      <c r="NGK2389" s="467"/>
      <c r="NGL2389" s="467"/>
      <c r="NGM2389" s="467"/>
      <c r="NGN2389" s="1055"/>
      <c r="NGO2389" s="695"/>
      <c r="NGP2389" s="696"/>
      <c r="NGQ2389" s="696"/>
      <c r="NGR2389" s="697"/>
      <c r="NGS2389" s="697"/>
      <c r="NGT2389" s="473"/>
      <c r="NGU2389" s="470"/>
      <c r="NGV2389" s="470"/>
      <c r="NGW2389" s="470"/>
      <c r="NGX2389" s="677"/>
      <c r="NGY2389" s="470"/>
      <c r="NGZ2389" s="467"/>
      <c r="NHA2389" s="559"/>
      <c r="NHB2389" s="467"/>
      <c r="NHC2389" s="467"/>
      <c r="NHD2389" s="467"/>
      <c r="NHE2389" s="467"/>
      <c r="NHF2389" s="467"/>
      <c r="NHG2389" s="467"/>
      <c r="NHH2389" s="467"/>
      <c r="NHI2389" s="467"/>
      <c r="NHJ2389" s="467"/>
      <c r="NHK2389" s="467"/>
      <c r="NHL2389" s="467"/>
      <c r="NHM2389" s="467"/>
      <c r="NHN2389" s="467"/>
      <c r="NHO2389" s="467"/>
      <c r="NHP2389" s="467"/>
      <c r="NHQ2389" s="467"/>
      <c r="NHR2389" s="467"/>
      <c r="NHS2389" s="467"/>
      <c r="NHT2389" s="467"/>
      <c r="NHU2389" s="467"/>
      <c r="NHV2389" s="467"/>
      <c r="NHW2389" s="467"/>
      <c r="NHX2389" s="1055"/>
      <c r="NHY2389" s="695"/>
      <c r="NHZ2389" s="696"/>
      <c r="NIA2389" s="696"/>
      <c r="NIB2389" s="697"/>
      <c r="NIC2389" s="697"/>
      <c r="NID2389" s="473"/>
      <c r="NIE2389" s="470"/>
      <c r="NIF2389" s="470"/>
      <c r="NIG2389" s="470"/>
      <c r="NIH2389" s="677"/>
      <c r="NII2389" s="470"/>
      <c r="NIJ2389" s="467"/>
      <c r="NIK2389" s="559"/>
      <c r="NIL2389" s="467"/>
      <c r="NIM2389" s="467"/>
      <c r="NIN2389" s="467"/>
      <c r="NIO2389" s="467"/>
      <c r="NIP2389" s="467"/>
      <c r="NIQ2389" s="467"/>
      <c r="NIR2389" s="467"/>
      <c r="NIS2389" s="467"/>
      <c r="NIT2389" s="467"/>
      <c r="NIU2389" s="467"/>
      <c r="NIV2389" s="467"/>
      <c r="NIW2389" s="467"/>
      <c r="NIX2389" s="467"/>
      <c r="NIY2389" s="467"/>
      <c r="NIZ2389" s="467"/>
      <c r="NJA2389" s="467"/>
      <c r="NJB2389" s="467"/>
      <c r="NJC2389" s="467"/>
      <c r="NJD2389" s="467"/>
      <c r="NJE2389" s="467"/>
      <c r="NJF2389" s="467"/>
      <c r="NJG2389" s="467"/>
      <c r="NJH2389" s="1055"/>
      <c r="NJI2389" s="695"/>
      <c r="NJJ2389" s="696"/>
      <c r="NJK2389" s="696"/>
      <c r="NJL2389" s="697"/>
      <c r="NJM2389" s="697"/>
      <c r="NJN2389" s="473"/>
      <c r="NJO2389" s="470"/>
      <c r="NJP2389" s="470"/>
      <c r="NJQ2389" s="470"/>
      <c r="NJR2389" s="677"/>
      <c r="NJS2389" s="470"/>
      <c r="NJT2389" s="467"/>
      <c r="NJU2389" s="559"/>
      <c r="NJV2389" s="467"/>
      <c r="NJW2389" s="467"/>
      <c r="NJX2389" s="467"/>
      <c r="NJY2389" s="467"/>
      <c r="NJZ2389" s="467"/>
      <c r="NKA2389" s="467"/>
      <c r="NKB2389" s="467"/>
      <c r="NKC2389" s="467"/>
      <c r="NKD2389" s="467"/>
      <c r="NKE2389" s="467"/>
      <c r="NKF2389" s="467"/>
      <c r="NKG2389" s="467"/>
      <c r="NKH2389" s="467"/>
      <c r="NKI2389" s="467"/>
      <c r="NKJ2389" s="467"/>
      <c r="NKK2389" s="467"/>
      <c r="NKL2389" s="467"/>
      <c r="NKM2389" s="467"/>
      <c r="NKN2389" s="467"/>
      <c r="NKO2389" s="467"/>
      <c r="NKP2389" s="467"/>
      <c r="NKQ2389" s="467"/>
      <c r="NKR2389" s="1055"/>
      <c r="NKS2389" s="695"/>
      <c r="NKT2389" s="696"/>
      <c r="NKU2389" s="696"/>
      <c r="NKV2389" s="697"/>
      <c r="NKW2389" s="697"/>
      <c r="NKX2389" s="473"/>
      <c r="NKY2389" s="470"/>
      <c r="NKZ2389" s="470"/>
      <c r="NLA2389" s="470"/>
      <c r="NLB2389" s="677"/>
      <c r="NLC2389" s="470"/>
      <c r="NLD2389" s="467"/>
      <c r="NLE2389" s="559"/>
      <c r="NLF2389" s="467"/>
      <c r="NLG2389" s="467"/>
      <c r="NLH2389" s="467"/>
      <c r="NLI2389" s="467"/>
      <c r="NLJ2389" s="467"/>
      <c r="NLK2389" s="467"/>
      <c r="NLL2389" s="467"/>
      <c r="NLM2389" s="467"/>
      <c r="NLN2389" s="467"/>
      <c r="NLO2389" s="467"/>
      <c r="NLP2389" s="467"/>
      <c r="NLQ2389" s="467"/>
      <c r="NLR2389" s="467"/>
      <c r="NLS2389" s="467"/>
      <c r="NLT2389" s="467"/>
      <c r="NLU2389" s="467"/>
      <c r="NLV2389" s="467"/>
      <c r="NLW2389" s="467"/>
      <c r="NLX2389" s="467"/>
      <c r="NLY2389" s="467"/>
      <c r="NLZ2389" s="467"/>
      <c r="NMA2389" s="467"/>
      <c r="NMB2389" s="1055"/>
      <c r="NMC2389" s="695"/>
      <c r="NMD2389" s="696"/>
      <c r="NME2389" s="696"/>
      <c r="NMF2389" s="697"/>
      <c r="NMG2389" s="697"/>
      <c r="NMH2389" s="473"/>
      <c r="NMI2389" s="470"/>
      <c r="NMJ2389" s="470"/>
      <c r="NMK2389" s="470"/>
      <c r="NML2389" s="677"/>
      <c r="NMM2389" s="470"/>
      <c r="NMN2389" s="467"/>
      <c r="NMO2389" s="559"/>
      <c r="NMP2389" s="467"/>
      <c r="NMQ2389" s="467"/>
      <c r="NMR2389" s="467"/>
      <c r="NMS2389" s="467"/>
      <c r="NMT2389" s="467"/>
      <c r="NMU2389" s="467"/>
      <c r="NMV2389" s="467"/>
      <c r="NMW2389" s="467"/>
      <c r="NMX2389" s="467"/>
      <c r="NMY2389" s="467"/>
      <c r="NMZ2389" s="467"/>
      <c r="NNA2389" s="467"/>
      <c r="NNB2389" s="467"/>
      <c r="NNC2389" s="467"/>
      <c r="NND2389" s="467"/>
      <c r="NNE2389" s="467"/>
      <c r="NNF2389" s="467"/>
      <c r="NNG2389" s="467"/>
      <c r="NNH2389" s="467"/>
      <c r="NNI2389" s="467"/>
      <c r="NNJ2389" s="467"/>
      <c r="NNK2389" s="467"/>
      <c r="NNL2389" s="1055"/>
      <c r="NNM2389" s="695"/>
      <c r="NNN2389" s="696"/>
      <c r="NNO2389" s="696"/>
      <c r="NNP2389" s="697"/>
      <c r="NNQ2389" s="697"/>
      <c r="NNR2389" s="473"/>
      <c r="NNS2389" s="470"/>
      <c r="NNT2389" s="470"/>
      <c r="NNU2389" s="470"/>
      <c r="NNV2389" s="677"/>
      <c r="NNW2389" s="470"/>
      <c r="NNX2389" s="467"/>
      <c r="NNY2389" s="559"/>
      <c r="NNZ2389" s="467"/>
      <c r="NOA2389" s="467"/>
      <c r="NOB2389" s="467"/>
      <c r="NOC2389" s="467"/>
      <c r="NOD2389" s="467"/>
      <c r="NOE2389" s="467"/>
      <c r="NOF2389" s="467"/>
      <c r="NOG2389" s="467"/>
      <c r="NOH2389" s="467"/>
      <c r="NOI2389" s="467"/>
      <c r="NOJ2389" s="467"/>
      <c r="NOK2389" s="467"/>
      <c r="NOL2389" s="467"/>
      <c r="NOM2389" s="467"/>
      <c r="NON2389" s="467"/>
      <c r="NOO2389" s="467"/>
      <c r="NOP2389" s="467"/>
      <c r="NOQ2389" s="467"/>
      <c r="NOR2389" s="467"/>
      <c r="NOS2389" s="467"/>
      <c r="NOT2389" s="467"/>
      <c r="NOU2389" s="467"/>
      <c r="NOV2389" s="1055"/>
      <c r="NOW2389" s="695"/>
      <c r="NOX2389" s="696"/>
      <c r="NOY2389" s="696"/>
      <c r="NOZ2389" s="697"/>
      <c r="NPA2389" s="697"/>
      <c r="NPB2389" s="473"/>
      <c r="NPC2389" s="470"/>
      <c r="NPD2389" s="470"/>
      <c r="NPE2389" s="470"/>
      <c r="NPF2389" s="677"/>
      <c r="NPG2389" s="470"/>
      <c r="NPH2389" s="467"/>
      <c r="NPI2389" s="559"/>
      <c r="NPJ2389" s="467"/>
      <c r="NPK2389" s="467"/>
      <c r="NPL2389" s="467"/>
      <c r="NPM2389" s="467"/>
      <c r="NPN2389" s="467"/>
      <c r="NPO2389" s="467"/>
      <c r="NPP2389" s="467"/>
      <c r="NPQ2389" s="467"/>
      <c r="NPR2389" s="467"/>
      <c r="NPS2389" s="467"/>
      <c r="NPT2389" s="467"/>
      <c r="NPU2389" s="467"/>
      <c r="NPV2389" s="467"/>
      <c r="NPW2389" s="467"/>
      <c r="NPX2389" s="467"/>
      <c r="NPY2389" s="467"/>
      <c r="NPZ2389" s="467"/>
      <c r="NQA2389" s="467"/>
      <c r="NQB2389" s="467"/>
      <c r="NQC2389" s="467"/>
      <c r="NQD2389" s="467"/>
      <c r="NQE2389" s="467"/>
      <c r="NQF2389" s="1055"/>
      <c r="NQG2389" s="695"/>
      <c r="NQH2389" s="696"/>
      <c r="NQI2389" s="696"/>
      <c r="NQJ2389" s="697"/>
      <c r="NQK2389" s="697"/>
      <c r="NQL2389" s="473"/>
      <c r="NQM2389" s="470"/>
      <c r="NQN2389" s="470"/>
      <c r="NQO2389" s="470"/>
      <c r="NQP2389" s="677"/>
      <c r="NQQ2389" s="470"/>
      <c r="NQR2389" s="467"/>
      <c r="NQS2389" s="559"/>
      <c r="NQT2389" s="467"/>
      <c r="NQU2389" s="467"/>
      <c r="NQV2389" s="467"/>
      <c r="NQW2389" s="467"/>
      <c r="NQX2389" s="467"/>
      <c r="NQY2389" s="467"/>
      <c r="NQZ2389" s="467"/>
      <c r="NRA2389" s="467"/>
      <c r="NRB2389" s="467"/>
      <c r="NRC2389" s="467"/>
      <c r="NRD2389" s="467"/>
      <c r="NRE2389" s="467"/>
      <c r="NRF2389" s="467"/>
      <c r="NRG2389" s="467"/>
      <c r="NRH2389" s="467"/>
      <c r="NRI2389" s="467"/>
      <c r="NRJ2389" s="467"/>
      <c r="NRK2389" s="467"/>
      <c r="NRL2389" s="467"/>
      <c r="NRM2389" s="467"/>
      <c r="NRN2389" s="467"/>
      <c r="NRO2389" s="467"/>
      <c r="NRP2389" s="1055"/>
      <c r="NRQ2389" s="695"/>
      <c r="NRR2389" s="696"/>
      <c r="NRS2389" s="696"/>
      <c r="NRT2389" s="697"/>
      <c r="NRU2389" s="697"/>
      <c r="NRV2389" s="473"/>
      <c r="NRW2389" s="470"/>
      <c r="NRX2389" s="470"/>
      <c r="NRY2389" s="470"/>
      <c r="NRZ2389" s="677"/>
      <c r="NSA2389" s="470"/>
      <c r="NSB2389" s="467"/>
      <c r="NSC2389" s="559"/>
      <c r="NSD2389" s="467"/>
      <c r="NSE2389" s="467"/>
      <c r="NSF2389" s="467"/>
      <c r="NSG2389" s="467"/>
      <c r="NSH2389" s="467"/>
      <c r="NSI2389" s="467"/>
      <c r="NSJ2389" s="467"/>
      <c r="NSK2389" s="467"/>
      <c r="NSL2389" s="467"/>
      <c r="NSM2389" s="467"/>
      <c r="NSN2389" s="467"/>
      <c r="NSO2389" s="467"/>
      <c r="NSP2389" s="467"/>
      <c r="NSQ2389" s="467"/>
      <c r="NSR2389" s="467"/>
      <c r="NSS2389" s="467"/>
      <c r="NST2389" s="467"/>
      <c r="NSU2389" s="467"/>
      <c r="NSV2389" s="467"/>
      <c r="NSW2389" s="467"/>
      <c r="NSX2389" s="467"/>
      <c r="NSY2389" s="467"/>
      <c r="NSZ2389" s="1055"/>
      <c r="NTA2389" s="695"/>
      <c r="NTB2389" s="696"/>
      <c r="NTC2389" s="696"/>
      <c r="NTD2389" s="697"/>
      <c r="NTE2389" s="697"/>
      <c r="NTF2389" s="473"/>
      <c r="NTG2389" s="470"/>
      <c r="NTH2389" s="470"/>
      <c r="NTI2389" s="470"/>
      <c r="NTJ2389" s="677"/>
      <c r="NTK2389" s="470"/>
      <c r="NTL2389" s="467"/>
      <c r="NTM2389" s="559"/>
      <c r="NTN2389" s="467"/>
      <c r="NTO2389" s="467"/>
      <c r="NTP2389" s="467"/>
      <c r="NTQ2389" s="467"/>
      <c r="NTR2389" s="467"/>
      <c r="NTS2389" s="467"/>
      <c r="NTT2389" s="467"/>
      <c r="NTU2389" s="467"/>
      <c r="NTV2389" s="467"/>
      <c r="NTW2389" s="467"/>
      <c r="NTX2389" s="467"/>
      <c r="NTY2389" s="467"/>
      <c r="NTZ2389" s="467"/>
      <c r="NUA2389" s="467"/>
      <c r="NUB2389" s="467"/>
      <c r="NUC2389" s="467"/>
      <c r="NUD2389" s="467"/>
      <c r="NUE2389" s="467"/>
      <c r="NUF2389" s="467"/>
      <c r="NUG2389" s="467"/>
      <c r="NUH2389" s="467"/>
      <c r="NUI2389" s="467"/>
      <c r="NUJ2389" s="1055"/>
      <c r="NUK2389" s="695"/>
      <c r="NUL2389" s="696"/>
      <c r="NUM2389" s="696"/>
      <c r="NUN2389" s="697"/>
      <c r="NUO2389" s="697"/>
      <c r="NUP2389" s="473"/>
      <c r="NUQ2389" s="470"/>
      <c r="NUR2389" s="470"/>
      <c r="NUS2389" s="470"/>
      <c r="NUT2389" s="677"/>
      <c r="NUU2389" s="470"/>
      <c r="NUV2389" s="467"/>
      <c r="NUW2389" s="559"/>
      <c r="NUX2389" s="467"/>
      <c r="NUY2389" s="467"/>
      <c r="NUZ2389" s="467"/>
      <c r="NVA2389" s="467"/>
      <c r="NVB2389" s="467"/>
      <c r="NVC2389" s="467"/>
      <c r="NVD2389" s="467"/>
      <c r="NVE2389" s="467"/>
      <c r="NVF2389" s="467"/>
      <c r="NVG2389" s="467"/>
      <c r="NVH2389" s="467"/>
      <c r="NVI2389" s="467"/>
      <c r="NVJ2389" s="467"/>
      <c r="NVK2389" s="467"/>
      <c r="NVL2389" s="467"/>
      <c r="NVM2389" s="467"/>
      <c r="NVN2389" s="467"/>
      <c r="NVO2389" s="467"/>
      <c r="NVP2389" s="467"/>
      <c r="NVQ2389" s="467"/>
      <c r="NVR2389" s="467"/>
      <c r="NVS2389" s="467"/>
      <c r="NVT2389" s="1055"/>
      <c r="NVU2389" s="695"/>
      <c r="NVV2389" s="696"/>
      <c r="NVW2389" s="696"/>
      <c r="NVX2389" s="697"/>
      <c r="NVY2389" s="697"/>
      <c r="NVZ2389" s="473"/>
      <c r="NWA2389" s="470"/>
      <c r="NWB2389" s="470"/>
      <c r="NWC2389" s="470"/>
      <c r="NWD2389" s="677"/>
      <c r="NWE2389" s="470"/>
      <c r="NWF2389" s="467"/>
      <c r="NWG2389" s="559"/>
      <c r="NWH2389" s="467"/>
      <c r="NWI2389" s="467"/>
      <c r="NWJ2389" s="467"/>
      <c r="NWK2389" s="467"/>
      <c r="NWL2389" s="467"/>
      <c r="NWM2389" s="467"/>
      <c r="NWN2389" s="467"/>
      <c r="NWO2389" s="467"/>
      <c r="NWP2389" s="467"/>
      <c r="NWQ2389" s="467"/>
      <c r="NWR2389" s="467"/>
      <c r="NWS2389" s="467"/>
      <c r="NWT2389" s="467"/>
      <c r="NWU2389" s="467"/>
      <c r="NWV2389" s="467"/>
      <c r="NWW2389" s="467"/>
      <c r="NWX2389" s="467"/>
      <c r="NWY2389" s="467"/>
      <c r="NWZ2389" s="467"/>
      <c r="NXA2389" s="467"/>
      <c r="NXB2389" s="467"/>
      <c r="NXC2389" s="467"/>
      <c r="NXD2389" s="1055"/>
      <c r="NXE2389" s="695"/>
      <c r="NXF2389" s="696"/>
      <c r="NXG2389" s="696"/>
      <c r="NXH2389" s="697"/>
      <c r="NXI2389" s="697"/>
      <c r="NXJ2389" s="473"/>
      <c r="NXK2389" s="470"/>
      <c r="NXL2389" s="470"/>
      <c r="NXM2389" s="470"/>
      <c r="NXN2389" s="677"/>
      <c r="NXO2389" s="470"/>
      <c r="NXP2389" s="467"/>
      <c r="NXQ2389" s="559"/>
      <c r="NXR2389" s="467"/>
      <c r="NXS2389" s="467"/>
      <c r="NXT2389" s="467"/>
      <c r="NXU2389" s="467"/>
      <c r="NXV2389" s="467"/>
      <c r="NXW2389" s="467"/>
      <c r="NXX2389" s="467"/>
      <c r="NXY2389" s="467"/>
      <c r="NXZ2389" s="467"/>
      <c r="NYA2389" s="467"/>
      <c r="NYB2389" s="467"/>
      <c r="NYC2389" s="467"/>
      <c r="NYD2389" s="467"/>
      <c r="NYE2389" s="467"/>
      <c r="NYF2389" s="467"/>
      <c r="NYG2389" s="467"/>
      <c r="NYH2389" s="467"/>
      <c r="NYI2389" s="467"/>
      <c r="NYJ2389" s="467"/>
      <c r="NYK2389" s="467"/>
      <c r="NYL2389" s="467"/>
      <c r="NYM2389" s="467"/>
      <c r="NYN2389" s="1055"/>
      <c r="NYO2389" s="695"/>
      <c r="NYP2389" s="696"/>
      <c r="NYQ2389" s="696"/>
      <c r="NYR2389" s="697"/>
      <c r="NYS2389" s="697"/>
      <c r="NYT2389" s="473"/>
      <c r="NYU2389" s="470"/>
      <c r="NYV2389" s="470"/>
      <c r="NYW2389" s="470"/>
      <c r="NYX2389" s="677"/>
      <c r="NYY2389" s="470"/>
      <c r="NYZ2389" s="467"/>
      <c r="NZA2389" s="559"/>
      <c r="NZB2389" s="467"/>
      <c r="NZC2389" s="467"/>
      <c r="NZD2389" s="467"/>
      <c r="NZE2389" s="467"/>
      <c r="NZF2389" s="467"/>
      <c r="NZG2389" s="467"/>
      <c r="NZH2389" s="467"/>
      <c r="NZI2389" s="467"/>
      <c r="NZJ2389" s="467"/>
      <c r="NZK2389" s="467"/>
      <c r="NZL2389" s="467"/>
      <c r="NZM2389" s="467"/>
      <c r="NZN2389" s="467"/>
      <c r="NZO2389" s="467"/>
      <c r="NZP2389" s="467"/>
      <c r="NZQ2389" s="467"/>
      <c r="NZR2389" s="467"/>
      <c r="NZS2389" s="467"/>
      <c r="NZT2389" s="467"/>
      <c r="NZU2389" s="467"/>
      <c r="NZV2389" s="467"/>
      <c r="NZW2389" s="467"/>
      <c r="NZX2389" s="1055"/>
      <c r="NZY2389" s="695"/>
      <c r="NZZ2389" s="696"/>
      <c r="OAA2389" s="696"/>
      <c r="OAB2389" s="697"/>
      <c r="OAC2389" s="697"/>
      <c r="OAD2389" s="473"/>
      <c r="OAE2389" s="470"/>
      <c r="OAF2389" s="470"/>
      <c r="OAG2389" s="470"/>
      <c r="OAH2389" s="677"/>
      <c r="OAI2389" s="470"/>
      <c r="OAJ2389" s="467"/>
      <c r="OAK2389" s="559"/>
      <c r="OAL2389" s="467"/>
      <c r="OAM2389" s="467"/>
      <c r="OAN2389" s="467"/>
      <c r="OAO2389" s="467"/>
      <c r="OAP2389" s="467"/>
      <c r="OAQ2389" s="467"/>
      <c r="OAR2389" s="467"/>
      <c r="OAS2389" s="467"/>
      <c r="OAT2389" s="467"/>
      <c r="OAU2389" s="467"/>
      <c r="OAV2389" s="467"/>
      <c r="OAW2389" s="467"/>
      <c r="OAX2389" s="467"/>
      <c r="OAY2389" s="467"/>
      <c r="OAZ2389" s="467"/>
      <c r="OBA2389" s="467"/>
      <c r="OBB2389" s="467"/>
      <c r="OBC2389" s="467"/>
      <c r="OBD2389" s="467"/>
      <c r="OBE2389" s="467"/>
      <c r="OBF2389" s="467"/>
      <c r="OBG2389" s="467"/>
      <c r="OBH2389" s="1055"/>
      <c r="OBI2389" s="695"/>
      <c r="OBJ2389" s="696"/>
      <c r="OBK2389" s="696"/>
      <c r="OBL2389" s="697"/>
      <c r="OBM2389" s="697"/>
      <c r="OBN2389" s="473"/>
      <c r="OBO2389" s="470"/>
      <c r="OBP2389" s="470"/>
      <c r="OBQ2389" s="470"/>
      <c r="OBR2389" s="677"/>
      <c r="OBS2389" s="470"/>
      <c r="OBT2389" s="467"/>
      <c r="OBU2389" s="559"/>
      <c r="OBV2389" s="467"/>
      <c r="OBW2389" s="467"/>
      <c r="OBX2389" s="467"/>
      <c r="OBY2389" s="467"/>
      <c r="OBZ2389" s="467"/>
      <c r="OCA2389" s="467"/>
      <c r="OCB2389" s="467"/>
      <c r="OCC2389" s="467"/>
      <c r="OCD2389" s="467"/>
      <c r="OCE2389" s="467"/>
      <c r="OCF2389" s="467"/>
      <c r="OCG2389" s="467"/>
      <c r="OCH2389" s="467"/>
      <c r="OCI2389" s="467"/>
      <c r="OCJ2389" s="467"/>
      <c r="OCK2389" s="467"/>
      <c r="OCL2389" s="467"/>
      <c r="OCM2389" s="467"/>
      <c r="OCN2389" s="467"/>
      <c r="OCO2389" s="467"/>
      <c r="OCP2389" s="467"/>
      <c r="OCQ2389" s="467"/>
      <c r="OCR2389" s="1055"/>
      <c r="OCS2389" s="695"/>
      <c r="OCT2389" s="696"/>
      <c r="OCU2389" s="696"/>
      <c r="OCV2389" s="697"/>
      <c r="OCW2389" s="697"/>
      <c r="OCX2389" s="473"/>
      <c r="OCY2389" s="470"/>
      <c r="OCZ2389" s="470"/>
      <c r="ODA2389" s="470"/>
      <c r="ODB2389" s="677"/>
      <c r="ODC2389" s="470"/>
      <c r="ODD2389" s="467"/>
      <c r="ODE2389" s="559"/>
      <c r="ODF2389" s="467"/>
      <c r="ODG2389" s="467"/>
      <c r="ODH2389" s="467"/>
      <c r="ODI2389" s="467"/>
      <c r="ODJ2389" s="467"/>
      <c r="ODK2389" s="467"/>
      <c r="ODL2389" s="467"/>
      <c r="ODM2389" s="467"/>
      <c r="ODN2389" s="467"/>
      <c r="ODO2389" s="467"/>
      <c r="ODP2389" s="467"/>
      <c r="ODQ2389" s="467"/>
      <c r="ODR2389" s="467"/>
      <c r="ODS2389" s="467"/>
      <c r="ODT2389" s="467"/>
      <c r="ODU2389" s="467"/>
      <c r="ODV2389" s="467"/>
      <c r="ODW2389" s="467"/>
      <c r="ODX2389" s="467"/>
      <c r="ODY2389" s="467"/>
      <c r="ODZ2389" s="467"/>
      <c r="OEA2389" s="467"/>
      <c r="OEB2389" s="1055"/>
      <c r="OEC2389" s="695"/>
      <c r="OED2389" s="696"/>
      <c r="OEE2389" s="696"/>
      <c r="OEF2389" s="697"/>
      <c r="OEG2389" s="697"/>
      <c r="OEH2389" s="473"/>
      <c r="OEI2389" s="470"/>
      <c r="OEJ2389" s="470"/>
      <c r="OEK2389" s="470"/>
      <c r="OEL2389" s="677"/>
      <c r="OEM2389" s="470"/>
      <c r="OEN2389" s="467"/>
      <c r="OEO2389" s="559"/>
      <c r="OEP2389" s="467"/>
      <c r="OEQ2389" s="467"/>
      <c r="OER2389" s="467"/>
      <c r="OES2389" s="467"/>
      <c r="OET2389" s="467"/>
      <c r="OEU2389" s="467"/>
      <c r="OEV2389" s="467"/>
      <c r="OEW2389" s="467"/>
      <c r="OEX2389" s="467"/>
      <c r="OEY2389" s="467"/>
      <c r="OEZ2389" s="467"/>
      <c r="OFA2389" s="467"/>
      <c r="OFB2389" s="467"/>
      <c r="OFC2389" s="467"/>
      <c r="OFD2389" s="467"/>
      <c r="OFE2389" s="467"/>
      <c r="OFF2389" s="467"/>
      <c r="OFG2389" s="467"/>
      <c r="OFH2389" s="467"/>
      <c r="OFI2389" s="467"/>
      <c r="OFJ2389" s="467"/>
      <c r="OFK2389" s="467"/>
      <c r="OFL2389" s="1055"/>
      <c r="OFM2389" s="695"/>
      <c r="OFN2389" s="696"/>
      <c r="OFO2389" s="696"/>
      <c r="OFP2389" s="697"/>
      <c r="OFQ2389" s="697"/>
      <c r="OFR2389" s="473"/>
      <c r="OFS2389" s="470"/>
      <c r="OFT2389" s="470"/>
      <c r="OFU2389" s="470"/>
      <c r="OFV2389" s="677"/>
      <c r="OFW2389" s="470"/>
      <c r="OFX2389" s="467"/>
      <c r="OFY2389" s="559"/>
      <c r="OFZ2389" s="467"/>
      <c r="OGA2389" s="467"/>
      <c r="OGB2389" s="467"/>
      <c r="OGC2389" s="467"/>
      <c r="OGD2389" s="467"/>
      <c r="OGE2389" s="467"/>
      <c r="OGF2389" s="467"/>
      <c r="OGG2389" s="467"/>
      <c r="OGH2389" s="467"/>
      <c r="OGI2389" s="467"/>
      <c r="OGJ2389" s="467"/>
      <c r="OGK2389" s="467"/>
      <c r="OGL2389" s="467"/>
      <c r="OGM2389" s="467"/>
      <c r="OGN2389" s="467"/>
      <c r="OGO2389" s="467"/>
      <c r="OGP2389" s="467"/>
      <c r="OGQ2389" s="467"/>
      <c r="OGR2389" s="467"/>
      <c r="OGS2389" s="467"/>
      <c r="OGT2389" s="467"/>
      <c r="OGU2389" s="467"/>
      <c r="OGV2389" s="1055"/>
      <c r="OGW2389" s="695"/>
      <c r="OGX2389" s="696"/>
      <c r="OGY2389" s="696"/>
      <c r="OGZ2389" s="697"/>
      <c r="OHA2389" s="697"/>
      <c r="OHB2389" s="473"/>
      <c r="OHC2389" s="470"/>
      <c r="OHD2389" s="470"/>
      <c r="OHE2389" s="470"/>
      <c r="OHF2389" s="677"/>
      <c r="OHG2389" s="470"/>
      <c r="OHH2389" s="467"/>
      <c r="OHI2389" s="559"/>
      <c r="OHJ2389" s="467"/>
      <c r="OHK2389" s="467"/>
      <c r="OHL2389" s="467"/>
      <c r="OHM2389" s="467"/>
      <c r="OHN2389" s="467"/>
      <c r="OHO2389" s="467"/>
      <c r="OHP2389" s="467"/>
      <c r="OHQ2389" s="467"/>
      <c r="OHR2389" s="467"/>
      <c r="OHS2389" s="467"/>
      <c r="OHT2389" s="467"/>
      <c r="OHU2389" s="467"/>
      <c r="OHV2389" s="467"/>
      <c r="OHW2389" s="467"/>
      <c r="OHX2389" s="467"/>
      <c r="OHY2389" s="467"/>
      <c r="OHZ2389" s="467"/>
      <c r="OIA2389" s="467"/>
      <c r="OIB2389" s="467"/>
      <c r="OIC2389" s="467"/>
      <c r="OID2389" s="467"/>
      <c r="OIE2389" s="467"/>
      <c r="OIF2389" s="1055"/>
      <c r="OIG2389" s="695"/>
      <c r="OIH2389" s="696"/>
      <c r="OII2389" s="696"/>
      <c r="OIJ2389" s="697"/>
      <c r="OIK2389" s="697"/>
      <c r="OIL2389" s="473"/>
      <c r="OIM2389" s="470"/>
      <c r="OIN2389" s="470"/>
      <c r="OIO2389" s="470"/>
      <c r="OIP2389" s="677"/>
      <c r="OIQ2389" s="470"/>
      <c r="OIR2389" s="467"/>
      <c r="OIS2389" s="559"/>
      <c r="OIT2389" s="467"/>
      <c r="OIU2389" s="467"/>
      <c r="OIV2389" s="467"/>
      <c r="OIW2389" s="467"/>
      <c r="OIX2389" s="467"/>
      <c r="OIY2389" s="467"/>
      <c r="OIZ2389" s="467"/>
      <c r="OJA2389" s="467"/>
      <c r="OJB2389" s="467"/>
      <c r="OJC2389" s="467"/>
      <c r="OJD2389" s="467"/>
      <c r="OJE2389" s="467"/>
      <c r="OJF2389" s="467"/>
      <c r="OJG2389" s="467"/>
      <c r="OJH2389" s="467"/>
      <c r="OJI2389" s="467"/>
      <c r="OJJ2389" s="467"/>
      <c r="OJK2389" s="467"/>
      <c r="OJL2389" s="467"/>
      <c r="OJM2389" s="467"/>
      <c r="OJN2389" s="467"/>
      <c r="OJO2389" s="467"/>
      <c r="OJP2389" s="1055"/>
      <c r="OJQ2389" s="695"/>
      <c r="OJR2389" s="696"/>
      <c r="OJS2389" s="696"/>
      <c r="OJT2389" s="697"/>
      <c r="OJU2389" s="697"/>
      <c r="OJV2389" s="473"/>
      <c r="OJW2389" s="470"/>
      <c r="OJX2389" s="470"/>
      <c r="OJY2389" s="470"/>
      <c r="OJZ2389" s="677"/>
      <c r="OKA2389" s="470"/>
      <c r="OKB2389" s="467"/>
      <c r="OKC2389" s="559"/>
      <c r="OKD2389" s="467"/>
      <c r="OKE2389" s="467"/>
      <c r="OKF2389" s="467"/>
      <c r="OKG2389" s="467"/>
      <c r="OKH2389" s="467"/>
      <c r="OKI2389" s="467"/>
      <c r="OKJ2389" s="467"/>
      <c r="OKK2389" s="467"/>
      <c r="OKL2389" s="467"/>
      <c r="OKM2389" s="467"/>
      <c r="OKN2389" s="467"/>
      <c r="OKO2389" s="467"/>
      <c r="OKP2389" s="467"/>
      <c r="OKQ2389" s="467"/>
      <c r="OKR2389" s="467"/>
      <c r="OKS2389" s="467"/>
      <c r="OKT2389" s="467"/>
      <c r="OKU2389" s="467"/>
      <c r="OKV2389" s="467"/>
      <c r="OKW2389" s="467"/>
      <c r="OKX2389" s="467"/>
      <c r="OKY2389" s="467"/>
      <c r="OKZ2389" s="1055"/>
      <c r="OLA2389" s="695"/>
      <c r="OLB2389" s="696"/>
      <c r="OLC2389" s="696"/>
      <c r="OLD2389" s="697"/>
      <c r="OLE2389" s="697"/>
      <c r="OLF2389" s="473"/>
      <c r="OLG2389" s="470"/>
      <c r="OLH2389" s="470"/>
      <c r="OLI2389" s="470"/>
      <c r="OLJ2389" s="677"/>
      <c r="OLK2389" s="470"/>
      <c r="OLL2389" s="467"/>
      <c r="OLM2389" s="559"/>
      <c r="OLN2389" s="467"/>
      <c r="OLO2389" s="467"/>
      <c r="OLP2389" s="467"/>
      <c r="OLQ2389" s="467"/>
      <c r="OLR2389" s="467"/>
      <c r="OLS2389" s="467"/>
      <c r="OLT2389" s="467"/>
      <c r="OLU2389" s="467"/>
      <c r="OLV2389" s="467"/>
      <c r="OLW2389" s="467"/>
      <c r="OLX2389" s="467"/>
      <c r="OLY2389" s="467"/>
      <c r="OLZ2389" s="467"/>
      <c r="OMA2389" s="467"/>
      <c r="OMB2389" s="467"/>
      <c r="OMC2389" s="467"/>
      <c r="OMD2389" s="467"/>
      <c r="OME2389" s="467"/>
      <c r="OMF2389" s="467"/>
      <c r="OMG2389" s="467"/>
      <c r="OMH2389" s="467"/>
      <c r="OMI2389" s="467"/>
      <c r="OMJ2389" s="1055"/>
      <c r="OMK2389" s="695"/>
      <c r="OML2389" s="696"/>
      <c r="OMM2389" s="696"/>
      <c r="OMN2389" s="697"/>
      <c r="OMO2389" s="697"/>
      <c r="OMP2389" s="473"/>
      <c r="OMQ2389" s="470"/>
      <c r="OMR2389" s="470"/>
      <c r="OMS2389" s="470"/>
      <c r="OMT2389" s="677"/>
      <c r="OMU2389" s="470"/>
      <c r="OMV2389" s="467"/>
      <c r="OMW2389" s="559"/>
      <c r="OMX2389" s="467"/>
      <c r="OMY2389" s="467"/>
      <c r="OMZ2389" s="467"/>
      <c r="ONA2389" s="467"/>
      <c r="ONB2389" s="467"/>
      <c r="ONC2389" s="467"/>
      <c r="OND2389" s="467"/>
      <c r="ONE2389" s="467"/>
      <c r="ONF2389" s="467"/>
      <c r="ONG2389" s="467"/>
      <c r="ONH2389" s="467"/>
      <c r="ONI2389" s="467"/>
      <c r="ONJ2389" s="467"/>
      <c r="ONK2389" s="467"/>
      <c r="ONL2389" s="467"/>
      <c r="ONM2389" s="467"/>
      <c r="ONN2389" s="467"/>
      <c r="ONO2389" s="467"/>
      <c r="ONP2389" s="467"/>
      <c r="ONQ2389" s="467"/>
      <c r="ONR2389" s="467"/>
      <c r="ONS2389" s="467"/>
      <c r="ONT2389" s="1055"/>
      <c r="ONU2389" s="695"/>
      <c r="ONV2389" s="696"/>
      <c r="ONW2389" s="696"/>
      <c r="ONX2389" s="697"/>
      <c r="ONY2389" s="697"/>
      <c r="ONZ2389" s="473"/>
      <c r="OOA2389" s="470"/>
      <c r="OOB2389" s="470"/>
      <c r="OOC2389" s="470"/>
      <c r="OOD2389" s="677"/>
      <c r="OOE2389" s="470"/>
      <c r="OOF2389" s="467"/>
      <c r="OOG2389" s="559"/>
      <c r="OOH2389" s="467"/>
      <c r="OOI2389" s="467"/>
      <c r="OOJ2389" s="467"/>
      <c r="OOK2389" s="467"/>
      <c r="OOL2389" s="467"/>
      <c r="OOM2389" s="467"/>
      <c r="OON2389" s="467"/>
      <c r="OOO2389" s="467"/>
      <c r="OOP2389" s="467"/>
      <c r="OOQ2389" s="467"/>
      <c r="OOR2389" s="467"/>
      <c r="OOS2389" s="467"/>
      <c r="OOT2389" s="467"/>
      <c r="OOU2389" s="467"/>
      <c r="OOV2389" s="467"/>
      <c r="OOW2389" s="467"/>
      <c r="OOX2389" s="467"/>
      <c r="OOY2389" s="467"/>
      <c r="OOZ2389" s="467"/>
      <c r="OPA2389" s="467"/>
      <c r="OPB2389" s="467"/>
      <c r="OPC2389" s="467"/>
      <c r="OPD2389" s="1055"/>
      <c r="OPE2389" s="695"/>
      <c r="OPF2389" s="696"/>
      <c r="OPG2389" s="696"/>
      <c r="OPH2389" s="697"/>
      <c r="OPI2389" s="697"/>
      <c r="OPJ2389" s="473"/>
      <c r="OPK2389" s="470"/>
      <c r="OPL2389" s="470"/>
      <c r="OPM2389" s="470"/>
      <c r="OPN2389" s="677"/>
      <c r="OPO2389" s="470"/>
      <c r="OPP2389" s="467"/>
      <c r="OPQ2389" s="559"/>
      <c r="OPR2389" s="467"/>
      <c r="OPS2389" s="467"/>
      <c r="OPT2389" s="467"/>
      <c r="OPU2389" s="467"/>
      <c r="OPV2389" s="467"/>
      <c r="OPW2389" s="467"/>
      <c r="OPX2389" s="467"/>
      <c r="OPY2389" s="467"/>
      <c r="OPZ2389" s="467"/>
      <c r="OQA2389" s="467"/>
      <c r="OQB2389" s="467"/>
      <c r="OQC2389" s="467"/>
      <c r="OQD2389" s="467"/>
      <c r="OQE2389" s="467"/>
      <c r="OQF2389" s="467"/>
      <c r="OQG2389" s="467"/>
      <c r="OQH2389" s="467"/>
      <c r="OQI2389" s="467"/>
      <c r="OQJ2389" s="467"/>
      <c r="OQK2389" s="467"/>
      <c r="OQL2389" s="467"/>
      <c r="OQM2389" s="467"/>
      <c r="OQN2389" s="1055"/>
      <c r="OQO2389" s="695"/>
      <c r="OQP2389" s="696"/>
      <c r="OQQ2389" s="696"/>
      <c r="OQR2389" s="697"/>
      <c r="OQS2389" s="697"/>
      <c r="OQT2389" s="473"/>
      <c r="OQU2389" s="470"/>
      <c r="OQV2389" s="470"/>
      <c r="OQW2389" s="470"/>
      <c r="OQX2389" s="677"/>
      <c r="OQY2389" s="470"/>
      <c r="OQZ2389" s="467"/>
      <c r="ORA2389" s="559"/>
      <c r="ORB2389" s="467"/>
      <c r="ORC2389" s="467"/>
      <c r="ORD2389" s="467"/>
      <c r="ORE2389" s="467"/>
      <c r="ORF2389" s="467"/>
      <c r="ORG2389" s="467"/>
      <c r="ORH2389" s="467"/>
      <c r="ORI2389" s="467"/>
      <c r="ORJ2389" s="467"/>
      <c r="ORK2389" s="467"/>
      <c r="ORL2389" s="467"/>
      <c r="ORM2389" s="467"/>
      <c r="ORN2389" s="467"/>
      <c r="ORO2389" s="467"/>
      <c r="ORP2389" s="467"/>
      <c r="ORQ2389" s="467"/>
      <c r="ORR2389" s="467"/>
      <c r="ORS2389" s="467"/>
      <c r="ORT2389" s="467"/>
      <c r="ORU2389" s="467"/>
      <c r="ORV2389" s="467"/>
      <c r="ORW2389" s="467"/>
      <c r="ORX2389" s="1055"/>
      <c r="ORY2389" s="695"/>
      <c r="ORZ2389" s="696"/>
      <c r="OSA2389" s="696"/>
      <c r="OSB2389" s="697"/>
      <c r="OSC2389" s="697"/>
      <c r="OSD2389" s="473"/>
      <c r="OSE2389" s="470"/>
      <c r="OSF2389" s="470"/>
      <c r="OSG2389" s="470"/>
      <c r="OSH2389" s="677"/>
      <c r="OSI2389" s="470"/>
      <c r="OSJ2389" s="467"/>
      <c r="OSK2389" s="559"/>
      <c r="OSL2389" s="467"/>
      <c r="OSM2389" s="467"/>
      <c r="OSN2389" s="467"/>
      <c r="OSO2389" s="467"/>
      <c r="OSP2389" s="467"/>
      <c r="OSQ2389" s="467"/>
      <c r="OSR2389" s="467"/>
      <c r="OSS2389" s="467"/>
      <c r="OST2389" s="467"/>
      <c r="OSU2389" s="467"/>
      <c r="OSV2389" s="467"/>
      <c r="OSW2389" s="467"/>
      <c r="OSX2389" s="467"/>
      <c r="OSY2389" s="467"/>
      <c r="OSZ2389" s="467"/>
      <c r="OTA2389" s="467"/>
      <c r="OTB2389" s="467"/>
      <c r="OTC2389" s="467"/>
      <c r="OTD2389" s="467"/>
      <c r="OTE2389" s="467"/>
      <c r="OTF2389" s="467"/>
      <c r="OTG2389" s="467"/>
      <c r="OTH2389" s="1055"/>
      <c r="OTI2389" s="695"/>
      <c r="OTJ2389" s="696"/>
      <c r="OTK2389" s="696"/>
      <c r="OTL2389" s="697"/>
      <c r="OTM2389" s="697"/>
      <c r="OTN2389" s="473"/>
      <c r="OTO2389" s="470"/>
      <c r="OTP2389" s="470"/>
      <c r="OTQ2389" s="470"/>
      <c r="OTR2389" s="677"/>
      <c r="OTS2389" s="470"/>
      <c r="OTT2389" s="467"/>
      <c r="OTU2389" s="559"/>
      <c r="OTV2389" s="467"/>
      <c r="OTW2389" s="467"/>
      <c r="OTX2389" s="467"/>
      <c r="OTY2389" s="467"/>
      <c r="OTZ2389" s="467"/>
      <c r="OUA2389" s="467"/>
      <c r="OUB2389" s="467"/>
      <c r="OUC2389" s="467"/>
      <c r="OUD2389" s="467"/>
      <c r="OUE2389" s="467"/>
      <c r="OUF2389" s="467"/>
      <c r="OUG2389" s="467"/>
      <c r="OUH2389" s="467"/>
      <c r="OUI2389" s="467"/>
      <c r="OUJ2389" s="467"/>
      <c r="OUK2389" s="467"/>
      <c r="OUL2389" s="467"/>
      <c r="OUM2389" s="467"/>
      <c r="OUN2389" s="467"/>
      <c r="OUO2389" s="467"/>
      <c r="OUP2389" s="467"/>
      <c r="OUQ2389" s="467"/>
      <c r="OUR2389" s="1055"/>
      <c r="OUS2389" s="695"/>
      <c r="OUT2389" s="696"/>
      <c r="OUU2389" s="696"/>
      <c r="OUV2389" s="697"/>
      <c r="OUW2389" s="697"/>
      <c r="OUX2389" s="473"/>
      <c r="OUY2389" s="470"/>
      <c r="OUZ2389" s="470"/>
      <c r="OVA2389" s="470"/>
      <c r="OVB2389" s="677"/>
      <c r="OVC2389" s="470"/>
      <c r="OVD2389" s="467"/>
      <c r="OVE2389" s="559"/>
      <c r="OVF2389" s="467"/>
      <c r="OVG2389" s="467"/>
      <c r="OVH2389" s="467"/>
      <c r="OVI2389" s="467"/>
      <c r="OVJ2389" s="467"/>
      <c r="OVK2389" s="467"/>
      <c r="OVL2389" s="467"/>
      <c r="OVM2389" s="467"/>
      <c r="OVN2389" s="467"/>
      <c r="OVO2389" s="467"/>
      <c r="OVP2389" s="467"/>
      <c r="OVQ2389" s="467"/>
      <c r="OVR2389" s="467"/>
      <c r="OVS2389" s="467"/>
      <c r="OVT2389" s="467"/>
      <c r="OVU2389" s="467"/>
      <c r="OVV2389" s="467"/>
      <c r="OVW2389" s="467"/>
      <c r="OVX2389" s="467"/>
      <c r="OVY2389" s="467"/>
      <c r="OVZ2389" s="467"/>
      <c r="OWA2389" s="467"/>
      <c r="OWB2389" s="1055"/>
      <c r="OWC2389" s="695"/>
      <c r="OWD2389" s="696"/>
      <c r="OWE2389" s="696"/>
      <c r="OWF2389" s="697"/>
      <c r="OWG2389" s="697"/>
      <c r="OWH2389" s="473"/>
      <c r="OWI2389" s="470"/>
      <c r="OWJ2389" s="470"/>
      <c r="OWK2389" s="470"/>
      <c r="OWL2389" s="677"/>
      <c r="OWM2389" s="470"/>
      <c r="OWN2389" s="467"/>
      <c r="OWO2389" s="559"/>
      <c r="OWP2389" s="467"/>
      <c r="OWQ2389" s="467"/>
      <c r="OWR2389" s="467"/>
      <c r="OWS2389" s="467"/>
      <c r="OWT2389" s="467"/>
      <c r="OWU2389" s="467"/>
      <c r="OWV2389" s="467"/>
      <c r="OWW2389" s="467"/>
      <c r="OWX2389" s="467"/>
      <c r="OWY2389" s="467"/>
      <c r="OWZ2389" s="467"/>
      <c r="OXA2389" s="467"/>
      <c r="OXB2389" s="467"/>
      <c r="OXC2389" s="467"/>
      <c r="OXD2389" s="467"/>
      <c r="OXE2389" s="467"/>
      <c r="OXF2389" s="467"/>
      <c r="OXG2389" s="467"/>
      <c r="OXH2389" s="467"/>
      <c r="OXI2389" s="467"/>
      <c r="OXJ2389" s="467"/>
      <c r="OXK2389" s="467"/>
      <c r="OXL2389" s="1055"/>
      <c r="OXM2389" s="695"/>
      <c r="OXN2389" s="696"/>
      <c r="OXO2389" s="696"/>
      <c r="OXP2389" s="697"/>
      <c r="OXQ2389" s="697"/>
      <c r="OXR2389" s="473"/>
      <c r="OXS2389" s="470"/>
      <c r="OXT2389" s="470"/>
      <c r="OXU2389" s="470"/>
      <c r="OXV2389" s="677"/>
      <c r="OXW2389" s="470"/>
      <c r="OXX2389" s="467"/>
      <c r="OXY2389" s="559"/>
      <c r="OXZ2389" s="467"/>
      <c r="OYA2389" s="467"/>
      <c r="OYB2389" s="467"/>
      <c r="OYC2389" s="467"/>
      <c r="OYD2389" s="467"/>
      <c r="OYE2389" s="467"/>
      <c r="OYF2389" s="467"/>
      <c r="OYG2389" s="467"/>
      <c r="OYH2389" s="467"/>
      <c r="OYI2389" s="467"/>
      <c r="OYJ2389" s="467"/>
      <c r="OYK2389" s="467"/>
      <c r="OYL2389" s="467"/>
      <c r="OYM2389" s="467"/>
      <c r="OYN2389" s="467"/>
      <c r="OYO2389" s="467"/>
      <c r="OYP2389" s="467"/>
      <c r="OYQ2389" s="467"/>
      <c r="OYR2389" s="467"/>
      <c r="OYS2389" s="467"/>
      <c r="OYT2389" s="467"/>
      <c r="OYU2389" s="467"/>
      <c r="OYV2389" s="1055"/>
      <c r="OYW2389" s="695"/>
      <c r="OYX2389" s="696"/>
      <c r="OYY2389" s="696"/>
      <c r="OYZ2389" s="697"/>
      <c r="OZA2389" s="697"/>
      <c r="OZB2389" s="473"/>
      <c r="OZC2389" s="470"/>
      <c r="OZD2389" s="470"/>
      <c r="OZE2389" s="470"/>
      <c r="OZF2389" s="677"/>
      <c r="OZG2389" s="470"/>
      <c r="OZH2389" s="467"/>
      <c r="OZI2389" s="559"/>
      <c r="OZJ2389" s="467"/>
      <c r="OZK2389" s="467"/>
      <c r="OZL2389" s="467"/>
      <c r="OZM2389" s="467"/>
      <c r="OZN2389" s="467"/>
      <c r="OZO2389" s="467"/>
      <c r="OZP2389" s="467"/>
      <c r="OZQ2389" s="467"/>
      <c r="OZR2389" s="467"/>
      <c r="OZS2389" s="467"/>
      <c r="OZT2389" s="467"/>
      <c r="OZU2389" s="467"/>
      <c r="OZV2389" s="467"/>
      <c r="OZW2389" s="467"/>
      <c r="OZX2389" s="467"/>
      <c r="OZY2389" s="467"/>
      <c r="OZZ2389" s="467"/>
      <c r="PAA2389" s="467"/>
      <c r="PAB2389" s="467"/>
      <c r="PAC2389" s="467"/>
      <c r="PAD2389" s="467"/>
      <c r="PAE2389" s="467"/>
      <c r="PAF2389" s="1055"/>
      <c r="PAG2389" s="695"/>
      <c r="PAH2389" s="696"/>
      <c r="PAI2389" s="696"/>
      <c r="PAJ2389" s="697"/>
      <c r="PAK2389" s="697"/>
      <c r="PAL2389" s="473"/>
      <c r="PAM2389" s="470"/>
      <c r="PAN2389" s="470"/>
      <c r="PAO2389" s="470"/>
      <c r="PAP2389" s="677"/>
      <c r="PAQ2389" s="470"/>
      <c r="PAR2389" s="467"/>
      <c r="PAS2389" s="559"/>
      <c r="PAT2389" s="467"/>
      <c r="PAU2389" s="467"/>
      <c r="PAV2389" s="467"/>
      <c r="PAW2389" s="467"/>
      <c r="PAX2389" s="467"/>
      <c r="PAY2389" s="467"/>
      <c r="PAZ2389" s="467"/>
      <c r="PBA2389" s="467"/>
      <c r="PBB2389" s="467"/>
      <c r="PBC2389" s="467"/>
      <c r="PBD2389" s="467"/>
      <c r="PBE2389" s="467"/>
      <c r="PBF2389" s="467"/>
      <c r="PBG2389" s="467"/>
      <c r="PBH2389" s="467"/>
      <c r="PBI2389" s="467"/>
      <c r="PBJ2389" s="467"/>
      <c r="PBK2389" s="467"/>
      <c r="PBL2389" s="467"/>
      <c r="PBM2389" s="467"/>
      <c r="PBN2389" s="467"/>
      <c r="PBO2389" s="467"/>
      <c r="PBP2389" s="1055"/>
      <c r="PBQ2389" s="695"/>
      <c r="PBR2389" s="696"/>
      <c r="PBS2389" s="696"/>
      <c r="PBT2389" s="697"/>
      <c r="PBU2389" s="697"/>
      <c r="PBV2389" s="473"/>
      <c r="PBW2389" s="470"/>
      <c r="PBX2389" s="470"/>
      <c r="PBY2389" s="470"/>
      <c r="PBZ2389" s="677"/>
      <c r="PCA2389" s="470"/>
      <c r="PCB2389" s="467"/>
      <c r="PCC2389" s="559"/>
      <c r="PCD2389" s="467"/>
      <c r="PCE2389" s="467"/>
      <c r="PCF2389" s="467"/>
      <c r="PCG2389" s="467"/>
      <c r="PCH2389" s="467"/>
      <c r="PCI2389" s="467"/>
      <c r="PCJ2389" s="467"/>
      <c r="PCK2389" s="467"/>
      <c r="PCL2389" s="467"/>
      <c r="PCM2389" s="467"/>
      <c r="PCN2389" s="467"/>
      <c r="PCO2389" s="467"/>
      <c r="PCP2389" s="467"/>
      <c r="PCQ2389" s="467"/>
      <c r="PCR2389" s="467"/>
      <c r="PCS2389" s="467"/>
      <c r="PCT2389" s="467"/>
      <c r="PCU2389" s="467"/>
      <c r="PCV2389" s="467"/>
      <c r="PCW2389" s="467"/>
      <c r="PCX2389" s="467"/>
      <c r="PCY2389" s="467"/>
      <c r="PCZ2389" s="1055"/>
      <c r="PDA2389" s="695"/>
      <c r="PDB2389" s="696"/>
      <c r="PDC2389" s="696"/>
      <c r="PDD2389" s="697"/>
      <c r="PDE2389" s="697"/>
      <c r="PDF2389" s="473"/>
      <c r="PDG2389" s="470"/>
      <c r="PDH2389" s="470"/>
      <c r="PDI2389" s="470"/>
      <c r="PDJ2389" s="677"/>
      <c r="PDK2389" s="470"/>
      <c r="PDL2389" s="467"/>
      <c r="PDM2389" s="559"/>
      <c r="PDN2389" s="467"/>
      <c r="PDO2389" s="467"/>
      <c r="PDP2389" s="467"/>
      <c r="PDQ2389" s="467"/>
      <c r="PDR2389" s="467"/>
      <c r="PDS2389" s="467"/>
      <c r="PDT2389" s="467"/>
      <c r="PDU2389" s="467"/>
      <c r="PDV2389" s="467"/>
      <c r="PDW2389" s="467"/>
      <c r="PDX2389" s="467"/>
      <c r="PDY2389" s="467"/>
      <c r="PDZ2389" s="467"/>
      <c r="PEA2389" s="467"/>
      <c r="PEB2389" s="467"/>
      <c r="PEC2389" s="467"/>
      <c r="PED2389" s="467"/>
      <c r="PEE2389" s="467"/>
      <c r="PEF2389" s="467"/>
      <c r="PEG2389" s="467"/>
      <c r="PEH2389" s="467"/>
      <c r="PEI2389" s="467"/>
      <c r="PEJ2389" s="1055"/>
      <c r="PEK2389" s="695"/>
      <c r="PEL2389" s="696"/>
      <c r="PEM2389" s="696"/>
      <c r="PEN2389" s="697"/>
      <c r="PEO2389" s="697"/>
      <c r="PEP2389" s="473"/>
      <c r="PEQ2389" s="470"/>
      <c r="PER2389" s="470"/>
      <c r="PES2389" s="470"/>
      <c r="PET2389" s="677"/>
      <c r="PEU2389" s="470"/>
      <c r="PEV2389" s="467"/>
      <c r="PEW2389" s="559"/>
      <c r="PEX2389" s="467"/>
      <c r="PEY2389" s="467"/>
      <c r="PEZ2389" s="467"/>
      <c r="PFA2389" s="467"/>
      <c r="PFB2389" s="467"/>
      <c r="PFC2389" s="467"/>
      <c r="PFD2389" s="467"/>
      <c r="PFE2389" s="467"/>
      <c r="PFF2389" s="467"/>
      <c r="PFG2389" s="467"/>
      <c r="PFH2389" s="467"/>
      <c r="PFI2389" s="467"/>
      <c r="PFJ2389" s="467"/>
      <c r="PFK2389" s="467"/>
      <c r="PFL2389" s="467"/>
      <c r="PFM2389" s="467"/>
      <c r="PFN2389" s="467"/>
      <c r="PFO2389" s="467"/>
      <c r="PFP2389" s="467"/>
      <c r="PFQ2389" s="467"/>
      <c r="PFR2389" s="467"/>
      <c r="PFS2389" s="467"/>
      <c r="PFT2389" s="1055"/>
      <c r="PFU2389" s="695"/>
      <c r="PFV2389" s="696"/>
      <c r="PFW2389" s="696"/>
      <c r="PFX2389" s="697"/>
      <c r="PFY2389" s="697"/>
      <c r="PFZ2389" s="473"/>
      <c r="PGA2389" s="470"/>
      <c r="PGB2389" s="470"/>
      <c r="PGC2389" s="470"/>
      <c r="PGD2389" s="677"/>
      <c r="PGE2389" s="470"/>
      <c r="PGF2389" s="467"/>
      <c r="PGG2389" s="559"/>
      <c r="PGH2389" s="467"/>
      <c r="PGI2389" s="467"/>
      <c r="PGJ2389" s="467"/>
      <c r="PGK2389" s="467"/>
      <c r="PGL2389" s="467"/>
      <c r="PGM2389" s="467"/>
      <c r="PGN2389" s="467"/>
      <c r="PGO2389" s="467"/>
      <c r="PGP2389" s="467"/>
      <c r="PGQ2389" s="467"/>
      <c r="PGR2389" s="467"/>
      <c r="PGS2389" s="467"/>
      <c r="PGT2389" s="467"/>
      <c r="PGU2389" s="467"/>
      <c r="PGV2389" s="467"/>
      <c r="PGW2389" s="467"/>
      <c r="PGX2389" s="467"/>
      <c r="PGY2389" s="467"/>
      <c r="PGZ2389" s="467"/>
      <c r="PHA2389" s="467"/>
      <c r="PHB2389" s="467"/>
      <c r="PHC2389" s="467"/>
      <c r="PHD2389" s="1055"/>
      <c r="PHE2389" s="695"/>
      <c r="PHF2389" s="696"/>
      <c r="PHG2389" s="696"/>
      <c r="PHH2389" s="697"/>
      <c r="PHI2389" s="697"/>
      <c r="PHJ2389" s="473"/>
      <c r="PHK2389" s="470"/>
      <c r="PHL2389" s="470"/>
      <c r="PHM2389" s="470"/>
      <c r="PHN2389" s="677"/>
      <c r="PHO2389" s="470"/>
      <c r="PHP2389" s="467"/>
      <c r="PHQ2389" s="559"/>
      <c r="PHR2389" s="467"/>
      <c r="PHS2389" s="467"/>
      <c r="PHT2389" s="467"/>
      <c r="PHU2389" s="467"/>
      <c r="PHV2389" s="467"/>
      <c r="PHW2389" s="467"/>
      <c r="PHX2389" s="467"/>
      <c r="PHY2389" s="467"/>
      <c r="PHZ2389" s="467"/>
      <c r="PIA2389" s="467"/>
      <c r="PIB2389" s="467"/>
      <c r="PIC2389" s="467"/>
      <c r="PID2389" s="467"/>
      <c r="PIE2389" s="467"/>
      <c r="PIF2389" s="467"/>
      <c r="PIG2389" s="467"/>
      <c r="PIH2389" s="467"/>
      <c r="PII2389" s="467"/>
      <c r="PIJ2389" s="467"/>
      <c r="PIK2389" s="467"/>
      <c r="PIL2389" s="467"/>
      <c r="PIM2389" s="467"/>
      <c r="PIN2389" s="1055"/>
      <c r="PIO2389" s="695"/>
      <c r="PIP2389" s="696"/>
      <c r="PIQ2389" s="696"/>
      <c r="PIR2389" s="697"/>
      <c r="PIS2389" s="697"/>
      <c r="PIT2389" s="473"/>
      <c r="PIU2389" s="470"/>
      <c r="PIV2389" s="470"/>
      <c r="PIW2389" s="470"/>
      <c r="PIX2389" s="677"/>
      <c r="PIY2389" s="470"/>
      <c r="PIZ2389" s="467"/>
      <c r="PJA2389" s="559"/>
      <c r="PJB2389" s="467"/>
      <c r="PJC2389" s="467"/>
      <c r="PJD2389" s="467"/>
      <c r="PJE2389" s="467"/>
      <c r="PJF2389" s="467"/>
      <c r="PJG2389" s="467"/>
      <c r="PJH2389" s="467"/>
      <c r="PJI2389" s="467"/>
      <c r="PJJ2389" s="467"/>
      <c r="PJK2389" s="467"/>
      <c r="PJL2389" s="467"/>
      <c r="PJM2389" s="467"/>
      <c r="PJN2389" s="467"/>
      <c r="PJO2389" s="467"/>
      <c r="PJP2389" s="467"/>
      <c r="PJQ2389" s="467"/>
      <c r="PJR2389" s="467"/>
      <c r="PJS2389" s="467"/>
      <c r="PJT2389" s="467"/>
      <c r="PJU2389" s="467"/>
      <c r="PJV2389" s="467"/>
      <c r="PJW2389" s="467"/>
      <c r="PJX2389" s="1055"/>
      <c r="PJY2389" s="695"/>
      <c r="PJZ2389" s="696"/>
      <c r="PKA2389" s="696"/>
      <c r="PKB2389" s="697"/>
      <c r="PKC2389" s="697"/>
      <c r="PKD2389" s="473"/>
      <c r="PKE2389" s="470"/>
      <c r="PKF2389" s="470"/>
      <c r="PKG2389" s="470"/>
      <c r="PKH2389" s="677"/>
      <c r="PKI2389" s="470"/>
      <c r="PKJ2389" s="467"/>
      <c r="PKK2389" s="559"/>
      <c r="PKL2389" s="467"/>
      <c r="PKM2389" s="467"/>
      <c r="PKN2389" s="467"/>
      <c r="PKO2389" s="467"/>
      <c r="PKP2389" s="467"/>
      <c r="PKQ2389" s="467"/>
      <c r="PKR2389" s="467"/>
      <c r="PKS2389" s="467"/>
      <c r="PKT2389" s="467"/>
      <c r="PKU2389" s="467"/>
      <c r="PKV2389" s="467"/>
      <c r="PKW2389" s="467"/>
      <c r="PKX2389" s="467"/>
      <c r="PKY2389" s="467"/>
      <c r="PKZ2389" s="467"/>
      <c r="PLA2389" s="467"/>
      <c r="PLB2389" s="467"/>
      <c r="PLC2389" s="467"/>
      <c r="PLD2389" s="467"/>
      <c r="PLE2389" s="467"/>
      <c r="PLF2389" s="467"/>
      <c r="PLG2389" s="467"/>
      <c r="PLH2389" s="1055"/>
      <c r="PLI2389" s="695"/>
      <c r="PLJ2389" s="696"/>
      <c r="PLK2389" s="696"/>
      <c r="PLL2389" s="697"/>
      <c r="PLM2389" s="697"/>
      <c r="PLN2389" s="473"/>
      <c r="PLO2389" s="470"/>
      <c r="PLP2389" s="470"/>
      <c r="PLQ2389" s="470"/>
      <c r="PLR2389" s="677"/>
      <c r="PLS2389" s="470"/>
      <c r="PLT2389" s="467"/>
      <c r="PLU2389" s="559"/>
      <c r="PLV2389" s="467"/>
      <c r="PLW2389" s="467"/>
      <c r="PLX2389" s="467"/>
      <c r="PLY2389" s="467"/>
      <c r="PLZ2389" s="467"/>
      <c r="PMA2389" s="467"/>
      <c r="PMB2389" s="467"/>
      <c r="PMC2389" s="467"/>
      <c r="PMD2389" s="467"/>
      <c r="PME2389" s="467"/>
      <c r="PMF2389" s="467"/>
      <c r="PMG2389" s="467"/>
      <c r="PMH2389" s="467"/>
      <c r="PMI2389" s="467"/>
      <c r="PMJ2389" s="467"/>
      <c r="PMK2389" s="467"/>
      <c r="PML2389" s="467"/>
      <c r="PMM2389" s="467"/>
      <c r="PMN2389" s="467"/>
      <c r="PMO2389" s="467"/>
      <c r="PMP2389" s="467"/>
      <c r="PMQ2389" s="467"/>
      <c r="PMR2389" s="1055"/>
      <c r="PMS2389" s="695"/>
      <c r="PMT2389" s="696"/>
      <c r="PMU2389" s="696"/>
      <c r="PMV2389" s="697"/>
      <c r="PMW2389" s="697"/>
      <c r="PMX2389" s="473"/>
      <c r="PMY2389" s="470"/>
      <c r="PMZ2389" s="470"/>
      <c r="PNA2389" s="470"/>
      <c r="PNB2389" s="677"/>
      <c r="PNC2389" s="470"/>
      <c r="PND2389" s="467"/>
      <c r="PNE2389" s="559"/>
      <c r="PNF2389" s="467"/>
      <c r="PNG2389" s="467"/>
      <c r="PNH2389" s="467"/>
      <c r="PNI2389" s="467"/>
      <c r="PNJ2389" s="467"/>
      <c r="PNK2389" s="467"/>
      <c r="PNL2389" s="467"/>
      <c r="PNM2389" s="467"/>
      <c r="PNN2389" s="467"/>
      <c r="PNO2389" s="467"/>
      <c r="PNP2389" s="467"/>
      <c r="PNQ2389" s="467"/>
      <c r="PNR2389" s="467"/>
      <c r="PNS2389" s="467"/>
      <c r="PNT2389" s="467"/>
      <c r="PNU2389" s="467"/>
      <c r="PNV2389" s="467"/>
      <c r="PNW2389" s="467"/>
      <c r="PNX2389" s="467"/>
      <c r="PNY2389" s="467"/>
      <c r="PNZ2389" s="467"/>
      <c r="POA2389" s="467"/>
      <c r="POB2389" s="1055"/>
      <c r="POC2389" s="695"/>
      <c r="POD2389" s="696"/>
      <c r="POE2389" s="696"/>
      <c r="POF2389" s="697"/>
      <c r="POG2389" s="697"/>
      <c r="POH2389" s="473"/>
      <c r="POI2389" s="470"/>
      <c r="POJ2389" s="470"/>
      <c r="POK2389" s="470"/>
      <c r="POL2389" s="677"/>
      <c r="POM2389" s="470"/>
      <c r="PON2389" s="467"/>
      <c r="POO2389" s="559"/>
      <c r="POP2389" s="467"/>
      <c r="POQ2389" s="467"/>
      <c r="POR2389" s="467"/>
      <c r="POS2389" s="467"/>
      <c r="POT2389" s="467"/>
      <c r="POU2389" s="467"/>
      <c r="POV2389" s="467"/>
      <c r="POW2389" s="467"/>
      <c r="POX2389" s="467"/>
      <c r="POY2389" s="467"/>
      <c r="POZ2389" s="467"/>
      <c r="PPA2389" s="467"/>
      <c r="PPB2389" s="467"/>
      <c r="PPC2389" s="467"/>
      <c r="PPD2389" s="467"/>
      <c r="PPE2389" s="467"/>
      <c r="PPF2389" s="467"/>
      <c r="PPG2389" s="467"/>
      <c r="PPH2389" s="467"/>
      <c r="PPI2389" s="467"/>
      <c r="PPJ2389" s="467"/>
      <c r="PPK2389" s="467"/>
      <c r="PPL2389" s="1055"/>
      <c r="PPM2389" s="695"/>
      <c r="PPN2389" s="696"/>
      <c r="PPO2389" s="696"/>
      <c r="PPP2389" s="697"/>
      <c r="PPQ2389" s="697"/>
      <c r="PPR2389" s="473"/>
      <c r="PPS2389" s="470"/>
      <c r="PPT2389" s="470"/>
      <c r="PPU2389" s="470"/>
      <c r="PPV2389" s="677"/>
      <c r="PPW2389" s="470"/>
      <c r="PPX2389" s="467"/>
      <c r="PPY2389" s="559"/>
      <c r="PPZ2389" s="467"/>
      <c r="PQA2389" s="467"/>
      <c r="PQB2389" s="467"/>
      <c r="PQC2389" s="467"/>
      <c r="PQD2389" s="467"/>
      <c r="PQE2389" s="467"/>
      <c r="PQF2389" s="467"/>
      <c r="PQG2389" s="467"/>
      <c r="PQH2389" s="467"/>
      <c r="PQI2389" s="467"/>
      <c r="PQJ2389" s="467"/>
      <c r="PQK2389" s="467"/>
      <c r="PQL2389" s="467"/>
      <c r="PQM2389" s="467"/>
      <c r="PQN2389" s="467"/>
      <c r="PQO2389" s="467"/>
      <c r="PQP2389" s="467"/>
      <c r="PQQ2389" s="467"/>
      <c r="PQR2389" s="467"/>
      <c r="PQS2389" s="467"/>
      <c r="PQT2389" s="467"/>
      <c r="PQU2389" s="467"/>
      <c r="PQV2389" s="1055"/>
      <c r="PQW2389" s="695"/>
      <c r="PQX2389" s="696"/>
      <c r="PQY2389" s="696"/>
      <c r="PQZ2389" s="697"/>
      <c r="PRA2389" s="697"/>
      <c r="PRB2389" s="473"/>
      <c r="PRC2389" s="470"/>
      <c r="PRD2389" s="470"/>
      <c r="PRE2389" s="470"/>
      <c r="PRF2389" s="677"/>
      <c r="PRG2389" s="470"/>
      <c r="PRH2389" s="467"/>
      <c r="PRI2389" s="559"/>
      <c r="PRJ2389" s="467"/>
      <c r="PRK2389" s="467"/>
      <c r="PRL2389" s="467"/>
      <c r="PRM2389" s="467"/>
      <c r="PRN2389" s="467"/>
      <c r="PRO2389" s="467"/>
      <c r="PRP2389" s="467"/>
      <c r="PRQ2389" s="467"/>
      <c r="PRR2389" s="467"/>
      <c r="PRS2389" s="467"/>
      <c r="PRT2389" s="467"/>
      <c r="PRU2389" s="467"/>
      <c r="PRV2389" s="467"/>
      <c r="PRW2389" s="467"/>
      <c r="PRX2389" s="467"/>
      <c r="PRY2389" s="467"/>
      <c r="PRZ2389" s="467"/>
      <c r="PSA2389" s="467"/>
      <c r="PSB2389" s="467"/>
      <c r="PSC2389" s="467"/>
      <c r="PSD2389" s="467"/>
      <c r="PSE2389" s="467"/>
      <c r="PSF2389" s="1055"/>
      <c r="PSG2389" s="695"/>
      <c r="PSH2389" s="696"/>
      <c r="PSI2389" s="696"/>
      <c r="PSJ2389" s="697"/>
      <c r="PSK2389" s="697"/>
      <c r="PSL2389" s="473"/>
      <c r="PSM2389" s="470"/>
      <c r="PSN2389" s="470"/>
      <c r="PSO2389" s="470"/>
      <c r="PSP2389" s="677"/>
      <c r="PSQ2389" s="470"/>
      <c r="PSR2389" s="467"/>
      <c r="PSS2389" s="559"/>
      <c r="PST2389" s="467"/>
      <c r="PSU2389" s="467"/>
      <c r="PSV2389" s="467"/>
      <c r="PSW2389" s="467"/>
      <c r="PSX2389" s="467"/>
      <c r="PSY2389" s="467"/>
      <c r="PSZ2389" s="467"/>
      <c r="PTA2389" s="467"/>
      <c r="PTB2389" s="467"/>
      <c r="PTC2389" s="467"/>
      <c r="PTD2389" s="467"/>
      <c r="PTE2389" s="467"/>
      <c r="PTF2389" s="467"/>
      <c r="PTG2389" s="467"/>
      <c r="PTH2389" s="467"/>
      <c r="PTI2389" s="467"/>
      <c r="PTJ2389" s="467"/>
      <c r="PTK2389" s="467"/>
      <c r="PTL2389" s="467"/>
      <c r="PTM2389" s="467"/>
      <c r="PTN2389" s="467"/>
      <c r="PTO2389" s="467"/>
      <c r="PTP2389" s="1055"/>
      <c r="PTQ2389" s="695"/>
      <c r="PTR2389" s="696"/>
      <c r="PTS2389" s="696"/>
      <c r="PTT2389" s="697"/>
      <c r="PTU2389" s="697"/>
      <c r="PTV2389" s="473"/>
      <c r="PTW2389" s="470"/>
      <c r="PTX2389" s="470"/>
      <c r="PTY2389" s="470"/>
      <c r="PTZ2389" s="677"/>
      <c r="PUA2389" s="470"/>
      <c r="PUB2389" s="467"/>
      <c r="PUC2389" s="559"/>
      <c r="PUD2389" s="467"/>
      <c r="PUE2389" s="467"/>
      <c r="PUF2389" s="467"/>
      <c r="PUG2389" s="467"/>
      <c r="PUH2389" s="467"/>
      <c r="PUI2389" s="467"/>
      <c r="PUJ2389" s="467"/>
      <c r="PUK2389" s="467"/>
      <c r="PUL2389" s="467"/>
      <c r="PUM2389" s="467"/>
      <c r="PUN2389" s="467"/>
      <c r="PUO2389" s="467"/>
      <c r="PUP2389" s="467"/>
      <c r="PUQ2389" s="467"/>
      <c r="PUR2389" s="467"/>
      <c r="PUS2389" s="467"/>
      <c r="PUT2389" s="467"/>
      <c r="PUU2389" s="467"/>
      <c r="PUV2389" s="467"/>
      <c r="PUW2389" s="467"/>
      <c r="PUX2389" s="467"/>
      <c r="PUY2389" s="467"/>
      <c r="PUZ2389" s="1055"/>
      <c r="PVA2389" s="695"/>
      <c r="PVB2389" s="696"/>
      <c r="PVC2389" s="696"/>
      <c r="PVD2389" s="697"/>
      <c r="PVE2389" s="697"/>
      <c r="PVF2389" s="473"/>
      <c r="PVG2389" s="470"/>
      <c r="PVH2389" s="470"/>
      <c r="PVI2389" s="470"/>
      <c r="PVJ2389" s="677"/>
      <c r="PVK2389" s="470"/>
      <c r="PVL2389" s="467"/>
      <c r="PVM2389" s="559"/>
      <c r="PVN2389" s="467"/>
      <c r="PVO2389" s="467"/>
      <c r="PVP2389" s="467"/>
      <c r="PVQ2389" s="467"/>
      <c r="PVR2389" s="467"/>
      <c r="PVS2389" s="467"/>
      <c r="PVT2389" s="467"/>
      <c r="PVU2389" s="467"/>
      <c r="PVV2389" s="467"/>
      <c r="PVW2389" s="467"/>
      <c r="PVX2389" s="467"/>
      <c r="PVY2389" s="467"/>
      <c r="PVZ2389" s="467"/>
      <c r="PWA2389" s="467"/>
      <c r="PWB2389" s="467"/>
      <c r="PWC2389" s="467"/>
      <c r="PWD2389" s="467"/>
      <c r="PWE2389" s="467"/>
      <c r="PWF2389" s="467"/>
      <c r="PWG2389" s="467"/>
      <c r="PWH2389" s="467"/>
      <c r="PWI2389" s="467"/>
      <c r="PWJ2389" s="1055"/>
      <c r="PWK2389" s="695"/>
      <c r="PWL2389" s="696"/>
      <c r="PWM2389" s="696"/>
      <c r="PWN2389" s="697"/>
      <c r="PWO2389" s="697"/>
      <c r="PWP2389" s="473"/>
      <c r="PWQ2389" s="470"/>
      <c r="PWR2389" s="470"/>
      <c r="PWS2389" s="470"/>
      <c r="PWT2389" s="677"/>
      <c r="PWU2389" s="470"/>
      <c r="PWV2389" s="467"/>
      <c r="PWW2389" s="559"/>
      <c r="PWX2389" s="467"/>
      <c r="PWY2389" s="467"/>
      <c r="PWZ2389" s="467"/>
      <c r="PXA2389" s="467"/>
      <c r="PXB2389" s="467"/>
      <c r="PXC2389" s="467"/>
      <c r="PXD2389" s="467"/>
      <c r="PXE2389" s="467"/>
      <c r="PXF2389" s="467"/>
      <c r="PXG2389" s="467"/>
      <c r="PXH2389" s="467"/>
      <c r="PXI2389" s="467"/>
      <c r="PXJ2389" s="467"/>
      <c r="PXK2389" s="467"/>
      <c r="PXL2389" s="467"/>
      <c r="PXM2389" s="467"/>
      <c r="PXN2389" s="467"/>
      <c r="PXO2389" s="467"/>
      <c r="PXP2389" s="467"/>
      <c r="PXQ2389" s="467"/>
      <c r="PXR2389" s="467"/>
      <c r="PXS2389" s="467"/>
      <c r="PXT2389" s="1055"/>
      <c r="PXU2389" s="695"/>
      <c r="PXV2389" s="696"/>
      <c r="PXW2389" s="696"/>
      <c r="PXX2389" s="697"/>
      <c r="PXY2389" s="697"/>
      <c r="PXZ2389" s="473"/>
      <c r="PYA2389" s="470"/>
      <c r="PYB2389" s="470"/>
      <c r="PYC2389" s="470"/>
      <c r="PYD2389" s="677"/>
      <c r="PYE2389" s="470"/>
      <c r="PYF2389" s="467"/>
      <c r="PYG2389" s="559"/>
      <c r="PYH2389" s="467"/>
      <c r="PYI2389" s="467"/>
      <c r="PYJ2389" s="467"/>
      <c r="PYK2389" s="467"/>
      <c r="PYL2389" s="467"/>
      <c r="PYM2389" s="467"/>
      <c r="PYN2389" s="467"/>
      <c r="PYO2389" s="467"/>
      <c r="PYP2389" s="467"/>
      <c r="PYQ2389" s="467"/>
      <c r="PYR2389" s="467"/>
      <c r="PYS2389" s="467"/>
      <c r="PYT2389" s="467"/>
      <c r="PYU2389" s="467"/>
      <c r="PYV2389" s="467"/>
      <c r="PYW2389" s="467"/>
      <c r="PYX2389" s="467"/>
      <c r="PYY2389" s="467"/>
      <c r="PYZ2389" s="467"/>
      <c r="PZA2389" s="467"/>
      <c r="PZB2389" s="467"/>
      <c r="PZC2389" s="467"/>
      <c r="PZD2389" s="1055"/>
      <c r="PZE2389" s="695"/>
      <c r="PZF2389" s="696"/>
      <c r="PZG2389" s="696"/>
      <c r="PZH2389" s="697"/>
      <c r="PZI2389" s="697"/>
      <c r="PZJ2389" s="473"/>
      <c r="PZK2389" s="470"/>
      <c r="PZL2389" s="470"/>
      <c r="PZM2389" s="470"/>
      <c r="PZN2389" s="677"/>
      <c r="PZO2389" s="470"/>
      <c r="PZP2389" s="467"/>
      <c r="PZQ2389" s="559"/>
      <c r="PZR2389" s="467"/>
      <c r="PZS2389" s="467"/>
      <c r="PZT2389" s="467"/>
      <c r="PZU2389" s="467"/>
      <c r="PZV2389" s="467"/>
      <c r="PZW2389" s="467"/>
      <c r="PZX2389" s="467"/>
      <c r="PZY2389" s="467"/>
      <c r="PZZ2389" s="467"/>
      <c r="QAA2389" s="467"/>
      <c r="QAB2389" s="467"/>
      <c r="QAC2389" s="467"/>
      <c r="QAD2389" s="467"/>
      <c r="QAE2389" s="467"/>
      <c r="QAF2389" s="467"/>
      <c r="QAG2389" s="467"/>
      <c r="QAH2389" s="467"/>
      <c r="QAI2389" s="467"/>
      <c r="QAJ2389" s="467"/>
      <c r="QAK2389" s="467"/>
      <c r="QAL2389" s="467"/>
      <c r="QAM2389" s="467"/>
      <c r="QAN2389" s="1055"/>
      <c r="QAO2389" s="695"/>
      <c r="QAP2389" s="696"/>
      <c r="QAQ2389" s="696"/>
      <c r="QAR2389" s="697"/>
      <c r="QAS2389" s="697"/>
      <c r="QAT2389" s="473"/>
      <c r="QAU2389" s="470"/>
      <c r="QAV2389" s="470"/>
      <c r="QAW2389" s="470"/>
      <c r="QAX2389" s="677"/>
      <c r="QAY2389" s="470"/>
      <c r="QAZ2389" s="467"/>
      <c r="QBA2389" s="559"/>
      <c r="QBB2389" s="467"/>
      <c r="QBC2389" s="467"/>
      <c r="QBD2389" s="467"/>
      <c r="QBE2389" s="467"/>
      <c r="QBF2389" s="467"/>
      <c r="QBG2389" s="467"/>
      <c r="QBH2389" s="467"/>
      <c r="QBI2389" s="467"/>
      <c r="QBJ2389" s="467"/>
      <c r="QBK2389" s="467"/>
      <c r="QBL2389" s="467"/>
      <c r="QBM2389" s="467"/>
      <c r="QBN2389" s="467"/>
      <c r="QBO2389" s="467"/>
      <c r="QBP2389" s="467"/>
      <c r="QBQ2389" s="467"/>
      <c r="QBR2389" s="467"/>
      <c r="QBS2389" s="467"/>
      <c r="QBT2389" s="467"/>
      <c r="QBU2389" s="467"/>
      <c r="QBV2389" s="467"/>
      <c r="QBW2389" s="467"/>
      <c r="QBX2389" s="1055"/>
      <c r="QBY2389" s="695"/>
      <c r="QBZ2389" s="696"/>
      <c r="QCA2389" s="696"/>
      <c r="QCB2389" s="697"/>
      <c r="QCC2389" s="697"/>
      <c r="QCD2389" s="473"/>
      <c r="QCE2389" s="470"/>
      <c r="QCF2389" s="470"/>
      <c r="QCG2389" s="470"/>
      <c r="QCH2389" s="677"/>
      <c r="QCI2389" s="470"/>
      <c r="QCJ2389" s="467"/>
      <c r="QCK2389" s="559"/>
      <c r="QCL2389" s="467"/>
      <c r="QCM2389" s="467"/>
      <c r="QCN2389" s="467"/>
      <c r="QCO2389" s="467"/>
      <c r="QCP2389" s="467"/>
      <c r="QCQ2389" s="467"/>
      <c r="QCR2389" s="467"/>
      <c r="QCS2389" s="467"/>
      <c r="QCT2389" s="467"/>
      <c r="QCU2389" s="467"/>
      <c r="QCV2389" s="467"/>
      <c r="QCW2389" s="467"/>
      <c r="QCX2389" s="467"/>
      <c r="QCY2389" s="467"/>
      <c r="QCZ2389" s="467"/>
      <c r="QDA2389" s="467"/>
      <c r="QDB2389" s="467"/>
      <c r="QDC2389" s="467"/>
      <c r="QDD2389" s="467"/>
      <c r="QDE2389" s="467"/>
      <c r="QDF2389" s="467"/>
      <c r="QDG2389" s="467"/>
      <c r="QDH2389" s="1055"/>
      <c r="QDI2389" s="695"/>
      <c r="QDJ2389" s="696"/>
      <c r="QDK2389" s="696"/>
      <c r="QDL2389" s="697"/>
      <c r="QDM2389" s="697"/>
      <c r="QDN2389" s="473"/>
      <c r="QDO2389" s="470"/>
      <c r="QDP2389" s="470"/>
      <c r="QDQ2389" s="470"/>
      <c r="QDR2389" s="677"/>
      <c r="QDS2389" s="470"/>
      <c r="QDT2389" s="467"/>
      <c r="QDU2389" s="559"/>
      <c r="QDV2389" s="467"/>
      <c r="QDW2389" s="467"/>
      <c r="QDX2389" s="467"/>
      <c r="QDY2389" s="467"/>
      <c r="QDZ2389" s="467"/>
      <c r="QEA2389" s="467"/>
      <c r="QEB2389" s="467"/>
      <c r="QEC2389" s="467"/>
      <c r="QED2389" s="467"/>
      <c r="QEE2389" s="467"/>
      <c r="QEF2389" s="467"/>
      <c r="QEG2389" s="467"/>
      <c r="QEH2389" s="467"/>
      <c r="QEI2389" s="467"/>
      <c r="QEJ2389" s="467"/>
      <c r="QEK2389" s="467"/>
      <c r="QEL2389" s="467"/>
      <c r="QEM2389" s="467"/>
      <c r="QEN2389" s="467"/>
      <c r="QEO2389" s="467"/>
      <c r="QEP2389" s="467"/>
      <c r="QEQ2389" s="467"/>
      <c r="QER2389" s="1055"/>
      <c r="QES2389" s="695"/>
      <c r="QET2389" s="696"/>
      <c r="QEU2389" s="696"/>
      <c r="QEV2389" s="697"/>
      <c r="QEW2389" s="697"/>
      <c r="QEX2389" s="473"/>
      <c r="QEY2389" s="470"/>
      <c r="QEZ2389" s="470"/>
      <c r="QFA2389" s="470"/>
      <c r="QFB2389" s="677"/>
      <c r="QFC2389" s="470"/>
      <c r="QFD2389" s="467"/>
      <c r="QFE2389" s="559"/>
      <c r="QFF2389" s="467"/>
      <c r="QFG2389" s="467"/>
      <c r="QFH2389" s="467"/>
      <c r="QFI2389" s="467"/>
      <c r="QFJ2389" s="467"/>
      <c r="QFK2389" s="467"/>
      <c r="QFL2389" s="467"/>
      <c r="QFM2389" s="467"/>
      <c r="QFN2389" s="467"/>
      <c r="QFO2389" s="467"/>
      <c r="QFP2389" s="467"/>
      <c r="QFQ2389" s="467"/>
      <c r="QFR2389" s="467"/>
      <c r="QFS2389" s="467"/>
      <c r="QFT2389" s="467"/>
      <c r="QFU2389" s="467"/>
      <c r="QFV2389" s="467"/>
      <c r="QFW2389" s="467"/>
      <c r="QFX2389" s="467"/>
      <c r="QFY2389" s="467"/>
      <c r="QFZ2389" s="467"/>
      <c r="QGA2389" s="467"/>
      <c r="QGB2389" s="1055"/>
      <c r="QGC2389" s="695"/>
      <c r="QGD2389" s="696"/>
      <c r="QGE2389" s="696"/>
      <c r="QGF2389" s="697"/>
      <c r="QGG2389" s="697"/>
      <c r="QGH2389" s="473"/>
      <c r="QGI2389" s="470"/>
      <c r="QGJ2389" s="470"/>
      <c r="QGK2389" s="470"/>
      <c r="QGL2389" s="677"/>
      <c r="QGM2389" s="470"/>
      <c r="QGN2389" s="467"/>
      <c r="QGO2389" s="559"/>
      <c r="QGP2389" s="467"/>
      <c r="QGQ2389" s="467"/>
      <c r="QGR2389" s="467"/>
      <c r="QGS2389" s="467"/>
      <c r="QGT2389" s="467"/>
      <c r="QGU2389" s="467"/>
      <c r="QGV2389" s="467"/>
      <c r="QGW2389" s="467"/>
      <c r="QGX2389" s="467"/>
      <c r="QGY2389" s="467"/>
      <c r="QGZ2389" s="467"/>
      <c r="QHA2389" s="467"/>
      <c r="QHB2389" s="467"/>
      <c r="QHC2389" s="467"/>
      <c r="QHD2389" s="467"/>
      <c r="QHE2389" s="467"/>
      <c r="QHF2389" s="467"/>
      <c r="QHG2389" s="467"/>
      <c r="QHH2389" s="467"/>
      <c r="QHI2389" s="467"/>
      <c r="QHJ2389" s="467"/>
      <c r="QHK2389" s="467"/>
      <c r="QHL2389" s="1055"/>
      <c r="QHM2389" s="695"/>
      <c r="QHN2389" s="696"/>
      <c r="QHO2389" s="696"/>
      <c r="QHP2389" s="697"/>
      <c r="QHQ2389" s="697"/>
      <c r="QHR2389" s="473"/>
      <c r="QHS2389" s="470"/>
      <c r="QHT2389" s="470"/>
      <c r="QHU2389" s="470"/>
      <c r="QHV2389" s="677"/>
      <c r="QHW2389" s="470"/>
      <c r="QHX2389" s="467"/>
      <c r="QHY2389" s="559"/>
      <c r="QHZ2389" s="467"/>
      <c r="QIA2389" s="467"/>
      <c r="QIB2389" s="467"/>
      <c r="QIC2389" s="467"/>
      <c r="QID2389" s="467"/>
      <c r="QIE2389" s="467"/>
      <c r="QIF2389" s="467"/>
      <c r="QIG2389" s="467"/>
      <c r="QIH2389" s="467"/>
      <c r="QII2389" s="467"/>
      <c r="QIJ2389" s="467"/>
      <c r="QIK2389" s="467"/>
      <c r="QIL2389" s="467"/>
      <c r="QIM2389" s="467"/>
      <c r="QIN2389" s="467"/>
      <c r="QIO2389" s="467"/>
      <c r="QIP2389" s="467"/>
      <c r="QIQ2389" s="467"/>
      <c r="QIR2389" s="467"/>
      <c r="QIS2389" s="467"/>
      <c r="QIT2389" s="467"/>
      <c r="QIU2389" s="467"/>
      <c r="QIV2389" s="1055"/>
      <c r="QIW2389" s="695"/>
      <c r="QIX2389" s="696"/>
      <c r="QIY2389" s="696"/>
      <c r="QIZ2389" s="697"/>
      <c r="QJA2389" s="697"/>
      <c r="QJB2389" s="473"/>
      <c r="QJC2389" s="470"/>
      <c r="QJD2389" s="470"/>
      <c r="QJE2389" s="470"/>
      <c r="QJF2389" s="677"/>
      <c r="QJG2389" s="470"/>
      <c r="QJH2389" s="467"/>
      <c r="QJI2389" s="559"/>
      <c r="QJJ2389" s="467"/>
      <c r="QJK2389" s="467"/>
      <c r="QJL2389" s="467"/>
      <c r="QJM2389" s="467"/>
      <c r="QJN2389" s="467"/>
      <c r="QJO2389" s="467"/>
      <c r="QJP2389" s="467"/>
      <c r="QJQ2389" s="467"/>
      <c r="QJR2389" s="467"/>
      <c r="QJS2389" s="467"/>
      <c r="QJT2389" s="467"/>
      <c r="QJU2389" s="467"/>
      <c r="QJV2389" s="467"/>
      <c r="QJW2389" s="467"/>
      <c r="QJX2389" s="467"/>
      <c r="QJY2389" s="467"/>
      <c r="QJZ2389" s="467"/>
      <c r="QKA2389" s="467"/>
      <c r="QKB2389" s="467"/>
      <c r="QKC2389" s="467"/>
      <c r="QKD2389" s="467"/>
      <c r="QKE2389" s="467"/>
      <c r="QKF2389" s="1055"/>
      <c r="QKG2389" s="695"/>
      <c r="QKH2389" s="696"/>
      <c r="QKI2389" s="696"/>
      <c r="QKJ2389" s="697"/>
      <c r="QKK2389" s="697"/>
      <c r="QKL2389" s="473"/>
      <c r="QKM2389" s="470"/>
      <c r="QKN2389" s="470"/>
      <c r="QKO2389" s="470"/>
      <c r="QKP2389" s="677"/>
      <c r="QKQ2389" s="470"/>
      <c r="QKR2389" s="467"/>
      <c r="QKS2389" s="559"/>
      <c r="QKT2389" s="467"/>
      <c r="QKU2389" s="467"/>
      <c r="QKV2389" s="467"/>
      <c r="QKW2389" s="467"/>
      <c r="QKX2389" s="467"/>
      <c r="QKY2389" s="467"/>
      <c r="QKZ2389" s="467"/>
      <c r="QLA2389" s="467"/>
      <c r="QLB2389" s="467"/>
      <c r="QLC2389" s="467"/>
      <c r="QLD2389" s="467"/>
      <c r="QLE2389" s="467"/>
      <c r="QLF2389" s="467"/>
      <c r="QLG2389" s="467"/>
      <c r="QLH2389" s="467"/>
      <c r="QLI2389" s="467"/>
      <c r="QLJ2389" s="467"/>
      <c r="QLK2389" s="467"/>
      <c r="QLL2389" s="467"/>
      <c r="QLM2389" s="467"/>
      <c r="QLN2389" s="467"/>
      <c r="QLO2389" s="467"/>
      <c r="QLP2389" s="1055"/>
      <c r="QLQ2389" s="695"/>
      <c r="QLR2389" s="696"/>
      <c r="QLS2389" s="696"/>
      <c r="QLT2389" s="697"/>
      <c r="QLU2389" s="697"/>
      <c r="QLV2389" s="473"/>
      <c r="QLW2389" s="470"/>
      <c r="QLX2389" s="470"/>
      <c r="QLY2389" s="470"/>
      <c r="QLZ2389" s="677"/>
      <c r="QMA2389" s="470"/>
      <c r="QMB2389" s="467"/>
      <c r="QMC2389" s="559"/>
      <c r="QMD2389" s="467"/>
      <c r="QME2389" s="467"/>
      <c r="QMF2389" s="467"/>
      <c r="QMG2389" s="467"/>
      <c r="QMH2389" s="467"/>
      <c r="QMI2389" s="467"/>
      <c r="QMJ2389" s="467"/>
      <c r="QMK2389" s="467"/>
      <c r="QML2389" s="467"/>
      <c r="QMM2389" s="467"/>
      <c r="QMN2389" s="467"/>
      <c r="QMO2389" s="467"/>
      <c r="QMP2389" s="467"/>
      <c r="QMQ2389" s="467"/>
      <c r="QMR2389" s="467"/>
      <c r="QMS2389" s="467"/>
      <c r="QMT2389" s="467"/>
      <c r="QMU2389" s="467"/>
      <c r="QMV2389" s="467"/>
      <c r="QMW2389" s="467"/>
      <c r="QMX2389" s="467"/>
      <c r="QMY2389" s="467"/>
      <c r="QMZ2389" s="1055"/>
      <c r="QNA2389" s="695"/>
      <c r="QNB2389" s="696"/>
      <c r="QNC2389" s="696"/>
      <c r="QND2389" s="697"/>
      <c r="QNE2389" s="697"/>
      <c r="QNF2389" s="473"/>
      <c r="QNG2389" s="470"/>
      <c r="QNH2389" s="470"/>
      <c r="QNI2389" s="470"/>
      <c r="QNJ2389" s="677"/>
      <c r="QNK2389" s="470"/>
      <c r="QNL2389" s="467"/>
      <c r="QNM2389" s="559"/>
      <c r="QNN2389" s="467"/>
      <c r="QNO2389" s="467"/>
      <c r="QNP2389" s="467"/>
      <c r="QNQ2389" s="467"/>
      <c r="QNR2389" s="467"/>
      <c r="QNS2389" s="467"/>
      <c r="QNT2389" s="467"/>
      <c r="QNU2389" s="467"/>
      <c r="QNV2389" s="467"/>
      <c r="QNW2389" s="467"/>
      <c r="QNX2389" s="467"/>
      <c r="QNY2389" s="467"/>
      <c r="QNZ2389" s="467"/>
      <c r="QOA2389" s="467"/>
      <c r="QOB2389" s="467"/>
      <c r="QOC2389" s="467"/>
      <c r="QOD2389" s="467"/>
      <c r="QOE2389" s="467"/>
      <c r="QOF2389" s="467"/>
      <c r="QOG2389" s="467"/>
      <c r="QOH2389" s="467"/>
      <c r="QOI2389" s="467"/>
      <c r="QOJ2389" s="1055"/>
      <c r="QOK2389" s="695"/>
      <c r="QOL2389" s="696"/>
      <c r="QOM2389" s="696"/>
      <c r="QON2389" s="697"/>
      <c r="QOO2389" s="697"/>
      <c r="QOP2389" s="473"/>
      <c r="QOQ2389" s="470"/>
      <c r="QOR2389" s="470"/>
      <c r="QOS2389" s="470"/>
      <c r="QOT2389" s="677"/>
      <c r="QOU2389" s="470"/>
      <c r="QOV2389" s="467"/>
      <c r="QOW2389" s="559"/>
      <c r="QOX2389" s="467"/>
      <c r="QOY2389" s="467"/>
      <c r="QOZ2389" s="467"/>
      <c r="QPA2389" s="467"/>
      <c r="QPB2389" s="467"/>
      <c r="QPC2389" s="467"/>
      <c r="QPD2389" s="467"/>
      <c r="QPE2389" s="467"/>
      <c r="QPF2389" s="467"/>
      <c r="QPG2389" s="467"/>
      <c r="QPH2389" s="467"/>
      <c r="QPI2389" s="467"/>
      <c r="QPJ2389" s="467"/>
      <c r="QPK2389" s="467"/>
      <c r="QPL2389" s="467"/>
      <c r="QPM2389" s="467"/>
      <c r="QPN2389" s="467"/>
      <c r="QPO2389" s="467"/>
      <c r="QPP2389" s="467"/>
      <c r="QPQ2389" s="467"/>
      <c r="QPR2389" s="467"/>
      <c r="QPS2389" s="467"/>
      <c r="QPT2389" s="1055"/>
      <c r="QPU2389" s="695"/>
      <c r="QPV2389" s="696"/>
      <c r="QPW2389" s="696"/>
      <c r="QPX2389" s="697"/>
      <c r="QPY2389" s="697"/>
      <c r="QPZ2389" s="473"/>
      <c r="QQA2389" s="470"/>
      <c r="QQB2389" s="470"/>
      <c r="QQC2389" s="470"/>
      <c r="QQD2389" s="677"/>
      <c r="QQE2389" s="470"/>
      <c r="QQF2389" s="467"/>
      <c r="QQG2389" s="559"/>
      <c r="QQH2389" s="467"/>
      <c r="QQI2389" s="467"/>
      <c r="QQJ2389" s="467"/>
      <c r="QQK2389" s="467"/>
      <c r="QQL2389" s="467"/>
      <c r="QQM2389" s="467"/>
      <c r="QQN2389" s="467"/>
      <c r="QQO2389" s="467"/>
      <c r="QQP2389" s="467"/>
      <c r="QQQ2389" s="467"/>
      <c r="QQR2389" s="467"/>
      <c r="QQS2389" s="467"/>
      <c r="QQT2389" s="467"/>
      <c r="QQU2389" s="467"/>
      <c r="QQV2389" s="467"/>
      <c r="QQW2389" s="467"/>
      <c r="QQX2389" s="467"/>
      <c r="QQY2389" s="467"/>
      <c r="QQZ2389" s="467"/>
      <c r="QRA2389" s="467"/>
      <c r="QRB2389" s="467"/>
      <c r="QRC2389" s="467"/>
      <c r="QRD2389" s="1055"/>
      <c r="QRE2389" s="695"/>
      <c r="QRF2389" s="696"/>
      <c r="QRG2389" s="696"/>
      <c r="QRH2389" s="697"/>
      <c r="QRI2389" s="697"/>
      <c r="QRJ2389" s="473"/>
      <c r="QRK2389" s="470"/>
      <c r="QRL2389" s="470"/>
      <c r="QRM2389" s="470"/>
      <c r="QRN2389" s="677"/>
      <c r="QRO2389" s="470"/>
      <c r="QRP2389" s="467"/>
      <c r="QRQ2389" s="559"/>
      <c r="QRR2389" s="467"/>
      <c r="QRS2389" s="467"/>
      <c r="QRT2389" s="467"/>
      <c r="QRU2389" s="467"/>
      <c r="QRV2389" s="467"/>
      <c r="QRW2389" s="467"/>
      <c r="QRX2389" s="467"/>
      <c r="QRY2389" s="467"/>
      <c r="QRZ2389" s="467"/>
      <c r="QSA2389" s="467"/>
      <c r="QSB2389" s="467"/>
      <c r="QSC2389" s="467"/>
      <c r="QSD2389" s="467"/>
      <c r="QSE2389" s="467"/>
      <c r="QSF2389" s="467"/>
      <c r="QSG2389" s="467"/>
      <c r="QSH2389" s="467"/>
      <c r="QSI2389" s="467"/>
      <c r="QSJ2389" s="467"/>
      <c r="QSK2389" s="467"/>
      <c r="QSL2389" s="467"/>
      <c r="QSM2389" s="467"/>
      <c r="QSN2389" s="1055"/>
      <c r="QSO2389" s="695"/>
      <c r="QSP2389" s="696"/>
      <c r="QSQ2389" s="696"/>
      <c r="QSR2389" s="697"/>
      <c r="QSS2389" s="697"/>
      <c r="QST2389" s="473"/>
      <c r="QSU2389" s="470"/>
      <c r="QSV2389" s="470"/>
      <c r="QSW2389" s="470"/>
      <c r="QSX2389" s="677"/>
      <c r="QSY2389" s="470"/>
      <c r="QSZ2389" s="467"/>
      <c r="QTA2389" s="559"/>
      <c r="QTB2389" s="467"/>
      <c r="QTC2389" s="467"/>
      <c r="QTD2389" s="467"/>
      <c r="QTE2389" s="467"/>
      <c r="QTF2389" s="467"/>
      <c r="QTG2389" s="467"/>
      <c r="QTH2389" s="467"/>
      <c r="QTI2389" s="467"/>
      <c r="QTJ2389" s="467"/>
      <c r="QTK2389" s="467"/>
      <c r="QTL2389" s="467"/>
      <c r="QTM2389" s="467"/>
      <c r="QTN2389" s="467"/>
      <c r="QTO2389" s="467"/>
      <c r="QTP2389" s="467"/>
      <c r="QTQ2389" s="467"/>
      <c r="QTR2389" s="467"/>
      <c r="QTS2389" s="467"/>
      <c r="QTT2389" s="467"/>
      <c r="QTU2389" s="467"/>
      <c r="QTV2389" s="467"/>
      <c r="QTW2389" s="467"/>
      <c r="QTX2389" s="1055"/>
      <c r="QTY2389" s="695"/>
      <c r="QTZ2389" s="696"/>
      <c r="QUA2389" s="696"/>
      <c r="QUB2389" s="697"/>
      <c r="QUC2389" s="697"/>
      <c r="QUD2389" s="473"/>
      <c r="QUE2389" s="470"/>
      <c r="QUF2389" s="470"/>
      <c r="QUG2389" s="470"/>
      <c r="QUH2389" s="677"/>
      <c r="QUI2389" s="470"/>
      <c r="QUJ2389" s="467"/>
      <c r="QUK2389" s="559"/>
      <c r="QUL2389" s="467"/>
      <c r="QUM2389" s="467"/>
      <c r="QUN2389" s="467"/>
      <c r="QUO2389" s="467"/>
      <c r="QUP2389" s="467"/>
      <c r="QUQ2389" s="467"/>
      <c r="QUR2389" s="467"/>
      <c r="QUS2389" s="467"/>
      <c r="QUT2389" s="467"/>
      <c r="QUU2389" s="467"/>
      <c r="QUV2389" s="467"/>
      <c r="QUW2389" s="467"/>
      <c r="QUX2389" s="467"/>
      <c r="QUY2389" s="467"/>
      <c r="QUZ2389" s="467"/>
      <c r="QVA2389" s="467"/>
      <c r="QVB2389" s="467"/>
      <c r="QVC2389" s="467"/>
      <c r="QVD2389" s="467"/>
      <c r="QVE2389" s="467"/>
      <c r="QVF2389" s="467"/>
      <c r="QVG2389" s="467"/>
      <c r="QVH2389" s="1055"/>
      <c r="QVI2389" s="695"/>
      <c r="QVJ2389" s="696"/>
      <c r="QVK2389" s="696"/>
      <c r="QVL2389" s="697"/>
      <c r="QVM2389" s="697"/>
      <c r="QVN2389" s="473"/>
      <c r="QVO2389" s="470"/>
      <c r="QVP2389" s="470"/>
      <c r="QVQ2389" s="470"/>
      <c r="QVR2389" s="677"/>
      <c r="QVS2389" s="470"/>
      <c r="QVT2389" s="467"/>
      <c r="QVU2389" s="559"/>
      <c r="QVV2389" s="467"/>
      <c r="QVW2389" s="467"/>
      <c r="QVX2389" s="467"/>
      <c r="QVY2389" s="467"/>
      <c r="QVZ2389" s="467"/>
      <c r="QWA2389" s="467"/>
      <c r="QWB2389" s="467"/>
      <c r="QWC2389" s="467"/>
      <c r="QWD2389" s="467"/>
      <c r="QWE2389" s="467"/>
      <c r="QWF2389" s="467"/>
      <c r="QWG2389" s="467"/>
      <c r="QWH2389" s="467"/>
      <c r="QWI2389" s="467"/>
      <c r="QWJ2389" s="467"/>
      <c r="QWK2389" s="467"/>
      <c r="QWL2389" s="467"/>
      <c r="QWM2389" s="467"/>
      <c r="QWN2389" s="467"/>
      <c r="QWO2389" s="467"/>
      <c r="QWP2389" s="467"/>
      <c r="QWQ2389" s="467"/>
      <c r="QWR2389" s="1055"/>
      <c r="QWS2389" s="695"/>
      <c r="QWT2389" s="696"/>
      <c r="QWU2389" s="696"/>
      <c r="QWV2389" s="697"/>
      <c r="QWW2389" s="697"/>
      <c r="QWX2389" s="473"/>
      <c r="QWY2389" s="470"/>
      <c r="QWZ2389" s="470"/>
      <c r="QXA2389" s="470"/>
      <c r="QXB2389" s="677"/>
      <c r="QXC2389" s="470"/>
      <c r="QXD2389" s="467"/>
      <c r="QXE2389" s="559"/>
      <c r="QXF2389" s="467"/>
      <c r="QXG2389" s="467"/>
      <c r="QXH2389" s="467"/>
      <c r="QXI2389" s="467"/>
      <c r="QXJ2389" s="467"/>
      <c r="QXK2389" s="467"/>
      <c r="QXL2389" s="467"/>
      <c r="QXM2389" s="467"/>
      <c r="QXN2389" s="467"/>
      <c r="QXO2389" s="467"/>
      <c r="QXP2389" s="467"/>
      <c r="QXQ2389" s="467"/>
      <c r="QXR2389" s="467"/>
      <c r="QXS2389" s="467"/>
      <c r="QXT2389" s="467"/>
      <c r="QXU2389" s="467"/>
      <c r="QXV2389" s="467"/>
      <c r="QXW2389" s="467"/>
      <c r="QXX2389" s="467"/>
      <c r="QXY2389" s="467"/>
      <c r="QXZ2389" s="467"/>
      <c r="QYA2389" s="467"/>
      <c r="QYB2389" s="1055"/>
      <c r="QYC2389" s="695"/>
      <c r="QYD2389" s="696"/>
      <c r="QYE2389" s="696"/>
      <c r="QYF2389" s="697"/>
      <c r="QYG2389" s="697"/>
      <c r="QYH2389" s="473"/>
      <c r="QYI2389" s="470"/>
      <c r="QYJ2389" s="470"/>
      <c r="QYK2389" s="470"/>
      <c r="QYL2389" s="677"/>
      <c r="QYM2389" s="470"/>
      <c r="QYN2389" s="467"/>
      <c r="QYO2389" s="559"/>
      <c r="QYP2389" s="467"/>
      <c r="QYQ2389" s="467"/>
      <c r="QYR2389" s="467"/>
      <c r="QYS2389" s="467"/>
      <c r="QYT2389" s="467"/>
      <c r="QYU2389" s="467"/>
      <c r="QYV2389" s="467"/>
      <c r="QYW2389" s="467"/>
      <c r="QYX2389" s="467"/>
      <c r="QYY2389" s="467"/>
      <c r="QYZ2389" s="467"/>
      <c r="QZA2389" s="467"/>
      <c r="QZB2389" s="467"/>
      <c r="QZC2389" s="467"/>
      <c r="QZD2389" s="467"/>
      <c r="QZE2389" s="467"/>
      <c r="QZF2389" s="467"/>
      <c r="QZG2389" s="467"/>
      <c r="QZH2389" s="467"/>
      <c r="QZI2389" s="467"/>
      <c r="QZJ2389" s="467"/>
      <c r="QZK2389" s="467"/>
      <c r="QZL2389" s="1055"/>
      <c r="QZM2389" s="695"/>
      <c r="QZN2389" s="696"/>
      <c r="QZO2389" s="696"/>
      <c r="QZP2389" s="697"/>
      <c r="QZQ2389" s="697"/>
      <c r="QZR2389" s="473"/>
      <c r="QZS2389" s="470"/>
      <c r="QZT2389" s="470"/>
      <c r="QZU2389" s="470"/>
      <c r="QZV2389" s="677"/>
      <c r="QZW2389" s="470"/>
      <c r="QZX2389" s="467"/>
      <c r="QZY2389" s="559"/>
      <c r="QZZ2389" s="467"/>
      <c r="RAA2389" s="467"/>
      <c r="RAB2389" s="467"/>
      <c r="RAC2389" s="467"/>
      <c r="RAD2389" s="467"/>
      <c r="RAE2389" s="467"/>
      <c r="RAF2389" s="467"/>
      <c r="RAG2389" s="467"/>
      <c r="RAH2389" s="467"/>
      <c r="RAI2389" s="467"/>
      <c r="RAJ2389" s="467"/>
      <c r="RAK2389" s="467"/>
      <c r="RAL2389" s="467"/>
      <c r="RAM2389" s="467"/>
      <c r="RAN2389" s="467"/>
      <c r="RAO2389" s="467"/>
      <c r="RAP2389" s="467"/>
      <c r="RAQ2389" s="467"/>
      <c r="RAR2389" s="467"/>
      <c r="RAS2389" s="467"/>
      <c r="RAT2389" s="467"/>
      <c r="RAU2389" s="467"/>
      <c r="RAV2389" s="1055"/>
      <c r="RAW2389" s="695"/>
      <c r="RAX2389" s="696"/>
      <c r="RAY2389" s="696"/>
      <c r="RAZ2389" s="697"/>
      <c r="RBA2389" s="697"/>
      <c r="RBB2389" s="473"/>
      <c r="RBC2389" s="470"/>
      <c r="RBD2389" s="470"/>
      <c r="RBE2389" s="470"/>
      <c r="RBF2389" s="677"/>
      <c r="RBG2389" s="470"/>
      <c r="RBH2389" s="467"/>
      <c r="RBI2389" s="559"/>
      <c r="RBJ2389" s="467"/>
      <c r="RBK2389" s="467"/>
      <c r="RBL2389" s="467"/>
      <c r="RBM2389" s="467"/>
      <c r="RBN2389" s="467"/>
      <c r="RBO2389" s="467"/>
      <c r="RBP2389" s="467"/>
      <c r="RBQ2389" s="467"/>
      <c r="RBR2389" s="467"/>
      <c r="RBS2389" s="467"/>
      <c r="RBT2389" s="467"/>
      <c r="RBU2389" s="467"/>
      <c r="RBV2389" s="467"/>
      <c r="RBW2389" s="467"/>
      <c r="RBX2389" s="467"/>
      <c r="RBY2389" s="467"/>
      <c r="RBZ2389" s="467"/>
      <c r="RCA2389" s="467"/>
      <c r="RCB2389" s="467"/>
      <c r="RCC2389" s="467"/>
      <c r="RCD2389" s="467"/>
      <c r="RCE2389" s="467"/>
      <c r="RCF2389" s="1055"/>
      <c r="RCG2389" s="695"/>
      <c r="RCH2389" s="696"/>
      <c r="RCI2389" s="696"/>
      <c r="RCJ2389" s="697"/>
      <c r="RCK2389" s="697"/>
      <c r="RCL2389" s="473"/>
      <c r="RCM2389" s="470"/>
      <c r="RCN2389" s="470"/>
      <c r="RCO2389" s="470"/>
      <c r="RCP2389" s="677"/>
      <c r="RCQ2389" s="470"/>
      <c r="RCR2389" s="467"/>
      <c r="RCS2389" s="559"/>
      <c r="RCT2389" s="467"/>
      <c r="RCU2389" s="467"/>
      <c r="RCV2389" s="467"/>
      <c r="RCW2389" s="467"/>
      <c r="RCX2389" s="467"/>
      <c r="RCY2389" s="467"/>
      <c r="RCZ2389" s="467"/>
      <c r="RDA2389" s="467"/>
      <c r="RDB2389" s="467"/>
      <c r="RDC2389" s="467"/>
      <c r="RDD2389" s="467"/>
      <c r="RDE2389" s="467"/>
      <c r="RDF2389" s="467"/>
      <c r="RDG2389" s="467"/>
      <c r="RDH2389" s="467"/>
      <c r="RDI2389" s="467"/>
      <c r="RDJ2389" s="467"/>
      <c r="RDK2389" s="467"/>
      <c r="RDL2389" s="467"/>
      <c r="RDM2389" s="467"/>
      <c r="RDN2389" s="467"/>
      <c r="RDO2389" s="467"/>
      <c r="RDP2389" s="1055"/>
      <c r="RDQ2389" s="695"/>
      <c r="RDR2389" s="696"/>
      <c r="RDS2389" s="696"/>
      <c r="RDT2389" s="697"/>
      <c r="RDU2389" s="697"/>
      <c r="RDV2389" s="473"/>
      <c r="RDW2389" s="470"/>
      <c r="RDX2389" s="470"/>
      <c r="RDY2389" s="470"/>
      <c r="RDZ2389" s="677"/>
      <c r="REA2389" s="470"/>
      <c r="REB2389" s="467"/>
      <c r="REC2389" s="559"/>
      <c r="RED2389" s="467"/>
      <c r="REE2389" s="467"/>
      <c r="REF2389" s="467"/>
      <c r="REG2389" s="467"/>
      <c r="REH2389" s="467"/>
      <c r="REI2389" s="467"/>
      <c r="REJ2389" s="467"/>
      <c r="REK2389" s="467"/>
      <c r="REL2389" s="467"/>
      <c r="REM2389" s="467"/>
      <c r="REN2389" s="467"/>
      <c r="REO2389" s="467"/>
      <c r="REP2389" s="467"/>
      <c r="REQ2389" s="467"/>
      <c r="RER2389" s="467"/>
      <c r="RES2389" s="467"/>
      <c r="RET2389" s="467"/>
      <c r="REU2389" s="467"/>
      <c r="REV2389" s="467"/>
      <c r="REW2389" s="467"/>
      <c r="REX2389" s="467"/>
      <c r="REY2389" s="467"/>
      <c r="REZ2389" s="1055"/>
      <c r="RFA2389" s="695"/>
      <c r="RFB2389" s="696"/>
      <c r="RFC2389" s="696"/>
      <c r="RFD2389" s="697"/>
      <c r="RFE2389" s="697"/>
      <c r="RFF2389" s="473"/>
      <c r="RFG2389" s="470"/>
      <c r="RFH2389" s="470"/>
      <c r="RFI2389" s="470"/>
      <c r="RFJ2389" s="677"/>
      <c r="RFK2389" s="470"/>
      <c r="RFL2389" s="467"/>
      <c r="RFM2389" s="559"/>
      <c r="RFN2389" s="467"/>
      <c r="RFO2389" s="467"/>
      <c r="RFP2389" s="467"/>
      <c r="RFQ2389" s="467"/>
      <c r="RFR2389" s="467"/>
      <c r="RFS2389" s="467"/>
      <c r="RFT2389" s="467"/>
      <c r="RFU2389" s="467"/>
      <c r="RFV2389" s="467"/>
      <c r="RFW2389" s="467"/>
      <c r="RFX2389" s="467"/>
      <c r="RFY2389" s="467"/>
      <c r="RFZ2389" s="467"/>
      <c r="RGA2389" s="467"/>
      <c r="RGB2389" s="467"/>
      <c r="RGC2389" s="467"/>
      <c r="RGD2389" s="467"/>
      <c r="RGE2389" s="467"/>
      <c r="RGF2389" s="467"/>
      <c r="RGG2389" s="467"/>
      <c r="RGH2389" s="467"/>
      <c r="RGI2389" s="467"/>
      <c r="RGJ2389" s="1055"/>
      <c r="RGK2389" s="695"/>
      <c r="RGL2389" s="696"/>
      <c r="RGM2389" s="696"/>
      <c r="RGN2389" s="697"/>
      <c r="RGO2389" s="697"/>
      <c r="RGP2389" s="473"/>
      <c r="RGQ2389" s="470"/>
      <c r="RGR2389" s="470"/>
      <c r="RGS2389" s="470"/>
      <c r="RGT2389" s="677"/>
      <c r="RGU2389" s="470"/>
      <c r="RGV2389" s="467"/>
      <c r="RGW2389" s="559"/>
      <c r="RGX2389" s="467"/>
      <c r="RGY2389" s="467"/>
      <c r="RGZ2389" s="467"/>
      <c r="RHA2389" s="467"/>
      <c r="RHB2389" s="467"/>
      <c r="RHC2389" s="467"/>
      <c r="RHD2389" s="467"/>
      <c r="RHE2389" s="467"/>
      <c r="RHF2389" s="467"/>
      <c r="RHG2389" s="467"/>
      <c r="RHH2389" s="467"/>
      <c r="RHI2389" s="467"/>
      <c r="RHJ2389" s="467"/>
      <c r="RHK2389" s="467"/>
      <c r="RHL2389" s="467"/>
      <c r="RHM2389" s="467"/>
      <c r="RHN2389" s="467"/>
      <c r="RHO2389" s="467"/>
      <c r="RHP2389" s="467"/>
      <c r="RHQ2389" s="467"/>
      <c r="RHR2389" s="467"/>
      <c r="RHS2389" s="467"/>
      <c r="RHT2389" s="1055"/>
      <c r="RHU2389" s="695"/>
      <c r="RHV2389" s="696"/>
      <c r="RHW2389" s="696"/>
      <c r="RHX2389" s="697"/>
      <c r="RHY2389" s="697"/>
      <c r="RHZ2389" s="473"/>
      <c r="RIA2389" s="470"/>
      <c r="RIB2389" s="470"/>
      <c r="RIC2389" s="470"/>
      <c r="RID2389" s="677"/>
      <c r="RIE2389" s="470"/>
      <c r="RIF2389" s="467"/>
      <c r="RIG2389" s="559"/>
      <c r="RIH2389" s="467"/>
      <c r="RII2389" s="467"/>
      <c r="RIJ2389" s="467"/>
      <c r="RIK2389" s="467"/>
      <c r="RIL2389" s="467"/>
      <c r="RIM2389" s="467"/>
      <c r="RIN2389" s="467"/>
      <c r="RIO2389" s="467"/>
      <c r="RIP2389" s="467"/>
      <c r="RIQ2389" s="467"/>
      <c r="RIR2389" s="467"/>
      <c r="RIS2389" s="467"/>
      <c r="RIT2389" s="467"/>
      <c r="RIU2389" s="467"/>
      <c r="RIV2389" s="467"/>
      <c r="RIW2389" s="467"/>
      <c r="RIX2389" s="467"/>
      <c r="RIY2389" s="467"/>
      <c r="RIZ2389" s="467"/>
      <c r="RJA2389" s="467"/>
      <c r="RJB2389" s="467"/>
      <c r="RJC2389" s="467"/>
      <c r="RJD2389" s="1055"/>
      <c r="RJE2389" s="695"/>
      <c r="RJF2389" s="696"/>
      <c r="RJG2389" s="696"/>
      <c r="RJH2389" s="697"/>
      <c r="RJI2389" s="697"/>
      <c r="RJJ2389" s="473"/>
      <c r="RJK2389" s="470"/>
      <c r="RJL2389" s="470"/>
      <c r="RJM2389" s="470"/>
      <c r="RJN2389" s="677"/>
      <c r="RJO2389" s="470"/>
      <c r="RJP2389" s="467"/>
      <c r="RJQ2389" s="559"/>
      <c r="RJR2389" s="467"/>
      <c r="RJS2389" s="467"/>
      <c r="RJT2389" s="467"/>
      <c r="RJU2389" s="467"/>
      <c r="RJV2389" s="467"/>
      <c r="RJW2389" s="467"/>
      <c r="RJX2389" s="467"/>
      <c r="RJY2389" s="467"/>
      <c r="RJZ2389" s="467"/>
      <c r="RKA2389" s="467"/>
      <c r="RKB2389" s="467"/>
      <c r="RKC2389" s="467"/>
      <c r="RKD2389" s="467"/>
      <c r="RKE2389" s="467"/>
      <c r="RKF2389" s="467"/>
      <c r="RKG2389" s="467"/>
      <c r="RKH2389" s="467"/>
      <c r="RKI2389" s="467"/>
      <c r="RKJ2389" s="467"/>
      <c r="RKK2389" s="467"/>
      <c r="RKL2389" s="467"/>
      <c r="RKM2389" s="467"/>
      <c r="RKN2389" s="1055"/>
      <c r="RKO2389" s="695"/>
      <c r="RKP2389" s="696"/>
      <c r="RKQ2389" s="696"/>
      <c r="RKR2389" s="697"/>
      <c r="RKS2389" s="697"/>
      <c r="RKT2389" s="473"/>
      <c r="RKU2389" s="470"/>
      <c r="RKV2389" s="470"/>
      <c r="RKW2389" s="470"/>
      <c r="RKX2389" s="677"/>
      <c r="RKY2389" s="470"/>
      <c r="RKZ2389" s="467"/>
      <c r="RLA2389" s="559"/>
      <c r="RLB2389" s="467"/>
      <c r="RLC2389" s="467"/>
      <c r="RLD2389" s="467"/>
      <c r="RLE2389" s="467"/>
      <c r="RLF2389" s="467"/>
      <c r="RLG2389" s="467"/>
      <c r="RLH2389" s="467"/>
      <c r="RLI2389" s="467"/>
      <c r="RLJ2389" s="467"/>
      <c r="RLK2389" s="467"/>
      <c r="RLL2389" s="467"/>
      <c r="RLM2389" s="467"/>
      <c r="RLN2389" s="467"/>
      <c r="RLO2389" s="467"/>
      <c r="RLP2389" s="467"/>
      <c r="RLQ2389" s="467"/>
      <c r="RLR2389" s="467"/>
      <c r="RLS2389" s="467"/>
      <c r="RLT2389" s="467"/>
      <c r="RLU2389" s="467"/>
      <c r="RLV2389" s="467"/>
      <c r="RLW2389" s="467"/>
      <c r="RLX2389" s="1055"/>
      <c r="RLY2389" s="695"/>
      <c r="RLZ2389" s="696"/>
      <c r="RMA2389" s="696"/>
      <c r="RMB2389" s="697"/>
      <c r="RMC2389" s="697"/>
      <c r="RMD2389" s="473"/>
      <c r="RME2389" s="470"/>
      <c r="RMF2389" s="470"/>
      <c r="RMG2389" s="470"/>
      <c r="RMH2389" s="677"/>
      <c r="RMI2389" s="470"/>
      <c r="RMJ2389" s="467"/>
      <c r="RMK2389" s="559"/>
      <c r="RML2389" s="467"/>
      <c r="RMM2389" s="467"/>
      <c r="RMN2389" s="467"/>
      <c r="RMO2389" s="467"/>
      <c r="RMP2389" s="467"/>
      <c r="RMQ2389" s="467"/>
      <c r="RMR2389" s="467"/>
      <c r="RMS2389" s="467"/>
      <c r="RMT2389" s="467"/>
      <c r="RMU2389" s="467"/>
      <c r="RMV2389" s="467"/>
      <c r="RMW2389" s="467"/>
      <c r="RMX2389" s="467"/>
      <c r="RMY2389" s="467"/>
      <c r="RMZ2389" s="467"/>
      <c r="RNA2389" s="467"/>
      <c r="RNB2389" s="467"/>
      <c r="RNC2389" s="467"/>
      <c r="RND2389" s="467"/>
      <c r="RNE2389" s="467"/>
      <c r="RNF2389" s="467"/>
      <c r="RNG2389" s="467"/>
      <c r="RNH2389" s="1055"/>
      <c r="RNI2389" s="695"/>
      <c r="RNJ2389" s="696"/>
      <c r="RNK2389" s="696"/>
      <c r="RNL2389" s="697"/>
      <c r="RNM2389" s="697"/>
      <c r="RNN2389" s="473"/>
      <c r="RNO2389" s="470"/>
      <c r="RNP2389" s="470"/>
      <c r="RNQ2389" s="470"/>
      <c r="RNR2389" s="677"/>
      <c r="RNS2389" s="470"/>
      <c r="RNT2389" s="467"/>
      <c r="RNU2389" s="559"/>
      <c r="RNV2389" s="467"/>
      <c r="RNW2389" s="467"/>
      <c r="RNX2389" s="467"/>
      <c r="RNY2389" s="467"/>
      <c r="RNZ2389" s="467"/>
      <c r="ROA2389" s="467"/>
      <c r="ROB2389" s="467"/>
      <c r="ROC2389" s="467"/>
      <c r="ROD2389" s="467"/>
      <c r="ROE2389" s="467"/>
      <c r="ROF2389" s="467"/>
      <c r="ROG2389" s="467"/>
      <c r="ROH2389" s="467"/>
      <c r="ROI2389" s="467"/>
      <c r="ROJ2389" s="467"/>
      <c r="ROK2389" s="467"/>
      <c r="ROL2389" s="467"/>
      <c r="ROM2389" s="467"/>
      <c r="RON2389" s="467"/>
      <c r="ROO2389" s="467"/>
      <c r="ROP2389" s="467"/>
      <c r="ROQ2389" s="467"/>
      <c r="ROR2389" s="1055"/>
      <c r="ROS2389" s="695"/>
      <c r="ROT2389" s="696"/>
      <c r="ROU2389" s="696"/>
      <c r="ROV2389" s="697"/>
      <c r="ROW2389" s="697"/>
      <c r="ROX2389" s="473"/>
      <c r="ROY2389" s="470"/>
      <c r="ROZ2389" s="470"/>
      <c r="RPA2389" s="470"/>
      <c r="RPB2389" s="677"/>
      <c r="RPC2389" s="470"/>
      <c r="RPD2389" s="467"/>
      <c r="RPE2389" s="559"/>
      <c r="RPF2389" s="467"/>
      <c r="RPG2389" s="467"/>
      <c r="RPH2389" s="467"/>
      <c r="RPI2389" s="467"/>
      <c r="RPJ2389" s="467"/>
      <c r="RPK2389" s="467"/>
      <c r="RPL2389" s="467"/>
      <c r="RPM2389" s="467"/>
      <c r="RPN2389" s="467"/>
      <c r="RPO2389" s="467"/>
      <c r="RPP2389" s="467"/>
      <c r="RPQ2389" s="467"/>
      <c r="RPR2389" s="467"/>
      <c r="RPS2389" s="467"/>
      <c r="RPT2389" s="467"/>
      <c r="RPU2389" s="467"/>
      <c r="RPV2389" s="467"/>
      <c r="RPW2389" s="467"/>
      <c r="RPX2389" s="467"/>
      <c r="RPY2389" s="467"/>
      <c r="RPZ2389" s="467"/>
      <c r="RQA2389" s="467"/>
      <c r="RQB2389" s="1055"/>
      <c r="RQC2389" s="695"/>
      <c r="RQD2389" s="696"/>
      <c r="RQE2389" s="696"/>
      <c r="RQF2389" s="697"/>
      <c r="RQG2389" s="697"/>
      <c r="RQH2389" s="473"/>
      <c r="RQI2389" s="470"/>
      <c r="RQJ2389" s="470"/>
      <c r="RQK2389" s="470"/>
      <c r="RQL2389" s="677"/>
      <c r="RQM2389" s="470"/>
      <c r="RQN2389" s="467"/>
      <c r="RQO2389" s="559"/>
      <c r="RQP2389" s="467"/>
      <c r="RQQ2389" s="467"/>
      <c r="RQR2389" s="467"/>
      <c r="RQS2389" s="467"/>
      <c r="RQT2389" s="467"/>
      <c r="RQU2389" s="467"/>
      <c r="RQV2389" s="467"/>
      <c r="RQW2389" s="467"/>
      <c r="RQX2389" s="467"/>
      <c r="RQY2389" s="467"/>
      <c r="RQZ2389" s="467"/>
      <c r="RRA2389" s="467"/>
      <c r="RRB2389" s="467"/>
      <c r="RRC2389" s="467"/>
      <c r="RRD2389" s="467"/>
      <c r="RRE2389" s="467"/>
      <c r="RRF2389" s="467"/>
      <c r="RRG2389" s="467"/>
      <c r="RRH2389" s="467"/>
      <c r="RRI2389" s="467"/>
      <c r="RRJ2389" s="467"/>
      <c r="RRK2389" s="467"/>
      <c r="RRL2389" s="1055"/>
      <c r="RRM2389" s="695"/>
      <c r="RRN2389" s="696"/>
      <c r="RRO2389" s="696"/>
      <c r="RRP2389" s="697"/>
      <c r="RRQ2389" s="697"/>
      <c r="RRR2389" s="473"/>
      <c r="RRS2389" s="470"/>
      <c r="RRT2389" s="470"/>
      <c r="RRU2389" s="470"/>
      <c r="RRV2389" s="677"/>
      <c r="RRW2389" s="470"/>
      <c r="RRX2389" s="467"/>
      <c r="RRY2389" s="559"/>
      <c r="RRZ2389" s="467"/>
      <c r="RSA2389" s="467"/>
      <c r="RSB2389" s="467"/>
      <c r="RSC2389" s="467"/>
      <c r="RSD2389" s="467"/>
      <c r="RSE2389" s="467"/>
      <c r="RSF2389" s="467"/>
      <c r="RSG2389" s="467"/>
      <c r="RSH2389" s="467"/>
      <c r="RSI2389" s="467"/>
      <c r="RSJ2389" s="467"/>
      <c r="RSK2389" s="467"/>
      <c r="RSL2389" s="467"/>
      <c r="RSM2389" s="467"/>
      <c r="RSN2389" s="467"/>
      <c r="RSO2389" s="467"/>
      <c r="RSP2389" s="467"/>
      <c r="RSQ2389" s="467"/>
      <c r="RSR2389" s="467"/>
      <c r="RSS2389" s="467"/>
      <c r="RST2389" s="467"/>
      <c r="RSU2389" s="467"/>
      <c r="RSV2389" s="1055"/>
      <c r="RSW2389" s="695"/>
      <c r="RSX2389" s="696"/>
      <c r="RSY2389" s="696"/>
      <c r="RSZ2389" s="697"/>
      <c r="RTA2389" s="697"/>
      <c r="RTB2389" s="473"/>
      <c r="RTC2389" s="470"/>
      <c r="RTD2389" s="470"/>
      <c r="RTE2389" s="470"/>
      <c r="RTF2389" s="677"/>
      <c r="RTG2389" s="470"/>
      <c r="RTH2389" s="467"/>
      <c r="RTI2389" s="559"/>
      <c r="RTJ2389" s="467"/>
      <c r="RTK2389" s="467"/>
      <c r="RTL2389" s="467"/>
      <c r="RTM2389" s="467"/>
      <c r="RTN2389" s="467"/>
      <c r="RTO2389" s="467"/>
      <c r="RTP2389" s="467"/>
      <c r="RTQ2389" s="467"/>
      <c r="RTR2389" s="467"/>
      <c r="RTS2389" s="467"/>
      <c r="RTT2389" s="467"/>
      <c r="RTU2389" s="467"/>
      <c r="RTV2389" s="467"/>
      <c r="RTW2389" s="467"/>
      <c r="RTX2389" s="467"/>
      <c r="RTY2389" s="467"/>
      <c r="RTZ2389" s="467"/>
      <c r="RUA2389" s="467"/>
      <c r="RUB2389" s="467"/>
      <c r="RUC2389" s="467"/>
      <c r="RUD2389" s="467"/>
      <c r="RUE2389" s="467"/>
      <c r="RUF2389" s="1055"/>
      <c r="RUG2389" s="695"/>
      <c r="RUH2389" s="696"/>
      <c r="RUI2389" s="696"/>
      <c r="RUJ2389" s="697"/>
      <c r="RUK2389" s="697"/>
      <c r="RUL2389" s="473"/>
      <c r="RUM2389" s="470"/>
      <c r="RUN2389" s="470"/>
      <c r="RUO2389" s="470"/>
      <c r="RUP2389" s="677"/>
      <c r="RUQ2389" s="470"/>
      <c r="RUR2389" s="467"/>
      <c r="RUS2389" s="559"/>
      <c r="RUT2389" s="467"/>
      <c r="RUU2389" s="467"/>
      <c r="RUV2389" s="467"/>
      <c r="RUW2389" s="467"/>
      <c r="RUX2389" s="467"/>
      <c r="RUY2389" s="467"/>
      <c r="RUZ2389" s="467"/>
      <c r="RVA2389" s="467"/>
      <c r="RVB2389" s="467"/>
      <c r="RVC2389" s="467"/>
      <c r="RVD2389" s="467"/>
      <c r="RVE2389" s="467"/>
      <c r="RVF2389" s="467"/>
      <c r="RVG2389" s="467"/>
      <c r="RVH2389" s="467"/>
      <c r="RVI2389" s="467"/>
      <c r="RVJ2389" s="467"/>
      <c r="RVK2389" s="467"/>
      <c r="RVL2389" s="467"/>
      <c r="RVM2389" s="467"/>
      <c r="RVN2389" s="467"/>
      <c r="RVO2389" s="467"/>
      <c r="RVP2389" s="1055"/>
      <c r="RVQ2389" s="695"/>
      <c r="RVR2389" s="696"/>
      <c r="RVS2389" s="696"/>
      <c r="RVT2389" s="697"/>
      <c r="RVU2389" s="697"/>
      <c r="RVV2389" s="473"/>
      <c r="RVW2389" s="470"/>
      <c r="RVX2389" s="470"/>
      <c r="RVY2389" s="470"/>
      <c r="RVZ2389" s="677"/>
      <c r="RWA2389" s="470"/>
      <c r="RWB2389" s="467"/>
      <c r="RWC2389" s="559"/>
      <c r="RWD2389" s="467"/>
      <c r="RWE2389" s="467"/>
      <c r="RWF2389" s="467"/>
      <c r="RWG2389" s="467"/>
      <c r="RWH2389" s="467"/>
      <c r="RWI2389" s="467"/>
      <c r="RWJ2389" s="467"/>
      <c r="RWK2389" s="467"/>
      <c r="RWL2389" s="467"/>
      <c r="RWM2389" s="467"/>
      <c r="RWN2389" s="467"/>
      <c r="RWO2389" s="467"/>
      <c r="RWP2389" s="467"/>
      <c r="RWQ2389" s="467"/>
      <c r="RWR2389" s="467"/>
      <c r="RWS2389" s="467"/>
      <c r="RWT2389" s="467"/>
      <c r="RWU2389" s="467"/>
      <c r="RWV2389" s="467"/>
      <c r="RWW2389" s="467"/>
      <c r="RWX2389" s="467"/>
      <c r="RWY2389" s="467"/>
      <c r="RWZ2389" s="1055"/>
      <c r="RXA2389" s="695"/>
      <c r="RXB2389" s="696"/>
      <c r="RXC2389" s="696"/>
      <c r="RXD2389" s="697"/>
      <c r="RXE2389" s="697"/>
      <c r="RXF2389" s="473"/>
      <c r="RXG2389" s="470"/>
      <c r="RXH2389" s="470"/>
      <c r="RXI2389" s="470"/>
      <c r="RXJ2389" s="677"/>
      <c r="RXK2389" s="470"/>
      <c r="RXL2389" s="467"/>
      <c r="RXM2389" s="559"/>
      <c r="RXN2389" s="467"/>
      <c r="RXO2389" s="467"/>
      <c r="RXP2389" s="467"/>
      <c r="RXQ2389" s="467"/>
      <c r="RXR2389" s="467"/>
      <c r="RXS2389" s="467"/>
      <c r="RXT2389" s="467"/>
      <c r="RXU2389" s="467"/>
      <c r="RXV2389" s="467"/>
      <c r="RXW2389" s="467"/>
      <c r="RXX2389" s="467"/>
      <c r="RXY2389" s="467"/>
      <c r="RXZ2389" s="467"/>
      <c r="RYA2389" s="467"/>
      <c r="RYB2389" s="467"/>
      <c r="RYC2389" s="467"/>
      <c r="RYD2389" s="467"/>
      <c r="RYE2389" s="467"/>
      <c r="RYF2389" s="467"/>
      <c r="RYG2389" s="467"/>
      <c r="RYH2389" s="467"/>
      <c r="RYI2389" s="467"/>
      <c r="RYJ2389" s="1055"/>
      <c r="RYK2389" s="695"/>
      <c r="RYL2389" s="696"/>
      <c r="RYM2389" s="696"/>
      <c r="RYN2389" s="697"/>
      <c r="RYO2389" s="697"/>
      <c r="RYP2389" s="473"/>
      <c r="RYQ2389" s="470"/>
      <c r="RYR2389" s="470"/>
      <c r="RYS2389" s="470"/>
      <c r="RYT2389" s="677"/>
      <c r="RYU2389" s="470"/>
      <c r="RYV2389" s="467"/>
      <c r="RYW2389" s="559"/>
      <c r="RYX2389" s="467"/>
      <c r="RYY2389" s="467"/>
      <c r="RYZ2389" s="467"/>
      <c r="RZA2389" s="467"/>
      <c r="RZB2389" s="467"/>
      <c r="RZC2389" s="467"/>
      <c r="RZD2389" s="467"/>
      <c r="RZE2389" s="467"/>
      <c r="RZF2389" s="467"/>
      <c r="RZG2389" s="467"/>
      <c r="RZH2389" s="467"/>
      <c r="RZI2389" s="467"/>
      <c r="RZJ2389" s="467"/>
      <c r="RZK2389" s="467"/>
      <c r="RZL2389" s="467"/>
      <c r="RZM2389" s="467"/>
      <c r="RZN2389" s="467"/>
      <c r="RZO2389" s="467"/>
      <c r="RZP2389" s="467"/>
      <c r="RZQ2389" s="467"/>
      <c r="RZR2389" s="467"/>
      <c r="RZS2389" s="467"/>
      <c r="RZT2389" s="1055"/>
      <c r="RZU2389" s="695"/>
      <c r="RZV2389" s="696"/>
      <c r="RZW2389" s="696"/>
      <c r="RZX2389" s="697"/>
      <c r="RZY2389" s="697"/>
      <c r="RZZ2389" s="473"/>
      <c r="SAA2389" s="470"/>
      <c r="SAB2389" s="470"/>
      <c r="SAC2389" s="470"/>
      <c r="SAD2389" s="677"/>
      <c r="SAE2389" s="470"/>
      <c r="SAF2389" s="467"/>
      <c r="SAG2389" s="559"/>
      <c r="SAH2389" s="467"/>
      <c r="SAI2389" s="467"/>
      <c r="SAJ2389" s="467"/>
      <c r="SAK2389" s="467"/>
      <c r="SAL2389" s="467"/>
      <c r="SAM2389" s="467"/>
      <c r="SAN2389" s="467"/>
      <c r="SAO2389" s="467"/>
      <c r="SAP2389" s="467"/>
      <c r="SAQ2389" s="467"/>
      <c r="SAR2389" s="467"/>
      <c r="SAS2389" s="467"/>
      <c r="SAT2389" s="467"/>
      <c r="SAU2389" s="467"/>
      <c r="SAV2389" s="467"/>
      <c r="SAW2389" s="467"/>
      <c r="SAX2389" s="467"/>
      <c r="SAY2389" s="467"/>
      <c r="SAZ2389" s="467"/>
      <c r="SBA2389" s="467"/>
      <c r="SBB2389" s="467"/>
      <c r="SBC2389" s="467"/>
      <c r="SBD2389" s="1055"/>
      <c r="SBE2389" s="695"/>
      <c r="SBF2389" s="696"/>
      <c r="SBG2389" s="696"/>
      <c r="SBH2389" s="697"/>
      <c r="SBI2389" s="697"/>
      <c r="SBJ2389" s="473"/>
      <c r="SBK2389" s="470"/>
      <c r="SBL2389" s="470"/>
      <c r="SBM2389" s="470"/>
      <c r="SBN2389" s="677"/>
      <c r="SBO2389" s="470"/>
      <c r="SBP2389" s="467"/>
      <c r="SBQ2389" s="559"/>
      <c r="SBR2389" s="467"/>
      <c r="SBS2389" s="467"/>
      <c r="SBT2389" s="467"/>
      <c r="SBU2389" s="467"/>
      <c r="SBV2389" s="467"/>
      <c r="SBW2389" s="467"/>
      <c r="SBX2389" s="467"/>
      <c r="SBY2389" s="467"/>
      <c r="SBZ2389" s="467"/>
      <c r="SCA2389" s="467"/>
      <c r="SCB2389" s="467"/>
      <c r="SCC2389" s="467"/>
      <c r="SCD2389" s="467"/>
      <c r="SCE2389" s="467"/>
      <c r="SCF2389" s="467"/>
      <c r="SCG2389" s="467"/>
      <c r="SCH2389" s="467"/>
      <c r="SCI2389" s="467"/>
      <c r="SCJ2389" s="467"/>
      <c r="SCK2389" s="467"/>
      <c r="SCL2389" s="467"/>
      <c r="SCM2389" s="467"/>
      <c r="SCN2389" s="1055"/>
      <c r="SCO2389" s="695"/>
      <c r="SCP2389" s="696"/>
      <c r="SCQ2389" s="696"/>
      <c r="SCR2389" s="697"/>
      <c r="SCS2389" s="697"/>
      <c r="SCT2389" s="473"/>
      <c r="SCU2389" s="470"/>
      <c r="SCV2389" s="470"/>
      <c r="SCW2389" s="470"/>
      <c r="SCX2389" s="677"/>
      <c r="SCY2389" s="470"/>
      <c r="SCZ2389" s="467"/>
      <c r="SDA2389" s="559"/>
      <c r="SDB2389" s="467"/>
      <c r="SDC2389" s="467"/>
      <c r="SDD2389" s="467"/>
      <c r="SDE2389" s="467"/>
      <c r="SDF2389" s="467"/>
      <c r="SDG2389" s="467"/>
      <c r="SDH2389" s="467"/>
      <c r="SDI2389" s="467"/>
      <c r="SDJ2389" s="467"/>
      <c r="SDK2389" s="467"/>
      <c r="SDL2389" s="467"/>
      <c r="SDM2389" s="467"/>
      <c r="SDN2389" s="467"/>
      <c r="SDO2389" s="467"/>
      <c r="SDP2389" s="467"/>
      <c r="SDQ2389" s="467"/>
      <c r="SDR2389" s="467"/>
      <c r="SDS2389" s="467"/>
      <c r="SDT2389" s="467"/>
      <c r="SDU2389" s="467"/>
      <c r="SDV2389" s="467"/>
      <c r="SDW2389" s="467"/>
      <c r="SDX2389" s="1055"/>
      <c r="SDY2389" s="695"/>
      <c r="SDZ2389" s="696"/>
      <c r="SEA2389" s="696"/>
      <c r="SEB2389" s="697"/>
      <c r="SEC2389" s="697"/>
      <c r="SED2389" s="473"/>
      <c r="SEE2389" s="470"/>
      <c r="SEF2389" s="470"/>
      <c r="SEG2389" s="470"/>
      <c r="SEH2389" s="677"/>
      <c r="SEI2389" s="470"/>
      <c r="SEJ2389" s="467"/>
      <c r="SEK2389" s="559"/>
      <c r="SEL2389" s="467"/>
      <c r="SEM2389" s="467"/>
      <c r="SEN2389" s="467"/>
      <c r="SEO2389" s="467"/>
      <c r="SEP2389" s="467"/>
      <c r="SEQ2389" s="467"/>
      <c r="SER2389" s="467"/>
      <c r="SES2389" s="467"/>
      <c r="SET2389" s="467"/>
      <c r="SEU2389" s="467"/>
      <c r="SEV2389" s="467"/>
      <c r="SEW2389" s="467"/>
      <c r="SEX2389" s="467"/>
      <c r="SEY2389" s="467"/>
      <c r="SEZ2389" s="467"/>
      <c r="SFA2389" s="467"/>
      <c r="SFB2389" s="467"/>
      <c r="SFC2389" s="467"/>
      <c r="SFD2389" s="467"/>
      <c r="SFE2389" s="467"/>
      <c r="SFF2389" s="467"/>
      <c r="SFG2389" s="467"/>
      <c r="SFH2389" s="1055"/>
      <c r="SFI2389" s="695"/>
      <c r="SFJ2389" s="696"/>
      <c r="SFK2389" s="696"/>
      <c r="SFL2389" s="697"/>
      <c r="SFM2389" s="697"/>
      <c r="SFN2389" s="473"/>
      <c r="SFO2389" s="470"/>
      <c r="SFP2389" s="470"/>
      <c r="SFQ2389" s="470"/>
      <c r="SFR2389" s="677"/>
      <c r="SFS2389" s="470"/>
      <c r="SFT2389" s="467"/>
      <c r="SFU2389" s="559"/>
      <c r="SFV2389" s="467"/>
      <c r="SFW2389" s="467"/>
      <c r="SFX2389" s="467"/>
      <c r="SFY2389" s="467"/>
      <c r="SFZ2389" s="467"/>
      <c r="SGA2389" s="467"/>
      <c r="SGB2389" s="467"/>
      <c r="SGC2389" s="467"/>
      <c r="SGD2389" s="467"/>
      <c r="SGE2389" s="467"/>
      <c r="SGF2389" s="467"/>
      <c r="SGG2389" s="467"/>
      <c r="SGH2389" s="467"/>
      <c r="SGI2389" s="467"/>
      <c r="SGJ2389" s="467"/>
      <c r="SGK2389" s="467"/>
      <c r="SGL2389" s="467"/>
      <c r="SGM2389" s="467"/>
      <c r="SGN2389" s="467"/>
      <c r="SGO2389" s="467"/>
      <c r="SGP2389" s="467"/>
      <c r="SGQ2389" s="467"/>
      <c r="SGR2389" s="1055"/>
      <c r="SGS2389" s="695"/>
      <c r="SGT2389" s="696"/>
      <c r="SGU2389" s="696"/>
      <c r="SGV2389" s="697"/>
      <c r="SGW2389" s="697"/>
      <c r="SGX2389" s="473"/>
      <c r="SGY2389" s="470"/>
      <c r="SGZ2389" s="470"/>
      <c r="SHA2389" s="470"/>
      <c r="SHB2389" s="677"/>
      <c r="SHC2389" s="470"/>
      <c r="SHD2389" s="467"/>
      <c r="SHE2389" s="559"/>
      <c r="SHF2389" s="467"/>
      <c r="SHG2389" s="467"/>
      <c r="SHH2389" s="467"/>
      <c r="SHI2389" s="467"/>
      <c r="SHJ2389" s="467"/>
      <c r="SHK2389" s="467"/>
      <c r="SHL2389" s="467"/>
      <c r="SHM2389" s="467"/>
      <c r="SHN2389" s="467"/>
      <c r="SHO2389" s="467"/>
      <c r="SHP2389" s="467"/>
      <c r="SHQ2389" s="467"/>
      <c r="SHR2389" s="467"/>
      <c r="SHS2389" s="467"/>
      <c r="SHT2389" s="467"/>
      <c r="SHU2389" s="467"/>
      <c r="SHV2389" s="467"/>
      <c r="SHW2389" s="467"/>
      <c r="SHX2389" s="467"/>
      <c r="SHY2389" s="467"/>
      <c r="SHZ2389" s="467"/>
      <c r="SIA2389" s="467"/>
      <c r="SIB2389" s="1055"/>
      <c r="SIC2389" s="695"/>
      <c r="SID2389" s="696"/>
      <c r="SIE2389" s="696"/>
      <c r="SIF2389" s="697"/>
      <c r="SIG2389" s="697"/>
      <c r="SIH2389" s="473"/>
      <c r="SII2389" s="470"/>
      <c r="SIJ2389" s="470"/>
      <c r="SIK2389" s="470"/>
      <c r="SIL2389" s="677"/>
      <c r="SIM2389" s="470"/>
      <c r="SIN2389" s="467"/>
      <c r="SIO2389" s="559"/>
      <c r="SIP2389" s="467"/>
      <c r="SIQ2389" s="467"/>
      <c r="SIR2389" s="467"/>
      <c r="SIS2389" s="467"/>
      <c r="SIT2389" s="467"/>
      <c r="SIU2389" s="467"/>
      <c r="SIV2389" s="467"/>
      <c r="SIW2389" s="467"/>
      <c r="SIX2389" s="467"/>
      <c r="SIY2389" s="467"/>
      <c r="SIZ2389" s="467"/>
      <c r="SJA2389" s="467"/>
      <c r="SJB2389" s="467"/>
      <c r="SJC2389" s="467"/>
      <c r="SJD2389" s="467"/>
      <c r="SJE2389" s="467"/>
      <c r="SJF2389" s="467"/>
      <c r="SJG2389" s="467"/>
      <c r="SJH2389" s="467"/>
      <c r="SJI2389" s="467"/>
      <c r="SJJ2389" s="467"/>
      <c r="SJK2389" s="467"/>
      <c r="SJL2389" s="1055"/>
      <c r="SJM2389" s="695"/>
      <c r="SJN2389" s="696"/>
      <c r="SJO2389" s="696"/>
      <c r="SJP2389" s="697"/>
      <c r="SJQ2389" s="697"/>
      <c r="SJR2389" s="473"/>
      <c r="SJS2389" s="470"/>
      <c r="SJT2389" s="470"/>
      <c r="SJU2389" s="470"/>
      <c r="SJV2389" s="677"/>
      <c r="SJW2389" s="470"/>
      <c r="SJX2389" s="467"/>
      <c r="SJY2389" s="559"/>
      <c r="SJZ2389" s="467"/>
      <c r="SKA2389" s="467"/>
      <c r="SKB2389" s="467"/>
      <c r="SKC2389" s="467"/>
      <c r="SKD2389" s="467"/>
      <c r="SKE2389" s="467"/>
      <c r="SKF2389" s="467"/>
      <c r="SKG2389" s="467"/>
      <c r="SKH2389" s="467"/>
      <c r="SKI2389" s="467"/>
      <c r="SKJ2389" s="467"/>
      <c r="SKK2389" s="467"/>
      <c r="SKL2389" s="467"/>
      <c r="SKM2389" s="467"/>
      <c r="SKN2389" s="467"/>
      <c r="SKO2389" s="467"/>
      <c r="SKP2389" s="467"/>
      <c r="SKQ2389" s="467"/>
      <c r="SKR2389" s="467"/>
      <c r="SKS2389" s="467"/>
      <c r="SKT2389" s="467"/>
      <c r="SKU2389" s="467"/>
      <c r="SKV2389" s="1055"/>
      <c r="SKW2389" s="695"/>
      <c r="SKX2389" s="696"/>
      <c r="SKY2389" s="696"/>
      <c r="SKZ2389" s="697"/>
      <c r="SLA2389" s="697"/>
      <c r="SLB2389" s="473"/>
      <c r="SLC2389" s="470"/>
      <c r="SLD2389" s="470"/>
      <c r="SLE2389" s="470"/>
      <c r="SLF2389" s="677"/>
      <c r="SLG2389" s="470"/>
      <c r="SLH2389" s="467"/>
      <c r="SLI2389" s="559"/>
      <c r="SLJ2389" s="467"/>
      <c r="SLK2389" s="467"/>
      <c r="SLL2389" s="467"/>
      <c r="SLM2389" s="467"/>
      <c r="SLN2389" s="467"/>
      <c r="SLO2389" s="467"/>
      <c r="SLP2389" s="467"/>
      <c r="SLQ2389" s="467"/>
      <c r="SLR2389" s="467"/>
      <c r="SLS2389" s="467"/>
      <c r="SLT2389" s="467"/>
      <c r="SLU2389" s="467"/>
      <c r="SLV2389" s="467"/>
      <c r="SLW2389" s="467"/>
      <c r="SLX2389" s="467"/>
      <c r="SLY2389" s="467"/>
      <c r="SLZ2389" s="467"/>
      <c r="SMA2389" s="467"/>
      <c r="SMB2389" s="467"/>
      <c r="SMC2389" s="467"/>
      <c r="SMD2389" s="467"/>
      <c r="SME2389" s="467"/>
      <c r="SMF2389" s="1055"/>
      <c r="SMG2389" s="695"/>
      <c r="SMH2389" s="696"/>
      <c r="SMI2389" s="696"/>
      <c r="SMJ2389" s="697"/>
      <c r="SMK2389" s="697"/>
      <c r="SML2389" s="473"/>
      <c r="SMM2389" s="470"/>
      <c r="SMN2389" s="470"/>
      <c r="SMO2389" s="470"/>
      <c r="SMP2389" s="677"/>
      <c r="SMQ2389" s="470"/>
      <c r="SMR2389" s="467"/>
      <c r="SMS2389" s="559"/>
      <c r="SMT2389" s="467"/>
      <c r="SMU2389" s="467"/>
      <c r="SMV2389" s="467"/>
      <c r="SMW2389" s="467"/>
      <c r="SMX2389" s="467"/>
      <c r="SMY2389" s="467"/>
      <c r="SMZ2389" s="467"/>
      <c r="SNA2389" s="467"/>
      <c r="SNB2389" s="467"/>
      <c r="SNC2389" s="467"/>
      <c r="SND2389" s="467"/>
      <c r="SNE2389" s="467"/>
      <c r="SNF2389" s="467"/>
      <c r="SNG2389" s="467"/>
      <c r="SNH2389" s="467"/>
      <c r="SNI2389" s="467"/>
      <c r="SNJ2389" s="467"/>
      <c r="SNK2389" s="467"/>
      <c r="SNL2389" s="467"/>
      <c r="SNM2389" s="467"/>
      <c r="SNN2389" s="467"/>
      <c r="SNO2389" s="467"/>
      <c r="SNP2389" s="1055"/>
      <c r="SNQ2389" s="695"/>
      <c r="SNR2389" s="696"/>
      <c r="SNS2389" s="696"/>
      <c r="SNT2389" s="697"/>
      <c r="SNU2389" s="697"/>
      <c r="SNV2389" s="473"/>
      <c r="SNW2389" s="470"/>
      <c r="SNX2389" s="470"/>
      <c r="SNY2389" s="470"/>
      <c r="SNZ2389" s="677"/>
      <c r="SOA2389" s="470"/>
      <c r="SOB2389" s="467"/>
      <c r="SOC2389" s="559"/>
      <c r="SOD2389" s="467"/>
      <c r="SOE2389" s="467"/>
      <c r="SOF2389" s="467"/>
      <c r="SOG2389" s="467"/>
      <c r="SOH2389" s="467"/>
      <c r="SOI2389" s="467"/>
      <c r="SOJ2389" s="467"/>
      <c r="SOK2389" s="467"/>
      <c r="SOL2389" s="467"/>
      <c r="SOM2389" s="467"/>
      <c r="SON2389" s="467"/>
      <c r="SOO2389" s="467"/>
      <c r="SOP2389" s="467"/>
      <c r="SOQ2389" s="467"/>
      <c r="SOR2389" s="467"/>
      <c r="SOS2389" s="467"/>
      <c r="SOT2389" s="467"/>
      <c r="SOU2389" s="467"/>
      <c r="SOV2389" s="467"/>
      <c r="SOW2389" s="467"/>
      <c r="SOX2389" s="467"/>
      <c r="SOY2389" s="467"/>
      <c r="SOZ2389" s="1055"/>
      <c r="SPA2389" s="695"/>
      <c r="SPB2389" s="696"/>
      <c r="SPC2389" s="696"/>
      <c r="SPD2389" s="697"/>
      <c r="SPE2389" s="697"/>
      <c r="SPF2389" s="473"/>
      <c r="SPG2389" s="470"/>
      <c r="SPH2389" s="470"/>
      <c r="SPI2389" s="470"/>
      <c r="SPJ2389" s="677"/>
      <c r="SPK2389" s="470"/>
      <c r="SPL2389" s="467"/>
      <c r="SPM2389" s="559"/>
      <c r="SPN2389" s="467"/>
      <c r="SPO2389" s="467"/>
      <c r="SPP2389" s="467"/>
      <c r="SPQ2389" s="467"/>
      <c r="SPR2389" s="467"/>
      <c r="SPS2389" s="467"/>
      <c r="SPT2389" s="467"/>
      <c r="SPU2389" s="467"/>
      <c r="SPV2389" s="467"/>
      <c r="SPW2389" s="467"/>
      <c r="SPX2389" s="467"/>
      <c r="SPY2389" s="467"/>
      <c r="SPZ2389" s="467"/>
      <c r="SQA2389" s="467"/>
      <c r="SQB2389" s="467"/>
      <c r="SQC2389" s="467"/>
      <c r="SQD2389" s="467"/>
      <c r="SQE2389" s="467"/>
      <c r="SQF2389" s="467"/>
      <c r="SQG2389" s="467"/>
      <c r="SQH2389" s="467"/>
      <c r="SQI2389" s="467"/>
      <c r="SQJ2389" s="1055"/>
      <c r="SQK2389" s="695"/>
      <c r="SQL2389" s="696"/>
      <c r="SQM2389" s="696"/>
      <c r="SQN2389" s="697"/>
      <c r="SQO2389" s="697"/>
      <c r="SQP2389" s="473"/>
      <c r="SQQ2389" s="470"/>
      <c r="SQR2389" s="470"/>
      <c r="SQS2389" s="470"/>
      <c r="SQT2389" s="677"/>
      <c r="SQU2389" s="470"/>
      <c r="SQV2389" s="467"/>
      <c r="SQW2389" s="559"/>
      <c r="SQX2389" s="467"/>
      <c r="SQY2389" s="467"/>
      <c r="SQZ2389" s="467"/>
      <c r="SRA2389" s="467"/>
      <c r="SRB2389" s="467"/>
      <c r="SRC2389" s="467"/>
      <c r="SRD2389" s="467"/>
      <c r="SRE2389" s="467"/>
      <c r="SRF2389" s="467"/>
      <c r="SRG2389" s="467"/>
      <c r="SRH2389" s="467"/>
      <c r="SRI2389" s="467"/>
      <c r="SRJ2389" s="467"/>
      <c r="SRK2389" s="467"/>
      <c r="SRL2389" s="467"/>
      <c r="SRM2389" s="467"/>
      <c r="SRN2389" s="467"/>
      <c r="SRO2389" s="467"/>
      <c r="SRP2389" s="467"/>
      <c r="SRQ2389" s="467"/>
      <c r="SRR2389" s="467"/>
      <c r="SRS2389" s="467"/>
      <c r="SRT2389" s="1055"/>
      <c r="SRU2389" s="695"/>
      <c r="SRV2389" s="696"/>
      <c r="SRW2389" s="696"/>
      <c r="SRX2389" s="697"/>
      <c r="SRY2389" s="697"/>
      <c r="SRZ2389" s="473"/>
      <c r="SSA2389" s="470"/>
      <c r="SSB2389" s="470"/>
      <c r="SSC2389" s="470"/>
      <c r="SSD2389" s="677"/>
      <c r="SSE2389" s="470"/>
      <c r="SSF2389" s="467"/>
      <c r="SSG2389" s="559"/>
      <c r="SSH2389" s="467"/>
      <c r="SSI2389" s="467"/>
      <c r="SSJ2389" s="467"/>
      <c r="SSK2389" s="467"/>
      <c r="SSL2389" s="467"/>
      <c r="SSM2389" s="467"/>
      <c r="SSN2389" s="467"/>
      <c r="SSO2389" s="467"/>
      <c r="SSP2389" s="467"/>
      <c r="SSQ2389" s="467"/>
      <c r="SSR2389" s="467"/>
      <c r="SSS2389" s="467"/>
      <c r="SST2389" s="467"/>
      <c r="SSU2389" s="467"/>
      <c r="SSV2389" s="467"/>
      <c r="SSW2389" s="467"/>
      <c r="SSX2389" s="467"/>
      <c r="SSY2389" s="467"/>
      <c r="SSZ2389" s="467"/>
      <c r="STA2389" s="467"/>
      <c r="STB2389" s="467"/>
      <c r="STC2389" s="467"/>
      <c r="STD2389" s="1055"/>
      <c r="STE2389" s="695"/>
      <c r="STF2389" s="696"/>
      <c r="STG2389" s="696"/>
      <c r="STH2389" s="697"/>
      <c r="STI2389" s="697"/>
      <c r="STJ2389" s="473"/>
      <c r="STK2389" s="470"/>
      <c r="STL2389" s="470"/>
      <c r="STM2389" s="470"/>
      <c r="STN2389" s="677"/>
      <c r="STO2389" s="470"/>
      <c r="STP2389" s="467"/>
      <c r="STQ2389" s="559"/>
      <c r="STR2389" s="467"/>
      <c r="STS2389" s="467"/>
      <c r="STT2389" s="467"/>
      <c r="STU2389" s="467"/>
      <c r="STV2389" s="467"/>
      <c r="STW2389" s="467"/>
      <c r="STX2389" s="467"/>
      <c r="STY2389" s="467"/>
      <c r="STZ2389" s="467"/>
      <c r="SUA2389" s="467"/>
      <c r="SUB2389" s="467"/>
      <c r="SUC2389" s="467"/>
      <c r="SUD2389" s="467"/>
      <c r="SUE2389" s="467"/>
      <c r="SUF2389" s="467"/>
      <c r="SUG2389" s="467"/>
      <c r="SUH2389" s="467"/>
      <c r="SUI2389" s="467"/>
      <c r="SUJ2389" s="467"/>
      <c r="SUK2389" s="467"/>
      <c r="SUL2389" s="467"/>
      <c r="SUM2389" s="467"/>
      <c r="SUN2389" s="1055"/>
      <c r="SUO2389" s="695"/>
      <c r="SUP2389" s="696"/>
      <c r="SUQ2389" s="696"/>
      <c r="SUR2389" s="697"/>
      <c r="SUS2389" s="697"/>
      <c r="SUT2389" s="473"/>
      <c r="SUU2389" s="470"/>
      <c r="SUV2389" s="470"/>
      <c r="SUW2389" s="470"/>
      <c r="SUX2389" s="677"/>
      <c r="SUY2389" s="470"/>
      <c r="SUZ2389" s="467"/>
      <c r="SVA2389" s="559"/>
      <c r="SVB2389" s="467"/>
      <c r="SVC2389" s="467"/>
      <c r="SVD2389" s="467"/>
      <c r="SVE2389" s="467"/>
      <c r="SVF2389" s="467"/>
      <c r="SVG2389" s="467"/>
      <c r="SVH2389" s="467"/>
      <c r="SVI2389" s="467"/>
      <c r="SVJ2389" s="467"/>
      <c r="SVK2389" s="467"/>
      <c r="SVL2389" s="467"/>
      <c r="SVM2389" s="467"/>
      <c r="SVN2389" s="467"/>
      <c r="SVO2389" s="467"/>
      <c r="SVP2389" s="467"/>
      <c r="SVQ2389" s="467"/>
      <c r="SVR2389" s="467"/>
      <c r="SVS2389" s="467"/>
      <c r="SVT2389" s="467"/>
      <c r="SVU2389" s="467"/>
      <c r="SVV2389" s="467"/>
      <c r="SVW2389" s="467"/>
      <c r="SVX2389" s="1055"/>
      <c r="SVY2389" s="695"/>
      <c r="SVZ2389" s="696"/>
      <c r="SWA2389" s="696"/>
      <c r="SWB2389" s="697"/>
      <c r="SWC2389" s="697"/>
      <c r="SWD2389" s="473"/>
      <c r="SWE2389" s="470"/>
      <c r="SWF2389" s="470"/>
      <c r="SWG2389" s="470"/>
      <c r="SWH2389" s="677"/>
      <c r="SWI2389" s="470"/>
      <c r="SWJ2389" s="467"/>
      <c r="SWK2389" s="559"/>
      <c r="SWL2389" s="467"/>
      <c r="SWM2389" s="467"/>
      <c r="SWN2389" s="467"/>
      <c r="SWO2389" s="467"/>
      <c r="SWP2389" s="467"/>
      <c r="SWQ2389" s="467"/>
      <c r="SWR2389" s="467"/>
      <c r="SWS2389" s="467"/>
      <c r="SWT2389" s="467"/>
      <c r="SWU2389" s="467"/>
      <c r="SWV2389" s="467"/>
      <c r="SWW2389" s="467"/>
      <c r="SWX2389" s="467"/>
      <c r="SWY2389" s="467"/>
      <c r="SWZ2389" s="467"/>
      <c r="SXA2389" s="467"/>
      <c r="SXB2389" s="467"/>
      <c r="SXC2389" s="467"/>
      <c r="SXD2389" s="467"/>
      <c r="SXE2389" s="467"/>
      <c r="SXF2389" s="467"/>
      <c r="SXG2389" s="467"/>
      <c r="SXH2389" s="1055"/>
      <c r="SXI2389" s="695"/>
      <c r="SXJ2389" s="696"/>
      <c r="SXK2389" s="696"/>
      <c r="SXL2389" s="697"/>
      <c r="SXM2389" s="697"/>
      <c r="SXN2389" s="473"/>
      <c r="SXO2389" s="470"/>
      <c r="SXP2389" s="470"/>
      <c r="SXQ2389" s="470"/>
      <c r="SXR2389" s="677"/>
      <c r="SXS2389" s="470"/>
      <c r="SXT2389" s="467"/>
      <c r="SXU2389" s="559"/>
      <c r="SXV2389" s="467"/>
      <c r="SXW2389" s="467"/>
      <c r="SXX2389" s="467"/>
      <c r="SXY2389" s="467"/>
      <c r="SXZ2389" s="467"/>
      <c r="SYA2389" s="467"/>
      <c r="SYB2389" s="467"/>
      <c r="SYC2389" s="467"/>
      <c r="SYD2389" s="467"/>
      <c r="SYE2389" s="467"/>
      <c r="SYF2389" s="467"/>
      <c r="SYG2389" s="467"/>
      <c r="SYH2389" s="467"/>
      <c r="SYI2389" s="467"/>
      <c r="SYJ2389" s="467"/>
      <c r="SYK2389" s="467"/>
      <c r="SYL2389" s="467"/>
      <c r="SYM2389" s="467"/>
      <c r="SYN2389" s="467"/>
      <c r="SYO2389" s="467"/>
      <c r="SYP2389" s="467"/>
      <c r="SYQ2389" s="467"/>
      <c r="SYR2389" s="1055"/>
      <c r="SYS2389" s="695"/>
      <c r="SYT2389" s="696"/>
      <c r="SYU2389" s="696"/>
      <c r="SYV2389" s="697"/>
      <c r="SYW2389" s="697"/>
      <c r="SYX2389" s="473"/>
      <c r="SYY2389" s="470"/>
      <c r="SYZ2389" s="470"/>
      <c r="SZA2389" s="470"/>
      <c r="SZB2389" s="677"/>
      <c r="SZC2389" s="470"/>
      <c r="SZD2389" s="467"/>
      <c r="SZE2389" s="559"/>
      <c r="SZF2389" s="467"/>
      <c r="SZG2389" s="467"/>
      <c r="SZH2389" s="467"/>
      <c r="SZI2389" s="467"/>
      <c r="SZJ2389" s="467"/>
      <c r="SZK2389" s="467"/>
      <c r="SZL2389" s="467"/>
      <c r="SZM2389" s="467"/>
      <c r="SZN2389" s="467"/>
      <c r="SZO2389" s="467"/>
      <c r="SZP2389" s="467"/>
      <c r="SZQ2389" s="467"/>
      <c r="SZR2389" s="467"/>
      <c r="SZS2389" s="467"/>
      <c r="SZT2389" s="467"/>
      <c r="SZU2389" s="467"/>
      <c r="SZV2389" s="467"/>
      <c r="SZW2389" s="467"/>
      <c r="SZX2389" s="467"/>
      <c r="SZY2389" s="467"/>
      <c r="SZZ2389" s="467"/>
      <c r="TAA2389" s="467"/>
      <c r="TAB2389" s="1055"/>
      <c r="TAC2389" s="695"/>
      <c r="TAD2389" s="696"/>
      <c r="TAE2389" s="696"/>
      <c r="TAF2389" s="697"/>
      <c r="TAG2389" s="697"/>
      <c r="TAH2389" s="473"/>
      <c r="TAI2389" s="470"/>
      <c r="TAJ2389" s="470"/>
      <c r="TAK2389" s="470"/>
      <c r="TAL2389" s="677"/>
      <c r="TAM2389" s="470"/>
      <c r="TAN2389" s="467"/>
      <c r="TAO2389" s="559"/>
      <c r="TAP2389" s="467"/>
      <c r="TAQ2389" s="467"/>
      <c r="TAR2389" s="467"/>
      <c r="TAS2389" s="467"/>
      <c r="TAT2389" s="467"/>
      <c r="TAU2389" s="467"/>
      <c r="TAV2389" s="467"/>
      <c r="TAW2389" s="467"/>
      <c r="TAX2389" s="467"/>
      <c r="TAY2389" s="467"/>
      <c r="TAZ2389" s="467"/>
      <c r="TBA2389" s="467"/>
      <c r="TBB2389" s="467"/>
      <c r="TBC2389" s="467"/>
      <c r="TBD2389" s="467"/>
      <c r="TBE2389" s="467"/>
      <c r="TBF2389" s="467"/>
      <c r="TBG2389" s="467"/>
      <c r="TBH2389" s="467"/>
      <c r="TBI2389" s="467"/>
      <c r="TBJ2389" s="467"/>
      <c r="TBK2389" s="467"/>
      <c r="TBL2389" s="1055"/>
      <c r="TBM2389" s="695"/>
      <c r="TBN2389" s="696"/>
      <c r="TBO2389" s="696"/>
      <c r="TBP2389" s="697"/>
      <c r="TBQ2389" s="697"/>
      <c r="TBR2389" s="473"/>
      <c r="TBS2389" s="470"/>
      <c r="TBT2389" s="470"/>
      <c r="TBU2389" s="470"/>
      <c r="TBV2389" s="677"/>
      <c r="TBW2389" s="470"/>
      <c r="TBX2389" s="467"/>
      <c r="TBY2389" s="559"/>
      <c r="TBZ2389" s="467"/>
      <c r="TCA2389" s="467"/>
      <c r="TCB2389" s="467"/>
      <c r="TCC2389" s="467"/>
      <c r="TCD2389" s="467"/>
      <c r="TCE2389" s="467"/>
      <c r="TCF2389" s="467"/>
      <c r="TCG2389" s="467"/>
      <c r="TCH2389" s="467"/>
      <c r="TCI2389" s="467"/>
      <c r="TCJ2389" s="467"/>
      <c r="TCK2389" s="467"/>
      <c r="TCL2389" s="467"/>
      <c r="TCM2389" s="467"/>
      <c r="TCN2389" s="467"/>
      <c r="TCO2389" s="467"/>
      <c r="TCP2389" s="467"/>
      <c r="TCQ2389" s="467"/>
      <c r="TCR2389" s="467"/>
      <c r="TCS2389" s="467"/>
      <c r="TCT2389" s="467"/>
      <c r="TCU2389" s="467"/>
      <c r="TCV2389" s="1055"/>
      <c r="TCW2389" s="695"/>
      <c r="TCX2389" s="696"/>
      <c r="TCY2389" s="696"/>
      <c r="TCZ2389" s="697"/>
      <c r="TDA2389" s="697"/>
      <c r="TDB2389" s="473"/>
      <c r="TDC2389" s="470"/>
      <c r="TDD2389" s="470"/>
      <c r="TDE2389" s="470"/>
      <c r="TDF2389" s="677"/>
      <c r="TDG2389" s="470"/>
      <c r="TDH2389" s="467"/>
      <c r="TDI2389" s="559"/>
      <c r="TDJ2389" s="467"/>
      <c r="TDK2389" s="467"/>
      <c r="TDL2389" s="467"/>
      <c r="TDM2389" s="467"/>
      <c r="TDN2389" s="467"/>
      <c r="TDO2389" s="467"/>
      <c r="TDP2389" s="467"/>
      <c r="TDQ2389" s="467"/>
      <c r="TDR2389" s="467"/>
      <c r="TDS2389" s="467"/>
      <c r="TDT2389" s="467"/>
      <c r="TDU2389" s="467"/>
      <c r="TDV2389" s="467"/>
      <c r="TDW2389" s="467"/>
      <c r="TDX2389" s="467"/>
      <c r="TDY2389" s="467"/>
      <c r="TDZ2389" s="467"/>
      <c r="TEA2389" s="467"/>
      <c r="TEB2389" s="467"/>
      <c r="TEC2389" s="467"/>
      <c r="TED2389" s="467"/>
      <c r="TEE2389" s="467"/>
      <c r="TEF2389" s="1055"/>
      <c r="TEG2389" s="695"/>
      <c r="TEH2389" s="696"/>
      <c r="TEI2389" s="696"/>
      <c r="TEJ2389" s="697"/>
      <c r="TEK2389" s="697"/>
      <c r="TEL2389" s="473"/>
      <c r="TEM2389" s="470"/>
      <c r="TEN2389" s="470"/>
      <c r="TEO2389" s="470"/>
      <c r="TEP2389" s="677"/>
      <c r="TEQ2389" s="470"/>
      <c r="TER2389" s="467"/>
      <c r="TES2389" s="559"/>
      <c r="TET2389" s="467"/>
      <c r="TEU2389" s="467"/>
      <c r="TEV2389" s="467"/>
      <c r="TEW2389" s="467"/>
      <c r="TEX2389" s="467"/>
      <c r="TEY2389" s="467"/>
      <c r="TEZ2389" s="467"/>
      <c r="TFA2389" s="467"/>
      <c r="TFB2389" s="467"/>
      <c r="TFC2389" s="467"/>
      <c r="TFD2389" s="467"/>
      <c r="TFE2389" s="467"/>
      <c r="TFF2389" s="467"/>
      <c r="TFG2389" s="467"/>
      <c r="TFH2389" s="467"/>
      <c r="TFI2389" s="467"/>
      <c r="TFJ2389" s="467"/>
      <c r="TFK2389" s="467"/>
      <c r="TFL2389" s="467"/>
      <c r="TFM2389" s="467"/>
      <c r="TFN2389" s="467"/>
      <c r="TFO2389" s="467"/>
      <c r="TFP2389" s="1055"/>
      <c r="TFQ2389" s="695"/>
      <c r="TFR2389" s="696"/>
      <c r="TFS2389" s="696"/>
      <c r="TFT2389" s="697"/>
      <c r="TFU2389" s="697"/>
      <c r="TFV2389" s="473"/>
      <c r="TFW2389" s="470"/>
      <c r="TFX2389" s="470"/>
      <c r="TFY2389" s="470"/>
      <c r="TFZ2389" s="677"/>
      <c r="TGA2389" s="470"/>
      <c r="TGB2389" s="467"/>
      <c r="TGC2389" s="559"/>
      <c r="TGD2389" s="467"/>
      <c r="TGE2389" s="467"/>
      <c r="TGF2389" s="467"/>
      <c r="TGG2389" s="467"/>
      <c r="TGH2389" s="467"/>
      <c r="TGI2389" s="467"/>
      <c r="TGJ2389" s="467"/>
      <c r="TGK2389" s="467"/>
      <c r="TGL2389" s="467"/>
      <c r="TGM2389" s="467"/>
      <c r="TGN2389" s="467"/>
      <c r="TGO2389" s="467"/>
      <c r="TGP2389" s="467"/>
      <c r="TGQ2389" s="467"/>
      <c r="TGR2389" s="467"/>
      <c r="TGS2389" s="467"/>
      <c r="TGT2389" s="467"/>
      <c r="TGU2389" s="467"/>
      <c r="TGV2389" s="467"/>
      <c r="TGW2389" s="467"/>
      <c r="TGX2389" s="467"/>
      <c r="TGY2389" s="467"/>
      <c r="TGZ2389" s="1055"/>
      <c r="THA2389" s="695"/>
      <c r="THB2389" s="696"/>
      <c r="THC2389" s="696"/>
      <c r="THD2389" s="697"/>
      <c r="THE2389" s="697"/>
      <c r="THF2389" s="473"/>
      <c r="THG2389" s="470"/>
      <c r="THH2389" s="470"/>
      <c r="THI2389" s="470"/>
      <c r="THJ2389" s="677"/>
      <c r="THK2389" s="470"/>
      <c r="THL2389" s="467"/>
      <c r="THM2389" s="559"/>
      <c r="THN2389" s="467"/>
      <c r="THO2389" s="467"/>
      <c r="THP2389" s="467"/>
      <c r="THQ2389" s="467"/>
      <c r="THR2389" s="467"/>
      <c r="THS2389" s="467"/>
      <c r="THT2389" s="467"/>
      <c r="THU2389" s="467"/>
      <c r="THV2389" s="467"/>
      <c r="THW2389" s="467"/>
      <c r="THX2389" s="467"/>
      <c r="THY2389" s="467"/>
      <c r="THZ2389" s="467"/>
      <c r="TIA2389" s="467"/>
      <c r="TIB2389" s="467"/>
      <c r="TIC2389" s="467"/>
      <c r="TID2389" s="467"/>
      <c r="TIE2389" s="467"/>
      <c r="TIF2389" s="467"/>
      <c r="TIG2389" s="467"/>
      <c r="TIH2389" s="467"/>
      <c r="TII2389" s="467"/>
      <c r="TIJ2389" s="1055"/>
      <c r="TIK2389" s="695"/>
      <c r="TIL2389" s="696"/>
      <c r="TIM2389" s="696"/>
      <c r="TIN2389" s="697"/>
      <c r="TIO2389" s="697"/>
      <c r="TIP2389" s="473"/>
      <c r="TIQ2389" s="470"/>
      <c r="TIR2389" s="470"/>
      <c r="TIS2389" s="470"/>
      <c r="TIT2389" s="677"/>
      <c r="TIU2389" s="470"/>
      <c r="TIV2389" s="467"/>
      <c r="TIW2389" s="559"/>
      <c r="TIX2389" s="467"/>
      <c r="TIY2389" s="467"/>
      <c r="TIZ2389" s="467"/>
      <c r="TJA2389" s="467"/>
      <c r="TJB2389" s="467"/>
      <c r="TJC2389" s="467"/>
      <c r="TJD2389" s="467"/>
      <c r="TJE2389" s="467"/>
      <c r="TJF2389" s="467"/>
      <c r="TJG2389" s="467"/>
      <c r="TJH2389" s="467"/>
      <c r="TJI2389" s="467"/>
      <c r="TJJ2389" s="467"/>
      <c r="TJK2389" s="467"/>
      <c r="TJL2389" s="467"/>
      <c r="TJM2389" s="467"/>
      <c r="TJN2389" s="467"/>
      <c r="TJO2389" s="467"/>
      <c r="TJP2389" s="467"/>
      <c r="TJQ2389" s="467"/>
      <c r="TJR2389" s="467"/>
      <c r="TJS2389" s="467"/>
      <c r="TJT2389" s="1055"/>
      <c r="TJU2389" s="695"/>
      <c r="TJV2389" s="696"/>
      <c r="TJW2389" s="696"/>
      <c r="TJX2389" s="697"/>
      <c r="TJY2389" s="697"/>
      <c r="TJZ2389" s="473"/>
      <c r="TKA2389" s="470"/>
      <c r="TKB2389" s="470"/>
      <c r="TKC2389" s="470"/>
      <c r="TKD2389" s="677"/>
      <c r="TKE2389" s="470"/>
      <c r="TKF2389" s="467"/>
      <c r="TKG2389" s="559"/>
      <c r="TKH2389" s="467"/>
      <c r="TKI2389" s="467"/>
      <c r="TKJ2389" s="467"/>
      <c r="TKK2389" s="467"/>
      <c r="TKL2389" s="467"/>
      <c r="TKM2389" s="467"/>
      <c r="TKN2389" s="467"/>
      <c r="TKO2389" s="467"/>
      <c r="TKP2389" s="467"/>
      <c r="TKQ2389" s="467"/>
      <c r="TKR2389" s="467"/>
      <c r="TKS2389" s="467"/>
      <c r="TKT2389" s="467"/>
      <c r="TKU2389" s="467"/>
      <c r="TKV2389" s="467"/>
      <c r="TKW2389" s="467"/>
      <c r="TKX2389" s="467"/>
      <c r="TKY2389" s="467"/>
      <c r="TKZ2389" s="467"/>
      <c r="TLA2389" s="467"/>
      <c r="TLB2389" s="467"/>
      <c r="TLC2389" s="467"/>
      <c r="TLD2389" s="1055"/>
      <c r="TLE2389" s="695"/>
      <c r="TLF2389" s="696"/>
      <c r="TLG2389" s="696"/>
      <c r="TLH2389" s="697"/>
      <c r="TLI2389" s="697"/>
      <c r="TLJ2389" s="473"/>
      <c r="TLK2389" s="470"/>
      <c r="TLL2389" s="470"/>
      <c r="TLM2389" s="470"/>
      <c r="TLN2389" s="677"/>
      <c r="TLO2389" s="470"/>
      <c r="TLP2389" s="467"/>
      <c r="TLQ2389" s="559"/>
      <c r="TLR2389" s="467"/>
      <c r="TLS2389" s="467"/>
      <c r="TLT2389" s="467"/>
      <c r="TLU2389" s="467"/>
      <c r="TLV2389" s="467"/>
      <c r="TLW2389" s="467"/>
      <c r="TLX2389" s="467"/>
      <c r="TLY2389" s="467"/>
      <c r="TLZ2389" s="467"/>
      <c r="TMA2389" s="467"/>
      <c r="TMB2389" s="467"/>
      <c r="TMC2389" s="467"/>
      <c r="TMD2389" s="467"/>
      <c r="TME2389" s="467"/>
      <c r="TMF2389" s="467"/>
      <c r="TMG2389" s="467"/>
      <c r="TMH2389" s="467"/>
      <c r="TMI2389" s="467"/>
      <c r="TMJ2389" s="467"/>
      <c r="TMK2389" s="467"/>
      <c r="TML2389" s="467"/>
      <c r="TMM2389" s="467"/>
      <c r="TMN2389" s="1055"/>
      <c r="TMO2389" s="695"/>
      <c r="TMP2389" s="696"/>
      <c r="TMQ2389" s="696"/>
      <c r="TMR2389" s="697"/>
      <c r="TMS2389" s="697"/>
      <c r="TMT2389" s="473"/>
      <c r="TMU2389" s="470"/>
      <c r="TMV2389" s="470"/>
      <c r="TMW2389" s="470"/>
      <c r="TMX2389" s="677"/>
      <c r="TMY2389" s="470"/>
      <c r="TMZ2389" s="467"/>
      <c r="TNA2389" s="559"/>
      <c r="TNB2389" s="467"/>
      <c r="TNC2389" s="467"/>
      <c r="TND2389" s="467"/>
      <c r="TNE2389" s="467"/>
      <c r="TNF2389" s="467"/>
      <c r="TNG2389" s="467"/>
      <c r="TNH2389" s="467"/>
      <c r="TNI2389" s="467"/>
      <c r="TNJ2389" s="467"/>
      <c r="TNK2389" s="467"/>
      <c r="TNL2389" s="467"/>
      <c r="TNM2389" s="467"/>
      <c r="TNN2389" s="467"/>
      <c r="TNO2389" s="467"/>
      <c r="TNP2389" s="467"/>
      <c r="TNQ2389" s="467"/>
      <c r="TNR2389" s="467"/>
      <c r="TNS2389" s="467"/>
      <c r="TNT2389" s="467"/>
      <c r="TNU2389" s="467"/>
      <c r="TNV2389" s="467"/>
      <c r="TNW2389" s="467"/>
      <c r="TNX2389" s="1055"/>
      <c r="TNY2389" s="695"/>
      <c r="TNZ2389" s="696"/>
      <c r="TOA2389" s="696"/>
      <c r="TOB2389" s="697"/>
      <c r="TOC2389" s="697"/>
      <c r="TOD2389" s="473"/>
      <c r="TOE2389" s="470"/>
      <c r="TOF2389" s="470"/>
      <c r="TOG2389" s="470"/>
      <c r="TOH2389" s="677"/>
      <c r="TOI2389" s="470"/>
      <c r="TOJ2389" s="467"/>
      <c r="TOK2389" s="559"/>
      <c r="TOL2389" s="467"/>
      <c r="TOM2389" s="467"/>
      <c r="TON2389" s="467"/>
      <c r="TOO2389" s="467"/>
      <c r="TOP2389" s="467"/>
      <c r="TOQ2389" s="467"/>
      <c r="TOR2389" s="467"/>
      <c r="TOS2389" s="467"/>
      <c r="TOT2389" s="467"/>
      <c r="TOU2389" s="467"/>
      <c r="TOV2389" s="467"/>
      <c r="TOW2389" s="467"/>
      <c r="TOX2389" s="467"/>
      <c r="TOY2389" s="467"/>
      <c r="TOZ2389" s="467"/>
      <c r="TPA2389" s="467"/>
      <c r="TPB2389" s="467"/>
      <c r="TPC2389" s="467"/>
      <c r="TPD2389" s="467"/>
      <c r="TPE2389" s="467"/>
      <c r="TPF2389" s="467"/>
      <c r="TPG2389" s="467"/>
      <c r="TPH2389" s="1055"/>
      <c r="TPI2389" s="695"/>
      <c r="TPJ2389" s="696"/>
      <c r="TPK2389" s="696"/>
      <c r="TPL2389" s="697"/>
      <c r="TPM2389" s="697"/>
      <c r="TPN2389" s="473"/>
      <c r="TPO2389" s="470"/>
      <c r="TPP2389" s="470"/>
      <c r="TPQ2389" s="470"/>
      <c r="TPR2389" s="677"/>
      <c r="TPS2389" s="470"/>
      <c r="TPT2389" s="467"/>
      <c r="TPU2389" s="559"/>
      <c r="TPV2389" s="467"/>
      <c r="TPW2389" s="467"/>
      <c r="TPX2389" s="467"/>
      <c r="TPY2389" s="467"/>
      <c r="TPZ2389" s="467"/>
      <c r="TQA2389" s="467"/>
      <c r="TQB2389" s="467"/>
      <c r="TQC2389" s="467"/>
      <c r="TQD2389" s="467"/>
      <c r="TQE2389" s="467"/>
      <c r="TQF2389" s="467"/>
      <c r="TQG2389" s="467"/>
      <c r="TQH2389" s="467"/>
      <c r="TQI2389" s="467"/>
      <c r="TQJ2389" s="467"/>
      <c r="TQK2389" s="467"/>
      <c r="TQL2389" s="467"/>
      <c r="TQM2389" s="467"/>
      <c r="TQN2389" s="467"/>
      <c r="TQO2389" s="467"/>
      <c r="TQP2389" s="467"/>
      <c r="TQQ2389" s="467"/>
      <c r="TQR2389" s="1055"/>
      <c r="TQS2389" s="695"/>
      <c r="TQT2389" s="696"/>
      <c r="TQU2389" s="696"/>
      <c r="TQV2389" s="697"/>
      <c r="TQW2389" s="697"/>
      <c r="TQX2389" s="473"/>
      <c r="TQY2389" s="470"/>
      <c r="TQZ2389" s="470"/>
      <c r="TRA2389" s="470"/>
      <c r="TRB2389" s="677"/>
      <c r="TRC2389" s="470"/>
      <c r="TRD2389" s="467"/>
      <c r="TRE2389" s="559"/>
      <c r="TRF2389" s="467"/>
      <c r="TRG2389" s="467"/>
      <c r="TRH2389" s="467"/>
      <c r="TRI2389" s="467"/>
      <c r="TRJ2389" s="467"/>
      <c r="TRK2389" s="467"/>
      <c r="TRL2389" s="467"/>
      <c r="TRM2389" s="467"/>
      <c r="TRN2389" s="467"/>
      <c r="TRO2389" s="467"/>
      <c r="TRP2389" s="467"/>
      <c r="TRQ2389" s="467"/>
      <c r="TRR2389" s="467"/>
      <c r="TRS2389" s="467"/>
      <c r="TRT2389" s="467"/>
      <c r="TRU2389" s="467"/>
      <c r="TRV2389" s="467"/>
      <c r="TRW2389" s="467"/>
      <c r="TRX2389" s="467"/>
      <c r="TRY2389" s="467"/>
      <c r="TRZ2389" s="467"/>
      <c r="TSA2389" s="467"/>
      <c r="TSB2389" s="1055"/>
      <c r="TSC2389" s="695"/>
      <c r="TSD2389" s="696"/>
      <c r="TSE2389" s="696"/>
      <c r="TSF2389" s="697"/>
      <c r="TSG2389" s="697"/>
      <c r="TSH2389" s="473"/>
      <c r="TSI2389" s="470"/>
      <c r="TSJ2389" s="470"/>
      <c r="TSK2389" s="470"/>
      <c r="TSL2389" s="677"/>
      <c r="TSM2389" s="470"/>
      <c r="TSN2389" s="467"/>
      <c r="TSO2389" s="559"/>
      <c r="TSP2389" s="467"/>
      <c r="TSQ2389" s="467"/>
      <c r="TSR2389" s="467"/>
      <c r="TSS2389" s="467"/>
      <c r="TST2389" s="467"/>
      <c r="TSU2389" s="467"/>
      <c r="TSV2389" s="467"/>
      <c r="TSW2389" s="467"/>
      <c r="TSX2389" s="467"/>
      <c r="TSY2389" s="467"/>
      <c r="TSZ2389" s="467"/>
      <c r="TTA2389" s="467"/>
      <c r="TTB2389" s="467"/>
      <c r="TTC2389" s="467"/>
      <c r="TTD2389" s="467"/>
      <c r="TTE2389" s="467"/>
      <c r="TTF2389" s="467"/>
      <c r="TTG2389" s="467"/>
      <c r="TTH2389" s="467"/>
      <c r="TTI2389" s="467"/>
      <c r="TTJ2389" s="467"/>
      <c r="TTK2389" s="467"/>
      <c r="TTL2389" s="1055"/>
      <c r="TTM2389" s="695"/>
      <c r="TTN2389" s="696"/>
      <c r="TTO2389" s="696"/>
      <c r="TTP2389" s="697"/>
      <c r="TTQ2389" s="697"/>
      <c r="TTR2389" s="473"/>
      <c r="TTS2389" s="470"/>
      <c r="TTT2389" s="470"/>
      <c r="TTU2389" s="470"/>
      <c r="TTV2389" s="677"/>
      <c r="TTW2389" s="470"/>
      <c r="TTX2389" s="467"/>
      <c r="TTY2389" s="559"/>
      <c r="TTZ2389" s="467"/>
      <c r="TUA2389" s="467"/>
      <c r="TUB2389" s="467"/>
      <c r="TUC2389" s="467"/>
      <c r="TUD2389" s="467"/>
      <c r="TUE2389" s="467"/>
      <c r="TUF2389" s="467"/>
      <c r="TUG2389" s="467"/>
      <c r="TUH2389" s="467"/>
      <c r="TUI2389" s="467"/>
      <c r="TUJ2389" s="467"/>
      <c r="TUK2389" s="467"/>
      <c r="TUL2389" s="467"/>
      <c r="TUM2389" s="467"/>
      <c r="TUN2389" s="467"/>
      <c r="TUO2389" s="467"/>
      <c r="TUP2389" s="467"/>
      <c r="TUQ2389" s="467"/>
      <c r="TUR2389" s="467"/>
      <c r="TUS2389" s="467"/>
      <c r="TUT2389" s="467"/>
      <c r="TUU2389" s="467"/>
      <c r="TUV2389" s="1055"/>
      <c r="TUW2389" s="695"/>
      <c r="TUX2389" s="696"/>
      <c r="TUY2389" s="696"/>
      <c r="TUZ2389" s="697"/>
      <c r="TVA2389" s="697"/>
      <c r="TVB2389" s="473"/>
      <c r="TVC2389" s="470"/>
      <c r="TVD2389" s="470"/>
      <c r="TVE2389" s="470"/>
      <c r="TVF2389" s="677"/>
      <c r="TVG2389" s="470"/>
      <c r="TVH2389" s="467"/>
      <c r="TVI2389" s="559"/>
      <c r="TVJ2389" s="467"/>
      <c r="TVK2389" s="467"/>
      <c r="TVL2389" s="467"/>
      <c r="TVM2389" s="467"/>
      <c r="TVN2389" s="467"/>
      <c r="TVO2389" s="467"/>
      <c r="TVP2389" s="467"/>
      <c r="TVQ2389" s="467"/>
      <c r="TVR2389" s="467"/>
      <c r="TVS2389" s="467"/>
      <c r="TVT2389" s="467"/>
      <c r="TVU2389" s="467"/>
      <c r="TVV2389" s="467"/>
      <c r="TVW2389" s="467"/>
      <c r="TVX2389" s="467"/>
      <c r="TVY2389" s="467"/>
      <c r="TVZ2389" s="467"/>
      <c r="TWA2389" s="467"/>
      <c r="TWB2389" s="467"/>
      <c r="TWC2389" s="467"/>
      <c r="TWD2389" s="467"/>
      <c r="TWE2389" s="467"/>
      <c r="TWF2389" s="1055"/>
      <c r="TWG2389" s="695"/>
      <c r="TWH2389" s="696"/>
      <c r="TWI2389" s="696"/>
      <c r="TWJ2389" s="697"/>
      <c r="TWK2389" s="697"/>
      <c r="TWL2389" s="473"/>
      <c r="TWM2389" s="470"/>
      <c r="TWN2389" s="470"/>
      <c r="TWO2389" s="470"/>
      <c r="TWP2389" s="677"/>
      <c r="TWQ2389" s="470"/>
      <c r="TWR2389" s="467"/>
      <c r="TWS2389" s="559"/>
      <c r="TWT2389" s="467"/>
      <c r="TWU2389" s="467"/>
      <c r="TWV2389" s="467"/>
      <c r="TWW2389" s="467"/>
      <c r="TWX2389" s="467"/>
      <c r="TWY2389" s="467"/>
      <c r="TWZ2389" s="467"/>
      <c r="TXA2389" s="467"/>
      <c r="TXB2389" s="467"/>
      <c r="TXC2389" s="467"/>
      <c r="TXD2389" s="467"/>
      <c r="TXE2389" s="467"/>
      <c r="TXF2389" s="467"/>
      <c r="TXG2389" s="467"/>
      <c r="TXH2389" s="467"/>
      <c r="TXI2389" s="467"/>
      <c r="TXJ2389" s="467"/>
      <c r="TXK2389" s="467"/>
      <c r="TXL2389" s="467"/>
      <c r="TXM2389" s="467"/>
      <c r="TXN2389" s="467"/>
      <c r="TXO2389" s="467"/>
      <c r="TXP2389" s="1055"/>
      <c r="TXQ2389" s="695"/>
      <c r="TXR2389" s="696"/>
      <c r="TXS2389" s="696"/>
      <c r="TXT2389" s="697"/>
      <c r="TXU2389" s="697"/>
      <c r="TXV2389" s="473"/>
      <c r="TXW2389" s="470"/>
      <c r="TXX2389" s="470"/>
      <c r="TXY2389" s="470"/>
      <c r="TXZ2389" s="677"/>
      <c r="TYA2389" s="470"/>
      <c r="TYB2389" s="467"/>
      <c r="TYC2389" s="559"/>
      <c r="TYD2389" s="467"/>
      <c r="TYE2389" s="467"/>
      <c r="TYF2389" s="467"/>
      <c r="TYG2389" s="467"/>
      <c r="TYH2389" s="467"/>
      <c r="TYI2389" s="467"/>
      <c r="TYJ2389" s="467"/>
      <c r="TYK2389" s="467"/>
      <c r="TYL2389" s="467"/>
      <c r="TYM2389" s="467"/>
      <c r="TYN2389" s="467"/>
      <c r="TYO2389" s="467"/>
      <c r="TYP2389" s="467"/>
      <c r="TYQ2389" s="467"/>
      <c r="TYR2389" s="467"/>
      <c r="TYS2389" s="467"/>
      <c r="TYT2389" s="467"/>
      <c r="TYU2389" s="467"/>
      <c r="TYV2389" s="467"/>
      <c r="TYW2389" s="467"/>
      <c r="TYX2389" s="467"/>
      <c r="TYY2389" s="467"/>
      <c r="TYZ2389" s="1055"/>
      <c r="TZA2389" s="695"/>
      <c r="TZB2389" s="696"/>
      <c r="TZC2389" s="696"/>
      <c r="TZD2389" s="697"/>
      <c r="TZE2389" s="697"/>
      <c r="TZF2389" s="473"/>
      <c r="TZG2389" s="470"/>
      <c r="TZH2389" s="470"/>
      <c r="TZI2389" s="470"/>
      <c r="TZJ2389" s="677"/>
      <c r="TZK2389" s="470"/>
      <c r="TZL2389" s="467"/>
      <c r="TZM2389" s="559"/>
      <c r="TZN2389" s="467"/>
      <c r="TZO2389" s="467"/>
      <c r="TZP2389" s="467"/>
      <c r="TZQ2389" s="467"/>
      <c r="TZR2389" s="467"/>
      <c r="TZS2389" s="467"/>
      <c r="TZT2389" s="467"/>
      <c r="TZU2389" s="467"/>
      <c r="TZV2389" s="467"/>
      <c r="TZW2389" s="467"/>
      <c r="TZX2389" s="467"/>
      <c r="TZY2389" s="467"/>
      <c r="TZZ2389" s="467"/>
      <c r="UAA2389" s="467"/>
      <c r="UAB2389" s="467"/>
      <c r="UAC2389" s="467"/>
      <c r="UAD2389" s="467"/>
      <c r="UAE2389" s="467"/>
      <c r="UAF2389" s="467"/>
      <c r="UAG2389" s="467"/>
      <c r="UAH2389" s="467"/>
      <c r="UAI2389" s="467"/>
      <c r="UAJ2389" s="1055"/>
      <c r="UAK2389" s="695"/>
      <c r="UAL2389" s="696"/>
      <c r="UAM2389" s="696"/>
      <c r="UAN2389" s="697"/>
      <c r="UAO2389" s="697"/>
      <c r="UAP2389" s="473"/>
      <c r="UAQ2389" s="470"/>
      <c r="UAR2389" s="470"/>
      <c r="UAS2389" s="470"/>
      <c r="UAT2389" s="677"/>
      <c r="UAU2389" s="470"/>
      <c r="UAV2389" s="467"/>
      <c r="UAW2389" s="559"/>
      <c r="UAX2389" s="467"/>
      <c r="UAY2389" s="467"/>
      <c r="UAZ2389" s="467"/>
      <c r="UBA2389" s="467"/>
      <c r="UBB2389" s="467"/>
      <c r="UBC2389" s="467"/>
      <c r="UBD2389" s="467"/>
      <c r="UBE2389" s="467"/>
      <c r="UBF2389" s="467"/>
      <c r="UBG2389" s="467"/>
      <c r="UBH2389" s="467"/>
      <c r="UBI2389" s="467"/>
      <c r="UBJ2389" s="467"/>
      <c r="UBK2389" s="467"/>
      <c r="UBL2389" s="467"/>
      <c r="UBM2389" s="467"/>
      <c r="UBN2389" s="467"/>
      <c r="UBO2389" s="467"/>
      <c r="UBP2389" s="467"/>
      <c r="UBQ2389" s="467"/>
      <c r="UBR2389" s="467"/>
      <c r="UBS2389" s="467"/>
      <c r="UBT2389" s="1055"/>
      <c r="UBU2389" s="695"/>
      <c r="UBV2389" s="696"/>
      <c r="UBW2389" s="696"/>
      <c r="UBX2389" s="697"/>
      <c r="UBY2389" s="697"/>
      <c r="UBZ2389" s="473"/>
      <c r="UCA2389" s="470"/>
      <c r="UCB2389" s="470"/>
      <c r="UCC2389" s="470"/>
      <c r="UCD2389" s="677"/>
      <c r="UCE2389" s="470"/>
      <c r="UCF2389" s="467"/>
      <c r="UCG2389" s="559"/>
      <c r="UCH2389" s="467"/>
      <c r="UCI2389" s="467"/>
      <c r="UCJ2389" s="467"/>
      <c r="UCK2389" s="467"/>
      <c r="UCL2389" s="467"/>
      <c r="UCM2389" s="467"/>
      <c r="UCN2389" s="467"/>
      <c r="UCO2389" s="467"/>
      <c r="UCP2389" s="467"/>
      <c r="UCQ2389" s="467"/>
      <c r="UCR2389" s="467"/>
      <c r="UCS2389" s="467"/>
      <c r="UCT2389" s="467"/>
      <c r="UCU2389" s="467"/>
      <c r="UCV2389" s="467"/>
      <c r="UCW2389" s="467"/>
      <c r="UCX2389" s="467"/>
      <c r="UCY2389" s="467"/>
      <c r="UCZ2389" s="467"/>
      <c r="UDA2389" s="467"/>
      <c r="UDB2389" s="467"/>
      <c r="UDC2389" s="467"/>
      <c r="UDD2389" s="1055"/>
      <c r="UDE2389" s="695"/>
      <c r="UDF2389" s="696"/>
      <c r="UDG2389" s="696"/>
      <c r="UDH2389" s="697"/>
      <c r="UDI2389" s="697"/>
      <c r="UDJ2389" s="473"/>
      <c r="UDK2389" s="470"/>
      <c r="UDL2389" s="470"/>
      <c r="UDM2389" s="470"/>
      <c r="UDN2389" s="677"/>
      <c r="UDO2389" s="470"/>
      <c r="UDP2389" s="467"/>
      <c r="UDQ2389" s="559"/>
      <c r="UDR2389" s="467"/>
      <c r="UDS2389" s="467"/>
      <c r="UDT2389" s="467"/>
      <c r="UDU2389" s="467"/>
      <c r="UDV2389" s="467"/>
      <c r="UDW2389" s="467"/>
      <c r="UDX2389" s="467"/>
      <c r="UDY2389" s="467"/>
      <c r="UDZ2389" s="467"/>
      <c r="UEA2389" s="467"/>
      <c r="UEB2389" s="467"/>
      <c r="UEC2389" s="467"/>
      <c r="UED2389" s="467"/>
      <c r="UEE2389" s="467"/>
      <c r="UEF2389" s="467"/>
      <c r="UEG2389" s="467"/>
      <c r="UEH2389" s="467"/>
      <c r="UEI2389" s="467"/>
      <c r="UEJ2389" s="467"/>
      <c r="UEK2389" s="467"/>
      <c r="UEL2389" s="467"/>
      <c r="UEM2389" s="467"/>
      <c r="UEN2389" s="1055"/>
      <c r="UEO2389" s="695"/>
      <c r="UEP2389" s="696"/>
      <c r="UEQ2389" s="696"/>
      <c r="UER2389" s="697"/>
      <c r="UES2389" s="697"/>
      <c r="UET2389" s="473"/>
      <c r="UEU2389" s="470"/>
      <c r="UEV2389" s="470"/>
      <c r="UEW2389" s="470"/>
      <c r="UEX2389" s="677"/>
      <c r="UEY2389" s="470"/>
      <c r="UEZ2389" s="467"/>
      <c r="UFA2389" s="559"/>
      <c r="UFB2389" s="467"/>
      <c r="UFC2389" s="467"/>
      <c r="UFD2389" s="467"/>
      <c r="UFE2389" s="467"/>
      <c r="UFF2389" s="467"/>
      <c r="UFG2389" s="467"/>
      <c r="UFH2389" s="467"/>
      <c r="UFI2389" s="467"/>
      <c r="UFJ2389" s="467"/>
      <c r="UFK2389" s="467"/>
      <c r="UFL2389" s="467"/>
      <c r="UFM2389" s="467"/>
      <c r="UFN2389" s="467"/>
      <c r="UFO2389" s="467"/>
      <c r="UFP2389" s="467"/>
      <c r="UFQ2389" s="467"/>
      <c r="UFR2389" s="467"/>
      <c r="UFS2389" s="467"/>
      <c r="UFT2389" s="467"/>
      <c r="UFU2389" s="467"/>
      <c r="UFV2389" s="467"/>
      <c r="UFW2389" s="467"/>
      <c r="UFX2389" s="1055"/>
      <c r="UFY2389" s="695"/>
      <c r="UFZ2389" s="696"/>
      <c r="UGA2389" s="696"/>
      <c r="UGB2389" s="697"/>
      <c r="UGC2389" s="697"/>
      <c r="UGD2389" s="473"/>
      <c r="UGE2389" s="470"/>
      <c r="UGF2389" s="470"/>
      <c r="UGG2389" s="470"/>
      <c r="UGH2389" s="677"/>
      <c r="UGI2389" s="470"/>
      <c r="UGJ2389" s="467"/>
      <c r="UGK2389" s="559"/>
      <c r="UGL2389" s="467"/>
      <c r="UGM2389" s="467"/>
      <c r="UGN2389" s="467"/>
      <c r="UGO2389" s="467"/>
      <c r="UGP2389" s="467"/>
      <c r="UGQ2389" s="467"/>
      <c r="UGR2389" s="467"/>
      <c r="UGS2389" s="467"/>
      <c r="UGT2389" s="467"/>
      <c r="UGU2389" s="467"/>
      <c r="UGV2389" s="467"/>
      <c r="UGW2389" s="467"/>
      <c r="UGX2389" s="467"/>
      <c r="UGY2389" s="467"/>
      <c r="UGZ2389" s="467"/>
      <c r="UHA2389" s="467"/>
      <c r="UHB2389" s="467"/>
      <c r="UHC2389" s="467"/>
      <c r="UHD2389" s="467"/>
      <c r="UHE2389" s="467"/>
      <c r="UHF2389" s="467"/>
      <c r="UHG2389" s="467"/>
      <c r="UHH2389" s="1055"/>
      <c r="UHI2389" s="695"/>
      <c r="UHJ2389" s="696"/>
      <c r="UHK2389" s="696"/>
      <c r="UHL2389" s="697"/>
      <c r="UHM2389" s="697"/>
      <c r="UHN2389" s="473"/>
      <c r="UHO2389" s="470"/>
      <c r="UHP2389" s="470"/>
      <c r="UHQ2389" s="470"/>
      <c r="UHR2389" s="677"/>
      <c r="UHS2389" s="470"/>
      <c r="UHT2389" s="467"/>
      <c r="UHU2389" s="559"/>
      <c r="UHV2389" s="467"/>
      <c r="UHW2389" s="467"/>
      <c r="UHX2389" s="467"/>
      <c r="UHY2389" s="467"/>
      <c r="UHZ2389" s="467"/>
      <c r="UIA2389" s="467"/>
      <c r="UIB2389" s="467"/>
      <c r="UIC2389" s="467"/>
      <c r="UID2389" s="467"/>
      <c r="UIE2389" s="467"/>
      <c r="UIF2389" s="467"/>
      <c r="UIG2389" s="467"/>
      <c r="UIH2389" s="467"/>
      <c r="UII2389" s="467"/>
      <c r="UIJ2389" s="467"/>
      <c r="UIK2389" s="467"/>
      <c r="UIL2389" s="467"/>
      <c r="UIM2389" s="467"/>
      <c r="UIN2389" s="467"/>
      <c r="UIO2389" s="467"/>
      <c r="UIP2389" s="467"/>
      <c r="UIQ2389" s="467"/>
      <c r="UIR2389" s="1055"/>
      <c r="UIS2389" s="695"/>
      <c r="UIT2389" s="696"/>
      <c r="UIU2389" s="696"/>
      <c r="UIV2389" s="697"/>
      <c r="UIW2389" s="697"/>
      <c r="UIX2389" s="473"/>
      <c r="UIY2389" s="470"/>
      <c r="UIZ2389" s="470"/>
      <c r="UJA2389" s="470"/>
      <c r="UJB2389" s="677"/>
      <c r="UJC2389" s="470"/>
      <c r="UJD2389" s="467"/>
      <c r="UJE2389" s="559"/>
      <c r="UJF2389" s="467"/>
      <c r="UJG2389" s="467"/>
      <c r="UJH2389" s="467"/>
      <c r="UJI2389" s="467"/>
      <c r="UJJ2389" s="467"/>
      <c r="UJK2389" s="467"/>
      <c r="UJL2389" s="467"/>
      <c r="UJM2389" s="467"/>
      <c r="UJN2389" s="467"/>
      <c r="UJO2389" s="467"/>
      <c r="UJP2389" s="467"/>
      <c r="UJQ2389" s="467"/>
      <c r="UJR2389" s="467"/>
      <c r="UJS2389" s="467"/>
      <c r="UJT2389" s="467"/>
      <c r="UJU2389" s="467"/>
      <c r="UJV2389" s="467"/>
      <c r="UJW2389" s="467"/>
      <c r="UJX2389" s="467"/>
      <c r="UJY2389" s="467"/>
      <c r="UJZ2389" s="467"/>
      <c r="UKA2389" s="467"/>
      <c r="UKB2389" s="1055"/>
      <c r="UKC2389" s="695"/>
      <c r="UKD2389" s="696"/>
      <c r="UKE2389" s="696"/>
      <c r="UKF2389" s="697"/>
      <c r="UKG2389" s="697"/>
      <c r="UKH2389" s="473"/>
      <c r="UKI2389" s="470"/>
      <c r="UKJ2389" s="470"/>
      <c r="UKK2389" s="470"/>
      <c r="UKL2389" s="677"/>
      <c r="UKM2389" s="470"/>
      <c r="UKN2389" s="467"/>
      <c r="UKO2389" s="559"/>
      <c r="UKP2389" s="467"/>
      <c r="UKQ2389" s="467"/>
      <c r="UKR2389" s="467"/>
      <c r="UKS2389" s="467"/>
      <c r="UKT2389" s="467"/>
      <c r="UKU2389" s="467"/>
      <c r="UKV2389" s="467"/>
      <c r="UKW2389" s="467"/>
      <c r="UKX2389" s="467"/>
      <c r="UKY2389" s="467"/>
      <c r="UKZ2389" s="467"/>
      <c r="ULA2389" s="467"/>
      <c r="ULB2389" s="467"/>
      <c r="ULC2389" s="467"/>
      <c r="ULD2389" s="467"/>
      <c r="ULE2389" s="467"/>
      <c r="ULF2389" s="467"/>
      <c r="ULG2389" s="467"/>
      <c r="ULH2389" s="467"/>
      <c r="ULI2389" s="467"/>
      <c r="ULJ2389" s="467"/>
      <c r="ULK2389" s="467"/>
      <c r="ULL2389" s="1055"/>
      <c r="ULM2389" s="695"/>
      <c r="ULN2389" s="696"/>
      <c r="ULO2389" s="696"/>
      <c r="ULP2389" s="697"/>
      <c r="ULQ2389" s="697"/>
      <c r="ULR2389" s="473"/>
      <c r="ULS2389" s="470"/>
      <c r="ULT2389" s="470"/>
      <c r="ULU2389" s="470"/>
      <c r="ULV2389" s="677"/>
      <c r="ULW2389" s="470"/>
      <c r="ULX2389" s="467"/>
      <c r="ULY2389" s="559"/>
      <c r="ULZ2389" s="467"/>
      <c r="UMA2389" s="467"/>
      <c r="UMB2389" s="467"/>
      <c r="UMC2389" s="467"/>
      <c r="UMD2389" s="467"/>
      <c r="UME2389" s="467"/>
      <c r="UMF2389" s="467"/>
      <c r="UMG2389" s="467"/>
      <c r="UMH2389" s="467"/>
      <c r="UMI2389" s="467"/>
      <c r="UMJ2389" s="467"/>
      <c r="UMK2389" s="467"/>
      <c r="UML2389" s="467"/>
      <c r="UMM2389" s="467"/>
      <c r="UMN2389" s="467"/>
      <c r="UMO2389" s="467"/>
      <c r="UMP2389" s="467"/>
      <c r="UMQ2389" s="467"/>
      <c r="UMR2389" s="467"/>
      <c r="UMS2389" s="467"/>
      <c r="UMT2389" s="467"/>
      <c r="UMU2389" s="467"/>
      <c r="UMV2389" s="1055"/>
      <c r="UMW2389" s="695"/>
      <c r="UMX2389" s="696"/>
      <c r="UMY2389" s="696"/>
      <c r="UMZ2389" s="697"/>
      <c r="UNA2389" s="697"/>
      <c r="UNB2389" s="473"/>
      <c r="UNC2389" s="470"/>
      <c r="UND2389" s="470"/>
      <c r="UNE2389" s="470"/>
      <c r="UNF2389" s="677"/>
      <c r="UNG2389" s="470"/>
      <c r="UNH2389" s="467"/>
      <c r="UNI2389" s="559"/>
      <c r="UNJ2389" s="467"/>
      <c r="UNK2389" s="467"/>
      <c r="UNL2389" s="467"/>
      <c r="UNM2389" s="467"/>
      <c r="UNN2389" s="467"/>
      <c r="UNO2389" s="467"/>
      <c r="UNP2389" s="467"/>
      <c r="UNQ2389" s="467"/>
      <c r="UNR2389" s="467"/>
      <c r="UNS2389" s="467"/>
      <c r="UNT2389" s="467"/>
      <c r="UNU2389" s="467"/>
      <c r="UNV2389" s="467"/>
      <c r="UNW2389" s="467"/>
      <c r="UNX2389" s="467"/>
      <c r="UNY2389" s="467"/>
      <c r="UNZ2389" s="467"/>
      <c r="UOA2389" s="467"/>
      <c r="UOB2389" s="467"/>
      <c r="UOC2389" s="467"/>
      <c r="UOD2389" s="467"/>
      <c r="UOE2389" s="467"/>
      <c r="UOF2389" s="1055"/>
      <c r="UOG2389" s="695"/>
      <c r="UOH2389" s="696"/>
      <c r="UOI2389" s="696"/>
      <c r="UOJ2389" s="697"/>
      <c r="UOK2389" s="697"/>
      <c r="UOL2389" s="473"/>
      <c r="UOM2389" s="470"/>
      <c r="UON2389" s="470"/>
      <c r="UOO2389" s="470"/>
      <c r="UOP2389" s="677"/>
      <c r="UOQ2389" s="470"/>
      <c r="UOR2389" s="467"/>
      <c r="UOS2389" s="559"/>
      <c r="UOT2389" s="467"/>
      <c r="UOU2389" s="467"/>
      <c r="UOV2389" s="467"/>
      <c r="UOW2389" s="467"/>
      <c r="UOX2389" s="467"/>
      <c r="UOY2389" s="467"/>
      <c r="UOZ2389" s="467"/>
      <c r="UPA2389" s="467"/>
      <c r="UPB2389" s="467"/>
      <c r="UPC2389" s="467"/>
      <c r="UPD2389" s="467"/>
      <c r="UPE2389" s="467"/>
      <c r="UPF2389" s="467"/>
      <c r="UPG2389" s="467"/>
      <c r="UPH2389" s="467"/>
      <c r="UPI2389" s="467"/>
      <c r="UPJ2389" s="467"/>
      <c r="UPK2389" s="467"/>
      <c r="UPL2389" s="467"/>
      <c r="UPM2389" s="467"/>
      <c r="UPN2389" s="467"/>
      <c r="UPO2389" s="467"/>
      <c r="UPP2389" s="1055"/>
      <c r="UPQ2389" s="695"/>
      <c r="UPR2389" s="696"/>
      <c r="UPS2389" s="696"/>
      <c r="UPT2389" s="697"/>
      <c r="UPU2389" s="697"/>
      <c r="UPV2389" s="473"/>
      <c r="UPW2389" s="470"/>
      <c r="UPX2389" s="470"/>
      <c r="UPY2389" s="470"/>
      <c r="UPZ2389" s="677"/>
      <c r="UQA2389" s="470"/>
      <c r="UQB2389" s="467"/>
      <c r="UQC2389" s="559"/>
      <c r="UQD2389" s="467"/>
      <c r="UQE2389" s="467"/>
      <c r="UQF2389" s="467"/>
      <c r="UQG2389" s="467"/>
      <c r="UQH2389" s="467"/>
      <c r="UQI2389" s="467"/>
      <c r="UQJ2389" s="467"/>
      <c r="UQK2389" s="467"/>
      <c r="UQL2389" s="467"/>
      <c r="UQM2389" s="467"/>
      <c r="UQN2389" s="467"/>
      <c r="UQO2389" s="467"/>
      <c r="UQP2389" s="467"/>
      <c r="UQQ2389" s="467"/>
      <c r="UQR2389" s="467"/>
      <c r="UQS2389" s="467"/>
      <c r="UQT2389" s="467"/>
      <c r="UQU2389" s="467"/>
      <c r="UQV2389" s="467"/>
      <c r="UQW2389" s="467"/>
      <c r="UQX2389" s="467"/>
      <c r="UQY2389" s="467"/>
      <c r="UQZ2389" s="1055"/>
      <c r="URA2389" s="695"/>
      <c r="URB2389" s="696"/>
      <c r="URC2389" s="696"/>
      <c r="URD2389" s="697"/>
      <c r="URE2389" s="697"/>
      <c r="URF2389" s="473"/>
      <c r="URG2389" s="470"/>
      <c r="URH2389" s="470"/>
      <c r="URI2389" s="470"/>
      <c r="URJ2389" s="677"/>
      <c r="URK2389" s="470"/>
      <c r="URL2389" s="467"/>
      <c r="URM2389" s="559"/>
      <c r="URN2389" s="467"/>
      <c r="URO2389" s="467"/>
      <c r="URP2389" s="467"/>
      <c r="URQ2389" s="467"/>
      <c r="URR2389" s="467"/>
      <c r="URS2389" s="467"/>
      <c r="URT2389" s="467"/>
      <c r="URU2389" s="467"/>
      <c r="URV2389" s="467"/>
      <c r="URW2389" s="467"/>
      <c r="URX2389" s="467"/>
      <c r="URY2389" s="467"/>
      <c r="URZ2389" s="467"/>
      <c r="USA2389" s="467"/>
      <c r="USB2389" s="467"/>
      <c r="USC2389" s="467"/>
      <c r="USD2389" s="467"/>
      <c r="USE2389" s="467"/>
      <c r="USF2389" s="467"/>
      <c r="USG2389" s="467"/>
      <c r="USH2389" s="467"/>
      <c r="USI2389" s="467"/>
      <c r="USJ2389" s="1055"/>
      <c r="USK2389" s="695"/>
      <c r="USL2389" s="696"/>
      <c r="USM2389" s="696"/>
      <c r="USN2389" s="697"/>
      <c r="USO2389" s="697"/>
      <c r="USP2389" s="473"/>
      <c r="USQ2389" s="470"/>
      <c r="USR2389" s="470"/>
      <c r="USS2389" s="470"/>
      <c r="UST2389" s="677"/>
      <c r="USU2389" s="470"/>
      <c r="USV2389" s="467"/>
      <c r="USW2389" s="559"/>
      <c r="USX2389" s="467"/>
      <c r="USY2389" s="467"/>
      <c r="USZ2389" s="467"/>
      <c r="UTA2389" s="467"/>
      <c r="UTB2389" s="467"/>
      <c r="UTC2389" s="467"/>
      <c r="UTD2389" s="467"/>
      <c r="UTE2389" s="467"/>
      <c r="UTF2389" s="467"/>
      <c r="UTG2389" s="467"/>
      <c r="UTH2389" s="467"/>
      <c r="UTI2389" s="467"/>
      <c r="UTJ2389" s="467"/>
      <c r="UTK2389" s="467"/>
      <c r="UTL2389" s="467"/>
      <c r="UTM2389" s="467"/>
      <c r="UTN2389" s="467"/>
      <c r="UTO2389" s="467"/>
      <c r="UTP2389" s="467"/>
      <c r="UTQ2389" s="467"/>
      <c r="UTR2389" s="467"/>
      <c r="UTS2389" s="467"/>
      <c r="UTT2389" s="1055"/>
      <c r="UTU2389" s="695"/>
      <c r="UTV2389" s="696"/>
      <c r="UTW2389" s="696"/>
      <c r="UTX2389" s="697"/>
      <c r="UTY2389" s="697"/>
      <c r="UTZ2389" s="473"/>
      <c r="UUA2389" s="470"/>
      <c r="UUB2389" s="470"/>
      <c r="UUC2389" s="470"/>
      <c r="UUD2389" s="677"/>
      <c r="UUE2389" s="470"/>
      <c r="UUF2389" s="467"/>
      <c r="UUG2389" s="559"/>
      <c r="UUH2389" s="467"/>
      <c r="UUI2389" s="467"/>
      <c r="UUJ2389" s="467"/>
      <c r="UUK2389" s="467"/>
      <c r="UUL2389" s="467"/>
      <c r="UUM2389" s="467"/>
      <c r="UUN2389" s="467"/>
      <c r="UUO2389" s="467"/>
      <c r="UUP2389" s="467"/>
      <c r="UUQ2389" s="467"/>
      <c r="UUR2389" s="467"/>
      <c r="UUS2389" s="467"/>
      <c r="UUT2389" s="467"/>
      <c r="UUU2389" s="467"/>
      <c r="UUV2389" s="467"/>
      <c r="UUW2389" s="467"/>
      <c r="UUX2389" s="467"/>
      <c r="UUY2389" s="467"/>
      <c r="UUZ2389" s="467"/>
      <c r="UVA2389" s="467"/>
      <c r="UVB2389" s="467"/>
      <c r="UVC2389" s="467"/>
      <c r="UVD2389" s="1055"/>
      <c r="UVE2389" s="695"/>
      <c r="UVF2389" s="696"/>
      <c r="UVG2389" s="696"/>
      <c r="UVH2389" s="697"/>
      <c r="UVI2389" s="697"/>
      <c r="UVJ2389" s="473"/>
      <c r="UVK2389" s="470"/>
      <c r="UVL2389" s="470"/>
      <c r="UVM2389" s="470"/>
      <c r="UVN2389" s="677"/>
      <c r="UVO2389" s="470"/>
      <c r="UVP2389" s="467"/>
      <c r="UVQ2389" s="559"/>
      <c r="UVR2389" s="467"/>
      <c r="UVS2389" s="467"/>
      <c r="UVT2389" s="467"/>
      <c r="UVU2389" s="467"/>
      <c r="UVV2389" s="467"/>
      <c r="UVW2389" s="467"/>
      <c r="UVX2389" s="467"/>
      <c r="UVY2389" s="467"/>
      <c r="UVZ2389" s="467"/>
      <c r="UWA2389" s="467"/>
      <c r="UWB2389" s="467"/>
      <c r="UWC2389" s="467"/>
      <c r="UWD2389" s="467"/>
      <c r="UWE2389" s="467"/>
      <c r="UWF2389" s="467"/>
      <c r="UWG2389" s="467"/>
      <c r="UWH2389" s="467"/>
      <c r="UWI2389" s="467"/>
      <c r="UWJ2389" s="467"/>
      <c r="UWK2389" s="467"/>
      <c r="UWL2389" s="467"/>
      <c r="UWM2389" s="467"/>
      <c r="UWN2389" s="1055"/>
      <c r="UWO2389" s="695"/>
      <c r="UWP2389" s="696"/>
      <c r="UWQ2389" s="696"/>
      <c r="UWR2389" s="697"/>
      <c r="UWS2389" s="697"/>
      <c r="UWT2389" s="473"/>
      <c r="UWU2389" s="470"/>
      <c r="UWV2389" s="470"/>
      <c r="UWW2389" s="470"/>
      <c r="UWX2389" s="677"/>
      <c r="UWY2389" s="470"/>
      <c r="UWZ2389" s="467"/>
      <c r="UXA2389" s="559"/>
      <c r="UXB2389" s="467"/>
      <c r="UXC2389" s="467"/>
      <c r="UXD2389" s="467"/>
      <c r="UXE2389" s="467"/>
      <c r="UXF2389" s="467"/>
      <c r="UXG2389" s="467"/>
      <c r="UXH2389" s="467"/>
      <c r="UXI2389" s="467"/>
      <c r="UXJ2389" s="467"/>
      <c r="UXK2389" s="467"/>
      <c r="UXL2389" s="467"/>
      <c r="UXM2389" s="467"/>
      <c r="UXN2389" s="467"/>
      <c r="UXO2389" s="467"/>
      <c r="UXP2389" s="467"/>
      <c r="UXQ2389" s="467"/>
      <c r="UXR2389" s="467"/>
      <c r="UXS2389" s="467"/>
      <c r="UXT2389" s="467"/>
      <c r="UXU2389" s="467"/>
      <c r="UXV2389" s="467"/>
      <c r="UXW2389" s="467"/>
      <c r="UXX2389" s="1055"/>
      <c r="UXY2389" s="695"/>
      <c r="UXZ2389" s="696"/>
      <c r="UYA2389" s="696"/>
      <c r="UYB2389" s="697"/>
      <c r="UYC2389" s="697"/>
      <c r="UYD2389" s="473"/>
      <c r="UYE2389" s="470"/>
      <c r="UYF2389" s="470"/>
      <c r="UYG2389" s="470"/>
      <c r="UYH2389" s="677"/>
      <c r="UYI2389" s="470"/>
      <c r="UYJ2389" s="467"/>
      <c r="UYK2389" s="559"/>
      <c r="UYL2389" s="467"/>
      <c r="UYM2389" s="467"/>
      <c r="UYN2389" s="467"/>
      <c r="UYO2389" s="467"/>
      <c r="UYP2389" s="467"/>
      <c r="UYQ2389" s="467"/>
      <c r="UYR2389" s="467"/>
      <c r="UYS2389" s="467"/>
      <c r="UYT2389" s="467"/>
      <c r="UYU2389" s="467"/>
      <c r="UYV2389" s="467"/>
      <c r="UYW2389" s="467"/>
      <c r="UYX2389" s="467"/>
      <c r="UYY2389" s="467"/>
      <c r="UYZ2389" s="467"/>
      <c r="UZA2389" s="467"/>
      <c r="UZB2389" s="467"/>
      <c r="UZC2389" s="467"/>
      <c r="UZD2389" s="467"/>
      <c r="UZE2389" s="467"/>
      <c r="UZF2389" s="467"/>
      <c r="UZG2389" s="467"/>
      <c r="UZH2389" s="1055"/>
      <c r="UZI2389" s="695"/>
      <c r="UZJ2389" s="696"/>
      <c r="UZK2389" s="696"/>
      <c r="UZL2389" s="697"/>
      <c r="UZM2389" s="697"/>
      <c r="UZN2389" s="473"/>
      <c r="UZO2389" s="470"/>
      <c r="UZP2389" s="470"/>
      <c r="UZQ2389" s="470"/>
      <c r="UZR2389" s="677"/>
      <c r="UZS2389" s="470"/>
      <c r="UZT2389" s="467"/>
      <c r="UZU2389" s="559"/>
      <c r="UZV2389" s="467"/>
      <c r="UZW2389" s="467"/>
      <c r="UZX2389" s="467"/>
      <c r="UZY2389" s="467"/>
      <c r="UZZ2389" s="467"/>
      <c r="VAA2389" s="467"/>
      <c r="VAB2389" s="467"/>
      <c r="VAC2389" s="467"/>
      <c r="VAD2389" s="467"/>
      <c r="VAE2389" s="467"/>
      <c r="VAF2389" s="467"/>
      <c r="VAG2389" s="467"/>
      <c r="VAH2389" s="467"/>
      <c r="VAI2389" s="467"/>
      <c r="VAJ2389" s="467"/>
      <c r="VAK2389" s="467"/>
      <c r="VAL2389" s="467"/>
      <c r="VAM2389" s="467"/>
      <c r="VAN2389" s="467"/>
      <c r="VAO2389" s="467"/>
      <c r="VAP2389" s="467"/>
      <c r="VAQ2389" s="467"/>
      <c r="VAR2389" s="1055"/>
      <c r="VAS2389" s="695"/>
      <c r="VAT2389" s="696"/>
      <c r="VAU2389" s="696"/>
      <c r="VAV2389" s="697"/>
      <c r="VAW2389" s="697"/>
      <c r="VAX2389" s="473"/>
      <c r="VAY2389" s="470"/>
      <c r="VAZ2389" s="470"/>
      <c r="VBA2389" s="470"/>
      <c r="VBB2389" s="677"/>
      <c r="VBC2389" s="470"/>
      <c r="VBD2389" s="467"/>
      <c r="VBE2389" s="559"/>
      <c r="VBF2389" s="467"/>
      <c r="VBG2389" s="467"/>
      <c r="VBH2389" s="467"/>
      <c r="VBI2389" s="467"/>
      <c r="VBJ2389" s="467"/>
      <c r="VBK2389" s="467"/>
      <c r="VBL2389" s="467"/>
      <c r="VBM2389" s="467"/>
      <c r="VBN2389" s="467"/>
      <c r="VBO2389" s="467"/>
      <c r="VBP2389" s="467"/>
      <c r="VBQ2389" s="467"/>
      <c r="VBR2389" s="467"/>
      <c r="VBS2389" s="467"/>
      <c r="VBT2389" s="467"/>
      <c r="VBU2389" s="467"/>
      <c r="VBV2389" s="467"/>
      <c r="VBW2389" s="467"/>
      <c r="VBX2389" s="467"/>
      <c r="VBY2389" s="467"/>
      <c r="VBZ2389" s="467"/>
      <c r="VCA2389" s="467"/>
      <c r="VCB2389" s="1055"/>
      <c r="VCC2389" s="695"/>
      <c r="VCD2389" s="696"/>
      <c r="VCE2389" s="696"/>
      <c r="VCF2389" s="697"/>
      <c r="VCG2389" s="697"/>
      <c r="VCH2389" s="473"/>
      <c r="VCI2389" s="470"/>
      <c r="VCJ2389" s="470"/>
      <c r="VCK2389" s="470"/>
      <c r="VCL2389" s="677"/>
      <c r="VCM2389" s="470"/>
      <c r="VCN2389" s="467"/>
      <c r="VCO2389" s="559"/>
      <c r="VCP2389" s="467"/>
      <c r="VCQ2389" s="467"/>
      <c r="VCR2389" s="467"/>
      <c r="VCS2389" s="467"/>
      <c r="VCT2389" s="467"/>
      <c r="VCU2389" s="467"/>
      <c r="VCV2389" s="467"/>
      <c r="VCW2389" s="467"/>
      <c r="VCX2389" s="467"/>
      <c r="VCY2389" s="467"/>
      <c r="VCZ2389" s="467"/>
      <c r="VDA2389" s="467"/>
      <c r="VDB2389" s="467"/>
      <c r="VDC2389" s="467"/>
      <c r="VDD2389" s="467"/>
      <c r="VDE2389" s="467"/>
      <c r="VDF2389" s="467"/>
      <c r="VDG2389" s="467"/>
      <c r="VDH2389" s="467"/>
      <c r="VDI2389" s="467"/>
      <c r="VDJ2389" s="467"/>
      <c r="VDK2389" s="467"/>
      <c r="VDL2389" s="1055"/>
      <c r="VDM2389" s="695"/>
      <c r="VDN2389" s="696"/>
      <c r="VDO2389" s="696"/>
      <c r="VDP2389" s="697"/>
      <c r="VDQ2389" s="697"/>
      <c r="VDR2389" s="473"/>
      <c r="VDS2389" s="470"/>
      <c r="VDT2389" s="470"/>
      <c r="VDU2389" s="470"/>
      <c r="VDV2389" s="677"/>
      <c r="VDW2389" s="470"/>
      <c r="VDX2389" s="467"/>
      <c r="VDY2389" s="559"/>
      <c r="VDZ2389" s="467"/>
      <c r="VEA2389" s="467"/>
      <c r="VEB2389" s="467"/>
      <c r="VEC2389" s="467"/>
      <c r="VED2389" s="467"/>
      <c r="VEE2389" s="467"/>
      <c r="VEF2389" s="467"/>
      <c r="VEG2389" s="467"/>
      <c r="VEH2389" s="467"/>
      <c r="VEI2389" s="467"/>
      <c r="VEJ2389" s="467"/>
      <c r="VEK2389" s="467"/>
      <c r="VEL2389" s="467"/>
      <c r="VEM2389" s="467"/>
      <c r="VEN2389" s="467"/>
      <c r="VEO2389" s="467"/>
      <c r="VEP2389" s="467"/>
      <c r="VEQ2389" s="467"/>
      <c r="VER2389" s="467"/>
      <c r="VES2389" s="467"/>
      <c r="VET2389" s="467"/>
      <c r="VEU2389" s="467"/>
      <c r="VEV2389" s="1055"/>
      <c r="VEW2389" s="695"/>
      <c r="VEX2389" s="696"/>
      <c r="VEY2389" s="696"/>
      <c r="VEZ2389" s="697"/>
      <c r="VFA2389" s="697"/>
      <c r="VFB2389" s="473"/>
      <c r="VFC2389" s="470"/>
      <c r="VFD2389" s="470"/>
      <c r="VFE2389" s="470"/>
      <c r="VFF2389" s="677"/>
      <c r="VFG2389" s="470"/>
      <c r="VFH2389" s="467"/>
      <c r="VFI2389" s="559"/>
      <c r="VFJ2389" s="467"/>
      <c r="VFK2389" s="467"/>
      <c r="VFL2389" s="467"/>
      <c r="VFM2389" s="467"/>
      <c r="VFN2389" s="467"/>
      <c r="VFO2389" s="467"/>
      <c r="VFP2389" s="467"/>
      <c r="VFQ2389" s="467"/>
      <c r="VFR2389" s="467"/>
      <c r="VFS2389" s="467"/>
      <c r="VFT2389" s="467"/>
      <c r="VFU2389" s="467"/>
      <c r="VFV2389" s="467"/>
      <c r="VFW2389" s="467"/>
      <c r="VFX2389" s="467"/>
      <c r="VFY2389" s="467"/>
      <c r="VFZ2389" s="467"/>
      <c r="VGA2389" s="467"/>
      <c r="VGB2389" s="467"/>
      <c r="VGC2389" s="467"/>
      <c r="VGD2389" s="467"/>
      <c r="VGE2389" s="467"/>
      <c r="VGF2389" s="1055"/>
      <c r="VGG2389" s="695"/>
      <c r="VGH2389" s="696"/>
      <c r="VGI2389" s="696"/>
      <c r="VGJ2389" s="697"/>
      <c r="VGK2389" s="697"/>
      <c r="VGL2389" s="473"/>
      <c r="VGM2389" s="470"/>
      <c r="VGN2389" s="470"/>
      <c r="VGO2389" s="470"/>
      <c r="VGP2389" s="677"/>
      <c r="VGQ2389" s="470"/>
      <c r="VGR2389" s="467"/>
      <c r="VGS2389" s="559"/>
      <c r="VGT2389" s="467"/>
      <c r="VGU2389" s="467"/>
      <c r="VGV2389" s="467"/>
      <c r="VGW2389" s="467"/>
      <c r="VGX2389" s="467"/>
      <c r="VGY2389" s="467"/>
      <c r="VGZ2389" s="467"/>
      <c r="VHA2389" s="467"/>
      <c r="VHB2389" s="467"/>
      <c r="VHC2389" s="467"/>
      <c r="VHD2389" s="467"/>
      <c r="VHE2389" s="467"/>
      <c r="VHF2389" s="467"/>
      <c r="VHG2389" s="467"/>
      <c r="VHH2389" s="467"/>
      <c r="VHI2389" s="467"/>
      <c r="VHJ2389" s="467"/>
      <c r="VHK2389" s="467"/>
      <c r="VHL2389" s="467"/>
      <c r="VHM2389" s="467"/>
      <c r="VHN2389" s="467"/>
      <c r="VHO2389" s="467"/>
      <c r="VHP2389" s="1055"/>
      <c r="VHQ2389" s="695"/>
      <c r="VHR2389" s="696"/>
      <c r="VHS2389" s="696"/>
      <c r="VHT2389" s="697"/>
      <c r="VHU2389" s="697"/>
      <c r="VHV2389" s="473"/>
      <c r="VHW2389" s="470"/>
      <c r="VHX2389" s="470"/>
      <c r="VHY2389" s="470"/>
      <c r="VHZ2389" s="677"/>
      <c r="VIA2389" s="470"/>
      <c r="VIB2389" s="467"/>
      <c r="VIC2389" s="559"/>
      <c r="VID2389" s="467"/>
      <c r="VIE2389" s="467"/>
      <c r="VIF2389" s="467"/>
      <c r="VIG2389" s="467"/>
      <c r="VIH2389" s="467"/>
      <c r="VII2389" s="467"/>
      <c r="VIJ2389" s="467"/>
      <c r="VIK2389" s="467"/>
      <c r="VIL2389" s="467"/>
      <c r="VIM2389" s="467"/>
      <c r="VIN2389" s="467"/>
      <c r="VIO2389" s="467"/>
      <c r="VIP2389" s="467"/>
      <c r="VIQ2389" s="467"/>
      <c r="VIR2389" s="467"/>
      <c r="VIS2389" s="467"/>
      <c r="VIT2389" s="467"/>
      <c r="VIU2389" s="467"/>
      <c r="VIV2389" s="467"/>
      <c r="VIW2389" s="467"/>
      <c r="VIX2389" s="467"/>
      <c r="VIY2389" s="467"/>
      <c r="VIZ2389" s="1055"/>
      <c r="VJA2389" s="695"/>
      <c r="VJB2389" s="696"/>
      <c r="VJC2389" s="696"/>
      <c r="VJD2389" s="697"/>
      <c r="VJE2389" s="697"/>
      <c r="VJF2389" s="473"/>
      <c r="VJG2389" s="470"/>
      <c r="VJH2389" s="470"/>
      <c r="VJI2389" s="470"/>
      <c r="VJJ2389" s="677"/>
      <c r="VJK2389" s="470"/>
      <c r="VJL2389" s="467"/>
      <c r="VJM2389" s="559"/>
      <c r="VJN2389" s="467"/>
      <c r="VJO2389" s="467"/>
      <c r="VJP2389" s="467"/>
      <c r="VJQ2389" s="467"/>
      <c r="VJR2389" s="467"/>
      <c r="VJS2389" s="467"/>
      <c r="VJT2389" s="467"/>
      <c r="VJU2389" s="467"/>
      <c r="VJV2389" s="467"/>
      <c r="VJW2389" s="467"/>
      <c r="VJX2389" s="467"/>
      <c r="VJY2389" s="467"/>
      <c r="VJZ2389" s="467"/>
      <c r="VKA2389" s="467"/>
      <c r="VKB2389" s="467"/>
      <c r="VKC2389" s="467"/>
      <c r="VKD2389" s="467"/>
      <c r="VKE2389" s="467"/>
      <c r="VKF2389" s="467"/>
      <c r="VKG2389" s="467"/>
      <c r="VKH2389" s="467"/>
      <c r="VKI2389" s="467"/>
      <c r="VKJ2389" s="1055"/>
      <c r="VKK2389" s="695"/>
      <c r="VKL2389" s="696"/>
      <c r="VKM2389" s="696"/>
      <c r="VKN2389" s="697"/>
      <c r="VKO2389" s="697"/>
      <c r="VKP2389" s="473"/>
      <c r="VKQ2389" s="470"/>
      <c r="VKR2389" s="470"/>
      <c r="VKS2389" s="470"/>
      <c r="VKT2389" s="677"/>
      <c r="VKU2389" s="470"/>
      <c r="VKV2389" s="467"/>
      <c r="VKW2389" s="559"/>
      <c r="VKX2389" s="467"/>
      <c r="VKY2389" s="467"/>
      <c r="VKZ2389" s="467"/>
      <c r="VLA2389" s="467"/>
      <c r="VLB2389" s="467"/>
      <c r="VLC2389" s="467"/>
      <c r="VLD2389" s="467"/>
      <c r="VLE2389" s="467"/>
      <c r="VLF2389" s="467"/>
      <c r="VLG2389" s="467"/>
      <c r="VLH2389" s="467"/>
      <c r="VLI2389" s="467"/>
      <c r="VLJ2389" s="467"/>
      <c r="VLK2389" s="467"/>
      <c r="VLL2389" s="467"/>
      <c r="VLM2389" s="467"/>
      <c r="VLN2389" s="467"/>
      <c r="VLO2389" s="467"/>
      <c r="VLP2389" s="467"/>
      <c r="VLQ2389" s="467"/>
      <c r="VLR2389" s="467"/>
      <c r="VLS2389" s="467"/>
      <c r="VLT2389" s="1055"/>
      <c r="VLU2389" s="695"/>
      <c r="VLV2389" s="696"/>
      <c r="VLW2389" s="696"/>
      <c r="VLX2389" s="697"/>
      <c r="VLY2389" s="697"/>
      <c r="VLZ2389" s="473"/>
      <c r="VMA2389" s="470"/>
      <c r="VMB2389" s="470"/>
      <c r="VMC2389" s="470"/>
      <c r="VMD2389" s="677"/>
      <c r="VME2389" s="470"/>
      <c r="VMF2389" s="467"/>
      <c r="VMG2389" s="559"/>
      <c r="VMH2389" s="467"/>
      <c r="VMI2389" s="467"/>
      <c r="VMJ2389" s="467"/>
      <c r="VMK2389" s="467"/>
      <c r="VML2389" s="467"/>
      <c r="VMM2389" s="467"/>
      <c r="VMN2389" s="467"/>
      <c r="VMO2389" s="467"/>
      <c r="VMP2389" s="467"/>
      <c r="VMQ2389" s="467"/>
      <c r="VMR2389" s="467"/>
      <c r="VMS2389" s="467"/>
      <c r="VMT2389" s="467"/>
      <c r="VMU2389" s="467"/>
      <c r="VMV2389" s="467"/>
      <c r="VMW2389" s="467"/>
      <c r="VMX2389" s="467"/>
      <c r="VMY2389" s="467"/>
      <c r="VMZ2389" s="467"/>
      <c r="VNA2389" s="467"/>
      <c r="VNB2389" s="467"/>
      <c r="VNC2389" s="467"/>
      <c r="VND2389" s="1055"/>
      <c r="VNE2389" s="695"/>
      <c r="VNF2389" s="696"/>
      <c r="VNG2389" s="696"/>
      <c r="VNH2389" s="697"/>
      <c r="VNI2389" s="697"/>
      <c r="VNJ2389" s="473"/>
      <c r="VNK2389" s="470"/>
      <c r="VNL2389" s="470"/>
      <c r="VNM2389" s="470"/>
      <c r="VNN2389" s="677"/>
      <c r="VNO2389" s="470"/>
      <c r="VNP2389" s="467"/>
      <c r="VNQ2389" s="559"/>
      <c r="VNR2389" s="467"/>
      <c r="VNS2389" s="467"/>
      <c r="VNT2389" s="467"/>
      <c r="VNU2389" s="467"/>
      <c r="VNV2389" s="467"/>
      <c r="VNW2389" s="467"/>
      <c r="VNX2389" s="467"/>
      <c r="VNY2389" s="467"/>
      <c r="VNZ2389" s="467"/>
      <c r="VOA2389" s="467"/>
      <c r="VOB2389" s="467"/>
      <c r="VOC2389" s="467"/>
      <c r="VOD2389" s="467"/>
      <c r="VOE2389" s="467"/>
      <c r="VOF2389" s="467"/>
      <c r="VOG2389" s="467"/>
      <c r="VOH2389" s="467"/>
      <c r="VOI2389" s="467"/>
      <c r="VOJ2389" s="467"/>
      <c r="VOK2389" s="467"/>
      <c r="VOL2389" s="467"/>
      <c r="VOM2389" s="467"/>
      <c r="VON2389" s="1055"/>
      <c r="VOO2389" s="695"/>
      <c r="VOP2389" s="696"/>
      <c r="VOQ2389" s="696"/>
      <c r="VOR2389" s="697"/>
      <c r="VOS2389" s="697"/>
      <c r="VOT2389" s="473"/>
      <c r="VOU2389" s="470"/>
      <c r="VOV2389" s="470"/>
      <c r="VOW2389" s="470"/>
      <c r="VOX2389" s="677"/>
      <c r="VOY2389" s="470"/>
      <c r="VOZ2389" s="467"/>
      <c r="VPA2389" s="559"/>
      <c r="VPB2389" s="467"/>
      <c r="VPC2389" s="467"/>
      <c r="VPD2389" s="467"/>
      <c r="VPE2389" s="467"/>
      <c r="VPF2389" s="467"/>
      <c r="VPG2389" s="467"/>
      <c r="VPH2389" s="467"/>
      <c r="VPI2389" s="467"/>
      <c r="VPJ2389" s="467"/>
      <c r="VPK2389" s="467"/>
      <c r="VPL2389" s="467"/>
      <c r="VPM2389" s="467"/>
      <c r="VPN2389" s="467"/>
      <c r="VPO2389" s="467"/>
      <c r="VPP2389" s="467"/>
      <c r="VPQ2389" s="467"/>
      <c r="VPR2389" s="467"/>
      <c r="VPS2389" s="467"/>
      <c r="VPT2389" s="467"/>
      <c r="VPU2389" s="467"/>
      <c r="VPV2389" s="467"/>
      <c r="VPW2389" s="467"/>
      <c r="VPX2389" s="1055"/>
      <c r="VPY2389" s="695"/>
      <c r="VPZ2389" s="696"/>
      <c r="VQA2389" s="696"/>
      <c r="VQB2389" s="697"/>
      <c r="VQC2389" s="697"/>
      <c r="VQD2389" s="473"/>
      <c r="VQE2389" s="470"/>
      <c r="VQF2389" s="470"/>
      <c r="VQG2389" s="470"/>
      <c r="VQH2389" s="677"/>
      <c r="VQI2389" s="470"/>
      <c r="VQJ2389" s="467"/>
      <c r="VQK2389" s="559"/>
      <c r="VQL2389" s="467"/>
      <c r="VQM2389" s="467"/>
      <c r="VQN2389" s="467"/>
      <c r="VQO2389" s="467"/>
      <c r="VQP2389" s="467"/>
      <c r="VQQ2389" s="467"/>
      <c r="VQR2389" s="467"/>
      <c r="VQS2389" s="467"/>
      <c r="VQT2389" s="467"/>
      <c r="VQU2389" s="467"/>
      <c r="VQV2389" s="467"/>
      <c r="VQW2389" s="467"/>
      <c r="VQX2389" s="467"/>
      <c r="VQY2389" s="467"/>
      <c r="VQZ2389" s="467"/>
      <c r="VRA2389" s="467"/>
      <c r="VRB2389" s="467"/>
      <c r="VRC2389" s="467"/>
      <c r="VRD2389" s="467"/>
      <c r="VRE2389" s="467"/>
      <c r="VRF2389" s="467"/>
      <c r="VRG2389" s="467"/>
      <c r="VRH2389" s="1055"/>
      <c r="VRI2389" s="695"/>
      <c r="VRJ2389" s="696"/>
      <c r="VRK2389" s="696"/>
      <c r="VRL2389" s="697"/>
      <c r="VRM2389" s="697"/>
      <c r="VRN2389" s="473"/>
      <c r="VRO2389" s="470"/>
      <c r="VRP2389" s="470"/>
      <c r="VRQ2389" s="470"/>
      <c r="VRR2389" s="677"/>
      <c r="VRS2389" s="470"/>
      <c r="VRT2389" s="467"/>
      <c r="VRU2389" s="559"/>
      <c r="VRV2389" s="467"/>
      <c r="VRW2389" s="467"/>
      <c r="VRX2389" s="467"/>
      <c r="VRY2389" s="467"/>
      <c r="VRZ2389" s="467"/>
      <c r="VSA2389" s="467"/>
      <c r="VSB2389" s="467"/>
      <c r="VSC2389" s="467"/>
      <c r="VSD2389" s="467"/>
      <c r="VSE2389" s="467"/>
      <c r="VSF2389" s="467"/>
      <c r="VSG2389" s="467"/>
      <c r="VSH2389" s="467"/>
      <c r="VSI2389" s="467"/>
      <c r="VSJ2389" s="467"/>
      <c r="VSK2389" s="467"/>
      <c r="VSL2389" s="467"/>
      <c r="VSM2389" s="467"/>
      <c r="VSN2389" s="467"/>
      <c r="VSO2389" s="467"/>
      <c r="VSP2389" s="467"/>
      <c r="VSQ2389" s="467"/>
      <c r="VSR2389" s="1055"/>
      <c r="VSS2389" s="695"/>
      <c r="VST2389" s="696"/>
      <c r="VSU2389" s="696"/>
      <c r="VSV2389" s="697"/>
      <c r="VSW2389" s="697"/>
      <c r="VSX2389" s="473"/>
      <c r="VSY2389" s="470"/>
      <c r="VSZ2389" s="470"/>
      <c r="VTA2389" s="470"/>
      <c r="VTB2389" s="677"/>
      <c r="VTC2389" s="470"/>
      <c r="VTD2389" s="467"/>
      <c r="VTE2389" s="559"/>
      <c r="VTF2389" s="467"/>
      <c r="VTG2389" s="467"/>
      <c r="VTH2389" s="467"/>
      <c r="VTI2389" s="467"/>
      <c r="VTJ2389" s="467"/>
      <c r="VTK2389" s="467"/>
      <c r="VTL2389" s="467"/>
      <c r="VTM2389" s="467"/>
      <c r="VTN2389" s="467"/>
      <c r="VTO2389" s="467"/>
      <c r="VTP2389" s="467"/>
      <c r="VTQ2389" s="467"/>
      <c r="VTR2389" s="467"/>
      <c r="VTS2389" s="467"/>
      <c r="VTT2389" s="467"/>
      <c r="VTU2389" s="467"/>
      <c r="VTV2389" s="467"/>
      <c r="VTW2389" s="467"/>
      <c r="VTX2389" s="467"/>
      <c r="VTY2389" s="467"/>
      <c r="VTZ2389" s="467"/>
      <c r="VUA2389" s="467"/>
      <c r="VUB2389" s="1055"/>
      <c r="VUC2389" s="695"/>
      <c r="VUD2389" s="696"/>
      <c r="VUE2389" s="696"/>
      <c r="VUF2389" s="697"/>
      <c r="VUG2389" s="697"/>
      <c r="VUH2389" s="473"/>
      <c r="VUI2389" s="470"/>
      <c r="VUJ2389" s="470"/>
      <c r="VUK2389" s="470"/>
      <c r="VUL2389" s="677"/>
      <c r="VUM2389" s="470"/>
      <c r="VUN2389" s="467"/>
      <c r="VUO2389" s="559"/>
      <c r="VUP2389" s="467"/>
      <c r="VUQ2389" s="467"/>
      <c r="VUR2389" s="467"/>
      <c r="VUS2389" s="467"/>
      <c r="VUT2389" s="467"/>
      <c r="VUU2389" s="467"/>
      <c r="VUV2389" s="467"/>
      <c r="VUW2389" s="467"/>
      <c r="VUX2389" s="467"/>
      <c r="VUY2389" s="467"/>
      <c r="VUZ2389" s="467"/>
      <c r="VVA2389" s="467"/>
      <c r="VVB2389" s="467"/>
      <c r="VVC2389" s="467"/>
      <c r="VVD2389" s="467"/>
      <c r="VVE2389" s="467"/>
      <c r="VVF2389" s="467"/>
      <c r="VVG2389" s="467"/>
      <c r="VVH2389" s="467"/>
      <c r="VVI2389" s="467"/>
      <c r="VVJ2389" s="467"/>
      <c r="VVK2389" s="467"/>
      <c r="VVL2389" s="1055"/>
      <c r="VVM2389" s="695"/>
      <c r="VVN2389" s="696"/>
      <c r="VVO2389" s="696"/>
      <c r="VVP2389" s="697"/>
      <c r="VVQ2389" s="697"/>
      <c r="VVR2389" s="473"/>
      <c r="VVS2389" s="470"/>
      <c r="VVT2389" s="470"/>
      <c r="VVU2389" s="470"/>
      <c r="VVV2389" s="677"/>
      <c r="VVW2389" s="470"/>
      <c r="VVX2389" s="467"/>
      <c r="VVY2389" s="559"/>
      <c r="VVZ2389" s="467"/>
      <c r="VWA2389" s="467"/>
      <c r="VWB2389" s="467"/>
      <c r="VWC2389" s="467"/>
      <c r="VWD2389" s="467"/>
      <c r="VWE2389" s="467"/>
      <c r="VWF2389" s="467"/>
      <c r="VWG2389" s="467"/>
      <c r="VWH2389" s="467"/>
      <c r="VWI2389" s="467"/>
      <c r="VWJ2389" s="467"/>
      <c r="VWK2389" s="467"/>
      <c r="VWL2389" s="467"/>
      <c r="VWM2389" s="467"/>
      <c r="VWN2389" s="467"/>
      <c r="VWO2389" s="467"/>
      <c r="VWP2389" s="467"/>
      <c r="VWQ2389" s="467"/>
      <c r="VWR2389" s="467"/>
      <c r="VWS2389" s="467"/>
      <c r="VWT2389" s="467"/>
      <c r="VWU2389" s="467"/>
      <c r="VWV2389" s="1055"/>
      <c r="VWW2389" s="695"/>
      <c r="VWX2389" s="696"/>
      <c r="VWY2389" s="696"/>
      <c r="VWZ2389" s="697"/>
      <c r="VXA2389" s="697"/>
      <c r="VXB2389" s="473"/>
      <c r="VXC2389" s="470"/>
      <c r="VXD2389" s="470"/>
      <c r="VXE2389" s="470"/>
      <c r="VXF2389" s="677"/>
      <c r="VXG2389" s="470"/>
      <c r="VXH2389" s="467"/>
      <c r="VXI2389" s="559"/>
      <c r="VXJ2389" s="467"/>
      <c r="VXK2389" s="467"/>
      <c r="VXL2389" s="467"/>
      <c r="VXM2389" s="467"/>
      <c r="VXN2389" s="467"/>
      <c r="VXO2389" s="467"/>
      <c r="VXP2389" s="467"/>
      <c r="VXQ2389" s="467"/>
      <c r="VXR2389" s="467"/>
      <c r="VXS2389" s="467"/>
      <c r="VXT2389" s="467"/>
      <c r="VXU2389" s="467"/>
      <c r="VXV2389" s="467"/>
      <c r="VXW2389" s="467"/>
      <c r="VXX2389" s="467"/>
      <c r="VXY2389" s="467"/>
      <c r="VXZ2389" s="467"/>
      <c r="VYA2389" s="467"/>
      <c r="VYB2389" s="467"/>
      <c r="VYC2389" s="467"/>
      <c r="VYD2389" s="467"/>
      <c r="VYE2389" s="467"/>
      <c r="VYF2389" s="1055"/>
      <c r="VYG2389" s="695"/>
      <c r="VYH2389" s="696"/>
      <c r="VYI2389" s="696"/>
      <c r="VYJ2389" s="697"/>
      <c r="VYK2389" s="697"/>
      <c r="VYL2389" s="473"/>
      <c r="VYM2389" s="470"/>
      <c r="VYN2389" s="470"/>
      <c r="VYO2389" s="470"/>
      <c r="VYP2389" s="677"/>
      <c r="VYQ2389" s="470"/>
      <c r="VYR2389" s="467"/>
      <c r="VYS2389" s="559"/>
      <c r="VYT2389" s="467"/>
      <c r="VYU2389" s="467"/>
      <c r="VYV2389" s="467"/>
      <c r="VYW2389" s="467"/>
      <c r="VYX2389" s="467"/>
      <c r="VYY2389" s="467"/>
      <c r="VYZ2389" s="467"/>
      <c r="VZA2389" s="467"/>
      <c r="VZB2389" s="467"/>
      <c r="VZC2389" s="467"/>
      <c r="VZD2389" s="467"/>
      <c r="VZE2389" s="467"/>
      <c r="VZF2389" s="467"/>
      <c r="VZG2389" s="467"/>
      <c r="VZH2389" s="467"/>
      <c r="VZI2389" s="467"/>
      <c r="VZJ2389" s="467"/>
      <c r="VZK2389" s="467"/>
      <c r="VZL2389" s="467"/>
      <c r="VZM2389" s="467"/>
      <c r="VZN2389" s="467"/>
      <c r="VZO2389" s="467"/>
      <c r="VZP2389" s="1055"/>
      <c r="VZQ2389" s="695"/>
      <c r="VZR2389" s="696"/>
      <c r="VZS2389" s="696"/>
      <c r="VZT2389" s="697"/>
      <c r="VZU2389" s="697"/>
      <c r="VZV2389" s="473"/>
      <c r="VZW2389" s="470"/>
      <c r="VZX2389" s="470"/>
      <c r="VZY2389" s="470"/>
      <c r="VZZ2389" s="677"/>
      <c r="WAA2389" s="470"/>
      <c r="WAB2389" s="467"/>
      <c r="WAC2389" s="559"/>
      <c r="WAD2389" s="467"/>
      <c r="WAE2389" s="467"/>
      <c r="WAF2389" s="467"/>
      <c r="WAG2389" s="467"/>
      <c r="WAH2389" s="467"/>
      <c r="WAI2389" s="467"/>
      <c r="WAJ2389" s="467"/>
      <c r="WAK2389" s="467"/>
      <c r="WAL2389" s="467"/>
      <c r="WAM2389" s="467"/>
      <c r="WAN2389" s="467"/>
      <c r="WAO2389" s="467"/>
      <c r="WAP2389" s="467"/>
      <c r="WAQ2389" s="467"/>
      <c r="WAR2389" s="467"/>
      <c r="WAS2389" s="467"/>
      <c r="WAT2389" s="467"/>
      <c r="WAU2389" s="467"/>
      <c r="WAV2389" s="467"/>
      <c r="WAW2389" s="467"/>
      <c r="WAX2389" s="467"/>
      <c r="WAY2389" s="467"/>
      <c r="WAZ2389" s="1055"/>
      <c r="WBA2389" s="695"/>
      <c r="WBB2389" s="696"/>
      <c r="WBC2389" s="696"/>
      <c r="WBD2389" s="697"/>
      <c r="WBE2389" s="697"/>
      <c r="WBF2389" s="473"/>
      <c r="WBG2389" s="470"/>
      <c r="WBH2389" s="470"/>
      <c r="WBI2389" s="470"/>
      <c r="WBJ2389" s="677"/>
      <c r="WBK2389" s="470"/>
      <c r="WBL2389" s="467"/>
      <c r="WBM2389" s="559"/>
      <c r="WBN2389" s="467"/>
      <c r="WBO2389" s="467"/>
      <c r="WBP2389" s="467"/>
      <c r="WBQ2389" s="467"/>
      <c r="WBR2389" s="467"/>
      <c r="WBS2389" s="467"/>
      <c r="WBT2389" s="467"/>
      <c r="WBU2389" s="467"/>
      <c r="WBV2389" s="467"/>
      <c r="WBW2389" s="467"/>
      <c r="WBX2389" s="467"/>
      <c r="WBY2389" s="467"/>
      <c r="WBZ2389" s="467"/>
      <c r="WCA2389" s="467"/>
      <c r="WCB2389" s="467"/>
      <c r="WCC2389" s="467"/>
      <c r="WCD2389" s="467"/>
      <c r="WCE2389" s="467"/>
      <c r="WCF2389" s="467"/>
      <c r="WCG2389" s="467"/>
      <c r="WCH2389" s="467"/>
      <c r="WCI2389" s="467"/>
      <c r="WCJ2389" s="1055"/>
      <c r="WCK2389" s="695"/>
      <c r="WCL2389" s="696"/>
      <c r="WCM2389" s="696"/>
      <c r="WCN2389" s="697"/>
      <c r="WCO2389" s="697"/>
      <c r="WCP2389" s="473"/>
      <c r="WCQ2389" s="470"/>
      <c r="WCR2389" s="470"/>
      <c r="WCS2389" s="470"/>
      <c r="WCT2389" s="677"/>
      <c r="WCU2389" s="470"/>
      <c r="WCV2389" s="467"/>
      <c r="WCW2389" s="559"/>
      <c r="WCX2389" s="467"/>
      <c r="WCY2389" s="467"/>
      <c r="WCZ2389" s="467"/>
      <c r="WDA2389" s="467"/>
      <c r="WDB2389" s="467"/>
      <c r="WDC2389" s="467"/>
      <c r="WDD2389" s="467"/>
      <c r="WDE2389" s="467"/>
      <c r="WDF2389" s="467"/>
      <c r="WDG2389" s="467"/>
      <c r="WDH2389" s="467"/>
      <c r="WDI2389" s="467"/>
      <c r="WDJ2389" s="467"/>
      <c r="WDK2389" s="467"/>
      <c r="WDL2389" s="467"/>
      <c r="WDM2389" s="467"/>
      <c r="WDN2389" s="467"/>
      <c r="WDO2389" s="467"/>
      <c r="WDP2389" s="467"/>
      <c r="WDQ2389" s="467"/>
      <c r="WDR2389" s="467"/>
      <c r="WDS2389" s="467"/>
      <c r="WDT2389" s="1055"/>
      <c r="WDU2389" s="695"/>
      <c r="WDV2389" s="696"/>
      <c r="WDW2389" s="696"/>
      <c r="WDX2389" s="697"/>
      <c r="WDY2389" s="697"/>
      <c r="WDZ2389" s="473"/>
      <c r="WEA2389" s="470"/>
      <c r="WEB2389" s="470"/>
      <c r="WEC2389" s="470"/>
      <c r="WED2389" s="677"/>
      <c r="WEE2389" s="470"/>
      <c r="WEF2389" s="467"/>
      <c r="WEG2389" s="559"/>
      <c r="WEH2389" s="467"/>
      <c r="WEI2389" s="467"/>
      <c r="WEJ2389" s="467"/>
      <c r="WEK2389" s="467"/>
      <c r="WEL2389" s="467"/>
      <c r="WEM2389" s="467"/>
      <c r="WEN2389" s="467"/>
      <c r="WEO2389" s="467"/>
      <c r="WEP2389" s="467"/>
      <c r="WEQ2389" s="467"/>
      <c r="WER2389" s="467"/>
      <c r="WES2389" s="467"/>
      <c r="WET2389" s="467"/>
      <c r="WEU2389" s="467"/>
      <c r="WEV2389" s="467"/>
      <c r="WEW2389" s="467"/>
      <c r="WEX2389" s="467"/>
      <c r="WEY2389" s="467"/>
      <c r="WEZ2389" s="467"/>
      <c r="WFA2389" s="467"/>
      <c r="WFB2389" s="467"/>
      <c r="WFC2389" s="467"/>
      <c r="WFD2389" s="1055"/>
      <c r="WFE2389" s="695"/>
      <c r="WFF2389" s="696"/>
      <c r="WFG2389" s="696"/>
      <c r="WFH2389" s="697"/>
      <c r="WFI2389" s="697"/>
      <c r="WFJ2389" s="473"/>
      <c r="WFK2389" s="470"/>
      <c r="WFL2389" s="470"/>
      <c r="WFM2389" s="470"/>
      <c r="WFN2389" s="677"/>
      <c r="WFO2389" s="470"/>
      <c r="WFP2389" s="467"/>
      <c r="WFQ2389" s="559"/>
      <c r="WFR2389" s="467"/>
      <c r="WFS2389" s="467"/>
      <c r="WFT2389" s="467"/>
      <c r="WFU2389" s="467"/>
      <c r="WFV2389" s="467"/>
      <c r="WFW2389" s="467"/>
      <c r="WFX2389" s="467"/>
      <c r="WFY2389" s="467"/>
      <c r="WFZ2389" s="467"/>
      <c r="WGA2389" s="467"/>
      <c r="WGB2389" s="467"/>
      <c r="WGC2389" s="467"/>
      <c r="WGD2389" s="467"/>
      <c r="WGE2389" s="467"/>
      <c r="WGF2389" s="467"/>
      <c r="WGG2389" s="467"/>
      <c r="WGH2389" s="467"/>
      <c r="WGI2389" s="467"/>
      <c r="WGJ2389" s="467"/>
      <c r="WGK2389" s="467"/>
      <c r="WGL2389" s="467"/>
      <c r="WGM2389" s="467"/>
      <c r="WGN2389" s="1055"/>
      <c r="WGO2389" s="695"/>
      <c r="WGP2389" s="696"/>
      <c r="WGQ2389" s="696"/>
      <c r="WGR2389" s="697"/>
      <c r="WGS2389" s="697"/>
      <c r="WGT2389" s="473"/>
      <c r="WGU2389" s="470"/>
      <c r="WGV2389" s="470"/>
      <c r="WGW2389" s="470"/>
      <c r="WGX2389" s="677"/>
      <c r="WGY2389" s="470"/>
      <c r="WGZ2389" s="467"/>
      <c r="WHA2389" s="559"/>
      <c r="WHB2389" s="467"/>
      <c r="WHC2389" s="467"/>
      <c r="WHD2389" s="467"/>
      <c r="WHE2389" s="467"/>
      <c r="WHF2389" s="467"/>
      <c r="WHG2389" s="467"/>
      <c r="WHH2389" s="467"/>
      <c r="WHI2389" s="467"/>
      <c r="WHJ2389" s="467"/>
      <c r="WHK2389" s="467"/>
      <c r="WHL2389" s="467"/>
      <c r="WHM2389" s="467"/>
      <c r="WHN2389" s="467"/>
      <c r="WHO2389" s="467"/>
      <c r="WHP2389" s="467"/>
      <c r="WHQ2389" s="467"/>
      <c r="WHR2389" s="467"/>
      <c r="WHS2389" s="467"/>
      <c r="WHT2389" s="467"/>
      <c r="WHU2389" s="467"/>
      <c r="WHV2389" s="467"/>
      <c r="WHW2389" s="467"/>
      <c r="WHX2389" s="1055"/>
      <c r="WHY2389" s="695"/>
      <c r="WHZ2389" s="696"/>
      <c r="WIA2389" s="696"/>
      <c r="WIB2389" s="697"/>
      <c r="WIC2389" s="697"/>
      <c r="WID2389" s="473"/>
      <c r="WIE2389" s="470"/>
      <c r="WIF2389" s="470"/>
      <c r="WIG2389" s="470"/>
      <c r="WIH2389" s="677"/>
      <c r="WII2389" s="470"/>
      <c r="WIJ2389" s="467"/>
      <c r="WIK2389" s="559"/>
      <c r="WIL2389" s="467"/>
      <c r="WIM2389" s="467"/>
      <c r="WIN2389" s="467"/>
      <c r="WIO2389" s="467"/>
      <c r="WIP2389" s="467"/>
      <c r="WIQ2389" s="467"/>
      <c r="WIR2389" s="467"/>
      <c r="WIS2389" s="467"/>
      <c r="WIT2389" s="467"/>
      <c r="WIU2389" s="467"/>
      <c r="WIV2389" s="467"/>
      <c r="WIW2389" s="467"/>
      <c r="WIX2389" s="467"/>
      <c r="WIY2389" s="467"/>
      <c r="WIZ2389" s="467"/>
      <c r="WJA2389" s="467"/>
      <c r="WJB2389" s="467"/>
      <c r="WJC2389" s="467"/>
      <c r="WJD2389" s="467"/>
      <c r="WJE2389" s="467"/>
      <c r="WJF2389" s="467"/>
      <c r="WJG2389" s="467"/>
      <c r="WJH2389" s="1055"/>
      <c r="WJI2389" s="695"/>
      <c r="WJJ2389" s="696"/>
      <c r="WJK2389" s="696"/>
      <c r="WJL2389" s="697"/>
      <c r="WJM2389" s="697"/>
      <c r="WJN2389" s="473"/>
      <c r="WJO2389" s="470"/>
      <c r="WJP2389" s="470"/>
      <c r="WJQ2389" s="470"/>
      <c r="WJR2389" s="677"/>
      <c r="WJS2389" s="470"/>
      <c r="WJT2389" s="467"/>
      <c r="WJU2389" s="559"/>
      <c r="WJV2389" s="467"/>
      <c r="WJW2389" s="467"/>
      <c r="WJX2389" s="467"/>
      <c r="WJY2389" s="467"/>
      <c r="WJZ2389" s="467"/>
      <c r="WKA2389" s="467"/>
      <c r="WKB2389" s="467"/>
      <c r="WKC2389" s="467"/>
      <c r="WKD2389" s="467"/>
      <c r="WKE2389" s="467"/>
      <c r="WKF2389" s="467"/>
      <c r="WKG2389" s="467"/>
      <c r="WKH2389" s="467"/>
      <c r="WKI2389" s="467"/>
      <c r="WKJ2389" s="467"/>
      <c r="WKK2389" s="467"/>
      <c r="WKL2389" s="467"/>
      <c r="WKM2389" s="467"/>
      <c r="WKN2389" s="467"/>
      <c r="WKO2389" s="467"/>
      <c r="WKP2389" s="467"/>
      <c r="WKQ2389" s="467"/>
      <c r="WKR2389" s="1055"/>
      <c r="WKS2389" s="695"/>
      <c r="WKT2389" s="696"/>
      <c r="WKU2389" s="696"/>
      <c r="WKV2389" s="697"/>
      <c r="WKW2389" s="697"/>
      <c r="WKX2389" s="473"/>
      <c r="WKY2389" s="470"/>
      <c r="WKZ2389" s="470"/>
      <c r="WLA2389" s="470"/>
      <c r="WLB2389" s="677"/>
      <c r="WLC2389" s="470"/>
      <c r="WLD2389" s="467"/>
      <c r="WLE2389" s="559"/>
      <c r="WLF2389" s="467"/>
      <c r="WLG2389" s="467"/>
      <c r="WLH2389" s="467"/>
      <c r="WLI2389" s="467"/>
      <c r="WLJ2389" s="467"/>
      <c r="WLK2389" s="467"/>
      <c r="WLL2389" s="467"/>
      <c r="WLM2389" s="467"/>
      <c r="WLN2389" s="467"/>
      <c r="WLO2389" s="467"/>
      <c r="WLP2389" s="467"/>
      <c r="WLQ2389" s="467"/>
      <c r="WLR2389" s="467"/>
      <c r="WLS2389" s="467"/>
      <c r="WLT2389" s="467"/>
      <c r="WLU2389" s="467"/>
      <c r="WLV2389" s="467"/>
      <c r="WLW2389" s="467"/>
      <c r="WLX2389" s="467"/>
      <c r="WLY2389" s="467"/>
      <c r="WLZ2389" s="467"/>
      <c r="WMA2389" s="467"/>
      <c r="WMB2389" s="1055"/>
      <c r="WMC2389" s="695"/>
      <c r="WMD2389" s="696"/>
      <c r="WME2389" s="696"/>
      <c r="WMF2389" s="697"/>
      <c r="WMG2389" s="697"/>
      <c r="WMH2389" s="473"/>
      <c r="WMI2389" s="470"/>
      <c r="WMJ2389" s="470"/>
      <c r="WMK2389" s="470"/>
      <c r="WML2389" s="677"/>
      <c r="WMM2389" s="470"/>
      <c r="WMN2389" s="467"/>
      <c r="WMO2389" s="559"/>
      <c r="WMP2389" s="467"/>
      <c r="WMQ2389" s="467"/>
      <c r="WMR2389" s="467"/>
      <c r="WMS2389" s="467"/>
      <c r="WMT2389" s="467"/>
      <c r="WMU2389" s="467"/>
      <c r="WMV2389" s="467"/>
      <c r="WMW2389" s="467"/>
      <c r="WMX2389" s="467"/>
      <c r="WMY2389" s="467"/>
      <c r="WMZ2389" s="467"/>
      <c r="WNA2389" s="467"/>
      <c r="WNB2389" s="467"/>
      <c r="WNC2389" s="467"/>
      <c r="WND2389" s="467"/>
      <c r="WNE2389" s="467"/>
      <c r="WNF2389" s="467"/>
      <c r="WNG2389" s="467"/>
      <c r="WNH2389" s="467"/>
      <c r="WNI2389" s="467"/>
      <c r="WNJ2389" s="467"/>
      <c r="WNK2389" s="467"/>
      <c r="WNL2389" s="1055"/>
      <c r="WNM2389" s="695"/>
      <c r="WNN2389" s="696"/>
      <c r="WNO2389" s="696"/>
      <c r="WNP2389" s="697"/>
      <c r="WNQ2389" s="697"/>
      <c r="WNR2389" s="473"/>
      <c r="WNS2389" s="470"/>
      <c r="WNT2389" s="470"/>
      <c r="WNU2389" s="470"/>
      <c r="WNV2389" s="677"/>
      <c r="WNW2389" s="470"/>
      <c r="WNX2389" s="467"/>
      <c r="WNY2389" s="559"/>
      <c r="WNZ2389" s="467"/>
      <c r="WOA2389" s="467"/>
      <c r="WOB2389" s="467"/>
      <c r="WOC2389" s="467"/>
      <c r="WOD2389" s="467"/>
      <c r="WOE2389" s="467"/>
      <c r="WOF2389" s="467"/>
      <c r="WOG2389" s="467"/>
      <c r="WOH2389" s="467"/>
      <c r="WOI2389" s="467"/>
      <c r="WOJ2389" s="467"/>
      <c r="WOK2389" s="467"/>
      <c r="WOL2389" s="467"/>
      <c r="WOM2389" s="467"/>
      <c r="WON2389" s="467"/>
      <c r="WOO2389" s="467"/>
      <c r="WOP2389" s="467"/>
      <c r="WOQ2389" s="467"/>
      <c r="WOR2389" s="467"/>
      <c r="WOS2389" s="467"/>
      <c r="WOT2389" s="467"/>
      <c r="WOU2389" s="467"/>
      <c r="WOV2389" s="1055"/>
      <c r="WOW2389" s="695"/>
      <c r="WOX2389" s="696"/>
      <c r="WOY2389" s="696"/>
      <c r="WOZ2389" s="697"/>
      <c r="WPA2389" s="697"/>
      <c r="WPB2389" s="473"/>
      <c r="WPC2389" s="470"/>
      <c r="WPD2389" s="470"/>
      <c r="WPE2389" s="470"/>
      <c r="WPF2389" s="677"/>
      <c r="WPG2389" s="470"/>
      <c r="WPH2389" s="467"/>
      <c r="WPI2389" s="559"/>
      <c r="WPJ2389" s="467"/>
      <c r="WPK2389" s="467"/>
      <c r="WPL2389" s="467"/>
      <c r="WPM2389" s="467"/>
      <c r="WPN2389" s="467"/>
      <c r="WPO2389" s="467"/>
      <c r="WPP2389" s="467"/>
      <c r="WPQ2389" s="467"/>
      <c r="WPR2389" s="467"/>
      <c r="WPS2389" s="467"/>
      <c r="WPT2389" s="467"/>
      <c r="WPU2389" s="467"/>
      <c r="WPV2389" s="467"/>
      <c r="WPW2389" s="467"/>
      <c r="WPX2389" s="467"/>
      <c r="WPY2389" s="467"/>
      <c r="WPZ2389" s="467"/>
      <c r="WQA2389" s="467"/>
      <c r="WQB2389" s="467"/>
      <c r="WQC2389" s="467"/>
      <c r="WQD2389" s="467"/>
      <c r="WQE2389" s="467"/>
      <c r="WQF2389" s="1055"/>
      <c r="WQG2389" s="695"/>
      <c r="WQH2389" s="696"/>
      <c r="WQI2389" s="696"/>
      <c r="WQJ2389" s="697"/>
      <c r="WQK2389" s="697"/>
      <c r="WQL2389" s="473"/>
      <c r="WQM2389" s="470"/>
      <c r="WQN2389" s="470"/>
      <c r="WQO2389" s="470"/>
      <c r="WQP2389" s="677"/>
      <c r="WQQ2389" s="470"/>
      <c r="WQR2389" s="467"/>
      <c r="WQS2389" s="559"/>
      <c r="WQT2389" s="467"/>
      <c r="WQU2389" s="467"/>
      <c r="WQV2389" s="467"/>
      <c r="WQW2389" s="467"/>
      <c r="WQX2389" s="467"/>
      <c r="WQY2389" s="467"/>
      <c r="WQZ2389" s="467"/>
      <c r="WRA2389" s="467"/>
      <c r="WRB2389" s="467"/>
      <c r="WRC2389" s="467"/>
      <c r="WRD2389" s="467"/>
      <c r="WRE2389" s="467"/>
      <c r="WRF2389" s="467"/>
      <c r="WRG2389" s="467"/>
      <c r="WRH2389" s="467"/>
      <c r="WRI2389" s="467"/>
      <c r="WRJ2389" s="467"/>
      <c r="WRK2389" s="467"/>
      <c r="WRL2389" s="467"/>
      <c r="WRM2389" s="467"/>
      <c r="WRN2389" s="467"/>
      <c r="WRO2389" s="467"/>
      <c r="WRP2389" s="1055"/>
      <c r="WRQ2389" s="695"/>
      <c r="WRR2389" s="696"/>
      <c r="WRS2389" s="696"/>
      <c r="WRT2389" s="697"/>
      <c r="WRU2389" s="697"/>
      <c r="WRV2389" s="473"/>
      <c r="WRW2389" s="470"/>
      <c r="WRX2389" s="470"/>
      <c r="WRY2389" s="470"/>
      <c r="WRZ2389" s="677"/>
      <c r="WSA2389" s="470"/>
      <c r="WSB2389" s="467"/>
      <c r="WSC2389" s="559"/>
      <c r="WSD2389" s="467"/>
      <c r="WSE2389" s="467"/>
      <c r="WSF2389" s="467"/>
      <c r="WSG2389" s="467"/>
      <c r="WSH2389" s="467"/>
      <c r="WSI2389" s="467"/>
      <c r="WSJ2389" s="467"/>
      <c r="WSK2389" s="467"/>
      <c r="WSL2389" s="467"/>
      <c r="WSM2389" s="467"/>
      <c r="WSN2389" s="467"/>
      <c r="WSO2389" s="467"/>
      <c r="WSP2389" s="467"/>
      <c r="WSQ2389" s="467"/>
      <c r="WSR2389" s="467"/>
      <c r="WSS2389" s="467"/>
      <c r="WST2389" s="467"/>
      <c r="WSU2389" s="467"/>
      <c r="WSV2389" s="467"/>
      <c r="WSW2389" s="467"/>
      <c r="WSX2389" s="467"/>
      <c r="WSY2389" s="467"/>
      <c r="WSZ2389" s="1055"/>
      <c r="WTA2389" s="695"/>
      <c r="WTB2389" s="696"/>
      <c r="WTC2389" s="696"/>
      <c r="WTD2389" s="697"/>
      <c r="WTE2389" s="697"/>
      <c r="WTF2389" s="473"/>
      <c r="WTG2389" s="470"/>
      <c r="WTH2389" s="470"/>
      <c r="WTI2389" s="470"/>
      <c r="WTJ2389" s="677"/>
      <c r="WTK2389" s="470"/>
      <c r="WTL2389" s="467"/>
      <c r="WTM2389" s="559"/>
      <c r="WTN2389" s="467"/>
      <c r="WTO2389" s="467"/>
      <c r="WTP2389" s="467"/>
      <c r="WTQ2389" s="467"/>
      <c r="WTR2389" s="467"/>
      <c r="WTS2389" s="467"/>
      <c r="WTT2389" s="467"/>
      <c r="WTU2389" s="467"/>
      <c r="WTV2389" s="467"/>
      <c r="WTW2389" s="467"/>
      <c r="WTX2389" s="467"/>
      <c r="WTY2389" s="467"/>
      <c r="WTZ2389" s="467"/>
      <c r="WUA2389" s="467"/>
      <c r="WUB2389" s="467"/>
      <c r="WUC2389" s="467"/>
      <c r="WUD2389" s="467"/>
      <c r="WUE2389" s="467"/>
      <c r="WUF2389" s="467"/>
      <c r="WUG2389" s="467"/>
      <c r="WUH2389" s="467"/>
      <c r="WUI2389" s="467"/>
      <c r="WUJ2389" s="1055"/>
      <c r="WUK2389" s="695"/>
      <c r="WUL2389" s="696"/>
      <c r="WUM2389" s="696"/>
      <c r="WUN2389" s="697"/>
      <c r="WUO2389" s="697"/>
      <c r="WUP2389" s="473"/>
      <c r="WUQ2389" s="470"/>
      <c r="WUR2389" s="470"/>
      <c r="WUS2389" s="470"/>
      <c r="WUT2389" s="677"/>
      <c r="WUU2389" s="470"/>
      <c r="WUV2389" s="467"/>
      <c r="WUW2389" s="559"/>
      <c r="WUX2389" s="467"/>
      <c r="WUY2389" s="467"/>
      <c r="WUZ2389" s="467"/>
      <c r="WVA2389" s="467"/>
      <c r="WVB2389" s="467"/>
      <c r="WVC2389" s="467"/>
      <c r="WVD2389" s="467"/>
      <c r="WVE2389" s="467"/>
      <c r="WVF2389" s="467"/>
      <c r="WVG2389" s="467"/>
      <c r="WVH2389" s="467"/>
      <c r="WVI2389" s="467"/>
      <c r="WVJ2389" s="467"/>
      <c r="WVK2389" s="467"/>
      <c r="WVL2389" s="467"/>
      <c r="WVM2389" s="467"/>
      <c r="WVN2389" s="467"/>
      <c r="WVO2389" s="467"/>
      <c r="WVP2389" s="467"/>
      <c r="WVQ2389" s="467"/>
      <c r="WVR2389" s="467"/>
      <c r="WVS2389" s="467"/>
      <c r="WVT2389" s="1055"/>
      <c r="WVU2389" s="695"/>
      <c r="WVV2389" s="696"/>
      <c r="WVW2389" s="696"/>
      <c r="WVX2389" s="697"/>
      <c r="WVY2389" s="697"/>
      <c r="WVZ2389" s="473"/>
      <c r="WWA2389" s="470"/>
      <c r="WWB2389" s="470"/>
      <c r="WWC2389" s="470"/>
      <c r="WWD2389" s="677"/>
      <c r="WWE2389" s="470"/>
      <c r="WWF2389" s="467"/>
      <c r="WWG2389" s="559"/>
      <c r="WWH2389" s="467"/>
      <c r="WWI2389" s="467"/>
      <c r="WWJ2389" s="467"/>
      <c r="WWK2389" s="467"/>
      <c r="WWL2389" s="467"/>
      <c r="WWM2389" s="467"/>
      <c r="WWN2389" s="467"/>
      <c r="WWO2389" s="467"/>
      <c r="WWP2389" s="467"/>
      <c r="WWQ2389" s="467"/>
      <c r="WWR2389" s="467"/>
      <c r="WWS2389" s="467"/>
      <c r="WWT2389" s="467"/>
      <c r="WWU2389" s="467"/>
      <c r="WWV2389" s="467"/>
      <c r="WWW2389" s="467"/>
      <c r="WWX2389" s="467"/>
      <c r="WWY2389" s="467"/>
      <c r="WWZ2389" s="467"/>
      <c r="WXA2389" s="467"/>
      <c r="WXB2389" s="467"/>
      <c r="WXC2389" s="467"/>
      <c r="WXD2389" s="1055"/>
      <c r="WXE2389" s="695"/>
      <c r="WXF2389" s="696"/>
      <c r="WXG2389" s="696"/>
      <c r="WXH2389" s="697"/>
      <c r="WXI2389" s="697"/>
      <c r="WXJ2389" s="473"/>
      <c r="WXK2389" s="470"/>
      <c r="WXL2389" s="470"/>
      <c r="WXM2389" s="470"/>
      <c r="WXN2389" s="677"/>
      <c r="WXO2389" s="470"/>
      <c r="WXP2389" s="467"/>
      <c r="WXQ2389" s="559"/>
      <c r="WXR2389" s="467"/>
      <c r="WXS2389" s="467"/>
      <c r="WXT2389" s="467"/>
      <c r="WXU2389" s="467"/>
      <c r="WXV2389" s="467"/>
      <c r="WXW2389" s="467"/>
      <c r="WXX2389" s="467"/>
      <c r="WXY2389" s="467"/>
      <c r="WXZ2389" s="467"/>
      <c r="WYA2389" s="467"/>
      <c r="WYB2389" s="467"/>
      <c r="WYC2389" s="467"/>
      <c r="WYD2389" s="467"/>
      <c r="WYE2389" s="467"/>
      <c r="WYF2389" s="467"/>
      <c r="WYG2389" s="467"/>
      <c r="WYH2389" s="467"/>
      <c r="WYI2389" s="467"/>
      <c r="WYJ2389" s="467"/>
      <c r="WYK2389" s="467"/>
      <c r="WYL2389" s="467"/>
      <c r="WYM2389" s="467"/>
      <c r="WYN2389" s="1055"/>
      <c r="WYO2389" s="695"/>
      <c r="WYP2389" s="696"/>
      <c r="WYQ2389" s="696"/>
      <c r="WYR2389" s="697"/>
      <c r="WYS2389" s="697"/>
      <c r="WYT2389" s="473"/>
      <c r="WYU2389" s="470"/>
      <c r="WYV2389" s="470"/>
      <c r="WYW2389" s="470"/>
      <c r="WYX2389" s="677"/>
      <c r="WYY2389" s="470"/>
      <c r="WYZ2389" s="467"/>
      <c r="WZA2389" s="559"/>
      <c r="WZB2389" s="467"/>
      <c r="WZC2389" s="467"/>
      <c r="WZD2389" s="467"/>
      <c r="WZE2389" s="467"/>
      <c r="WZF2389" s="467"/>
      <c r="WZG2389" s="467"/>
      <c r="WZH2389" s="467"/>
      <c r="WZI2389" s="467"/>
      <c r="WZJ2389" s="467"/>
      <c r="WZK2389" s="467"/>
      <c r="WZL2389" s="467"/>
      <c r="WZM2389" s="467"/>
      <c r="WZN2389" s="467"/>
      <c r="WZO2389" s="467"/>
      <c r="WZP2389" s="467"/>
      <c r="WZQ2389" s="467"/>
      <c r="WZR2389" s="467"/>
      <c r="WZS2389" s="467"/>
      <c r="WZT2389" s="467"/>
      <c r="WZU2389" s="467"/>
      <c r="WZV2389" s="467"/>
      <c r="WZW2389" s="467"/>
      <c r="WZX2389" s="1055"/>
      <c r="WZY2389" s="695"/>
      <c r="WZZ2389" s="696"/>
      <c r="XAA2389" s="696"/>
      <c r="XAB2389" s="697"/>
      <c r="XAC2389" s="697"/>
      <c r="XAD2389" s="473"/>
      <c r="XAE2389" s="470"/>
      <c r="XAF2389" s="470"/>
      <c r="XAG2389" s="470"/>
      <c r="XAH2389" s="677"/>
      <c r="XAI2389" s="470"/>
      <c r="XAJ2389" s="467"/>
      <c r="XAK2389" s="559"/>
      <c r="XAL2389" s="467"/>
      <c r="XAM2389" s="467"/>
      <c r="XAN2389" s="467"/>
      <c r="XAO2389" s="467"/>
      <c r="XAP2389" s="467"/>
      <c r="XAQ2389" s="467"/>
      <c r="XAR2389" s="467"/>
      <c r="XAS2389" s="467"/>
      <c r="XAT2389" s="467"/>
      <c r="XAU2389" s="467"/>
      <c r="XAV2389" s="467"/>
      <c r="XAW2389" s="467"/>
      <c r="XAX2389" s="467"/>
      <c r="XAY2389" s="467"/>
      <c r="XAZ2389" s="467"/>
      <c r="XBA2389" s="467"/>
      <c r="XBB2389" s="467"/>
      <c r="XBC2389" s="467"/>
      <c r="XBD2389" s="467"/>
      <c r="XBE2389" s="467"/>
      <c r="XBF2389" s="467"/>
      <c r="XBG2389" s="467"/>
      <c r="XBH2389" s="1055"/>
      <c r="XBI2389" s="695"/>
      <c r="XBJ2389" s="696"/>
      <c r="XBK2389" s="696"/>
      <c r="XBL2389" s="697"/>
      <c r="XBM2389" s="697"/>
      <c r="XBN2389" s="473"/>
      <c r="XBO2389" s="470"/>
      <c r="XBP2389" s="470"/>
      <c r="XBQ2389" s="470"/>
      <c r="XBR2389" s="677"/>
      <c r="XBS2389" s="470"/>
      <c r="XBT2389" s="467"/>
      <c r="XBU2389" s="559"/>
      <c r="XBV2389" s="467"/>
      <c r="XBW2389" s="467"/>
      <c r="XBX2389" s="467"/>
      <c r="XBY2389" s="467"/>
      <c r="XBZ2389" s="467"/>
      <c r="XCA2389" s="467"/>
      <c r="XCB2389" s="467"/>
      <c r="XCC2389" s="467"/>
      <c r="XCD2389" s="467"/>
      <c r="XCE2389" s="467"/>
      <c r="XCF2389" s="467"/>
      <c r="XCG2389" s="467"/>
      <c r="XCH2389" s="467"/>
      <c r="XCI2389" s="467"/>
      <c r="XCJ2389" s="467"/>
      <c r="XCK2389" s="467"/>
      <c r="XCL2389" s="467"/>
      <c r="XCM2389" s="467"/>
      <c r="XCN2389" s="467"/>
      <c r="XCO2389" s="467"/>
      <c r="XCP2389" s="467"/>
      <c r="XCQ2389" s="467"/>
      <c r="XCR2389" s="1055"/>
      <c r="XCS2389" s="695"/>
      <c r="XCT2389" s="696"/>
      <c r="XCU2389" s="696"/>
      <c r="XCV2389" s="697"/>
      <c r="XCW2389" s="697"/>
      <c r="XCX2389" s="473"/>
      <c r="XCY2389" s="470"/>
      <c r="XCZ2389" s="470"/>
      <c r="XDA2389" s="470"/>
      <c r="XDB2389" s="677"/>
      <c r="XDC2389" s="470"/>
      <c r="XDD2389" s="467"/>
      <c r="XDE2389" s="559"/>
      <c r="XDF2389" s="467"/>
      <c r="XDG2389" s="467"/>
      <c r="XDH2389" s="467"/>
      <c r="XDI2389" s="467"/>
      <c r="XDJ2389" s="467"/>
      <c r="XDK2389" s="467"/>
      <c r="XDL2389" s="467"/>
      <c r="XDM2389" s="467"/>
      <c r="XDN2389" s="467"/>
      <c r="XDO2389" s="467"/>
      <c r="XDP2389" s="467"/>
      <c r="XDQ2389" s="467"/>
      <c r="XDR2389" s="467"/>
      <c r="XDS2389" s="467"/>
      <c r="XDT2389" s="467"/>
      <c r="XDU2389" s="467"/>
      <c r="XDV2389" s="467"/>
      <c r="XDW2389" s="467"/>
      <c r="XDX2389" s="467"/>
      <c r="XDY2389" s="467"/>
      <c r="XDZ2389" s="467"/>
      <c r="XEA2389" s="467"/>
      <c r="XEB2389" s="1055"/>
      <c r="XEC2389" s="695"/>
      <c r="XED2389" s="696"/>
      <c r="XEE2389" s="696"/>
      <c r="XEF2389" s="697"/>
    </row>
    <row r="2390" spans="1:16360" ht="14.45" customHeight="1" outlineLevel="1" x14ac:dyDescent="0.25">
      <c r="A2390" s="878">
        <v>216</v>
      </c>
      <c r="B2390" s="690">
        <v>264</v>
      </c>
      <c r="C2390" s="1215" t="s">
        <v>3346</v>
      </c>
      <c r="D2390" s="773" t="s">
        <v>3395</v>
      </c>
      <c r="E2390" s="755"/>
      <c r="F2390" s="1110"/>
      <c r="G2390" s="755"/>
      <c r="H2390" s="755"/>
      <c r="I2390" s="755"/>
      <c r="J2390" s="755"/>
      <c r="K2390" s="755"/>
      <c r="L2390" s="755"/>
      <c r="M2390" s="755" t="s">
        <v>830</v>
      </c>
      <c r="N2390" s="755"/>
      <c r="O2390" s="1236">
        <v>1542.53</v>
      </c>
      <c r="P2390" s="697"/>
      <c r="Q2390" s="697"/>
      <c r="R2390" s="473"/>
      <c r="S2390" s="470"/>
      <c r="T2390" s="470"/>
      <c r="U2390" s="470"/>
      <c r="V2390" s="677"/>
      <c r="W2390" s="470"/>
      <c r="X2390" s="467"/>
      <c r="Y2390" s="559"/>
      <c r="Z2390" s="467"/>
      <c r="AA2390" s="467"/>
      <c r="AB2390" s="467"/>
      <c r="AC2390" s="467"/>
      <c r="AD2390" s="467"/>
      <c r="AE2390" s="467"/>
      <c r="AF2390" s="467"/>
      <c r="AG2390" s="467"/>
      <c r="AH2390" s="467"/>
      <c r="AI2390" s="467"/>
      <c r="AJ2390" s="467"/>
      <c r="AK2390" s="467"/>
      <c r="AL2390" s="467"/>
      <c r="AM2390" s="467"/>
      <c r="AN2390" s="467"/>
      <c r="AO2390" s="467"/>
      <c r="AP2390" s="467"/>
      <c r="AQ2390" s="467"/>
      <c r="AR2390" s="467"/>
      <c r="AS2390" s="467"/>
      <c r="AT2390" s="467"/>
      <c r="AU2390" s="467"/>
      <c r="AV2390" s="1055"/>
      <c r="AW2390" s="695"/>
      <c r="AX2390" s="696"/>
      <c r="AY2390" s="696"/>
      <c r="AZ2390" s="697"/>
      <c r="BA2390" s="697"/>
      <c r="BB2390" s="473"/>
      <c r="BC2390" s="470"/>
      <c r="BD2390" s="470"/>
      <c r="BE2390" s="470"/>
      <c r="BF2390" s="677"/>
      <c r="BG2390" s="470"/>
      <c r="BH2390" s="467"/>
      <c r="BI2390" s="559"/>
      <c r="BJ2390" s="467"/>
      <c r="BK2390" s="467"/>
      <c r="BL2390" s="467"/>
      <c r="BM2390" s="467"/>
      <c r="BN2390" s="467"/>
      <c r="BO2390" s="467"/>
      <c r="BP2390" s="467"/>
      <c r="BQ2390" s="467"/>
      <c r="BR2390" s="467"/>
      <c r="BS2390" s="467"/>
      <c r="BT2390" s="467"/>
      <c r="BU2390" s="467"/>
      <c r="BV2390" s="467"/>
      <c r="BW2390" s="467"/>
      <c r="BX2390" s="467"/>
      <c r="BY2390" s="467"/>
      <c r="BZ2390" s="467"/>
      <c r="CA2390" s="467"/>
      <c r="CB2390" s="467"/>
      <c r="CC2390" s="467"/>
      <c r="CD2390" s="467"/>
      <c r="CE2390" s="467"/>
      <c r="CF2390" s="1055"/>
      <c r="CG2390" s="695"/>
      <c r="CH2390" s="696"/>
      <c r="CI2390" s="696"/>
      <c r="CJ2390" s="697"/>
      <c r="CK2390" s="697"/>
      <c r="CL2390" s="473"/>
      <c r="CM2390" s="470"/>
      <c r="CN2390" s="470"/>
      <c r="CO2390" s="470"/>
      <c r="CP2390" s="677"/>
      <c r="CQ2390" s="470"/>
      <c r="CR2390" s="467"/>
      <c r="CS2390" s="559"/>
      <c r="CT2390" s="467"/>
      <c r="CU2390" s="467"/>
      <c r="CV2390" s="467"/>
      <c r="CW2390" s="467"/>
      <c r="CX2390" s="467"/>
      <c r="CY2390" s="467"/>
      <c r="CZ2390" s="467"/>
      <c r="DA2390" s="467"/>
      <c r="DB2390" s="467"/>
      <c r="DC2390" s="467"/>
      <c r="DD2390" s="467"/>
      <c r="DE2390" s="467"/>
      <c r="DF2390" s="467"/>
      <c r="DG2390" s="467"/>
      <c r="DH2390" s="467"/>
      <c r="DI2390" s="467"/>
      <c r="DJ2390" s="467"/>
      <c r="DK2390" s="467"/>
      <c r="DL2390" s="467"/>
      <c r="DM2390" s="467"/>
      <c r="DN2390" s="467"/>
      <c r="DO2390" s="467"/>
      <c r="DP2390" s="1055"/>
      <c r="DQ2390" s="695"/>
      <c r="DR2390" s="696"/>
      <c r="DS2390" s="696"/>
      <c r="DT2390" s="697"/>
      <c r="DU2390" s="697"/>
      <c r="DV2390" s="473"/>
      <c r="DW2390" s="470"/>
      <c r="DX2390" s="470"/>
      <c r="DY2390" s="470"/>
      <c r="DZ2390" s="677"/>
      <c r="EA2390" s="470"/>
      <c r="EB2390" s="467"/>
      <c r="EC2390" s="559"/>
      <c r="ED2390" s="467"/>
      <c r="EE2390" s="467"/>
      <c r="EF2390" s="467"/>
      <c r="EG2390" s="467"/>
      <c r="EH2390" s="467"/>
      <c r="EI2390" s="467"/>
      <c r="EJ2390" s="467"/>
      <c r="EK2390" s="467"/>
      <c r="EL2390" s="467"/>
      <c r="EM2390" s="467"/>
      <c r="EN2390" s="467"/>
      <c r="EO2390" s="467"/>
      <c r="EP2390" s="467"/>
      <c r="EQ2390" s="467"/>
      <c r="ER2390" s="467"/>
      <c r="ES2390" s="467"/>
      <c r="ET2390" s="467"/>
      <c r="EU2390" s="467"/>
      <c r="EV2390" s="467"/>
      <c r="EW2390" s="467"/>
      <c r="EX2390" s="467"/>
      <c r="EY2390" s="467"/>
      <c r="EZ2390" s="1055"/>
      <c r="FA2390" s="695"/>
      <c r="FB2390" s="696"/>
      <c r="FC2390" s="696"/>
      <c r="FD2390" s="697"/>
      <c r="FE2390" s="697"/>
      <c r="FF2390" s="473"/>
      <c r="FG2390" s="470"/>
      <c r="FH2390" s="470"/>
      <c r="FI2390" s="470"/>
      <c r="FJ2390" s="677"/>
      <c r="FK2390" s="470"/>
      <c r="FL2390" s="467"/>
      <c r="FM2390" s="559"/>
      <c r="FN2390" s="467"/>
      <c r="FO2390" s="467"/>
      <c r="FP2390" s="467"/>
      <c r="FQ2390" s="467"/>
      <c r="FR2390" s="467"/>
      <c r="FS2390" s="467"/>
      <c r="FT2390" s="467"/>
      <c r="FU2390" s="467"/>
      <c r="FV2390" s="467"/>
      <c r="FW2390" s="467"/>
      <c r="FX2390" s="467"/>
      <c r="FY2390" s="467"/>
      <c r="FZ2390" s="467"/>
      <c r="GA2390" s="467"/>
      <c r="GB2390" s="467"/>
      <c r="GC2390" s="467"/>
      <c r="GD2390" s="467"/>
      <c r="GE2390" s="467"/>
      <c r="GF2390" s="467"/>
      <c r="GG2390" s="467"/>
      <c r="GH2390" s="467"/>
      <c r="GI2390" s="467"/>
      <c r="GJ2390" s="1055"/>
      <c r="GK2390" s="695"/>
      <c r="GL2390" s="696"/>
      <c r="GM2390" s="696"/>
      <c r="GN2390" s="697"/>
      <c r="GO2390" s="697"/>
      <c r="GP2390" s="473"/>
      <c r="GQ2390" s="470"/>
      <c r="GR2390" s="470"/>
      <c r="GS2390" s="470"/>
      <c r="GT2390" s="677"/>
      <c r="GU2390" s="470"/>
      <c r="GV2390" s="467"/>
      <c r="GW2390" s="559"/>
      <c r="GX2390" s="467"/>
      <c r="GY2390" s="467"/>
      <c r="GZ2390" s="467"/>
      <c r="HA2390" s="467"/>
      <c r="HB2390" s="467"/>
      <c r="HC2390" s="467"/>
      <c r="HD2390" s="467"/>
      <c r="HE2390" s="467"/>
      <c r="HF2390" s="467"/>
      <c r="HG2390" s="467"/>
      <c r="HH2390" s="467"/>
      <c r="HI2390" s="467"/>
      <c r="HJ2390" s="467"/>
      <c r="HK2390" s="467"/>
      <c r="HL2390" s="467"/>
      <c r="HM2390" s="467"/>
      <c r="HN2390" s="467"/>
      <c r="HO2390" s="467"/>
      <c r="HP2390" s="467"/>
      <c r="HQ2390" s="467"/>
      <c r="HR2390" s="467"/>
      <c r="HS2390" s="467"/>
      <c r="HT2390" s="1055"/>
      <c r="HU2390" s="695"/>
      <c r="HV2390" s="696"/>
      <c r="HW2390" s="696"/>
      <c r="HX2390" s="697"/>
      <c r="HY2390" s="697"/>
      <c r="HZ2390" s="473"/>
      <c r="IA2390" s="470"/>
      <c r="IB2390" s="470"/>
      <c r="IC2390" s="470"/>
      <c r="ID2390" s="677"/>
      <c r="IE2390" s="470"/>
      <c r="IF2390" s="467"/>
      <c r="IG2390" s="559"/>
      <c r="IH2390" s="467"/>
      <c r="II2390" s="467"/>
      <c r="IJ2390" s="467"/>
      <c r="IK2390" s="467"/>
      <c r="IL2390" s="467"/>
      <c r="IM2390" s="467"/>
      <c r="IN2390" s="467"/>
      <c r="IO2390" s="467"/>
      <c r="IP2390" s="467"/>
      <c r="IQ2390" s="467"/>
      <c r="IR2390" s="467"/>
      <c r="IS2390" s="467"/>
      <c r="IT2390" s="467"/>
      <c r="IU2390" s="467"/>
      <c r="IV2390" s="467"/>
      <c r="IW2390" s="467"/>
      <c r="IX2390" s="467"/>
      <c r="IY2390" s="467"/>
      <c r="IZ2390" s="467"/>
      <c r="JA2390" s="467"/>
      <c r="JB2390" s="467"/>
      <c r="JC2390" s="467"/>
      <c r="JD2390" s="1055"/>
      <c r="JE2390" s="695"/>
      <c r="JF2390" s="696"/>
      <c r="JG2390" s="696"/>
      <c r="JH2390" s="697"/>
      <c r="JI2390" s="697"/>
      <c r="JJ2390" s="473"/>
      <c r="JK2390" s="470"/>
      <c r="JL2390" s="470"/>
      <c r="JM2390" s="470"/>
      <c r="JN2390" s="677"/>
      <c r="JO2390" s="470"/>
      <c r="JP2390" s="467"/>
      <c r="JQ2390" s="559"/>
      <c r="JR2390" s="467"/>
      <c r="JS2390" s="467"/>
      <c r="JT2390" s="467"/>
      <c r="JU2390" s="467"/>
      <c r="JV2390" s="467"/>
      <c r="JW2390" s="467"/>
      <c r="JX2390" s="467"/>
      <c r="JY2390" s="467"/>
      <c r="JZ2390" s="467"/>
      <c r="KA2390" s="467"/>
      <c r="KB2390" s="467"/>
      <c r="KC2390" s="467"/>
      <c r="KD2390" s="467"/>
      <c r="KE2390" s="467"/>
      <c r="KF2390" s="467"/>
      <c r="KG2390" s="467"/>
      <c r="KH2390" s="467"/>
      <c r="KI2390" s="467"/>
      <c r="KJ2390" s="467"/>
      <c r="KK2390" s="467"/>
      <c r="KL2390" s="467"/>
      <c r="KM2390" s="467"/>
      <c r="KN2390" s="1055"/>
      <c r="KO2390" s="695"/>
      <c r="KP2390" s="696"/>
      <c r="KQ2390" s="696"/>
      <c r="KR2390" s="697"/>
      <c r="KS2390" s="697"/>
      <c r="KT2390" s="473"/>
      <c r="KU2390" s="470"/>
      <c r="KV2390" s="470"/>
      <c r="KW2390" s="470"/>
      <c r="KX2390" s="677"/>
      <c r="KY2390" s="470"/>
      <c r="KZ2390" s="467"/>
      <c r="LA2390" s="559"/>
      <c r="LB2390" s="467"/>
      <c r="LC2390" s="467"/>
      <c r="LD2390" s="467"/>
      <c r="LE2390" s="467"/>
      <c r="LF2390" s="467"/>
      <c r="LG2390" s="467"/>
      <c r="LH2390" s="467"/>
      <c r="LI2390" s="467"/>
      <c r="LJ2390" s="467"/>
      <c r="LK2390" s="467"/>
      <c r="LL2390" s="467"/>
      <c r="LM2390" s="467"/>
      <c r="LN2390" s="467"/>
      <c r="LO2390" s="467"/>
      <c r="LP2390" s="467"/>
      <c r="LQ2390" s="467"/>
      <c r="LR2390" s="467"/>
      <c r="LS2390" s="467"/>
      <c r="LT2390" s="467"/>
      <c r="LU2390" s="467"/>
      <c r="LV2390" s="467"/>
      <c r="LW2390" s="467"/>
      <c r="LX2390" s="1055"/>
      <c r="LY2390" s="695"/>
      <c r="LZ2390" s="696"/>
      <c r="MA2390" s="696"/>
      <c r="MB2390" s="697"/>
      <c r="MC2390" s="697"/>
      <c r="MD2390" s="473"/>
      <c r="ME2390" s="470"/>
      <c r="MF2390" s="470"/>
      <c r="MG2390" s="470"/>
      <c r="MH2390" s="677"/>
      <c r="MI2390" s="470"/>
      <c r="MJ2390" s="467"/>
      <c r="MK2390" s="559"/>
      <c r="ML2390" s="467"/>
      <c r="MM2390" s="467"/>
      <c r="MN2390" s="467"/>
      <c r="MO2390" s="467"/>
      <c r="MP2390" s="467"/>
      <c r="MQ2390" s="467"/>
      <c r="MR2390" s="467"/>
      <c r="MS2390" s="467"/>
      <c r="MT2390" s="467"/>
      <c r="MU2390" s="467"/>
      <c r="MV2390" s="467"/>
      <c r="MW2390" s="467"/>
      <c r="MX2390" s="467"/>
      <c r="MY2390" s="467"/>
      <c r="MZ2390" s="467"/>
      <c r="NA2390" s="467"/>
      <c r="NB2390" s="467"/>
      <c r="NC2390" s="467"/>
      <c r="ND2390" s="467"/>
      <c r="NE2390" s="467"/>
      <c r="NF2390" s="467"/>
      <c r="NG2390" s="467"/>
      <c r="NH2390" s="1055"/>
      <c r="NI2390" s="695"/>
      <c r="NJ2390" s="696"/>
      <c r="NK2390" s="696"/>
      <c r="NL2390" s="697"/>
      <c r="NM2390" s="697"/>
      <c r="NN2390" s="473"/>
      <c r="NO2390" s="470"/>
      <c r="NP2390" s="470"/>
      <c r="NQ2390" s="470"/>
      <c r="NR2390" s="677"/>
      <c r="NS2390" s="470"/>
      <c r="NT2390" s="467"/>
      <c r="NU2390" s="559"/>
      <c r="NV2390" s="467"/>
      <c r="NW2390" s="467"/>
      <c r="NX2390" s="467"/>
      <c r="NY2390" s="467"/>
      <c r="NZ2390" s="467"/>
      <c r="OA2390" s="467"/>
      <c r="OB2390" s="467"/>
      <c r="OC2390" s="467"/>
      <c r="OD2390" s="467"/>
      <c r="OE2390" s="467"/>
      <c r="OF2390" s="467"/>
      <c r="OG2390" s="467"/>
      <c r="OH2390" s="467"/>
      <c r="OI2390" s="467"/>
      <c r="OJ2390" s="467"/>
      <c r="OK2390" s="467"/>
      <c r="OL2390" s="467"/>
      <c r="OM2390" s="467"/>
      <c r="ON2390" s="467"/>
      <c r="OO2390" s="467"/>
      <c r="OP2390" s="467"/>
      <c r="OQ2390" s="467"/>
      <c r="OR2390" s="1055"/>
      <c r="OS2390" s="695"/>
      <c r="OT2390" s="696"/>
      <c r="OU2390" s="696"/>
      <c r="OV2390" s="697"/>
      <c r="OW2390" s="697"/>
      <c r="OX2390" s="473"/>
      <c r="OY2390" s="470"/>
      <c r="OZ2390" s="470"/>
      <c r="PA2390" s="470"/>
      <c r="PB2390" s="677"/>
      <c r="PC2390" s="470"/>
      <c r="PD2390" s="467"/>
      <c r="PE2390" s="559"/>
      <c r="PF2390" s="467"/>
      <c r="PG2390" s="467"/>
      <c r="PH2390" s="467"/>
      <c r="PI2390" s="467"/>
      <c r="PJ2390" s="467"/>
      <c r="PK2390" s="467"/>
      <c r="PL2390" s="467"/>
      <c r="PM2390" s="467"/>
      <c r="PN2390" s="467"/>
      <c r="PO2390" s="467"/>
      <c r="PP2390" s="467"/>
      <c r="PQ2390" s="467"/>
      <c r="PR2390" s="467"/>
      <c r="PS2390" s="467"/>
      <c r="PT2390" s="467"/>
      <c r="PU2390" s="467"/>
      <c r="PV2390" s="467"/>
      <c r="PW2390" s="467"/>
      <c r="PX2390" s="467"/>
      <c r="PY2390" s="467"/>
      <c r="PZ2390" s="467"/>
      <c r="QA2390" s="467"/>
      <c r="QB2390" s="1055"/>
      <c r="QC2390" s="695"/>
      <c r="QD2390" s="696"/>
      <c r="QE2390" s="696"/>
      <c r="QF2390" s="697"/>
      <c r="QG2390" s="697"/>
      <c r="QH2390" s="473"/>
      <c r="QI2390" s="470"/>
      <c r="QJ2390" s="470"/>
      <c r="QK2390" s="470"/>
      <c r="QL2390" s="677"/>
      <c r="QM2390" s="470"/>
      <c r="QN2390" s="467"/>
      <c r="QO2390" s="559"/>
      <c r="QP2390" s="467"/>
      <c r="QQ2390" s="467"/>
      <c r="QR2390" s="467"/>
      <c r="QS2390" s="467"/>
      <c r="QT2390" s="467"/>
      <c r="QU2390" s="467"/>
      <c r="QV2390" s="467"/>
      <c r="QW2390" s="467"/>
      <c r="QX2390" s="467"/>
      <c r="QY2390" s="467"/>
      <c r="QZ2390" s="467"/>
      <c r="RA2390" s="467"/>
      <c r="RB2390" s="467"/>
      <c r="RC2390" s="467"/>
      <c r="RD2390" s="467"/>
      <c r="RE2390" s="467"/>
      <c r="RF2390" s="467"/>
      <c r="RG2390" s="467"/>
      <c r="RH2390" s="467"/>
      <c r="RI2390" s="467"/>
      <c r="RJ2390" s="467"/>
      <c r="RK2390" s="467"/>
      <c r="RL2390" s="1055"/>
      <c r="RM2390" s="695"/>
      <c r="RN2390" s="696"/>
      <c r="RO2390" s="696"/>
      <c r="RP2390" s="697"/>
      <c r="RQ2390" s="697"/>
      <c r="RR2390" s="473"/>
      <c r="RS2390" s="470"/>
      <c r="RT2390" s="470"/>
      <c r="RU2390" s="470"/>
      <c r="RV2390" s="677"/>
      <c r="RW2390" s="470"/>
      <c r="RX2390" s="467"/>
      <c r="RY2390" s="559"/>
      <c r="RZ2390" s="467"/>
      <c r="SA2390" s="467"/>
      <c r="SB2390" s="467"/>
      <c r="SC2390" s="467"/>
      <c r="SD2390" s="467"/>
      <c r="SE2390" s="467"/>
      <c r="SF2390" s="467"/>
      <c r="SG2390" s="467"/>
      <c r="SH2390" s="467"/>
      <c r="SI2390" s="467"/>
      <c r="SJ2390" s="467"/>
      <c r="SK2390" s="467"/>
      <c r="SL2390" s="467"/>
      <c r="SM2390" s="467"/>
      <c r="SN2390" s="467"/>
      <c r="SO2390" s="467"/>
      <c r="SP2390" s="467"/>
      <c r="SQ2390" s="467"/>
      <c r="SR2390" s="467"/>
      <c r="SS2390" s="467"/>
      <c r="ST2390" s="467"/>
      <c r="SU2390" s="467"/>
      <c r="SV2390" s="1055"/>
      <c r="SW2390" s="695"/>
      <c r="SX2390" s="696"/>
      <c r="SY2390" s="696"/>
      <c r="SZ2390" s="697"/>
      <c r="TA2390" s="697"/>
      <c r="TB2390" s="473"/>
      <c r="TC2390" s="470"/>
      <c r="TD2390" s="470"/>
      <c r="TE2390" s="470"/>
      <c r="TF2390" s="677"/>
      <c r="TG2390" s="470"/>
      <c r="TH2390" s="467"/>
      <c r="TI2390" s="559"/>
      <c r="TJ2390" s="467"/>
      <c r="TK2390" s="467"/>
      <c r="TL2390" s="467"/>
      <c r="TM2390" s="467"/>
      <c r="TN2390" s="467"/>
      <c r="TO2390" s="467"/>
      <c r="TP2390" s="467"/>
      <c r="TQ2390" s="467"/>
      <c r="TR2390" s="467"/>
      <c r="TS2390" s="467"/>
      <c r="TT2390" s="467"/>
      <c r="TU2390" s="467"/>
      <c r="TV2390" s="467"/>
      <c r="TW2390" s="467"/>
      <c r="TX2390" s="467"/>
      <c r="TY2390" s="467"/>
      <c r="TZ2390" s="467"/>
      <c r="UA2390" s="467"/>
      <c r="UB2390" s="467"/>
      <c r="UC2390" s="467"/>
      <c r="UD2390" s="467"/>
      <c r="UE2390" s="467"/>
      <c r="UF2390" s="1055"/>
      <c r="UG2390" s="695"/>
      <c r="UH2390" s="696"/>
      <c r="UI2390" s="696"/>
      <c r="UJ2390" s="697"/>
      <c r="UK2390" s="697"/>
      <c r="UL2390" s="473"/>
      <c r="UM2390" s="470"/>
      <c r="UN2390" s="470"/>
      <c r="UO2390" s="470"/>
      <c r="UP2390" s="677"/>
      <c r="UQ2390" s="470"/>
      <c r="UR2390" s="467"/>
      <c r="US2390" s="559"/>
      <c r="UT2390" s="467"/>
      <c r="UU2390" s="467"/>
      <c r="UV2390" s="467"/>
      <c r="UW2390" s="467"/>
      <c r="UX2390" s="467"/>
      <c r="UY2390" s="467"/>
      <c r="UZ2390" s="467"/>
      <c r="VA2390" s="467"/>
      <c r="VB2390" s="467"/>
      <c r="VC2390" s="467"/>
      <c r="VD2390" s="467"/>
      <c r="VE2390" s="467"/>
      <c r="VF2390" s="467"/>
      <c r="VG2390" s="467"/>
      <c r="VH2390" s="467"/>
      <c r="VI2390" s="467"/>
      <c r="VJ2390" s="467"/>
      <c r="VK2390" s="467"/>
      <c r="VL2390" s="467"/>
      <c r="VM2390" s="467"/>
      <c r="VN2390" s="467"/>
      <c r="VO2390" s="467"/>
      <c r="VP2390" s="1055"/>
      <c r="VQ2390" s="695"/>
      <c r="VR2390" s="696"/>
      <c r="VS2390" s="696"/>
      <c r="VT2390" s="697"/>
      <c r="VU2390" s="697"/>
      <c r="VV2390" s="473"/>
      <c r="VW2390" s="470"/>
      <c r="VX2390" s="470"/>
      <c r="VY2390" s="470"/>
      <c r="VZ2390" s="677"/>
      <c r="WA2390" s="470"/>
      <c r="WB2390" s="467"/>
      <c r="WC2390" s="559"/>
      <c r="WD2390" s="467"/>
      <c r="WE2390" s="467"/>
      <c r="WF2390" s="467"/>
      <c r="WG2390" s="467"/>
      <c r="WH2390" s="467"/>
      <c r="WI2390" s="467"/>
      <c r="WJ2390" s="467"/>
      <c r="WK2390" s="467"/>
      <c r="WL2390" s="467"/>
      <c r="WM2390" s="467"/>
      <c r="WN2390" s="467"/>
      <c r="WO2390" s="467"/>
      <c r="WP2390" s="467"/>
      <c r="WQ2390" s="467"/>
      <c r="WR2390" s="467"/>
      <c r="WS2390" s="467"/>
      <c r="WT2390" s="467"/>
      <c r="WU2390" s="467"/>
      <c r="WV2390" s="467"/>
      <c r="WW2390" s="467"/>
      <c r="WX2390" s="467"/>
      <c r="WY2390" s="467"/>
      <c r="WZ2390" s="1055"/>
      <c r="XA2390" s="695"/>
      <c r="XB2390" s="696"/>
      <c r="XC2390" s="696"/>
      <c r="XD2390" s="697"/>
      <c r="XE2390" s="697"/>
      <c r="XF2390" s="473"/>
      <c r="XG2390" s="470"/>
      <c r="XH2390" s="470"/>
      <c r="XI2390" s="470"/>
      <c r="XJ2390" s="677"/>
      <c r="XK2390" s="470"/>
      <c r="XL2390" s="467"/>
      <c r="XM2390" s="559"/>
      <c r="XN2390" s="467"/>
      <c r="XO2390" s="467"/>
      <c r="XP2390" s="467"/>
      <c r="XQ2390" s="467"/>
      <c r="XR2390" s="467"/>
      <c r="XS2390" s="467"/>
      <c r="XT2390" s="467"/>
      <c r="XU2390" s="467"/>
      <c r="XV2390" s="467"/>
      <c r="XW2390" s="467"/>
      <c r="XX2390" s="467"/>
      <c r="XY2390" s="467"/>
      <c r="XZ2390" s="467"/>
      <c r="YA2390" s="467"/>
      <c r="YB2390" s="467"/>
      <c r="YC2390" s="467"/>
      <c r="YD2390" s="467"/>
      <c r="YE2390" s="467"/>
      <c r="YF2390" s="467"/>
      <c r="YG2390" s="467"/>
      <c r="YH2390" s="467"/>
      <c r="YI2390" s="467"/>
      <c r="YJ2390" s="1055"/>
      <c r="YK2390" s="695"/>
      <c r="YL2390" s="696"/>
      <c r="YM2390" s="696"/>
      <c r="YN2390" s="697"/>
      <c r="YO2390" s="697"/>
      <c r="YP2390" s="473"/>
      <c r="YQ2390" s="470"/>
      <c r="YR2390" s="470"/>
      <c r="YS2390" s="470"/>
      <c r="YT2390" s="677"/>
      <c r="YU2390" s="470"/>
      <c r="YV2390" s="467"/>
      <c r="YW2390" s="559"/>
      <c r="YX2390" s="467"/>
      <c r="YY2390" s="467"/>
      <c r="YZ2390" s="467"/>
      <c r="ZA2390" s="467"/>
      <c r="ZB2390" s="467"/>
      <c r="ZC2390" s="467"/>
      <c r="ZD2390" s="467"/>
      <c r="ZE2390" s="467"/>
      <c r="ZF2390" s="467"/>
      <c r="ZG2390" s="467"/>
      <c r="ZH2390" s="467"/>
      <c r="ZI2390" s="467"/>
      <c r="ZJ2390" s="467"/>
      <c r="ZK2390" s="467"/>
      <c r="ZL2390" s="467"/>
      <c r="ZM2390" s="467"/>
      <c r="ZN2390" s="467"/>
      <c r="ZO2390" s="467"/>
      <c r="ZP2390" s="467"/>
      <c r="ZQ2390" s="467"/>
      <c r="ZR2390" s="467"/>
      <c r="ZS2390" s="467"/>
      <c r="ZT2390" s="1055"/>
      <c r="ZU2390" s="695"/>
      <c r="ZV2390" s="696"/>
      <c r="ZW2390" s="696"/>
      <c r="ZX2390" s="697"/>
      <c r="ZY2390" s="697"/>
      <c r="ZZ2390" s="473"/>
      <c r="AAA2390" s="470"/>
      <c r="AAB2390" s="470"/>
      <c r="AAC2390" s="470"/>
      <c r="AAD2390" s="677"/>
      <c r="AAE2390" s="470"/>
      <c r="AAF2390" s="467"/>
      <c r="AAG2390" s="559"/>
      <c r="AAH2390" s="467"/>
      <c r="AAI2390" s="467"/>
      <c r="AAJ2390" s="467"/>
      <c r="AAK2390" s="467"/>
      <c r="AAL2390" s="467"/>
      <c r="AAM2390" s="467"/>
      <c r="AAN2390" s="467"/>
      <c r="AAO2390" s="467"/>
      <c r="AAP2390" s="467"/>
      <c r="AAQ2390" s="467"/>
      <c r="AAR2390" s="467"/>
      <c r="AAS2390" s="467"/>
      <c r="AAT2390" s="467"/>
      <c r="AAU2390" s="467"/>
      <c r="AAV2390" s="467"/>
      <c r="AAW2390" s="467"/>
      <c r="AAX2390" s="467"/>
      <c r="AAY2390" s="467"/>
      <c r="AAZ2390" s="467"/>
      <c r="ABA2390" s="467"/>
      <c r="ABB2390" s="467"/>
      <c r="ABC2390" s="467"/>
      <c r="ABD2390" s="1055"/>
      <c r="ABE2390" s="695"/>
      <c r="ABF2390" s="696"/>
      <c r="ABG2390" s="696"/>
      <c r="ABH2390" s="697"/>
      <c r="ABI2390" s="697"/>
      <c r="ABJ2390" s="473"/>
      <c r="ABK2390" s="470"/>
      <c r="ABL2390" s="470"/>
      <c r="ABM2390" s="470"/>
      <c r="ABN2390" s="677"/>
      <c r="ABO2390" s="470"/>
      <c r="ABP2390" s="467"/>
      <c r="ABQ2390" s="559"/>
      <c r="ABR2390" s="467"/>
      <c r="ABS2390" s="467"/>
      <c r="ABT2390" s="467"/>
      <c r="ABU2390" s="467"/>
      <c r="ABV2390" s="467"/>
      <c r="ABW2390" s="467"/>
      <c r="ABX2390" s="467"/>
      <c r="ABY2390" s="467"/>
      <c r="ABZ2390" s="467"/>
      <c r="ACA2390" s="467"/>
      <c r="ACB2390" s="467"/>
      <c r="ACC2390" s="467"/>
      <c r="ACD2390" s="467"/>
      <c r="ACE2390" s="467"/>
      <c r="ACF2390" s="467"/>
      <c r="ACG2390" s="467"/>
      <c r="ACH2390" s="467"/>
      <c r="ACI2390" s="467"/>
      <c r="ACJ2390" s="467"/>
      <c r="ACK2390" s="467"/>
      <c r="ACL2390" s="467"/>
      <c r="ACM2390" s="467"/>
      <c r="ACN2390" s="1055"/>
      <c r="ACO2390" s="695"/>
      <c r="ACP2390" s="696"/>
      <c r="ACQ2390" s="696"/>
      <c r="ACR2390" s="697"/>
      <c r="ACS2390" s="697"/>
      <c r="ACT2390" s="473"/>
      <c r="ACU2390" s="470"/>
      <c r="ACV2390" s="470"/>
      <c r="ACW2390" s="470"/>
      <c r="ACX2390" s="677"/>
      <c r="ACY2390" s="470"/>
      <c r="ACZ2390" s="467"/>
      <c r="ADA2390" s="559"/>
      <c r="ADB2390" s="467"/>
      <c r="ADC2390" s="467"/>
      <c r="ADD2390" s="467"/>
      <c r="ADE2390" s="467"/>
      <c r="ADF2390" s="467"/>
      <c r="ADG2390" s="467"/>
      <c r="ADH2390" s="467"/>
      <c r="ADI2390" s="467"/>
      <c r="ADJ2390" s="467"/>
      <c r="ADK2390" s="467"/>
      <c r="ADL2390" s="467"/>
      <c r="ADM2390" s="467"/>
      <c r="ADN2390" s="467"/>
      <c r="ADO2390" s="467"/>
      <c r="ADP2390" s="467"/>
      <c r="ADQ2390" s="467"/>
      <c r="ADR2390" s="467"/>
      <c r="ADS2390" s="467"/>
      <c r="ADT2390" s="467"/>
      <c r="ADU2390" s="467"/>
      <c r="ADV2390" s="467"/>
      <c r="ADW2390" s="467"/>
      <c r="ADX2390" s="1055"/>
      <c r="ADY2390" s="695"/>
      <c r="ADZ2390" s="696"/>
      <c r="AEA2390" s="696"/>
      <c r="AEB2390" s="697"/>
      <c r="AEC2390" s="697"/>
      <c r="AED2390" s="473"/>
      <c r="AEE2390" s="470"/>
      <c r="AEF2390" s="470"/>
      <c r="AEG2390" s="470"/>
      <c r="AEH2390" s="677"/>
      <c r="AEI2390" s="470"/>
      <c r="AEJ2390" s="467"/>
      <c r="AEK2390" s="559"/>
      <c r="AEL2390" s="467"/>
      <c r="AEM2390" s="467"/>
      <c r="AEN2390" s="467"/>
      <c r="AEO2390" s="467"/>
      <c r="AEP2390" s="467"/>
      <c r="AEQ2390" s="467"/>
      <c r="AER2390" s="467"/>
      <c r="AES2390" s="467"/>
      <c r="AET2390" s="467"/>
      <c r="AEU2390" s="467"/>
      <c r="AEV2390" s="467"/>
      <c r="AEW2390" s="467"/>
      <c r="AEX2390" s="467"/>
      <c r="AEY2390" s="467"/>
      <c r="AEZ2390" s="467"/>
      <c r="AFA2390" s="467"/>
      <c r="AFB2390" s="467"/>
      <c r="AFC2390" s="467"/>
      <c r="AFD2390" s="467"/>
      <c r="AFE2390" s="467"/>
      <c r="AFF2390" s="467"/>
      <c r="AFG2390" s="467"/>
      <c r="AFH2390" s="1055"/>
      <c r="AFI2390" s="695"/>
      <c r="AFJ2390" s="696"/>
      <c r="AFK2390" s="696"/>
      <c r="AFL2390" s="697"/>
      <c r="AFM2390" s="697"/>
      <c r="AFN2390" s="473"/>
      <c r="AFO2390" s="470"/>
      <c r="AFP2390" s="470"/>
      <c r="AFQ2390" s="470"/>
      <c r="AFR2390" s="677"/>
      <c r="AFS2390" s="470"/>
      <c r="AFT2390" s="467"/>
      <c r="AFU2390" s="559"/>
      <c r="AFV2390" s="467"/>
      <c r="AFW2390" s="467"/>
      <c r="AFX2390" s="467"/>
      <c r="AFY2390" s="467"/>
      <c r="AFZ2390" s="467"/>
      <c r="AGA2390" s="467"/>
      <c r="AGB2390" s="467"/>
      <c r="AGC2390" s="467"/>
      <c r="AGD2390" s="467"/>
      <c r="AGE2390" s="467"/>
      <c r="AGF2390" s="467"/>
      <c r="AGG2390" s="467"/>
      <c r="AGH2390" s="467"/>
      <c r="AGI2390" s="467"/>
      <c r="AGJ2390" s="467"/>
      <c r="AGK2390" s="467"/>
      <c r="AGL2390" s="467"/>
      <c r="AGM2390" s="467"/>
      <c r="AGN2390" s="467"/>
      <c r="AGO2390" s="467"/>
      <c r="AGP2390" s="467"/>
      <c r="AGQ2390" s="467"/>
      <c r="AGR2390" s="1055"/>
      <c r="AGS2390" s="695"/>
      <c r="AGT2390" s="696"/>
      <c r="AGU2390" s="696"/>
      <c r="AGV2390" s="697"/>
      <c r="AGW2390" s="697"/>
      <c r="AGX2390" s="473"/>
      <c r="AGY2390" s="470"/>
      <c r="AGZ2390" s="470"/>
      <c r="AHA2390" s="470"/>
      <c r="AHB2390" s="677"/>
      <c r="AHC2390" s="470"/>
      <c r="AHD2390" s="467"/>
      <c r="AHE2390" s="559"/>
      <c r="AHF2390" s="467"/>
      <c r="AHG2390" s="467"/>
      <c r="AHH2390" s="467"/>
      <c r="AHI2390" s="467"/>
      <c r="AHJ2390" s="467"/>
      <c r="AHK2390" s="467"/>
      <c r="AHL2390" s="467"/>
      <c r="AHM2390" s="467"/>
      <c r="AHN2390" s="467"/>
      <c r="AHO2390" s="467"/>
      <c r="AHP2390" s="467"/>
      <c r="AHQ2390" s="467"/>
      <c r="AHR2390" s="467"/>
      <c r="AHS2390" s="467"/>
      <c r="AHT2390" s="467"/>
      <c r="AHU2390" s="467"/>
      <c r="AHV2390" s="467"/>
      <c r="AHW2390" s="467"/>
      <c r="AHX2390" s="467"/>
      <c r="AHY2390" s="467"/>
      <c r="AHZ2390" s="467"/>
      <c r="AIA2390" s="467"/>
      <c r="AIB2390" s="1055"/>
      <c r="AIC2390" s="695"/>
      <c r="AID2390" s="696"/>
      <c r="AIE2390" s="696"/>
      <c r="AIF2390" s="697"/>
      <c r="AIG2390" s="697"/>
      <c r="AIH2390" s="473"/>
      <c r="AII2390" s="470"/>
      <c r="AIJ2390" s="470"/>
      <c r="AIK2390" s="470"/>
      <c r="AIL2390" s="677"/>
      <c r="AIM2390" s="470"/>
      <c r="AIN2390" s="467"/>
      <c r="AIO2390" s="559"/>
      <c r="AIP2390" s="467"/>
      <c r="AIQ2390" s="467"/>
      <c r="AIR2390" s="467"/>
      <c r="AIS2390" s="467"/>
      <c r="AIT2390" s="467"/>
      <c r="AIU2390" s="467"/>
      <c r="AIV2390" s="467"/>
      <c r="AIW2390" s="467"/>
      <c r="AIX2390" s="467"/>
      <c r="AIY2390" s="467"/>
      <c r="AIZ2390" s="467"/>
      <c r="AJA2390" s="467"/>
      <c r="AJB2390" s="467"/>
      <c r="AJC2390" s="467"/>
      <c r="AJD2390" s="467"/>
      <c r="AJE2390" s="467"/>
      <c r="AJF2390" s="467"/>
      <c r="AJG2390" s="467"/>
      <c r="AJH2390" s="467"/>
      <c r="AJI2390" s="467"/>
      <c r="AJJ2390" s="467"/>
      <c r="AJK2390" s="467"/>
      <c r="AJL2390" s="1055"/>
      <c r="AJM2390" s="695"/>
      <c r="AJN2390" s="696"/>
      <c r="AJO2390" s="696"/>
      <c r="AJP2390" s="697"/>
      <c r="AJQ2390" s="697"/>
      <c r="AJR2390" s="473"/>
      <c r="AJS2390" s="470"/>
      <c r="AJT2390" s="470"/>
      <c r="AJU2390" s="470"/>
      <c r="AJV2390" s="677"/>
      <c r="AJW2390" s="470"/>
      <c r="AJX2390" s="467"/>
      <c r="AJY2390" s="559"/>
      <c r="AJZ2390" s="467"/>
      <c r="AKA2390" s="467"/>
      <c r="AKB2390" s="467"/>
      <c r="AKC2390" s="467"/>
      <c r="AKD2390" s="467"/>
      <c r="AKE2390" s="467"/>
      <c r="AKF2390" s="467"/>
      <c r="AKG2390" s="467"/>
      <c r="AKH2390" s="467"/>
      <c r="AKI2390" s="467"/>
      <c r="AKJ2390" s="467"/>
      <c r="AKK2390" s="467"/>
      <c r="AKL2390" s="467"/>
      <c r="AKM2390" s="467"/>
      <c r="AKN2390" s="467"/>
      <c r="AKO2390" s="467"/>
      <c r="AKP2390" s="467"/>
      <c r="AKQ2390" s="467"/>
      <c r="AKR2390" s="467"/>
      <c r="AKS2390" s="467"/>
      <c r="AKT2390" s="467"/>
      <c r="AKU2390" s="467"/>
      <c r="AKV2390" s="1055"/>
      <c r="AKW2390" s="695"/>
      <c r="AKX2390" s="696"/>
      <c r="AKY2390" s="696"/>
      <c r="AKZ2390" s="697"/>
      <c r="ALA2390" s="697"/>
      <c r="ALB2390" s="473"/>
      <c r="ALC2390" s="470"/>
      <c r="ALD2390" s="470"/>
      <c r="ALE2390" s="470"/>
      <c r="ALF2390" s="677"/>
      <c r="ALG2390" s="470"/>
      <c r="ALH2390" s="467"/>
      <c r="ALI2390" s="559"/>
      <c r="ALJ2390" s="467"/>
      <c r="ALK2390" s="467"/>
      <c r="ALL2390" s="467"/>
      <c r="ALM2390" s="467"/>
      <c r="ALN2390" s="467"/>
      <c r="ALO2390" s="467"/>
      <c r="ALP2390" s="467"/>
      <c r="ALQ2390" s="467"/>
      <c r="ALR2390" s="467"/>
      <c r="ALS2390" s="467"/>
      <c r="ALT2390" s="467"/>
      <c r="ALU2390" s="467"/>
      <c r="ALV2390" s="467"/>
      <c r="ALW2390" s="467"/>
      <c r="ALX2390" s="467"/>
      <c r="ALY2390" s="467"/>
      <c r="ALZ2390" s="467"/>
      <c r="AMA2390" s="467"/>
      <c r="AMB2390" s="467"/>
      <c r="AMC2390" s="467"/>
      <c r="AMD2390" s="467"/>
      <c r="AME2390" s="467"/>
      <c r="AMF2390" s="1055"/>
      <c r="AMG2390" s="695"/>
      <c r="AMH2390" s="696"/>
      <c r="AMI2390" s="696"/>
      <c r="AMJ2390" s="697"/>
      <c r="AMK2390" s="697"/>
      <c r="AML2390" s="473"/>
      <c r="AMM2390" s="470"/>
      <c r="AMN2390" s="470"/>
      <c r="AMO2390" s="470"/>
      <c r="AMP2390" s="677"/>
      <c r="AMQ2390" s="470"/>
      <c r="AMR2390" s="467"/>
      <c r="AMS2390" s="559"/>
      <c r="AMT2390" s="467"/>
      <c r="AMU2390" s="467"/>
      <c r="AMV2390" s="467"/>
      <c r="AMW2390" s="467"/>
      <c r="AMX2390" s="467"/>
      <c r="AMY2390" s="467"/>
      <c r="AMZ2390" s="467"/>
      <c r="ANA2390" s="467"/>
      <c r="ANB2390" s="467"/>
      <c r="ANC2390" s="467"/>
      <c r="AND2390" s="467"/>
      <c r="ANE2390" s="467"/>
      <c r="ANF2390" s="467"/>
      <c r="ANG2390" s="467"/>
      <c r="ANH2390" s="467"/>
      <c r="ANI2390" s="467"/>
      <c r="ANJ2390" s="467"/>
      <c r="ANK2390" s="467"/>
      <c r="ANL2390" s="467"/>
      <c r="ANM2390" s="467"/>
      <c r="ANN2390" s="467"/>
      <c r="ANO2390" s="467"/>
      <c r="ANP2390" s="1055"/>
      <c r="ANQ2390" s="695"/>
      <c r="ANR2390" s="696"/>
      <c r="ANS2390" s="696"/>
      <c r="ANT2390" s="697"/>
      <c r="ANU2390" s="697"/>
      <c r="ANV2390" s="473"/>
      <c r="ANW2390" s="470"/>
      <c r="ANX2390" s="470"/>
      <c r="ANY2390" s="470"/>
      <c r="ANZ2390" s="677"/>
      <c r="AOA2390" s="470"/>
      <c r="AOB2390" s="467"/>
      <c r="AOC2390" s="559"/>
      <c r="AOD2390" s="467"/>
      <c r="AOE2390" s="467"/>
      <c r="AOF2390" s="467"/>
      <c r="AOG2390" s="467"/>
      <c r="AOH2390" s="467"/>
      <c r="AOI2390" s="467"/>
      <c r="AOJ2390" s="467"/>
      <c r="AOK2390" s="467"/>
      <c r="AOL2390" s="467"/>
      <c r="AOM2390" s="467"/>
      <c r="AON2390" s="467"/>
      <c r="AOO2390" s="467"/>
      <c r="AOP2390" s="467"/>
      <c r="AOQ2390" s="467"/>
      <c r="AOR2390" s="467"/>
      <c r="AOS2390" s="467"/>
      <c r="AOT2390" s="467"/>
      <c r="AOU2390" s="467"/>
      <c r="AOV2390" s="467"/>
      <c r="AOW2390" s="467"/>
      <c r="AOX2390" s="467"/>
      <c r="AOY2390" s="467"/>
      <c r="AOZ2390" s="1055"/>
      <c r="APA2390" s="695"/>
      <c r="APB2390" s="696"/>
      <c r="APC2390" s="696"/>
      <c r="APD2390" s="697"/>
      <c r="APE2390" s="697"/>
      <c r="APF2390" s="473"/>
      <c r="APG2390" s="470"/>
      <c r="APH2390" s="470"/>
      <c r="API2390" s="470"/>
      <c r="APJ2390" s="677"/>
      <c r="APK2390" s="470"/>
      <c r="APL2390" s="467"/>
      <c r="APM2390" s="559"/>
      <c r="APN2390" s="467"/>
      <c r="APO2390" s="467"/>
      <c r="APP2390" s="467"/>
      <c r="APQ2390" s="467"/>
      <c r="APR2390" s="467"/>
      <c r="APS2390" s="467"/>
      <c r="APT2390" s="467"/>
      <c r="APU2390" s="467"/>
      <c r="APV2390" s="467"/>
      <c r="APW2390" s="467"/>
      <c r="APX2390" s="467"/>
      <c r="APY2390" s="467"/>
      <c r="APZ2390" s="467"/>
      <c r="AQA2390" s="467"/>
      <c r="AQB2390" s="467"/>
      <c r="AQC2390" s="467"/>
      <c r="AQD2390" s="467"/>
      <c r="AQE2390" s="467"/>
      <c r="AQF2390" s="467"/>
      <c r="AQG2390" s="467"/>
      <c r="AQH2390" s="467"/>
      <c r="AQI2390" s="467"/>
      <c r="AQJ2390" s="1055"/>
      <c r="AQK2390" s="695"/>
      <c r="AQL2390" s="696"/>
      <c r="AQM2390" s="696"/>
      <c r="AQN2390" s="697"/>
      <c r="AQO2390" s="697"/>
      <c r="AQP2390" s="473"/>
      <c r="AQQ2390" s="470"/>
      <c r="AQR2390" s="470"/>
      <c r="AQS2390" s="470"/>
      <c r="AQT2390" s="677"/>
      <c r="AQU2390" s="470"/>
      <c r="AQV2390" s="467"/>
      <c r="AQW2390" s="559"/>
      <c r="AQX2390" s="467"/>
      <c r="AQY2390" s="467"/>
      <c r="AQZ2390" s="467"/>
      <c r="ARA2390" s="467"/>
      <c r="ARB2390" s="467"/>
      <c r="ARC2390" s="467"/>
      <c r="ARD2390" s="467"/>
      <c r="ARE2390" s="467"/>
      <c r="ARF2390" s="467"/>
      <c r="ARG2390" s="467"/>
      <c r="ARH2390" s="467"/>
      <c r="ARI2390" s="467"/>
      <c r="ARJ2390" s="467"/>
      <c r="ARK2390" s="467"/>
      <c r="ARL2390" s="467"/>
      <c r="ARM2390" s="467"/>
      <c r="ARN2390" s="467"/>
      <c r="ARO2390" s="467"/>
      <c r="ARP2390" s="467"/>
      <c r="ARQ2390" s="467"/>
      <c r="ARR2390" s="467"/>
      <c r="ARS2390" s="467"/>
      <c r="ART2390" s="1055"/>
      <c r="ARU2390" s="695"/>
      <c r="ARV2390" s="696"/>
      <c r="ARW2390" s="696"/>
      <c r="ARX2390" s="697"/>
      <c r="ARY2390" s="697"/>
      <c r="ARZ2390" s="473"/>
      <c r="ASA2390" s="470"/>
      <c r="ASB2390" s="470"/>
      <c r="ASC2390" s="470"/>
      <c r="ASD2390" s="677"/>
      <c r="ASE2390" s="470"/>
      <c r="ASF2390" s="467"/>
      <c r="ASG2390" s="559"/>
      <c r="ASH2390" s="467"/>
      <c r="ASI2390" s="467"/>
      <c r="ASJ2390" s="467"/>
      <c r="ASK2390" s="467"/>
      <c r="ASL2390" s="467"/>
      <c r="ASM2390" s="467"/>
      <c r="ASN2390" s="467"/>
      <c r="ASO2390" s="467"/>
      <c r="ASP2390" s="467"/>
      <c r="ASQ2390" s="467"/>
      <c r="ASR2390" s="467"/>
      <c r="ASS2390" s="467"/>
      <c r="AST2390" s="467"/>
      <c r="ASU2390" s="467"/>
      <c r="ASV2390" s="467"/>
      <c r="ASW2390" s="467"/>
      <c r="ASX2390" s="467"/>
      <c r="ASY2390" s="467"/>
      <c r="ASZ2390" s="467"/>
      <c r="ATA2390" s="467"/>
      <c r="ATB2390" s="467"/>
      <c r="ATC2390" s="467"/>
      <c r="ATD2390" s="1055"/>
      <c r="ATE2390" s="695"/>
      <c r="ATF2390" s="696"/>
      <c r="ATG2390" s="696"/>
      <c r="ATH2390" s="697"/>
      <c r="ATI2390" s="697"/>
      <c r="ATJ2390" s="473"/>
      <c r="ATK2390" s="470"/>
      <c r="ATL2390" s="470"/>
      <c r="ATM2390" s="470"/>
      <c r="ATN2390" s="677"/>
      <c r="ATO2390" s="470"/>
      <c r="ATP2390" s="467"/>
      <c r="ATQ2390" s="559"/>
      <c r="ATR2390" s="467"/>
      <c r="ATS2390" s="467"/>
      <c r="ATT2390" s="467"/>
      <c r="ATU2390" s="467"/>
      <c r="ATV2390" s="467"/>
      <c r="ATW2390" s="467"/>
      <c r="ATX2390" s="467"/>
      <c r="ATY2390" s="467"/>
      <c r="ATZ2390" s="467"/>
      <c r="AUA2390" s="467"/>
      <c r="AUB2390" s="467"/>
      <c r="AUC2390" s="467"/>
      <c r="AUD2390" s="467"/>
      <c r="AUE2390" s="467"/>
      <c r="AUF2390" s="467"/>
      <c r="AUG2390" s="467"/>
      <c r="AUH2390" s="467"/>
      <c r="AUI2390" s="467"/>
      <c r="AUJ2390" s="467"/>
      <c r="AUK2390" s="467"/>
      <c r="AUL2390" s="467"/>
      <c r="AUM2390" s="467"/>
      <c r="AUN2390" s="1055"/>
      <c r="AUO2390" s="695"/>
      <c r="AUP2390" s="696"/>
      <c r="AUQ2390" s="696"/>
      <c r="AUR2390" s="697"/>
      <c r="AUS2390" s="697"/>
      <c r="AUT2390" s="473"/>
      <c r="AUU2390" s="470"/>
      <c r="AUV2390" s="470"/>
      <c r="AUW2390" s="470"/>
      <c r="AUX2390" s="677"/>
      <c r="AUY2390" s="470"/>
      <c r="AUZ2390" s="467"/>
      <c r="AVA2390" s="559"/>
      <c r="AVB2390" s="467"/>
      <c r="AVC2390" s="467"/>
      <c r="AVD2390" s="467"/>
      <c r="AVE2390" s="467"/>
      <c r="AVF2390" s="467"/>
      <c r="AVG2390" s="467"/>
      <c r="AVH2390" s="467"/>
      <c r="AVI2390" s="467"/>
      <c r="AVJ2390" s="467"/>
      <c r="AVK2390" s="467"/>
      <c r="AVL2390" s="467"/>
      <c r="AVM2390" s="467"/>
      <c r="AVN2390" s="467"/>
      <c r="AVO2390" s="467"/>
      <c r="AVP2390" s="467"/>
      <c r="AVQ2390" s="467"/>
      <c r="AVR2390" s="467"/>
      <c r="AVS2390" s="467"/>
      <c r="AVT2390" s="467"/>
      <c r="AVU2390" s="467"/>
      <c r="AVV2390" s="467"/>
      <c r="AVW2390" s="467"/>
      <c r="AVX2390" s="1055"/>
      <c r="AVY2390" s="695"/>
      <c r="AVZ2390" s="696"/>
      <c r="AWA2390" s="696"/>
      <c r="AWB2390" s="697"/>
      <c r="AWC2390" s="697"/>
      <c r="AWD2390" s="473"/>
      <c r="AWE2390" s="470"/>
      <c r="AWF2390" s="470"/>
      <c r="AWG2390" s="470"/>
      <c r="AWH2390" s="677"/>
      <c r="AWI2390" s="470"/>
      <c r="AWJ2390" s="467"/>
      <c r="AWK2390" s="559"/>
      <c r="AWL2390" s="467"/>
      <c r="AWM2390" s="467"/>
      <c r="AWN2390" s="467"/>
      <c r="AWO2390" s="467"/>
      <c r="AWP2390" s="467"/>
      <c r="AWQ2390" s="467"/>
      <c r="AWR2390" s="467"/>
      <c r="AWS2390" s="467"/>
      <c r="AWT2390" s="467"/>
      <c r="AWU2390" s="467"/>
      <c r="AWV2390" s="467"/>
      <c r="AWW2390" s="467"/>
      <c r="AWX2390" s="467"/>
      <c r="AWY2390" s="467"/>
      <c r="AWZ2390" s="467"/>
      <c r="AXA2390" s="467"/>
      <c r="AXB2390" s="467"/>
      <c r="AXC2390" s="467"/>
      <c r="AXD2390" s="467"/>
      <c r="AXE2390" s="467"/>
      <c r="AXF2390" s="467"/>
      <c r="AXG2390" s="467"/>
      <c r="AXH2390" s="1055"/>
      <c r="AXI2390" s="695"/>
      <c r="AXJ2390" s="696"/>
      <c r="AXK2390" s="696"/>
      <c r="AXL2390" s="697"/>
      <c r="AXM2390" s="697"/>
      <c r="AXN2390" s="473"/>
      <c r="AXO2390" s="470"/>
      <c r="AXP2390" s="470"/>
      <c r="AXQ2390" s="470"/>
      <c r="AXR2390" s="677"/>
      <c r="AXS2390" s="470"/>
      <c r="AXT2390" s="467"/>
      <c r="AXU2390" s="559"/>
      <c r="AXV2390" s="467"/>
      <c r="AXW2390" s="467"/>
      <c r="AXX2390" s="467"/>
      <c r="AXY2390" s="467"/>
      <c r="AXZ2390" s="467"/>
      <c r="AYA2390" s="467"/>
      <c r="AYB2390" s="467"/>
      <c r="AYC2390" s="467"/>
      <c r="AYD2390" s="467"/>
      <c r="AYE2390" s="467"/>
      <c r="AYF2390" s="467"/>
      <c r="AYG2390" s="467"/>
      <c r="AYH2390" s="467"/>
      <c r="AYI2390" s="467"/>
      <c r="AYJ2390" s="467"/>
      <c r="AYK2390" s="467"/>
      <c r="AYL2390" s="467"/>
      <c r="AYM2390" s="467"/>
      <c r="AYN2390" s="467"/>
      <c r="AYO2390" s="467"/>
      <c r="AYP2390" s="467"/>
      <c r="AYQ2390" s="467"/>
      <c r="AYR2390" s="1055"/>
      <c r="AYS2390" s="695"/>
      <c r="AYT2390" s="696"/>
      <c r="AYU2390" s="696"/>
      <c r="AYV2390" s="697"/>
      <c r="AYW2390" s="697"/>
      <c r="AYX2390" s="473"/>
      <c r="AYY2390" s="470"/>
      <c r="AYZ2390" s="470"/>
      <c r="AZA2390" s="470"/>
      <c r="AZB2390" s="677"/>
      <c r="AZC2390" s="470"/>
      <c r="AZD2390" s="467"/>
      <c r="AZE2390" s="559"/>
      <c r="AZF2390" s="467"/>
      <c r="AZG2390" s="467"/>
      <c r="AZH2390" s="467"/>
      <c r="AZI2390" s="467"/>
      <c r="AZJ2390" s="467"/>
      <c r="AZK2390" s="467"/>
      <c r="AZL2390" s="467"/>
      <c r="AZM2390" s="467"/>
      <c r="AZN2390" s="467"/>
      <c r="AZO2390" s="467"/>
      <c r="AZP2390" s="467"/>
      <c r="AZQ2390" s="467"/>
      <c r="AZR2390" s="467"/>
      <c r="AZS2390" s="467"/>
      <c r="AZT2390" s="467"/>
      <c r="AZU2390" s="467"/>
      <c r="AZV2390" s="467"/>
      <c r="AZW2390" s="467"/>
      <c r="AZX2390" s="467"/>
      <c r="AZY2390" s="467"/>
      <c r="AZZ2390" s="467"/>
      <c r="BAA2390" s="467"/>
      <c r="BAB2390" s="1055"/>
      <c r="BAC2390" s="695"/>
      <c r="BAD2390" s="696"/>
      <c r="BAE2390" s="696"/>
      <c r="BAF2390" s="697"/>
      <c r="BAG2390" s="697"/>
      <c r="BAH2390" s="473"/>
      <c r="BAI2390" s="470"/>
      <c r="BAJ2390" s="470"/>
      <c r="BAK2390" s="470"/>
      <c r="BAL2390" s="677"/>
      <c r="BAM2390" s="470"/>
      <c r="BAN2390" s="467"/>
      <c r="BAO2390" s="559"/>
      <c r="BAP2390" s="467"/>
      <c r="BAQ2390" s="467"/>
      <c r="BAR2390" s="467"/>
      <c r="BAS2390" s="467"/>
      <c r="BAT2390" s="467"/>
      <c r="BAU2390" s="467"/>
      <c r="BAV2390" s="467"/>
      <c r="BAW2390" s="467"/>
      <c r="BAX2390" s="467"/>
      <c r="BAY2390" s="467"/>
      <c r="BAZ2390" s="467"/>
      <c r="BBA2390" s="467"/>
      <c r="BBB2390" s="467"/>
      <c r="BBC2390" s="467"/>
      <c r="BBD2390" s="467"/>
      <c r="BBE2390" s="467"/>
      <c r="BBF2390" s="467"/>
      <c r="BBG2390" s="467"/>
      <c r="BBH2390" s="467"/>
      <c r="BBI2390" s="467"/>
      <c r="BBJ2390" s="467"/>
      <c r="BBK2390" s="467"/>
      <c r="BBL2390" s="1055"/>
      <c r="BBM2390" s="695"/>
      <c r="BBN2390" s="696"/>
      <c r="BBO2390" s="696"/>
      <c r="BBP2390" s="697"/>
      <c r="BBQ2390" s="697"/>
      <c r="BBR2390" s="473"/>
      <c r="BBS2390" s="470"/>
      <c r="BBT2390" s="470"/>
      <c r="BBU2390" s="470"/>
      <c r="BBV2390" s="677"/>
      <c r="BBW2390" s="470"/>
      <c r="BBX2390" s="467"/>
      <c r="BBY2390" s="559"/>
      <c r="BBZ2390" s="467"/>
      <c r="BCA2390" s="467"/>
      <c r="BCB2390" s="467"/>
      <c r="BCC2390" s="467"/>
      <c r="BCD2390" s="467"/>
      <c r="BCE2390" s="467"/>
      <c r="BCF2390" s="467"/>
      <c r="BCG2390" s="467"/>
      <c r="BCH2390" s="467"/>
      <c r="BCI2390" s="467"/>
      <c r="BCJ2390" s="467"/>
      <c r="BCK2390" s="467"/>
      <c r="BCL2390" s="467"/>
      <c r="BCM2390" s="467"/>
      <c r="BCN2390" s="467"/>
      <c r="BCO2390" s="467"/>
      <c r="BCP2390" s="467"/>
      <c r="BCQ2390" s="467"/>
      <c r="BCR2390" s="467"/>
      <c r="BCS2390" s="467"/>
      <c r="BCT2390" s="467"/>
      <c r="BCU2390" s="467"/>
      <c r="BCV2390" s="1055"/>
      <c r="BCW2390" s="695"/>
      <c r="BCX2390" s="696"/>
      <c r="BCY2390" s="696"/>
      <c r="BCZ2390" s="697"/>
      <c r="BDA2390" s="697"/>
      <c r="BDB2390" s="473"/>
      <c r="BDC2390" s="470"/>
      <c r="BDD2390" s="470"/>
      <c r="BDE2390" s="470"/>
      <c r="BDF2390" s="677"/>
      <c r="BDG2390" s="470"/>
      <c r="BDH2390" s="467"/>
      <c r="BDI2390" s="559"/>
      <c r="BDJ2390" s="467"/>
      <c r="BDK2390" s="467"/>
      <c r="BDL2390" s="467"/>
      <c r="BDM2390" s="467"/>
      <c r="BDN2390" s="467"/>
      <c r="BDO2390" s="467"/>
      <c r="BDP2390" s="467"/>
      <c r="BDQ2390" s="467"/>
      <c r="BDR2390" s="467"/>
      <c r="BDS2390" s="467"/>
      <c r="BDT2390" s="467"/>
      <c r="BDU2390" s="467"/>
      <c r="BDV2390" s="467"/>
      <c r="BDW2390" s="467"/>
      <c r="BDX2390" s="467"/>
      <c r="BDY2390" s="467"/>
      <c r="BDZ2390" s="467"/>
      <c r="BEA2390" s="467"/>
      <c r="BEB2390" s="467"/>
      <c r="BEC2390" s="467"/>
      <c r="BED2390" s="467"/>
      <c r="BEE2390" s="467"/>
      <c r="BEF2390" s="1055"/>
      <c r="BEG2390" s="695"/>
      <c r="BEH2390" s="696"/>
      <c r="BEI2390" s="696"/>
      <c r="BEJ2390" s="697"/>
      <c r="BEK2390" s="697"/>
      <c r="BEL2390" s="473"/>
      <c r="BEM2390" s="470"/>
      <c r="BEN2390" s="470"/>
      <c r="BEO2390" s="470"/>
      <c r="BEP2390" s="677"/>
      <c r="BEQ2390" s="470"/>
      <c r="BER2390" s="467"/>
      <c r="BES2390" s="559"/>
      <c r="BET2390" s="467"/>
      <c r="BEU2390" s="467"/>
      <c r="BEV2390" s="467"/>
      <c r="BEW2390" s="467"/>
      <c r="BEX2390" s="467"/>
      <c r="BEY2390" s="467"/>
      <c r="BEZ2390" s="467"/>
      <c r="BFA2390" s="467"/>
      <c r="BFB2390" s="467"/>
      <c r="BFC2390" s="467"/>
      <c r="BFD2390" s="467"/>
      <c r="BFE2390" s="467"/>
      <c r="BFF2390" s="467"/>
      <c r="BFG2390" s="467"/>
      <c r="BFH2390" s="467"/>
      <c r="BFI2390" s="467"/>
      <c r="BFJ2390" s="467"/>
      <c r="BFK2390" s="467"/>
      <c r="BFL2390" s="467"/>
      <c r="BFM2390" s="467"/>
      <c r="BFN2390" s="467"/>
      <c r="BFO2390" s="467"/>
      <c r="BFP2390" s="1055"/>
      <c r="BFQ2390" s="695"/>
      <c r="BFR2390" s="696"/>
      <c r="BFS2390" s="696"/>
      <c r="BFT2390" s="697"/>
      <c r="BFU2390" s="697"/>
      <c r="BFV2390" s="473"/>
      <c r="BFW2390" s="470"/>
      <c r="BFX2390" s="470"/>
      <c r="BFY2390" s="470"/>
      <c r="BFZ2390" s="677"/>
      <c r="BGA2390" s="470"/>
      <c r="BGB2390" s="467"/>
      <c r="BGC2390" s="559"/>
      <c r="BGD2390" s="467"/>
      <c r="BGE2390" s="467"/>
      <c r="BGF2390" s="467"/>
      <c r="BGG2390" s="467"/>
      <c r="BGH2390" s="467"/>
      <c r="BGI2390" s="467"/>
      <c r="BGJ2390" s="467"/>
      <c r="BGK2390" s="467"/>
      <c r="BGL2390" s="467"/>
      <c r="BGM2390" s="467"/>
      <c r="BGN2390" s="467"/>
      <c r="BGO2390" s="467"/>
      <c r="BGP2390" s="467"/>
      <c r="BGQ2390" s="467"/>
      <c r="BGR2390" s="467"/>
      <c r="BGS2390" s="467"/>
      <c r="BGT2390" s="467"/>
      <c r="BGU2390" s="467"/>
      <c r="BGV2390" s="467"/>
      <c r="BGW2390" s="467"/>
      <c r="BGX2390" s="467"/>
      <c r="BGY2390" s="467"/>
      <c r="BGZ2390" s="1055"/>
      <c r="BHA2390" s="695"/>
      <c r="BHB2390" s="696"/>
      <c r="BHC2390" s="696"/>
      <c r="BHD2390" s="697"/>
      <c r="BHE2390" s="697"/>
      <c r="BHF2390" s="473"/>
      <c r="BHG2390" s="470"/>
      <c r="BHH2390" s="470"/>
      <c r="BHI2390" s="470"/>
      <c r="BHJ2390" s="677"/>
      <c r="BHK2390" s="470"/>
      <c r="BHL2390" s="467"/>
      <c r="BHM2390" s="559"/>
      <c r="BHN2390" s="467"/>
      <c r="BHO2390" s="467"/>
      <c r="BHP2390" s="467"/>
      <c r="BHQ2390" s="467"/>
      <c r="BHR2390" s="467"/>
      <c r="BHS2390" s="467"/>
      <c r="BHT2390" s="467"/>
      <c r="BHU2390" s="467"/>
      <c r="BHV2390" s="467"/>
      <c r="BHW2390" s="467"/>
      <c r="BHX2390" s="467"/>
      <c r="BHY2390" s="467"/>
      <c r="BHZ2390" s="467"/>
      <c r="BIA2390" s="467"/>
      <c r="BIB2390" s="467"/>
      <c r="BIC2390" s="467"/>
      <c r="BID2390" s="467"/>
      <c r="BIE2390" s="467"/>
      <c r="BIF2390" s="467"/>
      <c r="BIG2390" s="467"/>
      <c r="BIH2390" s="467"/>
      <c r="BII2390" s="467"/>
      <c r="BIJ2390" s="1055"/>
      <c r="BIK2390" s="695"/>
      <c r="BIL2390" s="696"/>
      <c r="BIM2390" s="696"/>
      <c r="BIN2390" s="697"/>
      <c r="BIO2390" s="697"/>
      <c r="BIP2390" s="473"/>
      <c r="BIQ2390" s="470"/>
      <c r="BIR2390" s="470"/>
      <c r="BIS2390" s="470"/>
      <c r="BIT2390" s="677"/>
      <c r="BIU2390" s="470"/>
      <c r="BIV2390" s="467"/>
      <c r="BIW2390" s="559"/>
      <c r="BIX2390" s="467"/>
      <c r="BIY2390" s="467"/>
      <c r="BIZ2390" s="467"/>
      <c r="BJA2390" s="467"/>
      <c r="BJB2390" s="467"/>
      <c r="BJC2390" s="467"/>
      <c r="BJD2390" s="467"/>
      <c r="BJE2390" s="467"/>
      <c r="BJF2390" s="467"/>
      <c r="BJG2390" s="467"/>
      <c r="BJH2390" s="467"/>
      <c r="BJI2390" s="467"/>
      <c r="BJJ2390" s="467"/>
      <c r="BJK2390" s="467"/>
      <c r="BJL2390" s="467"/>
      <c r="BJM2390" s="467"/>
      <c r="BJN2390" s="467"/>
      <c r="BJO2390" s="467"/>
      <c r="BJP2390" s="467"/>
      <c r="BJQ2390" s="467"/>
      <c r="BJR2390" s="467"/>
      <c r="BJS2390" s="467"/>
      <c r="BJT2390" s="1055"/>
      <c r="BJU2390" s="695"/>
      <c r="BJV2390" s="696"/>
      <c r="BJW2390" s="696"/>
      <c r="BJX2390" s="697"/>
      <c r="BJY2390" s="697"/>
      <c r="BJZ2390" s="473"/>
      <c r="BKA2390" s="470"/>
      <c r="BKB2390" s="470"/>
      <c r="BKC2390" s="470"/>
      <c r="BKD2390" s="677"/>
      <c r="BKE2390" s="470"/>
      <c r="BKF2390" s="467"/>
      <c r="BKG2390" s="559"/>
      <c r="BKH2390" s="467"/>
      <c r="BKI2390" s="467"/>
      <c r="BKJ2390" s="467"/>
      <c r="BKK2390" s="467"/>
      <c r="BKL2390" s="467"/>
      <c r="BKM2390" s="467"/>
      <c r="BKN2390" s="467"/>
      <c r="BKO2390" s="467"/>
      <c r="BKP2390" s="467"/>
      <c r="BKQ2390" s="467"/>
      <c r="BKR2390" s="467"/>
      <c r="BKS2390" s="467"/>
      <c r="BKT2390" s="467"/>
      <c r="BKU2390" s="467"/>
      <c r="BKV2390" s="467"/>
      <c r="BKW2390" s="467"/>
      <c r="BKX2390" s="467"/>
      <c r="BKY2390" s="467"/>
      <c r="BKZ2390" s="467"/>
      <c r="BLA2390" s="467"/>
      <c r="BLB2390" s="467"/>
      <c r="BLC2390" s="467"/>
      <c r="BLD2390" s="1055"/>
      <c r="BLE2390" s="695"/>
      <c r="BLF2390" s="696"/>
      <c r="BLG2390" s="696"/>
      <c r="BLH2390" s="697"/>
      <c r="BLI2390" s="697"/>
      <c r="BLJ2390" s="473"/>
      <c r="BLK2390" s="470"/>
      <c r="BLL2390" s="470"/>
      <c r="BLM2390" s="470"/>
      <c r="BLN2390" s="677"/>
      <c r="BLO2390" s="470"/>
      <c r="BLP2390" s="467"/>
      <c r="BLQ2390" s="559"/>
      <c r="BLR2390" s="467"/>
      <c r="BLS2390" s="467"/>
      <c r="BLT2390" s="467"/>
      <c r="BLU2390" s="467"/>
      <c r="BLV2390" s="467"/>
      <c r="BLW2390" s="467"/>
      <c r="BLX2390" s="467"/>
      <c r="BLY2390" s="467"/>
      <c r="BLZ2390" s="467"/>
      <c r="BMA2390" s="467"/>
      <c r="BMB2390" s="467"/>
      <c r="BMC2390" s="467"/>
      <c r="BMD2390" s="467"/>
      <c r="BME2390" s="467"/>
      <c r="BMF2390" s="467"/>
      <c r="BMG2390" s="467"/>
      <c r="BMH2390" s="467"/>
      <c r="BMI2390" s="467"/>
      <c r="BMJ2390" s="467"/>
      <c r="BMK2390" s="467"/>
      <c r="BML2390" s="467"/>
      <c r="BMM2390" s="467"/>
      <c r="BMN2390" s="1055"/>
      <c r="BMO2390" s="695"/>
      <c r="BMP2390" s="696"/>
      <c r="BMQ2390" s="696"/>
      <c r="BMR2390" s="697"/>
      <c r="BMS2390" s="697"/>
      <c r="BMT2390" s="473"/>
      <c r="BMU2390" s="470"/>
      <c r="BMV2390" s="470"/>
      <c r="BMW2390" s="470"/>
      <c r="BMX2390" s="677"/>
      <c r="BMY2390" s="470"/>
      <c r="BMZ2390" s="467"/>
      <c r="BNA2390" s="559"/>
      <c r="BNB2390" s="467"/>
      <c r="BNC2390" s="467"/>
      <c r="BND2390" s="467"/>
      <c r="BNE2390" s="467"/>
      <c r="BNF2390" s="467"/>
      <c r="BNG2390" s="467"/>
      <c r="BNH2390" s="467"/>
      <c r="BNI2390" s="467"/>
      <c r="BNJ2390" s="467"/>
      <c r="BNK2390" s="467"/>
      <c r="BNL2390" s="467"/>
      <c r="BNM2390" s="467"/>
      <c r="BNN2390" s="467"/>
      <c r="BNO2390" s="467"/>
      <c r="BNP2390" s="467"/>
      <c r="BNQ2390" s="467"/>
      <c r="BNR2390" s="467"/>
      <c r="BNS2390" s="467"/>
      <c r="BNT2390" s="467"/>
      <c r="BNU2390" s="467"/>
      <c r="BNV2390" s="467"/>
      <c r="BNW2390" s="467"/>
      <c r="BNX2390" s="1055"/>
      <c r="BNY2390" s="695"/>
      <c r="BNZ2390" s="696"/>
      <c r="BOA2390" s="696"/>
      <c r="BOB2390" s="697"/>
      <c r="BOC2390" s="697"/>
      <c r="BOD2390" s="473"/>
      <c r="BOE2390" s="470"/>
      <c r="BOF2390" s="470"/>
      <c r="BOG2390" s="470"/>
      <c r="BOH2390" s="677"/>
      <c r="BOI2390" s="470"/>
      <c r="BOJ2390" s="467"/>
      <c r="BOK2390" s="559"/>
      <c r="BOL2390" s="467"/>
      <c r="BOM2390" s="467"/>
      <c r="BON2390" s="467"/>
      <c r="BOO2390" s="467"/>
      <c r="BOP2390" s="467"/>
      <c r="BOQ2390" s="467"/>
      <c r="BOR2390" s="467"/>
      <c r="BOS2390" s="467"/>
      <c r="BOT2390" s="467"/>
      <c r="BOU2390" s="467"/>
      <c r="BOV2390" s="467"/>
      <c r="BOW2390" s="467"/>
      <c r="BOX2390" s="467"/>
      <c r="BOY2390" s="467"/>
      <c r="BOZ2390" s="467"/>
      <c r="BPA2390" s="467"/>
      <c r="BPB2390" s="467"/>
      <c r="BPC2390" s="467"/>
      <c r="BPD2390" s="467"/>
      <c r="BPE2390" s="467"/>
      <c r="BPF2390" s="467"/>
      <c r="BPG2390" s="467"/>
      <c r="BPH2390" s="1055"/>
      <c r="BPI2390" s="695"/>
      <c r="BPJ2390" s="696"/>
      <c r="BPK2390" s="696"/>
      <c r="BPL2390" s="697"/>
      <c r="BPM2390" s="697"/>
      <c r="BPN2390" s="473"/>
      <c r="BPO2390" s="470"/>
      <c r="BPP2390" s="470"/>
      <c r="BPQ2390" s="470"/>
      <c r="BPR2390" s="677"/>
      <c r="BPS2390" s="470"/>
      <c r="BPT2390" s="467"/>
      <c r="BPU2390" s="559"/>
      <c r="BPV2390" s="467"/>
      <c r="BPW2390" s="467"/>
      <c r="BPX2390" s="467"/>
      <c r="BPY2390" s="467"/>
      <c r="BPZ2390" s="467"/>
      <c r="BQA2390" s="467"/>
      <c r="BQB2390" s="467"/>
      <c r="BQC2390" s="467"/>
      <c r="BQD2390" s="467"/>
      <c r="BQE2390" s="467"/>
      <c r="BQF2390" s="467"/>
      <c r="BQG2390" s="467"/>
      <c r="BQH2390" s="467"/>
      <c r="BQI2390" s="467"/>
      <c r="BQJ2390" s="467"/>
      <c r="BQK2390" s="467"/>
      <c r="BQL2390" s="467"/>
      <c r="BQM2390" s="467"/>
      <c r="BQN2390" s="467"/>
      <c r="BQO2390" s="467"/>
      <c r="BQP2390" s="467"/>
      <c r="BQQ2390" s="467"/>
      <c r="BQR2390" s="1055"/>
      <c r="BQS2390" s="695"/>
      <c r="BQT2390" s="696"/>
      <c r="BQU2390" s="696"/>
      <c r="BQV2390" s="697"/>
      <c r="BQW2390" s="697"/>
      <c r="BQX2390" s="473"/>
      <c r="BQY2390" s="470"/>
      <c r="BQZ2390" s="470"/>
      <c r="BRA2390" s="470"/>
      <c r="BRB2390" s="677"/>
      <c r="BRC2390" s="470"/>
      <c r="BRD2390" s="467"/>
      <c r="BRE2390" s="559"/>
      <c r="BRF2390" s="467"/>
      <c r="BRG2390" s="467"/>
      <c r="BRH2390" s="467"/>
      <c r="BRI2390" s="467"/>
      <c r="BRJ2390" s="467"/>
      <c r="BRK2390" s="467"/>
      <c r="BRL2390" s="467"/>
      <c r="BRM2390" s="467"/>
      <c r="BRN2390" s="467"/>
      <c r="BRO2390" s="467"/>
      <c r="BRP2390" s="467"/>
      <c r="BRQ2390" s="467"/>
      <c r="BRR2390" s="467"/>
      <c r="BRS2390" s="467"/>
      <c r="BRT2390" s="467"/>
      <c r="BRU2390" s="467"/>
      <c r="BRV2390" s="467"/>
      <c r="BRW2390" s="467"/>
      <c r="BRX2390" s="467"/>
      <c r="BRY2390" s="467"/>
      <c r="BRZ2390" s="467"/>
      <c r="BSA2390" s="467"/>
      <c r="BSB2390" s="1055"/>
      <c r="BSC2390" s="695"/>
      <c r="BSD2390" s="696"/>
      <c r="BSE2390" s="696"/>
      <c r="BSF2390" s="697"/>
      <c r="BSG2390" s="697"/>
      <c r="BSH2390" s="473"/>
      <c r="BSI2390" s="470"/>
      <c r="BSJ2390" s="470"/>
      <c r="BSK2390" s="470"/>
      <c r="BSL2390" s="677"/>
      <c r="BSM2390" s="470"/>
      <c r="BSN2390" s="467"/>
      <c r="BSO2390" s="559"/>
      <c r="BSP2390" s="467"/>
      <c r="BSQ2390" s="467"/>
      <c r="BSR2390" s="467"/>
      <c r="BSS2390" s="467"/>
      <c r="BST2390" s="467"/>
      <c r="BSU2390" s="467"/>
      <c r="BSV2390" s="467"/>
      <c r="BSW2390" s="467"/>
      <c r="BSX2390" s="467"/>
      <c r="BSY2390" s="467"/>
      <c r="BSZ2390" s="467"/>
      <c r="BTA2390" s="467"/>
      <c r="BTB2390" s="467"/>
      <c r="BTC2390" s="467"/>
      <c r="BTD2390" s="467"/>
      <c r="BTE2390" s="467"/>
      <c r="BTF2390" s="467"/>
      <c r="BTG2390" s="467"/>
      <c r="BTH2390" s="467"/>
      <c r="BTI2390" s="467"/>
      <c r="BTJ2390" s="467"/>
      <c r="BTK2390" s="467"/>
      <c r="BTL2390" s="1055"/>
      <c r="BTM2390" s="695"/>
      <c r="BTN2390" s="696"/>
      <c r="BTO2390" s="696"/>
      <c r="BTP2390" s="697"/>
      <c r="BTQ2390" s="697"/>
      <c r="BTR2390" s="473"/>
      <c r="BTS2390" s="470"/>
      <c r="BTT2390" s="470"/>
      <c r="BTU2390" s="470"/>
      <c r="BTV2390" s="677"/>
      <c r="BTW2390" s="470"/>
      <c r="BTX2390" s="467"/>
      <c r="BTY2390" s="559"/>
      <c r="BTZ2390" s="467"/>
      <c r="BUA2390" s="467"/>
      <c r="BUB2390" s="467"/>
      <c r="BUC2390" s="467"/>
      <c r="BUD2390" s="467"/>
      <c r="BUE2390" s="467"/>
      <c r="BUF2390" s="467"/>
      <c r="BUG2390" s="467"/>
      <c r="BUH2390" s="467"/>
      <c r="BUI2390" s="467"/>
      <c r="BUJ2390" s="467"/>
      <c r="BUK2390" s="467"/>
      <c r="BUL2390" s="467"/>
      <c r="BUM2390" s="467"/>
      <c r="BUN2390" s="467"/>
      <c r="BUO2390" s="467"/>
      <c r="BUP2390" s="467"/>
      <c r="BUQ2390" s="467"/>
      <c r="BUR2390" s="467"/>
      <c r="BUS2390" s="467"/>
      <c r="BUT2390" s="467"/>
      <c r="BUU2390" s="467"/>
      <c r="BUV2390" s="1055"/>
      <c r="BUW2390" s="695"/>
      <c r="BUX2390" s="696"/>
      <c r="BUY2390" s="696"/>
      <c r="BUZ2390" s="697"/>
      <c r="BVA2390" s="697"/>
      <c r="BVB2390" s="473"/>
      <c r="BVC2390" s="470"/>
      <c r="BVD2390" s="470"/>
      <c r="BVE2390" s="470"/>
      <c r="BVF2390" s="677"/>
      <c r="BVG2390" s="470"/>
      <c r="BVH2390" s="467"/>
      <c r="BVI2390" s="559"/>
      <c r="BVJ2390" s="467"/>
      <c r="BVK2390" s="467"/>
      <c r="BVL2390" s="467"/>
      <c r="BVM2390" s="467"/>
      <c r="BVN2390" s="467"/>
      <c r="BVO2390" s="467"/>
      <c r="BVP2390" s="467"/>
      <c r="BVQ2390" s="467"/>
      <c r="BVR2390" s="467"/>
      <c r="BVS2390" s="467"/>
      <c r="BVT2390" s="467"/>
      <c r="BVU2390" s="467"/>
      <c r="BVV2390" s="467"/>
      <c r="BVW2390" s="467"/>
      <c r="BVX2390" s="467"/>
      <c r="BVY2390" s="467"/>
      <c r="BVZ2390" s="467"/>
      <c r="BWA2390" s="467"/>
      <c r="BWB2390" s="467"/>
      <c r="BWC2390" s="467"/>
      <c r="BWD2390" s="467"/>
      <c r="BWE2390" s="467"/>
      <c r="BWF2390" s="1055"/>
      <c r="BWG2390" s="695"/>
      <c r="BWH2390" s="696"/>
      <c r="BWI2390" s="696"/>
      <c r="BWJ2390" s="697"/>
      <c r="BWK2390" s="697"/>
      <c r="BWL2390" s="473"/>
      <c r="BWM2390" s="470"/>
      <c r="BWN2390" s="470"/>
      <c r="BWO2390" s="470"/>
      <c r="BWP2390" s="677"/>
      <c r="BWQ2390" s="470"/>
      <c r="BWR2390" s="467"/>
      <c r="BWS2390" s="559"/>
      <c r="BWT2390" s="467"/>
      <c r="BWU2390" s="467"/>
      <c r="BWV2390" s="467"/>
      <c r="BWW2390" s="467"/>
      <c r="BWX2390" s="467"/>
      <c r="BWY2390" s="467"/>
      <c r="BWZ2390" s="467"/>
      <c r="BXA2390" s="467"/>
      <c r="BXB2390" s="467"/>
      <c r="BXC2390" s="467"/>
      <c r="BXD2390" s="467"/>
      <c r="BXE2390" s="467"/>
      <c r="BXF2390" s="467"/>
      <c r="BXG2390" s="467"/>
      <c r="BXH2390" s="467"/>
      <c r="BXI2390" s="467"/>
      <c r="BXJ2390" s="467"/>
      <c r="BXK2390" s="467"/>
      <c r="BXL2390" s="467"/>
      <c r="BXM2390" s="467"/>
      <c r="BXN2390" s="467"/>
      <c r="BXO2390" s="467"/>
      <c r="BXP2390" s="1055"/>
      <c r="BXQ2390" s="695"/>
      <c r="BXR2390" s="696"/>
      <c r="BXS2390" s="696"/>
      <c r="BXT2390" s="697"/>
      <c r="BXU2390" s="697"/>
      <c r="BXV2390" s="473"/>
      <c r="BXW2390" s="470"/>
      <c r="BXX2390" s="470"/>
      <c r="BXY2390" s="470"/>
      <c r="BXZ2390" s="677"/>
      <c r="BYA2390" s="470"/>
      <c r="BYB2390" s="467"/>
      <c r="BYC2390" s="559"/>
      <c r="BYD2390" s="467"/>
      <c r="BYE2390" s="467"/>
      <c r="BYF2390" s="467"/>
      <c r="BYG2390" s="467"/>
      <c r="BYH2390" s="467"/>
      <c r="BYI2390" s="467"/>
      <c r="BYJ2390" s="467"/>
      <c r="BYK2390" s="467"/>
      <c r="BYL2390" s="467"/>
      <c r="BYM2390" s="467"/>
      <c r="BYN2390" s="467"/>
      <c r="BYO2390" s="467"/>
      <c r="BYP2390" s="467"/>
      <c r="BYQ2390" s="467"/>
      <c r="BYR2390" s="467"/>
      <c r="BYS2390" s="467"/>
      <c r="BYT2390" s="467"/>
      <c r="BYU2390" s="467"/>
      <c r="BYV2390" s="467"/>
      <c r="BYW2390" s="467"/>
      <c r="BYX2390" s="467"/>
      <c r="BYY2390" s="467"/>
      <c r="BYZ2390" s="1055"/>
      <c r="BZA2390" s="695"/>
      <c r="BZB2390" s="696"/>
      <c r="BZC2390" s="696"/>
      <c r="BZD2390" s="697"/>
      <c r="BZE2390" s="697"/>
      <c r="BZF2390" s="473"/>
      <c r="BZG2390" s="470"/>
      <c r="BZH2390" s="470"/>
      <c r="BZI2390" s="470"/>
      <c r="BZJ2390" s="677"/>
      <c r="BZK2390" s="470"/>
      <c r="BZL2390" s="467"/>
      <c r="BZM2390" s="559"/>
      <c r="BZN2390" s="467"/>
      <c r="BZO2390" s="467"/>
      <c r="BZP2390" s="467"/>
      <c r="BZQ2390" s="467"/>
      <c r="BZR2390" s="467"/>
      <c r="BZS2390" s="467"/>
      <c r="BZT2390" s="467"/>
      <c r="BZU2390" s="467"/>
      <c r="BZV2390" s="467"/>
      <c r="BZW2390" s="467"/>
      <c r="BZX2390" s="467"/>
      <c r="BZY2390" s="467"/>
      <c r="BZZ2390" s="467"/>
      <c r="CAA2390" s="467"/>
      <c r="CAB2390" s="467"/>
      <c r="CAC2390" s="467"/>
      <c r="CAD2390" s="467"/>
      <c r="CAE2390" s="467"/>
      <c r="CAF2390" s="467"/>
      <c r="CAG2390" s="467"/>
      <c r="CAH2390" s="467"/>
      <c r="CAI2390" s="467"/>
      <c r="CAJ2390" s="1055"/>
      <c r="CAK2390" s="695"/>
      <c r="CAL2390" s="696"/>
      <c r="CAM2390" s="696"/>
      <c r="CAN2390" s="697"/>
      <c r="CAO2390" s="697"/>
      <c r="CAP2390" s="473"/>
      <c r="CAQ2390" s="470"/>
      <c r="CAR2390" s="470"/>
      <c r="CAS2390" s="470"/>
      <c r="CAT2390" s="677"/>
      <c r="CAU2390" s="470"/>
      <c r="CAV2390" s="467"/>
      <c r="CAW2390" s="559"/>
      <c r="CAX2390" s="467"/>
      <c r="CAY2390" s="467"/>
      <c r="CAZ2390" s="467"/>
      <c r="CBA2390" s="467"/>
      <c r="CBB2390" s="467"/>
      <c r="CBC2390" s="467"/>
      <c r="CBD2390" s="467"/>
      <c r="CBE2390" s="467"/>
      <c r="CBF2390" s="467"/>
      <c r="CBG2390" s="467"/>
      <c r="CBH2390" s="467"/>
      <c r="CBI2390" s="467"/>
      <c r="CBJ2390" s="467"/>
      <c r="CBK2390" s="467"/>
      <c r="CBL2390" s="467"/>
      <c r="CBM2390" s="467"/>
      <c r="CBN2390" s="467"/>
      <c r="CBO2390" s="467"/>
      <c r="CBP2390" s="467"/>
      <c r="CBQ2390" s="467"/>
      <c r="CBR2390" s="467"/>
      <c r="CBS2390" s="467"/>
      <c r="CBT2390" s="1055"/>
      <c r="CBU2390" s="695"/>
      <c r="CBV2390" s="696"/>
      <c r="CBW2390" s="696"/>
      <c r="CBX2390" s="697"/>
      <c r="CBY2390" s="697"/>
      <c r="CBZ2390" s="473"/>
      <c r="CCA2390" s="470"/>
      <c r="CCB2390" s="470"/>
      <c r="CCC2390" s="470"/>
      <c r="CCD2390" s="677"/>
      <c r="CCE2390" s="470"/>
      <c r="CCF2390" s="467"/>
      <c r="CCG2390" s="559"/>
      <c r="CCH2390" s="467"/>
      <c r="CCI2390" s="467"/>
      <c r="CCJ2390" s="467"/>
      <c r="CCK2390" s="467"/>
      <c r="CCL2390" s="467"/>
      <c r="CCM2390" s="467"/>
      <c r="CCN2390" s="467"/>
      <c r="CCO2390" s="467"/>
      <c r="CCP2390" s="467"/>
      <c r="CCQ2390" s="467"/>
      <c r="CCR2390" s="467"/>
      <c r="CCS2390" s="467"/>
      <c r="CCT2390" s="467"/>
      <c r="CCU2390" s="467"/>
      <c r="CCV2390" s="467"/>
      <c r="CCW2390" s="467"/>
      <c r="CCX2390" s="467"/>
      <c r="CCY2390" s="467"/>
      <c r="CCZ2390" s="467"/>
      <c r="CDA2390" s="467"/>
      <c r="CDB2390" s="467"/>
      <c r="CDC2390" s="467"/>
      <c r="CDD2390" s="1055"/>
      <c r="CDE2390" s="695"/>
      <c r="CDF2390" s="696"/>
      <c r="CDG2390" s="696"/>
      <c r="CDH2390" s="697"/>
      <c r="CDI2390" s="697"/>
      <c r="CDJ2390" s="473"/>
      <c r="CDK2390" s="470"/>
      <c r="CDL2390" s="470"/>
      <c r="CDM2390" s="470"/>
      <c r="CDN2390" s="677"/>
      <c r="CDO2390" s="470"/>
      <c r="CDP2390" s="467"/>
      <c r="CDQ2390" s="559"/>
      <c r="CDR2390" s="467"/>
      <c r="CDS2390" s="467"/>
      <c r="CDT2390" s="467"/>
      <c r="CDU2390" s="467"/>
      <c r="CDV2390" s="467"/>
      <c r="CDW2390" s="467"/>
      <c r="CDX2390" s="467"/>
      <c r="CDY2390" s="467"/>
      <c r="CDZ2390" s="467"/>
      <c r="CEA2390" s="467"/>
      <c r="CEB2390" s="467"/>
      <c r="CEC2390" s="467"/>
      <c r="CED2390" s="467"/>
      <c r="CEE2390" s="467"/>
      <c r="CEF2390" s="467"/>
      <c r="CEG2390" s="467"/>
      <c r="CEH2390" s="467"/>
      <c r="CEI2390" s="467"/>
      <c r="CEJ2390" s="467"/>
      <c r="CEK2390" s="467"/>
      <c r="CEL2390" s="467"/>
      <c r="CEM2390" s="467"/>
      <c r="CEN2390" s="1055"/>
      <c r="CEO2390" s="695"/>
      <c r="CEP2390" s="696"/>
      <c r="CEQ2390" s="696"/>
      <c r="CER2390" s="697"/>
      <c r="CES2390" s="697"/>
      <c r="CET2390" s="473"/>
      <c r="CEU2390" s="470"/>
      <c r="CEV2390" s="470"/>
      <c r="CEW2390" s="470"/>
      <c r="CEX2390" s="677"/>
      <c r="CEY2390" s="470"/>
      <c r="CEZ2390" s="467"/>
      <c r="CFA2390" s="559"/>
      <c r="CFB2390" s="467"/>
      <c r="CFC2390" s="467"/>
      <c r="CFD2390" s="467"/>
      <c r="CFE2390" s="467"/>
      <c r="CFF2390" s="467"/>
      <c r="CFG2390" s="467"/>
      <c r="CFH2390" s="467"/>
      <c r="CFI2390" s="467"/>
      <c r="CFJ2390" s="467"/>
      <c r="CFK2390" s="467"/>
      <c r="CFL2390" s="467"/>
      <c r="CFM2390" s="467"/>
      <c r="CFN2390" s="467"/>
      <c r="CFO2390" s="467"/>
      <c r="CFP2390" s="467"/>
      <c r="CFQ2390" s="467"/>
      <c r="CFR2390" s="467"/>
      <c r="CFS2390" s="467"/>
      <c r="CFT2390" s="467"/>
      <c r="CFU2390" s="467"/>
      <c r="CFV2390" s="467"/>
      <c r="CFW2390" s="467"/>
      <c r="CFX2390" s="1055"/>
      <c r="CFY2390" s="695"/>
      <c r="CFZ2390" s="696"/>
      <c r="CGA2390" s="696"/>
      <c r="CGB2390" s="697"/>
      <c r="CGC2390" s="697"/>
      <c r="CGD2390" s="473"/>
      <c r="CGE2390" s="470"/>
      <c r="CGF2390" s="470"/>
      <c r="CGG2390" s="470"/>
      <c r="CGH2390" s="677"/>
      <c r="CGI2390" s="470"/>
      <c r="CGJ2390" s="467"/>
      <c r="CGK2390" s="559"/>
      <c r="CGL2390" s="467"/>
      <c r="CGM2390" s="467"/>
      <c r="CGN2390" s="467"/>
      <c r="CGO2390" s="467"/>
      <c r="CGP2390" s="467"/>
      <c r="CGQ2390" s="467"/>
      <c r="CGR2390" s="467"/>
      <c r="CGS2390" s="467"/>
      <c r="CGT2390" s="467"/>
      <c r="CGU2390" s="467"/>
      <c r="CGV2390" s="467"/>
      <c r="CGW2390" s="467"/>
      <c r="CGX2390" s="467"/>
      <c r="CGY2390" s="467"/>
      <c r="CGZ2390" s="467"/>
      <c r="CHA2390" s="467"/>
      <c r="CHB2390" s="467"/>
      <c r="CHC2390" s="467"/>
      <c r="CHD2390" s="467"/>
      <c r="CHE2390" s="467"/>
      <c r="CHF2390" s="467"/>
      <c r="CHG2390" s="467"/>
      <c r="CHH2390" s="1055"/>
      <c r="CHI2390" s="695"/>
      <c r="CHJ2390" s="696"/>
      <c r="CHK2390" s="696"/>
      <c r="CHL2390" s="697"/>
      <c r="CHM2390" s="697"/>
      <c r="CHN2390" s="473"/>
      <c r="CHO2390" s="470"/>
      <c r="CHP2390" s="470"/>
      <c r="CHQ2390" s="470"/>
      <c r="CHR2390" s="677"/>
      <c r="CHS2390" s="470"/>
      <c r="CHT2390" s="467"/>
      <c r="CHU2390" s="559"/>
      <c r="CHV2390" s="467"/>
      <c r="CHW2390" s="467"/>
      <c r="CHX2390" s="467"/>
      <c r="CHY2390" s="467"/>
      <c r="CHZ2390" s="467"/>
      <c r="CIA2390" s="467"/>
      <c r="CIB2390" s="467"/>
      <c r="CIC2390" s="467"/>
      <c r="CID2390" s="467"/>
      <c r="CIE2390" s="467"/>
      <c r="CIF2390" s="467"/>
      <c r="CIG2390" s="467"/>
      <c r="CIH2390" s="467"/>
      <c r="CII2390" s="467"/>
      <c r="CIJ2390" s="467"/>
      <c r="CIK2390" s="467"/>
      <c r="CIL2390" s="467"/>
      <c r="CIM2390" s="467"/>
      <c r="CIN2390" s="467"/>
      <c r="CIO2390" s="467"/>
      <c r="CIP2390" s="467"/>
      <c r="CIQ2390" s="467"/>
      <c r="CIR2390" s="1055"/>
      <c r="CIS2390" s="695"/>
      <c r="CIT2390" s="696"/>
      <c r="CIU2390" s="696"/>
      <c r="CIV2390" s="697"/>
      <c r="CIW2390" s="697"/>
      <c r="CIX2390" s="473"/>
      <c r="CIY2390" s="470"/>
      <c r="CIZ2390" s="470"/>
      <c r="CJA2390" s="470"/>
      <c r="CJB2390" s="677"/>
      <c r="CJC2390" s="470"/>
      <c r="CJD2390" s="467"/>
      <c r="CJE2390" s="559"/>
      <c r="CJF2390" s="467"/>
      <c r="CJG2390" s="467"/>
      <c r="CJH2390" s="467"/>
      <c r="CJI2390" s="467"/>
      <c r="CJJ2390" s="467"/>
      <c r="CJK2390" s="467"/>
      <c r="CJL2390" s="467"/>
      <c r="CJM2390" s="467"/>
      <c r="CJN2390" s="467"/>
      <c r="CJO2390" s="467"/>
      <c r="CJP2390" s="467"/>
      <c r="CJQ2390" s="467"/>
      <c r="CJR2390" s="467"/>
      <c r="CJS2390" s="467"/>
      <c r="CJT2390" s="467"/>
      <c r="CJU2390" s="467"/>
      <c r="CJV2390" s="467"/>
      <c r="CJW2390" s="467"/>
      <c r="CJX2390" s="467"/>
      <c r="CJY2390" s="467"/>
      <c r="CJZ2390" s="467"/>
      <c r="CKA2390" s="467"/>
      <c r="CKB2390" s="1055"/>
      <c r="CKC2390" s="695"/>
      <c r="CKD2390" s="696"/>
      <c r="CKE2390" s="696"/>
      <c r="CKF2390" s="697"/>
      <c r="CKG2390" s="697"/>
      <c r="CKH2390" s="473"/>
      <c r="CKI2390" s="470"/>
      <c r="CKJ2390" s="470"/>
      <c r="CKK2390" s="470"/>
      <c r="CKL2390" s="677"/>
      <c r="CKM2390" s="470"/>
      <c r="CKN2390" s="467"/>
      <c r="CKO2390" s="559"/>
      <c r="CKP2390" s="467"/>
      <c r="CKQ2390" s="467"/>
      <c r="CKR2390" s="467"/>
      <c r="CKS2390" s="467"/>
      <c r="CKT2390" s="467"/>
      <c r="CKU2390" s="467"/>
      <c r="CKV2390" s="467"/>
      <c r="CKW2390" s="467"/>
      <c r="CKX2390" s="467"/>
      <c r="CKY2390" s="467"/>
      <c r="CKZ2390" s="467"/>
      <c r="CLA2390" s="467"/>
      <c r="CLB2390" s="467"/>
      <c r="CLC2390" s="467"/>
      <c r="CLD2390" s="467"/>
      <c r="CLE2390" s="467"/>
      <c r="CLF2390" s="467"/>
      <c r="CLG2390" s="467"/>
      <c r="CLH2390" s="467"/>
      <c r="CLI2390" s="467"/>
      <c r="CLJ2390" s="467"/>
      <c r="CLK2390" s="467"/>
      <c r="CLL2390" s="1055"/>
      <c r="CLM2390" s="695"/>
      <c r="CLN2390" s="696"/>
      <c r="CLO2390" s="696"/>
      <c r="CLP2390" s="697"/>
      <c r="CLQ2390" s="697"/>
      <c r="CLR2390" s="473"/>
      <c r="CLS2390" s="470"/>
      <c r="CLT2390" s="470"/>
      <c r="CLU2390" s="470"/>
      <c r="CLV2390" s="677"/>
      <c r="CLW2390" s="470"/>
      <c r="CLX2390" s="467"/>
      <c r="CLY2390" s="559"/>
      <c r="CLZ2390" s="467"/>
      <c r="CMA2390" s="467"/>
      <c r="CMB2390" s="467"/>
      <c r="CMC2390" s="467"/>
      <c r="CMD2390" s="467"/>
      <c r="CME2390" s="467"/>
      <c r="CMF2390" s="467"/>
      <c r="CMG2390" s="467"/>
      <c r="CMH2390" s="467"/>
      <c r="CMI2390" s="467"/>
      <c r="CMJ2390" s="467"/>
      <c r="CMK2390" s="467"/>
      <c r="CML2390" s="467"/>
      <c r="CMM2390" s="467"/>
      <c r="CMN2390" s="467"/>
      <c r="CMO2390" s="467"/>
      <c r="CMP2390" s="467"/>
      <c r="CMQ2390" s="467"/>
      <c r="CMR2390" s="467"/>
      <c r="CMS2390" s="467"/>
      <c r="CMT2390" s="467"/>
      <c r="CMU2390" s="467"/>
      <c r="CMV2390" s="1055"/>
      <c r="CMW2390" s="695"/>
      <c r="CMX2390" s="696"/>
      <c r="CMY2390" s="696"/>
      <c r="CMZ2390" s="697"/>
      <c r="CNA2390" s="697"/>
      <c r="CNB2390" s="473"/>
      <c r="CNC2390" s="470"/>
      <c r="CND2390" s="470"/>
      <c r="CNE2390" s="470"/>
      <c r="CNF2390" s="677"/>
      <c r="CNG2390" s="470"/>
      <c r="CNH2390" s="467"/>
      <c r="CNI2390" s="559"/>
      <c r="CNJ2390" s="467"/>
      <c r="CNK2390" s="467"/>
      <c r="CNL2390" s="467"/>
      <c r="CNM2390" s="467"/>
      <c r="CNN2390" s="467"/>
      <c r="CNO2390" s="467"/>
      <c r="CNP2390" s="467"/>
      <c r="CNQ2390" s="467"/>
      <c r="CNR2390" s="467"/>
      <c r="CNS2390" s="467"/>
      <c r="CNT2390" s="467"/>
      <c r="CNU2390" s="467"/>
      <c r="CNV2390" s="467"/>
      <c r="CNW2390" s="467"/>
      <c r="CNX2390" s="467"/>
      <c r="CNY2390" s="467"/>
      <c r="CNZ2390" s="467"/>
      <c r="COA2390" s="467"/>
      <c r="COB2390" s="467"/>
      <c r="COC2390" s="467"/>
      <c r="COD2390" s="467"/>
      <c r="COE2390" s="467"/>
      <c r="COF2390" s="1055"/>
      <c r="COG2390" s="695"/>
      <c r="COH2390" s="696"/>
      <c r="COI2390" s="696"/>
      <c r="COJ2390" s="697"/>
      <c r="COK2390" s="697"/>
      <c r="COL2390" s="473"/>
      <c r="COM2390" s="470"/>
      <c r="CON2390" s="470"/>
      <c r="COO2390" s="470"/>
      <c r="COP2390" s="677"/>
      <c r="COQ2390" s="470"/>
      <c r="COR2390" s="467"/>
      <c r="COS2390" s="559"/>
      <c r="COT2390" s="467"/>
      <c r="COU2390" s="467"/>
      <c r="COV2390" s="467"/>
      <c r="COW2390" s="467"/>
      <c r="COX2390" s="467"/>
      <c r="COY2390" s="467"/>
      <c r="COZ2390" s="467"/>
      <c r="CPA2390" s="467"/>
      <c r="CPB2390" s="467"/>
      <c r="CPC2390" s="467"/>
      <c r="CPD2390" s="467"/>
      <c r="CPE2390" s="467"/>
      <c r="CPF2390" s="467"/>
      <c r="CPG2390" s="467"/>
      <c r="CPH2390" s="467"/>
      <c r="CPI2390" s="467"/>
      <c r="CPJ2390" s="467"/>
      <c r="CPK2390" s="467"/>
      <c r="CPL2390" s="467"/>
      <c r="CPM2390" s="467"/>
      <c r="CPN2390" s="467"/>
      <c r="CPO2390" s="467"/>
      <c r="CPP2390" s="1055"/>
      <c r="CPQ2390" s="695"/>
      <c r="CPR2390" s="696"/>
      <c r="CPS2390" s="696"/>
      <c r="CPT2390" s="697"/>
      <c r="CPU2390" s="697"/>
      <c r="CPV2390" s="473"/>
      <c r="CPW2390" s="470"/>
      <c r="CPX2390" s="470"/>
      <c r="CPY2390" s="470"/>
      <c r="CPZ2390" s="677"/>
      <c r="CQA2390" s="470"/>
      <c r="CQB2390" s="467"/>
      <c r="CQC2390" s="559"/>
      <c r="CQD2390" s="467"/>
      <c r="CQE2390" s="467"/>
      <c r="CQF2390" s="467"/>
      <c r="CQG2390" s="467"/>
      <c r="CQH2390" s="467"/>
      <c r="CQI2390" s="467"/>
      <c r="CQJ2390" s="467"/>
      <c r="CQK2390" s="467"/>
      <c r="CQL2390" s="467"/>
      <c r="CQM2390" s="467"/>
      <c r="CQN2390" s="467"/>
      <c r="CQO2390" s="467"/>
      <c r="CQP2390" s="467"/>
      <c r="CQQ2390" s="467"/>
      <c r="CQR2390" s="467"/>
      <c r="CQS2390" s="467"/>
      <c r="CQT2390" s="467"/>
      <c r="CQU2390" s="467"/>
      <c r="CQV2390" s="467"/>
      <c r="CQW2390" s="467"/>
      <c r="CQX2390" s="467"/>
      <c r="CQY2390" s="467"/>
      <c r="CQZ2390" s="1055"/>
      <c r="CRA2390" s="695"/>
      <c r="CRB2390" s="696"/>
      <c r="CRC2390" s="696"/>
      <c r="CRD2390" s="697"/>
      <c r="CRE2390" s="697"/>
      <c r="CRF2390" s="473"/>
      <c r="CRG2390" s="470"/>
      <c r="CRH2390" s="470"/>
      <c r="CRI2390" s="470"/>
      <c r="CRJ2390" s="677"/>
      <c r="CRK2390" s="470"/>
      <c r="CRL2390" s="467"/>
      <c r="CRM2390" s="559"/>
      <c r="CRN2390" s="467"/>
      <c r="CRO2390" s="467"/>
      <c r="CRP2390" s="467"/>
      <c r="CRQ2390" s="467"/>
      <c r="CRR2390" s="467"/>
      <c r="CRS2390" s="467"/>
      <c r="CRT2390" s="467"/>
      <c r="CRU2390" s="467"/>
      <c r="CRV2390" s="467"/>
      <c r="CRW2390" s="467"/>
      <c r="CRX2390" s="467"/>
      <c r="CRY2390" s="467"/>
      <c r="CRZ2390" s="467"/>
      <c r="CSA2390" s="467"/>
      <c r="CSB2390" s="467"/>
      <c r="CSC2390" s="467"/>
      <c r="CSD2390" s="467"/>
      <c r="CSE2390" s="467"/>
      <c r="CSF2390" s="467"/>
      <c r="CSG2390" s="467"/>
      <c r="CSH2390" s="467"/>
      <c r="CSI2390" s="467"/>
      <c r="CSJ2390" s="1055"/>
      <c r="CSK2390" s="695"/>
      <c r="CSL2390" s="696"/>
      <c r="CSM2390" s="696"/>
      <c r="CSN2390" s="697"/>
      <c r="CSO2390" s="697"/>
      <c r="CSP2390" s="473"/>
      <c r="CSQ2390" s="470"/>
      <c r="CSR2390" s="470"/>
      <c r="CSS2390" s="470"/>
      <c r="CST2390" s="677"/>
      <c r="CSU2390" s="470"/>
      <c r="CSV2390" s="467"/>
      <c r="CSW2390" s="559"/>
      <c r="CSX2390" s="467"/>
      <c r="CSY2390" s="467"/>
      <c r="CSZ2390" s="467"/>
      <c r="CTA2390" s="467"/>
      <c r="CTB2390" s="467"/>
      <c r="CTC2390" s="467"/>
      <c r="CTD2390" s="467"/>
      <c r="CTE2390" s="467"/>
      <c r="CTF2390" s="467"/>
      <c r="CTG2390" s="467"/>
      <c r="CTH2390" s="467"/>
      <c r="CTI2390" s="467"/>
      <c r="CTJ2390" s="467"/>
      <c r="CTK2390" s="467"/>
      <c r="CTL2390" s="467"/>
      <c r="CTM2390" s="467"/>
      <c r="CTN2390" s="467"/>
      <c r="CTO2390" s="467"/>
      <c r="CTP2390" s="467"/>
      <c r="CTQ2390" s="467"/>
      <c r="CTR2390" s="467"/>
      <c r="CTS2390" s="467"/>
      <c r="CTT2390" s="1055"/>
      <c r="CTU2390" s="695"/>
      <c r="CTV2390" s="696"/>
      <c r="CTW2390" s="696"/>
      <c r="CTX2390" s="697"/>
      <c r="CTY2390" s="697"/>
      <c r="CTZ2390" s="473"/>
      <c r="CUA2390" s="470"/>
      <c r="CUB2390" s="470"/>
      <c r="CUC2390" s="470"/>
      <c r="CUD2390" s="677"/>
      <c r="CUE2390" s="470"/>
      <c r="CUF2390" s="467"/>
      <c r="CUG2390" s="559"/>
      <c r="CUH2390" s="467"/>
      <c r="CUI2390" s="467"/>
      <c r="CUJ2390" s="467"/>
      <c r="CUK2390" s="467"/>
      <c r="CUL2390" s="467"/>
      <c r="CUM2390" s="467"/>
      <c r="CUN2390" s="467"/>
      <c r="CUO2390" s="467"/>
      <c r="CUP2390" s="467"/>
      <c r="CUQ2390" s="467"/>
      <c r="CUR2390" s="467"/>
      <c r="CUS2390" s="467"/>
      <c r="CUT2390" s="467"/>
      <c r="CUU2390" s="467"/>
      <c r="CUV2390" s="467"/>
      <c r="CUW2390" s="467"/>
      <c r="CUX2390" s="467"/>
      <c r="CUY2390" s="467"/>
      <c r="CUZ2390" s="467"/>
      <c r="CVA2390" s="467"/>
      <c r="CVB2390" s="467"/>
      <c r="CVC2390" s="467"/>
      <c r="CVD2390" s="1055"/>
      <c r="CVE2390" s="695"/>
      <c r="CVF2390" s="696"/>
      <c r="CVG2390" s="696"/>
      <c r="CVH2390" s="697"/>
      <c r="CVI2390" s="697"/>
      <c r="CVJ2390" s="473"/>
      <c r="CVK2390" s="470"/>
      <c r="CVL2390" s="470"/>
      <c r="CVM2390" s="470"/>
      <c r="CVN2390" s="677"/>
      <c r="CVO2390" s="470"/>
      <c r="CVP2390" s="467"/>
      <c r="CVQ2390" s="559"/>
      <c r="CVR2390" s="467"/>
      <c r="CVS2390" s="467"/>
      <c r="CVT2390" s="467"/>
      <c r="CVU2390" s="467"/>
      <c r="CVV2390" s="467"/>
      <c r="CVW2390" s="467"/>
      <c r="CVX2390" s="467"/>
      <c r="CVY2390" s="467"/>
      <c r="CVZ2390" s="467"/>
      <c r="CWA2390" s="467"/>
      <c r="CWB2390" s="467"/>
      <c r="CWC2390" s="467"/>
      <c r="CWD2390" s="467"/>
      <c r="CWE2390" s="467"/>
      <c r="CWF2390" s="467"/>
      <c r="CWG2390" s="467"/>
      <c r="CWH2390" s="467"/>
      <c r="CWI2390" s="467"/>
      <c r="CWJ2390" s="467"/>
      <c r="CWK2390" s="467"/>
      <c r="CWL2390" s="467"/>
      <c r="CWM2390" s="467"/>
      <c r="CWN2390" s="1055"/>
      <c r="CWO2390" s="695"/>
      <c r="CWP2390" s="696"/>
      <c r="CWQ2390" s="696"/>
      <c r="CWR2390" s="697"/>
      <c r="CWS2390" s="697"/>
      <c r="CWT2390" s="473"/>
      <c r="CWU2390" s="470"/>
      <c r="CWV2390" s="470"/>
      <c r="CWW2390" s="470"/>
      <c r="CWX2390" s="677"/>
      <c r="CWY2390" s="470"/>
      <c r="CWZ2390" s="467"/>
      <c r="CXA2390" s="559"/>
      <c r="CXB2390" s="467"/>
      <c r="CXC2390" s="467"/>
      <c r="CXD2390" s="467"/>
      <c r="CXE2390" s="467"/>
      <c r="CXF2390" s="467"/>
      <c r="CXG2390" s="467"/>
      <c r="CXH2390" s="467"/>
      <c r="CXI2390" s="467"/>
      <c r="CXJ2390" s="467"/>
      <c r="CXK2390" s="467"/>
      <c r="CXL2390" s="467"/>
      <c r="CXM2390" s="467"/>
      <c r="CXN2390" s="467"/>
      <c r="CXO2390" s="467"/>
      <c r="CXP2390" s="467"/>
      <c r="CXQ2390" s="467"/>
      <c r="CXR2390" s="467"/>
      <c r="CXS2390" s="467"/>
      <c r="CXT2390" s="467"/>
      <c r="CXU2390" s="467"/>
      <c r="CXV2390" s="467"/>
      <c r="CXW2390" s="467"/>
      <c r="CXX2390" s="1055"/>
      <c r="CXY2390" s="695"/>
      <c r="CXZ2390" s="696"/>
      <c r="CYA2390" s="696"/>
      <c r="CYB2390" s="697"/>
      <c r="CYC2390" s="697"/>
      <c r="CYD2390" s="473"/>
      <c r="CYE2390" s="470"/>
      <c r="CYF2390" s="470"/>
      <c r="CYG2390" s="470"/>
      <c r="CYH2390" s="677"/>
      <c r="CYI2390" s="470"/>
      <c r="CYJ2390" s="467"/>
      <c r="CYK2390" s="559"/>
      <c r="CYL2390" s="467"/>
      <c r="CYM2390" s="467"/>
      <c r="CYN2390" s="467"/>
      <c r="CYO2390" s="467"/>
      <c r="CYP2390" s="467"/>
      <c r="CYQ2390" s="467"/>
      <c r="CYR2390" s="467"/>
      <c r="CYS2390" s="467"/>
      <c r="CYT2390" s="467"/>
      <c r="CYU2390" s="467"/>
      <c r="CYV2390" s="467"/>
      <c r="CYW2390" s="467"/>
      <c r="CYX2390" s="467"/>
      <c r="CYY2390" s="467"/>
      <c r="CYZ2390" s="467"/>
      <c r="CZA2390" s="467"/>
      <c r="CZB2390" s="467"/>
      <c r="CZC2390" s="467"/>
      <c r="CZD2390" s="467"/>
      <c r="CZE2390" s="467"/>
      <c r="CZF2390" s="467"/>
      <c r="CZG2390" s="467"/>
      <c r="CZH2390" s="1055"/>
      <c r="CZI2390" s="695"/>
      <c r="CZJ2390" s="696"/>
      <c r="CZK2390" s="696"/>
      <c r="CZL2390" s="697"/>
      <c r="CZM2390" s="697"/>
      <c r="CZN2390" s="473"/>
      <c r="CZO2390" s="470"/>
      <c r="CZP2390" s="470"/>
      <c r="CZQ2390" s="470"/>
      <c r="CZR2390" s="677"/>
      <c r="CZS2390" s="470"/>
      <c r="CZT2390" s="467"/>
      <c r="CZU2390" s="559"/>
      <c r="CZV2390" s="467"/>
      <c r="CZW2390" s="467"/>
      <c r="CZX2390" s="467"/>
      <c r="CZY2390" s="467"/>
      <c r="CZZ2390" s="467"/>
      <c r="DAA2390" s="467"/>
      <c r="DAB2390" s="467"/>
      <c r="DAC2390" s="467"/>
      <c r="DAD2390" s="467"/>
      <c r="DAE2390" s="467"/>
      <c r="DAF2390" s="467"/>
      <c r="DAG2390" s="467"/>
      <c r="DAH2390" s="467"/>
      <c r="DAI2390" s="467"/>
      <c r="DAJ2390" s="467"/>
      <c r="DAK2390" s="467"/>
      <c r="DAL2390" s="467"/>
      <c r="DAM2390" s="467"/>
      <c r="DAN2390" s="467"/>
      <c r="DAO2390" s="467"/>
      <c r="DAP2390" s="467"/>
      <c r="DAQ2390" s="467"/>
      <c r="DAR2390" s="1055"/>
      <c r="DAS2390" s="695"/>
      <c r="DAT2390" s="696"/>
      <c r="DAU2390" s="696"/>
      <c r="DAV2390" s="697"/>
      <c r="DAW2390" s="697"/>
      <c r="DAX2390" s="473"/>
      <c r="DAY2390" s="470"/>
      <c r="DAZ2390" s="470"/>
      <c r="DBA2390" s="470"/>
      <c r="DBB2390" s="677"/>
      <c r="DBC2390" s="470"/>
      <c r="DBD2390" s="467"/>
      <c r="DBE2390" s="559"/>
      <c r="DBF2390" s="467"/>
      <c r="DBG2390" s="467"/>
      <c r="DBH2390" s="467"/>
      <c r="DBI2390" s="467"/>
      <c r="DBJ2390" s="467"/>
      <c r="DBK2390" s="467"/>
      <c r="DBL2390" s="467"/>
      <c r="DBM2390" s="467"/>
      <c r="DBN2390" s="467"/>
      <c r="DBO2390" s="467"/>
      <c r="DBP2390" s="467"/>
      <c r="DBQ2390" s="467"/>
      <c r="DBR2390" s="467"/>
      <c r="DBS2390" s="467"/>
      <c r="DBT2390" s="467"/>
      <c r="DBU2390" s="467"/>
      <c r="DBV2390" s="467"/>
      <c r="DBW2390" s="467"/>
      <c r="DBX2390" s="467"/>
      <c r="DBY2390" s="467"/>
      <c r="DBZ2390" s="467"/>
      <c r="DCA2390" s="467"/>
      <c r="DCB2390" s="1055"/>
      <c r="DCC2390" s="695"/>
      <c r="DCD2390" s="696"/>
      <c r="DCE2390" s="696"/>
      <c r="DCF2390" s="697"/>
      <c r="DCG2390" s="697"/>
      <c r="DCH2390" s="473"/>
      <c r="DCI2390" s="470"/>
      <c r="DCJ2390" s="470"/>
      <c r="DCK2390" s="470"/>
      <c r="DCL2390" s="677"/>
      <c r="DCM2390" s="470"/>
      <c r="DCN2390" s="467"/>
      <c r="DCO2390" s="559"/>
      <c r="DCP2390" s="467"/>
      <c r="DCQ2390" s="467"/>
      <c r="DCR2390" s="467"/>
      <c r="DCS2390" s="467"/>
      <c r="DCT2390" s="467"/>
      <c r="DCU2390" s="467"/>
      <c r="DCV2390" s="467"/>
      <c r="DCW2390" s="467"/>
      <c r="DCX2390" s="467"/>
      <c r="DCY2390" s="467"/>
      <c r="DCZ2390" s="467"/>
      <c r="DDA2390" s="467"/>
      <c r="DDB2390" s="467"/>
      <c r="DDC2390" s="467"/>
      <c r="DDD2390" s="467"/>
      <c r="DDE2390" s="467"/>
      <c r="DDF2390" s="467"/>
      <c r="DDG2390" s="467"/>
      <c r="DDH2390" s="467"/>
      <c r="DDI2390" s="467"/>
      <c r="DDJ2390" s="467"/>
      <c r="DDK2390" s="467"/>
      <c r="DDL2390" s="1055"/>
      <c r="DDM2390" s="695"/>
      <c r="DDN2390" s="696"/>
      <c r="DDO2390" s="696"/>
      <c r="DDP2390" s="697"/>
      <c r="DDQ2390" s="697"/>
      <c r="DDR2390" s="473"/>
      <c r="DDS2390" s="470"/>
      <c r="DDT2390" s="470"/>
      <c r="DDU2390" s="470"/>
      <c r="DDV2390" s="677"/>
      <c r="DDW2390" s="470"/>
      <c r="DDX2390" s="467"/>
      <c r="DDY2390" s="559"/>
      <c r="DDZ2390" s="467"/>
      <c r="DEA2390" s="467"/>
      <c r="DEB2390" s="467"/>
      <c r="DEC2390" s="467"/>
      <c r="DED2390" s="467"/>
      <c r="DEE2390" s="467"/>
      <c r="DEF2390" s="467"/>
      <c r="DEG2390" s="467"/>
      <c r="DEH2390" s="467"/>
      <c r="DEI2390" s="467"/>
      <c r="DEJ2390" s="467"/>
      <c r="DEK2390" s="467"/>
      <c r="DEL2390" s="467"/>
      <c r="DEM2390" s="467"/>
      <c r="DEN2390" s="467"/>
      <c r="DEO2390" s="467"/>
      <c r="DEP2390" s="467"/>
      <c r="DEQ2390" s="467"/>
      <c r="DER2390" s="467"/>
      <c r="DES2390" s="467"/>
      <c r="DET2390" s="467"/>
      <c r="DEU2390" s="467"/>
      <c r="DEV2390" s="1055"/>
      <c r="DEW2390" s="695"/>
      <c r="DEX2390" s="696"/>
      <c r="DEY2390" s="696"/>
      <c r="DEZ2390" s="697"/>
      <c r="DFA2390" s="697"/>
      <c r="DFB2390" s="473"/>
      <c r="DFC2390" s="470"/>
      <c r="DFD2390" s="470"/>
      <c r="DFE2390" s="470"/>
      <c r="DFF2390" s="677"/>
      <c r="DFG2390" s="470"/>
      <c r="DFH2390" s="467"/>
      <c r="DFI2390" s="559"/>
      <c r="DFJ2390" s="467"/>
      <c r="DFK2390" s="467"/>
      <c r="DFL2390" s="467"/>
      <c r="DFM2390" s="467"/>
      <c r="DFN2390" s="467"/>
      <c r="DFO2390" s="467"/>
      <c r="DFP2390" s="467"/>
      <c r="DFQ2390" s="467"/>
      <c r="DFR2390" s="467"/>
      <c r="DFS2390" s="467"/>
      <c r="DFT2390" s="467"/>
      <c r="DFU2390" s="467"/>
      <c r="DFV2390" s="467"/>
      <c r="DFW2390" s="467"/>
      <c r="DFX2390" s="467"/>
      <c r="DFY2390" s="467"/>
      <c r="DFZ2390" s="467"/>
      <c r="DGA2390" s="467"/>
      <c r="DGB2390" s="467"/>
      <c r="DGC2390" s="467"/>
      <c r="DGD2390" s="467"/>
      <c r="DGE2390" s="467"/>
      <c r="DGF2390" s="1055"/>
      <c r="DGG2390" s="695"/>
      <c r="DGH2390" s="696"/>
      <c r="DGI2390" s="696"/>
      <c r="DGJ2390" s="697"/>
      <c r="DGK2390" s="697"/>
      <c r="DGL2390" s="473"/>
      <c r="DGM2390" s="470"/>
      <c r="DGN2390" s="470"/>
      <c r="DGO2390" s="470"/>
      <c r="DGP2390" s="677"/>
      <c r="DGQ2390" s="470"/>
      <c r="DGR2390" s="467"/>
      <c r="DGS2390" s="559"/>
      <c r="DGT2390" s="467"/>
      <c r="DGU2390" s="467"/>
      <c r="DGV2390" s="467"/>
      <c r="DGW2390" s="467"/>
      <c r="DGX2390" s="467"/>
      <c r="DGY2390" s="467"/>
      <c r="DGZ2390" s="467"/>
      <c r="DHA2390" s="467"/>
      <c r="DHB2390" s="467"/>
      <c r="DHC2390" s="467"/>
      <c r="DHD2390" s="467"/>
      <c r="DHE2390" s="467"/>
      <c r="DHF2390" s="467"/>
      <c r="DHG2390" s="467"/>
      <c r="DHH2390" s="467"/>
      <c r="DHI2390" s="467"/>
      <c r="DHJ2390" s="467"/>
      <c r="DHK2390" s="467"/>
      <c r="DHL2390" s="467"/>
      <c r="DHM2390" s="467"/>
      <c r="DHN2390" s="467"/>
      <c r="DHO2390" s="467"/>
      <c r="DHP2390" s="1055"/>
      <c r="DHQ2390" s="695"/>
      <c r="DHR2390" s="696"/>
      <c r="DHS2390" s="696"/>
      <c r="DHT2390" s="697"/>
      <c r="DHU2390" s="697"/>
      <c r="DHV2390" s="473"/>
      <c r="DHW2390" s="470"/>
      <c r="DHX2390" s="470"/>
      <c r="DHY2390" s="470"/>
      <c r="DHZ2390" s="677"/>
      <c r="DIA2390" s="470"/>
      <c r="DIB2390" s="467"/>
      <c r="DIC2390" s="559"/>
      <c r="DID2390" s="467"/>
      <c r="DIE2390" s="467"/>
      <c r="DIF2390" s="467"/>
      <c r="DIG2390" s="467"/>
      <c r="DIH2390" s="467"/>
      <c r="DII2390" s="467"/>
      <c r="DIJ2390" s="467"/>
      <c r="DIK2390" s="467"/>
      <c r="DIL2390" s="467"/>
      <c r="DIM2390" s="467"/>
      <c r="DIN2390" s="467"/>
      <c r="DIO2390" s="467"/>
      <c r="DIP2390" s="467"/>
      <c r="DIQ2390" s="467"/>
      <c r="DIR2390" s="467"/>
      <c r="DIS2390" s="467"/>
      <c r="DIT2390" s="467"/>
      <c r="DIU2390" s="467"/>
      <c r="DIV2390" s="467"/>
      <c r="DIW2390" s="467"/>
      <c r="DIX2390" s="467"/>
      <c r="DIY2390" s="467"/>
      <c r="DIZ2390" s="1055"/>
      <c r="DJA2390" s="695"/>
      <c r="DJB2390" s="696"/>
      <c r="DJC2390" s="696"/>
      <c r="DJD2390" s="697"/>
      <c r="DJE2390" s="697"/>
      <c r="DJF2390" s="473"/>
      <c r="DJG2390" s="470"/>
      <c r="DJH2390" s="470"/>
      <c r="DJI2390" s="470"/>
      <c r="DJJ2390" s="677"/>
      <c r="DJK2390" s="470"/>
      <c r="DJL2390" s="467"/>
      <c r="DJM2390" s="559"/>
      <c r="DJN2390" s="467"/>
      <c r="DJO2390" s="467"/>
      <c r="DJP2390" s="467"/>
      <c r="DJQ2390" s="467"/>
      <c r="DJR2390" s="467"/>
      <c r="DJS2390" s="467"/>
      <c r="DJT2390" s="467"/>
      <c r="DJU2390" s="467"/>
      <c r="DJV2390" s="467"/>
      <c r="DJW2390" s="467"/>
      <c r="DJX2390" s="467"/>
      <c r="DJY2390" s="467"/>
      <c r="DJZ2390" s="467"/>
      <c r="DKA2390" s="467"/>
      <c r="DKB2390" s="467"/>
      <c r="DKC2390" s="467"/>
      <c r="DKD2390" s="467"/>
      <c r="DKE2390" s="467"/>
      <c r="DKF2390" s="467"/>
      <c r="DKG2390" s="467"/>
      <c r="DKH2390" s="467"/>
      <c r="DKI2390" s="467"/>
      <c r="DKJ2390" s="1055"/>
      <c r="DKK2390" s="695"/>
      <c r="DKL2390" s="696"/>
      <c r="DKM2390" s="696"/>
      <c r="DKN2390" s="697"/>
      <c r="DKO2390" s="697"/>
      <c r="DKP2390" s="473"/>
      <c r="DKQ2390" s="470"/>
      <c r="DKR2390" s="470"/>
      <c r="DKS2390" s="470"/>
      <c r="DKT2390" s="677"/>
      <c r="DKU2390" s="470"/>
      <c r="DKV2390" s="467"/>
      <c r="DKW2390" s="559"/>
      <c r="DKX2390" s="467"/>
      <c r="DKY2390" s="467"/>
      <c r="DKZ2390" s="467"/>
      <c r="DLA2390" s="467"/>
      <c r="DLB2390" s="467"/>
      <c r="DLC2390" s="467"/>
      <c r="DLD2390" s="467"/>
      <c r="DLE2390" s="467"/>
      <c r="DLF2390" s="467"/>
      <c r="DLG2390" s="467"/>
      <c r="DLH2390" s="467"/>
      <c r="DLI2390" s="467"/>
      <c r="DLJ2390" s="467"/>
      <c r="DLK2390" s="467"/>
      <c r="DLL2390" s="467"/>
      <c r="DLM2390" s="467"/>
      <c r="DLN2390" s="467"/>
      <c r="DLO2390" s="467"/>
      <c r="DLP2390" s="467"/>
      <c r="DLQ2390" s="467"/>
      <c r="DLR2390" s="467"/>
      <c r="DLS2390" s="467"/>
      <c r="DLT2390" s="1055"/>
      <c r="DLU2390" s="695"/>
      <c r="DLV2390" s="696"/>
      <c r="DLW2390" s="696"/>
      <c r="DLX2390" s="697"/>
      <c r="DLY2390" s="697"/>
      <c r="DLZ2390" s="473"/>
      <c r="DMA2390" s="470"/>
      <c r="DMB2390" s="470"/>
      <c r="DMC2390" s="470"/>
      <c r="DMD2390" s="677"/>
      <c r="DME2390" s="470"/>
      <c r="DMF2390" s="467"/>
      <c r="DMG2390" s="559"/>
      <c r="DMH2390" s="467"/>
      <c r="DMI2390" s="467"/>
      <c r="DMJ2390" s="467"/>
      <c r="DMK2390" s="467"/>
      <c r="DML2390" s="467"/>
      <c r="DMM2390" s="467"/>
      <c r="DMN2390" s="467"/>
      <c r="DMO2390" s="467"/>
      <c r="DMP2390" s="467"/>
      <c r="DMQ2390" s="467"/>
      <c r="DMR2390" s="467"/>
      <c r="DMS2390" s="467"/>
      <c r="DMT2390" s="467"/>
      <c r="DMU2390" s="467"/>
      <c r="DMV2390" s="467"/>
      <c r="DMW2390" s="467"/>
      <c r="DMX2390" s="467"/>
      <c r="DMY2390" s="467"/>
      <c r="DMZ2390" s="467"/>
      <c r="DNA2390" s="467"/>
      <c r="DNB2390" s="467"/>
      <c r="DNC2390" s="467"/>
      <c r="DND2390" s="1055"/>
      <c r="DNE2390" s="695"/>
      <c r="DNF2390" s="696"/>
      <c r="DNG2390" s="696"/>
      <c r="DNH2390" s="697"/>
      <c r="DNI2390" s="697"/>
      <c r="DNJ2390" s="473"/>
      <c r="DNK2390" s="470"/>
      <c r="DNL2390" s="470"/>
      <c r="DNM2390" s="470"/>
      <c r="DNN2390" s="677"/>
      <c r="DNO2390" s="470"/>
      <c r="DNP2390" s="467"/>
      <c r="DNQ2390" s="559"/>
      <c r="DNR2390" s="467"/>
      <c r="DNS2390" s="467"/>
      <c r="DNT2390" s="467"/>
      <c r="DNU2390" s="467"/>
      <c r="DNV2390" s="467"/>
      <c r="DNW2390" s="467"/>
      <c r="DNX2390" s="467"/>
      <c r="DNY2390" s="467"/>
      <c r="DNZ2390" s="467"/>
      <c r="DOA2390" s="467"/>
      <c r="DOB2390" s="467"/>
      <c r="DOC2390" s="467"/>
      <c r="DOD2390" s="467"/>
      <c r="DOE2390" s="467"/>
      <c r="DOF2390" s="467"/>
      <c r="DOG2390" s="467"/>
      <c r="DOH2390" s="467"/>
      <c r="DOI2390" s="467"/>
      <c r="DOJ2390" s="467"/>
      <c r="DOK2390" s="467"/>
      <c r="DOL2390" s="467"/>
      <c r="DOM2390" s="467"/>
      <c r="DON2390" s="1055"/>
      <c r="DOO2390" s="695"/>
      <c r="DOP2390" s="696"/>
      <c r="DOQ2390" s="696"/>
      <c r="DOR2390" s="697"/>
      <c r="DOS2390" s="697"/>
      <c r="DOT2390" s="473"/>
      <c r="DOU2390" s="470"/>
      <c r="DOV2390" s="470"/>
      <c r="DOW2390" s="470"/>
      <c r="DOX2390" s="677"/>
      <c r="DOY2390" s="470"/>
      <c r="DOZ2390" s="467"/>
      <c r="DPA2390" s="559"/>
      <c r="DPB2390" s="467"/>
      <c r="DPC2390" s="467"/>
      <c r="DPD2390" s="467"/>
      <c r="DPE2390" s="467"/>
      <c r="DPF2390" s="467"/>
      <c r="DPG2390" s="467"/>
      <c r="DPH2390" s="467"/>
      <c r="DPI2390" s="467"/>
      <c r="DPJ2390" s="467"/>
      <c r="DPK2390" s="467"/>
      <c r="DPL2390" s="467"/>
      <c r="DPM2390" s="467"/>
      <c r="DPN2390" s="467"/>
      <c r="DPO2390" s="467"/>
      <c r="DPP2390" s="467"/>
      <c r="DPQ2390" s="467"/>
      <c r="DPR2390" s="467"/>
      <c r="DPS2390" s="467"/>
      <c r="DPT2390" s="467"/>
      <c r="DPU2390" s="467"/>
      <c r="DPV2390" s="467"/>
      <c r="DPW2390" s="467"/>
      <c r="DPX2390" s="1055"/>
      <c r="DPY2390" s="695"/>
      <c r="DPZ2390" s="696"/>
      <c r="DQA2390" s="696"/>
      <c r="DQB2390" s="697"/>
      <c r="DQC2390" s="697"/>
      <c r="DQD2390" s="473"/>
      <c r="DQE2390" s="470"/>
      <c r="DQF2390" s="470"/>
      <c r="DQG2390" s="470"/>
      <c r="DQH2390" s="677"/>
      <c r="DQI2390" s="470"/>
      <c r="DQJ2390" s="467"/>
      <c r="DQK2390" s="559"/>
      <c r="DQL2390" s="467"/>
      <c r="DQM2390" s="467"/>
      <c r="DQN2390" s="467"/>
      <c r="DQO2390" s="467"/>
      <c r="DQP2390" s="467"/>
      <c r="DQQ2390" s="467"/>
      <c r="DQR2390" s="467"/>
      <c r="DQS2390" s="467"/>
      <c r="DQT2390" s="467"/>
      <c r="DQU2390" s="467"/>
      <c r="DQV2390" s="467"/>
      <c r="DQW2390" s="467"/>
      <c r="DQX2390" s="467"/>
      <c r="DQY2390" s="467"/>
      <c r="DQZ2390" s="467"/>
      <c r="DRA2390" s="467"/>
      <c r="DRB2390" s="467"/>
      <c r="DRC2390" s="467"/>
      <c r="DRD2390" s="467"/>
      <c r="DRE2390" s="467"/>
      <c r="DRF2390" s="467"/>
      <c r="DRG2390" s="467"/>
      <c r="DRH2390" s="1055"/>
      <c r="DRI2390" s="695"/>
      <c r="DRJ2390" s="696"/>
      <c r="DRK2390" s="696"/>
      <c r="DRL2390" s="697"/>
      <c r="DRM2390" s="697"/>
      <c r="DRN2390" s="473"/>
      <c r="DRO2390" s="470"/>
      <c r="DRP2390" s="470"/>
      <c r="DRQ2390" s="470"/>
      <c r="DRR2390" s="677"/>
      <c r="DRS2390" s="470"/>
      <c r="DRT2390" s="467"/>
      <c r="DRU2390" s="559"/>
      <c r="DRV2390" s="467"/>
      <c r="DRW2390" s="467"/>
      <c r="DRX2390" s="467"/>
      <c r="DRY2390" s="467"/>
      <c r="DRZ2390" s="467"/>
      <c r="DSA2390" s="467"/>
      <c r="DSB2390" s="467"/>
      <c r="DSC2390" s="467"/>
      <c r="DSD2390" s="467"/>
      <c r="DSE2390" s="467"/>
      <c r="DSF2390" s="467"/>
      <c r="DSG2390" s="467"/>
      <c r="DSH2390" s="467"/>
      <c r="DSI2390" s="467"/>
      <c r="DSJ2390" s="467"/>
      <c r="DSK2390" s="467"/>
      <c r="DSL2390" s="467"/>
      <c r="DSM2390" s="467"/>
      <c r="DSN2390" s="467"/>
      <c r="DSO2390" s="467"/>
      <c r="DSP2390" s="467"/>
      <c r="DSQ2390" s="467"/>
      <c r="DSR2390" s="1055"/>
      <c r="DSS2390" s="695"/>
      <c r="DST2390" s="696"/>
      <c r="DSU2390" s="696"/>
      <c r="DSV2390" s="697"/>
      <c r="DSW2390" s="697"/>
      <c r="DSX2390" s="473"/>
      <c r="DSY2390" s="470"/>
      <c r="DSZ2390" s="470"/>
      <c r="DTA2390" s="470"/>
      <c r="DTB2390" s="677"/>
      <c r="DTC2390" s="470"/>
      <c r="DTD2390" s="467"/>
      <c r="DTE2390" s="559"/>
      <c r="DTF2390" s="467"/>
      <c r="DTG2390" s="467"/>
      <c r="DTH2390" s="467"/>
      <c r="DTI2390" s="467"/>
      <c r="DTJ2390" s="467"/>
      <c r="DTK2390" s="467"/>
      <c r="DTL2390" s="467"/>
      <c r="DTM2390" s="467"/>
      <c r="DTN2390" s="467"/>
      <c r="DTO2390" s="467"/>
      <c r="DTP2390" s="467"/>
      <c r="DTQ2390" s="467"/>
      <c r="DTR2390" s="467"/>
      <c r="DTS2390" s="467"/>
      <c r="DTT2390" s="467"/>
      <c r="DTU2390" s="467"/>
      <c r="DTV2390" s="467"/>
      <c r="DTW2390" s="467"/>
      <c r="DTX2390" s="467"/>
      <c r="DTY2390" s="467"/>
      <c r="DTZ2390" s="467"/>
      <c r="DUA2390" s="467"/>
      <c r="DUB2390" s="1055"/>
      <c r="DUC2390" s="695"/>
      <c r="DUD2390" s="696"/>
      <c r="DUE2390" s="696"/>
      <c r="DUF2390" s="697"/>
      <c r="DUG2390" s="697"/>
      <c r="DUH2390" s="473"/>
      <c r="DUI2390" s="470"/>
      <c r="DUJ2390" s="470"/>
      <c r="DUK2390" s="470"/>
      <c r="DUL2390" s="677"/>
      <c r="DUM2390" s="470"/>
      <c r="DUN2390" s="467"/>
      <c r="DUO2390" s="559"/>
      <c r="DUP2390" s="467"/>
      <c r="DUQ2390" s="467"/>
      <c r="DUR2390" s="467"/>
      <c r="DUS2390" s="467"/>
      <c r="DUT2390" s="467"/>
      <c r="DUU2390" s="467"/>
      <c r="DUV2390" s="467"/>
      <c r="DUW2390" s="467"/>
      <c r="DUX2390" s="467"/>
      <c r="DUY2390" s="467"/>
      <c r="DUZ2390" s="467"/>
      <c r="DVA2390" s="467"/>
      <c r="DVB2390" s="467"/>
      <c r="DVC2390" s="467"/>
      <c r="DVD2390" s="467"/>
      <c r="DVE2390" s="467"/>
      <c r="DVF2390" s="467"/>
      <c r="DVG2390" s="467"/>
      <c r="DVH2390" s="467"/>
      <c r="DVI2390" s="467"/>
      <c r="DVJ2390" s="467"/>
      <c r="DVK2390" s="467"/>
      <c r="DVL2390" s="1055"/>
      <c r="DVM2390" s="695"/>
      <c r="DVN2390" s="696"/>
      <c r="DVO2390" s="696"/>
      <c r="DVP2390" s="697"/>
      <c r="DVQ2390" s="697"/>
      <c r="DVR2390" s="473"/>
      <c r="DVS2390" s="470"/>
      <c r="DVT2390" s="470"/>
      <c r="DVU2390" s="470"/>
      <c r="DVV2390" s="677"/>
      <c r="DVW2390" s="470"/>
      <c r="DVX2390" s="467"/>
      <c r="DVY2390" s="559"/>
      <c r="DVZ2390" s="467"/>
      <c r="DWA2390" s="467"/>
      <c r="DWB2390" s="467"/>
      <c r="DWC2390" s="467"/>
      <c r="DWD2390" s="467"/>
      <c r="DWE2390" s="467"/>
      <c r="DWF2390" s="467"/>
      <c r="DWG2390" s="467"/>
      <c r="DWH2390" s="467"/>
      <c r="DWI2390" s="467"/>
      <c r="DWJ2390" s="467"/>
      <c r="DWK2390" s="467"/>
      <c r="DWL2390" s="467"/>
      <c r="DWM2390" s="467"/>
      <c r="DWN2390" s="467"/>
      <c r="DWO2390" s="467"/>
      <c r="DWP2390" s="467"/>
      <c r="DWQ2390" s="467"/>
      <c r="DWR2390" s="467"/>
      <c r="DWS2390" s="467"/>
      <c r="DWT2390" s="467"/>
      <c r="DWU2390" s="467"/>
      <c r="DWV2390" s="1055"/>
      <c r="DWW2390" s="695"/>
      <c r="DWX2390" s="696"/>
      <c r="DWY2390" s="696"/>
      <c r="DWZ2390" s="697"/>
      <c r="DXA2390" s="697"/>
      <c r="DXB2390" s="473"/>
      <c r="DXC2390" s="470"/>
      <c r="DXD2390" s="470"/>
      <c r="DXE2390" s="470"/>
      <c r="DXF2390" s="677"/>
      <c r="DXG2390" s="470"/>
      <c r="DXH2390" s="467"/>
      <c r="DXI2390" s="559"/>
      <c r="DXJ2390" s="467"/>
      <c r="DXK2390" s="467"/>
      <c r="DXL2390" s="467"/>
      <c r="DXM2390" s="467"/>
      <c r="DXN2390" s="467"/>
      <c r="DXO2390" s="467"/>
      <c r="DXP2390" s="467"/>
      <c r="DXQ2390" s="467"/>
      <c r="DXR2390" s="467"/>
      <c r="DXS2390" s="467"/>
      <c r="DXT2390" s="467"/>
      <c r="DXU2390" s="467"/>
      <c r="DXV2390" s="467"/>
      <c r="DXW2390" s="467"/>
      <c r="DXX2390" s="467"/>
      <c r="DXY2390" s="467"/>
      <c r="DXZ2390" s="467"/>
      <c r="DYA2390" s="467"/>
      <c r="DYB2390" s="467"/>
      <c r="DYC2390" s="467"/>
      <c r="DYD2390" s="467"/>
      <c r="DYE2390" s="467"/>
      <c r="DYF2390" s="1055"/>
      <c r="DYG2390" s="695"/>
      <c r="DYH2390" s="696"/>
      <c r="DYI2390" s="696"/>
      <c r="DYJ2390" s="697"/>
      <c r="DYK2390" s="697"/>
      <c r="DYL2390" s="473"/>
      <c r="DYM2390" s="470"/>
      <c r="DYN2390" s="470"/>
      <c r="DYO2390" s="470"/>
      <c r="DYP2390" s="677"/>
      <c r="DYQ2390" s="470"/>
      <c r="DYR2390" s="467"/>
      <c r="DYS2390" s="559"/>
      <c r="DYT2390" s="467"/>
      <c r="DYU2390" s="467"/>
      <c r="DYV2390" s="467"/>
      <c r="DYW2390" s="467"/>
      <c r="DYX2390" s="467"/>
      <c r="DYY2390" s="467"/>
      <c r="DYZ2390" s="467"/>
      <c r="DZA2390" s="467"/>
      <c r="DZB2390" s="467"/>
      <c r="DZC2390" s="467"/>
      <c r="DZD2390" s="467"/>
      <c r="DZE2390" s="467"/>
      <c r="DZF2390" s="467"/>
      <c r="DZG2390" s="467"/>
      <c r="DZH2390" s="467"/>
      <c r="DZI2390" s="467"/>
      <c r="DZJ2390" s="467"/>
      <c r="DZK2390" s="467"/>
      <c r="DZL2390" s="467"/>
      <c r="DZM2390" s="467"/>
      <c r="DZN2390" s="467"/>
      <c r="DZO2390" s="467"/>
      <c r="DZP2390" s="1055"/>
      <c r="DZQ2390" s="695"/>
      <c r="DZR2390" s="696"/>
      <c r="DZS2390" s="696"/>
      <c r="DZT2390" s="697"/>
      <c r="DZU2390" s="697"/>
      <c r="DZV2390" s="473"/>
      <c r="DZW2390" s="470"/>
      <c r="DZX2390" s="470"/>
      <c r="DZY2390" s="470"/>
      <c r="DZZ2390" s="677"/>
      <c r="EAA2390" s="470"/>
      <c r="EAB2390" s="467"/>
      <c r="EAC2390" s="559"/>
      <c r="EAD2390" s="467"/>
      <c r="EAE2390" s="467"/>
      <c r="EAF2390" s="467"/>
      <c r="EAG2390" s="467"/>
      <c r="EAH2390" s="467"/>
      <c r="EAI2390" s="467"/>
      <c r="EAJ2390" s="467"/>
      <c r="EAK2390" s="467"/>
      <c r="EAL2390" s="467"/>
      <c r="EAM2390" s="467"/>
      <c r="EAN2390" s="467"/>
      <c r="EAO2390" s="467"/>
      <c r="EAP2390" s="467"/>
      <c r="EAQ2390" s="467"/>
      <c r="EAR2390" s="467"/>
      <c r="EAS2390" s="467"/>
      <c r="EAT2390" s="467"/>
      <c r="EAU2390" s="467"/>
      <c r="EAV2390" s="467"/>
      <c r="EAW2390" s="467"/>
      <c r="EAX2390" s="467"/>
      <c r="EAY2390" s="467"/>
      <c r="EAZ2390" s="1055"/>
      <c r="EBA2390" s="695"/>
      <c r="EBB2390" s="696"/>
      <c r="EBC2390" s="696"/>
      <c r="EBD2390" s="697"/>
      <c r="EBE2390" s="697"/>
      <c r="EBF2390" s="473"/>
      <c r="EBG2390" s="470"/>
      <c r="EBH2390" s="470"/>
      <c r="EBI2390" s="470"/>
      <c r="EBJ2390" s="677"/>
      <c r="EBK2390" s="470"/>
      <c r="EBL2390" s="467"/>
      <c r="EBM2390" s="559"/>
      <c r="EBN2390" s="467"/>
      <c r="EBO2390" s="467"/>
      <c r="EBP2390" s="467"/>
      <c r="EBQ2390" s="467"/>
      <c r="EBR2390" s="467"/>
      <c r="EBS2390" s="467"/>
      <c r="EBT2390" s="467"/>
      <c r="EBU2390" s="467"/>
      <c r="EBV2390" s="467"/>
      <c r="EBW2390" s="467"/>
      <c r="EBX2390" s="467"/>
      <c r="EBY2390" s="467"/>
      <c r="EBZ2390" s="467"/>
      <c r="ECA2390" s="467"/>
      <c r="ECB2390" s="467"/>
      <c r="ECC2390" s="467"/>
      <c r="ECD2390" s="467"/>
      <c r="ECE2390" s="467"/>
      <c r="ECF2390" s="467"/>
      <c r="ECG2390" s="467"/>
      <c r="ECH2390" s="467"/>
      <c r="ECI2390" s="467"/>
      <c r="ECJ2390" s="1055"/>
      <c r="ECK2390" s="695"/>
      <c r="ECL2390" s="696"/>
      <c r="ECM2390" s="696"/>
      <c r="ECN2390" s="697"/>
      <c r="ECO2390" s="697"/>
      <c r="ECP2390" s="473"/>
      <c r="ECQ2390" s="470"/>
      <c r="ECR2390" s="470"/>
      <c r="ECS2390" s="470"/>
      <c r="ECT2390" s="677"/>
      <c r="ECU2390" s="470"/>
      <c r="ECV2390" s="467"/>
      <c r="ECW2390" s="559"/>
      <c r="ECX2390" s="467"/>
      <c r="ECY2390" s="467"/>
      <c r="ECZ2390" s="467"/>
      <c r="EDA2390" s="467"/>
      <c r="EDB2390" s="467"/>
      <c r="EDC2390" s="467"/>
      <c r="EDD2390" s="467"/>
      <c r="EDE2390" s="467"/>
      <c r="EDF2390" s="467"/>
      <c r="EDG2390" s="467"/>
      <c r="EDH2390" s="467"/>
      <c r="EDI2390" s="467"/>
      <c r="EDJ2390" s="467"/>
      <c r="EDK2390" s="467"/>
      <c r="EDL2390" s="467"/>
      <c r="EDM2390" s="467"/>
      <c r="EDN2390" s="467"/>
      <c r="EDO2390" s="467"/>
      <c r="EDP2390" s="467"/>
      <c r="EDQ2390" s="467"/>
      <c r="EDR2390" s="467"/>
      <c r="EDS2390" s="467"/>
      <c r="EDT2390" s="1055"/>
      <c r="EDU2390" s="695"/>
      <c r="EDV2390" s="696"/>
      <c r="EDW2390" s="696"/>
      <c r="EDX2390" s="697"/>
      <c r="EDY2390" s="697"/>
      <c r="EDZ2390" s="473"/>
      <c r="EEA2390" s="470"/>
      <c r="EEB2390" s="470"/>
      <c r="EEC2390" s="470"/>
      <c r="EED2390" s="677"/>
      <c r="EEE2390" s="470"/>
      <c r="EEF2390" s="467"/>
      <c r="EEG2390" s="559"/>
      <c r="EEH2390" s="467"/>
      <c r="EEI2390" s="467"/>
      <c r="EEJ2390" s="467"/>
      <c r="EEK2390" s="467"/>
      <c r="EEL2390" s="467"/>
      <c r="EEM2390" s="467"/>
      <c r="EEN2390" s="467"/>
      <c r="EEO2390" s="467"/>
      <c r="EEP2390" s="467"/>
      <c r="EEQ2390" s="467"/>
      <c r="EER2390" s="467"/>
      <c r="EES2390" s="467"/>
      <c r="EET2390" s="467"/>
      <c r="EEU2390" s="467"/>
      <c r="EEV2390" s="467"/>
      <c r="EEW2390" s="467"/>
      <c r="EEX2390" s="467"/>
      <c r="EEY2390" s="467"/>
      <c r="EEZ2390" s="467"/>
      <c r="EFA2390" s="467"/>
      <c r="EFB2390" s="467"/>
      <c r="EFC2390" s="467"/>
      <c r="EFD2390" s="1055"/>
      <c r="EFE2390" s="695"/>
      <c r="EFF2390" s="696"/>
      <c r="EFG2390" s="696"/>
      <c r="EFH2390" s="697"/>
      <c r="EFI2390" s="697"/>
      <c r="EFJ2390" s="473"/>
      <c r="EFK2390" s="470"/>
      <c r="EFL2390" s="470"/>
      <c r="EFM2390" s="470"/>
      <c r="EFN2390" s="677"/>
      <c r="EFO2390" s="470"/>
      <c r="EFP2390" s="467"/>
      <c r="EFQ2390" s="559"/>
      <c r="EFR2390" s="467"/>
      <c r="EFS2390" s="467"/>
      <c r="EFT2390" s="467"/>
      <c r="EFU2390" s="467"/>
      <c r="EFV2390" s="467"/>
      <c r="EFW2390" s="467"/>
      <c r="EFX2390" s="467"/>
      <c r="EFY2390" s="467"/>
      <c r="EFZ2390" s="467"/>
      <c r="EGA2390" s="467"/>
      <c r="EGB2390" s="467"/>
      <c r="EGC2390" s="467"/>
      <c r="EGD2390" s="467"/>
      <c r="EGE2390" s="467"/>
      <c r="EGF2390" s="467"/>
      <c r="EGG2390" s="467"/>
      <c r="EGH2390" s="467"/>
      <c r="EGI2390" s="467"/>
      <c r="EGJ2390" s="467"/>
      <c r="EGK2390" s="467"/>
      <c r="EGL2390" s="467"/>
      <c r="EGM2390" s="467"/>
      <c r="EGN2390" s="1055"/>
      <c r="EGO2390" s="695"/>
      <c r="EGP2390" s="696"/>
      <c r="EGQ2390" s="696"/>
      <c r="EGR2390" s="697"/>
      <c r="EGS2390" s="697"/>
      <c r="EGT2390" s="473"/>
      <c r="EGU2390" s="470"/>
      <c r="EGV2390" s="470"/>
      <c r="EGW2390" s="470"/>
      <c r="EGX2390" s="677"/>
      <c r="EGY2390" s="470"/>
      <c r="EGZ2390" s="467"/>
      <c r="EHA2390" s="559"/>
      <c r="EHB2390" s="467"/>
      <c r="EHC2390" s="467"/>
      <c r="EHD2390" s="467"/>
      <c r="EHE2390" s="467"/>
      <c r="EHF2390" s="467"/>
      <c r="EHG2390" s="467"/>
      <c r="EHH2390" s="467"/>
      <c r="EHI2390" s="467"/>
      <c r="EHJ2390" s="467"/>
      <c r="EHK2390" s="467"/>
      <c r="EHL2390" s="467"/>
      <c r="EHM2390" s="467"/>
      <c r="EHN2390" s="467"/>
      <c r="EHO2390" s="467"/>
      <c r="EHP2390" s="467"/>
      <c r="EHQ2390" s="467"/>
      <c r="EHR2390" s="467"/>
      <c r="EHS2390" s="467"/>
      <c r="EHT2390" s="467"/>
      <c r="EHU2390" s="467"/>
      <c r="EHV2390" s="467"/>
      <c r="EHW2390" s="467"/>
      <c r="EHX2390" s="1055"/>
      <c r="EHY2390" s="695"/>
      <c r="EHZ2390" s="696"/>
      <c r="EIA2390" s="696"/>
      <c r="EIB2390" s="697"/>
      <c r="EIC2390" s="697"/>
      <c r="EID2390" s="473"/>
      <c r="EIE2390" s="470"/>
      <c r="EIF2390" s="470"/>
      <c r="EIG2390" s="470"/>
      <c r="EIH2390" s="677"/>
      <c r="EII2390" s="470"/>
      <c r="EIJ2390" s="467"/>
      <c r="EIK2390" s="559"/>
      <c r="EIL2390" s="467"/>
      <c r="EIM2390" s="467"/>
      <c r="EIN2390" s="467"/>
      <c r="EIO2390" s="467"/>
      <c r="EIP2390" s="467"/>
      <c r="EIQ2390" s="467"/>
      <c r="EIR2390" s="467"/>
      <c r="EIS2390" s="467"/>
      <c r="EIT2390" s="467"/>
      <c r="EIU2390" s="467"/>
      <c r="EIV2390" s="467"/>
      <c r="EIW2390" s="467"/>
      <c r="EIX2390" s="467"/>
      <c r="EIY2390" s="467"/>
      <c r="EIZ2390" s="467"/>
      <c r="EJA2390" s="467"/>
      <c r="EJB2390" s="467"/>
      <c r="EJC2390" s="467"/>
      <c r="EJD2390" s="467"/>
      <c r="EJE2390" s="467"/>
      <c r="EJF2390" s="467"/>
      <c r="EJG2390" s="467"/>
      <c r="EJH2390" s="1055"/>
      <c r="EJI2390" s="695"/>
      <c r="EJJ2390" s="696"/>
      <c r="EJK2390" s="696"/>
      <c r="EJL2390" s="697"/>
      <c r="EJM2390" s="697"/>
      <c r="EJN2390" s="473"/>
      <c r="EJO2390" s="470"/>
      <c r="EJP2390" s="470"/>
      <c r="EJQ2390" s="470"/>
      <c r="EJR2390" s="677"/>
      <c r="EJS2390" s="470"/>
      <c r="EJT2390" s="467"/>
      <c r="EJU2390" s="559"/>
      <c r="EJV2390" s="467"/>
      <c r="EJW2390" s="467"/>
      <c r="EJX2390" s="467"/>
      <c r="EJY2390" s="467"/>
      <c r="EJZ2390" s="467"/>
      <c r="EKA2390" s="467"/>
      <c r="EKB2390" s="467"/>
      <c r="EKC2390" s="467"/>
      <c r="EKD2390" s="467"/>
      <c r="EKE2390" s="467"/>
      <c r="EKF2390" s="467"/>
      <c r="EKG2390" s="467"/>
      <c r="EKH2390" s="467"/>
      <c r="EKI2390" s="467"/>
      <c r="EKJ2390" s="467"/>
      <c r="EKK2390" s="467"/>
      <c r="EKL2390" s="467"/>
      <c r="EKM2390" s="467"/>
      <c r="EKN2390" s="467"/>
      <c r="EKO2390" s="467"/>
      <c r="EKP2390" s="467"/>
      <c r="EKQ2390" s="467"/>
      <c r="EKR2390" s="1055"/>
      <c r="EKS2390" s="695"/>
      <c r="EKT2390" s="696"/>
      <c r="EKU2390" s="696"/>
      <c r="EKV2390" s="697"/>
      <c r="EKW2390" s="697"/>
      <c r="EKX2390" s="473"/>
      <c r="EKY2390" s="470"/>
      <c r="EKZ2390" s="470"/>
      <c r="ELA2390" s="470"/>
      <c r="ELB2390" s="677"/>
      <c r="ELC2390" s="470"/>
      <c r="ELD2390" s="467"/>
      <c r="ELE2390" s="559"/>
      <c r="ELF2390" s="467"/>
      <c r="ELG2390" s="467"/>
      <c r="ELH2390" s="467"/>
      <c r="ELI2390" s="467"/>
      <c r="ELJ2390" s="467"/>
      <c r="ELK2390" s="467"/>
      <c r="ELL2390" s="467"/>
      <c r="ELM2390" s="467"/>
      <c r="ELN2390" s="467"/>
      <c r="ELO2390" s="467"/>
      <c r="ELP2390" s="467"/>
      <c r="ELQ2390" s="467"/>
      <c r="ELR2390" s="467"/>
      <c r="ELS2390" s="467"/>
      <c r="ELT2390" s="467"/>
      <c r="ELU2390" s="467"/>
      <c r="ELV2390" s="467"/>
      <c r="ELW2390" s="467"/>
      <c r="ELX2390" s="467"/>
      <c r="ELY2390" s="467"/>
      <c r="ELZ2390" s="467"/>
      <c r="EMA2390" s="467"/>
      <c r="EMB2390" s="1055"/>
      <c r="EMC2390" s="695"/>
      <c r="EMD2390" s="696"/>
      <c r="EME2390" s="696"/>
      <c r="EMF2390" s="697"/>
      <c r="EMG2390" s="697"/>
      <c r="EMH2390" s="473"/>
      <c r="EMI2390" s="470"/>
      <c r="EMJ2390" s="470"/>
      <c r="EMK2390" s="470"/>
      <c r="EML2390" s="677"/>
      <c r="EMM2390" s="470"/>
      <c r="EMN2390" s="467"/>
      <c r="EMO2390" s="559"/>
      <c r="EMP2390" s="467"/>
      <c r="EMQ2390" s="467"/>
      <c r="EMR2390" s="467"/>
      <c r="EMS2390" s="467"/>
      <c r="EMT2390" s="467"/>
      <c r="EMU2390" s="467"/>
      <c r="EMV2390" s="467"/>
      <c r="EMW2390" s="467"/>
      <c r="EMX2390" s="467"/>
      <c r="EMY2390" s="467"/>
      <c r="EMZ2390" s="467"/>
      <c r="ENA2390" s="467"/>
      <c r="ENB2390" s="467"/>
      <c r="ENC2390" s="467"/>
      <c r="END2390" s="467"/>
      <c r="ENE2390" s="467"/>
      <c r="ENF2390" s="467"/>
      <c r="ENG2390" s="467"/>
      <c r="ENH2390" s="467"/>
      <c r="ENI2390" s="467"/>
      <c r="ENJ2390" s="467"/>
      <c r="ENK2390" s="467"/>
      <c r="ENL2390" s="1055"/>
      <c r="ENM2390" s="695"/>
      <c r="ENN2390" s="696"/>
      <c r="ENO2390" s="696"/>
      <c r="ENP2390" s="697"/>
      <c r="ENQ2390" s="697"/>
      <c r="ENR2390" s="473"/>
      <c r="ENS2390" s="470"/>
      <c r="ENT2390" s="470"/>
      <c r="ENU2390" s="470"/>
      <c r="ENV2390" s="677"/>
      <c r="ENW2390" s="470"/>
      <c r="ENX2390" s="467"/>
      <c r="ENY2390" s="559"/>
      <c r="ENZ2390" s="467"/>
      <c r="EOA2390" s="467"/>
      <c r="EOB2390" s="467"/>
      <c r="EOC2390" s="467"/>
      <c r="EOD2390" s="467"/>
      <c r="EOE2390" s="467"/>
      <c r="EOF2390" s="467"/>
      <c r="EOG2390" s="467"/>
      <c r="EOH2390" s="467"/>
      <c r="EOI2390" s="467"/>
      <c r="EOJ2390" s="467"/>
      <c r="EOK2390" s="467"/>
      <c r="EOL2390" s="467"/>
      <c r="EOM2390" s="467"/>
      <c r="EON2390" s="467"/>
      <c r="EOO2390" s="467"/>
      <c r="EOP2390" s="467"/>
      <c r="EOQ2390" s="467"/>
      <c r="EOR2390" s="467"/>
      <c r="EOS2390" s="467"/>
      <c r="EOT2390" s="467"/>
      <c r="EOU2390" s="467"/>
      <c r="EOV2390" s="1055"/>
      <c r="EOW2390" s="695"/>
      <c r="EOX2390" s="696"/>
      <c r="EOY2390" s="696"/>
      <c r="EOZ2390" s="697"/>
      <c r="EPA2390" s="697"/>
      <c r="EPB2390" s="473"/>
      <c r="EPC2390" s="470"/>
      <c r="EPD2390" s="470"/>
      <c r="EPE2390" s="470"/>
      <c r="EPF2390" s="677"/>
      <c r="EPG2390" s="470"/>
      <c r="EPH2390" s="467"/>
      <c r="EPI2390" s="559"/>
      <c r="EPJ2390" s="467"/>
      <c r="EPK2390" s="467"/>
      <c r="EPL2390" s="467"/>
      <c r="EPM2390" s="467"/>
      <c r="EPN2390" s="467"/>
      <c r="EPO2390" s="467"/>
      <c r="EPP2390" s="467"/>
      <c r="EPQ2390" s="467"/>
      <c r="EPR2390" s="467"/>
      <c r="EPS2390" s="467"/>
      <c r="EPT2390" s="467"/>
      <c r="EPU2390" s="467"/>
      <c r="EPV2390" s="467"/>
      <c r="EPW2390" s="467"/>
      <c r="EPX2390" s="467"/>
      <c r="EPY2390" s="467"/>
      <c r="EPZ2390" s="467"/>
      <c r="EQA2390" s="467"/>
      <c r="EQB2390" s="467"/>
      <c r="EQC2390" s="467"/>
      <c r="EQD2390" s="467"/>
      <c r="EQE2390" s="467"/>
      <c r="EQF2390" s="1055"/>
      <c r="EQG2390" s="695"/>
      <c r="EQH2390" s="696"/>
      <c r="EQI2390" s="696"/>
      <c r="EQJ2390" s="697"/>
      <c r="EQK2390" s="697"/>
      <c r="EQL2390" s="473"/>
      <c r="EQM2390" s="470"/>
      <c r="EQN2390" s="470"/>
      <c r="EQO2390" s="470"/>
      <c r="EQP2390" s="677"/>
      <c r="EQQ2390" s="470"/>
      <c r="EQR2390" s="467"/>
      <c r="EQS2390" s="559"/>
      <c r="EQT2390" s="467"/>
      <c r="EQU2390" s="467"/>
      <c r="EQV2390" s="467"/>
      <c r="EQW2390" s="467"/>
      <c r="EQX2390" s="467"/>
      <c r="EQY2390" s="467"/>
      <c r="EQZ2390" s="467"/>
      <c r="ERA2390" s="467"/>
      <c r="ERB2390" s="467"/>
      <c r="ERC2390" s="467"/>
      <c r="ERD2390" s="467"/>
      <c r="ERE2390" s="467"/>
      <c r="ERF2390" s="467"/>
      <c r="ERG2390" s="467"/>
      <c r="ERH2390" s="467"/>
      <c r="ERI2390" s="467"/>
      <c r="ERJ2390" s="467"/>
      <c r="ERK2390" s="467"/>
      <c r="ERL2390" s="467"/>
      <c r="ERM2390" s="467"/>
      <c r="ERN2390" s="467"/>
      <c r="ERO2390" s="467"/>
      <c r="ERP2390" s="1055"/>
      <c r="ERQ2390" s="695"/>
      <c r="ERR2390" s="696"/>
      <c r="ERS2390" s="696"/>
      <c r="ERT2390" s="697"/>
      <c r="ERU2390" s="697"/>
      <c r="ERV2390" s="473"/>
      <c r="ERW2390" s="470"/>
      <c r="ERX2390" s="470"/>
      <c r="ERY2390" s="470"/>
      <c r="ERZ2390" s="677"/>
      <c r="ESA2390" s="470"/>
      <c r="ESB2390" s="467"/>
      <c r="ESC2390" s="559"/>
      <c r="ESD2390" s="467"/>
      <c r="ESE2390" s="467"/>
      <c r="ESF2390" s="467"/>
      <c r="ESG2390" s="467"/>
      <c r="ESH2390" s="467"/>
      <c r="ESI2390" s="467"/>
      <c r="ESJ2390" s="467"/>
      <c r="ESK2390" s="467"/>
      <c r="ESL2390" s="467"/>
      <c r="ESM2390" s="467"/>
      <c r="ESN2390" s="467"/>
      <c r="ESO2390" s="467"/>
      <c r="ESP2390" s="467"/>
      <c r="ESQ2390" s="467"/>
      <c r="ESR2390" s="467"/>
      <c r="ESS2390" s="467"/>
      <c r="EST2390" s="467"/>
      <c r="ESU2390" s="467"/>
      <c r="ESV2390" s="467"/>
      <c r="ESW2390" s="467"/>
      <c r="ESX2390" s="467"/>
      <c r="ESY2390" s="467"/>
      <c r="ESZ2390" s="1055"/>
      <c r="ETA2390" s="695"/>
      <c r="ETB2390" s="696"/>
      <c r="ETC2390" s="696"/>
      <c r="ETD2390" s="697"/>
      <c r="ETE2390" s="697"/>
      <c r="ETF2390" s="473"/>
      <c r="ETG2390" s="470"/>
      <c r="ETH2390" s="470"/>
      <c r="ETI2390" s="470"/>
      <c r="ETJ2390" s="677"/>
      <c r="ETK2390" s="470"/>
      <c r="ETL2390" s="467"/>
      <c r="ETM2390" s="559"/>
      <c r="ETN2390" s="467"/>
      <c r="ETO2390" s="467"/>
      <c r="ETP2390" s="467"/>
      <c r="ETQ2390" s="467"/>
      <c r="ETR2390" s="467"/>
      <c r="ETS2390" s="467"/>
      <c r="ETT2390" s="467"/>
      <c r="ETU2390" s="467"/>
      <c r="ETV2390" s="467"/>
      <c r="ETW2390" s="467"/>
      <c r="ETX2390" s="467"/>
      <c r="ETY2390" s="467"/>
      <c r="ETZ2390" s="467"/>
      <c r="EUA2390" s="467"/>
      <c r="EUB2390" s="467"/>
      <c r="EUC2390" s="467"/>
      <c r="EUD2390" s="467"/>
      <c r="EUE2390" s="467"/>
      <c r="EUF2390" s="467"/>
      <c r="EUG2390" s="467"/>
      <c r="EUH2390" s="467"/>
      <c r="EUI2390" s="467"/>
      <c r="EUJ2390" s="1055"/>
      <c r="EUK2390" s="695"/>
      <c r="EUL2390" s="696"/>
      <c r="EUM2390" s="696"/>
      <c r="EUN2390" s="697"/>
      <c r="EUO2390" s="697"/>
      <c r="EUP2390" s="473"/>
      <c r="EUQ2390" s="470"/>
      <c r="EUR2390" s="470"/>
      <c r="EUS2390" s="470"/>
      <c r="EUT2390" s="677"/>
      <c r="EUU2390" s="470"/>
      <c r="EUV2390" s="467"/>
      <c r="EUW2390" s="559"/>
      <c r="EUX2390" s="467"/>
      <c r="EUY2390" s="467"/>
      <c r="EUZ2390" s="467"/>
      <c r="EVA2390" s="467"/>
      <c r="EVB2390" s="467"/>
      <c r="EVC2390" s="467"/>
      <c r="EVD2390" s="467"/>
      <c r="EVE2390" s="467"/>
      <c r="EVF2390" s="467"/>
      <c r="EVG2390" s="467"/>
      <c r="EVH2390" s="467"/>
      <c r="EVI2390" s="467"/>
      <c r="EVJ2390" s="467"/>
      <c r="EVK2390" s="467"/>
      <c r="EVL2390" s="467"/>
      <c r="EVM2390" s="467"/>
      <c r="EVN2390" s="467"/>
      <c r="EVO2390" s="467"/>
      <c r="EVP2390" s="467"/>
      <c r="EVQ2390" s="467"/>
      <c r="EVR2390" s="467"/>
      <c r="EVS2390" s="467"/>
      <c r="EVT2390" s="1055"/>
      <c r="EVU2390" s="695"/>
      <c r="EVV2390" s="696"/>
      <c r="EVW2390" s="696"/>
      <c r="EVX2390" s="697"/>
      <c r="EVY2390" s="697"/>
      <c r="EVZ2390" s="473"/>
      <c r="EWA2390" s="470"/>
      <c r="EWB2390" s="470"/>
      <c r="EWC2390" s="470"/>
      <c r="EWD2390" s="677"/>
      <c r="EWE2390" s="470"/>
      <c r="EWF2390" s="467"/>
      <c r="EWG2390" s="559"/>
      <c r="EWH2390" s="467"/>
      <c r="EWI2390" s="467"/>
      <c r="EWJ2390" s="467"/>
      <c r="EWK2390" s="467"/>
      <c r="EWL2390" s="467"/>
      <c r="EWM2390" s="467"/>
      <c r="EWN2390" s="467"/>
      <c r="EWO2390" s="467"/>
      <c r="EWP2390" s="467"/>
      <c r="EWQ2390" s="467"/>
      <c r="EWR2390" s="467"/>
      <c r="EWS2390" s="467"/>
      <c r="EWT2390" s="467"/>
      <c r="EWU2390" s="467"/>
      <c r="EWV2390" s="467"/>
      <c r="EWW2390" s="467"/>
      <c r="EWX2390" s="467"/>
      <c r="EWY2390" s="467"/>
      <c r="EWZ2390" s="467"/>
      <c r="EXA2390" s="467"/>
      <c r="EXB2390" s="467"/>
      <c r="EXC2390" s="467"/>
      <c r="EXD2390" s="1055"/>
      <c r="EXE2390" s="695"/>
      <c r="EXF2390" s="696"/>
      <c r="EXG2390" s="696"/>
      <c r="EXH2390" s="697"/>
      <c r="EXI2390" s="697"/>
      <c r="EXJ2390" s="473"/>
      <c r="EXK2390" s="470"/>
      <c r="EXL2390" s="470"/>
      <c r="EXM2390" s="470"/>
      <c r="EXN2390" s="677"/>
      <c r="EXO2390" s="470"/>
      <c r="EXP2390" s="467"/>
      <c r="EXQ2390" s="559"/>
      <c r="EXR2390" s="467"/>
      <c r="EXS2390" s="467"/>
      <c r="EXT2390" s="467"/>
      <c r="EXU2390" s="467"/>
      <c r="EXV2390" s="467"/>
      <c r="EXW2390" s="467"/>
      <c r="EXX2390" s="467"/>
      <c r="EXY2390" s="467"/>
      <c r="EXZ2390" s="467"/>
      <c r="EYA2390" s="467"/>
      <c r="EYB2390" s="467"/>
      <c r="EYC2390" s="467"/>
      <c r="EYD2390" s="467"/>
      <c r="EYE2390" s="467"/>
      <c r="EYF2390" s="467"/>
      <c r="EYG2390" s="467"/>
      <c r="EYH2390" s="467"/>
      <c r="EYI2390" s="467"/>
      <c r="EYJ2390" s="467"/>
      <c r="EYK2390" s="467"/>
      <c r="EYL2390" s="467"/>
      <c r="EYM2390" s="467"/>
      <c r="EYN2390" s="1055"/>
      <c r="EYO2390" s="695"/>
      <c r="EYP2390" s="696"/>
      <c r="EYQ2390" s="696"/>
      <c r="EYR2390" s="697"/>
      <c r="EYS2390" s="697"/>
      <c r="EYT2390" s="473"/>
      <c r="EYU2390" s="470"/>
      <c r="EYV2390" s="470"/>
      <c r="EYW2390" s="470"/>
      <c r="EYX2390" s="677"/>
      <c r="EYY2390" s="470"/>
      <c r="EYZ2390" s="467"/>
      <c r="EZA2390" s="559"/>
      <c r="EZB2390" s="467"/>
      <c r="EZC2390" s="467"/>
      <c r="EZD2390" s="467"/>
      <c r="EZE2390" s="467"/>
      <c r="EZF2390" s="467"/>
      <c r="EZG2390" s="467"/>
      <c r="EZH2390" s="467"/>
      <c r="EZI2390" s="467"/>
      <c r="EZJ2390" s="467"/>
      <c r="EZK2390" s="467"/>
      <c r="EZL2390" s="467"/>
      <c r="EZM2390" s="467"/>
      <c r="EZN2390" s="467"/>
      <c r="EZO2390" s="467"/>
      <c r="EZP2390" s="467"/>
      <c r="EZQ2390" s="467"/>
      <c r="EZR2390" s="467"/>
      <c r="EZS2390" s="467"/>
      <c r="EZT2390" s="467"/>
      <c r="EZU2390" s="467"/>
      <c r="EZV2390" s="467"/>
      <c r="EZW2390" s="467"/>
      <c r="EZX2390" s="1055"/>
      <c r="EZY2390" s="695"/>
      <c r="EZZ2390" s="696"/>
      <c r="FAA2390" s="696"/>
      <c r="FAB2390" s="697"/>
      <c r="FAC2390" s="697"/>
      <c r="FAD2390" s="473"/>
      <c r="FAE2390" s="470"/>
      <c r="FAF2390" s="470"/>
      <c r="FAG2390" s="470"/>
      <c r="FAH2390" s="677"/>
      <c r="FAI2390" s="470"/>
      <c r="FAJ2390" s="467"/>
      <c r="FAK2390" s="559"/>
      <c r="FAL2390" s="467"/>
      <c r="FAM2390" s="467"/>
      <c r="FAN2390" s="467"/>
      <c r="FAO2390" s="467"/>
      <c r="FAP2390" s="467"/>
      <c r="FAQ2390" s="467"/>
      <c r="FAR2390" s="467"/>
      <c r="FAS2390" s="467"/>
      <c r="FAT2390" s="467"/>
      <c r="FAU2390" s="467"/>
      <c r="FAV2390" s="467"/>
      <c r="FAW2390" s="467"/>
      <c r="FAX2390" s="467"/>
      <c r="FAY2390" s="467"/>
      <c r="FAZ2390" s="467"/>
      <c r="FBA2390" s="467"/>
      <c r="FBB2390" s="467"/>
      <c r="FBC2390" s="467"/>
      <c r="FBD2390" s="467"/>
      <c r="FBE2390" s="467"/>
      <c r="FBF2390" s="467"/>
      <c r="FBG2390" s="467"/>
      <c r="FBH2390" s="1055"/>
      <c r="FBI2390" s="695"/>
      <c r="FBJ2390" s="696"/>
      <c r="FBK2390" s="696"/>
      <c r="FBL2390" s="697"/>
      <c r="FBM2390" s="697"/>
      <c r="FBN2390" s="473"/>
      <c r="FBO2390" s="470"/>
      <c r="FBP2390" s="470"/>
      <c r="FBQ2390" s="470"/>
      <c r="FBR2390" s="677"/>
      <c r="FBS2390" s="470"/>
      <c r="FBT2390" s="467"/>
      <c r="FBU2390" s="559"/>
      <c r="FBV2390" s="467"/>
      <c r="FBW2390" s="467"/>
      <c r="FBX2390" s="467"/>
      <c r="FBY2390" s="467"/>
      <c r="FBZ2390" s="467"/>
      <c r="FCA2390" s="467"/>
      <c r="FCB2390" s="467"/>
      <c r="FCC2390" s="467"/>
      <c r="FCD2390" s="467"/>
      <c r="FCE2390" s="467"/>
      <c r="FCF2390" s="467"/>
      <c r="FCG2390" s="467"/>
      <c r="FCH2390" s="467"/>
      <c r="FCI2390" s="467"/>
      <c r="FCJ2390" s="467"/>
      <c r="FCK2390" s="467"/>
      <c r="FCL2390" s="467"/>
      <c r="FCM2390" s="467"/>
      <c r="FCN2390" s="467"/>
      <c r="FCO2390" s="467"/>
      <c r="FCP2390" s="467"/>
      <c r="FCQ2390" s="467"/>
      <c r="FCR2390" s="1055"/>
      <c r="FCS2390" s="695"/>
      <c r="FCT2390" s="696"/>
      <c r="FCU2390" s="696"/>
      <c r="FCV2390" s="697"/>
      <c r="FCW2390" s="697"/>
      <c r="FCX2390" s="473"/>
      <c r="FCY2390" s="470"/>
      <c r="FCZ2390" s="470"/>
      <c r="FDA2390" s="470"/>
      <c r="FDB2390" s="677"/>
      <c r="FDC2390" s="470"/>
      <c r="FDD2390" s="467"/>
      <c r="FDE2390" s="559"/>
      <c r="FDF2390" s="467"/>
      <c r="FDG2390" s="467"/>
      <c r="FDH2390" s="467"/>
      <c r="FDI2390" s="467"/>
      <c r="FDJ2390" s="467"/>
      <c r="FDK2390" s="467"/>
      <c r="FDL2390" s="467"/>
      <c r="FDM2390" s="467"/>
      <c r="FDN2390" s="467"/>
      <c r="FDO2390" s="467"/>
      <c r="FDP2390" s="467"/>
      <c r="FDQ2390" s="467"/>
      <c r="FDR2390" s="467"/>
      <c r="FDS2390" s="467"/>
      <c r="FDT2390" s="467"/>
      <c r="FDU2390" s="467"/>
      <c r="FDV2390" s="467"/>
      <c r="FDW2390" s="467"/>
      <c r="FDX2390" s="467"/>
      <c r="FDY2390" s="467"/>
      <c r="FDZ2390" s="467"/>
      <c r="FEA2390" s="467"/>
      <c r="FEB2390" s="1055"/>
      <c r="FEC2390" s="695"/>
      <c r="FED2390" s="696"/>
      <c r="FEE2390" s="696"/>
      <c r="FEF2390" s="697"/>
      <c r="FEG2390" s="697"/>
      <c r="FEH2390" s="473"/>
      <c r="FEI2390" s="470"/>
      <c r="FEJ2390" s="470"/>
      <c r="FEK2390" s="470"/>
      <c r="FEL2390" s="677"/>
      <c r="FEM2390" s="470"/>
      <c r="FEN2390" s="467"/>
      <c r="FEO2390" s="559"/>
      <c r="FEP2390" s="467"/>
      <c r="FEQ2390" s="467"/>
      <c r="FER2390" s="467"/>
      <c r="FES2390" s="467"/>
      <c r="FET2390" s="467"/>
      <c r="FEU2390" s="467"/>
      <c r="FEV2390" s="467"/>
      <c r="FEW2390" s="467"/>
      <c r="FEX2390" s="467"/>
      <c r="FEY2390" s="467"/>
      <c r="FEZ2390" s="467"/>
      <c r="FFA2390" s="467"/>
      <c r="FFB2390" s="467"/>
      <c r="FFC2390" s="467"/>
      <c r="FFD2390" s="467"/>
      <c r="FFE2390" s="467"/>
      <c r="FFF2390" s="467"/>
      <c r="FFG2390" s="467"/>
      <c r="FFH2390" s="467"/>
      <c r="FFI2390" s="467"/>
      <c r="FFJ2390" s="467"/>
      <c r="FFK2390" s="467"/>
      <c r="FFL2390" s="1055"/>
      <c r="FFM2390" s="695"/>
      <c r="FFN2390" s="696"/>
      <c r="FFO2390" s="696"/>
      <c r="FFP2390" s="697"/>
      <c r="FFQ2390" s="697"/>
      <c r="FFR2390" s="473"/>
      <c r="FFS2390" s="470"/>
      <c r="FFT2390" s="470"/>
      <c r="FFU2390" s="470"/>
      <c r="FFV2390" s="677"/>
      <c r="FFW2390" s="470"/>
      <c r="FFX2390" s="467"/>
      <c r="FFY2390" s="559"/>
      <c r="FFZ2390" s="467"/>
      <c r="FGA2390" s="467"/>
      <c r="FGB2390" s="467"/>
      <c r="FGC2390" s="467"/>
      <c r="FGD2390" s="467"/>
      <c r="FGE2390" s="467"/>
      <c r="FGF2390" s="467"/>
      <c r="FGG2390" s="467"/>
      <c r="FGH2390" s="467"/>
      <c r="FGI2390" s="467"/>
      <c r="FGJ2390" s="467"/>
      <c r="FGK2390" s="467"/>
      <c r="FGL2390" s="467"/>
      <c r="FGM2390" s="467"/>
      <c r="FGN2390" s="467"/>
      <c r="FGO2390" s="467"/>
      <c r="FGP2390" s="467"/>
      <c r="FGQ2390" s="467"/>
      <c r="FGR2390" s="467"/>
      <c r="FGS2390" s="467"/>
      <c r="FGT2390" s="467"/>
      <c r="FGU2390" s="467"/>
      <c r="FGV2390" s="1055"/>
      <c r="FGW2390" s="695"/>
      <c r="FGX2390" s="696"/>
      <c r="FGY2390" s="696"/>
      <c r="FGZ2390" s="697"/>
      <c r="FHA2390" s="697"/>
      <c r="FHB2390" s="473"/>
      <c r="FHC2390" s="470"/>
      <c r="FHD2390" s="470"/>
      <c r="FHE2390" s="470"/>
      <c r="FHF2390" s="677"/>
      <c r="FHG2390" s="470"/>
      <c r="FHH2390" s="467"/>
      <c r="FHI2390" s="559"/>
      <c r="FHJ2390" s="467"/>
      <c r="FHK2390" s="467"/>
      <c r="FHL2390" s="467"/>
      <c r="FHM2390" s="467"/>
      <c r="FHN2390" s="467"/>
      <c r="FHO2390" s="467"/>
      <c r="FHP2390" s="467"/>
      <c r="FHQ2390" s="467"/>
      <c r="FHR2390" s="467"/>
      <c r="FHS2390" s="467"/>
      <c r="FHT2390" s="467"/>
      <c r="FHU2390" s="467"/>
      <c r="FHV2390" s="467"/>
      <c r="FHW2390" s="467"/>
      <c r="FHX2390" s="467"/>
      <c r="FHY2390" s="467"/>
      <c r="FHZ2390" s="467"/>
      <c r="FIA2390" s="467"/>
      <c r="FIB2390" s="467"/>
      <c r="FIC2390" s="467"/>
      <c r="FID2390" s="467"/>
      <c r="FIE2390" s="467"/>
      <c r="FIF2390" s="1055"/>
      <c r="FIG2390" s="695"/>
      <c r="FIH2390" s="696"/>
      <c r="FII2390" s="696"/>
      <c r="FIJ2390" s="697"/>
      <c r="FIK2390" s="697"/>
      <c r="FIL2390" s="473"/>
      <c r="FIM2390" s="470"/>
      <c r="FIN2390" s="470"/>
      <c r="FIO2390" s="470"/>
      <c r="FIP2390" s="677"/>
      <c r="FIQ2390" s="470"/>
      <c r="FIR2390" s="467"/>
      <c r="FIS2390" s="559"/>
      <c r="FIT2390" s="467"/>
      <c r="FIU2390" s="467"/>
      <c r="FIV2390" s="467"/>
      <c r="FIW2390" s="467"/>
      <c r="FIX2390" s="467"/>
      <c r="FIY2390" s="467"/>
      <c r="FIZ2390" s="467"/>
      <c r="FJA2390" s="467"/>
      <c r="FJB2390" s="467"/>
      <c r="FJC2390" s="467"/>
      <c r="FJD2390" s="467"/>
      <c r="FJE2390" s="467"/>
      <c r="FJF2390" s="467"/>
      <c r="FJG2390" s="467"/>
      <c r="FJH2390" s="467"/>
      <c r="FJI2390" s="467"/>
      <c r="FJJ2390" s="467"/>
      <c r="FJK2390" s="467"/>
      <c r="FJL2390" s="467"/>
      <c r="FJM2390" s="467"/>
      <c r="FJN2390" s="467"/>
      <c r="FJO2390" s="467"/>
      <c r="FJP2390" s="1055"/>
      <c r="FJQ2390" s="695"/>
      <c r="FJR2390" s="696"/>
      <c r="FJS2390" s="696"/>
      <c r="FJT2390" s="697"/>
      <c r="FJU2390" s="697"/>
      <c r="FJV2390" s="473"/>
      <c r="FJW2390" s="470"/>
      <c r="FJX2390" s="470"/>
      <c r="FJY2390" s="470"/>
      <c r="FJZ2390" s="677"/>
      <c r="FKA2390" s="470"/>
      <c r="FKB2390" s="467"/>
      <c r="FKC2390" s="559"/>
      <c r="FKD2390" s="467"/>
      <c r="FKE2390" s="467"/>
      <c r="FKF2390" s="467"/>
      <c r="FKG2390" s="467"/>
      <c r="FKH2390" s="467"/>
      <c r="FKI2390" s="467"/>
      <c r="FKJ2390" s="467"/>
      <c r="FKK2390" s="467"/>
      <c r="FKL2390" s="467"/>
      <c r="FKM2390" s="467"/>
      <c r="FKN2390" s="467"/>
      <c r="FKO2390" s="467"/>
      <c r="FKP2390" s="467"/>
      <c r="FKQ2390" s="467"/>
      <c r="FKR2390" s="467"/>
      <c r="FKS2390" s="467"/>
      <c r="FKT2390" s="467"/>
      <c r="FKU2390" s="467"/>
      <c r="FKV2390" s="467"/>
      <c r="FKW2390" s="467"/>
      <c r="FKX2390" s="467"/>
      <c r="FKY2390" s="467"/>
      <c r="FKZ2390" s="1055"/>
      <c r="FLA2390" s="695"/>
      <c r="FLB2390" s="696"/>
      <c r="FLC2390" s="696"/>
      <c r="FLD2390" s="697"/>
      <c r="FLE2390" s="697"/>
      <c r="FLF2390" s="473"/>
      <c r="FLG2390" s="470"/>
      <c r="FLH2390" s="470"/>
      <c r="FLI2390" s="470"/>
      <c r="FLJ2390" s="677"/>
      <c r="FLK2390" s="470"/>
      <c r="FLL2390" s="467"/>
      <c r="FLM2390" s="559"/>
      <c r="FLN2390" s="467"/>
      <c r="FLO2390" s="467"/>
      <c r="FLP2390" s="467"/>
      <c r="FLQ2390" s="467"/>
      <c r="FLR2390" s="467"/>
      <c r="FLS2390" s="467"/>
      <c r="FLT2390" s="467"/>
      <c r="FLU2390" s="467"/>
      <c r="FLV2390" s="467"/>
      <c r="FLW2390" s="467"/>
      <c r="FLX2390" s="467"/>
      <c r="FLY2390" s="467"/>
      <c r="FLZ2390" s="467"/>
      <c r="FMA2390" s="467"/>
      <c r="FMB2390" s="467"/>
      <c r="FMC2390" s="467"/>
      <c r="FMD2390" s="467"/>
      <c r="FME2390" s="467"/>
      <c r="FMF2390" s="467"/>
      <c r="FMG2390" s="467"/>
      <c r="FMH2390" s="467"/>
      <c r="FMI2390" s="467"/>
      <c r="FMJ2390" s="1055"/>
      <c r="FMK2390" s="695"/>
      <c r="FML2390" s="696"/>
      <c r="FMM2390" s="696"/>
      <c r="FMN2390" s="697"/>
      <c r="FMO2390" s="697"/>
      <c r="FMP2390" s="473"/>
      <c r="FMQ2390" s="470"/>
      <c r="FMR2390" s="470"/>
      <c r="FMS2390" s="470"/>
      <c r="FMT2390" s="677"/>
      <c r="FMU2390" s="470"/>
      <c r="FMV2390" s="467"/>
      <c r="FMW2390" s="559"/>
      <c r="FMX2390" s="467"/>
      <c r="FMY2390" s="467"/>
      <c r="FMZ2390" s="467"/>
      <c r="FNA2390" s="467"/>
      <c r="FNB2390" s="467"/>
      <c r="FNC2390" s="467"/>
      <c r="FND2390" s="467"/>
      <c r="FNE2390" s="467"/>
      <c r="FNF2390" s="467"/>
      <c r="FNG2390" s="467"/>
      <c r="FNH2390" s="467"/>
      <c r="FNI2390" s="467"/>
      <c r="FNJ2390" s="467"/>
      <c r="FNK2390" s="467"/>
      <c r="FNL2390" s="467"/>
      <c r="FNM2390" s="467"/>
      <c r="FNN2390" s="467"/>
      <c r="FNO2390" s="467"/>
      <c r="FNP2390" s="467"/>
      <c r="FNQ2390" s="467"/>
      <c r="FNR2390" s="467"/>
      <c r="FNS2390" s="467"/>
      <c r="FNT2390" s="1055"/>
      <c r="FNU2390" s="695"/>
      <c r="FNV2390" s="696"/>
      <c r="FNW2390" s="696"/>
      <c r="FNX2390" s="697"/>
      <c r="FNY2390" s="697"/>
      <c r="FNZ2390" s="473"/>
      <c r="FOA2390" s="470"/>
      <c r="FOB2390" s="470"/>
      <c r="FOC2390" s="470"/>
      <c r="FOD2390" s="677"/>
      <c r="FOE2390" s="470"/>
      <c r="FOF2390" s="467"/>
      <c r="FOG2390" s="559"/>
      <c r="FOH2390" s="467"/>
      <c r="FOI2390" s="467"/>
      <c r="FOJ2390" s="467"/>
      <c r="FOK2390" s="467"/>
      <c r="FOL2390" s="467"/>
      <c r="FOM2390" s="467"/>
      <c r="FON2390" s="467"/>
      <c r="FOO2390" s="467"/>
      <c r="FOP2390" s="467"/>
      <c r="FOQ2390" s="467"/>
      <c r="FOR2390" s="467"/>
      <c r="FOS2390" s="467"/>
      <c r="FOT2390" s="467"/>
      <c r="FOU2390" s="467"/>
      <c r="FOV2390" s="467"/>
      <c r="FOW2390" s="467"/>
      <c r="FOX2390" s="467"/>
      <c r="FOY2390" s="467"/>
      <c r="FOZ2390" s="467"/>
      <c r="FPA2390" s="467"/>
      <c r="FPB2390" s="467"/>
      <c r="FPC2390" s="467"/>
      <c r="FPD2390" s="1055"/>
      <c r="FPE2390" s="695"/>
      <c r="FPF2390" s="696"/>
      <c r="FPG2390" s="696"/>
      <c r="FPH2390" s="697"/>
      <c r="FPI2390" s="697"/>
      <c r="FPJ2390" s="473"/>
      <c r="FPK2390" s="470"/>
      <c r="FPL2390" s="470"/>
      <c r="FPM2390" s="470"/>
      <c r="FPN2390" s="677"/>
      <c r="FPO2390" s="470"/>
      <c r="FPP2390" s="467"/>
      <c r="FPQ2390" s="559"/>
      <c r="FPR2390" s="467"/>
      <c r="FPS2390" s="467"/>
      <c r="FPT2390" s="467"/>
      <c r="FPU2390" s="467"/>
      <c r="FPV2390" s="467"/>
      <c r="FPW2390" s="467"/>
      <c r="FPX2390" s="467"/>
      <c r="FPY2390" s="467"/>
      <c r="FPZ2390" s="467"/>
      <c r="FQA2390" s="467"/>
      <c r="FQB2390" s="467"/>
      <c r="FQC2390" s="467"/>
      <c r="FQD2390" s="467"/>
      <c r="FQE2390" s="467"/>
      <c r="FQF2390" s="467"/>
      <c r="FQG2390" s="467"/>
      <c r="FQH2390" s="467"/>
      <c r="FQI2390" s="467"/>
      <c r="FQJ2390" s="467"/>
      <c r="FQK2390" s="467"/>
      <c r="FQL2390" s="467"/>
      <c r="FQM2390" s="467"/>
      <c r="FQN2390" s="1055"/>
      <c r="FQO2390" s="695"/>
      <c r="FQP2390" s="696"/>
      <c r="FQQ2390" s="696"/>
      <c r="FQR2390" s="697"/>
      <c r="FQS2390" s="697"/>
      <c r="FQT2390" s="473"/>
      <c r="FQU2390" s="470"/>
      <c r="FQV2390" s="470"/>
      <c r="FQW2390" s="470"/>
      <c r="FQX2390" s="677"/>
      <c r="FQY2390" s="470"/>
      <c r="FQZ2390" s="467"/>
      <c r="FRA2390" s="559"/>
      <c r="FRB2390" s="467"/>
      <c r="FRC2390" s="467"/>
      <c r="FRD2390" s="467"/>
      <c r="FRE2390" s="467"/>
      <c r="FRF2390" s="467"/>
      <c r="FRG2390" s="467"/>
      <c r="FRH2390" s="467"/>
      <c r="FRI2390" s="467"/>
      <c r="FRJ2390" s="467"/>
      <c r="FRK2390" s="467"/>
      <c r="FRL2390" s="467"/>
      <c r="FRM2390" s="467"/>
      <c r="FRN2390" s="467"/>
      <c r="FRO2390" s="467"/>
      <c r="FRP2390" s="467"/>
      <c r="FRQ2390" s="467"/>
      <c r="FRR2390" s="467"/>
      <c r="FRS2390" s="467"/>
      <c r="FRT2390" s="467"/>
      <c r="FRU2390" s="467"/>
      <c r="FRV2390" s="467"/>
      <c r="FRW2390" s="467"/>
      <c r="FRX2390" s="1055"/>
      <c r="FRY2390" s="695"/>
      <c r="FRZ2390" s="696"/>
      <c r="FSA2390" s="696"/>
      <c r="FSB2390" s="697"/>
      <c r="FSC2390" s="697"/>
      <c r="FSD2390" s="473"/>
      <c r="FSE2390" s="470"/>
      <c r="FSF2390" s="470"/>
      <c r="FSG2390" s="470"/>
      <c r="FSH2390" s="677"/>
      <c r="FSI2390" s="470"/>
      <c r="FSJ2390" s="467"/>
      <c r="FSK2390" s="559"/>
      <c r="FSL2390" s="467"/>
      <c r="FSM2390" s="467"/>
      <c r="FSN2390" s="467"/>
      <c r="FSO2390" s="467"/>
      <c r="FSP2390" s="467"/>
      <c r="FSQ2390" s="467"/>
      <c r="FSR2390" s="467"/>
      <c r="FSS2390" s="467"/>
      <c r="FST2390" s="467"/>
      <c r="FSU2390" s="467"/>
      <c r="FSV2390" s="467"/>
      <c r="FSW2390" s="467"/>
      <c r="FSX2390" s="467"/>
      <c r="FSY2390" s="467"/>
      <c r="FSZ2390" s="467"/>
      <c r="FTA2390" s="467"/>
      <c r="FTB2390" s="467"/>
      <c r="FTC2390" s="467"/>
      <c r="FTD2390" s="467"/>
      <c r="FTE2390" s="467"/>
      <c r="FTF2390" s="467"/>
      <c r="FTG2390" s="467"/>
      <c r="FTH2390" s="1055"/>
      <c r="FTI2390" s="695"/>
      <c r="FTJ2390" s="696"/>
      <c r="FTK2390" s="696"/>
      <c r="FTL2390" s="697"/>
      <c r="FTM2390" s="697"/>
      <c r="FTN2390" s="473"/>
      <c r="FTO2390" s="470"/>
      <c r="FTP2390" s="470"/>
      <c r="FTQ2390" s="470"/>
      <c r="FTR2390" s="677"/>
      <c r="FTS2390" s="470"/>
      <c r="FTT2390" s="467"/>
      <c r="FTU2390" s="559"/>
      <c r="FTV2390" s="467"/>
      <c r="FTW2390" s="467"/>
      <c r="FTX2390" s="467"/>
      <c r="FTY2390" s="467"/>
      <c r="FTZ2390" s="467"/>
      <c r="FUA2390" s="467"/>
      <c r="FUB2390" s="467"/>
      <c r="FUC2390" s="467"/>
      <c r="FUD2390" s="467"/>
      <c r="FUE2390" s="467"/>
      <c r="FUF2390" s="467"/>
      <c r="FUG2390" s="467"/>
      <c r="FUH2390" s="467"/>
      <c r="FUI2390" s="467"/>
      <c r="FUJ2390" s="467"/>
      <c r="FUK2390" s="467"/>
      <c r="FUL2390" s="467"/>
      <c r="FUM2390" s="467"/>
      <c r="FUN2390" s="467"/>
      <c r="FUO2390" s="467"/>
      <c r="FUP2390" s="467"/>
      <c r="FUQ2390" s="467"/>
      <c r="FUR2390" s="1055"/>
      <c r="FUS2390" s="695"/>
      <c r="FUT2390" s="696"/>
      <c r="FUU2390" s="696"/>
      <c r="FUV2390" s="697"/>
      <c r="FUW2390" s="697"/>
      <c r="FUX2390" s="473"/>
      <c r="FUY2390" s="470"/>
      <c r="FUZ2390" s="470"/>
      <c r="FVA2390" s="470"/>
      <c r="FVB2390" s="677"/>
      <c r="FVC2390" s="470"/>
      <c r="FVD2390" s="467"/>
      <c r="FVE2390" s="559"/>
      <c r="FVF2390" s="467"/>
      <c r="FVG2390" s="467"/>
      <c r="FVH2390" s="467"/>
      <c r="FVI2390" s="467"/>
      <c r="FVJ2390" s="467"/>
      <c r="FVK2390" s="467"/>
      <c r="FVL2390" s="467"/>
      <c r="FVM2390" s="467"/>
      <c r="FVN2390" s="467"/>
      <c r="FVO2390" s="467"/>
      <c r="FVP2390" s="467"/>
      <c r="FVQ2390" s="467"/>
      <c r="FVR2390" s="467"/>
      <c r="FVS2390" s="467"/>
      <c r="FVT2390" s="467"/>
      <c r="FVU2390" s="467"/>
      <c r="FVV2390" s="467"/>
      <c r="FVW2390" s="467"/>
      <c r="FVX2390" s="467"/>
      <c r="FVY2390" s="467"/>
      <c r="FVZ2390" s="467"/>
      <c r="FWA2390" s="467"/>
      <c r="FWB2390" s="1055"/>
      <c r="FWC2390" s="695"/>
      <c r="FWD2390" s="696"/>
      <c r="FWE2390" s="696"/>
      <c r="FWF2390" s="697"/>
      <c r="FWG2390" s="697"/>
      <c r="FWH2390" s="473"/>
      <c r="FWI2390" s="470"/>
      <c r="FWJ2390" s="470"/>
      <c r="FWK2390" s="470"/>
      <c r="FWL2390" s="677"/>
      <c r="FWM2390" s="470"/>
      <c r="FWN2390" s="467"/>
      <c r="FWO2390" s="559"/>
      <c r="FWP2390" s="467"/>
      <c r="FWQ2390" s="467"/>
      <c r="FWR2390" s="467"/>
      <c r="FWS2390" s="467"/>
      <c r="FWT2390" s="467"/>
      <c r="FWU2390" s="467"/>
      <c r="FWV2390" s="467"/>
      <c r="FWW2390" s="467"/>
      <c r="FWX2390" s="467"/>
      <c r="FWY2390" s="467"/>
      <c r="FWZ2390" s="467"/>
      <c r="FXA2390" s="467"/>
      <c r="FXB2390" s="467"/>
      <c r="FXC2390" s="467"/>
      <c r="FXD2390" s="467"/>
      <c r="FXE2390" s="467"/>
      <c r="FXF2390" s="467"/>
      <c r="FXG2390" s="467"/>
      <c r="FXH2390" s="467"/>
      <c r="FXI2390" s="467"/>
      <c r="FXJ2390" s="467"/>
      <c r="FXK2390" s="467"/>
      <c r="FXL2390" s="1055"/>
      <c r="FXM2390" s="695"/>
      <c r="FXN2390" s="696"/>
      <c r="FXO2390" s="696"/>
      <c r="FXP2390" s="697"/>
      <c r="FXQ2390" s="697"/>
      <c r="FXR2390" s="473"/>
      <c r="FXS2390" s="470"/>
      <c r="FXT2390" s="470"/>
      <c r="FXU2390" s="470"/>
      <c r="FXV2390" s="677"/>
      <c r="FXW2390" s="470"/>
      <c r="FXX2390" s="467"/>
      <c r="FXY2390" s="559"/>
      <c r="FXZ2390" s="467"/>
      <c r="FYA2390" s="467"/>
      <c r="FYB2390" s="467"/>
      <c r="FYC2390" s="467"/>
      <c r="FYD2390" s="467"/>
      <c r="FYE2390" s="467"/>
      <c r="FYF2390" s="467"/>
      <c r="FYG2390" s="467"/>
      <c r="FYH2390" s="467"/>
      <c r="FYI2390" s="467"/>
      <c r="FYJ2390" s="467"/>
      <c r="FYK2390" s="467"/>
      <c r="FYL2390" s="467"/>
      <c r="FYM2390" s="467"/>
      <c r="FYN2390" s="467"/>
      <c r="FYO2390" s="467"/>
      <c r="FYP2390" s="467"/>
      <c r="FYQ2390" s="467"/>
      <c r="FYR2390" s="467"/>
      <c r="FYS2390" s="467"/>
      <c r="FYT2390" s="467"/>
      <c r="FYU2390" s="467"/>
      <c r="FYV2390" s="1055"/>
      <c r="FYW2390" s="695"/>
      <c r="FYX2390" s="696"/>
      <c r="FYY2390" s="696"/>
      <c r="FYZ2390" s="697"/>
      <c r="FZA2390" s="697"/>
      <c r="FZB2390" s="473"/>
      <c r="FZC2390" s="470"/>
      <c r="FZD2390" s="470"/>
      <c r="FZE2390" s="470"/>
      <c r="FZF2390" s="677"/>
      <c r="FZG2390" s="470"/>
      <c r="FZH2390" s="467"/>
      <c r="FZI2390" s="559"/>
      <c r="FZJ2390" s="467"/>
      <c r="FZK2390" s="467"/>
      <c r="FZL2390" s="467"/>
      <c r="FZM2390" s="467"/>
      <c r="FZN2390" s="467"/>
      <c r="FZO2390" s="467"/>
      <c r="FZP2390" s="467"/>
      <c r="FZQ2390" s="467"/>
      <c r="FZR2390" s="467"/>
      <c r="FZS2390" s="467"/>
      <c r="FZT2390" s="467"/>
      <c r="FZU2390" s="467"/>
      <c r="FZV2390" s="467"/>
      <c r="FZW2390" s="467"/>
      <c r="FZX2390" s="467"/>
      <c r="FZY2390" s="467"/>
      <c r="FZZ2390" s="467"/>
      <c r="GAA2390" s="467"/>
      <c r="GAB2390" s="467"/>
      <c r="GAC2390" s="467"/>
      <c r="GAD2390" s="467"/>
      <c r="GAE2390" s="467"/>
      <c r="GAF2390" s="1055"/>
      <c r="GAG2390" s="695"/>
      <c r="GAH2390" s="696"/>
      <c r="GAI2390" s="696"/>
      <c r="GAJ2390" s="697"/>
      <c r="GAK2390" s="697"/>
      <c r="GAL2390" s="473"/>
      <c r="GAM2390" s="470"/>
      <c r="GAN2390" s="470"/>
      <c r="GAO2390" s="470"/>
      <c r="GAP2390" s="677"/>
      <c r="GAQ2390" s="470"/>
      <c r="GAR2390" s="467"/>
      <c r="GAS2390" s="559"/>
      <c r="GAT2390" s="467"/>
      <c r="GAU2390" s="467"/>
      <c r="GAV2390" s="467"/>
      <c r="GAW2390" s="467"/>
      <c r="GAX2390" s="467"/>
      <c r="GAY2390" s="467"/>
      <c r="GAZ2390" s="467"/>
      <c r="GBA2390" s="467"/>
      <c r="GBB2390" s="467"/>
      <c r="GBC2390" s="467"/>
      <c r="GBD2390" s="467"/>
      <c r="GBE2390" s="467"/>
      <c r="GBF2390" s="467"/>
      <c r="GBG2390" s="467"/>
      <c r="GBH2390" s="467"/>
      <c r="GBI2390" s="467"/>
      <c r="GBJ2390" s="467"/>
      <c r="GBK2390" s="467"/>
      <c r="GBL2390" s="467"/>
      <c r="GBM2390" s="467"/>
      <c r="GBN2390" s="467"/>
      <c r="GBO2390" s="467"/>
      <c r="GBP2390" s="1055"/>
      <c r="GBQ2390" s="695"/>
      <c r="GBR2390" s="696"/>
      <c r="GBS2390" s="696"/>
      <c r="GBT2390" s="697"/>
      <c r="GBU2390" s="697"/>
      <c r="GBV2390" s="473"/>
      <c r="GBW2390" s="470"/>
      <c r="GBX2390" s="470"/>
      <c r="GBY2390" s="470"/>
      <c r="GBZ2390" s="677"/>
      <c r="GCA2390" s="470"/>
      <c r="GCB2390" s="467"/>
      <c r="GCC2390" s="559"/>
      <c r="GCD2390" s="467"/>
      <c r="GCE2390" s="467"/>
      <c r="GCF2390" s="467"/>
      <c r="GCG2390" s="467"/>
      <c r="GCH2390" s="467"/>
      <c r="GCI2390" s="467"/>
      <c r="GCJ2390" s="467"/>
      <c r="GCK2390" s="467"/>
      <c r="GCL2390" s="467"/>
      <c r="GCM2390" s="467"/>
      <c r="GCN2390" s="467"/>
      <c r="GCO2390" s="467"/>
      <c r="GCP2390" s="467"/>
      <c r="GCQ2390" s="467"/>
      <c r="GCR2390" s="467"/>
      <c r="GCS2390" s="467"/>
      <c r="GCT2390" s="467"/>
      <c r="GCU2390" s="467"/>
      <c r="GCV2390" s="467"/>
      <c r="GCW2390" s="467"/>
      <c r="GCX2390" s="467"/>
      <c r="GCY2390" s="467"/>
      <c r="GCZ2390" s="1055"/>
      <c r="GDA2390" s="695"/>
      <c r="GDB2390" s="696"/>
      <c r="GDC2390" s="696"/>
      <c r="GDD2390" s="697"/>
      <c r="GDE2390" s="697"/>
      <c r="GDF2390" s="473"/>
      <c r="GDG2390" s="470"/>
      <c r="GDH2390" s="470"/>
      <c r="GDI2390" s="470"/>
      <c r="GDJ2390" s="677"/>
      <c r="GDK2390" s="470"/>
      <c r="GDL2390" s="467"/>
      <c r="GDM2390" s="559"/>
      <c r="GDN2390" s="467"/>
      <c r="GDO2390" s="467"/>
      <c r="GDP2390" s="467"/>
      <c r="GDQ2390" s="467"/>
      <c r="GDR2390" s="467"/>
      <c r="GDS2390" s="467"/>
      <c r="GDT2390" s="467"/>
      <c r="GDU2390" s="467"/>
      <c r="GDV2390" s="467"/>
      <c r="GDW2390" s="467"/>
      <c r="GDX2390" s="467"/>
      <c r="GDY2390" s="467"/>
      <c r="GDZ2390" s="467"/>
      <c r="GEA2390" s="467"/>
      <c r="GEB2390" s="467"/>
      <c r="GEC2390" s="467"/>
      <c r="GED2390" s="467"/>
      <c r="GEE2390" s="467"/>
      <c r="GEF2390" s="467"/>
      <c r="GEG2390" s="467"/>
      <c r="GEH2390" s="467"/>
      <c r="GEI2390" s="467"/>
      <c r="GEJ2390" s="1055"/>
      <c r="GEK2390" s="695"/>
      <c r="GEL2390" s="696"/>
      <c r="GEM2390" s="696"/>
      <c r="GEN2390" s="697"/>
      <c r="GEO2390" s="697"/>
      <c r="GEP2390" s="473"/>
      <c r="GEQ2390" s="470"/>
      <c r="GER2390" s="470"/>
      <c r="GES2390" s="470"/>
      <c r="GET2390" s="677"/>
      <c r="GEU2390" s="470"/>
      <c r="GEV2390" s="467"/>
      <c r="GEW2390" s="559"/>
      <c r="GEX2390" s="467"/>
      <c r="GEY2390" s="467"/>
      <c r="GEZ2390" s="467"/>
      <c r="GFA2390" s="467"/>
      <c r="GFB2390" s="467"/>
      <c r="GFC2390" s="467"/>
      <c r="GFD2390" s="467"/>
      <c r="GFE2390" s="467"/>
      <c r="GFF2390" s="467"/>
      <c r="GFG2390" s="467"/>
      <c r="GFH2390" s="467"/>
      <c r="GFI2390" s="467"/>
      <c r="GFJ2390" s="467"/>
      <c r="GFK2390" s="467"/>
      <c r="GFL2390" s="467"/>
      <c r="GFM2390" s="467"/>
      <c r="GFN2390" s="467"/>
      <c r="GFO2390" s="467"/>
      <c r="GFP2390" s="467"/>
      <c r="GFQ2390" s="467"/>
      <c r="GFR2390" s="467"/>
      <c r="GFS2390" s="467"/>
      <c r="GFT2390" s="1055"/>
      <c r="GFU2390" s="695"/>
      <c r="GFV2390" s="696"/>
      <c r="GFW2390" s="696"/>
      <c r="GFX2390" s="697"/>
      <c r="GFY2390" s="697"/>
      <c r="GFZ2390" s="473"/>
      <c r="GGA2390" s="470"/>
      <c r="GGB2390" s="470"/>
      <c r="GGC2390" s="470"/>
      <c r="GGD2390" s="677"/>
      <c r="GGE2390" s="470"/>
      <c r="GGF2390" s="467"/>
      <c r="GGG2390" s="559"/>
      <c r="GGH2390" s="467"/>
      <c r="GGI2390" s="467"/>
      <c r="GGJ2390" s="467"/>
      <c r="GGK2390" s="467"/>
      <c r="GGL2390" s="467"/>
      <c r="GGM2390" s="467"/>
      <c r="GGN2390" s="467"/>
      <c r="GGO2390" s="467"/>
      <c r="GGP2390" s="467"/>
      <c r="GGQ2390" s="467"/>
      <c r="GGR2390" s="467"/>
      <c r="GGS2390" s="467"/>
      <c r="GGT2390" s="467"/>
      <c r="GGU2390" s="467"/>
      <c r="GGV2390" s="467"/>
      <c r="GGW2390" s="467"/>
      <c r="GGX2390" s="467"/>
      <c r="GGY2390" s="467"/>
      <c r="GGZ2390" s="467"/>
      <c r="GHA2390" s="467"/>
      <c r="GHB2390" s="467"/>
      <c r="GHC2390" s="467"/>
      <c r="GHD2390" s="1055"/>
      <c r="GHE2390" s="695"/>
      <c r="GHF2390" s="696"/>
      <c r="GHG2390" s="696"/>
      <c r="GHH2390" s="697"/>
      <c r="GHI2390" s="697"/>
      <c r="GHJ2390" s="473"/>
      <c r="GHK2390" s="470"/>
      <c r="GHL2390" s="470"/>
      <c r="GHM2390" s="470"/>
      <c r="GHN2390" s="677"/>
      <c r="GHO2390" s="470"/>
      <c r="GHP2390" s="467"/>
      <c r="GHQ2390" s="559"/>
      <c r="GHR2390" s="467"/>
      <c r="GHS2390" s="467"/>
      <c r="GHT2390" s="467"/>
      <c r="GHU2390" s="467"/>
      <c r="GHV2390" s="467"/>
      <c r="GHW2390" s="467"/>
      <c r="GHX2390" s="467"/>
      <c r="GHY2390" s="467"/>
      <c r="GHZ2390" s="467"/>
      <c r="GIA2390" s="467"/>
      <c r="GIB2390" s="467"/>
      <c r="GIC2390" s="467"/>
      <c r="GID2390" s="467"/>
      <c r="GIE2390" s="467"/>
      <c r="GIF2390" s="467"/>
      <c r="GIG2390" s="467"/>
      <c r="GIH2390" s="467"/>
      <c r="GII2390" s="467"/>
      <c r="GIJ2390" s="467"/>
      <c r="GIK2390" s="467"/>
      <c r="GIL2390" s="467"/>
      <c r="GIM2390" s="467"/>
      <c r="GIN2390" s="1055"/>
      <c r="GIO2390" s="695"/>
      <c r="GIP2390" s="696"/>
      <c r="GIQ2390" s="696"/>
      <c r="GIR2390" s="697"/>
      <c r="GIS2390" s="697"/>
      <c r="GIT2390" s="473"/>
      <c r="GIU2390" s="470"/>
      <c r="GIV2390" s="470"/>
      <c r="GIW2390" s="470"/>
      <c r="GIX2390" s="677"/>
      <c r="GIY2390" s="470"/>
      <c r="GIZ2390" s="467"/>
      <c r="GJA2390" s="559"/>
      <c r="GJB2390" s="467"/>
      <c r="GJC2390" s="467"/>
      <c r="GJD2390" s="467"/>
      <c r="GJE2390" s="467"/>
      <c r="GJF2390" s="467"/>
      <c r="GJG2390" s="467"/>
      <c r="GJH2390" s="467"/>
      <c r="GJI2390" s="467"/>
      <c r="GJJ2390" s="467"/>
      <c r="GJK2390" s="467"/>
      <c r="GJL2390" s="467"/>
      <c r="GJM2390" s="467"/>
      <c r="GJN2390" s="467"/>
      <c r="GJO2390" s="467"/>
      <c r="GJP2390" s="467"/>
      <c r="GJQ2390" s="467"/>
      <c r="GJR2390" s="467"/>
      <c r="GJS2390" s="467"/>
      <c r="GJT2390" s="467"/>
      <c r="GJU2390" s="467"/>
      <c r="GJV2390" s="467"/>
      <c r="GJW2390" s="467"/>
      <c r="GJX2390" s="1055"/>
      <c r="GJY2390" s="695"/>
      <c r="GJZ2390" s="696"/>
      <c r="GKA2390" s="696"/>
      <c r="GKB2390" s="697"/>
      <c r="GKC2390" s="697"/>
      <c r="GKD2390" s="473"/>
      <c r="GKE2390" s="470"/>
      <c r="GKF2390" s="470"/>
      <c r="GKG2390" s="470"/>
      <c r="GKH2390" s="677"/>
      <c r="GKI2390" s="470"/>
      <c r="GKJ2390" s="467"/>
      <c r="GKK2390" s="559"/>
      <c r="GKL2390" s="467"/>
      <c r="GKM2390" s="467"/>
      <c r="GKN2390" s="467"/>
      <c r="GKO2390" s="467"/>
      <c r="GKP2390" s="467"/>
      <c r="GKQ2390" s="467"/>
      <c r="GKR2390" s="467"/>
      <c r="GKS2390" s="467"/>
      <c r="GKT2390" s="467"/>
      <c r="GKU2390" s="467"/>
      <c r="GKV2390" s="467"/>
      <c r="GKW2390" s="467"/>
      <c r="GKX2390" s="467"/>
      <c r="GKY2390" s="467"/>
      <c r="GKZ2390" s="467"/>
      <c r="GLA2390" s="467"/>
      <c r="GLB2390" s="467"/>
      <c r="GLC2390" s="467"/>
      <c r="GLD2390" s="467"/>
      <c r="GLE2390" s="467"/>
      <c r="GLF2390" s="467"/>
      <c r="GLG2390" s="467"/>
      <c r="GLH2390" s="1055"/>
      <c r="GLI2390" s="695"/>
      <c r="GLJ2390" s="696"/>
      <c r="GLK2390" s="696"/>
      <c r="GLL2390" s="697"/>
      <c r="GLM2390" s="697"/>
      <c r="GLN2390" s="473"/>
      <c r="GLO2390" s="470"/>
      <c r="GLP2390" s="470"/>
      <c r="GLQ2390" s="470"/>
      <c r="GLR2390" s="677"/>
      <c r="GLS2390" s="470"/>
      <c r="GLT2390" s="467"/>
      <c r="GLU2390" s="559"/>
      <c r="GLV2390" s="467"/>
      <c r="GLW2390" s="467"/>
      <c r="GLX2390" s="467"/>
      <c r="GLY2390" s="467"/>
      <c r="GLZ2390" s="467"/>
      <c r="GMA2390" s="467"/>
      <c r="GMB2390" s="467"/>
      <c r="GMC2390" s="467"/>
      <c r="GMD2390" s="467"/>
      <c r="GME2390" s="467"/>
      <c r="GMF2390" s="467"/>
      <c r="GMG2390" s="467"/>
      <c r="GMH2390" s="467"/>
      <c r="GMI2390" s="467"/>
      <c r="GMJ2390" s="467"/>
      <c r="GMK2390" s="467"/>
      <c r="GML2390" s="467"/>
      <c r="GMM2390" s="467"/>
      <c r="GMN2390" s="467"/>
      <c r="GMO2390" s="467"/>
      <c r="GMP2390" s="467"/>
      <c r="GMQ2390" s="467"/>
      <c r="GMR2390" s="1055"/>
      <c r="GMS2390" s="695"/>
      <c r="GMT2390" s="696"/>
      <c r="GMU2390" s="696"/>
      <c r="GMV2390" s="697"/>
      <c r="GMW2390" s="697"/>
      <c r="GMX2390" s="473"/>
      <c r="GMY2390" s="470"/>
      <c r="GMZ2390" s="470"/>
      <c r="GNA2390" s="470"/>
      <c r="GNB2390" s="677"/>
      <c r="GNC2390" s="470"/>
      <c r="GND2390" s="467"/>
      <c r="GNE2390" s="559"/>
      <c r="GNF2390" s="467"/>
      <c r="GNG2390" s="467"/>
      <c r="GNH2390" s="467"/>
      <c r="GNI2390" s="467"/>
      <c r="GNJ2390" s="467"/>
      <c r="GNK2390" s="467"/>
      <c r="GNL2390" s="467"/>
      <c r="GNM2390" s="467"/>
      <c r="GNN2390" s="467"/>
      <c r="GNO2390" s="467"/>
      <c r="GNP2390" s="467"/>
      <c r="GNQ2390" s="467"/>
      <c r="GNR2390" s="467"/>
      <c r="GNS2390" s="467"/>
      <c r="GNT2390" s="467"/>
      <c r="GNU2390" s="467"/>
      <c r="GNV2390" s="467"/>
      <c r="GNW2390" s="467"/>
      <c r="GNX2390" s="467"/>
      <c r="GNY2390" s="467"/>
      <c r="GNZ2390" s="467"/>
      <c r="GOA2390" s="467"/>
      <c r="GOB2390" s="1055"/>
      <c r="GOC2390" s="695"/>
      <c r="GOD2390" s="696"/>
      <c r="GOE2390" s="696"/>
      <c r="GOF2390" s="697"/>
      <c r="GOG2390" s="697"/>
      <c r="GOH2390" s="473"/>
      <c r="GOI2390" s="470"/>
      <c r="GOJ2390" s="470"/>
      <c r="GOK2390" s="470"/>
      <c r="GOL2390" s="677"/>
      <c r="GOM2390" s="470"/>
      <c r="GON2390" s="467"/>
      <c r="GOO2390" s="559"/>
      <c r="GOP2390" s="467"/>
      <c r="GOQ2390" s="467"/>
      <c r="GOR2390" s="467"/>
      <c r="GOS2390" s="467"/>
      <c r="GOT2390" s="467"/>
      <c r="GOU2390" s="467"/>
      <c r="GOV2390" s="467"/>
      <c r="GOW2390" s="467"/>
      <c r="GOX2390" s="467"/>
      <c r="GOY2390" s="467"/>
      <c r="GOZ2390" s="467"/>
      <c r="GPA2390" s="467"/>
      <c r="GPB2390" s="467"/>
      <c r="GPC2390" s="467"/>
      <c r="GPD2390" s="467"/>
      <c r="GPE2390" s="467"/>
      <c r="GPF2390" s="467"/>
      <c r="GPG2390" s="467"/>
      <c r="GPH2390" s="467"/>
      <c r="GPI2390" s="467"/>
      <c r="GPJ2390" s="467"/>
      <c r="GPK2390" s="467"/>
      <c r="GPL2390" s="1055"/>
      <c r="GPM2390" s="695"/>
      <c r="GPN2390" s="696"/>
      <c r="GPO2390" s="696"/>
      <c r="GPP2390" s="697"/>
      <c r="GPQ2390" s="697"/>
      <c r="GPR2390" s="473"/>
      <c r="GPS2390" s="470"/>
      <c r="GPT2390" s="470"/>
      <c r="GPU2390" s="470"/>
      <c r="GPV2390" s="677"/>
      <c r="GPW2390" s="470"/>
      <c r="GPX2390" s="467"/>
      <c r="GPY2390" s="559"/>
      <c r="GPZ2390" s="467"/>
      <c r="GQA2390" s="467"/>
      <c r="GQB2390" s="467"/>
      <c r="GQC2390" s="467"/>
      <c r="GQD2390" s="467"/>
      <c r="GQE2390" s="467"/>
      <c r="GQF2390" s="467"/>
      <c r="GQG2390" s="467"/>
      <c r="GQH2390" s="467"/>
      <c r="GQI2390" s="467"/>
      <c r="GQJ2390" s="467"/>
      <c r="GQK2390" s="467"/>
      <c r="GQL2390" s="467"/>
      <c r="GQM2390" s="467"/>
      <c r="GQN2390" s="467"/>
      <c r="GQO2390" s="467"/>
      <c r="GQP2390" s="467"/>
      <c r="GQQ2390" s="467"/>
      <c r="GQR2390" s="467"/>
      <c r="GQS2390" s="467"/>
      <c r="GQT2390" s="467"/>
      <c r="GQU2390" s="467"/>
      <c r="GQV2390" s="1055"/>
      <c r="GQW2390" s="695"/>
      <c r="GQX2390" s="696"/>
      <c r="GQY2390" s="696"/>
      <c r="GQZ2390" s="697"/>
      <c r="GRA2390" s="697"/>
      <c r="GRB2390" s="473"/>
      <c r="GRC2390" s="470"/>
      <c r="GRD2390" s="470"/>
      <c r="GRE2390" s="470"/>
      <c r="GRF2390" s="677"/>
      <c r="GRG2390" s="470"/>
      <c r="GRH2390" s="467"/>
      <c r="GRI2390" s="559"/>
      <c r="GRJ2390" s="467"/>
      <c r="GRK2390" s="467"/>
      <c r="GRL2390" s="467"/>
      <c r="GRM2390" s="467"/>
      <c r="GRN2390" s="467"/>
      <c r="GRO2390" s="467"/>
      <c r="GRP2390" s="467"/>
      <c r="GRQ2390" s="467"/>
      <c r="GRR2390" s="467"/>
      <c r="GRS2390" s="467"/>
      <c r="GRT2390" s="467"/>
      <c r="GRU2390" s="467"/>
      <c r="GRV2390" s="467"/>
      <c r="GRW2390" s="467"/>
      <c r="GRX2390" s="467"/>
      <c r="GRY2390" s="467"/>
      <c r="GRZ2390" s="467"/>
      <c r="GSA2390" s="467"/>
      <c r="GSB2390" s="467"/>
      <c r="GSC2390" s="467"/>
      <c r="GSD2390" s="467"/>
      <c r="GSE2390" s="467"/>
      <c r="GSF2390" s="1055"/>
      <c r="GSG2390" s="695"/>
      <c r="GSH2390" s="696"/>
      <c r="GSI2390" s="696"/>
      <c r="GSJ2390" s="697"/>
      <c r="GSK2390" s="697"/>
      <c r="GSL2390" s="473"/>
      <c r="GSM2390" s="470"/>
      <c r="GSN2390" s="470"/>
      <c r="GSO2390" s="470"/>
      <c r="GSP2390" s="677"/>
      <c r="GSQ2390" s="470"/>
      <c r="GSR2390" s="467"/>
      <c r="GSS2390" s="559"/>
      <c r="GST2390" s="467"/>
      <c r="GSU2390" s="467"/>
      <c r="GSV2390" s="467"/>
      <c r="GSW2390" s="467"/>
      <c r="GSX2390" s="467"/>
      <c r="GSY2390" s="467"/>
      <c r="GSZ2390" s="467"/>
      <c r="GTA2390" s="467"/>
      <c r="GTB2390" s="467"/>
      <c r="GTC2390" s="467"/>
      <c r="GTD2390" s="467"/>
      <c r="GTE2390" s="467"/>
      <c r="GTF2390" s="467"/>
      <c r="GTG2390" s="467"/>
      <c r="GTH2390" s="467"/>
      <c r="GTI2390" s="467"/>
      <c r="GTJ2390" s="467"/>
      <c r="GTK2390" s="467"/>
      <c r="GTL2390" s="467"/>
      <c r="GTM2390" s="467"/>
      <c r="GTN2390" s="467"/>
      <c r="GTO2390" s="467"/>
      <c r="GTP2390" s="1055"/>
      <c r="GTQ2390" s="695"/>
      <c r="GTR2390" s="696"/>
      <c r="GTS2390" s="696"/>
      <c r="GTT2390" s="697"/>
      <c r="GTU2390" s="697"/>
      <c r="GTV2390" s="473"/>
      <c r="GTW2390" s="470"/>
      <c r="GTX2390" s="470"/>
      <c r="GTY2390" s="470"/>
      <c r="GTZ2390" s="677"/>
      <c r="GUA2390" s="470"/>
      <c r="GUB2390" s="467"/>
      <c r="GUC2390" s="559"/>
      <c r="GUD2390" s="467"/>
      <c r="GUE2390" s="467"/>
      <c r="GUF2390" s="467"/>
      <c r="GUG2390" s="467"/>
      <c r="GUH2390" s="467"/>
      <c r="GUI2390" s="467"/>
      <c r="GUJ2390" s="467"/>
      <c r="GUK2390" s="467"/>
      <c r="GUL2390" s="467"/>
      <c r="GUM2390" s="467"/>
      <c r="GUN2390" s="467"/>
      <c r="GUO2390" s="467"/>
      <c r="GUP2390" s="467"/>
      <c r="GUQ2390" s="467"/>
      <c r="GUR2390" s="467"/>
      <c r="GUS2390" s="467"/>
      <c r="GUT2390" s="467"/>
      <c r="GUU2390" s="467"/>
      <c r="GUV2390" s="467"/>
      <c r="GUW2390" s="467"/>
      <c r="GUX2390" s="467"/>
      <c r="GUY2390" s="467"/>
      <c r="GUZ2390" s="1055"/>
      <c r="GVA2390" s="695"/>
      <c r="GVB2390" s="696"/>
      <c r="GVC2390" s="696"/>
      <c r="GVD2390" s="697"/>
      <c r="GVE2390" s="697"/>
      <c r="GVF2390" s="473"/>
      <c r="GVG2390" s="470"/>
      <c r="GVH2390" s="470"/>
      <c r="GVI2390" s="470"/>
      <c r="GVJ2390" s="677"/>
      <c r="GVK2390" s="470"/>
      <c r="GVL2390" s="467"/>
      <c r="GVM2390" s="559"/>
      <c r="GVN2390" s="467"/>
      <c r="GVO2390" s="467"/>
      <c r="GVP2390" s="467"/>
      <c r="GVQ2390" s="467"/>
      <c r="GVR2390" s="467"/>
      <c r="GVS2390" s="467"/>
      <c r="GVT2390" s="467"/>
      <c r="GVU2390" s="467"/>
      <c r="GVV2390" s="467"/>
      <c r="GVW2390" s="467"/>
      <c r="GVX2390" s="467"/>
      <c r="GVY2390" s="467"/>
      <c r="GVZ2390" s="467"/>
      <c r="GWA2390" s="467"/>
      <c r="GWB2390" s="467"/>
      <c r="GWC2390" s="467"/>
      <c r="GWD2390" s="467"/>
      <c r="GWE2390" s="467"/>
      <c r="GWF2390" s="467"/>
      <c r="GWG2390" s="467"/>
      <c r="GWH2390" s="467"/>
      <c r="GWI2390" s="467"/>
      <c r="GWJ2390" s="1055"/>
      <c r="GWK2390" s="695"/>
      <c r="GWL2390" s="696"/>
      <c r="GWM2390" s="696"/>
      <c r="GWN2390" s="697"/>
      <c r="GWO2390" s="697"/>
      <c r="GWP2390" s="473"/>
      <c r="GWQ2390" s="470"/>
      <c r="GWR2390" s="470"/>
      <c r="GWS2390" s="470"/>
      <c r="GWT2390" s="677"/>
      <c r="GWU2390" s="470"/>
      <c r="GWV2390" s="467"/>
      <c r="GWW2390" s="559"/>
      <c r="GWX2390" s="467"/>
      <c r="GWY2390" s="467"/>
      <c r="GWZ2390" s="467"/>
      <c r="GXA2390" s="467"/>
      <c r="GXB2390" s="467"/>
      <c r="GXC2390" s="467"/>
      <c r="GXD2390" s="467"/>
      <c r="GXE2390" s="467"/>
      <c r="GXF2390" s="467"/>
      <c r="GXG2390" s="467"/>
      <c r="GXH2390" s="467"/>
      <c r="GXI2390" s="467"/>
      <c r="GXJ2390" s="467"/>
      <c r="GXK2390" s="467"/>
      <c r="GXL2390" s="467"/>
      <c r="GXM2390" s="467"/>
      <c r="GXN2390" s="467"/>
      <c r="GXO2390" s="467"/>
      <c r="GXP2390" s="467"/>
      <c r="GXQ2390" s="467"/>
      <c r="GXR2390" s="467"/>
      <c r="GXS2390" s="467"/>
      <c r="GXT2390" s="1055"/>
      <c r="GXU2390" s="695"/>
      <c r="GXV2390" s="696"/>
      <c r="GXW2390" s="696"/>
      <c r="GXX2390" s="697"/>
      <c r="GXY2390" s="697"/>
      <c r="GXZ2390" s="473"/>
      <c r="GYA2390" s="470"/>
      <c r="GYB2390" s="470"/>
      <c r="GYC2390" s="470"/>
      <c r="GYD2390" s="677"/>
      <c r="GYE2390" s="470"/>
      <c r="GYF2390" s="467"/>
      <c r="GYG2390" s="559"/>
      <c r="GYH2390" s="467"/>
      <c r="GYI2390" s="467"/>
      <c r="GYJ2390" s="467"/>
      <c r="GYK2390" s="467"/>
      <c r="GYL2390" s="467"/>
      <c r="GYM2390" s="467"/>
      <c r="GYN2390" s="467"/>
      <c r="GYO2390" s="467"/>
      <c r="GYP2390" s="467"/>
      <c r="GYQ2390" s="467"/>
      <c r="GYR2390" s="467"/>
      <c r="GYS2390" s="467"/>
      <c r="GYT2390" s="467"/>
      <c r="GYU2390" s="467"/>
      <c r="GYV2390" s="467"/>
      <c r="GYW2390" s="467"/>
      <c r="GYX2390" s="467"/>
      <c r="GYY2390" s="467"/>
      <c r="GYZ2390" s="467"/>
      <c r="GZA2390" s="467"/>
      <c r="GZB2390" s="467"/>
      <c r="GZC2390" s="467"/>
      <c r="GZD2390" s="1055"/>
      <c r="GZE2390" s="695"/>
      <c r="GZF2390" s="696"/>
      <c r="GZG2390" s="696"/>
      <c r="GZH2390" s="697"/>
      <c r="GZI2390" s="697"/>
      <c r="GZJ2390" s="473"/>
      <c r="GZK2390" s="470"/>
      <c r="GZL2390" s="470"/>
      <c r="GZM2390" s="470"/>
      <c r="GZN2390" s="677"/>
      <c r="GZO2390" s="470"/>
      <c r="GZP2390" s="467"/>
      <c r="GZQ2390" s="559"/>
      <c r="GZR2390" s="467"/>
      <c r="GZS2390" s="467"/>
      <c r="GZT2390" s="467"/>
      <c r="GZU2390" s="467"/>
      <c r="GZV2390" s="467"/>
      <c r="GZW2390" s="467"/>
      <c r="GZX2390" s="467"/>
      <c r="GZY2390" s="467"/>
      <c r="GZZ2390" s="467"/>
      <c r="HAA2390" s="467"/>
      <c r="HAB2390" s="467"/>
      <c r="HAC2390" s="467"/>
      <c r="HAD2390" s="467"/>
      <c r="HAE2390" s="467"/>
      <c r="HAF2390" s="467"/>
      <c r="HAG2390" s="467"/>
      <c r="HAH2390" s="467"/>
      <c r="HAI2390" s="467"/>
      <c r="HAJ2390" s="467"/>
      <c r="HAK2390" s="467"/>
      <c r="HAL2390" s="467"/>
      <c r="HAM2390" s="467"/>
      <c r="HAN2390" s="1055"/>
      <c r="HAO2390" s="695"/>
      <c r="HAP2390" s="696"/>
      <c r="HAQ2390" s="696"/>
      <c r="HAR2390" s="697"/>
      <c r="HAS2390" s="697"/>
      <c r="HAT2390" s="473"/>
      <c r="HAU2390" s="470"/>
      <c r="HAV2390" s="470"/>
      <c r="HAW2390" s="470"/>
      <c r="HAX2390" s="677"/>
      <c r="HAY2390" s="470"/>
      <c r="HAZ2390" s="467"/>
      <c r="HBA2390" s="559"/>
      <c r="HBB2390" s="467"/>
      <c r="HBC2390" s="467"/>
      <c r="HBD2390" s="467"/>
      <c r="HBE2390" s="467"/>
      <c r="HBF2390" s="467"/>
      <c r="HBG2390" s="467"/>
      <c r="HBH2390" s="467"/>
      <c r="HBI2390" s="467"/>
      <c r="HBJ2390" s="467"/>
      <c r="HBK2390" s="467"/>
      <c r="HBL2390" s="467"/>
      <c r="HBM2390" s="467"/>
      <c r="HBN2390" s="467"/>
      <c r="HBO2390" s="467"/>
      <c r="HBP2390" s="467"/>
      <c r="HBQ2390" s="467"/>
      <c r="HBR2390" s="467"/>
      <c r="HBS2390" s="467"/>
      <c r="HBT2390" s="467"/>
      <c r="HBU2390" s="467"/>
      <c r="HBV2390" s="467"/>
      <c r="HBW2390" s="467"/>
      <c r="HBX2390" s="1055"/>
      <c r="HBY2390" s="695"/>
      <c r="HBZ2390" s="696"/>
      <c r="HCA2390" s="696"/>
      <c r="HCB2390" s="697"/>
      <c r="HCC2390" s="697"/>
      <c r="HCD2390" s="473"/>
      <c r="HCE2390" s="470"/>
      <c r="HCF2390" s="470"/>
      <c r="HCG2390" s="470"/>
      <c r="HCH2390" s="677"/>
      <c r="HCI2390" s="470"/>
      <c r="HCJ2390" s="467"/>
      <c r="HCK2390" s="559"/>
      <c r="HCL2390" s="467"/>
      <c r="HCM2390" s="467"/>
      <c r="HCN2390" s="467"/>
      <c r="HCO2390" s="467"/>
      <c r="HCP2390" s="467"/>
      <c r="HCQ2390" s="467"/>
      <c r="HCR2390" s="467"/>
      <c r="HCS2390" s="467"/>
      <c r="HCT2390" s="467"/>
      <c r="HCU2390" s="467"/>
      <c r="HCV2390" s="467"/>
      <c r="HCW2390" s="467"/>
      <c r="HCX2390" s="467"/>
      <c r="HCY2390" s="467"/>
      <c r="HCZ2390" s="467"/>
      <c r="HDA2390" s="467"/>
      <c r="HDB2390" s="467"/>
      <c r="HDC2390" s="467"/>
      <c r="HDD2390" s="467"/>
      <c r="HDE2390" s="467"/>
      <c r="HDF2390" s="467"/>
      <c r="HDG2390" s="467"/>
      <c r="HDH2390" s="1055"/>
      <c r="HDI2390" s="695"/>
      <c r="HDJ2390" s="696"/>
      <c r="HDK2390" s="696"/>
      <c r="HDL2390" s="697"/>
      <c r="HDM2390" s="697"/>
      <c r="HDN2390" s="473"/>
      <c r="HDO2390" s="470"/>
      <c r="HDP2390" s="470"/>
      <c r="HDQ2390" s="470"/>
      <c r="HDR2390" s="677"/>
      <c r="HDS2390" s="470"/>
      <c r="HDT2390" s="467"/>
      <c r="HDU2390" s="559"/>
      <c r="HDV2390" s="467"/>
      <c r="HDW2390" s="467"/>
      <c r="HDX2390" s="467"/>
      <c r="HDY2390" s="467"/>
      <c r="HDZ2390" s="467"/>
      <c r="HEA2390" s="467"/>
      <c r="HEB2390" s="467"/>
      <c r="HEC2390" s="467"/>
      <c r="HED2390" s="467"/>
      <c r="HEE2390" s="467"/>
      <c r="HEF2390" s="467"/>
      <c r="HEG2390" s="467"/>
      <c r="HEH2390" s="467"/>
      <c r="HEI2390" s="467"/>
      <c r="HEJ2390" s="467"/>
      <c r="HEK2390" s="467"/>
      <c r="HEL2390" s="467"/>
      <c r="HEM2390" s="467"/>
      <c r="HEN2390" s="467"/>
      <c r="HEO2390" s="467"/>
      <c r="HEP2390" s="467"/>
      <c r="HEQ2390" s="467"/>
      <c r="HER2390" s="1055"/>
      <c r="HES2390" s="695"/>
      <c r="HET2390" s="696"/>
      <c r="HEU2390" s="696"/>
      <c r="HEV2390" s="697"/>
      <c r="HEW2390" s="697"/>
      <c r="HEX2390" s="473"/>
      <c r="HEY2390" s="470"/>
      <c r="HEZ2390" s="470"/>
      <c r="HFA2390" s="470"/>
      <c r="HFB2390" s="677"/>
      <c r="HFC2390" s="470"/>
      <c r="HFD2390" s="467"/>
      <c r="HFE2390" s="559"/>
      <c r="HFF2390" s="467"/>
      <c r="HFG2390" s="467"/>
      <c r="HFH2390" s="467"/>
      <c r="HFI2390" s="467"/>
      <c r="HFJ2390" s="467"/>
      <c r="HFK2390" s="467"/>
      <c r="HFL2390" s="467"/>
      <c r="HFM2390" s="467"/>
      <c r="HFN2390" s="467"/>
      <c r="HFO2390" s="467"/>
      <c r="HFP2390" s="467"/>
      <c r="HFQ2390" s="467"/>
      <c r="HFR2390" s="467"/>
      <c r="HFS2390" s="467"/>
      <c r="HFT2390" s="467"/>
      <c r="HFU2390" s="467"/>
      <c r="HFV2390" s="467"/>
      <c r="HFW2390" s="467"/>
      <c r="HFX2390" s="467"/>
      <c r="HFY2390" s="467"/>
      <c r="HFZ2390" s="467"/>
      <c r="HGA2390" s="467"/>
      <c r="HGB2390" s="1055"/>
      <c r="HGC2390" s="695"/>
      <c r="HGD2390" s="696"/>
      <c r="HGE2390" s="696"/>
      <c r="HGF2390" s="697"/>
      <c r="HGG2390" s="697"/>
      <c r="HGH2390" s="473"/>
      <c r="HGI2390" s="470"/>
      <c r="HGJ2390" s="470"/>
      <c r="HGK2390" s="470"/>
      <c r="HGL2390" s="677"/>
      <c r="HGM2390" s="470"/>
      <c r="HGN2390" s="467"/>
      <c r="HGO2390" s="559"/>
      <c r="HGP2390" s="467"/>
      <c r="HGQ2390" s="467"/>
      <c r="HGR2390" s="467"/>
      <c r="HGS2390" s="467"/>
      <c r="HGT2390" s="467"/>
      <c r="HGU2390" s="467"/>
      <c r="HGV2390" s="467"/>
      <c r="HGW2390" s="467"/>
      <c r="HGX2390" s="467"/>
      <c r="HGY2390" s="467"/>
      <c r="HGZ2390" s="467"/>
      <c r="HHA2390" s="467"/>
      <c r="HHB2390" s="467"/>
      <c r="HHC2390" s="467"/>
      <c r="HHD2390" s="467"/>
      <c r="HHE2390" s="467"/>
      <c r="HHF2390" s="467"/>
      <c r="HHG2390" s="467"/>
      <c r="HHH2390" s="467"/>
      <c r="HHI2390" s="467"/>
      <c r="HHJ2390" s="467"/>
      <c r="HHK2390" s="467"/>
      <c r="HHL2390" s="1055"/>
      <c r="HHM2390" s="695"/>
      <c r="HHN2390" s="696"/>
      <c r="HHO2390" s="696"/>
      <c r="HHP2390" s="697"/>
      <c r="HHQ2390" s="697"/>
      <c r="HHR2390" s="473"/>
      <c r="HHS2390" s="470"/>
      <c r="HHT2390" s="470"/>
      <c r="HHU2390" s="470"/>
      <c r="HHV2390" s="677"/>
      <c r="HHW2390" s="470"/>
      <c r="HHX2390" s="467"/>
      <c r="HHY2390" s="559"/>
      <c r="HHZ2390" s="467"/>
      <c r="HIA2390" s="467"/>
      <c r="HIB2390" s="467"/>
      <c r="HIC2390" s="467"/>
      <c r="HID2390" s="467"/>
      <c r="HIE2390" s="467"/>
      <c r="HIF2390" s="467"/>
      <c r="HIG2390" s="467"/>
      <c r="HIH2390" s="467"/>
      <c r="HII2390" s="467"/>
      <c r="HIJ2390" s="467"/>
      <c r="HIK2390" s="467"/>
      <c r="HIL2390" s="467"/>
      <c r="HIM2390" s="467"/>
      <c r="HIN2390" s="467"/>
      <c r="HIO2390" s="467"/>
      <c r="HIP2390" s="467"/>
      <c r="HIQ2390" s="467"/>
      <c r="HIR2390" s="467"/>
      <c r="HIS2390" s="467"/>
      <c r="HIT2390" s="467"/>
      <c r="HIU2390" s="467"/>
      <c r="HIV2390" s="1055"/>
      <c r="HIW2390" s="695"/>
      <c r="HIX2390" s="696"/>
      <c r="HIY2390" s="696"/>
      <c r="HIZ2390" s="697"/>
      <c r="HJA2390" s="697"/>
      <c r="HJB2390" s="473"/>
      <c r="HJC2390" s="470"/>
      <c r="HJD2390" s="470"/>
      <c r="HJE2390" s="470"/>
      <c r="HJF2390" s="677"/>
      <c r="HJG2390" s="470"/>
      <c r="HJH2390" s="467"/>
      <c r="HJI2390" s="559"/>
      <c r="HJJ2390" s="467"/>
      <c r="HJK2390" s="467"/>
      <c r="HJL2390" s="467"/>
      <c r="HJM2390" s="467"/>
      <c r="HJN2390" s="467"/>
      <c r="HJO2390" s="467"/>
      <c r="HJP2390" s="467"/>
      <c r="HJQ2390" s="467"/>
      <c r="HJR2390" s="467"/>
      <c r="HJS2390" s="467"/>
      <c r="HJT2390" s="467"/>
      <c r="HJU2390" s="467"/>
      <c r="HJV2390" s="467"/>
      <c r="HJW2390" s="467"/>
      <c r="HJX2390" s="467"/>
      <c r="HJY2390" s="467"/>
      <c r="HJZ2390" s="467"/>
      <c r="HKA2390" s="467"/>
      <c r="HKB2390" s="467"/>
      <c r="HKC2390" s="467"/>
      <c r="HKD2390" s="467"/>
      <c r="HKE2390" s="467"/>
      <c r="HKF2390" s="1055"/>
      <c r="HKG2390" s="695"/>
      <c r="HKH2390" s="696"/>
      <c r="HKI2390" s="696"/>
      <c r="HKJ2390" s="697"/>
      <c r="HKK2390" s="697"/>
      <c r="HKL2390" s="473"/>
      <c r="HKM2390" s="470"/>
      <c r="HKN2390" s="470"/>
      <c r="HKO2390" s="470"/>
      <c r="HKP2390" s="677"/>
      <c r="HKQ2390" s="470"/>
      <c r="HKR2390" s="467"/>
      <c r="HKS2390" s="559"/>
      <c r="HKT2390" s="467"/>
      <c r="HKU2390" s="467"/>
      <c r="HKV2390" s="467"/>
      <c r="HKW2390" s="467"/>
      <c r="HKX2390" s="467"/>
      <c r="HKY2390" s="467"/>
      <c r="HKZ2390" s="467"/>
      <c r="HLA2390" s="467"/>
      <c r="HLB2390" s="467"/>
      <c r="HLC2390" s="467"/>
      <c r="HLD2390" s="467"/>
      <c r="HLE2390" s="467"/>
      <c r="HLF2390" s="467"/>
      <c r="HLG2390" s="467"/>
      <c r="HLH2390" s="467"/>
      <c r="HLI2390" s="467"/>
      <c r="HLJ2390" s="467"/>
      <c r="HLK2390" s="467"/>
      <c r="HLL2390" s="467"/>
      <c r="HLM2390" s="467"/>
      <c r="HLN2390" s="467"/>
      <c r="HLO2390" s="467"/>
      <c r="HLP2390" s="1055"/>
      <c r="HLQ2390" s="695"/>
      <c r="HLR2390" s="696"/>
      <c r="HLS2390" s="696"/>
      <c r="HLT2390" s="697"/>
      <c r="HLU2390" s="697"/>
      <c r="HLV2390" s="473"/>
      <c r="HLW2390" s="470"/>
      <c r="HLX2390" s="470"/>
      <c r="HLY2390" s="470"/>
      <c r="HLZ2390" s="677"/>
      <c r="HMA2390" s="470"/>
      <c r="HMB2390" s="467"/>
      <c r="HMC2390" s="559"/>
      <c r="HMD2390" s="467"/>
      <c r="HME2390" s="467"/>
      <c r="HMF2390" s="467"/>
      <c r="HMG2390" s="467"/>
      <c r="HMH2390" s="467"/>
      <c r="HMI2390" s="467"/>
      <c r="HMJ2390" s="467"/>
      <c r="HMK2390" s="467"/>
      <c r="HML2390" s="467"/>
      <c r="HMM2390" s="467"/>
      <c r="HMN2390" s="467"/>
      <c r="HMO2390" s="467"/>
      <c r="HMP2390" s="467"/>
      <c r="HMQ2390" s="467"/>
      <c r="HMR2390" s="467"/>
      <c r="HMS2390" s="467"/>
      <c r="HMT2390" s="467"/>
      <c r="HMU2390" s="467"/>
      <c r="HMV2390" s="467"/>
      <c r="HMW2390" s="467"/>
      <c r="HMX2390" s="467"/>
      <c r="HMY2390" s="467"/>
      <c r="HMZ2390" s="1055"/>
      <c r="HNA2390" s="695"/>
      <c r="HNB2390" s="696"/>
      <c r="HNC2390" s="696"/>
      <c r="HND2390" s="697"/>
      <c r="HNE2390" s="697"/>
      <c r="HNF2390" s="473"/>
      <c r="HNG2390" s="470"/>
      <c r="HNH2390" s="470"/>
      <c r="HNI2390" s="470"/>
      <c r="HNJ2390" s="677"/>
      <c r="HNK2390" s="470"/>
      <c r="HNL2390" s="467"/>
      <c r="HNM2390" s="559"/>
      <c r="HNN2390" s="467"/>
      <c r="HNO2390" s="467"/>
      <c r="HNP2390" s="467"/>
      <c r="HNQ2390" s="467"/>
      <c r="HNR2390" s="467"/>
      <c r="HNS2390" s="467"/>
      <c r="HNT2390" s="467"/>
      <c r="HNU2390" s="467"/>
      <c r="HNV2390" s="467"/>
      <c r="HNW2390" s="467"/>
      <c r="HNX2390" s="467"/>
      <c r="HNY2390" s="467"/>
      <c r="HNZ2390" s="467"/>
      <c r="HOA2390" s="467"/>
      <c r="HOB2390" s="467"/>
      <c r="HOC2390" s="467"/>
      <c r="HOD2390" s="467"/>
      <c r="HOE2390" s="467"/>
      <c r="HOF2390" s="467"/>
      <c r="HOG2390" s="467"/>
      <c r="HOH2390" s="467"/>
      <c r="HOI2390" s="467"/>
      <c r="HOJ2390" s="1055"/>
      <c r="HOK2390" s="695"/>
      <c r="HOL2390" s="696"/>
      <c r="HOM2390" s="696"/>
      <c r="HON2390" s="697"/>
      <c r="HOO2390" s="697"/>
      <c r="HOP2390" s="473"/>
      <c r="HOQ2390" s="470"/>
      <c r="HOR2390" s="470"/>
      <c r="HOS2390" s="470"/>
      <c r="HOT2390" s="677"/>
      <c r="HOU2390" s="470"/>
      <c r="HOV2390" s="467"/>
      <c r="HOW2390" s="559"/>
      <c r="HOX2390" s="467"/>
      <c r="HOY2390" s="467"/>
      <c r="HOZ2390" s="467"/>
      <c r="HPA2390" s="467"/>
      <c r="HPB2390" s="467"/>
      <c r="HPC2390" s="467"/>
      <c r="HPD2390" s="467"/>
      <c r="HPE2390" s="467"/>
      <c r="HPF2390" s="467"/>
      <c r="HPG2390" s="467"/>
      <c r="HPH2390" s="467"/>
      <c r="HPI2390" s="467"/>
      <c r="HPJ2390" s="467"/>
      <c r="HPK2390" s="467"/>
      <c r="HPL2390" s="467"/>
      <c r="HPM2390" s="467"/>
      <c r="HPN2390" s="467"/>
      <c r="HPO2390" s="467"/>
      <c r="HPP2390" s="467"/>
      <c r="HPQ2390" s="467"/>
      <c r="HPR2390" s="467"/>
      <c r="HPS2390" s="467"/>
      <c r="HPT2390" s="1055"/>
      <c r="HPU2390" s="695"/>
      <c r="HPV2390" s="696"/>
      <c r="HPW2390" s="696"/>
      <c r="HPX2390" s="697"/>
      <c r="HPY2390" s="697"/>
      <c r="HPZ2390" s="473"/>
      <c r="HQA2390" s="470"/>
      <c r="HQB2390" s="470"/>
      <c r="HQC2390" s="470"/>
      <c r="HQD2390" s="677"/>
      <c r="HQE2390" s="470"/>
      <c r="HQF2390" s="467"/>
      <c r="HQG2390" s="559"/>
      <c r="HQH2390" s="467"/>
      <c r="HQI2390" s="467"/>
      <c r="HQJ2390" s="467"/>
      <c r="HQK2390" s="467"/>
      <c r="HQL2390" s="467"/>
      <c r="HQM2390" s="467"/>
      <c r="HQN2390" s="467"/>
      <c r="HQO2390" s="467"/>
      <c r="HQP2390" s="467"/>
      <c r="HQQ2390" s="467"/>
      <c r="HQR2390" s="467"/>
      <c r="HQS2390" s="467"/>
      <c r="HQT2390" s="467"/>
      <c r="HQU2390" s="467"/>
      <c r="HQV2390" s="467"/>
      <c r="HQW2390" s="467"/>
      <c r="HQX2390" s="467"/>
      <c r="HQY2390" s="467"/>
      <c r="HQZ2390" s="467"/>
      <c r="HRA2390" s="467"/>
      <c r="HRB2390" s="467"/>
      <c r="HRC2390" s="467"/>
      <c r="HRD2390" s="1055"/>
      <c r="HRE2390" s="695"/>
      <c r="HRF2390" s="696"/>
      <c r="HRG2390" s="696"/>
      <c r="HRH2390" s="697"/>
      <c r="HRI2390" s="697"/>
      <c r="HRJ2390" s="473"/>
      <c r="HRK2390" s="470"/>
      <c r="HRL2390" s="470"/>
      <c r="HRM2390" s="470"/>
      <c r="HRN2390" s="677"/>
      <c r="HRO2390" s="470"/>
      <c r="HRP2390" s="467"/>
      <c r="HRQ2390" s="559"/>
      <c r="HRR2390" s="467"/>
      <c r="HRS2390" s="467"/>
      <c r="HRT2390" s="467"/>
      <c r="HRU2390" s="467"/>
      <c r="HRV2390" s="467"/>
      <c r="HRW2390" s="467"/>
      <c r="HRX2390" s="467"/>
      <c r="HRY2390" s="467"/>
      <c r="HRZ2390" s="467"/>
      <c r="HSA2390" s="467"/>
      <c r="HSB2390" s="467"/>
      <c r="HSC2390" s="467"/>
      <c r="HSD2390" s="467"/>
      <c r="HSE2390" s="467"/>
      <c r="HSF2390" s="467"/>
      <c r="HSG2390" s="467"/>
      <c r="HSH2390" s="467"/>
      <c r="HSI2390" s="467"/>
      <c r="HSJ2390" s="467"/>
      <c r="HSK2390" s="467"/>
      <c r="HSL2390" s="467"/>
      <c r="HSM2390" s="467"/>
      <c r="HSN2390" s="1055"/>
      <c r="HSO2390" s="695"/>
      <c r="HSP2390" s="696"/>
      <c r="HSQ2390" s="696"/>
      <c r="HSR2390" s="697"/>
      <c r="HSS2390" s="697"/>
      <c r="HST2390" s="473"/>
      <c r="HSU2390" s="470"/>
      <c r="HSV2390" s="470"/>
      <c r="HSW2390" s="470"/>
      <c r="HSX2390" s="677"/>
      <c r="HSY2390" s="470"/>
      <c r="HSZ2390" s="467"/>
      <c r="HTA2390" s="559"/>
      <c r="HTB2390" s="467"/>
      <c r="HTC2390" s="467"/>
      <c r="HTD2390" s="467"/>
      <c r="HTE2390" s="467"/>
      <c r="HTF2390" s="467"/>
      <c r="HTG2390" s="467"/>
      <c r="HTH2390" s="467"/>
      <c r="HTI2390" s="467"/>
      <c r="HTJ2390" s="467"/>
      <c r="HTK2390" s="467"/>
      <c r="HTL2390" s="467"/>
      <c r="HTM2390" s="467"/>
      <c r="HTN2390" s="467"/>
      <c r="HTO2390" s="467"/>
      <c r="HTP2390" s="467"/>
      <c r="HTQ2390" s="467"/>
      <c r="HTR2390" s="467"/>
      <c r="HTS2390" s="467"/>
      <c r="HTT2390" s="467"/>
      <c r="HTU2390" s="467"/>
      <c r="HTV2390" s="467"/>
      <c r="HTW2390" s="467"/>
      <c r="HTX2390" s="1055"/>
      <c r="HTY2390" s="695"/>
      <c r="HTZ2390" s="696"/>
      <c r="HUA2390" s="696"/>
      <c r="HUB2390" s="697"/>
      <c r="HUC2390" s="697"/>
      <c r="HUD2390" s="473"/>
      <c r="HUE2390" s="470"/>
      <c r="HUF2390" s="470"/>
      <c r="HUG2390" s="470"/>
      <c r="HUH2390" s="677"/>
      <c r="HUI2390" s="470"/>
      <c r="HUJ2390" s="467"/>
      <c r="HUK2390" s="559"/>
      <c r="HUL2390" s="467"/>
      <c r="HUM2390" s="467"/>
      <c r="HUN2390" s="467"/>
      <c r="HUO2390" s="467"/>
      <c r="HUP2390" s="467"/>
      <c r="HUQ2390" s="467"/>
      <c r="HUR2390" s="467"/>
      <c r="HUS2390" s="467"/>
      <c r="HUT2390" s="467"/>
      <c r="HUU2390" s="467"/>
      <c r="HUV2390" s="467"/>
      <c r="HUW2390" s="467"/>
      <c r="HUX2390" s="467"/>
      <c r="HUY2390" s="467"/>
      <c r="HUZ2390" s="467"/>
      <c r="HVA2390" s="467"/>
      <c r="HVB2390" s="467"/>
      <c r="HVC2390" s="467"/>
      <c r="HVD2390" s="467"/>
      <c r="HVE2390" s="467"/>
      <c r="HVF2390" s="467"/>
      <c r="HVG2390" s="467"/>
      <c r="HVH2390" s="1055"/>
      <c r="HVI2390" s="695"/>
      <c r="HVJ2390" s="696"/>
      <c r="HVK2390" s="696"/>
      <c r="HVL2390" s="697"/>
      <c r="HVM2390" s="697"/>
      <c r="HVN2390" s="473"/>
      <c r="HVO2390" s="470"/>
      <c r="HVP2390" s="470"/>
      <c r="HVQ2390" s="470"/>
      <c r="HVR2390" s="677"/>
      <c r="HVS2390" s="470"/>
      <c r="HVT2390" s="467"/>
      <c r="HVU2390" s="559"/>
      <c r="HVV2390" s="467"/>
      <c r="HVW2390" s="467"/>
      <c r="HVX2390" s="467"/>
      <c r="HVY2390" s="467"/>
      <c r="HVZ2390" s="467"/>
      <c r="HWA2390" s="467"/>
      <c r="HWB2390" s="467"/>
      <c r="HWC2390" s="467"/>
      <c r="HWD2390" s="467"/>
      <c r="HWE2390" s="467"/>
      <c r="HWF2390" s="467"/>
      <c r="HWG2390" s="467"/>
      <c r="HWH2390" s="467"/>
      <c r="HWI2390" s="467"/>
      <c r="HWJ2390" s="467"/>
      <c r="HWK2390" s="467"/>
      <c r="HWL2390" s="467"/>
      <c r="HWM2390" s="467"/>
      <c r="HWN2390" s="467"/>
      <c r="HWO2390" s="467"/>
      <c r="HWP2390" s="467"/>
      <c r="HWQ2390" s="467"/>
      <c r="HWR2390" s="1055"/>
      <c r="HWS2390" s="695"/>
      <c r="HWT2390" s="696"/>
      <c r="HWU2390" s="696"/>
      <c r="HWV2390" s="697"/>
      <c r="HWW2390" s="697"/>
      <c r="HWX2390" s="473"/>
      <c r="HWY2390" s="470"/>
      <c r="HWZ2390" s="470"/>
      <c r="HXA2390" s="470"/>
      <c r="HXB2390" s="677"/>
      <c r="HXC2390" s="470"/>
      <c r="HXD2390" s="467"/>
      <c r="HXE2390" s="559"/>
      <c r="HXF2390" s="467"/>
      <c r="HXG2390" s="467"/>
      <c r="HXH2390" s="467"/>
      <c r="HXI2390" s="467"/>
      <c r="HXJ2390" s="467"/>
      <c r="HXK2390" s="467"/>
      <c r="HXL2390" s="467"/>
      <c r="HXM2390" s="467"/>
      <c r="HXN2390" s="467"/>
      <c r="HXO2390" s="467"/>
      <c r="HXP2390" s="467"/>
      <c r="HXQ2390" s="467"/>
      <c r="HXR2390" s="467"/>
      <c r="HXS2390" s="467"/>
      <c r="HXT2390" s="467"/>
      <c r="HXU2390" s="467"/>
      <c r="HXV2390" s="467"/>
      <c r="HXW2390" s="467"/>
      <c r="HXX2390" s="467"/>
      <c r="HXY2390" s="467"/>
      <c r="HXZ2390" s="467"/>
      <c r="HYA2390" s="467"/>
      <c r="HYB2390" s="1055"/>
      <c r="HYC2390" s="695"/>
      <c r="HYD2390" s="696"/>
      <c r="HYE2390" s="696"/>
      <c r="HYF2390" s="697"/>
      <c r="HYG2390" s="697"/>
      <c r="HYH2390" s="473"/>
      <c r="HYI2390" s="470"/>
      <c r="HYJ2390" s="470"/>
      <c r="HYK2390" s="470"/>
      <c r="HYL2390" s="677"/>
      <c r="HYM2390" s="470"/>
      <c r="HYN2390" s="467"/>
      <c r="HYO2390" s="559"/>
      <c r="HYP2390" s="467"/>
      <c r="HYQ2390" s="467"/>
      <c r="HYR2390" s="467"/>
      <c r="HYS2390" s="467"/>
      <c r="HYT2390" s="467"/>
      <c r="HYU2390" s="467"/>
      <c r="HYV2390" s="467"/>
      <c r="HYW2390" s="467"/>
      <c r="HYX2390" s="467"/>
      <c r="HYY2390" s="467"/>
      <c r="HYZ2390" s="467"/>
      <c r="HZA2390" s="467"/>
      <c r="HZB2390" s="467"/>
      <c r="HZC2390" s="467"/>
      <c r="HZD2390" s="467"/>
      <c r="HZE2390" s="467"/>
      <c r="HZF2390" s="467"/>
      <c r="HZG2390" s="467"/>
      <c r="HZH2390" s="467"/>
      <c r="HZI2390" s="467"/>
      <c r="HZJ2390" s="467"/>
      <c r="HZK2390" s="467"/>
      <c r="HZL2390" s="1055"/>
      <c r="HZM2390" s="695"/>
      <c r="HZN2390" s="696"/>
      <c r="HZO2390" s="696"/>
      <c r="HZP2390" s="697"/>
      <c r="HZQ2390" s="697"/>
      <c r="HZR2390" s="473"/>
      <c r="HZS2390" s="470"/>
      <c r="HZT2390" s="470"/>
      <c r="HZU2390" s="470"/>
      <c r="HZV2390" s="677"/>
      <c r="HZW2390" s="470"/>
      <c r="HZX2390" s="467"/>
      <c r="HZY2390" s="559"/>
      <c r="HZZ2390" s="467"/>
      <c r="IAA2390" s="467"/>
      <c r="IAB2390" s="467"/>
      <c r="IAC2390" s="467"/>
      <c r="IAD2390" s="467"/>
      <c r="IAE2390" s="467"/>
      <c r="IAF2390" s="467"/>
      <c r="IAG2390" s="467"/>
      <c r="IAH2390" s="467"/>
      <c r="IAI2390" s="467"/>
      <c r="IAJ2390" s="467"/>
      <c r="IAK2390" s="467"/>
      <c r="IAL2390" s="467"/>
      <c r="IAM2390" s="467"/>
      <c r="IAN2390" s="467"/>
      <c r="IAO2390" s="467"/>
      <c r="IAP2390" s="467"/>
      <c r="IAQ2390" s="467"/>
      <c r="IAR2390" s="467"/>
      <c r="IAS2390" s="467"/>
      <c r="IAT2390" s="467"/>
      <c r="IAU2390" s="467"/>
      <c r="IAV2390" s="1055"/>
      <c r="IAW2390" s="695"/>
      <c r="IAX2390" s="696"/>
      <c r="IAY2390" s="696"/>
      <c r="IAZ2390" s="697"/>
      <c r="IBA2390" s="697"/>
      <c r="IBB2390" s="473"/>
      <c r="IBC2390" s="470"/>
      <c r="IBD2390" s="470"/>
      <c r="IBE2390" s="470"/>
      <c r="IBF2390" s="677"/>
      <c r="IBG2390" s="470"/>
      <c r="IBH2390" s="467"/>
      <c r="IBI2390" s="559"/>
      <c r="IBJ2390" s="467"/>
      <c r="IBK2390" s="467"/>
      <c r="IBL2390" s="467"/>
      <c r="IBM2390" s="467"/>
      <c r="IBN2390" s="467"/>
      <c r="IBO2390" s="467"/>
      <c r="IBP2390" s="467"/>
      <c r="IBQ2390" s="467"/>
      <c r="IBR2390" s="467"/>
      <c r="IBS2390" s="467"/>
      <c r="IBT2390" s="467"/>
      <c r="IBU2390" s="467"/>
      <c r="IBV2390" s="467"/>
      <c r="IBW2390" s="467"/>
      <c r="IBX2390" s="467"/>
      <c r="IBY2390" s="467"/>
      <c r="IBZ2390" s="467"/>
      <c r="ICA2390" s="467"/>
      <c r="ICB2390" s="467"/>
      <c r="ICC2390" s="467"/>
      <c r="ICD2390" s="467"/>
      <c r="ICE2390" s="467"/>
      <c r="ICF2390" s="1055"/>
      <c r="ICG2390" s="695"/>
      <c r="ICH2390" s="696"/>
      <c r="ICI2390" s="696"/>
      <c r="ICJ2390" s="697"/>
      <c r="ICK2390" s="697"/>
      <c r="ICL2390" s="473"/>
      <c r="ICM2390" s="470"/>
      <c r="ICN2390" s="470"/>
      <c r="ICO2390" s="470"/>
      <c r="ICP2390" s="677"/>
      <c r="ICQ2390" s="470"/>
      <c r="ICR2390" s="467"/>
      <c r="ICS2390" s="559"/>
      <c r="ICT2390" s="467"/>
      <c r="ICU2390" s="467"/>
      <c r="ICV2390" s="467"/>
      <c r="ICW2390" s="467"/>
      <c r="ICX2390" s="467"/>
      <c r="ICY2390" s="467"/>
      <c r="ICZ2390" s="467"/>
      <c r="IDA2390" s="467"/>
      <c r="IDB2390" s="467"/>
      <c r="IDC2390" s="467"/>
      <c r="IDD2390" s="467"/>
      <c r="IDE2390" s="467"/>
      <c r="IDF2390" s="467"/>
      <c r="IDG2390" s="467"/>
      <c r="IDH2390" s="467"/>
      <c r="IDI2390" s="467"/>
      <c r="IDJ2390" s="467"/>
      <c r="IDK2390" s="467"/>
      <c r="IDL2390" s="467"/>
      <c r="IDM2390" s="467"/>
      <c r="IDN2390" s="467"/>
      <c r="IDO2390" s="467"/>
      <c r="IDP2390" s="1055"/>
      <c r="IDQ2390" s="695"/>
      <c r="IDR2390" s="696"/>
      <c r="IDS2390" s="696"/>
      <c r="IDT2390" s="697"/>
      <c r="IDU2390" s="697"/>
      <c r="IDV2390" s="473"/>
      <c r="IDW2390" s="470"/>
      <c r="IDX2390" s="470"/>
      <c r="IDY2390" s="470"/>
      <c r="IDZ2390" s="677"/>
      <c r="IEA2390" s="470"/>
      <c r="IEB2390" s="467"/>
      <c r="IEC2390" s="559"/>
      <c r="IED2390" s="467"/>
      <c r="IEE2390" s="467"/>
      <c r="IEF2390" s="467"/>
      <c r="IEG2390" s="467"/>
      <c r="IEH2390" s="467"/>
      <c r="IEI2390" s="467"/>
      <c r="IEJ2390" s="467"/>
      <c r="IEK2390" s="467"/>
      <c r="IEL2390" s="467"/>
      <c r="IEM2390" s="467"/>
      <c r="IEN2390" s="467"/>
      <c r="IEO2390" s="467"/>
      <c r="IEP2390" s="467"/>
      <c r="IEQ2390" s="467"/>
      <c r="IER2390" s="467"/>
      <c r="IES2390" s="467"/>
      <c r="IET2390" s="467"/>
      <c r="IEU2390" s="467"/>
      <c r="IEV2390" s="467"/>
      <c r="IEW2390" s="467"/>
      <c r="IEX2390" s="467"/>
      <c r="IEY2390" s="467"/>
      <c r="IEZ2390" s="1055"/>
      <c r="IFA2390" s="695"/>
      <c r="IFB2390" s="696"/>
      <c r="IFC2390" s="696"/>
      <c r="IFD2390" s="697"/>
      <c r="IFE2390" s="697"/>
      <c r="IFF2390" s="473"/>
      <c r="IFG2390" s="470"/>
      <c r="IFH2390" s="470"/>
      <c r="IFI2390" s="470"/>
      <c r="IFJ2390" s="677"/>
      <c r="IFK2390" s="470"/>
      <c r="IFL2390" s="467"/>
      <c r="IFM2390" s="559"/>
      <c r="IFN2390" s="467"/>
      <c r="IFO2390" s="467"/>
      <c r="IFP2390" s="467"/>
      <c r="IFQ2390" s="467"/>
      <c r="IFR2390" s="467"/>
      <c r="IFS2390" s="467"/>
      <c r="IFT2390" s="467"/>
      <c r="IFU2390" s="467"/>
      <c r="IFV2390" s="467"/>
      <c r="IFW2390" s="467"/>
      <c r="IFX2390" s="467"/>
      <c r="IFY2390" s="467"/>
      <c r="IFZ2390" s="467"/>
      <c r="IGA2390" s="467"/>
      <c r="IGB2390" s="467"/>
      <c r="IGC2390" s="467"/>
      <c r="IGD2390" s="467"/>
      <c r="IGE2390" s="467"/>
      <c r="IGF2390" s="467"/>
      <c r="IGG2390" s="467"/>
      <c r="IGH2390" s="467"/>
      <c r="IGI2390" s="467"/>
      <c r="IGJ2390" s="1055"/>
      <c r="IGK2390" s="695"/>
      <c r="IGL2390" s="696"/>
      <c r="IGM2390" s="696"/>
      <c r="IGN2390" s="697"/>
      <c r="IGO2390" s="697"/>
      <c r="IGP2390" s="473"/>
      <c r="IGQ2390" s="470"/>
      <c r="IGR2390" s="470"/>
      <c r="IGS2390" s="470"/>
      <c r="IGT2390" s="677"/>
      <c r="IGU2390" s="470"/>
      <c r="IGV2390" s="467"/>
      <c r="IGW2390" s="559"/>
      <c r="IGX2390" s="467"/>
      <c r="IGY2390" s="467"/>
      <c r="IGZ2390" s="467"/>
      <c r="IHA2390" s="467"/>
      <c r="IHB2390" s="467"/>
      <c r="IHC2390" s="467"/>
      <c r="IHD2390" s="467"/>
      <c r="IHE2390" s="467"/>
      <c r="IHF2390" s="467"/>
      <c r="IHG2390" s="467"/>
      <c r="IHH2390" s="467"/>
      <c r="IHI2390" s="467"/>
      <c r="IHJ2390" s="467"/>
      <c r="IHK2390" s="467"/>
      <c r="IHL2390" s="467"/>
      <c r="IHM2390" s="467"/>
      <c r="IHN2390" s="467"/>
      <c r="IHO2390" s="467"/>
      <c r="IHP2390" s="467"/>
      <c r="IHQ2390" s="467"/>
      <c r="IHR2390" s="467"/>
      <c r="IHS2390" s="467"/>
      <c r="IHT2390" s="1055"/>
      <c r="IHU2390" s="695"/>
      <c r="IHV2390" s="696"/>
      <c r="IHW2390" s="696"/>
      <c r="IHX2390" s="697"/>
      <c r="IHY2390" s="697"/>
      <c r="IHZ2390" s="473"/>
      <c r="IIA2390" s="470"/>
      <c r="IIB2390" s="470"/>
      <c r="IIC2390" s="470"/>
      <c r="IID2390" s="677"/>
      <c r="IIE2390" s="470"/>
      <c r="IIF2390" s="467"/>
      <c r="IIG2390" s="559"/>
      <c r="IIH2390" s="467"/>
      <c r="III2390" s="467"/>
      <c r="IIJ2390" s="467"/>
      <c r="IIK2390" s="467"/>
      <c r="IIL2390" s="467"/>
      <c r="IIM2390" s="467"/>
      <c r="IIN2390" s="467"/>
      <c r="IIO2390" s="467"/>
      <c r="IIP2390" s="467"/>
      <c r="IIQ2390" s="467"/>
      <c r="IIR2390" s="467"/>
      <c r="IIS2390" s="467"/>
      <c r="IIT2390" s="467"/>
      <c r="IIU2390" s="467"/>
      <c r="IIV2390" s="467"/>
      <c r="IIW2390" s="467"/>
      <c r="IIX2390" s="467"/>
      <c r="IIY2390" s="467"/>
      <c r="IIZ2390" s="467"/>
      <c r="IJA2390" s="467"/>
      <c r="IJB2390" s="467"/>
      <c r="IJC2390" s="467"/>
      <c r="IJD2390" s="1055"/>
      <c r="IJE2390" s="695"/>
      <c r="IJF2390" s="696"/>
      <c r="IJG2390" s="696"/>
      <c r="IJH2390" s="697"/>
      <c r="IJI2390" s="697"/>
      <c r="IJJ2390" s="473"/>
      <c r="IJK2390" s="470"/>
      <c r="IJL2390" s="470"/>
      <c r="IJM2390" s="470"/>
      <c r="IJN2390" s="677"/>
      <c r="IJO2390" s="470"/>
      <c r="IJP2390" s="467"/>
      <c r="IJQ2390" s="559"/>
      <c r="IJR2390" s="467"/>
      <c r="IJS2390" s="467"/>
      <c r="IJT2390" s="467"/>
      <c r="IJU2390" s="467"/>
      <c r="IJV2390" s="467"/>
      <c r="IJW2390" s="467"/>
      <c r="IJX2390" s="467"/>
      <c r="IJY2390" s="467"/>
      <c r="IJZ2390" s="467"/>
      <c r="IKA2390" s="467"/>
      <c r="IKB2390" s="467"/>
      <c r="IKC2390" s="467"/>
      <c r="IKD2390" s="467"/>
      <c r="IKE2390" s="467"/>
      <c r="IKF2390" s="467"/>
      <c r="IKG2390" s="467"/>
      <c r="IKH2390" s="467"/>
      <c r="IKI2390" s="467"/>
      <c r="IKJ2390" s="467"/>
      <c r="IKK2390" s="467"/>
      <c r="IKL2390" s="467"/>
      <c r="IKM2390" s="467"/>
      <c r="IKN2390" s="1055"/>
      <c r="IKO2390" s="695"/>
      <c r="IKP2390" s="696"/>
      <c r="IKQ2390" s="696"/>
      <c r="IKR2390" s="697"/>
      <c r="IKS2390" s="697"/>
      <c r="IKT2390" s="473"/>
      <c r="IKU2390" s="470"/>
      <c r="IKV2390" s="470"/>
      <c r="IKW2390" s="470"/>
      <c r="IKX2390" s="677"/>
      <c r="IKY2390" s="470"/>
      <c r="IKZ2390" s="467"/>
      <c r="ILA2390" s="559"/>
      <c r="ILB2390" s="467"/>
      <c r="ILC2390" s="467"/>
      <c r="ILD2390" s="467"/>
      <c r="ILE2390" s="467"/>
      <c r="ILF2390" s="467"/>
      <c r="ILG2390" s="467"/>
      <c r="ILH2390" s="467"/>
      <c r="ILI2390" s="467"/>
      <c r="ILJ2390" s="467"/>
      <c r="ILK2390" s="467"/>
      <c r="ILL2390" s="467"/>
      <c r="ILM2390" s="467"/>
      <c r="ILN2390" s="467"/>
      <c r="ILO2390" s="467"/>
      <c r="ILP2390" s="467"/>
      <c r="ILQ2390" s="467"/>
      <c r="ILR2390" s="467"/>
      <c r="ILS2390" s="467"/>
      <c r="ILT2390" s="467"/>
      <c r="ILU2390" s="467"/>
      <c r="ILV2390" s="467"/>
      <c r="ILW2390" s="467"/>
      <c r="ILX2390" s="1055"/>
      <c r="ILY2390" s="695"/>
      <c r="ILZ2390" s="696"/>
      <c r="IMA2390" s="696"/>
      <c r="IMB2390" s="697"/>
      <c r="IMC2390" s="697"/>
      <c r="IMD2390" s="473"/>
      <c r="IME2390" s="470"/>
      <c r="IMF2390" s="470"/>
      <c r="IMG2390" s="470"/>
      <c r="IMH2390" s="677"/>
      <c r="IMI2390" s="470"/>
      <c r="IMJ2390" s="467"/>
      <c r="IMK2390" s="559"/>
      <c r="IML2390" s="467"/>
      <c r="IMM2390" s="467"/>
      <c r="IMN2390" s="467"/>
      <c r="IMO2390" s="467"/>
      <c r="IMP2390" s="467"/>
      <c r="IMQ2390" s="467"/>
      <c r="IMR2390" s="467"/>
      <c r="IMS2390" s="467"/>
      <c r="IMT2390" s="467"/>
      <c r="IMU2390" s="467"/>
      <c r="IMV2390" s="467"/>
      <c r="IMW2390" s="467"/>
      <c r="IMX2390" s="467"/>
      <c r="IMY2390" s="467"/>
      <c r="IMZ2390" s="467"/>
      <c r="INA2390" s="467"/>
      <c r="INB2390" s="467"/>
      <c r="INC2390" s="467"/>
      <c r="IND2390" s="467"/>
      <c r="INE2390" s="467"/>
      <c r="INF2390" s="467"/>
      <c r="ING2390" s="467"/>
      <c r="INH2390" s="1055"/>
      <c r="INI2390" s="695"/>
      <c r="INJ2390" s="696"/>
      <c r="INK2390" s="696"/>
      <c r="INL2390" s="697"/>
      <c r="INM2390" s="697"/>
      <c r="INN2390" s="473"/>
      <c r="INO2390" s="470"/>
      <c r="INP2390" s="470"/>
      <c r="INQ2390" s="470"/>
      <c r="INR2390" s="677"/>
      <c r="INS2390" s="470"/>
      <c r="INT2390" s="467"/>
      <c r="INU2390" s="559"/>
      <c r="INV2390" s="467"/>
      <c r="INW2390" s="467"/>
      <c r="INX2390" s="467"/>
      <c r="INY2390" s="467"/>
      <c r="INZ2390" s="467"/>
      <c r="IOA2390" s="467"/>
      <c r="IOB2390" s="467"/>
      <c r="IOC2390" s="467"/>
      <c r="IOD2390" s="467"/>
      <c r="IOE2390" s="467"/>
      <c r="IOF2390" s="467"/>
      <c r="IOG2390" s="467"/>
      <c r="IOH2390" s="467"/>
      <c r="IOI2390" s="467"/>
      <c r="IOJ2390" s="467"/>
      <c r="IOK2390" s="467"/>
      <c r="IOL2390" s="467"/>
      <c r="IOM2390" s="467"/>
      <c r="ION2390" s="467"/>
      <c r="IOO2390" s="467"/>
      <c r="IOP2390" s="467"/>
      <c r="IOQ2390" s="467"/>
      <c r="IOR2390" s="1055"/>
      <c r="IOS2390" s="695"/>
      <c r="IOT2390" s="696"/>
      <c r="IOU2390" s="696"/>
      <c r="IOV2390" s="697"/>
      <c r="IOW2390" s="697"/>
      <c r="IOX2390" s="473"/>
      <c r="IOY2390" s="470"/>
      <c r="IOZ2390" s="470"/>
      <c r="IPA2390" s="470"/>
      <c r="IPB2390" s="677"/>
      <c r="IPC2390" s="470"/>
      <c r="IPD2390" s="467"/>
      <c r="IPE2390" s="559"/>
      <c r="IPF2390" s="467"/>
      <c r="IPG2390" s="467"/>
      <c r="IPH2390" s="467"/>
      <c r="IPI2390" s="467"/>
      <c r="IPJ2390" s="467"/>
      <c r="IPK2390" s="467"/>
      <c r="IPL2390" s="467"/>
      <c r="IPM2390" s="467"/>
      <c r="IPN2390" s="467"/>
      <c r="IPO2390" s="467"/>
      <c r="IPP2390" s="467"/>
      <c r="IPQ2390" s="467"/>
      <c r="IPR2390" s="467"/>
      <c r="IPS2390" s="467"/>
      <c r="IPT2390" s="467"/>
      <c r="IPU2390" s="467"/>
      <c r="IPV2390" s="467"/>
      <c r="IPW2390" s="467"/>
      <c r="IPX2390" s="467"/>
      <c r="IPY2390" s="467"/>
      <c r="IPZ2390" s="467"/>
      <c r="IQA2390" s="467"/>
      <c r="IQB2390" s="1055"/>
      <c r="IQC2390" s="695"/>
      <c r="IQD2390" s="696"/>
      <c r="IQE2390" s="696"/>
      <c r="IQF2390" s="697"/>
      <c r="IQG2390" s="697"/>
      <c r="IQH2390" s="473"/>
      <c r="IQI2390" s="470"/>
      <c r="IQJ2390" s="470"/>
      <c r="IQK2390" s="470"/>
      <c r="IQL2390" s="677"/>
      <c r="IQM2390" s="470"/>
      <c r="IQN2390" s="467"/>
      <c r="IQO2390" s="559"/>
      <c r="IQP2390" s="467"/>
      <c r="IQQ2390" s="467"/>
      <c r="IQR2390" s="467"/>
      <c r="IQS2390" s="467"/>
      <c r="IQT2390" s="467"/>
      <c r="IQU2390" s="467"/>
      <c r="IQV2390" s="467"/>
      <c r="IQW2390" s="467"/>
      <c r="IQX2390" s="467"/>
      <c r="IQY2390" s="467"/>
      <c r="IQZ2390" s="467"/>
      <c r="IRA2390" s="467"/>
      <c r="IRB2390" s="467"/>
      <c r="IRC2390" s="467"/>
      <c r="IRD2390" s="467"/>
      <c r="IRE2390" s="467"/>
      <c r="IRF2390" s="467"/>
      <c r="IRG2390" s="467"/>
      <c r="IRH2390" s="467"/>
      <c r="IRI2390" s="467"/>
      <c r="IRJ2390" s="467"/>
      <c r="IRK2390" s="467"/>
      <c r="IRL2390" s="1055"/>
      <c r="IRM2390" s="695"/>
      <c r="IRN2390" s="696"/>
      <c r="IRO2390" s="696"/>
      <c r="IRP2390" s="697"/>
      <c r="IRQ2390" s="697"/>
      <c r="IRR2390" s="473"/>
      <c r="IRS2390" s="470"/>
      <c r="IRT2390" s="470"/>
      <c r="IRU2390" s="470"/>
      <c r="IRV2390" s="677"/>
      <c r="IRW2390" s="470"/>
      <c r="IRX2390" s="467"/>
      <c r="IRY2390" s="559"/>
      <c r="IRZ2390" s="467"/>
      <c r="ISA2390" s="467"/>
      <c r="ISB2390" s="467"/>
      <c r="ISC2390" s="467"/>
      <c r="ISD2390" s="467"/>
      <c r="ISE2390" s="467"/>
      <c r="ISF2390" s="467"/>
      <c r="ISG2390" s="467"/>
      <c r="ISH2390" s="467"/>
      <c r="ISI2390" s="467"/>
      <c r="ISJ2390" s="467"/>
      <c r="ISK2390" s="467"/>
      <c r="ISL2390" s="467"/>
      <c r="ISM2390" s="467"/>
      <c r="ISN2390" s="467"/>
      <c r="ISO2390" s="467"/>
      <c r="ISP2390" s="467"/>
      <c r="ISQ2390" s="467"/>
      <c r="ISR2390" s="467"/>
      <c r="ISS2390" s="467"/>
      <c r="IST2390" s="467"/>
      <c r="ISU2390" s="467"/>
      <c r="ISV2390" s="1055"/>
      <c r="ISW2390" s="695"/>
      <c r="ISX2390" s="696"/>
      <c r="ISY2390" s="696"/>
      <c r="ISZ2390" s="697"/>
      <c r="ITA2390" s="697"/>
      <c r="ITB2390" s="473"/>
      <c r="ITC2390" s="470"/>
      <c r="ITD2390" s="470"/>
      <c r="ITE2390" s="470"/>
      <c r="ITF2390" s="677"/>
      <c r="ITG2390" s="470"/>
      <c r="ITH2390" s="467"/>
      <c r="ITI2390" s="559"/>
      <c r="ITJ2390" s="467"/>
      <c r="ITK2390" s="467"/>
      <c r="ITL2390" s="467"/>
      <c r="ITM2390" s="467"/>
      <c r="ITN2390" s="467"/>
      <c r="ITO2390" s="467"/>
      <c r="ITP2390" s="467"/>
      <c r="ITQ2390" s="467"/>
      <c r="ITR2390" s="467"/>
      <c r="ITS2390" s="467"/>
      <c r="ITT2390" s="467"/>
      <c r="ITU2390" s="467"/>
      <c r="ITV2390" s="467"/>
      <c r="ITW2390" s="467"/>
      <c r="ITX2390" s="467"/>
      <c r="ITY2390" s="467"/>
      <c r="ITZ2390" s="467"/>
      <c r="IUA2390" s="467"/>
      <c r="IUB2390" s="467"/>
      <c r="IUC2390" s="467"/>
      <c r="IUD2390" s="467"/>
      <c r="IUE2390" s="467"/>
      <c r="IUF2390" s="1055"/>
      <c r="IUG2390" s="695"/>
      <c r="IUH2390" s="696"/>
      <c r="IUI2390" s="696"/>
      <c r="IUJ2390" s="697"/>
      <c r="IUK2390" s="697"/>
      <c r="IUL2390" s="473"/>
      <c r="IUM2390" s="470"/>
      <c r="IUN2390" s="470"/>
      <c r="IUO2390" s="470"/>
      <c r="IUP2390" s="677"/>
      <c r="IUQ2390" s="470"/>
      <c r="IUR2390" s="467"/>
      <c r="IUS2390" s="559"/>
      <c r="IUT2390" s="467"/>
      <c r="IUU2390" s="467"/>
      <c r="IUV2390" s="467"/>
      <c r="IUW2390" s="467"/>
      <c r="IUX2390" s="467"/>
      <c r="IUY2390" s="467"/>
      <c r="IUZ2390" s="467"/>
      <c r="IVA2390" s="467"/>
      <c r="IVB2390" s="467"/>
      <c r="IVC2390" s="467"/>
      <c r="IVD2390" s="467"/>
      <c r="IVE2390" s="467"/>
      <c r="IVF2390" s="467"/>
      <c r="IVG2390" s="467"/>
      <c r="IVH2390" s="467"/>
      <c r="IVI2390" s="467"/>
      <c r="IVJ2390" s="467"/>
      <c r="IVK2390" s="467"/>
      <c r="IVL2390" s="467"/>
      <c r="IVM2390" s="467"/>
      <c r="IVN2390" s="467"/>
      <c r="IVO2390" s="467"/>
      <c r="IVP2390" s="1055"/>
      <c r="IVQ2390" s="695"/>
      <c r="IVR2390" s="696"/>
      <c r="IVS2390" s="696"/>
      <c r="IVT2390" s="697"/>
      <c r="IVU2390" s="697"/>
      <c r="IVV2390" s="473"/>
      <c r="IVW2390" s="470"/>
      <c r="IVX2390" s="470"/>
      <c r="IVY2390" s="470"/>
      <c r="IVZ2390" s="677"/>
      <c r="IWA2390" s="470"/>
      <c r="IWB2390" s="467"/>
      <c r="IWC2390" s="559"/>
      <c r="IWD2390" s="467"/>
      <c r="IWE2390" s="467"/>
      <c r="IWF2390" s="467"/>
      <c r="IWG2390" s="467"/>
      <c r="IWH2390" s="467"/>
      <c r="IWI2390" s="467"/>
      <c r="IWJ2390" s="467"/>
      <c r="IWK2390" s="467"/>
      <c r="IWL2390" s="467"/>
      <c r="IWM2390" s="467"/>
      <c r="IWN2390" s="467"/>
      <c r="IWO2390" s="467"/>
      <c r="IWP2390" s="467"/>
      <c r="IWQ2390" s="467"/>
      <c r="IWR2390" s="467"/>
      <c r="IWS2390" s="467"/>
      <c r="IWT2390" s="467"/>
      <c r="IWU2390" s="467"/>
      <c r="IWV2390" s="467"/>
      <c r="IWW2390" s="467"/>
      <c r="IWX2390" s="467"/>
      <c r="IWY2390" s="467"/>
      <c r="IWZ2390" s="1055"/>
      <c r="IXA2390" s="695"/>
      <c r="IXB2390" s="696"/>
      <c r="IXC2390" s="696"/>
      <c r="IXD2390" s="697"/>
      <c r="IXE2390" s="697"/>
      <c r="IXF2390" s="473"/>
      <c r="IXG2390" s="470"/>
      <c r="IXH2390" s="470"/>
      <c r="IXI2390" s="470"/>
      <c r="IXJ2390" s="677"/>
      <c r="IXK2390" s="470"/>
      <c r="IXL2390" s="467"/>
      <c r="IXM2390" s="559"/>
      <c r="IXN2390" s="467"/>
      <c r="IXO2390" s="467"/>
      <c r="IXP2390" s="467"/>
      <c r="IXQ2390" s="467"/>
      <c r="IXR2390" s="467"/>
      <c r="IXS2390" s="467"/>
      <c r="IXT2390" s="467"/>
      <c r="IXU2390" s="467"/>
      <c r="IXV2390" s="467"/>
      <c r="IXW2390" s="467"/>
      <c r="IXX2390" s="467"/>
      <c r="IXY2390" s="467"/>
      <c r="IXZ2390" s="467"/>
      <c r="IYA2390" s="467"/>
      <c r="IYB2390" s="467"/>
      <c r="IYC2390" s="467"/>
      <c r="IYD2390" s="467"/>
      <c r="IYE2390" s="467"/>
      <c r="IYF2390" s="467"/>
      <c r="IYG2390" s="467"/>
      <c r="IYH2390" s="467"/>
      <c r="IYI2390" s="467"/>
      <c r="IYJ2390" s="1055"/>
      <c r="IYK2390" s="695"/>
      <c r="IYL2390" s="696"/>
      <c r="IYM2390" s="696"/>
      <c r="IYN2390" s="697"/>
      <c r="IYO2390" s="697"/>
      <c r="IYP2390" s="473"/>
      <c r="IYQ2390" s="470"/>
      <c r="IYR2390" s="470"/>
      <c r="IYS2390" s="470"/>
      <c r="IYT2390" s="677"/>
      <c r="IYU2390" s="470"/>
      <c r="IYV2390" s="467"/>
      <c r="IYW2390" s="559"/>
      <c r="IYX2390" s="467"/>
      <c r="IYY2390" s="467"/>
      <c r="IYZ2390" s="467"/>
      <c r="IZA2390" s="467"/>
      <c r="IZB2390" s="467"/>
      <c r="IZC2390" s="467"/>
      <c r="IZD2390" s="467"/>
      <c r="IZE2390" s="467"/>
      <c r="IZF2390" s="467"/>
      <c r="IZG2390" s="467"/>
      <c r="IZH2390" s="467"/>
      <c r="IZI2390" s="467"/>
      <c r="IZJ2390" s="467"/>
      <c r="IZK2390" s="467"/>
      <c r="IZL2390" s="467"/>
      <c r="IZM2390" s="467"/>
      <c r="IZN2390" s="467"/>
      <c r="IZO2390" s="467"/>
      <c r="IZP2390" s="467"/>
      <c r="IZQ2390" s="467"/>
      <c r="IZR2390" s="467"/>
      <c r="IZS2390" s="467"/>
      <c r="IZT2390" s="1055"/>
      <c r="IZU2390" s="695"/>
      <c r="IZV2390" s="696"/>
      <c r="IZW2390" s="696"/>
      <c r="IZX2390" s="697"/>
      <c r="IZY2390" s="697"/>
      <c r="IZZ2390" s="473"/>
      <c r="JAA2390" s="470"/>
      <c r="JAB2390" s="470"/>
      <c r="JAC2390" s="470"/>
      <c r="JAD2390" s="677"/>
      <c r="JAE2390" s="470"/>
      <c r="JAF2390" s="467"/>
      <c r="JAG2390" s="559"/>
      <c r="JAH2390" s="467"/>
      <c r="JAI2390" s="467"/>
      <c r="JAJ2390" s="467"/>
      <c r="JAK2390" s="467"/>
      <c r="JAL2390" s="467"/>
      <c r="JAM2390" s="467"/>
      <c r="JAN2390" s="467"/>
      <c r="JAO2390" s="467"/>
      <c r="JAP2390" s="467"/>
      <c r="JAQ2390" s="467"/>
      <c r="JAR2390" s="467"/>
      <c r="JAS2390" s="467"/>
      <c r="JAT2390" s="467"/>
      <c r="JAU2390" s="467"/>
      <c r="JAV2390" s="467"/>
      <c r="JAW2390" s="467"/>
      <c r="JAX2390" s="467"/>
      <c r="JAY2390" s="467"/>
      <c r="JAZ2390" s="467"/>
      <c r="JBA2390" s="467"/>
      <c r="JBB2390" s="467"/>
      <c r="JBC2390" s="467"/>
      <c r="JBD2390" s="1055"/>
      <c r="JBE2390" s="695"/>
      <c r="JBF2390" s="696"/>
      <c r="JBG2390" s="696"/>
      <c r="JBH2390" s="697"/>
      <c r="JBI2390" s="697"/>
      <c r="JBJ2390" s="473"/>
      <c r="JBK2390" s="470"/>
      <c r="JBL2390" s="470"/>
      <c r="JBM2390" s="470"/>
      <c r="JBN2390" s="677"/>
      <c r="JBO2390" s="470"/>
      <c r="JBP2390" s="467"/>
      <c r="JBQ2390" s="559"/>
      <c r="JBR2390" s="467"/>
      <c r="JBS2390" s="467"/>
      <c r="JBT2390" s="467"/>
      <c r="JBU2390" s="467"/>
      <c r="JBV2390" s="467"/>
      <c r="JBW2390" s="467"/>
      <c r="JBX2390" s="467"/>
      <c r="JBY2390" s="467"/>
      <c r="JBZ2390" s="467"/>
      <c r="JCA2390" s="467"/>
      <c r="JCB2390" s="467"/>
      <c r="JCC2390" s="467"/>
      <c r="JCD2390" s="467"/>
      <c r="JCE2390" s="467"/>
      <c r="JCF2390" s="467"/>
      <c r="JCG2390" s="467"/>
      <c r="JCH2390" s="467"/>
      <c r="JCI2390" s="467"/>
      <c r="JCJ2390" s="467"/>
      <c r="JCK2390" s="467"/>
      <c r="JCL2390" s="467"/>
      <c r="JCM2390" s="467"/>
      <c r="JCN2390" s="1055"/>
      <c r="JCO2390" s="695"/>
      <c r="JCP2390" s="696"/>
      <c r="JCQ2390" s="696"/>
      <c r="JCR2390" s="697"/>
      <c r="JCS2390" s="697"/>
      <c r="JCT2390" s="473"/>
      <c r="JCU2390" s="470"/>
      <c r="JCV2390" s="470"/>
      <c r="JCW2390" s="470"/>
      <c r="JCX2390" s="677"/>
      <c r="JCY2390" s="470"/>
      <c r="JCZ2390" s="467"/>
      <c r="JDA2390" s="559"/>
      <c r="JDB2390" s="467"/>
      <c r="JDC2390" s="467"/>
      <c r="JDD2390" s="467"/>
      <c r="JDE2390" s="467"/>
      <c r="JDF2390" s="467"/>
      <c r="JDG2390" s="467"/>
      <c r="JDH2390" s="467"/>
      <c r="JDI2390" s="467"/>
      <c r="JDJ2390" s="467"/>
      <c r="JDK2390" s="467"/>
      <c r="JDL2390" s="467"/>
      <c r="JDM2390" s="467"/>
      <c r="JDN2390" s="467"/>
      <c r="JDO2390" s="467"/>
      <c r="JDP2390" s="467"/>
      <c r="JDQ2390" s="467"/>
      <c r="JDR2390" s="467"/>
      <c r="JDS2390" s="467"/>
      <c r="JDT2390" s="467"/>
      <c r="JDU2390" s="467"/>
      <c r="JDV2390" s="467"/>
      <c r="JDW2390" s="467"/>
      <c r="JDX2390" s="1055"/>
      <c r="JDY2390" s="695"/>
      <c r="JDZ2390" s="696"/>
      <c r="JEA2390" s="696"/>
      <c r="JEB2390" s="697"/>
      <c r="JEC2390" s="697"/>
      <c r="JED2390" s="473"/>
      <c r="JEE2390" s="470"/>
      <c r="JEF2390" s="470"/>
      <c r="JEG2390" s="470"/>
      <c r="JEH2390" s="677"/>
      <c r="JEI2390" s="470"/>
      <c r="JEJ2390" s="467"/>
      <c r="JEK2390" s="559"/>
      <c r="JEL2390" s="467"/>
      <c r="JEM2390" s="467"/>
      <c r="JEN2390" s="467"/>
      <c r="JEO2390" s="467"/>
      <c r="JEP2390" s="467"/>
      <c r="JEQ2390" s="467"/>
      <c r="JER2390" s="467"/>
      <c r="JES2390" s="467"/>
      <c r="JET2390" s="467"/>
      <c r="JEU2390" s="467"/>
      <c r="JEV2390" s="467"/>
      <c r="JEW2390" s="467"/>
      <c r="JEX2390" s="467"/>
      <c r="JEY2390" s="467"/>
      <c r="JEZ2390" s="467"/>
      <c r="JFA2390" s="467"/>
      <c r="JFB2390" s="467"/>
      <c r="JFC2390" s="467"/>
      <c r="JFD2390" s="467"/>
      <c r="JFE2390" s="467"/>
      <c r="JFF2390" s="467"/>
      <c r="JFG2390" s="467"/>
      <c r="JFH2390" s="1055"/>
      <c r="JFI2390" s="695"/>
      <c r="JFJ2390" s="696"/>
      <c r="JFK2390" s="696"/>
      <c r="JFL2390" s="697"/>
      <c r="JFM2390" s="697"/>
      <c r="JFN2390" s="473"/>
      <c r="JFO2390" s="470"/>
      <c r="JFP2390" s="470"/>
      <c r="JFQ2390" s="470"/>
      <c r="JFR2390" s="677"/>
      <c r="JFS2390" s="470"/>
      <c r="JFT2390" s="467"/>
      <c r="JFU2390" s="559"/>
      <c r="JFV2390" s="467"/>
      <c r="JFW2390" s="467"/>
      <c r="JFX2390" s="467"/>
      <c r="JFY2390" s="467"/>
      <c r="JFZ2390" s="467"/>
      <c r="JGA2390" s="467"/>
      <c r="JGB2390" s="467"/>
      <c r="JGC2390" s="467"/>
      <c r="JGD2390" s="467"/>
      <c r="JGE2390" s="467"/>
      <c r="JGF2390" s="467"/>
      <c r="JGG2390" s="467"/>
      <c r="JGH2390" s="467"/>
      <c r="JGI2390" s="467"/>
      <c r="JGJ2390" s="467"/>
      <c r="JGK2390" s="467"/>
      <c r="JGL2390" s="467"/>
      <c r="JGM2390" s="467"/>
      <c r="JGN2390" s="467"/>
      <c r="JGO2390" s="467"/>
      <c r="JGP2390" s="467"/>
      <c r="JGQ2390" s="467"/>
      <c r="JGR2390" s="1055"/>
      <c r="JGS2390" s="695"/>
      <c r="JGT2390" s="696"/>
      <c r="JGU2390" s="696"/>
      <c r="JGV2390" s="697"/>
      <c r="JGW2390" s="697"/>
      <c r="JGX2390" s="473"/>
      <c r="JGY2390" s="470"/>
      <c r="JGZ2390" s="470"/>
      <c r="JHA2390" s="470"/>
      <c r="JHB2390" s="677"/>
      <c r="JHC2390" s="470"/>
      <c r="JHD2390" s="467"/>
      <c r="JHE2390" s="559"/>
      <c r="JHF2390" s="467"/>
      <c r="JHG2390" s="467"/>
      <c r="JHH2390" s="467"/>
      <c r="JHI2390" s="467"/>
      <c r="JHJ2390" s="467"/>
      <c r="JHK2390" s="467"/>
      <c r="JHL2390" s="467"/>
      <c r="JHM2390" s="467"/>
      <c r="JHN2390" s="467"/>
      <c r="JHO2390" s="467"/>
      <c r="JHP2390" s="467"/>
      <c r="JHQ2390" s="467"/>
      <c r="JHR2390" s="467"/>
      <c r="JHS2390" s="467"/>
      <c r="JHT2390" s="467"/>
      <c r="JHU2390" s="467"/>
      <c r="JHV2390" s="467"/>
      <c r="JHW2390" s="467"/>
      <c r="JHX2390" s="467"/>
      <c r="JHY2390" s="467"/>
      <c r="JHZ2390" s="467"/>
      <c r="JIA2390" s="467"/>
      <c r="JIB2390" s="1055"/>
      <c r="JIC2390" s="695"/>
      <c r="JID2390" s="696"/>
      <c r="JIE2390" s="696"/>
      <c r="JIF2390" s="697"/>
      <c r="JIG2390" s="697"/>
      <c r="JIH2390" s="473"/>
      <c r="JII2390" s="470"/>
      <c r="JIJ2390" s="470"/>
      <c r="JIK2390" s="470"/>
      <c r="JIL2390" s="677"/>
      <c r="JIM2390" s="470"/>
      <c r="JIN2390" s="467"/>
      <c r="JIO2390" s="559"/>
      <c r="JIP2390" s="467"/>
      <c r="JIQ2390" s="467"/>
      <c r="JIR2390" s="467"/>
      <c r="JIS2390" s="467"/>
      <c r="JIT2390" s="467"/>
      <c r="JIU2390" s="467"/>
      <c r="JIV2390" s="467"/>
      <c r="JIW2390" s="467"/>
      <c r="JIX2390" s="467"/>
      <c r="JIY2390" s="467"/>
      <c r="JIZ2390" s="467"/>
      <c r="JJA2390" s="467"/>
      <c r="JJB2390" s="467"/>
      <c r="JJC2390" s="467"/>
      <c r="JJD2390" s="467"/>
      <c r="JJE2390" s="467"/>
      <c r="JJF2390" s="467"/>
      <c r="JJG2390" s="467"/>
      <c r="JJH2390" s="467"/>
      <c r="JJI2390" s="467"/>
      <c r="JJJ2390" s="467"/>
      <c r="JJK2390" s="467"/>
      <c r="JJL2390" s="1055"/>
      <c r="JJM2390" s="695"/>
      <c r="JJN2390" s="696"/>
      <c r="JJO2390" s="696"/>
      <c r="JJP2390" s="697"/>
      <c r="JJQ2390" s="697"/>
      <c r="JJR2390" s="473"/>
      <c r="JJS2390" s="470"/>
      <c r="JJT2390" s="470"/>
      <c r="JJU2390" s="470"/>
      <c r="JJV2390" s="677"/>
      <c r="JJW2390" s="470"/>
      <c r="JJX2390" s="467"/>
      <c r="JJY2390" s="559"/>
      <c r="JJZ2390" s="467"/>
      <c r="JKA2390" s="467"/>
      <c r="JKB2390" s="467"/>
      <c r="JKC2390" s="467"/>
      <c r="JKD2390" s="467"/>
      <c r="JKE2390" s="467"/>
      <c r="JKF2390" s="467"/>
      <c r="JKG2390" s="467"/>
      <c r="JKH2390" s="467"/>
      <c r="JKI2390" s="467"/>
      <c r="JKJ2390" s="467"/>
      <c r="JKK2390" s="467"/>
      <c r="JKL2390" s="467"/>
      <c r="JKM2390" s="467"/>
      <c r="JKN2390" s="467"/>
      <c r="JKO2390" s="467"/>
      <c r="JKP2390" s="467"/>
      <c r="JKQ2390" s="467"/>
      <c r="JKR2390" s="467"/>
      <c r="JKS2390" s="467"/>
      <c r="JKT2390" s="467"/>
      <c r="JKU2390" s="467"/>
      <c r="JKV2390" s="1055"/>
      <c r="JKW2390" s="695"/>
      <c r="JKX2390" s="696"/>
      <c r="JKY2390" s="696"/>
      <c r="JKZ2390" s="697"/>
      <c r="JLA2390" s="697"/>
      <c r="JLB2390" s="473"/>
      <c r="JLC2390" s="470"/>
      <c r="JLD2390" s="470"/>
      <c r="JLE2390" s="470"/>
      <c r="JLF2390" s="677"/>
      <c r="JLG2390" s="470"/>
      <c r="JLH2390" s="467"/>
      <c r="JLI2390" s="559"/>
      <c r="JLJ2390" s="467"/>
      <c r="JLK2390" s="467"/>
      <c r="JLL2390" s="467"/>
      <c r="JLM2390" s="467"/>
      <c r="JLN2390" s="467"/>
      <c r="JLO2390" s="467"/>
      <c r="JLP2390" s="467"/>
      <c r="JLQ2390" s="467"/>
      <c r="JLR2390" s="467"/>
      <c r="JLS2390" s="467"/>
      <c r="JLT2390" s="467"/>
      <c r="JLU2390" s="467"/>
      <c r="JLV2390" s="467"/>
      <c r="JLW2390" s="467"/>
      <c r="JLX2390" s="467"/>
      <c r="JLY2390" s="467"/>
      <c r="JLZ2390" s="467"/>
      <c r="JMA2390" s="467"/>
      <c r="JMB2390" s="467"/>
      <c r="JMC2390" s="467"/>
      <c r="JMD2390" s="467"/>
      <c r="JME2390" s="467"/>
      <c r="JMF2390" s="1055"/>
      <c r="JMG2390" s="695"/>
      <c r="JMH2390" s="696"/>
      <c r="JMI2390" s="696"/>
      <c r="JMJ2390" s="697"/>
      <c r="JMK2390" s="697"/>
      <c r="JML2390" s="473"/>
      <c r="JMM2390" s="470"/>
      <c r="JMN2390" s="470"/>
      <c r="JMO2390" s="470"/>
      <c r="JMP2390" s="677"/>
      <c r="JMQ2390" s="470"/>
      <c r="JMR2390" s="467"/>
      <c r="JMS2390" s="559"/>
      <c r="JMT2390" s="467"/>
      <c r="JMU2390" s="467"/>
      <c r="JMV2390" s="467"/>
      <c r="JMW2390" s="467"/>
      <c r="JMX2390" s="467"/>
      <c r="JMY2390" s="467"/>
      <c r="JMZ2390" s="467"/>
      <c r="JNA2390" s="467"/>
      <c r="JNB2390" s="467"/>
      <c r="JNC2390" s="467"/>
      <c r="JND2390" s="467"/>
      <c r="JNE2390" s="467"/>
      <c r="JNF2390" s="467"/>
      <c r="JNG2390" s="467"/>
      <c r="JNH2390" s="467"/>
      <c r="JNI2390" s="467"/>
      <c r="JNJ2390" s="467"/>
      <c r="JNK2390" s="467"/>
      <c r="JNL2390" s="467"/>
      <c r="JNM2390" s="467"/>
      <c r="JNN2390" s="467"/>
      <c r="JNO2390" s="467"/>
      <c r="JNP2390" s="1055"/>
      <c r="JNQ2390" s="695"/>
      <c r="JNR2390" s="696"/>
      <c r="JNS2390" s="696"/>
      <c r="JNT2390" s="697"/>
      <c r="JNU2390" s="697"/>
      <c r="JNV2390" s="473"/>
      <c r="JNW2390" s="470"/>
      <c r="JNX2390" s="470"/>
      <c r="JNY2390" s="470"/>
      <c r="JNZ2390" s="677"/>
      <c r="JOA2390" s="470"/>
      <c r="JOB2390" s="467"/>
      <c r="JOC2390" s="559"/>
      <c r="JOD2390" s="467"/>
      <c r="JOE2390" s="467"/>
      <c r="JOF2390" s="467"/>
      <c r="JOG2390" s="467"/>
      <c r="JOH2390" s="467"/>
      <c r="JOI2390" s="467"/>
      <c r="JOJ2390" s="467"/>
      <c r="JOK2390" s="467"/>
      <c r="JOL2390" s="467"/>
      <c r="JOM2390" s="467"/>
      <c r="JON2390" s="467"/>
      <c r="JOO2390" s="467"/>
      <c r="JOP2390" s="467"/>
      <c r="JOQ2390" s="467"/>
      <c r="JOR2390" s="467"/>
      <c r="JOS2390" s="467"/>
      <c r="JOT2390" s="467"/>
      <c r="JOU2390" s="467"/>
      <c r="JOV2390" s="467"/>
      <c r="JOW2390" s="467"/>
      <c r="JOX2390" s="467"/>
      <c r="JOY2390" s="467"/>
      <c r="JOZ2390" s="1055"/>
      <c r="JPA2390" s="695"/>
      <c r="JPB2390" s="696"/>
      <c r="JPC2390" s="696"/>
      <c r="JPD2390" s="697"/>
      <c r="JPE2390" s="697"/>
      <c r="JPF2390" s="473"/>
      <c r="JPG2390" s="470"/>
      <c r="JPH2390" s="470"/>
      <c r="JPI2390" s="470"/>
      <c r="JPJ2390" s="677"/>
      <c r="JPK2390" s="470"/>
      <c r="JPL2390" s="467"/>
      <c r="JPM2390" s="559"/>
      <c r="JPN2390" s="467"/>
      <c r="JPO2390" s="467"/>
      <c r="JPP2390" s="467"/>
      <c r="JPQ2390" s="467"/>
      <c r="JPR2390" s="467"/>
      <c r="JPS2390" s="467"/>
      <c r="JPT2390" s="467"/>
      <c r="JPU2390" s="467"/>
      <c r="JPV2390" s="467"/>
      <c r="JPW2390" s="467"/>
      <c r="JPX2390" s="467"/>
      <c r="JPY2390" s="467"/>
      <c r="JPZ2390" s="467"/>
      <c r="JQA2390" s="467"/>
      <c r="JQB2390" s="467"/>
      <c r="JQC2390" s="467"/>
      <c r="JQD2390" s="467"/>
      <c r="JQE2390" s="467"/>
      <c r="JQF2390" s="467"/>
      <c r="JQG2390" s="467"/>
      <c r="JQH2390" s="467"/>
      <c r="JQI2390" s="467"/>
      <c r="JQJ2390" s="1055"/>
      <c r="JQK2390" s="695"/>
      <c r="JQL2390" s="696"/>
      <c r="JQM2390" s="696"/>
      <c r="JQN2390" s="697"/>
      <c r="JQO2390" s="697"/>
      <c r="JQP2390" s="473"/>
      <c r="JQQ2390" s="470"/>
      <c r="JQR2390" s="470"/>
      <c r="JQS2390" s="470"/>
      <c r="JQT2390" s="677"/>
      <c r="JQU2390" s="470"/>
      <c r="JQV2390" s="467"/>
      <c r="JQW2390" s="559"/>
      <c r="JQX2390" s="467"/>
      <c r="JQY2390" s="467"/>
      <c r="JQZ2390" s="467"/>
      <c r="JRA2390" s="467"/>
      <c r="JRB2390" s="467"/>
      <c r="JRC2390" s="467"/>
      <c r="JRD2390" s="467"/>
      <c r="JRE2390" s="467"/>
      <c r="JRF2390" s="467"/>
      <c r="JRG2390" s="467"/>
      <c r="JRH2390" s="467"/>
      <c r="JRI2390" s="467"/>
      <c r="JRJ2390" s="467"/>
      <c r="JRK2390" s="467"/>
      <c r="JRL2390" s="467"/>
      <c r="JRM2390" s="467"/>
      <c r="JRN2390" s="467"/>
      <c r="JRO2390" s="467"/>
      <c r="JRP2390" s="467"/>
      <c r="JRQ2390" s="467"/>
      <c r="JRR2390" s="467"/>
      <c r="JRS2390" s="467"/>
      <c r="JRT2390" s="1055"/>
      <c r="JRU2390" s="695"/>
      <c r="JRV2390" s="696"/>
      <c r="JRW2390" s="696"/>
      <c r="JRX2390" s="697"/>
      <c r="JRY2390" s="697"/>
      <c r="JRZ2390" s="473"/>
      <c r="JSA2390" s="470"/>
      <c r="JSB2390" s="470"/>
      <c r="JSC2390" s="470"/>
      <c r="JSD2390" s="677"/>
      <c r="JSE2390" s="470"/>
      <c r="JSF2390" s="467"/>
      <c r="JSG2390" s="559"/>
      <c r="JSH2390" s="467"/>
      <c r="JSI2390" s="467"/>
      <c r="JSJ2390" s="467"/>
      <c r="JSK2390" s="467"/>
      <c r="JSL2390" s="467"/>
      <c r="JSM2390" s="467"/>
      <c r="JSN2390" s="467"/>
      <c r="JSO2390" s="467"/>
      <c r="JSP2390" s="467"/>
      <c r="JSQ2390" s="467"/>
      <c r="JSR2390" s="467"/>
      <c r="JSS2390" s="467"/>
      <c r="JST2390" s="467"/>
      <c r="JSU2390" s="467"/>
      <c r="JSV2390" s="467"/>
      <c r="JSW2390" s="467"/>
      <c r="JSX2390" s="467"/>
      <c r="JSY2390" s="467"/>
      <c r="JSZ2390" s="467"/>
      <c r="JTA2390" s="467"/>
      <c r="JTB2390" s="467"/>
      <c r="JTC2390" s="467"/>
      <c r="JTD2390" s="1055"/>
      <c r="JTE2390" s="695"/>
      <c r="JTF2390" s="696"/>
      <c r="JTG2390" s="696"/>
      <c r="JTH2390" s="697"/>
      <c r="JTI2390" s="697"/>
      <c r="JTJ2390" s="473"/>
      <c r="JTK2390" s="470"/>
      <c r="JTL2390" s="470"/>
      <c r="JTM2390" s="470"/>
      <c r="JTN2390" s="677"/>
      <c r="JTO2390" s="470"/>
      <c r="JTP2390" s="467"/>
      <c r="JTQ2390" s="559"/>
      <c r="JTR2390" s="467"/>
      <c r="JTS2390" s="467"/>
      <c r="JTT2390" s="467"/>
      <c r="JTU2390" s="467"/>
      <c r="JTV2390" s="467"/>
      <c r="JTW2390" s="467"/>
      <c r="JTX2390" s="467"/>
      <c r="JTY2390" s="467"/>
      <c r="JTZ2390" s="467"/>
      <c r="JUA2390" s="467"/>
      <c r="JUB2390" s="467"/>
      <c r="JUC2390" s="467"/>
      <c r="JUD2390" s="467"/>
      <c r="JUE2390" s="467"/>
      <c r="JUF2390" s="467"/>
      <c r="JUG2390" s="467"/>
      <c r="JUH2390" s="467"/>
      <c r="JUI2390" s="467"/>
      <c r="JUJ2390" s="467"/>
      <c r="JUK2390" s="467"/>
      <c r="JUL2390" s="467"/>
      <c r="JUM2390" s="467"/>
      <c r="JUN2390" s="1055"/>
      <c r="JUO2390" s="695"/>
      <c r="JUP2390" s="696"/>
      <c r="JUQ2390" s="696"/>
      <c r="JUR2390" s="697"/>
      <c r="JUS2390" s="697"/>
      <c r="JUT2390" s="473"/>
      <c r="JUU2390" s="470"/>
      <c r="JUV2390" s="470"/>
      <c r="JUW2390" s="470"/>
      <c r="JUX2390" s="677"/>
      <c r="JUY2390" s="470"/>
      <c r="JUZ2390" s="467"/>
      <c r="JVA2390" s="559"/>
      <c r="JVB2390" s="467"/>
      <c r="JVC2390" s="467"/>
      <c r="JVD2390" s="467"/>
      <c r="JVE2390" s="467"/>
      <c r="JVF2390" s="467"/>
      <c r="JVG2390" s="467"/>
      <c r="JVH2390" s="467"/>
      <c r="JVI2390" s="467"/>
      <c r="JVJ2390" s="467"/>
      <c r="JVK2390" s="467"/>
      <c r="JVL2390" s="467"/>
      <c r="JVM2390" s="467"/>
      <c r="JVN2390" s="467"/>
      <c r="JVO2390" s="467"/>
      <c r="JVP2390" s="467"/>
      <c r="JVQ2390" s="467"/>
      <c r="JVR2390" s="467"/>
      <c r="JVS2390" s="467"/>
      <c r="JVT2390" s="467"/>
      <c r="JVU2390" s="467"/>
      <c r="JVV2390" s="467"/>
      <c r="JVW2390" s="467"/>
      <c r="JVX2390" s="1055"/>
      <c r="JVY2390" s="695"/>
      <c r="JVZ2390" s="696"/>
      <c r="JWA2390" s="696"/>
      <c r="JWB2390" s="697"/>
      <c r="JWC2390" s="697"/>
      <c r="JWD2390" s="473"/>
      <c r="JWE2390" s="470"/>
      <c r="JWF2390" s="470"/>
      <c r="JWG2390" s="470"/>
      <c r="JWH2390" s="677"/>
      <c r="JWI2390" s="470"/>
      <c r="JWJ2390" s="467"/>
      <c r="JWK2390" s="559"/>
      <c r="JWL2390" s="467"/>
      <c r="JWM2390" s="467"/>
      <c r="JWN2390" s="467"/>
      <c r="JWO2390" s="467"/>
      <c r="JWP2390" s="467"/>
      <c r="JWQ2390" s="467"/>
      <c r="JWR2390" s="467"/>
      <c r="JWS2390" s="467"/>
      <c r="JWT2390" s="467"/>
      <c r="JWU2390" s="467"/>
      <c r="JWV2390" s="467"/>
      <c r="JWW2390" s="467"/>
      <c r="JWX2390" s="467"/>
      <c r="JWY2390" s="467"/>
      <c r="JWZ2390" s="467"/>
      <c r="JXA2390" s="467"/>
      <c r="JXB2390" s="467"/>
      <c r="JXC2390" s="467"/>
      <c r="JXD2390" s="467"/>
      <c r="JXE2390" s="467"/>
      <c r="JXF2390" s="467"/>
      <c r="JXG2390" s="467"/>
      <c r="JXH2390" s="1055"/>
      <c r="JXI2390" s="695"/>
      <c r="JXJ2390" s="696"/>
      <c r="JXK2390" s="696"/>
      <c r="JXL2390" s="697"/>
      <c r="JXM2390" s="697"/>
      <c r="JXN2390" s="473"/>
      <c r="JXO2390" s="470"/>
      <c r="JXP2390" s="470"/>
      <c r="JXQ2390" s="470"/>
      <c r="JXR2390" s="677"/>
      <c r="JXS2390" s="470"/>
      <c r="JXT2390" s="467"/>
      <c r="JXU2390" s="559"/>
      <c r="JXV2390" s="467"/>
      <c r="JXW2390" s="467"/>
      <c r="JXX2390" s="467"/>
      <c r="JXY2390" s="467"/>
      <c r="JXZ2390" s="467"/>
      <c r="JYA2390" s="467"/>
      <c r="JYB2390" s="467"/>
      <c r="JYC2390" s="467"/>
      <c r="JYD2390" s="467"/>
      <c r="JYE2390" s="467"/>
      <c r="JYF2390" s="467"/>
      <c r="JYG2390" s="467"/>
      <c r="JYH2390" s="467"/>
      <c r="JYI2390" s="467"/>
      <c r="JYJ2390" s="467"/>
      <c r="JYK2390" s="467"/>
      <c r="JYL2390" s="467"/>
      <c r="JYM2390" s="467"/>
      <c r="JYN2390" s="467"/>
      <c r="JYO2390" s="467"/>
      <c r="JYP2390" s="467"/>
      <c r="JYQ2390" s="467"/>
      <c r="JYR2390" s="1055"/>
      <c r="JYS2390" s="695"/>
      <c r="JYT2390" s="696"/>
      <c r="JYU2390" s="696"/>
      <c r="JYV2390" s="697"/>
      <c r="JYW2390" s="697"/>
      <c r="JYX2390" s="473"/>
      <c r="JYY2390" s="470"/>
      <c r="JYZ2390" s="470"/>
      <c r="JZA2390" s="470"/>
      <c r="JZB2390" s="677"/>
      <c r="JZC2390" s="470"/>
      <c r="JZD2390" s="467"/>
      <c r="JZE2390" s="559"/>
      <c r="JZF2390" s="467"/>
      <c r="JZG2390" s="467"/>
      <c r="JZH2390" s="467"/>
      <c r="JZI2390" s="467"/>
      <c r="JZJ2390" s="467"/>
      <c r="JZK2390" s="467"/>
      <c r="JZL2390" s="467"/>
      <c r="JZM2390" s="467"/>
      <c r="JZN2390" s="467"/>
      <c r="JZO2390" s="467"/>
      <c r="JZP2390" s="467"/>
      <c r="JZQ2390" s="467"/>
      <c r="JZR2390" s="467"/>
      <c r="JZS2390" s="467"/>
      <c r="JZT2390" s="467"/>
      <c r="JZU2390" s="467"/>
      <c r="JZV2390" s="467"/>
      <c r="JZW2390" s="467"/>
      <c r="JZX2390" s="467"/>
      <c r="JZY2390" s="467"/>
      <c r="JZZ2390" s="467"/>
      <c r="KAA2390" s="467"/>
      <c r="KAB2390" s="1055"/>
      <c r="KAC2390" s="695"/>
      <c r="KAD2390" s="696"/>
      <c r="KAE2390" s="696"/>
      <c r="KAF2390" s="697"/>
      <c r="KAG2390" s="697"/>
      <c r="KAH2390" s="473"/>
      <c r="KAI2390" s="470"/>
      <c r="KAJ2390" s="470"/>
      <c r="KAK2390" s="470"/>
      <c r="KAL2390" s="677"/>
      <c r="KAM2390" s="470"/>
      <c r="KAN2390" s="467"/>
      <c r="KAO2390" s="559"/>
      <c r="KAP2390" s="467"/>
      <c r="KAQ2390" s="467"/>
      <c r="KAR2390" s="467"/>
      <c r="KAS2390" s="467"/>
      <c r="KAT2390" s="467"/>
      <c r="KAU2390" s="467"/>
      <c r="KAV2390" s="467"/>
      <c r="KAW2390" s="467"/>
      <c r="KAX2390" s="467"/>
      <c r="KAY2390" s="467"/>
      <c r="KAZ2390" s="467"/>
      <c r="KBA2390" s="467"/>
      <c r="KBB2390" s="467"/>
      <c r="KBC2390" s="467"/>
      <c r="KBD2390" s="467"/>
      <c r="KBE2390" s="467"/>
      <c r="KBF2390" s="467"/>
      <c r="KBG2390" s="467"/>
      <c r="KBH2390" s="467"/>
      <c r="KBI2390" s="467"/>
      <c r="KBJ2390" s="467"/>
      <c r="KBK2390" s="467"/>
      <c r="KBL2390" s="1055"/>
      <c r="KBM2390" s="695"/>
      <c r="KBN2390" s="696"/>
      <c r="KBO2390" s="696"/>
      <c r="KBP2390" s="697"/>
      <c r="KBQ2390" s="697"/>
      <c r="KBR2390" s="473"/>
      <c r="KBS2390" s="470"/>
      <c r="KBT2390" s="470"/>
      <c r="KBU2390" s="470"/>
      <c r="KBV2390" s="677"/>
      <c r="KBW2390" s="470"/>
      <c r="KBX2390" s="467"/>
      <c r="KBY2390" s="559"/>
      <c r="KBZ2390" s="467"/>
      <c r="KCA2390" s="467"/>
      <c r="KCB2390" s="467"/>
      <c r="KCC2390" s="467"/>
      <c r="KCD2390" s="467"/>
      <c r="KCE2390" s="467"/>
      <c r="KCF2390" s="467"/>
      <c r="KCG2390" s="467"/>
      <c r="KCH2390" s="467"/>
      <c r="KCI2390" s="467"/>
      <c r="KCJ2390" s="467"/>
      <c r="KCK2390" s="467"/>
      <c r="KCL2390" s="467"/>
      <c r="KCM2390" s="467"/>
      <c r="KCN2390" s="467"/>
      <c r="KCO2390" s="467"/>
      <c r="KCP2390" s="467"/>
      <c r="KCQ2390" s="467"/>
      <c r="KCR2390" s="467"/>
      <c r="KCS2390" s="467"/>
      <c r="KCT2390" s="467"/>
      <c r="KCU2390" s="467"/>
      <c r="KCV2390" s="1055"/>
      <c r="KCW2390" s="695"/>
      <c r="KCX2390" s="696"/>
      <c r="KCY2390" s="696"/>
      <c r="KCZ2390" s="697"/>
      <c r="KDA2390" s="697"/>
      <c r="KDB2390" s="473"/>
      <c r="KDC2390" s="470"/>
      <c r="KDD2390" s="470"/>
      <c r="KDE2390" s="470"/>
      <c r="KDF2390" s="677"/>
      <c r="KDG2390" s="470"/>
      <c r="KDH2390" s="467"/>
      <c r="KDI2390" s="559"/>
      <c r="KDJ2390" s="467"/>
      <c r="KDK2390" s="467"/>
      <c r="KDL2390" s="467"/>
      <c r="KDM2390" s="467"/>
      <c r="KDN2390" s="467"/>
      <c r="KDO2390" s="467"/>
      <c r="KDP2390" s="467"/>
      <c r="KDQ2390" s="467"/>
      <c r="KDR2390" s="467"/>
      <c r="KDS2390" s="467"/>
      <c r="KDT2390" s="467"/>
      <c r="KDU2390" s="467"/>
      <c r="KDV2390" s="467"/>
      <c r="KDW2390" s="467"/>
      <c r="KDX2390" s="467"/>
      <c r="KDY2390" s="467"/>
      <c r="KDZ2390" s="467"/>
      <c r="KEA2390" s="467"/>
      <c r="KEB2390" s="467"/>
      <c r="KEC2390" s="467"/>
      <c r="KED2390" s="467"/>
      <c r="KEE2390" s="467"/>
      <c r="KEF2390" s="1055"/>
      <c r="KEG2390" s="695"/>
      <c r="KEH2390" s="696"/>
      <c r="KEI2390" s="696"/>
      <c r="KEJ2390" s="697"/>
      <c r="KEK2390" s="697"/>
      <c r="KEL2390" s="473"/>
      <c r="KEM2390" s="470"/>
      <c r="KEN2390" s="470"/>
      <c r="KEO2390" s="470"/>
      <c r="KEP2390" s="677"/>
      <c r="KEQ2390" s="470"/>
      <c r="KER2390" s="467"/>
      <c r="KES2390" s="559"/>
      <c r="KET2390" s="467"/>
      <c r="KEU2390" s="467"/>
      <c r="KEV2390" s="467"/>
      <c r="KEW2390" s="467"/>
      <c r="KEX2390" s="467"/>
      <c r="KEY2390" s="467"/>
      <c r="KEZ2390" s="467"/>
      <c r="KFA2390" s="467"/>
      <c r="KFB2390" s="467"/>
      <c r="KFC2390" s="467"/>
      <c r="KFD2390" s="467"/>
      <c r="KFE2390" s="467"/>
      <c r="KFF2390" s="467"/>
      <c r="KFG2390" s="467"/>
      <c r="KFH2390" s="467"/>
      <c r="KFI2390" s="467"/>
      <c r="KFJ2390" s="467"/>
      <c r="KFK2390" s="467"/>
      <c r="KFL2390" s="467"/>
      <c r="KFM2390" s="467"/>
      <c r="KFN2390" s="467"/>
      <c r="KFO2390" s="467"/>
      <c r="KFP2390" s="1055"/>
      <c r="KFQ2390" s="695"/>
      <c r="KFR2390" s="696"/>
      <c r="KFS2390" s="696"/>
      <c r="KFT2390" s="697"/>
      <c r="KFU2390" s="697"/>
      <c r="KFV2390" s="473"/>
      <c r="KFW2390" s="470"/>
      <c r="KFX2390" s="470"/>
      <c r="KFY2390" s="470"/>
      <c r="KFZ2390" s="677"/>
      <c r="KGA2390" s="470"/>
      <c r="KGB2390" s="467"/>
      <c r="KGC2390" s="559"/>
      <c r="KGD2390" s="467"/>
      <c r="KGE2390" s="467"/>
      <c r="KGF2390" s="467"/>
      <c r="KGG2390" s="467"/>
      <c r="KGH2390" s="467"/>
      <c r="KGI2390" s="467"/>
      <c r="KGJ2390" s="467"/>
      <c r="KGK2390" s="467"/>
      <c r="KGL2390" s="467"/>
      <c r="KGM2390" s="467"/>
      <c r="KGN2390" s="467"/>
      <c r="KGO2390" s="467"/>
      <c r="KGP2390" s="467"/>
      <c r="KGQ2390" s="467"/>
      <c r="KGR2390" s="467"/>
      <c r="KGS2390" s="467"/>
      <c r="KGT2390" s="467"/>
      <c r="KGU2390" s="467"/>
      <c r="KGV2390" s="467"/>
      <c r="KGW2390" s="467"/>
      <c r="KGX2390" s="467"/>
      <c r="KGY2390" s="467"/>
      <c r="KGZ2390" s="1055"/>
      <c r="KHA2390" s="695"/>
      <c r="KHB2390" s="696"/>
      <c r="KHC2390" s="696"/>
      <c r="KHD2390" s="697"/>
      <c r="KHE2390" s="697"/>
      <c r="KHF2390" s="473"/>
      <c r="KHG2390" s="470"/>
      <c r="KHH2390" s="470"/>
      <c r="KHI2390" s="470"/>
      <c r="KHJ2390" s="677"/>
      <c r="KHK2390" s="470"/>
      <c r="KHL2390" s="467"/>
      <c r="KHM2390" s="559"/>
      <c r="KHN2390" s="467"/>
      <c r="KHO2390" s="467"/>
      <c r="KHP2390" s="467"/>
      <c r="KHQ2390" s="467"/>
      <c r="KHR2390" s="467"/>
      <c r="KHS2390" s="467"/>
      <c r="KHT2390" s="467"/>
      <c r="KHU2390" s="467"/>
      <c r="KHV2390" s="467"/>
      <c r="KHW2390" s="467"/>
      <c r="KHX2390" s="467"/>
      <c r="KHY2390" s="467"/>
      <c r="KHZ2390" s="467"/>
      <c r="KIA2390" s="467"/>
      <c r="KIB2390" s="467"/>
      <c r="KIC2390" s="467"/>
      <c r="KID2390" s="467"/>
      <c r="KIE2390" s="467"/>
      <c r="KIF2390" s="467"/>
      <c r="KIG2390" s="467"/>
      <c r="KIH2390" s="467"/>
      <c r="KII2390" s="467"/>
      <c r="KIJ2390" s="1055"/>
      <c r="KIK2390" s="695"/>
      <c r="KIL2390" s="696"/>
      <c r="KIM2390" s="696"/>
      <c r="KIN2390" s="697"/>
      <c r="KIO2390" s="697"/>
      <c r="KIP2390" s="473"/>
      <c r="KIQ2390" s="470"/>
      <c r="KIR2390" s="470"/>
      <c r="KIS2390" s="470"/>
      <c r="KIT2390" s="677"/>
      <c r="KIU2390" s="470"/>
      <c r="KIV2390" s="467"/>
      <c r="KIW2390" s="559"/>
      <c r="KIX2390" s="467"/>
      <c r="KIY2390" s="467"/>
      <c r="KIZ2390" s="467"/>
      <c r="KJA2390" s="467"/>
      <c r="KJB2390" s="467"/>
      <c r="KJC2390" s="467"/>
      <c r="KJD2390" s="467"/>
      <c r="KJE2390" s="467"/>
      <c r="KJF2390" s="467"/>
      <c r="KJG2390" s="467"/>
      <c r="KJH2390" s="467"/>
      <c r="KJI2390" s="467"/>
      <c r="KJJ2390" s="467"/>
      <c r="KJK2390" s="467"/>
      <c r="KJL2390" s="467"/>
      <c r="KJM2390" s="467"/>
      <c r="KJN2390" s="467"/>
      <c r="KJO2390" s="467"/>
      <c r="KJP2390" s="467"/>
      <c r="KJQ2390" s="467"/>
      <c r="KJR2390" s="467"/>
      <c r="KJS2390" s="467"/>
      <c r="KJT2390" s="1055"/>
      <c r="KJU2390" s="695"/>
      <c r="KJV2390" s="696"/>
      <c r="KJW2390" s="696"/>
      <c r="KJX2390" s="697"/>
      <c r="KJY2390" s="697"/>
      <c r="KJZ2390" s="473"/>
      <c r="KKA2390" s="470"/>
      <c r="KKB2390" s="470"/>
      <c r="KKC2390" s="470"/>
      <c r="KKD2390" s="677"/>
      <c r="KKE2390" s="470"/>
      <c r="KKF2390" s="467"/>
      <c r="KKG2390" s="559"/>
      <c r="KKH2390" s="467"/>
      <c r="KKI2390" s="467"/>
      <c r="KKJ2390" s="467"/>
      <c r="KKK2390" s="467"/>
      <c r="KKL2390" s="467"/>
      <c r="KKM2390" s="467"/>
      <c r="KKN2390" s="467"/>
      <c r="KKO2390" s="467"/>
      <c r="KKP2390" s="467"/>
      <c r="KKQ2390" s="467"/>
      <c r="KKR2390" s="467"/>
      <c r="KKS2390" s="467"/>
      <c r="KKT2390" s="467"/>
      <c r="KKU2390" s="467"/>
      <c r="KKV2390" s="467"/>
      <c r="KKW2390" s="467"/>
      <c r="KKX2390" s="467"/>
      <c r="KKY2390" s="467"/>
      <c r="KKZ2390" s="467"/>
      <c r="KLA2390" s="467"/>
      <c r="KLB2390" s="467"/>
      <c r="KLC2390" s="467"/>
      <c r="KLD2390" s="1055"/>
      <c r="KLE2390" s="695"/>
      <c r="KLF2390" s="696"/>
      <c r="KLG2390" s="696"/>
      <c r="KLH2390" s="697"/>
      <c r="KLI2390" s="697"/>
      <c r="KLJ2390" s="473"/>
      <c r="KLK2390" s="470"/>
      <c r="KLL2390" s="470"/>
      <c r="KLM2390" s="470"/>
      <c r="KLN2390" s="677"/>
      <c r="KLO2390" s="470"/>
      <c r="KLP2390" s="467"/>
      <c r="KLQ2390" s="559"/>
      <c r="KLR2390" s="467"/>
      <c r="KLS2390" s="467"/>
      <c r="KLT2390" s="467"/>
      <c r="KLU2390" s="467"/>
      <c r="KLV2390" s="467"/>
      <c r="KLW2390" s="467"/>
      <c r="KLX2390" s="467"/>
      <c r="KLY2390" s="467"/>
      <c r="KLZ2390" s="467"/>
      <c r="KMA2390" s="467"/>
      <c r="KMB2390" s="467"/>
      <c r="KMC2390" s="467"/>
      <c r="KMD2390" s="467"/>
      <c r="KME2390" s="467"/>
      <c r="KMF2390" s="467"/>
      <c r="KMG2390" s="467"/>
      <c r="KMH2390" s="467"/>
      <c r="KMI2390" s="467"/>
      <c r="KMJ2390" s="467"/>
      <c r="KMK2390" s="467"/>
      <c r="KML2390" s="467"/>
      <c r="KMM2390" s="467"/>
      <c r="KMN2390" s="1055"/>
      <c r="KMO2390" s="695"/>
      <c r="KMP2390" s="696"/>
      <c r="KMQ2390" s="696"/>
      <c r="KMR2390" s="697"/>
      <c r="KMS2390" s="697"/>
      <c r="KMT2390" s="473"/>
      <c r="KMU2390" s="470"/>
      <c r="KMV2390" s="470"/>
      <c r="KMW2390" s="470"/>
      <c r="KMX2390" s="677"/>
      <c r="KMY2390" s="470"/>
      <c r="KMZ2390" s="467"/>
      <c r="KNA2390" s="559"/>
      <c r="KNB2390" s="467"/>
      <c r="KNC2390" s="467"/>
      <c r="KND2390" s="467"/>
      <c r="KNE2390" s="467"/>
      <c r="KNF2390" s="467"/>
      <c r="KNG2390" s="467"/>
      <c r="KNH2390" s="467"/>
      <c r="KNI2390" s="467"/>
      <c r="KNJ2390" s="467"/>
      <c r="KNK2390" s="467"/>
      <c r="KNL2390" s="467"/>
      <c r="KNM2390" s="467"/>
      <c r="KNN2390" s="467"/>
      <c r="KNO2390" s="467"/>
      <c r="KNP2390" s="467"/>
      <c r="KNQ2390" s="467"/>
      <c r="KNR2390" s="467"/>
      <c r="KNS2390" s="467"/>
      <c r="KNT2390" s="467"/>
      <c r="KNU2390" s="467"/>
      <c r="KNV2390" s="467"/>
      <c r="KNW2390" s="467"/>
      <c r="KNX2390" s="1055"/>
      <c r="KNY2390" s="695"/>
      <c r="KNZ2390" s="696"/>
      <c r="KOA2390" s="696"/>
      <c r="KOB2390" s="697"/>
      <c r="KOC2390" s="697"/>
      <c r="KOD2390" s="473"/>
      <c r="KOE2390" s="470"/>
      <c r="KOF2390" s="470"/>
      <c r="KOG2390" s="470"/>
      <c r="KOH2390" s="677"/>
      <c r="KOI2390" s="470"/>
      <c r="KOJ2390" s="467"/>
      <c r="KOK2390" s="559"/>
      <c r="KOL2390" s="467"/>
      <c r="KOM2390" s="467"/>
      <c r="KON2390" s="467"/>
      <c r="KOO2390" s="467"/>
      <c r="KOP2390" s="467"/>
      <c r="KOQ2390" s="467"/>
      <c r="KOR2390" s="467"/>
      <c r="KOS2390" s="467"/>
      <c r="KOT2390" s="467"/>
      <c r="KOU2390" s="467"/>
      <c r="KOV2390" s="467"/>
      <c r="KOW2390" s="467"/>
      <c r="KOX2390" s="467"/>
      <c r="KOY2390" s="467"/>
      <c r="KOZ2390" s="467"/>
      <c r="KPA2390" s="467"/>
      <c r="KPB2390" s="467"/>
      <c r="KPC2390" s="467"/>
      <c r="KPD2390" s="467"/>
      <c r="KPE2390" s="467"/>
      <c r="KPF2390" s="467"/>
      <c r="KPG2390" s="467"/>
      <c r="KPH2390" s="1055"/>
      <c r="KPI2390" s="695"/>
      <c r="KPJ2390" s="696"/>
      <c r="KPK2390" s="696"/>
      <c r="KPL2390" s="697"/>
      <c r="KPM2390" s="697"/>
      <c r="KPN2390" s="473"/>
      <c r="KPO2390" s="470"/>
      <c r="KPP2390" s="470"/>
      <c r="KPQ2390" s="470"/>
      <c r="KPR2390" s="677"/>
      <c r="KPS2390" s="470"/>
      <c r="KPT2390" s="467"/>
      <c r="KPU2390" s="559"/>
      <c r="KPV2390" s="467"/>
      <c r="KPW2390" s="467"/>
      <c r="KPX2390" s="467"/>
      <c r="KPY2390" s="467"/>
      <c r="KPZ2390" s="467"/>
      <c r="KQA2390" s="467"/>
      <c r="KQB2390" s="467"/>
      <c r="KQC2390" s="467"/>
      <c r="KQD2390" s="467"/>
      <c r="KQE2390" s="467"/>
      <c r="KQF2390" s="467"/>
      <c r="KQG2390" s="467"/>
      <c r="KQH2390" s="467"/>
      <c r="KQI2390" s="467"/>
      <c r="KQJ2390" s="467"/>
      <c r="KQK2390" s="467"/>
      <c r="KQL2390" s="467"/>
      <c r="KQM2390" s="467"/>
      <c r="KQN2390" s="467"/>
      <c r="KQO2390" s="467"/>
      <c r="KQP2390" s="467"/>
      <c r="KQQ2390" s="467"/>
      <c r="KQR2390" s="1055"/>
      <c r="KQS2390" s="695"/>
      <c r="KQT2390" s="696"/>
      <c r="KQU2390" s="696"/>
      <c r="KQV2390" s="697"/>
      <c r="KQW2390" s="697"/>
      <c r="KQX2390" s="473"/>
      <c r="KQY2390" s="470"/>
      <c r="KQZ2390" s="470"/>
      <c r="KRA2390" s="470"/>
      <c r="KRB2390" s="677"/>
      <c r="KRC2390" s="470"/>
      <c r="KRD2390" s="467"/>
      <c r="KRE2390" s="559"/>
      <c r="KRF2390" s="467"/>
      <c r="KRG2390" s="467"/>
      <c r="KRH2390" s="467"/>
      <c r="KRI2390" s="467"/>
      <c r="KRJ2390" s="467"/>
      <c r="KRK2390" s="467"/>
      <c r="KRL2390" s="467"/>
      <c r="KRM2390" s="467"/>
      <c r="KRN2390" s="467"/>
      <c r="KRO2390" s="467"/>
      <c r="KRP2390" s="467"/>
      <c r="KRQ2390" s="467"/>
      <c r="KRR2390" s="467"/>
      <c r="KRS2390" s="467"/>
      <c r="KRT2390" s="467"/>
      <c r="KRU2390" s="467"/>
      <c r="KRV2390" s="467"/>
      <c r="KRW2390" s="467"/>
      <c r="KRX2390" s="467"/>
      <c r="KRY2390" s="467"/>
      <c r="KRZ2390" s="467"/>
      <c r="KSA2390" s="467"/>
      <c r="KSB2390" s="1055"/>
      <c r="KSC2390" s="695"/>
      <c r="KSD2390" s="696"/>
      <c r="KSE2390" s="696"/>
      <c r="KSF2390" s="697"/>
      <c r="KSG2390" s="697"/>
      <c r="KSH2390" s="473"/>
      <c r="KSI2390" s="470"/>
      <c r="KSJ2390" s="470"/>
      <c r="KSK2390" s="470"/>
      <c r="KSL2390" s="677"/>
      <c r="KSM2390" s="470"/>
      <c r="KSN2390" s="467"/>
      <c r="KSO2390" s="559"/>
      <c r="KSP2390" s="467"/>
      <c r="KSQ2390" s="467"/>
      <c r="KSR2390" s="467"/>
      <c r="KSS2390" s="467"/>
      <c r="KST2390" s="467"/>
      <c r="KSU2390" s="467"/>
      <c r="KSV2390" s="467"/>
      <c r="KSW2390" s="467"/>
      <c r="KSX2390" s="467"/>
      <c r="KSY2390" s="467"/>
      <c r="KSZ2390" s="467"/>
      <c r="KTA2390" s="467"/>
      <c r="KTB2390" s="467"/>
      <c r="KTC2390" s="467"/>
      <c r="KTD2390" s="467"/>
      <c r="KTE2390" s="467"/>
      <c r="KTF2390" s="467"/>
      <c r="KTG2390" s="467"/>
      <c r="KTH2390" s="467"/>
      <c r="KTI2390" s="467"/>
      <c r="KTJ2390" s="467"/>
      <c r="KTK2390" s="467"/>
      <c r="KTL2390" s="1055"/>
      <c r="KTM2390" s="695"/>
      <c r="KTN2390" s="696"/>
      <c r="KTO2390" s="696"/>
      <c r="KTP2390" s="697"/>
      <c r="KTQ2390" s="697"/>
      <c r="KTR2390" s="473"/>
      <c r="KTS2390" s="470"/>
      <c r="KTT2390" s="470"/>
      <c r="KTU2390" s="470"/>
      <c r="KTV2390" s="677"/>
      <c r="KTW2390" s="470"/>
      <c r="KTX2390" s="467"/>
      <c r="KTY2390" s="559"/>
      <c r="KTZ2390" s="467"/>
      <c r="KUA2390" s="467"/>
      <c r="KUB2390" s="467"/>
      <c r="KUC2390" s="467"/>
      <c r="KUD2390" s="467"/>
      <c r="KUE2390" s="467"/>
      <c r="KUF2390" s="467"/>
      <c r="KUG2390" s="467"/>
      <c r="KUH2390" s="467"/>
      <c r="KUI2390" s="467"/>
      <c r="KUJ2390" s="467"/>
      <c r="KUK2390" s="467"/>
      <c r="KUL2390" s="467"/>
      <c r="KUM2390" s="467"/>
      <c r="KUN2390" s="467"/>
      <c r="KUO2390" s="467"/>
      <c r="KUP2390" s="467"/>
      <c r="KUQ2390" s="467"/>
      <c r="KUR2390" s="467"/>
      <c r="KUS2390" s="467"/>
      <c r="KUT2390" s="467"/>
      <c r="KUU2390" s="467"/>
      <c r="KUV2390" s="1055"/>
      <c r="KUW2390" s="695"/>
      <c r="KUX2390" s="696"/>
      <c r="KUY2390" s="696"/>
      <c r="KUZ2390" s="697"/>
      <c r="KVA2390" s="697"/>
      <c r="KVB2390" s="473"/>
      <c r="KVC2390" s="470"/>
      <c r="KVD2390" s="470"/>
      <c r="KVE2390" s="470"/>
      <c r="KVF2390" s="677"/>
      <c r="KVG2390" s="470"/>
      <c r="KVH2390" s="467"/>
      <c r="KVI2390" s="559"/>
      <c r="KVJ2390" s="467"/>
      <c r="KVK2390" s="467"/>
      <c r="KVL2390" s="467"/>
      <c r="KVM2390" s="467"/>
      <c r="KVN2390" s="467"/>
      <c r="KVO2390" s="467"/>
      <c r="KVP2390" s="467"/>
      <c r="KVQ2390" s="467"/>
      <c r="KVR2390" s="467"/>
      <c r="KVS2390" s="467"/>
      <c r="KVT2390" s="467"/>
      <c r="KVU2390" s="467"/>
      <c r="KVV2390" s="467"/>
      <c r="KVW2390" s="467"/>
      <c r="KVX2390" s="467"/>
      <c r="KVY2390" s="467"/>
      <c r="KVZ2390" s="467"/>
      <c r="KWA2390" s="467"/>
      <c r="KWB2390" s="467"/>
      <c r="KWC2390" s="467"/>
      <c r="KWD2390" s="467"/>
      <c r="KWE2390" s="467"/>
      <c r="KWF2390" s="1055"/>
      <c r="KWG2390" s="695"/>
      <c r="KWH2390" s="696"/>
      <c r="KWI2390" s="696"/>
      <c r="KWJ2390" s="697"/>
      <c r="KWK2390" s="697"/>
      <c r="KWL2390" s="473"/>
      <c r="KWM2390" s="470"/>
      <c r="KWN2390" s="470"/>
      <c r="KWO2390" s="470"/>
      <c r="KWP2390" s="677"/>
      <c r="KWQ2390" s="470"/>
      <c r="KWR2390" s="467"/>
      <c r="KWS2390" s="559"/>
      <c r="KWT2390" s="467"/>
      <c r="KWU2390" s="467"/>
      <c r="KWV2390" s="467"/>
      <c r="KWW2390" s="467"/>
      <c r="KWX2390" s="467"/>
      <c r="KWY2390" s="467"/>
      <c r="KWZ2390" s="467"/>
      <c r="KXA2390" s="467"/>
      <c r="KXB2390" s="467"/>
      <c r="KXC2390" s="467"/>
      <c r="KXD2390" s="467"/>
      <c r="KXE2390" s="467"/>
      <c r="KXF2390" s="467"/>
      <c r="KXG2390" s="467"/>
      <c r="KXH2390" s="467"/>
      <c r="KXI2390" s="467"/>
      <c r="KXJ2390" s="467"/>
      <c r="KXK2390" s="467"/>
      <c r="KXL2390" s="467"/>
      <c r="KXM2390" s="467"/>
      <c r="KXN2390" s="467"/>
      <c r="KXO2390" s="467"/>
      <c r="KXP2390" s="1055"/>
      <c r="KXQ2390" s="695"/>
      <c r="KXR2390" s="696"/>
      <c r="KXS2390" s="696"/>
      <c r="KXT2390" s="697"/>
      <c r="KXU2390" s="697"/>
      <c r="KXV2390" s="473"/>
      <c r="KXW2390" s="470"/>
      <c r="KXX2390" s="470"/>
      <c r="KXY2390" s="470"/>
      <c r="KXZ2390" s="677"/>
      <c r="KYA2390" s="470"/>
      <c r="KYB2390" s="467"/>
      <c r="KYC2390" s="559"/>
      <c r="KYD2390" s="467"/>
      <c r="KYE2390" s="467"/>
      <c r="KYF2390" s="467"/>
      <c r="KYG2390" s="467"/>
      <c r="KYH2390" s="467"/>
      <c r="KYI2390" s="467"/>
      <c r="KYJ2390" s="467"/>
      <c r="KYK2390" s="467"/>
      <c r="KYL2390" s="467"/>
      <c r="KYM2390" s="467"/>
      <c r="KYN2390" s="467"/>
      <c r="KYO2390" s="467"/>
      <c r="KYP2390" s="467"/>
      <c r="KYQ2390" s="467"/>
      <c r="KYR2390" s="467"/>
      <c r="KYS2390" s="467"/>
      <c r="KYT2390" s="467"/>
      <c r="KYU2390" s="467"/>
      <c r="KYV2390" s="467"/>
      <c r="KYW2390" s="467"/>
      <c r="KYX2390" s="467"/>
      <c r="KYY2390" s="467"/>
      <c r="KYZ2390" s="1055"/>
      <c r="KZA2390" s="695"/>
      <c r="KZB2390" s="696"/>
      <c r="KZC2390" s="696"/>
      <c r="KZD2390" s="697"/>
      <c r="KZE2390" s="697"/>
      <c r="KZF2390" s="473"/>
      <c r="KZG2390" s="470"/>
      <c r="KZH2390" s="470"/>
      <c r="KZI2390" s="470"/>
      <c r="KZJ2390" s="677"/>
      <c r="KZK2390" s="470"/>
      <c r="KZL2390" s="467"/>
      <c r="KZM2390" s="559"/>
      <c r="KZN2390" s="467"/>
      <c r="KZO2390" s="467"/>
      <c r="KZP2390" s="467"/>
      <c r="KZQ2390" s="467"/>
      <c r="KZR2390" s="467"/>
      <c r="KZS2390" s="467"/>
      <c r="KZT2390" s="467"/>
      <c r="KZU2390" s="467"/>
      <c r="KZV2390" s="467"/>
      <c r="KZW2390" s="467"/>
      <c r="KZX2390" s="467"/>
      <c r="KZY2390" s="467"/>
      <c r="KZZ2390" s="467"/>
      <c r="LAA2390" s="467"/>
      <c r="LAB2390" s="467"/>
      <c r="LAC2390" s="467"/>
      <c r="LAD2390" s="467"/>
      <c r="LAE2390" s="467"/>
      <c r="LAF2390" s="467"/>
      <c r="LAG2390" s="467"/>
      <c r="LAH2390" s="467"/>
      <c r="LAI2390" s="467"/>
      <c r="LAJ2390" s="1055"/>
      <c r="LAK2390" s="695"/>
      <c r="LAL2390" s="696"/>
      <c r="LAM2390" s="696"/>
      <c r="LAN2390" s="697"/>
      <c r="LAO2390" s="697"/>
      <c r="LAP2390" s="473"/>
      <c r="LAQ2390" s="470"/>
      <c r="LAR2390" s="470"/>
      <c r="LAS2390" s="470"/>
      <c r="LAT2390" s="677"/>
      <c r="LAU2390" s="470"/>
      <c r="LAV2390" s="467"/>
      <c r="LAW2390" s="559"/>
      <c r="LAX2390" s="467"/>
      <c r="LAY2390" s="467"/>
      <c r="LAZ2390" s="467"/>
      <c r="LBA2390" s="467"/>
      <c r="LBB2390" s="467"/>
      <c r="LBC2390" s="467"/>
      <c r="LBD2390" s="467"/>
      <c r="LBE2390" s="467"/>
      <c r="LBF2390" s="467"/>
      <c r="LBG2390" s="467"/>
      <c r="LBH2390" s="467"/>
      <c r="LBI2390" s="467"/>
      <c r="LBJ2390" s="467"/>
      <c r="LBK2390" s="467"/>
      <c r="LBL2390" s="467"/>
      <c r="LBM2390" s="467"/>
      <c r="LBN2390" s="467"/>
      <c r="LBO2390" s="467"/>
      <c r="LBP2390" s="467"/>
      <c r="LBQ2390" s="467"/>
      <c r="LBR2390" s="467"/>
      <c r="LBS2390" s="467"/>
      <c r="LBT2390" s="1055"/>
      <c r="LBU2390" s="695"/>
      <c r="LBV2390" s="696"/>
      <c r="LBW2390" s="696"/>
      <c r="LBX2390" s="697"/>
      <c r="LBY2390" s="697"/>
      <c r="LBZ2390" s="473"/>
      <c r="LCA2390" s="470"/>
      <c r="LCB2390" s="470"/>
      <c r="LCC2390" s="470"/>
      <c r="LCD2390" s="677"/>
      <c r="LCE2390" s="470"/>
      <c r="LCF2390" s="467"/>
      <c r="LCG2390" s="559"/>
      <c r="LCH2390" s="467"/>
      <c r="LCI2390" s="467"/>
      <c r="LCJ2390" s="467"/>
      <c r="LCK2390" s="467"/>
      <c r="LCL2390" s="467"/>
      <c r="LCM2390" s="467"/>
      <c r="LCN2390" s="467"/>
      <c r="LCO2390" s="467"/>
      <c r="LCP2390" s="467"/>
      <c r="LCQ2390" s="467"/>
      <c r="LCR2390" s="467"/>
      <c r="LCS2390" s="467"/>
      <c r="LCT2390" s="467"/>
      <c r="LCU2390" s="467"/>
      <c r="LCV2390" s="467"/>
      <c r="LCW2390" s="467"/>
      <c r="LCX2390" s="467"/>
      <c r="LCY2390" s="467"/>
      <c r="LCZ2390" s="467"/>
      <c r="LDA2390" s="467"/>
      <c r="LDB2390" s="467"/>
      <c r="LDC2390" s="467"/>
      <c r="LDD2390" s="1055"/>
      <c r="LDE2390" s="695"/>
      <c r="LDF2390" s="696"/>
      <c r="LDG2390" s="696"/>
      <c r="LDH2390" s="697"/>
      <c r="LDI2390" s="697"/>
      <c r="LDJ2390" s="473"/>
      <c r="LDK2390" s="470"/>
      <c r="LDL2390" s="470"/>
      <c r="LDM2390" s="470"/>
      <c r="LDN2390" s="677"/>
      <c r="LDO2390" s="470"/>
      <c r="LDP2390" s="467"/>
      <c r="LDQ2390" s="559"/>
      <c r="LDR2390" s="467"/>
      <c r="LDS2390" s="467"/>
      <c r="LDT2390" s="467"/>
      <c r="LDU2390" s="467"/>
      <c r="LDV2390" s="467"/>
      <c r="LDW2390" s="467"/>
      <c r="LDX2390" s="467"/>
      <c r="LDY2390" s="467"/>
      <c r="LDZ2390" s="467"/>
      <c r="LEA2390" s="467"/>
      <c r="LEB2390" s="467"/>
      <c r="LEC2390" s="467"/>
      <c r="LED2390" s="467"/>
      <c r="LEE2390" s="467"/>
      <c r="LEF2390" s="467"/>
      <c r="LEG2390" s="467"/>
      <c r="LEH2390" s="467"/>
      <c r="LEI2390" s="467"/>
      <c r="LEJ2390" s="467"/>
      <c r="LEK2390" s="467"/>
      <c r="LEL2390" s="467"/>
      <c r="LEM2390" s="467"/>
      <c r="LEN2390" s="1055"/>
      <c r="LEO2390" s="695"/>
      <c r="LEP2390" s="696"/>
      <c r="LEQ2390" s="696"/>
      <c r="LER2390" s="697"/>
      <c r="LES2390" s="697"/>
      <c r="LET2390" s="473"/>
      <c r="LEU2390" s="470"/>
      <c r="LEV2390" s="470"/>
      <c r="LEW2390" s="470"/>
      <c r="LEX2390" s="677"/>
      <c r="LEY2390" s="470"/>
      <c r="LEZ2390" s="467"/>
      <c r="LFA2390" s="559"/>
      <c r="LFB2390" s="467"/>
      <c r="LFC2390" s="467"/>
      <c r="LFD2390" s="467"/>
      <c r="LFE2390" s="467"/>
      <c r="LFF2390" s="467"/>
      <c r="LFG2390" s="467"/>
      <c r="LFH2390" s="467"/>
      <c r="LFI2390" s="467"/>
      <c r="LFJ2390" s="467"/>
      <c r="LFK2390" s="467"/>
      <c r="LFL2390" s="467"/>
      <c r="LFM2390" s="467"/>
      <c r="LFN2390" s="467"/>
      <c r="LFO2390" s="467"/>
      <c r="LFP2390" s="467"/>
      <c r="LFQ2390" s="467"/>
      <c r="LFR2390" s="467"/>
      <c r="LFS2390" s="467"/>
      <c r="LFT2390" s="467"/>
      <c r="LFU2390" s="467"/>
      <c r="LFV2390" s="467"/>
      <c r="LFW2390" s="467"/>
      <c r="LFX2390" s="1055"/>
      <c r="LFY2390" s="695"/>
      <c r="LFZ2390" s="696"/>
      <c r="LGA2390" s="696"/>
      <c r="LGB2390" s="697"/>
      <c r="LGC2390" s="697"/>
      <c r="LGD2390" s="473"/>
      <c r="LGE2390" s="470"/>
      <c r="LGF2390" s="470"/>
      <c r="LGG2390" s="470"/>
      <c r="LGH2390" s="677"/>
      <c r="LGI2390" s="470"/>
      <c r="LGJ2390" s="467"/>
      <c r="LGK2390" s="559"/>
      <c r="LGL2390" s="467"/>
      <c r="LGM2390" s="467"/>
      <c r="LGN2390" s="467"/>
      <c r="LGO2390" s="467"/>
      <c r="LGP2390" s="467"/>
      <c r="LGQ2390" s="467"/>
      <c r="LGR2390" s="467"/>
      <c r="LGS2390" s="467"/>
      <c r="LGT2390" s="467"/>
      <c r="LGU2390" s="467"/>
      <c r="LGV2390" s="467"/>
      <c r="LGW2390" s="467"/>
      <c r="LGX2390" s="467"/>
      <c r="LGY2390" s="467"/>
      <c r="LGZ2390" s="467"/>
      <c r="LHA2390" s="467"/>
      <c r="LHB2390" s="467"/>
      <c r="LHC2390" s="467"/>
      <c r="LHD2390" s="467"/>
      <c r="LHE2390" s="467"/>
      <c r="LHF2390" s="467"/>
      <c r="LHG2390" s="467"/>
      <c r="LHH2390" s="1055"/>
      <c r="LHI2390" s="695"/>
      <c r="LHJ2390" s="696"/>
      <c r="LHK2390" s="696"/>
      <c r="LHL2390" s="697"/>
      <c r="LHM2390" s="697"/>
      <c r="LHN2390" s="473"/>
      <c r="LHO2390" s="470"/>
      <c r="LHP2390" s="470"/>
      <c r="LHQ2390" s="470"/>
      <c r="LHR2390" s="677"/>
      <c r="LHS2390" s="470"/>
      <c r="LHT2390" s="467"/>
      <c r="LHU2390" s="559"/>
      <c r="LHV2390" s="467"/>
      <c r="LHW2390" s="467"/>
      <c r="LHX2390" s="467"/>
      <c r="LHY2390" s="467"/>
      <c r="LHZ2390" s="467"/>
      <c r="LIA2390" s="467"/>
      <c r="LIB2390" s="467"/>
      <c r="LIC2390" s="467"/>
      <c r="LID2390" s="467"/>
      <c r="LIE2390" s="467"/>
      <c r="LIF2390" s="467"/>
      <c r="LIG2390" s="467"/>
      <c r="LIH2390" s="467"/>
      <c r="LII2390" s="467"/>
      <c r="LIJ2390" s="467"/>
      <c r="LIK2390" s="467"/>
      <c r="LIL2390" s="467"/>
      <c r="LIM2390" s="467"/>
      <c r="LIN2390" s="467"/>
      <c r="LIO2390" s="467"/>
      <c r="LIP2390" s="467"/>
      <c r="LIQ2390" s="467"/>
      <c r="LIR2390" s="1055"/>
      <c r="LIS2390" s="695"/>
      <c r="LIT2390" s="696"/>
      <c r="LIU2390" s="696"/>
      <c r="LIV2390" s="697"/>
      <c r="LIW2390" s="697"/>
      <c r="LIX2390" s="473"/>
      <c r="LIY2390" s="470"/>
      <c r="LIZ2390" s="470"/>
      <c r="LJA2390" s="470"/>
      <c r="LJB2390" s="677"/>
      <c r="LJC2390" s="470"/>
      <c r="LJD2390" s="467"/>
      <c r="LJE2390" s="559"/>
      <c r="LJF2390" s="467"/>
      <c r="LJG2390" s="467"/>
      <c r="LJH2390" s="467"/>
      <c r="LJI2390" s="467"/>
      <c r="LJJ2390" s="467"/>
      <c r="LJK2390" s="467"/>
      <c r="LJL2390" s="467"/>
      <c r="LJM2390" s="467"/>
      <c r="LJN2390" s="467"/>
      <c r="LJO2390" s="467"/>
      <c r="LJP2390" s="467"/>
      <c r="LJQ2390" s="467"/>
      <c r="LJR2390" s="467"/>
      <c r="LJS2390" s="467"/>
      <c r="LJT2390" s="467"/>
      <c r="LJU2390" s="467"/>
      <c r="LJV2390" s="467"/>
      <c r="LJW2390" s="467"/>
      <c r="LJX2390" s="467"/>
      <c r="LJY2390" s="467"/>
      <c r="LJZ2390" s="467"/>
      <c r="LKA2390" s="467"/>
      <c r="LKB2390" s="1055"/>
      <c r="LKC2390" s="695"/>
      <c r="LKD2390" s="696"/>
      <c r="LKE2390" s="696"/>
      <c r="LKF2390" s="697"/>
      <c r="LKG2390" s="697"/>
      <c r="LKH2390" s="473"/>
      <c r="LKI2390" s="470"/>
      <c r="LKJ2390" s="470"/>
      <c r="LKK2390" s="470"/>
      <c r="LKL2390" s="677"/>
      <c r="LKM2390" s="470"/>
      <c r="LKN2390" s="467"/>
      <c r="LKO2390" s="559"/>
      <c r="LKP2390" s="467"/>
      <c r="LKQ2390" s="467"/>
      <c r="LKR2390" s="467"/>
      <c r="LKS2390" s="467"/>
      <c r="LKT2390" s="467"/>
      <c r="LKU2390" s="467"/>
      <c r="LKV2390" s="467"/>
      <c r="LKW2390" s="467"/>
      <c r="LKX2390" s="467"/>
      <c r="LKY2390" s="467"/>
      <c r="LKZ2390" s="467"/>
      <c r="LLA2390" s="467"/>
      <c r="LLB2390" s="467"/>
      <c r="LLC2390" s="467"/>
      <c r="LLD2390" s="467"/>
      <c r="LLE2390" s="467"/>
      <c r="LLF2390" s="467"/>
      <c r="LLG2390" s="467"/>
      <c r="LLH2390" s="467"/>
      <c r="LLI2390" s="467"/>
      <c r="LLJ2390" s="467"/>
      <c r="LLK2390" s="467"/>
      <c r="LLL2390" s="1055"/>
      <c r="LLM2390" s="695"/>
      <c r="LLN2390" s="696"/>
      <c r="LLO2390" s="696"/>
      <c r="LLP2390" s="697"/>
      <c r="LLQ2390" s="697"/>
      <c r="LLR2390" s="473"/>
      <c r="LLS2390" s="470"/>
      <c r="LLT2390" s="470"/>
      <c r="LLU2390" s="470"/>
      <c r="LLV2390" s="677"/>
      <c r="LLW2390" s="470"/>
      <c r="LLX2390" s="467"/>
      <c r="LLY2390" s="559"/>
      <c r="LLZ2390" s="467"/>
      <c r="LMA2390" s="467"/>
      <c r="LMB2390" s="467"/>
      <c r="LMC2390" s="467"/>
      <c r="LMD2390" s="467"/>
      <c r="LME2390" s="467"/>
      <c r="LMF2390" s="467"/>
      <c r="LMG2390" s="467"/>
      <c r="LMH2390" s="467"/>
      <c r="LMI2390" s="467"/>
      <c r="LMJ2390" s="467"/>
      <c r="LMK2390" s="467"/>
      <c r="LML2390" s="467"/>
      <c r="LMM2390" s="467"/>
      <c r="LMN2390" s="467"/>
      <c r="LMO2390" s="467"/>
      <c r="LMP2390" s="467"/>
      <c r="LMQ2390" s="467"/>
      <c r="LMR2390" s="467"/>
      <c r="LMS2390" s="467"/>
      <c r="LMT2390" s="467"/>
      <c r="LMU2390" s="467"/>
      <c r="LMV2390" s="1055"/>
      <c r="LMW2390" s="695"/>
      <c r="LMX2390" s="696"/>
      <c r="LMY2390" s="696"/>
      <c r="LMZ2390" s="697"/>
      <c r="LNA2390" s="697"/>
      <c r="LNB2390" s="473"/>
      <c r="LNC2390" s="470"/>
      <c r="LND2390" s="470"/>
      <c r="LNE2390" s="470"/>
      <c r="LNF2390" s="677"/>
      <c r="LNG2390" s="470"/>
      <c r="LNH2390" s="467"/>
      <c r="LNI2390" s="559"/>
      <c r="LNJ2390" s="467"/>
      <c r="LNK2390" s="467"/>
      <c r="LNL2390" s="467"/>
      <c r="LNM2390" s="467"/>
      <c r="LNN2390" s="467"/>
      <c r="LNO2390" s="467"/>
      <c r="LNP2390" s="467"/>
      <c r="LNQ2390" s="467"/>
      <c r="LNR2390" s="467"/>
      <c r="LNS2390" s="467"/>
      <c r="LNT2390" s="467"/>
      <c r="LNU2390" s="467"/>
      <c r="LNV2390" s="467"/>
      <c r="LNW2390" s="467"/>
      <c r="LNX2390" s="467"/>
      <c r="LNY2390" s="467"/>
      <c r="LNZ2390" s="467"/>
      <c r="LOA2390" s="467"/>
      <c r="LOB2390" s="467"/>
      <c r="LOC2390" s="467"/>
      <c r="LOD2390" s="467"/>
      <c r="LOE2390" s="467"/>
      <c r="LOF2390" s="1055"/>
      <c r="LOG2390" s="695"/>
      <c r="LOH2390" s="696"/>
      <c r="LOI2390" s="696"/>
      <c r="LOJ2390" s="697"/>
      <c r="LOK2390" s="697"/>
      <c r="LOL2390" s="473"/>
      <c r="LOM2390" s="470"/>
      <c r="LON2390" s="470"/>
      <c r="LOO2390" s="470"/>
      <c r="LOP2390" s="677"/>
      <c r="LOQ2390" s="470"/>
      <c r="LOR2390" s="467"/>
      <c r="LOS2390" s="559"/>
      <c r="LOT2390" s="467"/>
      <c r="LOU2390" s="467"/>
      <c r="LOV2390" s="467"/>
      <c r="LOW2390" s="467"/>
      <c r="LOX2390" s="467"/>
      <c r="LOY2390" s="467"/>
      <c r="LOZ2390" s="467"/>
      <c r="LPA2390" s="467"/>
      <c r="LPB2390" s="467"/>
      <c r="LPC2390" s="467"/>
      <c r="LPD2390" s="467"/>
      <c r="LPE2390" s="467"/>
      <c r="LPF2390" s="467"/>
      <c r="LPG2390" s="467"/>
      <c r="LPH2390" s="467"/>
      <c r="LPI2390" s="467"/>
      <c r="LPJ2390" s="467"/>
      <c r="LPK2390" s="467"/>
      <c r="LPL2390" s="467"/>
      <c r="LPM2390" s="467"/>
      <c r="LPN2390" s="467"/>
      <c r="LPO2390" s="467"/>
      <c r="LPP2390" s="1055"/>
      <c r="LPQ2390" s="695"/>
      <c r="LPR2390" s="696"/>
      <c r="LPS2390" s="696"/>
      <c r="LPT2390" s="697"/>
      <c r="LPU2390" s="697"/>
      <c r="LPV2390" s="473"/>
      <c r="LPW2390" s="470"/>
      <c r="LPX2390" s="470"/>
      <c r="LPY2390" s="470"/>
      <c r="LPZ2390" s="677"/>
      <c r="LQA2390" s="470"/>
      <c r="LQB2390" s="467"/>
      <c r="LQC2390" s="559"/>
      <c r="LQD2390" s="467"/>
      <c r="LQE2390" s="467"/>
      <c r="LQF2390" s="467"/>
      <c r="LQG2390" s="467"/>
      <c r="LQH2390" s="467"/>
      <c r="LQI2390" s="467"/>
      <c r="LQJ2390" s="467"/>
      <c r="LQK2390" s="467"/>
      <c r="LQL2390" s="467"/>
      <c r="LQM2390" s="467"/>
      <c r="LQN2390" s="467"/>
      <c r="LQO2390" s="467"/>
      <c r="LQP2390" s="467"/>
      <c r="LQQ2390" s="467"/>
      <c r="LQR2390" s="467"/>
      <c r="LQS2390" s="467"/>
      <c r="LQT2390" s="467"/>
      <c r="LQU2390" s="467"/>
      <c r="LQV2390" s="467"/>
      <c r="LQW2390" s="467"/>
      <c r="LQX2390" s="467"/>
      <c r="LQY2390" s="467"/>
      <c r="LQZ2390" s="1055"/>
      <c r="LRA2390" s="695"/>
      <c r="LRB2390" s="696"/>
      <c r="LRC2390" s="696"/>
      <c r="LRD2390" s="697"/>
      <c r="LRE2390" s="697"/>
      <c r="LRF2390" s="473"/>
      <c r="LRG2390" s="470"/>
      <c r="LRH2390" s="470"/>
      <c r="LRI2390" s="470"/>
      <c r="LRJ2390" s="677"/>
      <c r="LRK2390" s="470"/>
      <c r="LRL2390" s="467"/>
      <c r="LRM2390" s="559"/>
      <c r="LRN2390" s="467"/>
      <c r="LRO2390" s="467"/>
      <c r="LRP2390" s="467"/>
      <c r="LRQ2390" s="467"/>
      <c r="LRR2390" s="467"/>
      <c r="LRS2390" s="467"/>
      <c r="LRT2390" s="467"/>
      <c r="LRU2390" s="467"/>
      <c r="LRV2390" s="467"/>
      <c r="LRW2390" s="467"/>
      <c r="LRX2390" s="467"/>
      <c r="LRY2390" s="467"/>
      <c r="LRZ2390" s="467"/>
      <c r="LSA2390" s="467"/>
      <c r="LSB2390" s="467"/>
      <c r="LSC2390" s="467"/>
      <c r="LSD2390" s="467"/>
      <c r="LSE2390" s="467"/>
      <c r="LSF2390" s="467"/>
      <c r="LSG2390" s="467"/>
      <c r="LSH2390" s="467"/>
      <c r="LSI2390" s="467"/>
      <c r="LSJ2390" s="1055"/>
      <c r="LSK2390" s="695"/>
      <c r="LSL2390" s="696"/>
      <c r="LSM2390" s="696"/>
      <c r="LSN2390" s="697"/>
      <c r="LSO2390" s="697"/>
      <c r="LSP2390" s="473"/>
      <c r="LSQ2390" s="470"/>
      <c r="LSR2390" s="470"/>
      <c r="LSS2390" s="470"/>
      <c r="LST2390" s="677"/>
      <c r="LSU2390" s="470"/>
      <c r="LSV2390" s="467"/>
      <c r="LSW2390" s="559"/>
      <c r="LSX2390" s="467"/>
      <c r="LSY2390" s="467"/>
      <c r="LSZ2390" s="467"/>
      <c r="LTA2390" s="467"/>
      <c r="LTB2390" s="467"/>
      <c r="LTC2390" s="467"/>
      <c r="LTD2390" s="467"/>
      <c r="LTE2390" s="467"/>
      <c r="LTF2390" s="467"/>
      <c r="LTG2390" s="467"/>
      <c r="LTH2390" s="467"/>
      <c r="LTI2390" s="467"/>
      <c r="LTJ2390" s="467"/>
      <c r="LTK2390" s="467"/>
      <c r="LTL2390" s="467"/>
      <c r="LTM2390" s="467"/>
      <c r="LTN2390" s="467"/>
      <c r="LTO2390" s="467"/>
      <c r="LTP2390" s="467"/>
      <c r="LTQ2390" s="467"/>
      <c r="LTR2390" s="467"/>
      <c r="LTS2390" s="467"/>
      <c r="LTT2390" s="1055"/>
      <c r="LTU2390" s="695"/>
      <c r="LTV2390" s="696"/>
      <c r="LTW2390" s="696"/>
      <c r="LTX2390" s="697"/>
      <c r="LTY2390" s="697"/>
      <c r="LTZ2390" s="473"/>
      <c r="LUA2390" s="470"/>
      <c r="LUB2390" s="470"/>
      <c r="LUC2390" s="470"/>
      <c r="LUD2390" s="677"/>
      <c r="LUE2390" s="470"/>
      <c r="LUF2390" s="467"/>
      <c r="LUG2390" s="559"/>
      <c r="LUH2390" s="467"/>
      <c r="LUI2390" s="467"/>
      <c r="LUJ2390" s="467"/>
      <c r="LUK2390" s="467"/>
      <c r="LUL2390" s="467"/>
      <c r="LUM2390" s="467"/>
      <c r="LUN2390" s="467"/>
      <c r="LUO2390" s="467"/>
      <c r="LUP2390" s="467"/>
      <c r="LUQ2390" s="467"/>
      <c r="LUR2390" s="467"/>
      <c r="LUS2390" s="467"/>
      <c r="LUT2390" s="467"/>
      <c r="LUU2390" s="467"/>
      <c r="LUV2390" s="467"/>
      <c r="LUW2390" s="467"/>
      <c r="LUX2390" s="467"/>
      <c r="LUY2390" s="467"/>
      <c r="LUZ2390" s="467"/>
      <c r="LVA2390" s="467"/>
      <c r="LVB2390" s="467"/>
      <c r="LVC2390" s="467"/>
      <c r="LVD2390" s="1055"/>
      <c r="LVE2390" s="695"/>
      <c r="LVF2390" s="696"/>
      <c r="LVG2390" s="696"/>
      <c r="LVH2390" s="697"/>
      <c r="LVI2390" s="697"/>
      <c r="LVJ2390" s="473"/>
      <c r="LVK2390" s="470"/>
      <c r="LVL2390" s="470"/>
      <c r="LVM2390" s="470"/>
      <c r="LVN2390" s="677"/>
      <c r="LVO2390" s="470"/>
      <c r="LVP2390" s="467"/>
      <c r="LVQ2390" s="559"/>
      <c r="LVR2390" s="467"/>
      <c r="LVS2390" s="467"/>
      <c r="LVT2390" s="467"/>
      <c r="LVU2390" s="467"/>
      <c r="LVV2390" s="467"/>
      <c r="LVW2390" s="467"/>
      <c r="LVX2390" s="467"/>
      <c r="LVY2390" s="467"/>
      <c r="LVZ2390" s="467"/>
      <c r="LWA2390" s="467"/>
      <c r="LWB2390" s="467"/>
      <c r="LWC2390" s="467"/>
      <c r="LWD2390" s="467"/>
      <c r="LWE2390" s="467"/>
      <c r="LWF2390" s="467"/>
      <c r="LWG2390" s="467"/>
      <c r="LWH2390" s="467"/>
      <c r="LWI2390" s="467"/>
      <c r="LWJ2390" s="467"/>
      <c r="LWK2390" s="467"/>
      <c r="LWL2390" s="467"/>
      <c r="LWM2390" s="467"/>
      <c r="LWN2390" s="1055"/>
      <c r="LWO2390" s="695"/>
      <c r="LWP2390" s="696"/>
      <c r="LWQ2390" s="696"/>
      <c r="LWR2390" s="697"/>
      <c r="LWS2390" s="697"/>
      <c r="LWT2390" s="473"/>
      <c r="LWU2390" s="470"/>
      <c r="LWV2390" s="470"/>
      <c r="LWW2390" s="470"/>
      <c r="LWX2390" s="677"/>
      <c r="LWY2390" s="470"/>
      <c r="LWZ2390" s="467"/>
      <c r="LXA2390" s="559"/>
      <c r="LXB2390" s="467"/>
      <c r="LXC2390" s="467"/>
      <c r="LXD2390" s="467"/>
      <c r="LXE2390" s="467"/>
      <c r="LXF2390" s="467"/>
      <c r="LXG2390" s="467"/>
      <c r="LXH2390" s="467"/>
      <c r="LXI2390" s="467"/>
      <c r="LXJ2390" s="467"/>
      <c r="LXK2390" s="467"/>
      <c r="LXL2390" s="467"/>
      <c r="LXM2390" s="467"/>
      <c r="LXN2390" s="467"/>
      <c r="LXO2390" s="467"/>
      <c r="LXP2390" s="467"/>
      <c r="LXQ2390" s="467"/>
      <c r="LXR2390" s="467"/>
      <c r="LXS2390" s="467"/>
      <c r="LXT2390" s="467"/>
      <c r="LXU2390" s="467"/>
      <c r="LXV2390" s="467"/>
      <c r="LXW2390" s="467"/>
      <c r="LXX2390" s="1055"/>
      <c r="LXY2390" s="695"/>
      <c r="LXZ2390" s="696"/>
      <c r="LYA2390" s="696"/>
      <c r="LYB2390" s="697"/>
      <c r="LYC2390" s="697"/>
      <c r="LYD2390" s="473"/>
      <c r="LYE2390" s="470"/>
      <c r="LYF2390" s="470"/>
      <c r="LYG2390" s="470"/>
      <c r="LYH2390" s="677"/>
      <c r="LYI2390" s="470"/>
      <c r="LYJ2390" s="467"/>
      <c r="LYK2390" s="559"/>
      <c r="LYL2390" s="467"/>
      <c r="LYM2390" s="467"/>
      <c r="LYN2390" s="467"/>
      <c r="LYO2390" s="467"/>
      <c r="LYP2390" s="467"/>
      <c r="LYQ2390" s="467"/>
      <c r="LYR2390" s="467"/>
      <c r="LYS2390" s="467"/>
      <c r="LYT2390" s="467"/>
      <c r="LYU2390" s="467"/>
      <c r="LYV2390" s="467"/>
      <c r="LYW2390" s="467"/>
      <c r="LYX2390" s="467"/>
      <c r="LYY2390" s="467"/>
      <c r="LYZ2390" s="467"/>
      <c r="LZA2390" s="467"/>
      <c r="LZB2390" s="467"/>
      <c r="LZC2390" s="467"/>
      <c r="LZD2390" s="467"/>
      <c r="LZE2390" s="467"/>
      <c r="LZF2390" s="467"/>
      <c r="LZG2390" s="467"/>
      <c r="LZH2390" s="1055"/>
      <c r="LZI2390" s="695"/>
      <c r="LZJ2390" s="696"/>
      <c r="LZK2390" s="696"/>
      <c r="LZL2390" s="697"/>
      <c r="LZM2390" s="697"/>
      <c r="LZN2390" s="473"/>
      <c r="LZO2390" s="470"/>
      <c r="LZP2390" s="470"/>
      <c r="LZQ2390" s="470"/>
      <c r="LZR2390" s="677"/>
      <c r="LZS2390" s="470"/>
      <c r="LZT2390" s="467"/>
      <c r="LZU2390" s="559"/>
      <c r="LZV2390" s="467"/>
      <c r="LZW2390" s="467"/>
      <c r="LZX2390" s="467"/>
      <c r="LZY2390" s="467"/>
      <c r="LZZ2390" s="467"/>
      <c r="MAA2390" s="467"/>
      <c r="MAB2390" s="467"/>
      <c r="MAC2390" s="467"/>
      <c r="MAD2390" s="467"/>
      <c r="MAE2390" s="467"/>
      <c r="MAF2390" s="467"/>
      <c r="MAG2390" s="467"/>
      <c r="MAH2390" s="467"/>
      <c r="MAI2390" s="467"/>
      <c r="MAJ2390" s="467"/>
      <c r="MAK2390" s="467"/>
      <c r="MAL2390" s="467"/>
      <c r="MAM2390" s="467"/>
      <c r="MAN2390" s="467"/>
      <c r="MAO2390" s="467"/>
      <c r="MAP2390" s="467"/>
      <c r="MAQ2390" s="467"/>
      <c r="MAR2390" s="1055"/>
      <c r="MAS2390" s="695"/>
      <c r="MAT2390" s="696"/>
      <c r="MAU2390" s="696"/>
      <c r="MAV2390" s="697"/>
      <c r="MAW2390" s="697"/>
      <c r="MAX2390" s="473"/>
      <c r="MAY2390" s="470"/>
      <c r="MAZ2390" s="470"/>
      <c r="MBA2390" s="470"/>
      <c r="MBB2390" s="677"/>
      <c r="MBC2390" s="470"/>
      <c r="MBD2390" s="467"/>
      <c r="MBE2390" s="559"/>
      <c r="MBF2390" s="467"/>
      <c r="MBG2390" s="467"/>
      <c r="MBH2390" s="467"/>
      <c r="MBI2390" s="467"/>
      <c r="MBJ2390" s="467"/>
      <c r="MBK2390" s="467"/>
      <c r="MBL2390" s="467"/>
      <c r="MBM2390" s="467"/>
      <c r="MBN2390" s="467"/>
      <c r="MBO2390" s="467"/>
      <c r="MBP2390" s="467"/>
      <c r="MBQ2390" s="467"/>
      <c r="MBR2390" s="467"/>
      <c r="MBS2390" s="467"/>
      <c r="MBT2390" s="467"/>
      <c r="MBU2390" s="467"/>
      <c r="MBV2390" s="467"/>
      <c r="MBW2390" s="467"/>
      <c r="MBX2390" s="467"/>
      <c r="MBY2390" s="467"/>
      <c r="MBZ2390" s="467"/>
      <c r="MCA2390" s="467"/>
      <c r="MCB2390" s="1055"/>
      <c r="MCC2390" s="695"/>
      <c r="MCD2390" s="696"/>
      <c r="MCE2390" s="696"/>
      <c r="MCF2390" s="697"/>
      <c r="MCG2390" s="697"/>
      <c r="MCH2390" s="473"/>
      <c r="MCI2390" s="470"/>
      <c r="MCJ2390" s="470"/>
      <c r="MCK2390" s="470"/>
      <c r="MCL2390" s="677"/>
      <c r="MCM2390" s="470"/>
      <c r="MCN2390" s="467"/>
      <c r="MCO2390" s="559"/>
      <c r="MCP2390" s="467"/>
      <c r="MCQ2390" s="467"/>
      <c r="MCR2390" s="467"/>
      <c r="MCS2390" s="467"/>
      <c r="MCT2390" s="467"/>
      <c r="MCU2390" s="467"/>
      <c r="MCV2390" s="467"/>
      <c r="MCW2390" s="467"/>
      <c r="MCX2390" s="467"/>
      <c r="MCY2390" s="467"/>
      <c r="MCZ2390" s="467"/>
      <c r="MDA2390" s="467"/>
      <c r="MDB2390" s="467"/>
      <c r="MDC2390" s="467"/>
      <c r="MDD2390" s="467"/>
      <c r="MDE2390" s="467"/>
      <c r="MDF2390" s="467"/>
      <c r="MDG2390" s="467"/>
      <c r="MDH2390" s="467"/>
      <c r="MDI2390" s="467"/>
      <c r="MDJ2390" s="467"/>
      <c r="MDK2390" s="467"/>
      <c r="MDL2390" s="1055"/>
      <c r="MDM2390" s="695"/>
      <c r="MDN2390" s="696"/>
      <c r="MDO2390" s="696"/>
      <c r="MDP2390" s="697"/>
      <c r="MDQ2390" s="697"/>
      <c r="MDR2390" s="473"/>
      <c r="MDS2390" s="470"/>
      <c r="MDT2390" s="470"/>
      <c r="MDU2390" s="470"/>
      <c r="MDV2390" s="677"/>
      <c r="MDW2390" s="470"/>
      <c r="MDX2390" s="467"/>
      <c r="MDY2390" s="559"/>
      <c r="MDZ2390" s="467"/>
      <c r="MEA2390" s="467"/>
      <c r="MEB2390" s="467"/>
      <c r="MEC2390" s="467"/>
      <c r="MED2390" s="467"/>
      <c r="MEE2390" s="467"/>
      <c r="MEF2390" s="467"/>
      <c r="MEG2390" s="467"/>
      <c r="MEH2390" s="467"/>
      <c r="MEI2390" s="467"/>
      <c r="MEJ2390" s="467"/>
      <c r="MEK2390" s="467"/>
      <c r="MEL2390" s="467"/>
      <c r="MEM2390" s="467"/>
      <c r="MEN2390" s="467"/>
      <c r="MEO2390" s="467"/>
      <c r="MEP2390" s="467"/>
      <c r="MEQ2390" s="467"/>
      <c r="MER2390" s="467"/>
      <c r="MES2390" s="467"/>
      <c r="MET2390" s="467"/>
      <c r="MEU2390" s="467"/>
      <c r="MEV2390" s="1055"/>
      <c r="MEW2390" s="695"/>
      <c r="MEX2390" s="696"/>
      <c r="MEY2390" s="696"/>
      <c r="MEZ2390" s="697"/>
      <c r="MFA2390" s="697"/>
      <c r="MFB2390" s="473"/>
      <c r="MFC2390" s="470"/>
      <c r="MFD2390" s="470"/>
      <c r="MFE2390" s="470"/>
      <c r="MFF2390" s="677"/>
      <c r="MFG2390" s="470"/>
      <c r="MFH2390" s="467"/>
      <c r="MFI2390" s="559"/>
      <c r="MFJ2390" s="467"/>
      <c r="MFK2390" s="467"/>
      <c r="MFL2390" s="467"/>
      <c r="MFM2390" s="467"/>
      <c r="MFN2390" s="467"/>
      <c r="MFO2390" s="467"/>
      <c r="MFP2390" s="467"/>
      <c r="MFQ2390" s="467"/>
      <c r="MFR2390" s="467"/>
      <c r="MFS2390" s="467"/>
      <c r="MFT2390" s="467"/>
      <c r="MFU2390" s="467"/>
      <c r="MFV2390" s="467"/>
      <c r="MFW2390" s="467"/>
      <c r="MFX2390" s="467"/>
      <c r="MFY2390" s="467"/>
      <c r="MFZ2390" s="467"/>
      <c r="MGA2390" s="467"/>
      <c r="MGB2390" s="467"/>
      <c r="MGC2390" s="467"/>
      <c r="MGD2390" s="467"/>
      <c r="MGE2390" s="467"/>
      <c r="MGF2390" s="1055"/>
      <c r="MGG2390" s="695"/>
      <c r="MGH2390" s="696"/>
      <c r="MGI2390" s="696"/>
      <c r="MGJ2390" s="697"/>
      <c r="MGK2390" s="697"/>
      <c r="MGL2390" s="473"/>
      <c r="MGM2390" s="470"/>
      <c r="MGN2390" s="470"/>
      <c r="MGO2390" s="470"/>
      <c r="MGP2390" s="677"/>
      <c r="MGQ2390" s="470"/>
      <c r="MGR2390" s="467"/>
      <c r="MGS2390" s="559"/>
      <c r="MGT2390" s="467"/>
      <c r="MGU2390" s="467"/>
      <c r="MGV2390" s="467"/>
      <c r="MGW2390" s="467"/>
      <c r="MGX2390" s="467"/>
      <c r="MGY2390" s="467"/>
      <c r="MGZ2390" s="467"/>
      <c r="MHA2390" s="467"/>
      <c r="MHB2390" s="467"/>
      <c r="MHC2390" s="467"/>
      <c r="MHD2390" s="467"/>
      <c r="MHE2390" s="467"/>
      <c r="MHF2390" s="467"/>
      <c r="MHG2390" s="467"/>
      <c r="MHH2390" s="467"/>
      <c r="MHI2390" s="467"/>
      <c r="MHJ2390" s="467"/>
      <c r="MHK2390" s="467"/>
      <c r="MHL2390" s="467"/>
      <c r="MHM2390" s="467"/>
      <c r="MHN2390" s="467"/>
      <c r="MHO2390" s="467"/>
      <c r="MHP2390" s="1055"/>
      <c r="MHQ2390" s="695"/>
      <c r="MHR2390" s="696"/>
      <c r="MHS2390" s="696"/>
      <c r="MHT2390" s="697"/>
      <c r="MHU2390" s="697"/>
      <c r="MHV2390" s="473"/>
      <c r="MHW2390" s="470"/>
      <c r="MHX2390" s="470"/>
      <c r="MHY2390" s="470"/>
      <c r="MHZ2390" s="677"/>
      <c r="MIA2390" s="470"/>
      <c r="MIB2390" s="467"/>
      <c r="MIC2390" s="559"/>
      <c r="MID2390" s="467"/>
      <c r="MIE2390" s="467"/>
      <c r="MIF2390" s="467"/>
      <c r="MIG2390" s="467"/>
      <c r="MIH2390" s="467"/>
      <c r="MII2390" s="467"/>
      <c r="MIJ2390" s="467"/>
      <c r="MIK2390" s="467"/>
      <c r="MIL2390" s="467"/>
      <c r="MIM2390" s="467"/>
      <c r="MIN2390" s="467"/>
      <c r="MIO2390" s="467"/>
      <c r="MIP2390" s="467"/>
      <c r="MIQ2390" s="467"/>
      <c r="MIR2390" s="467"/>
      <c r="MIS2390" s="467"/>
      <c r="MIT2390" s="467"/>
      <c r="MIU2390" s="467"/>
      <c r="MIV2390" s="467"/>
      <c r="MIW2390" s="467"/>
      <c r="MIX2390" s="467"/>
      <c r="MIY2390" s="467"/>
      <c r="MIZ2390" s="1055"/>
      <c r="MJA2390" s="695"/>
      <c r="MJB2390" s="696"/>
      <c r="MJC2390" s="696"/>
      <c r="MJD2390" s="697"/>
      <c r="MJE2390" s="697"/>
      <c r="MJF2390" s="473"/>
      <c r="MJG2390" s="470"/>
      <c r="MJH2390" s="470"/>
      <c r="MJI2390" s="470"/>
      <c r="MJJ2390" s="677"/>
      <c r="MJK2390" s="470"/>
      <c r="MJL2390" s="467"/>
      <c r="MJM2390" s="559"/>
      <c r="MJN2390" s="467"/>
      <c r="MJO2390" s="467"/>
      <c r="MJP2390" s="467"/>
      <c r="MJQ2390" s="467"/>
      <c r="MJR2390" s="467"/>
      <c r="MJS2390" s="467"/>
      <c r="MJT2390" s="467"/>
      <c r="MJU2390" s="467"/>
      <c r="MJV2390" s="467"/>
      <c r="MJW2390" s="467"/>
      <c r="MJX2390" s="467"/>
      <c r="MJY2390" s="467"/>
      <c r="MJZ2390" s="467"/>
      <c r="MKA2390" s="467"/>
      <c r="MKB2390" s="467"/>
      <c r="MKC2390" s="467"/>
      <c r="MKD2390" s="467"/>
      <c r="MKE2390" s="467"/>
      <c r="MKF2390" s="467"/>
      <c r="MKG2390" s="467"/>
      <c r="MKH2390" s="467"/>
      <c r="MKI2390" s="467"/>
      <c r="MKJ2390" s="1055"/>
      <c r="MKK2390" s="695"/>
      <c r="MKL2390" s="696"/>
      <c r="MKM2390" s="696"/>
      <c r="MKN2390" s="697"/>
      <c r="MKO2390" s="697"/>
      <c r="MKP2390" s="473"/>
      <c r="MKQ2390" s="470"/>
      <c r="MKR2390" s="470"/>
      <c r="MKS2390" s="470"/>
      <c r="MKT2390" s="677"/>
      <c r="MKU2390" s="470"/>
      <c r="MKV2390" s="467"/>
      <c r="MKW2390" s="559"/>
      <c r="MKX2390" s="467"/>
      <c r="MKY2390" s="467"/>
      <c r="MKZ2390" s="467"/>
      <c r="MLA2390" s="467"/>
      <c r="MLB2390" s="467"/>
      <c r="MLC2390" s="467"/>
      <c r="MLD2390" s="467"/>
      <c r="MLE2390" s="467"/>
      <c r="MLF2390" s="467"/>
      <c r="MLG2390" s="467"/>
      <c r="MLH2390" s="467"/>
      <c r="MLI2390" s="467"/>
      <c r="MLJ2390" s="467"/>
      <c r="MLK2390" s="467"/>
      <c r="MLL2390" s="467"/>
      <c r="MLM2390" s="467"/>
      <c r="MLN2390" s="467"/>
      <c r="MLO2390" s="467"/>
      <c r="MLP2390" s="467"/>
      <c r="MLQ2390" s="467"/>
      <c r="MLR2390" s="467"/>
      <c r="MLS2390" s="467"/>
      <c r="MLT2390" s="1055"/>
      <c r="MLU2390" s="695"/>
      <c r="MLV2390" s="696"/>
      <c r="MLW2390" s="696"/>
      <c r="MLX2390" s="697"/>
      <c r="MLY2390" s="697"/>
      <c r="MLZ2390" s="473"/>
      <c r="MMA2390" s="470"/>
      <c r="MMB2390" s="470"/>
      <c r="MMC2390" s="470"/>
      <c r="MMD2390" s="677"/>
      <c r="MME2390" s="470"/>
      <c r="MMF2390" s="467"/>
      <c r="MMG2390" s="559"/>
      <c r="MMH2390" s="467"/>
      <c r="MMI2390" s="467"/>
      <c r="MMJ2390" s="467"/>
      <c r="MMK2390" s="467"/>
      <c r="MML2390" s="467"/>
      <c r="MMM2390" s="467"/>
      <c r="MMN2390" s="467"/>
      <c r="MMO2390" s="467"/>
      <c r="MMP2390" s="467"/>
      <c r="MMQ2390" s="467"/>
      <c r="MMR2390" s="467"/>
      <c r="MMS2390" s="467"/>
      <c r="MMT2390" s="467"/>
      <c r="MMU2390" s="467"/>
      <c r="MMV2390" s="467"/>
      <c r="MMW2390" s="467"/>
      <c r="MMX2390" s="467"/>
      <c r="MMY2390" s="467"/>
      <c r="MMZ2390" s="467"/>
      <c r="MNA2390" s="467"/>
      <c r="MNB2390" s="467"/>
      <c r="MNC2390" s="467"/>
      <c r="MND2390" s="1055"/>
      <c r="MNE2390" s="695"/>
      <c r="MNF2390" s="696"/>
      <c r="MNG2390" s="696"/>
      <c r="MNH2390" s="697"/>
      <c r="MNI2390" s="697"/>
      <c r="MNJ2390" s="473"/>
      <c r="MNK2390" s="470"/>
      <c r="MNL2390" s="470"/>
      <c r="MNM2390" s="470"/>
      <c r="MNN2390" s="677"/>
      <c r="MNO2390" s="470"/>
      <c r="MNP2390" s="467"/>
      <c r="MNQ2390" s="559"/>
      <c r="MNR2390" s="467"/>
      <c r="MNS2390" s="467"/>
      <c r="MNT2390" s="467"/>
      <c r="MNU2390" s="467"/>
      <c r="MNV2390" s="467"/>
      <c r="MNW2390" s="467"/>
      <c r="MNX2390" s="467"/>
      <c r="MNY2390" s="467"/>
      <c r="MNZ2390" s="467"/>
      <c r="MOA2390" s="467"/>
      <c r="MOB2390" s="467"/>
      <c r="MOC2390" s="467"/>
      <c r="MOD2390" s="467"/>
      <c r="MOE2390" s="467"/>
      <c r="MOF2390" s="467"/>
      <c r="MOG2390" s="467"/>
      <c r="MOH2390" s="467"/>
      <c r="MOI2390" s="467"/>
      <c r="MOJ2390" s="467"/>
      <c r="MOK2390" s="467"/>
      <c r="MOL2390" s="467"/>
      <c r="MOM2390" s="467"/>
      <c r="MON2390" s="1055"/>
      <c r="MOO2390" s="695"/>
      <c r="MOP2390" s="696"/>
      <c r="MOQ2390" s="696"/>
      <c r="MOR2390" s="697"/>
      <c r="MOS2390" s="697"/>
      <c r="MOT2390" s="473"/>
      <c r="MOU2390" s="470"/>
      <c r="MOV2390" s="470"/>
      <c r="MOW2390" s="470"/>
      <c r="MOX2390" s="677"/>
      <c r="MOY2390" s="470"/>
      <c r="MOZ2390" s="467"/>
      <c r="MPA2390" s="559"/>
      <c r="MPB2390" s="467"/>
      <c r="MPC2390" s="467"/>
      <c r="MPD2390" s="467"/>
      <c r="MPE2390" s="467"/>
      <c r="MPF2390" s="467"/>
      <c r="MPG2390" s="467"/>
      <c r="MPH2390" s="467"/>
      <c r="MPI2390" s="467"/>
      <c r="MPJ2390" s="467"/>
      <c r="MPK2390" s="467"/>
      <c r="MPL2390" s="467"/>
      <c r="MPM2390" s="467"/>
      <c r="MPN2390" s="467"/>
      <c r="MPO2390" s="467"/>
      <c r="MPP2390" s="467"/>
      <c r="MPQ2390" s="467"/>
      <c r="MPR2390" s="467"/>
      <c r="MPS2390" s="467"/>
      <c r="MPT2390" s="467"/>
      <c r="MPU2390" s="467"/>
      <c r="MPV2390" s="467"/>
      <c r="MPW2390" s="467"/>
      <c r="MPX2390" s="1055"/>
      <c r="MPY2390" s="695"/>
      <c r="MPZ2390" s="696"/>
      <c r="MQA2390" s="696"/>
      <c r="MQB2390" s="697"/>
      <c r="MQC2390" s="697"/>
      <c r="MQD2390" s="473"/>
      <c r="MQE2390" s="470"/>
      <c r="MQF2390" s="470"/>
      <c r="MQG2390" s="470"/>
      <c r="MQH2390" s="677"/>
      <c r="MQI2390" s="470"/>
      <c r="MQJ2390" s="467"/>
      <c r="MQK2390" s="559"/>
      <c r="MQL2390" s="467"/>
      <c r="MQM2390" s="467"/>
      <c r="MQN2390" s="467"/>
      <c r="MQO2390" s="467"/>
      <c r="MQP2390" s="467"/>
      <c r="MQQ2390" s="467"/>
      <c r="MQR2390" s="467"/>
      <c r="MQS2390" s="467"/>
      <c r="MQT2390" s="467"/>
      <c r="MQU2390" s="467"/>
      <c r="MQV2390" s="467"/>
      <c r="MQW2390" s="467"/>
      <c r="MQX2390" s="467"/>
      <c r="MQY2390" s="467"/>
      <c r="MQZ2390" s="467"/>
      <c r="MRA2390" s="467"/>
      <c r="MRB2390" s="467"/>
      <c r="MRC2390" s="467"/>
      <c r="MRD2390" s="467"/>
      <c r="MRE2390" s="467"/>
      <c r="MRF2390" s="467"/>
      <c r="MRG2390" s="467"/>
      <c r="MRH2390" s="1055"/>
      <c r="MRI2390" s="695"/>
      <c r="MRJ2390" s="696"/>
      <c r="MRK2390" s="696"/>
      <c r="MRL2390" s="697"/>
      <c r="MRM2390" s="697"/>
      <c r="MRN2390" s="473"/>
      <c r="MRO2390" s="470"/>
      <c r="MRP2390" s="470"/>
      <c r="MRQ2390" s="470"/>
      <c r="MRR2390" s="677"/>
      <c r="MRS2390" s="470"/>
      <c r="MRT2390" s="467"/>
      <c r="MRU2390" s="559"/>
      <c r="MRV2390" s="467"/>
      <c r="MRW2390" s="467"/>
      <c r="MRX2390" s="467"/>
      <c r="MRY2390" s="467"/>
      <c r="MRZ2390" s="467"/>
      <c r="MSA2390" s="467"/>
      <c r="MSB2390" s="467"/>
      <c r="MSC2390" s="467"/>
      <c r="MSD2390" s="467"/>
      <c r="MSE2390" s="467"/>
      <c r="MSF2390" s="467"/>
      <c r="MSG2390" s="467"/>
      <c r="MSH2390" s="467"/>
      <c r="MSI2390" s="467"/>
      <c r="MSJ2390" s="467"/>
      <c r="MSK2390" s="467"/>
      <c r="MSL2390" s="467"/>
      <c r="MSM2390" s="467"/>
      <c r="MSN2390" s="467"/>
      <c r="MSO2390" s="467"/>
      <c r="MSP2390" s="467"/>
      <c r="MSQ2390" s="467"/>
      <c r="MSR2390" s="1055"/>
      <c r="MSS2390" s="695"/>
      <c r="MST2390" s="696"/>
      <c r="MSU2390" s="696"/>
      <c r="MSV2390" s="697"/>
      <c r="MSW2390" s="697"/>
      <c r="MSX2390" s="473"/>
      <c r="MSY2390" s="470"/>
      <c r="MSZ2390" s="470"/>
      <c r="MTA2390" s="470"/>
      <c r="MTB2390" s="677"/>
      <c r="MTC2390" s="470"/>
      <c r="MTD2390" s="467"/>
      <c r="MTE2390" s="559"/>
      <c r="MTF2390" s="467"/>
      <c r="MTG2390" s="467"/>
      <c r="MTH2390" s="467"/>
      <c r="MTI2390" s="467"/>
      <c r="MTJ2390" s="467"/>
      <c r="MTK2390" s="467"/>
      <c r="MTL2390" s="467"/>
      <c r="MTM2390" s="467"/>
      <c r="MTN2390" s="467"/>
      <c r="MTO2390" s="467"/>
      <c r="MTP2390" s="467"/>
      <c r="MTQ2390" s="467"/>
      <c r="MTR2390" s="467"/>
      <c r="MTS2390" s="467"/>
      <c r="MTT2390" s="467"/>
      <c r="MTU2390" s="467"/>
      <c r="MTV2390" s="467"/>
      <c r="MTW2390" s="467"/>
      <c r="MTX2390" s="467"/>
      <c r="MTY2390" s="467"/>
      <c r="MTZ2390" s="467"/>
      <c r="MUA2390" s="467"/>
      <c r="MUB2390" s="1055"/>
      <c r="MUC2390" s="695"/>
      <c r="MUD2390" s="696"/>
      <c r="MUE2390" s="696"/>
      <c r="MUF2390" s="697"/>
      <c r="MUG2390" s="697"/>
      <c r="MUH2390" s="473"/>
      <c r="MUI2390" s="470"/>
      <c r="MUJ2390" s="470"/>
      <c r="MUK2390" s="470"/>
      <c r="MUL2390" s="677"/>
      <c r="MUM2390" s="470"/>
      <c r="MUN2390" s="467"/>
      <c r="MUO2390" s="559"/>
      <c r="MUP2390" s="467"/>
      <c r="MUQ2390" s="467"/>
      <c r="MUR2390" s="467"/>
      <c r="MUS2390" s="467"/>
      <c r="MUT2390" s="467"/>
      <c r="MUU2390" s="467"/>
      <c r="MUV2390" s="467"/>
      <c r="MUW2390" s="467"/>
      <c r="MUX2390" s="467"/>
      <c r="MUY2390" s="467"/>
      <c r="MUZ2390" s="467"/>
      <c r="MVA2390" s="467"/>
      <c r="MVB2390" s="467"/>
      <c r="MVC2390" s="467"/>
      <c r="MVD2390" s="467"/>
      <c r="MVE2390" s="467"/>
      <c r="MVF2390" s="467"/>
      <c r="MVG2390" s="467"/>
      <c r="MVH2390" s="467"/>
      <c r="MVI2390" s="467"/>
      <c r="MVJ2390" s="467"/>
      <c r="MVK2390" s="467"/>
      <c r="MVL2390" s="1055"/>
      <c r="MVM2390" s="695"/>
      <c r="MVN2390" s="696"/>
      <c r="MVO2390" s="696"/>
      <c r="MVP2390" s="697"/>
      <c r="MVQ2390" s="697"/>
      <c r="MVR2390" s="473"/>
      <c r="MVS2390" s="470"/>
      <c r="MVT2390" s="470"/>
      <c r="MVU2390" s="470"/>
      <c r="MVV2390" s="677"/>
      <c r="MVW2390" s="470"/>
      <c r="MVX2390" s="467"/>
      <c r="MVY2390" s="559"/>
      <c r="MVZ2390" s="467"/>
      <c r="MWA2390" s="467"/>
      <c r="MWB2390" s="467"/>
      <c r="MWC2390" s="467"/>
      <c r="MWD2390" s="467"/>
      <c r="MWE2390" s="467"/>
      <c r="MWF2390" s="467"/>
      <c r="MWG2390" s="467"/>
      <c r="MWH2390" s="467"/>
      <c r="MWI2390" s="467"/>
      <c r="MWJ2390" s="467"/>
      <c r="MWK2390" s="467"/>
      <c r="MWL2390" s="467"/>
      <c r="MWM2390" s="467"/>
      <c r="MWN2390" s="467"/>
      <c r="MWO2390" s="467"/>
      <c r="MWP2390" s="467"/>
      <c r="MWQ2390" s="467"/>
      <c r="MWR2390" s="467"/>
      <c r="MWS2390" s="467"/>
      <c r="MWT2390" s="467"/>
      <c r="MWU2390" s="467"/>
      <c r="MWV2390" s="1055"/>
      <c r="MWW2390" s="695"/>
      <c r="MWX2390" s="696"/>
      <c r="MWY2390" s="696"/>
      <c r="MWZ2390" s="697"/>
      <c r="MXA2390" s="697"/>
      <c r="MXB2390" s="473"/>
      <c r="MXC2390" s="470"/>
      <c r="MXD2390" s="470"/>
      <c r="MXE2390" s="470"/>
      <c r="MXF2390" s="677"/>
      <c r="MXG2390" s="470"/>
      <c r="MXH2390" s="467"/>
      <c r="MXI2390" s="559"/>
      <c r="MXJ2390" s="467"/>
      <c r="MXK2390" s="467"/>
      <c r="MXL2390" s="467"/>
      <c r="MXM2390" s="467"/>
      <c r="MXN2390" s="467"/>
      <c r="MXO2390" s="467"/>
      <c r="MXP2390" s="467"/>
      <c r="MXQ2390" s="467"/>
      <c r="MXR2390" s="467"/>
      <c r="MXS2390" s="467"/>
      <c r="MXT2390" s="467"/>
      <c r="MXU2390" s="467"/>
      <c r="MXV2390" s="467"/>
      <c r="MXW2390" s="467"/>
      <c r="MXX2390" s="467"/>
      <c r="MXY2390" s="467"/>
      <c r="MXZ2390" s="467"/>
      <c r="MYA2390" s="467"/>
      <c r="MYB2390" s="467"/>
      <c r="MYC2390" s="467"/>
      <c r="MYD2390" s="467"/>
      <c r="MYE2390" s="467"/>
      <c r="MYF2390" s="1055"/>
      <c r="MYG2390" s="695"/>
      <c r="MYH2390" s="696"/>
      <c r="MYI2390" s="696"/>
      <c r="MYJ2390" s="697"/>
      <c r="MYK2390" s="697"/>
      <c r="MYL2390" s="473"/>
      <c r="MYM2390" s="470"/>
      <c r="MYN2390" s="470"/>
      <c r="MYO2390" s="470"/>
      <c r="MYP2390" s="677"/>
      <c r="MYQ2390" s="470"/>
      <c r="MYR2390" s="467"/>
      <c r="MYS2390" s="559"/>
      <c r="MYT2390" s="467"/>
      <c r="MYU2390" s="467"/>
      <c r="MYV2390" s="467"/>
      <c r="MYW2390" s="467"/>
      <c r="MYX2390" s="467"/>
      <c r="MYY2390" s="467"/>
      <c r="MYZ2390" s="467"/>
      <c r="MZA2390" s="467"/>
      <c r="MZB2390" s="467"/>
      <c r="MZC2390" s="467"/>
      <c r="MZD2390" s="467"/>
      <c r="MZE2390" s="467"/>
      <c r="MZF2390" s="467"/>
      <c r="MZG2390" s="467"/>
      <c r="MZH2390" s="467"/>
      <c r="MZI2390" s="467"/>
      <c r="MZJ2390" s="467"/>
      <c r="MZK2390" s="467"/>
      <c r="MZL2390" s="467"/>
      <c r="MZM2390" s="467"/>
      <c r="MZN2390" s="467"/>
      <c r="MZO2390" s="467"/>
      <c r="MZP2390" s="1055"/>
      <c r="MZQ2390" s="695"/>
      <c r="MZR2390" s="696"/>
      <c r="MZS2390" s="696"/>
      <c r="MZT2390" s="697"/>
      <c r="MZU2390" s="697"/>
      <c r="MZV2390" s="473"/>
      <c r="MZW2390" s="470"/>
      <c r="MZX2390" s="470"/>
      <c r="MZY2390" s="470"/>
      <c r="MZZ2390" s="677"/>
      <c r="NAA2390" s="470"/>
      <c r="NAB2390" s="467"/>
      <c r="NAC2390" s="559"/>
      <c r="NAD2390" s="467"/>
      <c r="NAE2390" s="467"/>
      <c r="NAF2390" s="467"/>
      <c r="NAG2390" s="467"/>
      <c r="NAH2390" s="467"/>
      <c r="NAI2390" s="467"/>
      <c r="NAJ2390" s="467"/>
      <c r="NAK2390" s="467"/>
      <c r="NAL2390" s="467"/>
      <c r="NAM2390" s="467"/>
      <c r="NAN2390" s="467"/>
      <c r="NAO2390" s="467"/>
      <c r="NAP2390" s="467"/>
      <c r="NAQ2390" s="467"/>
      <c r="NAR2390" s="467"/>
      <c r="NAS2390" s="467"/>
      <c r="NAT2390" s="467"/>
      <c r="NAU2390" s="467"/>
      <c r="NAV2390" s="467"/>
      <c r="NAW2390" s="467"/>
      <c r="NAX2390" s="467"/>
      <c r="NAY2390" s="467"/>
      <c r="NAZ2390" s="1055"/>
      <c r="NBA2390" s="695"/>
      <c r="NBB2390" s="696"/>
      <c r="NBC2390" s="696"/>
      <c r="NBD2390" s="697"/>
      <c r="NBE2390" s="697"/>
      <c r="NBF2390" s="473"/>
      <c r="NBG2390" s="470"/>
      <c r="NBH2390" s="470"/>
      <c r="NBI2390" s="470"/>
      <c r="NBJ2390" s="677"/>
      <c r="NBK2390" s="470"/>
      <c r="NBL2390" s="467"/>
      <c r="NBM2390" s="559"/>
      <c r="NBN2390" s="467"/>
      <c r="NBO2390" s="467"/>
      <c r="NBP2390" s="467"/>
      <c r="NBQ2390" s="467"/>
      <c r="NBR2390" s="467"/>
      <c r="NBS2390" s="467"/>
      <c r="NBT2390" s="467"/>
      <c r="NBU2390" s="467"/>
      <c r="NBV2390" s="467"/>
      <c r="NBW2390" s="467"/>
      <c r="NBX2390" s="467"/>
      <c r="NBY2390" s="467"/>
      <c r="NBZ2390" s="467"/>
      <c r="NCA2390" s="467"/>
      <c r="NCB2390" s="467"/>
      <c r="NCC2390" s="467"/>
      <c r="NCD2390" s="467"/>
      <c r="NCE2390" s="467"/>
      <c r="NCF2390" s="467"/>
      <c r="NCG2390" s="467"/>
      <c r="NCH2390" s="467"/>
      <c r="NCI2390" s="467"/>
      <c r="NCJ2390" s="1055"/>
      <c r="NCK2390" s="695"/>
      <c r="NCL2390" s="696"/>
      <c r="NCM2390" s="696"/>
      <c r="NCN2390" s="697"/>
      <c r="NCO2390" s="697"/>
      <c r="NCP2390" s="473"/>
      <c r="NCQ2390" s="470"/>
      <c r="NCR2390" s="470"/>
      <c r="NCS2390" s="470"/>
      <c r="NCT2390" s="677"/>
      <c r="NCU2390" s="470"/>
      <c r="NCV2390" s="467"/>
      <c r="NCW2390" s="559"/>
      <c r="NCX2390" s="467"/>
      <c r="NCY2390" s="467"/>
      <c r="NCZ2390" s="467"/>
      <c r="NDA2390" s="467"/>
      <c r="NDB2390" s="467"/>
      <c r="NDC2390" s="467"/>
      <c r="NDD2390" s="467"/>
      <c r="NDE2390" s="467"/>
      <c r="NDF2390" s="467"/>
      <c r="NDG2390" s="467"/>
      <c r="NDH2390" s="467"/>
      <c r="NDI2390" s="467"/>
      <c r="NDJ2390" s="467"/>
      <c r="NDK2390" s="467"/>
      <c r="NDL2390" s="467"/>
      <c r="NDM2390" s="467"/>
      <c r="NDN2390" s="467"/>
      <c r="NDO2390" s="467"/>
      <c r="NDP2390" s="467"/>
      <c r="NDQ2390" s="467"/>
      <c r="NDR2390" s="467"/>
      <c r="NDS2390" s="467"/>
      <c r="NDT2390" s="1055"/>
      <c r="NDU2390" s="695"/>
      <c r="NDV2390" s="696"/>
      <c r="NDW2390" s="696"/>
      <c r="NDX2390" s="697"/>
      <c r="NDY2390" s="697"/>
      <c r="NDZ2390" s="473"/>
      <c r="NEA2390" s="470"/>
      <c r="NEB2390" s="470"/>
      <c r="NEC2390" s="470"/>
      <c r="NED2390" s="677"/>
      <c r="NEE2390" s="470"/>
      <c r="NEF2390" s="467"/>
      <c r="NEG2390" s="559"/>
      <c r="NEH2390" s="467"/>
      <c r="NEI2390" s="467"/>
      <c r="NEJ2390" s="467"/>
      <c r="NEK2390" s="467"/>
      <c r="NEL2390" s="467"/>
      <c r="NEM2390" s="467"/>
      <c r="NEN2390" s="467"/>
      <c r="NEO2390" s="467"/>
      <c r="NEP2390" s="467"/>
      <c r="NEQ2390" s="467"/>
      <c r="NER2390" s="467"/>
      <c r="NES2390" s="467"/>
      <c r="NET2390" s="467"/>
      <c r="NEU2390" s="467"/>
      <c r="NEV2390" s="467"/>
      <c r="NEW2390" s="467"/>
      <c r="NEX2390" s="467"/>
      <c r="NEY2390" s="467"/>
      <c r="NEZ2390" s="467"/>
      <c r="NFA2390" s="467"/>
      <c r="NFB2390" s="467"/>
      <c r="NFC2390" s="467"/>
      <c r="NFD2390" s="1055"/>
      <c r="NFE2390" s="695"/>
      <c r="NFF2390" s="696"/>
      <c r="NFG2390" s="696"/>
      <c r="NFH2390" s="697"/>
      <c r="NFI2390" s="697"/>
      <c r="NFJ2390" s="473"/>
      <c r="NFK2390" s="470"/>
      <c r="NFL2390" s="470"/>
      <c r="NFM2390" s="470"/>
      <c r="NFN2390" s="677"/>
      <c r="NFO2390" s="470"/>
      <c r="NFP2390" s="467"/>
      <c r="NFQ2390" s="559"/>
      <c r="NFR2390" s="467"/>
      <c r="NFS2390" s="467"/>
      <c r="NFT2390" s="467"/>
      <c r="NFU2390" s="467"/>
      <c r="NFV2390" s="467"/>
      <c r="NFW2390" s="467"/>
      <c r="NFX2390" s="467"/>
      <c r="NFY2390" s="467"/>
      <c r="NFZ2390" s="467"/>
      <c r="NGA2390" s="467"/>
      <c r="NGB2390" s="467"/>
      <c r="NGC2390" s="467"/>
      <c r="NGD2390" s="467"/>
      <c r="NGE2390" s="467"/>
      <c r="NGF2390" s="467"/>
      <c r="NGG2390" s="467"/>
      <c r="NGH2390" s="467"/>
      <c r="NGI2390" s="467"/>
      <c r="NGJ2390" s="467"/>
      <c r="NGK2390" s="467"/>
      <c r="NGL2390" s="467"/>
      <c r="NGM2390" s="467"/>
      <c r="NGN2390" s="1055"/>
      <c r="NGO2390" s="695"/>
      <c r="NGP2390" s="696"/>
      <c r="NGQ2390" s="696"/>
      <c r="NGR2390" s="697"/>
      <c r="NGS2390" s="697"/>
      <c r="NGT2390" s="473"/>
      <c r="NGU2390" s="470"/>
      <c r="NGV2390" s="470"/>
      <c r="NGW2390" s="470"/>
      <c r="NGX2390" s="677"/>
      <c r="NGY2390" s="470"/>
      <c r="NGZ2390" s="467"/>
      <c r="NHA2390" s="559"/>
      <c r="NHB2390" s="467"/>
      <c r="NHC2390" s="467"/>
      <c r="NHD2390" s="467"/>
      <c r="NHE2390" s="467"/>
      <c r="NHF2390" s="467"/>
      <c r="NHG2390" s="467"/>
      <c r="NHH2390" s="467"/>
      <c r="NHI2390" s="467"/>
      <c r="NHJ2390" s="467"/>
      <c r="NHK2390" s="467"/>
      <c r="NHL2390" s="467"/>
      <c r="NHM2390" s="467"/>
      <c r="NHN2390" s="467"/>
      <c r="NHO2390" s="467"/>
      <c r="NHP2390" s="467"/>
      <c r="NHQ2390" s="467"/>
      <c r="NHR2390" s="467"/>
      <c r="NHS2390" s="467"/>
      <c r="NHT2390" s="467"/>
      <c r="NHU2390" s="467"/>
      <c r="NHV2390" s="467"/>
      <c r="NHW2390" s="467"/>
      <c r="NHX2390" s="1055"/>
      <c r="NHY2390" s="695"/>
      <c r="NHZ2390" s="696"/>
      <c r="NIA2390" s="696"/>
      <c r="NIB2390" s="697"/>
      <c r="NIC2390" s="697"/>
      <c r="NID2390" s="473"/>
      <c r="NIE2390" s="470"/>
      <c r="NIF2390" s="470"/>
      <c r="NIG2390" s="470"/>
      <c r="NIH2390" s="677"/>
      <c r="NII2390" s="470"/>
      <c r="NIJ2390" s="467"/>
      <c r="NIK2390" s="559"/>
      <c r="NIL2390" s="467"/>
      <c r="NIM2390" s="467"/>
      <c r="NIN2390" s="467"/>
      <c r="NIO2390" s="467"/>
      <c r="NIP2390" s="467"/>
      <c r="NIQ2390" s="467"/>
      <c r="NIR2390" s="467"/>
      <c r="NIS2390" s="467"/>
      <c r="NIT2390" s="467"/>
      <c r="NIU2390" s="467"/>
      <c r="NIV2390" s="467"/>
      <c r="NIW2390" s="467"/>
      <c r="NIX2390" s="467"/>
      <c r="NIY2390" s="467"/>
      <c r="NIZ2390" s="467"/>
      <c r="NJA2390" s="467"/>
      <c r="NJB2390" s="467"/>
      <c r="NJC2390" s="467"/>
      <c r="NJD2390" s="467"/>
      <c r="NJE2390" s="467"/>
      <c r="NJF2390" s="467"/>
      <c r="NJG2390" s="467"/>
      <c r="NJH2390" s="1055"/>
      <c r="NJI2390" s="695"/>
      <c r="NJJ2390" s="696"/>
      <c r="NJK2390" s="696"/>
      <c r="NJL2390" s="697"/>
      <c r="NJM2390" s="697"/>
      <c r="NJN2390" s="473"/>
      <c r="NJO2390" s="470"/>
      <c r="NJP2390" s="470"/>
      <c r="NJQ2390" s="470"/>
      <c r="NJR2390" s="677"/>
      <c r="NJS2390" s="470"/>
      <c r="NJT2390" s="467"/>
      <c r="NJU2390" s="559"/>
      <c r="NJV2390" s="467"/>
      <c r="NJW2390" s="467"/>
      <c r="NJX2390" s="467"/>
      <c r="NJY2390" s="467"/>
      <c r="NJZ2390" s="467"/>
      <c r="NKA2390" s="467"/>
      <c r="NKB2390" s="467"/>
      <c r="NKC2390" s="467"/>
      <c r="NKD2390" s="467"/>
      <c r="NKE2390" s="467"/>
      <c r="NKF2390" s="467"/>
      <c r="NKG2390" s="467"/>
      <c r="NKH2390" s="467"/>
      <c r="NKI2390" s="467"/>
      <c r="NKJ2390" s="467"/>
      <c r="NKK2390" s="467"/>
      <c r="NKL2390" s="467"/>
      <c r="NKM2390" s="467"/>
      <c r="NKN2390" s="467"/>
      <c r="NKO2390" s="467"/>
      <c r="NKP2390" s="467"/>
      <c r="NKQ2390" s="467"/>
      <c r="NKR2390" s="1055"/>
      <c r="NKS2390" s="695"/>
      <c r="NKT2390" s="696"/>
      <c r="NKU2390" s="696"/>
      <c r="NKV2390" s="697"/>
      <c r="NKW2390" s="697"/>
      <c r="NKX2390" s="473"/>
      <c r="NKY2390" s="470"/>
      <c r="NKZ2390" s="470"/>
      <c r="NLA2390" s="470"/>
      <c r="NLB2390" s="677"/>
      <c r="NLC2390" s="470"/>
      <c r="NLD2390" s="467"/>
      <c r="NLE2390" s="559"/>
      <c r="NLF2390" s="467"/>
      <c r="NLG2390" s="467"/>
      <c r="NLH2390" s="467"/>
      <c r="NLI2390" s="467"/>
      <c r="NLJ2390" s="467"/>
      <c r="NLK2390" s="467"/>
      <c r="NLL2390" s="467"/>
      <c r="NLM2390" s="467"/>
      <c r="NLN2390" s="467"/>
      <c r="NLO2390" s="467"/>
      <c r="NLP2390" s="467"/>
      <c r="NLQ2390" s="467"/>
      <c r="NLR2390" s="467"/>
      <c r="NLS2390" s="467"/>
      <c r="NLT2390" s="467"/>
      <c r="NLU2390" s="467"/>
      <c r="NLV2390" s="467"/>
      <c r="NLW2390" s="467"/>
      <c r="NLX2390" s="467"/>
      <c r="NLY2390" s="467"/>
      <c r="NLZ2390" s="467"/>
      <c r="NMA2390" s="467"/>
      <c r="NMB2390" s="1055"/>
      <c r="NMC2390" s="695"/>
      <c r="NMD2390" s="696"/>
      <c r="NME2390" s="696"/>
      <c r="NMF2390" s="697"/>
      <c r="NMG2390" s="697"/>
      <c r="NMH2390" s="473"/>
      <c r="NMI2390" s="470"/>
      <c r="NMJ2390" s="470"/>
      <c r="NMK2390" s="470"/>
      <c r="NML2390" s="677"/>
      <c r="NMM2390" s="470"/>
      <c r="NMN2390" s="467"/>
      <c r="NMO2390" s="559"/>
      <c r="NMP2390" s="467"/>
      <c r="NMQ2390" s="467"/>
      <c r="NMR2390" s="467"/>
      <c r="NMS2390" s="467"/>
      <c r="NMT2390" s="467"/>
      <c r="NMU2390" s="467"/>
      <c r="NMV2390" s="467"/>
      <c r="NMW2390" s="467"/>
      <c r="NMX2390" s="467"/>
      <c r="NMY2390" s="467"/>
      <c r="NMZ2390" s="467"/>
      <c r="NNA2390" s="467"/>
      <c r="NNB2390" s="467"/>
      <c r="NNC2390" s="467"/>
      <c r="NND2390" s="467"/>
      <c r="NNE2390" s="467"/>
      <c r="NNF2390" s="467"/>
      <c r="NNG2390" s="467"/>
      <c r="NNH2390" s="467"/>
      <c r="NNI2390" s="467"/>
      <c r="NNJ2390" s="467"/>
      <c r="NNK2390" s="467"/>
      <c r="NNL2390" s="1055"/>
      <c r="NNM2390" s="695"/>
      <c r="NNN2390" s="696"/>
      <c r="NNO2390" s="696"/>
      <c r="NNP2390" s="697"/>
      <c r="NNQ2390" s="697"/>
      <c r="NNR2390" s="473"/>
      <c r="NNS2390" s="470"/>
      <c r="NNT2390" s="470"/>
      <c r="NNU2390" s="470"/>
      <c r="NNV2390" s="677"/>
      <c r="NNW2390" s="470"/>
      <c r="NNX2390" s="467"/>
      <c r="NNY2390" s="559"/>
      <c r="NNZ2390" s="467"/>
      <c r="NOA2390" s="467"/>
      <c r="NOB2390" s="467"/>
      <c r="NOC2390" s="467"/>
      <c r="NOD2390" s="467"/>
      <c r="NOE2390" s="467"/>
      <c r="NOF2390" s="467"/>
      <c r="NOG2390" s="467"/>
      <c r="NOH2390" s="467"/>
      <c r="NOI2390" s="467"/>
      <c r="NOJ2390" s="467"/>
      <c r="NOK2390" s="467"/>
      <c r="NOL2390" s="467"/>
      <c r="NOM2390" s="467"/>
      <c r="NON2390" s="467"/>
      <c r="NOO2390" s="467"/>
      <c r="NOP2390" s="467"/>
      <c r="NOQ2390" s="467"/>
      <c r="NOR2390" s="467"/>
      <c r="NOS2390" s="467"/>
      <c r="NOT2390" s="467"/>
      <c r="NOU2390" s="467"/>
      <c r="NOV2390" s="1055"/>
      <c r="NOW2390" s="695"/>
      <c r="NOX2390" s="696"/>
      <c r="NOY2390" s="696"/>
      <c r="NOZ2390" s="697"/>
      <c r="NPA2390" s="697"/>
      <c r="NPB2390" s="473"/>
      <c r="NPC2390" s="470"/>
      <c r="NPD2390" s="470"/>
      <c r="NPE2390" s="470"/>
      <c r="NPF2390" s="677"/>
      <c r="NPG2390" s="470"/>
      <c r="NPH2390" s="467"/>
      <c r="NPI2390" s="559"/>
      <c r="NPJ2390" s="467"/>
      <c r="NPK2390" s="467"/>
      <c r="NPL2390" s="467"/>
      <c r="NPM2390" s="467"/>
      <c r="NPN2390" s="467"/>
      <c r="NPO2390" s="467"/>
      <c r="NPP2390" s="467"/>
      <c r="NPQ2390" s="467"/>
      <c r="NPR2390" s="467"/>
      <c r="NPS2390" s="467"/>
      <c r="NPT2390" s="467"/>
      <c r="NPU2390" s="467"/>
      <c r="NPV2390" s="467"/>
      <c r="NPW2390" s="467"/>
      <c r="NPX2390" s="467"/>
      <c r="NPY2390" s="467"/>
      <c r="NPZ2390" s="467"/>
      <c r="NQA2390" s="467"/>
      <c r="NQB2390" s="467"/>
      <c r="NQC2390" s="467"/>
      <c r="NQD2390" s="467"/>
      <c r="NQE2390" s="467"/>
      <c r="NQF2390" s="1055"/>
      <c r="NQG2390" s="695"/>
      <c r="NQH2390" s="696"/>
      <c r="NQI2390" s="696"/>
      <c r="NQJ2390" s="697"/>
      <c r="NQK2390" s="697"/>
      <c r="NQL2390" s="473"/>
      <c r="NQM2390" s="470"/>
      <c r="NQN2390" s="470"/>
      <c r="NQO2390" s="470"/>
      <c r="NQP2390" s="677"/>
      <c r="NQQ2390" s="470"/>
      <c r="NQR2390" s="467"/>
      <c r="NQS2390" s="559"/>
      <c r="NQT2390" s="467"/>
      <c r="NQU2390" s="467"/>
      <c r="NQV2390" s="467"/>
      <c r="NQW2390" s="467"/>
      <c r="NQX2390" s="467"/>
      <c r="NQY2390" s="467"/>
      <c r="NQZ2390" s="467"/>
      <c r="NRA2390" s="467"/>
      <c r="NRB2390" s="467"/>
      <c r="NRC2390" s="467"/>
      <c r="NRD2390" s="467"/>
      <c r="NRE2390" s="467"/>
      <c r="NRF2390" s="467"/>
      <c r="NRG2390" s="467"/>
      <c r="NRH2390" s="467"/>
      <c r="NRI2390" s="467"/>
      <c r="NRJ2390" s="467"/>
      <c r="NRK2390" s="467"/>
      <c r="NRL2390" s="467"/>
      <c r="NRM2390" s="467"/>
      <c r="NRN2390" s="467"/>
      <c r="NRO2390" s="467"/>
      <c r="NRP2390" s="1055"/>
      <c r="NRQ2390" s="695"/>
      <c r="NRR2390" s="696"/>
      <c r="NRS2390" s="696"/>
      <c r="NRT2390" s="697"/>
      <c r="NRU2390" s="697"/>
      <c r="NRV2390" s="473"/>
      <c r="NRW2390" s="470"/>
      <c r="NRX2390" s="470"/>
      <c r="NRY2390" s="470"/>
      <c r="NRZ2390" s="677"/>
      <c r="NSA2390" s="470"/>
      <c r="NSB2390" s="467"/>
      <c r="NSC2390" s="559"/>
      <c r="NSD2390" s="467"/>
      <c r="NSE2390" s="467"/>
      <c r="NSF2390" s="467"/>
      <c r="NSG2390" s="467"/>
      <c r="NSH2390" s="467"/>
      <c r="NSI2390" s="467"/>
      <c r="NSJ2390" s="467"/>
      <c r="NSK2390" s="467"/>
      <c r="NSL2390" s="467"/>
      <c r="NSM2390" s="467"/>
      <c r="NSN2390" s="467"/>
      <c r="NSO2390" s="467"/>
      <c r="NSP2390" s="467"/>
      <c r="NSQ2390" s="467"/>
      <c r="NSR2390" s="467"/>
      <c r="NSS2390" s="467"/>
      <c r="NST2390" s="467"/>
      <c r="NSU2390" s="467"/>
      <c r="NSV2390" s="467"/>
      <c r="NSW2390" s="467"/>
      <c r="NSX2390" s="467"/>
      <c r="NSY2390" s="467"/>
      <c r="NSZ2390" s="1055"/>
      <c r="NTA2390" s="695"/>
      <c r="NTB2390" s="696"/>
      <c r="NTC2390" s="696"/>
      <c r="NTD2390" s="697"/>
      <c r="NTE2390" s="697"/>
      <c r="NTF2390" s="473"/>
      <c r="NTG2390" s="470"/>
      <c r="NTH2390" s="470"/>
      <c r="NTI2390" s="470"/>
      <c r="NTJ2390" s="677"/>
      <c r="NTK2390" s="470"/>
      <c r="NTL2390" s="467"/>
      <c r="NTM2390" s="559"/>
      <c r="NTN2390" s="467"/>
      <c r="NTO2390" s="467"/>
      <c r="NTP2390" s="467"/>
      <c r="NTQ2390" s="467"/>
      <c r="NTR2390" s="467"/>
      <c r="NTS2390" s="467"/>
      <c r="NTT2390" s="467"/>
      <c r="NTU2390" s="467"/>
      <c r="NTV2390" s="467"/>
      <c r="NTW2390" s="467"/>
      <c r="NTX2390" s="467"/>
      <c r="NTY2390" s="467"/>
      <c r="NTZ2390" s="467"/>
      <c r="NUA2390" s="467"/>
      <c r="NUB2390" s="467"/>
      <c r="NUC2390" s="467"/>
      <c r="NUD2390" s="467"/>
      <c r="NUE2390" s="467"/>
      <c r="NUF2390" s="467"/>
      <c r="NUG2390" s="467"/>
      <c r="NUH2390" s="467"/>
      <c r="NUI2390" s="467"/>
      <c r="NUJ2390" s="1055"/>
      <c r="NUK2390" s="695"/>
      <c r="NUL2390" s="696"/>
      <c r="NUM2390" s="696"/>
      <c r="NUN2390" s="697"/>
      <c r="NUO2390" s="697"/>
      <c r="NUP2390" s="473"/>
      <c r="NUQ2390" s="470"/>
      <c r="NUR2390" s="470"/>
      <c r="NUS2390" s="470"/>
      <c r="NUT2390" s="677"/>
      <c r="NUU2390" s="470"/>
      <c r="NUV2390" s="467"/>
      <c r="NUW2390" s="559"/>
      <c r="NUX2390" s="467"/>
      <c r="NUY2390" s="467"/>
      <c r="NUZ2390" s="467"/>
      <c r="NVA2390" s="467"/>
      <c r="NVB2390" s="467"/>
      <c r="NVC2390" s="467"/>
      <c r="NVD2390" s="467"/>
      <c r="NVE2390" s="467"/>
      <c r="NVF2390" s="467"/>
      <c r="NVG2390" s="467"/>
      <c r="NVH2390" s="467"/>
      <c r="NVI2390" s="467"/>
      <c r="NVJ2390" s="467"/>
      <c r="NVK2390" s="467"/>
      <c r="NVL2390" s="467"/>
      <c r="NVM2390" s="467"/>
      <c r="NVN2390" s="467"/>
      <c r="NVO2390" s="467"/>
      <c r="NVP2390" s="467"/>
      <c r="NVQ2390" s="467"/>
      <c r="NVR2390" s="467"/>
      <c r="NVS2390" s="467"/>
      <c r="NVT2390" s="1055"/>
      <c r="NVU2390" s="695"/>
      <c r="NVV2390" s="696"/>
      <c r="NVW2390" s="696"/>
      <c r="NVX2390" s="697"/>
      <c r="NVY2390" s="697"/>
      <c r="NVZ2390" s="473"/>
      <c r="NWA2390" s="470"/>
      <c r="NWB2390" s="470"/>
      <c r="NWC2390" s="470"/>
      <c r="NWD2390" s="677"/>
      <c r="NWE2390" s="470"/>
      <c r="NWF2390" s="467"/>
      <c r="NWG2390" s="559"/>
      <c r="NWH2390" s="467"/>
      <c r="NWI2390" s="467"/>
      <c r="NWJ2390" s="467"/>
      <c r="NWK2390" s="467"/>
      <c r="NWL2390" s="467"/>
      <c r="NWM2390" s="467"/>
      <c r="NWN2390" s="467"/>
      <c r="NWO2390" s="467"/>
      <c r="NWP2390" s="467"/>
      <c r="NWQ2390" s="467"/>
      <c r="NWR2390" s="467"/>
      <c r="NWS2390" s="467"/>
      <c r="NWT2390" s="467"/>
      <c r="NWU2390" s="467"/>
      <c r="NWV2390" s="467"/>
      <c r="NWW2390" s="467"/>
      <c r="NWX2390" s="467"/>
      <c r="NWY2390" s="467"/>
      <c r="NWZ2390" s="467"/>
      <c r="NXA2390" s="467"/>
      <c r="NXB2390" s="467"/>
      <c r="NXC2390" s="467"/>
      <c r="NXD2390" s="1055"/>
      <c r="NXE2390" s="695"/>
      <c r="NXF2390" s="696"/>
      <c r="NXG2390" s="696"/>
      <c r="NXH2390" s="697"/>
      <c r="NXI2390" s="697"/>
      <c r="NXJ2390" s="473"/>
      <c r="NXK2390" s="470"/>
      <c r="NXL2390" s="470"/>
      <c r="NXM2390" s="470"/>
      <c r="NXN2390" s="677"/>
      <c r="NXO2390" s="470"/>
      <c r="NXP2390" s="467"/>
      <c r="NXQ2390" s="559"/>
      <c r="NXR2390" s="467"/>
      <c r="NXS2390" s="467"/>
      <c r="NXT2390" s="467"/>
      <c r="NXU2390" s="467"/>
      <c r="NXV2390" s="467"/>
      <c r="NXW2390" s="467"/>
      <c r="NXX2390" s="467"/>
      <c r="NXY2390" s="467"/>
      <c r="NXZ2390" s="467"/>
      <c r="NYA2390" s="467"/>
      <c r="NYB2390" s="467"/>
      <c r="NYC2390" s="467"/>
      <c r="NYD2390" s="467"/>
      <c r="NYE2390" s="467"/>
      <c r="NYF2390" s="467"/>
      <c r="NYG2390" s="467"/>
      <c r="NYH2390" s="467"/>
      <c r="NYI2390" s="467"/>
      <c r="NYJ2390" s="467"/>
      <c r="NYK2390" s="467"/>
      <c r="NYL2390" s="467"/>
      <c r="NYM2390" s="467"/>
      <c r="NYN2390" s="1055"/>
      <c r="NYO2390" s="695"/>
      <c r="NYP2390" s="696"/>
      <c r="NYQ2390" s="696"/>
      <c r="NYR2390" s="697"/>
      <c r="NYS2390" s="697"/>
      <c r="NYT2390" s="473"/>
      <c r="NYU2390" s="470"/>
      <c r="NYV2390" s="470"/>
      <c r="NYW2390" s="470"/>
      <c r="NYX2390" s="677"/>
      <c r="NYY2390" s="470"/>
      <c r="NYZ2390" s="467"/>
      <c r="NZA2390" s="559"/>
      <c r="NZB2390" s="467"/>
      <c r="NZC2390" s="467"/>
      <c r="NZD2390" s="467"/>
      <c r="NZE2390" s="467"/>
      <c r="NZF2390" s="467"/>
      <c r="NZG2390" s="467"/>
      <c r="NZH2390" s="467"/>
      <c r="NZI2390" s="467"/>
      <c r="NZJ2390" s="467"/>
      <c r="NZK2390" s="467"/>
      <c r="NZL2390" s="467"/>
      <c r="NZM2390" s="467"/>
      <c r="NZN2390" s="467"/>
      <c r="NZO2390" s="467"/>
      <c r="NZP2390" s="467"/>
      <c r="NZQ2390" s="467"/>
      <c r="NZR2390" s="467"/>
      <c r="NZS2390" s="467"/>
      <c r="NZT2390" s="467"/>
      <c r="NZU2390" s="467"/>
      <c r="NZV2390" s="467"/>
      <c r="NZW2390" s="467"/>
      <c r="NZX2390" s="1055"/>
      <c r="NZY2390" s="695"/>
      <c r="NZZ2390" s="696"/>
      <c r="OAA2390" s="696"/>
      <c r="OAB2390" s="697"/>
      <c r="OAC2390" s="697"/>
      <c r="OAD2390" s="473"/>
      <c r="OAE2390" s="470"/>
      <c r="OAF2390" s="470"/>
      <c r="OAG2390" s="470"/>
      <c r="OAH2390" s="677"/>
      <c r="OAI2390" s="470"/>
      <c r="OAJ2390" s="467"/>
      <c r="OAK2390" s="559"/>
      <c r="OAL2390" s="467"/>
      <c r="OAM2390" s="467"/>
      <c r="OAN2390" s="467"/>
      <c r="OAO2390" s="467"/>
      <c r="OAP2390" s="467"/>
      <c r="OAQ2390" s="467"/>
      <c r="OAR2390" s="467"/>
      <c r="OAS2390" s="467"/>
      <c r="OAT2390" s="467"/>
      <c r="OAU2390" s="467"/>
      <c r="OAV2390" s="467"/>
      <c r="OAW2390" s="467"/>
      <c r="OAX2390" s="467"/>
      <c r="OAY2390" s="467"/>
      <c r="OAZ2390" s="467"/>
      <c r="OBA2390" s="467"/>
      <c r="OBB2390" s="467"/>
      <c r="OBC2390" s="467"/>
      <c r="OBD2390" s="467"/>
      <c r="OBE2390" s="467"/>
      <c r="OBF2390" s="467"/>
      <c r="OBG2390" s="467"/>
      <c r="OBH2390" s="1055"/>
      <c r="OBI2390" s="695"/>
      <c r="OBJ2390" s="696"/>
      <c r="OBK2390" s="696"/>
      <c r="OBL2390" s="697"/>
      <c r="OBM2390" s="697"/>
      <c r="OBN2390" s="473"/>
      <c r="OBO2390" s="470"/>
      <c r="OBP2390" s="470"/>
      <c r="OBQ2390" s="470"/>
      <c r="OBR2390" s="677"/>
      <c r="OBS2390" s="470"/>
      <c r="OBT2390" s="467"/>
      <c r="OBU2390" s="559"/>
      <c r="OBV2390" s="467"/>
      <c r="OBW2390" s="467"/>
      <c r="OBX2390" s="467"/>
      <c r="OBY2390" s="467"/>
      <c r="OBZ2390" s="467"/>
      <c r="OCA2390" s="467"/>
      <c r="OCB2390" s="467"/>
      <c r="OCC2390" s="467"/>
      <c r="OCD2390" s="467"/>
      <c r="OCE2390" s="467"/>
      <c r="OCF2390" s="467"/>
      <c r="OCG2390" s="467"/>
      <c r="OCH2390" s="467"/>
      <c r="OCI2390" s="467"/>
      <c r="OCJ2390" s="467"/>
      <c r="OCK2390" s="467"/>
      <c r="OCL2390" s="467"/>
      <c r="OCM2390" s="467"/>
      <c r="OCN2390" s="467"/>
      <c r="OCO2390" s="467"/>
      <c r="OCP2390" s="467"/>
      <c r="OCQ2390" s="467"/>
      <c r="OCR2390" s="1055"/>
      <c r="OCS2390" s="695"/>
      <c r="OCT2390" s="696"/>
      <c r="OCU2390" s="696"/>
      <c r="OCV2390" s="697"/>
      <c r="OCW2390" s="697"/>
      <c r="OCX2390" s="473"/>
      <c r="OCY2390" s="470"/>
      <c r="OCZ2390" s="470"/>
      <c r="ODA2390" s="470"/>
      <c r="ODB2390" s="677"/>
      <c r="ODC2390" s="470"/>
      <c r="ODD2390" s="467"/>
      <c r="ODE2390" s="559"/>
      <c r="ODF2390" s="467"/>
      <c r="ODG2390" s="467"/>
      <c r="ODH2390" s="467"/>
      <c r="ODI2390" s="467"/>
      <c r="ODJ2390" s="467"/>
      <c r="ODK2390" s="467"/>
      <c r="ODL2390" s="467"/>
      <c r="ODM2390" s="467"/>
      <c r="ODN2390" s="467"/>
      <c r="ODO2390" s="467"/>
      <c r="ODP2390" s="467"/>
      <c r="ODQ2390" s="467"/>
      <c r="ODR2390" s="467"/>
      <c r="ODS2390" s="467"/>
      <c r="ODT2390" s="467"/>
      <c r="ODU2390" s="467"/>
      <c r="ODV2390" s="467"/>
      <c r="ODW2390" s="467"/>
      <c r="ODX2390" s="467"/>
      <c r="ODY2390" s="467"/>
      <c r="ODZ2390" s="467"/>
      <c r="OEA2390" s="467"/>
      <c r="OEB2390" s="1055"/>
      <c r="OEC2390" s="695"/>
      <c r="OED2390" s="696"/>
      <c r="OEE2390" s="696"/>
      <c r="OEF2390" s="697"/>
      <c r="OEG2390" s="697"/>
      <c r="OEH2390" s="473"/>
      <c r="OEI2390" s="470"/>
      <c r="OEJ2390" s="470"/>
      <c r="OEK2390" s="470"/>
      <c r="OEL2390" s="677"/>
      <c r="OEM2390" s="470"/>
      <c r="OEN2390" s="467"/>
      <c r="OEO2390" s="559"/>
      <c r="OEP2390" s="467"/>
      <c r="OEQ2390" s="467"/>
      <c r="OER2390" s="467"/>
      <c r="OES2390" s="467"/>
      <c r="OET2390" s="467"/>
      <c r="OEU2390" s="467"/>
      <c r="OEV2390" s="467"/>
      <c r="OEW2390" s="467"/>
      <c r="OEX2390" s="467"/>
      <c r="OEY2390" s="467"/>
      <c r="OEZ2390" s="467"/>
      <c r="OFA2390" s="467"/>
      <c r="OFB2390" s="467"/>
      <c r="OFC2390" s="467"/>
      <c r="OFD2390" s="467"/>
      <c r="OFE2390" s="467"/>
      <c r="OFF2390" s="467"/>
      <c r="OFG2390" s="467"/>
      <c r="OFH2390" s="467"/>
      <c r="OFI2390" s="467"/>
      <c r="OFJ2390" s="467"/>
      <c r="OFK2390" s="467"/>
      <c r="OFL2390" s="1055"/>
      <c r="OFM2390" s="695"/>
      <c r="OFN2390" s="696"/>
      <c r="OFO2390" s="696"/>
      <c r="OFP2390" s="697"/>
      <c r="OFQ2390" s="697"/>
      <c r="OFR2390" s="473"/>
      <c r="OFS2390" s="470"/>
      <c r="OFT2390" s="470"/>
      <c r="OFU2390" s="470"/>
      <c r="OFV2390" s="677"/>
      <c r="OFW2390" s="470"/>
      <c r="OFX2390" s="467"/>
      <c r="OFY2390" s="559"/>
      <c r="OFZ2390" s="467"/>
      <c r="OGA2390" s="467"/>
      <c r="OGB2390" s="467"/>
      <c r="OGC2390" s="467"/>
      <c r="OGD2390" s="467"/>
      <c r="OGE2390" s="467"/>
      <c r="OGF2390" s="467"/>
      <c r="OGG2390" s="467"/>
      <c r="OGH2390" s="467"/>
      <c r="OGI2390" s="467"/>
      <c r="OGJ2390" s="467"/>
      <c r="OGK2390" s="467"/>
      <c r="OGL2390" s="467"/>
      <c r="OGM2390" s="467"/>
      <c r="OGN2390" s="467"/>
      <c r="OGO2390" s="467"/>
      <c r="OGP2390" s="467"/>
      <c r="OGQ2390" s="467"/>
      <c r="OGR2390" s="467"/>
      <c r="OGS2390" s="467"/>
      <c r="OGT2390" s="467"/>
      <c r="OGU2390" s="467"/>
      <c r="OGV2390" s="1055"/>
      <c r="OGW2390" s="695"/>
      <c r="OGX2390" s="696"/>
      <c r="OGY2390" s="696"/>
      <c r="OGZ2390" s="697"/>
      <c r="OHA2390" s="697"/>
      <c r="OHB2390" s="473"/>
      <c r="OHC2390" s="470"/>
      <c r="OHD2390" s="470"/>
      <c r="OHE2390" s="470"/>
      <c r="OHF2390" s="677"/>
      <c r="OHG2390" s="470"/>
      <c r="OHH2390" s="467"/>
      <c r="OHI2390" s="559"/>
      <c r="OHJ2390" s="467"/>
      <c r="OHK2390" s="467"/>
      <c r="OHL2390" s="467"/>
      <c r="OHM2390" s="467"/>
      <c r="OHN2390" s="467"/>
      <c r="OHO2390" s="467"/>
      <c r="OHP2390" s="467"/>
      <c r="OHQ2390" s="467"/>
      <c r="OHR2390" s="467"/>
      <c r="OHS2390" s="467"/>
      <c r="OHT2390" s="467"/>
      <c r="OHU2390" s="467"/>
      <c r="OHV2390" s="467"/>
      <c r="OHW2390" s="467"/>
      <c r="OHX2390" s="467"/>
      <c r="OHY2390" s="467"/>
      <c r="OHZ2390" s="467"/>
      <c r="OIA2390" s="467"/>
      <c r="OIB2390" s="467"/>
      <c r="OIC2390" s="467"/>
      <c r="OID2390" s="467"/>
      <c r="OIE2390" s="467"/>
      <c r="OIF2390" s="1055"/>
      <c r="OIG2390" s="695"/>
      <c r="OIH2390" s="696"/>
      <c r="OII2390" s="696"/>
      <c r="OIJ2390" s="697"/>
      <c r="OIK2390" s="697"/>
      <c r="OIL2390" s="473"/>
      <c r="OIM2390" s="470"/>
      <c r="OIN2390" s="470"/>
      <c r="OIO2390" s="470"/>
      <c r="OIP2390" s="677"/>
      <c r="OIQ2390" s="470"/>
      <c r="OIR2390" s="467"/>
      <c r="OIS2390" s="559"/>
      <c r="OIT2390" s="467"/>
      <c r="OIU2390" s="467"/>
      <c r="OIV2390" s="467"/>
      <c r="OIW2390" s="467"/>
      <c r="OIX2390" s="467"/>
      <c r="OIY2390" s="467"/>
      <c r="OIZ2390" s="467"/>
      <c r="OJA2390" s="467"/>
      <c r="OJB2390" s="467"/>
      <c r="OJC2390" s="467"/>
      <c r="OJD2390" s="467"/>
      <c r="OJE2390" s="467"/>
      <c r="OJF2390" s="467"/>
      <c r="OJG2390" s="467"/>
      <c r="OJH2390" s="467"/>
      <c r="OJI2390" s="467"/>
      <c r="OJJ2390" s="467"/>
      <c r="OJK2390" s="467"/>
      <c r="OJL2390" s="467"/>
      <c r="OJM2390" s="467"/>
      <c r="OJN2390" s="467"/>
      <c r="OJO2390" s="467"/>
      <c r="OJP2390" s="1055"/>
      <c r="OJQ2390" s="695"/>
      <c r="OJR2390" s="696"/>
      <c r="OJS2390" s="696"/>
      <c r="OJT2390" s="697"/>
      <c r="OJU2390" s="697"/>
      <c r="OJV2390" s="473"/>
      <c r="OJW2390" s="470"/>
      <c r="OJX2390" s="470"/>
      <c r="OJY2390" s="470"/>
      <c r="OJZ2390" s="677"/>
      <c r="OKA2390" s="470"/>
      <c r="OKB2390" s="467"/>
      <c r="OKC2390" s="559"/>
      <c r="OKD2390" s="467"/>
      <c r="OKE2390" s="467"/>
      <c r="OKF2390" s="467"/>
      <c r="OKG2390" s="467"/>
      <c r="OKH2390" s="467"/>
      <c r="OKI2390" s="467"/>
      <c r="OKJ2390" s="467"/>
      <c r="OKK2390" s="467"/>
      <c r="OKL2390" s="467"/>
      <c r="OKM2390" s="467"/>
      <c r="OKN2390" s="467"/>
      <c r="OKO2390" s="467"/>
      <c r="OKP2390" s="467"/>
      <c r="OKQ2390" s="467"/>
      <c r="OKR2390" s="467"/>
      <c r="OKS2390" s="467"/>
      <c r="OKT2390" s="467"/>
      <c r="OKU2390" s="467"/>
      <c r="OKV2390" s="467"/>
      <c r="OKW2390" s="467"/>
      <c r="OKX2390" s="467"/>
      <c r="OKY2390" s="467"/>
      <c r="OKZ2390" s="1055"/>
      <c r="OLA2390" s="695"/>
      <c r="OLB2390" s="696"/>
      <c r="OLC2390" s="696"/>
      <c r="OLD2390" s="697"/>
      <c r="OLE2390" s="697"/>
      <c r="OLF2390" s="473"/>
      <c r="OLG2390" s="470"/>
      <c r="OLH2390" s="470"/>
      <c r="OLI2390" s="470"/>
      <c r="OLJ2390" s="677"/>
      <c r="OLK2390" s="470"/>
      <c r="OLL2390" s="467"/>
      <c r="OLM2390" s="559"/>
      <c r="OLN2390" s="467"/>
      <c r="OLO2390" s="467"/>
      <c r="OLP2390" s="467"/>
      <c r="OLQ2390" s="467"/>
      <c r="OLR2390" s="467"/>
      <c r="OLS2390" s="467"/>
      <c r="OLT2390" s="467"/>
      <c r="OLU2390" s="467"/>
      <c r="OLV2390" s="467"/>
      <c r="OLW2390" s="467"/>
      <c r="OLX2390" s="467"/>
      <c r="OLY2390" s="467"/>
      <c r="OLZ2390" s="467"/>
      <c r="OMA2390" s="467"/>
      <c r="OMB2390" s="467"/>
      <c r="OMC2390" s="467"/>
      <c r="OMD2390" s="467"/>
      <c r="OME2390" s="467"/>
      <c r="OMF2390" s="467"/>
      <c r="OMG2390" s="467"/>
      <c r="OMH2390" s="467"/>
      <c r="OMI2390" s="467"/>
      <c r="OMJ2390" s="1055"/>
      <c r="OMK2390" s="695"/>
      <c r="OML2390" s="696"/>
      <c r="OMM2390" s="696"/>
      <c r="OMN2390" s="697"/>
      <c r="OMO2390" s="697"/>
      <c r="OMP2390" s="473"/>
      <c r="OMQ2390" s="470"/>
      <c r="OMR2390" s="470"/>
      <c r="OMS2390" s="470"/>
      <c r="OMT2390" s="677"/>
      <c r="OMU2390" s="470"/>
      <c r="OMV2390" s="467"/>
      <c r="OMW2390" s="559"/>
      <c r="OMX2390" s="467"/>
      <c r="OMY2390" s="467"/>
      <c r="OMZ2390" s="467"/>
      <c r="ONA2390" s="467"/>
      <c r="ONB2390" s="467"/>
      <c r="ONC2390" s="467"/>
      <c r="OND2390" s="467"/>
      <c r="ONE2390" s="467"/>
      <c r="ONF2390" s="467"/>
      <c r="ONG2390" s="467"/>
      <c r="ONH2390" s="467"/>
      <c r="ONI2390" s="467"/>
      <c r="ONJ2390" s="467"/>
      <c r="ONK2390" s="467"/>
      <c r="ONL2390" s="467"/>
      <c r="ONM2390" s="467"/>
      <c r="ONN2390" s="467"/>
      <c r="ONO2390" s="467"/>
      <c r="ONP2390" s="467"/>
      <c r="ONQ2390" s="467"/>
      <c r="ONR2390" s="467"/>
      <c r="ONS2390" s="467"/>
      <c r="ONT2390" s="1055"/>
      <c r="ONU2390" s="695"/>
      <c r="ONV2390" s="696"/>
      <c r="ONW2390" s="696"/>
      <c r="ONX2390" s="697"/>
      <c r="ONY2390" s="697"/>
      <c r="ONZ2390" s="473"/>
      <c r="OOA2390" s="470"/>
      <c r="OOB2390" s="470"/>
      <c r="OOC2390" s="470"/>
      <c r="OOD2390" s="677"/>
      <c r="OOE2390" s="470"/>
      <c r="OOF2390" s="467"/>
      <c r="OOG2390" s="559"/>
      <c r="OOH2390" s="467"/>
      <c r="OOI2390" s="467"/>
      <c r="OOJ2390" s="467"/>
      <c r="OOK2390" s="467"/>
      <c r="OOL2390" s="467"/>
      <c r="OOM2390" s="467"/>
      <c r="OON2390" s="467"/>
      <c r="OOO2390" s="467"/>
      <c r="OOP2390" s="467"/>
      <c r="OOQ2390" s="467"/>
      <c r="OOR2390" s="467"/>
      <c r="OOS2390" s="467"/>
      <c r="OOT2390" s="467"/>
      <c r="OOU2390" s="467"/>
      <c r="OOV2390" s="467"/>
      <c r="OOW2390" s="467"/>
      <c r="OOX2390" s="467"/>
      <c r="OOY2390" s="467"/>
      <c r="OOZ2390" s="467"/>
      <c r="OPA2390" s="467"/>
      <c r="OPB2390" s="467"/>
      <c r="OPC2390" s="467"/>
      <c r="OPD2390" s="1055"/>
      <c r="OPE2390" s="695"/>
      <c r="OPF2390" s="696"/>
      <c r="OPG2390" s="696"/>
      <c r="OPH2390" s="697"/>
      <c r="OPI2390" s="697"/>
      <c r="OPJ2390" s="473"/>
      <c r="OPK2390" s="470"/>
      <c r="OPL2390" s="470"/>
      <c r="OPM2390" s="470"/>
      <c r="OPN2390" s="677"/>
      <c r="OPO2390" s="470"/>
      <c r="OPP2390" s="467"/>
      <c r="OPQ2390" s="559"/>
      <c r="OPR2390" s="467"/>
      <c r="OPS2390" s="467"/>
      <c r="OPT2390" s="467"/>
      <c r="OPU2390" s="467"/>
      <c r="OPV2390" s="467"/>
      <c r="OPW2390" s="467"/>
      <c r="OPX2390" s="467"/>
      <c r="OPY2390" s="467"/>
      <c r="OPZ2390" s="467"/>
      <c r="OQA2390" s="467"/>
      <c r="OQB2390" s="467"/>
      <c r="OQC2390" s="467"/>
      <c r="OQD2390" s="467"/>
      <c r="OQE2390" s="467"/>
      <c r="OQF2390" s="467"/>
      <c r="OQG2390" s="467"/>
      <c r="OQH2390" s="467"/>
      <c r="OQI2390" s="467"/>
      <c r="OQJ2390" s="467"/>
      <c r="OQK2390" s="467"/>
      <c r="OQL2390" s="467"/>
      <c r="OQM2390" s="467"/>
      <c r="OQN2390" s="1055"/>
      <c r="OQO2390" s="695"/>
      <c r="OQP2390" s="696"/>
      <c r="OQQ2390" s="696"/>
      <c r="OQR2390" s="697"/>
      <c r="OQS2390" s="697"/>
      <c r="OQT2390" s="473"/>
      <c r="OQU2390" s="470"/>
      <c r="OQV2390" s="470"/>
      <c r="OQW2390" s="470"/>
      <c r="OQX2390" s="677"/>
      <c r="OQY2390" s="470"/>
      <c r="OQZ2390" s="467"/>
      <c r="ORA2390" s="559"/>
      <c r="ORB2390" s="467"/>
      <c r="ORC2390" s="467"/>
      <c r="ORD2390" s="467"/>
      <c r="ORE2390" s="467"/>
      <c r="ORF2390" s="467"/>
      <c r="ORG2390" s="467"/>
      <c r="ORH2390" s="467"/>
      <c r="ORI2390" s="467"/>
      <c r="ORJ2390" s="467"/>
      <c r="ORK2390" s="467"/>
      <c r="ORL2390" s="467"/>
      <c r="ORM2390" s="467"/>
      <c r="ORN2390" s="467"/>
      <c r="ORO2390" s="467"/>
      <c r="ORP2390" s="467"/>
      <c r="ORQ2390" s="467"/>
      <c r="ORR2390" s="467"/>
      <c r="ORS2390" s="467"/>
      <c r="ORT2390" s="467"/>
      <c r="ORU2390" s="467"/>
      <c r="ORV2390" s="467"/>
      <c r="ORW2390" s="467"/>
      <c r="ORX2390" s="1055"/>
      <c r="ORY2390" s="695"/>
      <c r="ORZ2390" s="696"/>
      <c r="OSA2390" s="696"/>
      <c r="OSB2390" s="697"/>
      <c r="OSC2390" s="697"/>
      <c r="OSD2390" s="473"/>
      <c r="OSE2390" s="470"/>
      <c r="OSF2390" s="470"/>
      <c r="OSG2390" s="470"/>
      <c r="OSH2390" s="677"/>
      <c r="OSI2390" s="470"/>
      <c r="OSJ2390" s="467"/>
      <c r="OSK2390" s="559"/>
      <c r="OSL2390" s="467"/>
      <c r="OSM2390" s="467"/>
      <c r="OSN2390" s="467"/>
      <c r="OSO2390" s="467"/>
      <c r="OSP2390" s="467"/>
      <c r="OSQ2390" s="467"/>
      <c r="OSR2390" s="467"/>
      <c r="OSS2390" s="467"/>
      <c r="OST2390" s="467"/>
      <c r="OSU2390" s="467"/>
      <c r="OSV2390" s="467"/>
      <c r="OSW2390" s="467"/>
      <c r="OSX2390" s="467"/>
      <c r="OSY2390" s="467"/>
      <c r="OSZ2390" s="467"/>
      <c r="OTA2390" s="467"/>
      <c r="OTB2390" s="467"/>
      <c r="OTC2390" s="467"/>
      <c r="OTD2390" s="467"/>
      <c r="OTE2390" s="467"/>
      <c r="OTF2390" s="467"/>
      <c r="OTG2390" s="467"/>
      <c r="OTH2390" s="1055"/>
      <c r="OTI2390" s="695"/>
      <c r="OTJ2390" s="696"/>
      <c r="OTK2390" s="696"/>
      <c r="OTL2390" s="697"/>
      <c r="OTM2390" s="697"/>
      <c r="OTN2390" s="473"/>
      <c r="OTO2390" s="470"/>
      <c r="OTP2390" s="470"/>
      <c r="OTQ2390" s="470"/>
      <c r="OTR2390" s="677"/>
      <c r="OTS2390" s="470"/>
      <c r="OTT2390" s="467"/>
      <c r="OTU2390" s="559"/>
      <c r="OTV2390" s="467"/>
      <c r="OTW2390" s="467"/>
      <c r="OTX2390" s="467"/>
      <c r="OTY2390" s="467"/>
      <c r="OTZ2390" s="467"/>
      <c r="OUA2390" s="467"/>
      <c r="OUB2390" s="467"/>
      <c r="OUC2390" s="467"/>
      <c r="OUD2390" s="467"/>
      <c r="OUE2390" s="467"/>
      <c r="OUF2390" s="467"/>
      <c r="OUG2390" s="467"/>
      <c r="OUH2390" s="467"/>
      <c r="OUI2390" s="467"/>
      <c r="OUJ2390" s="467"/>
      <c r="OUK2390" s="467"/>
      <c r="OUL2390" s="467"/>
      <c r="OUM2390" s="467"/>
      <c r="OUN2390" s="467"/>
      <c r="OUO2390" s="467"/>
      <c r="OUP2390" s="467"/>
      <c r="OUQ2390" s="467"/>
      <c r="OUR2390" s="1055"/>
      <c r="OUS2390" s="695"/>
      <c r="OUT2390" s="696"/>
      <c r="OUU2390" s="696"/>
      <c r="OUV2390" s="697"/>
      <c r="OUW2390" s="697"/>
      <c r="OUX2390" s="473"/>
      <c r="OUY2390" s="470"/>
      <c r="OUZ2390" s="470"/>
      <c r="OVA2390" s="470"/>
      <c r="OVB2390" s="677"/>
      <c r="OVC2390" s="470"/>
      <c r="OVD2390" s="467"/>
      <c r="OVE2390" s="559"/>
      <c r="OVF2390" s="467"/>
      <c r="OVG2390" s="467"/>
      <c r="OVH2390" s="467"/>
      <c r="OVI2390" s="467"/>
      <c r="OVJ2390" s="467"/>
      <c r="OVK2390" s="467"/>
      <c r="OVL2390" s="467"/>
      <c r="OVM2390" s="467"/>
      <c r="OVN2390" s="467"/>
      <c r="OVO2390" s="467"/>
      <c r="OVP2390" s="467"/>
      <c r="OVQ2390" s="467"/>
      <c r="OVR2390" s="467"/>
      <c r="OVS2390" s="467"/>
      <c r="OVT2390" s="467"/>
      <c r="OVU2390" s="467"/>
      <c r="OVV2390" s="467"/>
      <c r="OVW2390" s="467"/>
      <c r="OVX2390" s="467"/>
      <c r="OVY2390" s="467"/>
      <c r="OVZ2390" s="467"/>
      <c r="OWA2390" s="467"/>
      <c r="OWB2390" s="1055"/>
      <c r="OWC2390" s="695"/>
      <c r="OWD2390" s="696"/>
      <c r="OWE2390" s="696"/>
      <c r="OWF2390" s="697"/>
      <c r="OWG2390" s="697"/>
      <c r="OWH2390" s="473"/>
      <c r="OWI2390" s="470"/>
      <c r="OWJ2390" s="470"/>
      <c r="OWK2390" s="470"/>
      <c r="OWL2390" s="677"/>
      <c r="OWM2390" s="470"/>
      <c r="OWN2390" s="467"/>
      <c r="OWO2390" s="559"/>
      <c r="OWP2390" s="467"/>
      <c r="OWQ2390" s="467"/>
      <c r="OWR2390" s="467"/>
      <c r="OWS2390" s="467"/>
      <c r="OWT2390" s="467"/>
      <c r="OWU2390" s="467"/>
      <c r="OWV2390" s="467"/>
      <c r="OWW2390" s="467"/>
      <c r="OWX2390" s="467"/>
      <c r="OWY2390" s="467"/>
      <c r="OWZ2390" s="467"/>
      <c r="OXA2390" s="467"/>
      <c r="OXB2390" s="467"/>
      <c r="OXC2390" s="467"/>
      <c r="OXD2390" s="467"/>
      <c r="OXE2390" s="467"/>
      <c r="OXF2390" s="467"/>
      <c r="OXG2390" s="467"/>
      <c r="OXH2390" s="467"/>
      <c r="OXI2390" s="467"/>
      <c r="OXJ2390" s="467"/>
      <c r="OXK2390" s="467"/>
      <c r="OXL2390" s="1055"/>
      <c r="OXM2390" s="695"/>
      <c r="OXN2390" s="696"/>
      <c r="OXO2390" s="696"/>
      <c r="OXP2390" s="697"/>
      <c r="OXQ2390" s="697"/>
      <c r="OXR2390" s="473"/>
      <c r="OXS2390" s="470"/>
      <c r="OXT2390" s="470"/>
      <c r="OXU2390" s="470"/>
      <c r="OXV2390" s="677"/>
      <c r="OXW2390" s="470"/>
      <c r="OXX2390" s="467"/>
      <c r="OXY2390" s="559"/>
      <c r="OXZ2390" s="467"/>
      <c r="OYA2390" s="467"/>
      <c r="OYB2390" s="467"/>
      <c r="OYC2390" s="467"/>
      <c r="OYD2390" s="467"/>
      <c r="OYE2390" s="467"/>
      <c r="OYF2390" s="467"/>
      <c r="OYG2390" s="467"/>
      <c r="OYH2390" s="467"/>
      <c r="OYI2390" s="467"/>
      <c r="OYJ2390" s="467"/>
      <c r="OYK2390" s="467"/>
      <c r="OYL2390" s="467"/>
      <c r="OYM2390" s="467"/>
      <c r="OYN2390" s="467"/>
      <c r="OYO2390" s="467"/>
      <c r="OYP2390" s="467"/>
      <c r="OYQ2390" s="467"/>
      <c r="OYR2390" s="467"/>
      <c r="OYS2390" s="467"/>
      <c r="OYT2390" s="467"/>
      <c r="OYU2390" s="467"/>
      <c r="OYV2390" s="1055"/>
      <c r="OYW2390" s="695"/>
      <c r="OYX2390" s="696"/>
      <c r="OYY2390" s="696"/>
      <c r="OYZ2390" s="697"/>
      <c r="OZA2390" s="697"/>
      <c r="OZB2390" s="473"/>
      <c r="OZC2390" s="470"/>
      <c r="OZD2390" s="470"/>
      <c r="OZE2390" s="470"/>
      <c r="OZF2390" s="677"/>
      <c r="OZG2390" s="470"/>
      <c r="OZH2390" s="467"/>
      <c r="OZI2390" s="559"/>
      <c r="OZJ2390" s="467"/>
      <c r="OZK2390" s="467"/>
      <c r="OZL2390" s="467"/>
      <c r="OZM2390" s="467"/>
      <c r="OZN2390" s="467"/>
      <c r="OZO2390" s="467"/>
      <c r="OZP2390" s="467"/>
      <c r="OZQ2390" s="467"/>
      <c r="OZR2390" s="467"/>
      <c r="OZS2390" s="467"/>
      <c r="OZT2390" s="467"/>
      <c r="OZU2390" s="467"/>
      <c r="OZV2390" s="467"/>
      <c r="OZW2390" s="467"/>
      <c r="OZX2390" s="467"/>
      <c r="OZY2390" s="467"/>
      <c r="OZZ2390" s="467"/>
      <c r="PAA2390" s="467"/>
      <c r="PAB2390" s="467"/>
      <c r="PAC2390" s="467"/>
      <c r="PAD2390" s="467"/>
      <c r="PAE2390" s="467"/>
      <c r="PAF2390" s="1055"/>
      <c r="PAG2390" s="695"/>
      <c r="PAH2390" s="696"/>
      <c r="PAI2390" s="696"/>
      <c r="PAJ2390" s="697"/>
      <c r="PAK2390" s="697"/>
      <c r="PAL2390" s="473"/>
      <c r="PAM2390" s="470"/>
      <c r="PAN2390" s="470"/>
      <c r="PAO2390" s="470"/>
      <c r="PAP2390" s="677"/>
      <c r="PAQ2390" s="470"/>
      <c r="PAR2390" s="467"/>
      <c r="PAS2390" s="559"/>
      <c r="PAT2390" s="467"/>
      <c r="PAU2390" s="467"/>
      <c r="PAV2390" s="467"/>
      <c r="PAW2390" s="467"/>
      <c r="PAX2390" s="467"/>
      <c r="PAY2390" s="467"/>
      <c r="PAZ2390" s="467"/>
      <c r="PBA2390" s="467"/>
      <c r="PBB2390" s="467"/>
      <c r="PBC2390" s="467"/>
      <c r="PBD2390" s="467"/>
      <c r="PBE2390" s="467"/>
      <c r="PBF2390" s="467"/>
      <c r="PBG2390" s="467"/>
      <c r="PBH2390" s="467"/>
      <c r="PBI2390" s="467"/>
      <c r="PBJ2390" s="467"/>
      <c r="PBK2390" s="467"/>
      <c r="PBL2390" s="467"/>
      <c r="PBM2390" s="467"/>
      <c r="PBN2390" s="467"/>
      <c r="PBO2390" s="467"/>
      <c r="PBP2390" s="1055"/>
      <c r="PBQ2390" s="695"/>
      <c r="PBR2390" s="696"/>
      <c r="PBS2390" s="696"/>
      <c r="PBT2390" s="697"/>
      <c r="PBU2390" s="697"/>
      <c r="PBV2390" s="473"/>
      <c r="PBW2390" s="470"/>
      <c r="PBX2390" s="470"/>
      <c r="PBY2390" s="470"/>
      <c r="PBZ2390" s="677"/>
      <c r="PCA2390" s="470"/>
      <c r="PCB2390" s="467"/>
      <c r="PCC2390" s="559"/>
      <c r="PCD2390" s="467"/>
      <c r="PCE2390" s="467"/>
      <c r="PCF2390" s="467"/>
      <c r="PCG2390" s="467"/>
      <c r="PCH2390" s="467"/>
      <c r="PCI2390" s="467"/>
      <c r="PCJ2390" s="467"/>
      <c r="PCK2390" s="467"/>
      <c r="PCL2390" s="467"/>
      <c r="PCM2390" s="467"/>
      <c r="PCN2390" s="467"/>
      <c r="PCO2390" s="467"/>
      <c r="PCP2390" s="467"/>
      <c r="PCQ2390" s="467"/>
      <c r="PCR2390" s="467"/>
      <c r="PCS2390" s="467"/>
      <c r="PCT2390" s="467"/>
      <c r="PCU2390" s="467"/>
      <c r="PCV2390" s="467"/>
      <c r="PCW2390" s="467"/>
      <c r="PCX2390" s="467"/>
      <c r="PCY2390" s="467"/>
      <c r="PCZ2390" s="1055"/>
      <c r="PDA2390" s="695"/>
      <c r="PDB2390" s="696"/>
      <c r="PDC2390" s="696"/>
      <c r="PDD2390" s="697"/>
      <c r="PDE2390" s="697"/>
      <c r="PDF2390" s="473"/>
      <c r="PDG2390" s="470"/>
      <c r="PDH2390" s="470"/>
      <c r="PDI2390" s="470"/>
      <c r="PDJ2390" s="677"/>
      <c r="PDK2390" s="470"/>
      <c r="PDL2390" s="467"/>
      <c r="PDM2390" s="559"/>
      <c r="PDN2390" s="467"/>
      <c r="PDO2390" s="467"/>
      <c r="PDP2390" s="467"/>
      <c r="PDQ2390" s="467"/>
      <c r="PDR2390" s="467"/>
      <c r="PDS2390" s="467"/>
      <c r="PDT2390" s="467"/>
      <c r="PDU2390" s="467"/>
      <c r="PDV2390" s="467"/>
      <c r="PDW2390" s="467"/>
      <c r="PDX2390" s="467"/>
      <c r="PDY2390" s="467"/>
      <c r="PDZ2390" s="467"/>
      <c r="PEA2390" s="467"/>
      <c r="PEB2390" s="467"/>
      <c r="PEC2390" s="467"/>
      <c r="PED2390" s="467"/>
      <c r="PEE2390" s="467"/>
      <c r="PEF2390" s="467"/>
      <c r="PEG2390" s="467"/>
      <c r="PEH2390" s="467"/>
      <c r="PEI2390" s="467"/>
      <c r="PEJ2390" s="1055"/>
      <c r="PEK2390" s="695"/>
      <c r="PEL2390" s="696"/>
      <c r="PEM2390" s="696"/>
      <c r="PEN2390" s="697"/>
      <c r="PEO2390" s="697"/>
      <c r="PEP2390" s="473"/>
      <c r="PEQ2390" s="470"/>
      <c r="PER2390" s="470"/>
      <c r="PES2390" s="470"/>
      <c r="PET2390" s="677"/>
      <c r="PEU2390" s="470"/>
      <c r="PEV2390" s="467"/>
      <c r="PEW2390" s="559"/>
      <c r="PEX2390" s="467"/>
      <c r="PEY2390" s="467"/>
      <c r="PEZ2390" s="467"/>
      <c r="PFA2390" s="467"/>
      <c r="PFB2390" s="467"/>
      <c r="PFC2390" s="467"/>
      <c r="PFD2390" s="467"/>
      <c r="PFE2390" s="467"/>
      <c r="PFF2390" s="467"/>
      <c r="PFG2390" s="467"/>
      <c r="PFH2390" s="467"/>
      <c r="PFI2390" s="467"/>
      <c r="PFJ2390" s="467"/>
      <c r="PFK2390" s="467"/>
      <c r="PFL2390" s="467"/>
      <c r="PFM2390" s="467"/>
      <c r="PFN2390" s="467"/>
      <c r="PFO2390" s="467"/>
      <c r="PFP2390" s="467"/>
      <c r="PFQ2390" s="467"/>
      <c r="PFR2390" s="467"/>
      <c r="PFS2390" s="467"/>
      <c r="PFT2390" s="1055"/>
      <c r="PFU2390" s="695"/>
      <c r="PFV2390" s="696"/>
      <c r="PFW2390" s="696"/>
      <c r="PFX2390" s="697"/>
      <c r="PFY2390" s="697"/>
      <c r="PFZ2390" s="473"/>
      <c r="PGA2390" s="470"/>
      <c r="PGB2390" s="470"/>
      <c r="PGC2390" s="470"/>
      <c r="PGD2390" s="677"/>
      <c r="PGE2390" s="470"/>
      <c r="PGF2390" s="467"/>
      <c r="PGG2390" s="559"/>
      <c r="PGH2390" s="467"/>
      <c r="PGI2390" s="467"/>
      <c r="PGJ2390" s="467"/>
      <c r="PGK2390" s="467"/>
      <c r="PGL2390" s="467"/>
      <c r="PGM2390" s="467"/>
      <c r="PGN2390" s="467"/>
      <c r="PGO2390" s="467"/>
      <c r="PGP2390" s="467"/>
      <c r="PGQ2390" s="467"/>
      <c r="PGR2390" s="467"/>
      <c r="PGS2390" s="467"/>
      <c r="PGT2390" s="467"/>
      <c r="PGU2390" s="467"/>
      <c r="PGV2390" s="467"/>
      <c r="PGW2390" s="467"/>
      <c r="PGX2390" s="467"/>
      <c r="PGY2390" s="467"/>
      <c r="PGZ2390" s="467"/>
      <c r="PHA2390" s="467"/>
      <c r="PHB2390" s="467"/>
      <c r="PHC2390" s="467"/>
      <c r="PHD2390" s="1055"/>
      <c r="PHE2390" s="695"/>
      <c r="PHF2390" s="696"/>
      <c r="PHG2390" s="696"/>
      <c r="PHH2390" s="697"/>
      <c r="PHI2390" s="697"/>
      <c r="PHJ2390" s="473"/>
      <c r="PHK2390" s="470"/>
      <c r="PHL2390" s="470"/>
      <c r="PHM2390" s="470"/>
      <c r="PHN2390" s="677"/>
      <c r="PHO2390" s="470"/>
      <c r="PHP2390" s="467"/>
      <c r="PHQ2390" s="559"/>
      <c r="PHR2390" s="467"/>
      <c r="PHS2390" s="467"/>
      <c r="PHT2390" s="467"/>
      <c r="PHU2390" s="467"/>
      <c r="PHV2390" s="467"/>
      <c r="PHW2390" s="467"/>
      <c r="PHX2390" s="467"/>
      <c r="PHY2390" s="467"/>
      <c r="PHZ2390" s="467"/>
      <c r="PIA2390" s="467"/>
      <c r="PIB2390" s="467"/>
      <c r="PIC2390" s="467"/>
      <c r="PID2390" s="467"/>
      <c r="PIE2390" s="467"/>
      <c r="PIF2390" s="467"/>
      <c r="PIG2390" s="467"/>
      <c r="PIH2390" s="467"/>
      <c r="PII2390" s="467"/>
      <c r="PIJ2390" s="467"/>
      <c r="PIK2390" s="467"/>
      <c r="PIL2390" s="467"/>
      <c r="PIM2390" s="467"/>
      <c r="PIN2390" s="1055"/>
      <c r="PIO2390" s="695"/>
      <c r="PIP2390" s="696"/>
      <c r="PIQ2390" s="696"/>
      <c r="PIR2390" s="697"/>
      <c r="PIS2390" s="697"/>
      <c r="PIT2390" s="473"/>
      <c r="PIU2390" s="470"/>
      <c r="PIV2390" s="470"/>
      <c r="PIW2390" s="470"/>
      <c r="PIX2390" s="677"/>
      <c r="PIY2390" s="470"/>
      <c r="PIZ2390" s="467"/>
      <c r="PJA2390" s="559"/>
      <c r="PJB2390" s="467"/>
      <c r="PJC2390" s="467"/>
      <c r="PJD2390" s="467"/>
      <c r="PJE2390" s="467"/>
      <c r="PJF2390" s="467"/>
      <c r="PJG2390" s="467"/>
      <c r="PJH2390" s="467"/>
      <c r="PJI2390" s="467"/>
      <c r="PJJ2390" s="467"/>
      <c r="PJK2390" s="467"/>
      <c r="PJL2390" s="467"/>
      <c r="PJM2390" s="467"/>
      <c r="PJN2390" s="467"/>
      <c r="PJO2390" s="467"/>
      <c r="PJP2390" s="467"/>
      <c r="PJQ2390" s="467"/>
      <c r="PJR2390" s="467"/>
      <c r="PJS2390" s="467"/>
      <c r="PJT2390" s="467"/>
      <c r="PJU2390" s="467"/>
      <c r="PJV2390" s="467"/>
      <c r="PJW2390" s="467"/>
      <c r="PJX2390" s="1055"/>
      <c r="PJY2390" s="695"/>
      <c r="PJZ2390" s="696"/>
      <c r="PKA2390" s="696"/>
      <c r="PKB2390" s="697"/>
      <c r="PKC2390" s="697"/>
      <c r="PKD2390" s="473"/>
      <c r="PKE2390" s="470"/>
      <c r="PKF2390" s="470"/>
      <c r="PKG2390" s="470"/>
      <c r="PKH2390" s="677"/>
      <c r="PKI2390" s="470"/>
      <c r="PKJ2390" s="467"/>
      <c r="PKK2390" s="559"/>
      <c r="PKL2390" s="467"/>
      <c r="PKM2390" s="467"/>
      <c r="PKN2390" s="467"/>
      <c r="PKO2390" s="467"/>
      <c r="PKP2390" s="467"/>
      <c r="PKQ2390" s="467"/>
      <c r="PKR2390" s="467"/>
      <c r="PKS2390" s="467"/>
      <c r="PKT2390" s="467"/>
      <c r="PKU2390" s="467"/>
      <c r="PKV2390" s="467"/>
      <c r="PKW2390" s="467"/>
      <c r="PKX2390" s="467"/>
      <c r="PKY2390" s="467"/>
      <c r="PKZ2390" s="467"/>
      <c r="PLA2390" s="467"/>
      <c r="PLB2390" s="467"/>
      <c r="PLC2390" s="467"/>
      <c r="PLD2390" s="467"/>
      <c r="PLE2390" s="467"/>
      <c r="PLF2390" s="467"/>
      <c r="PLG2390" s="467"/>
      <c r="PLH2390" s="1055"/>
      <c r="PLI2390" s="695"/>
      <c r="PLJ2390" s="696"/>
      <c r="PLK2390" s="696"/>
      <c r="PLL2390" s="697"/>
      <c r="PLM2390" s="697"/>
      <c r="PLN2390" s="473"/>
      <c r="PLO2390" s="470"/>
      <c r="PLP2390" s="470"/>
      <c r="PLQ2390" s="470"/>
      <c r="PLR2390" s="677"/>
      <c r="PLS2390" s="470"/>
      <c r="PLT2390" s="467"/>
      <c r="PLU2390" s="559"/>
      <c r="PLV2390" s="467"/>
      <c r="PLW2390" s="467"/>
      <c r="PLX2390" s="467"/>
      <c r="PLY2390" s="467"/>
      <c r="PLZ2390" s="467"/>
      <c r="PMA2390" s="467"/>
      <c r="PMB2390" s="467"/>
      <c r="PMC2390" s="467"/>
      <c r="PMD2390" s="467"/>
      <c r="PME2390" s="467"/>
      <c r="PMF2390" s="467"/>
      <c r="PMG2390" s="467"/>
      <c r="PMH2390" s="467"/>
      <c r="PMI2390" s="467"/>
      <c r="PMJ2390" s="467"/>
      <c r="PMK2390" s="467"/>
      <c r="PML2390" s="467"/>
      <c r="PMM2390" s="467"/>
      <c r="PMN2390" s="467"/>
      <c r="PMO2390" s="467"/>
      <c r="PMP2390" s="467"/>
      <c r="PMQ2390" s="467"/>
      <c r="PMR2390" s="1055"/>
      <c r="PMS2390" s="695"/>
      <c r="PMT2390" s="696"/>
      <c r="PMU2390" s="696"/>
      <c r="PMV2390" s="697"/>
      <c r="PMW2390" s="697"/>
      <c r="PMX2390" s="473"/>
      <c r="PMY2390" s="470"/>
      <c r="PMZ2390" s="470"/>
      <c r="PNA2390" s="470"/>
      <c r="PNB2390" s="677"/>
      <c r="PNC2390" s="470"/>
      <c r="PND2390" s="467"/>
      <c r="PNE2390" s="559"/>
      <c r="PNF2390" s="467"/>
      <c r="PNG2390" s="467"/>
      <c r="PNH2390" s="467"/>
      <c r="PNI2390" s="467"/>
      <c r="PNJ2390" s="467"/>
      <c r="PNK2390" s="467"/>
      <c r="PNL2390" s="467"/>
      <c r="PNM2390" s="467"/>
      <c r="PNN2390" s="467"/>
      <c r="PNO2390" s="467"/>
      <c r="PNP2390" s="467"/>
      <c r="PNQ2390" s="467"/>
      <c r="PNR2390" s="467"/>
      <c r="PNS2390" s="467"/>
      <c r="PNT2390" s="467"/>
      <c r="PNU2390" s="467"/>
      <c r="PNV2390" s="467"/>
      <c r="PNW2390" s="467"/>
      <c r="PNX2390" s="467"/>
      <c r="PNY2390" s="467"/>
      <c r="PNZ2390" s="467"/>
      <c r="POA2390" s="467"/>
      <c r="POB2390" s="1055"/>
      <c r="POC2390" s="695"/>
      <c r="POD2390" s="696"/>
      <c r="POE2390" s="696"/>
      <c r="POF2390" s="697"/>
      <c r="POG2390" s="697"/>
      <c r="POH2390" s="473"/>
      <c r="POI2390" s="470"/>
      <c r="POJ2390" s="470"/>
      <c r="POK2390" s="470"/>
      <c r="POL2390" s="677"/>
      <c r="POM2390" s="470"/>
      <c r="PON2390" s="467"/>
      <c r="POO2390" s="559"/>
      <c r="POP2390" s="467"/>
      <c r="POQ2390" s="467"/>
      <c r="POR2390" s="467"/>
      <c r="POS2390" s="467"/>
      <c r="POT2390" s="467"/>
      <c r="POU2390" s="467"/>
      <c r="POV2390" s="467"/>
      <c r="POW2390" s="467"/>
      <c r="POX2390" s="467"/>
      <c r="POY2390" s="467"/>
      <c r="POZ2390" s="467"/>
      <c r="PPA2390" s="467"/>
      <c r="PPB2390" s="467"/>
      <c r="PPC2390" s="467"/>
      <c r="PPD2390" s="467"/>
      <c r="PPE2390" s="467"/>
      <c r="PPF2390" s="467"/>
      <c r="PPG2390" s="467"/>
      <c r="PPH2390" s="467"/>
      <c r="PPI2390" s="467"/>
      <c r="PPJ2390" s="467"/>
      <c r="PPK2390" s="467"/>
      <c r="PPL2390" s="1055"/>
      <c r="PPM2390" s="695"/>
      <c r="PPN2390" s="696"/>
      <c r="PPO2390" s="696"/>
      <c r="PPP2390" s="697"/>
      <c r="PPQ2390" s="697"/>
      <c r="PPR2390" s="473"/>
      <c r="PPS2390" s="470"/>
      <c r="PPT2390" s="470"/>
      <c r="PPU2390" s="470"/>
      <c r="PPV2390" s="677"/>
      <c r="PPW2390" s="470"/>
      <c r="PPX2390" s="467"/>
      <c r="PPY2390" s="559"/>
      <c r="PPZ2390" s="467"/>
      <c r="PQA2390" s="467"/>
      <c r="PQB2390" s="467"/>
      <c r="PQC2390" s="467"/>
      <c r="PQD2390" s="467"/>
      <c r="PQE2390" s="467"/>
      <c r="PQF2390" s="467"/>
      <c r="PQG2390" s="467"/>
      <c r="PQH2390" s="467"/>
      <c r="PQI2390" s="467"/>
      <c r="PQJ2390" s="467"/>
      <c r="PQK2390" s="467"/>
      <c r="PQL2390" s="467"/>
      <c r="PQM2390" s="467"/>
      <c r="PQN2390" s="467"/>
      <c r="PQO2390" s="467"/>
      <c r="PQP2390" s="467"/>
      <c r="PQQ2390" s="467"/>
      <c r="PQR2390" s="467"/>
      <c r="PQS2390" s="467"/>
      <c r="PQT2390" s="467"/>
      <c r="PQU2390" s="467"/>
      <c r="PQV2390" s="1055"/>
      <c r="PQW2390" s="695"/>
      <c r="PQX2390" s="696"/>
      <c r="PQY2390" s="696"/>
      <c r="PQZ2390" s="697"/>
      <c r="PRA2390" s="697"/>
      <c r="PRB2390" s="473"/>
      <c r="PRC2390" s="470"/>
      <c r="PRD2390" s="470"/>
      <c r="PRE2390" s="470"/>
      <c r="PRF2390" s="677"/>
      <c r="PRG2390" s="470"/>
      <c r="PRH2390" s="467"/>
      <c r="PRI2390" s="559"/>
      <c r="PRJ2390" s="467"/>
      <c r="PRK2390" s="467"/>
      <c r="PRL2390" s="467"/>
      <c r="PRM2390" s="467"/>
      <c r="PRN2390" s="467"/>
      <c r="PRO2390" s="467"/>
      <c r="PRP2390" s="467"/>
      <c r="PRQ2390" s="467"/>
      <c r="PRR2390" s="467"/>
      <c r="PRS2390" s="467"/>
      <c r="PRT2390" s="467"/>
      <c r="PRU2390" s="467"/>
      <c r="PRV2390" s="467"/>
      <c r="PRW2390" s="467"/>
      <c r="PRX2390" s="467"/>
      <c r="PRY2390" s="467"/>
      <c r="PRZ2390" s="467"/>
      <c r="PSA2390" s="467"/>
      <c r="PSB2390" s="467"/>
      <c r="PSC2390" s="467"/>
      <c r="PSD2390" s="467"/>
      <c r="PSE2390" s="467"/>
      <c r="PSF2390" s="1055"/>
      <c r="PSG2390" s="695"/>
      <c r="PSH2390" s="696"/>
      <c r="PSI2390" s="696"/>
      <c r="PSJ2390" s="697"/>
      <c r="PSK2390" s="697"/>
      <c r="PSL2390" s="473"/>
      <c r="PSM2390" s="470"/>
      <c r="PSN2390" s="470"/>
      <c r="PSO2390" s="470"/>
      <c r="PSP2390" s="677"/>
      <c r="PSQ2390" s="470"/>
      <c r="PSR2390" s="467"/>
      <c r="PSS2390" s="559"/>
      <c r="PST2390" s="467"/>
      <c r="PSU2390" s="467"/>
      <c r="PSV2390" s="467"/>
      <c r="PSW2390" s="467"/>
      <c r="PSX2390" s="467"/>
      <c r="PSY2390" s="467"/>
      <c r="PSZ2390" s="467"/>
      <c r="PTA2390" s="467"/>
      <c r="PTB2390" s="467"/>
      <c r="PTC2390" s="467"/>
      <c r="PTD2390" s="467"/>
      <c r="PTE2390" s="467"/>
      <c r="PTF2390" s="467"/>
      <c r="PTG2390" s="467"/>
      <c r="PTH2390" s="467"/>
      <c r="PTI2390" s="467"/>
      <c r="PTJ2390" s="467"/>
      <c r="PTK2390" s="467"/>
      <c r="PTL2390" s="467"/>
      <c r="PTM2390" s="467"/>
      <c r="PTN2390" s="467"/>
      <c r="PTO2390" s="467"/>
      <c r="PTP2390" s="1055"/>
      <c r="PTQ2390" s="695"/>
      <c r="PTR2390" s="696"/>
      <c r="PTS2390" s="696"/>
      <c r="PTT2390" s="697"/>
      <c r="PTU2390" s="697"/>
      <c r="PTV2390" s="473"/>
      <c r="PTW2390" s="470"/>
      <c r="PTX2390" s="470"/>
      <c r="PTY2390" s="470"/>
      <c r="PTZ2390" s="677"/>
      <c r="PUA2390" s="470"/>
      <c r="PUB2390" s="467"/>
      <c r="PUC2390" s="559"/>
      <c r="PUD2390" s="467"/>
      <c r="PUE2390" s="467"/>
      <c r="PUF2390" s="467"/>
      <c r="PUG2390" s="467"/>
      <c r="PUH2390" s="467"/>
      <c r="PUI2390" s="467"/>
      <c r="PUJ2390" s="467"/>
      <c r="PUK2390" s="467"/>
      <c r="PUL2390" s="467"/>
      <c r="PUM2390" s="467"/>
      <c r="PUN2390" s="467"/>
      <c r="PUO2390" s="467"/>
      <c r="PUP2390" s="467"/>
      <c r="PUQ2390" s="467"/>
      <c r="PUR2390" s="467"/>
      <c r="PUS2390" s="467"/>
      <c r="PUT2390" s="467"/>
      <c r="PUU2390" s="467"/>
      <c r="PUV2390" s="467"/>
      <c r="PUW2390" s="467"/>
      <c r="PUX2390" s="467"/>
      <c r="PUY2390" s="467"/>
      <c r="PUZ2390" s="1055"/>
      <c r="PVA2390" s="695"/>
      <c r="PVB2390" s="696"/>
      <c r="PVC2390" s="696"/>
      <c r="PVD2390" s="697"/>
      <c r="PVE2390" s="697"/>
      <c r="PVF2390" s="473"/>
      <c r="PVG2390" s="470"/>
      <c r="PVH2390" s="470"/>
      <c r="PVI2390" s="470"/>
      <c r="PVJ2390" s="677"/>
      <c r="PVK2390" s="470"/>
      <c r="PVL2390" s="467"/>
      <c r="PVM2390" s="559"/>
      <c r="PVN2390" s="467"/>
      <c r="PVO2390" s="467"/>
      <c r="PVP2390" s="467"/>
      <c r="PVQ2390" s="467"/>
      <c r="PVR2390" s="467"/>
      <c r="PVS2390" s="467"/>
      <c r="PVT2390" s="467"/>
      <c r="PVU2390" s="467"/>
      <c r="PVV2390" s="467"/>
      <c r="PVW2390" s="467"/>
      <c r="PVX2390" s="467"/>
      <c r="PVY2390" s="467"/>
      <c r="PVZ2390" s="467"/>
      <c r="PWA2390" s="467"/>
      <c r="PWB2390" s="467"/>
      <c r="PWC2390" s="467"/>
      <c r="PWD2390" s="467"/>
      <c r="PWE2390" s="467"/>
      <c r="PWF2390" s="467"/>
      <c r="PWG2390" s="467"/>
      <c r="PWH2390" s="467"/>
      <c r="PWI2390" s="467"/>
      <c r="PWJ2390" s="1055"/>
      <c r="PWK2390" s="695"/>
      <c r="PWL2390" s="696"/>
      <c r="PWM2390" s="696"/>
      <c r="PWN2390" s="697"/>
      <c r="PWO2390" s="697"/>
      <c r="PWP2390" s="473"/>
      <c r="PWQ2390" s="470"/>
      <c r="PWR2390" s="470"/>
      <c r="PWS2390" s="470"/>
      <c r="PWT2390" s="677"/>
      <c r="PWU2390" s="470"/>
      <c r="PWV2390" s="467"/>
      <c r="PWW2390" s="559"/>
      <c r="PWX2390" s="467"/>
      <c r="PWY2390" s="467"/>
      <c r="PWZ2390" s="467"/>
      <c r="PXA2390" s="467"/>
      <c r="PXB2390" s="467"/>
      <c r="PXC2390" s="467"/>
      <c r="PXD2390" s="467"/>
      <c r="PXE2390" s="467"/>
      <c r="PXF2390" s="467"/>
      <c r="PXG2390" s="467"/>
      <c r="PXH2390" s="467"/>
      <c r="PXI2390" s="467"/>
      <c r="PXJ2390" s="467"/>
      <c r="PXK2390" s="467"/>
      <c r="PXL2390" s="467"/>
      <c r="PXM2390" s="467"/>
      <c r="PXN2390" s="467"/>
      <c r="PXO2390" s="467"/>
      <c r="PXP2390" s="467"/>
      <c r="PXQ2390" s="467"/>
      <c r="PXR2390" s="467"/>
      <c r="PXS2390" s="467"/>
      <c r="PXT2390" s="1055"/>
      <c r="PXU2390" s="695"/>
      <c r="PXV2390" s="696"/>
      <c r="PXW2390" s="696"/>
      <c r="PXX2390" s="697"/>
      <c r="PXY2390" s="697"/>
      <c r="PXZ2390" s="473"/>
      <c r="PYA2390" s="470"/>
      <c r="PYB2390" s="470"/>
      <c r="PYC2390" s="470"/>
      <c r="PYD2390" s="677"/>
      <c r="PYE2390" s="470"/>
      <c r="PYF2390" s="467"/>
      <c r="PYG2390" s="559"/>
      <c r="PYH2390" s="467"/>
      <c r="PYI2390" s="467"/>
      <c r="PYJ2390" s="467"/>
      <c r="PYK2390" s="467"/>
      <c r="PYL2390" s="467"/>
      <c r="PYM2390" s="467"/>
      <c r="PYN2390" s="467"/>
      <c r="PYO2390" s="467"/>
      <c r="PYP2390" s="467"/>
      <c r="PYQ2390" s="467"/>
      <c r="PYR2390" s="467"/>
      <c r="PYS2390" s="467"/>
      <c r="PYT2390" s="467"/>
      <c r="PYU2390" s="467"/>
      <c r="PYV2390" s="467"/>
      <c r="PYW2390" s="467"/>
      <c r="PYX2390" s="467"/>
      <c r="PYY2390" s="467"/>
      <c r="PYZ2390" s="467"/>
      <c r="PZA2390" s="467"/>
      <c r="PZB2390" s="467"/>
      <c r="PZC2390" s="467"/>
      <c r="PZD2390" s="1055"/>
      <c r="PZE2390" s="695"/>
      <c r="PZF2390" s="696"/>
      <c r="PZG2390" s="696"/>
      <c r="PZH2390" s="697"/>
      <c r="PZI2390" s="697"/>
      <c r="PZJ2390" s="473"/>
      <c r="PZK2390" s="470"/>
      <c r="PZL2390" s="470"/>
      <c r="PZM2390" s="470"/>
      <c r="PZN2390" s="677"/>
      <c r="PZO2390" s="470"/>
      <c r="PZP2390" s="467"/>
      <c r="PZQ2390" s="559"/>
      <c r="PZR2390" s="467"/>
      <c r="PZS2390" s="467"/>
      <c r="PZT2390" s="467"/>
      <c r="PZU2390" s="467"/>
      <c r="PZV2390" s="467"/>
      <c r="PZW2390" s="467"/>
      <c r="PZX2390" s="467"/>
      <c r="PZY2390" s="467"/>
      <c r="PZZ2390" s="467"/>
      <c r="QAA2390" s="467"/>
      <c r="QAB2390" s="467"/>
      <c r="QAC2390" s="467"/>
      <c r="QAD2390" s="467"/>
      <c r="QAE2390" s="467"/>
      <c r="QAF2390" s="467"/>
      <c r="QAG2390" s="467"/>
      <c r="QAH2390" s="467"/>
      <c r="QAI2390" s="467"/>
      <c r="QAJ2390" s="467"/>
      <c r="QAK2390" s="467"/>
      <c r="QAL2390" s="467"/>
      <c r="QAM2390" s="467"/>
      <c r="QAN2390" s="1055"/>
      <c r="QAO2390" s="695"/>
      <c r="QAP2390" s="696"/>
      <c r="QAQ2390" s="696"/>
      <c r="QAR2390" s="697"/>
      <c r="QAS2390" s="697"/>
      <c r="QAT2390" s="473"/>
      <c r="QAU2390" s="470"/>
      <c r="QAV2390" s="470"/>
      <c r="QAW2390" s="470"/>
      <c r="QAX2390" s="677"/>
      <c r="QAY2390" s="470"/>
      <c r="QAZ2390" s="467"/>
      <c r="QBA2390" s="559"/>
      <c r="QBB2390" s="467"/>
      <c r="QBC2390" s="467"/>
      <c r="QBD2390" s="467"/>
      <c r="QBE2390" s="467"/>
      <c r="QBF2390" s="467"/>
      <c r="QBG2390" s="467"/>
      <c r="QBH2390" s="467"/>
      <c r="QBI2390" s="467"/>
      <c r="QBJ2390" s="467"/>
      <c r="QBK2390" s="467"/>
      <c r="QBL2390" s="467"/>
      <c r="QBM2390" s="467"/>
      <c r="QBN2390" s="467"/>
      <c r="QBO2390" s="467"/>
      <c r="QBP2390" s="467"/>
      <c r="QBQ2390" s="467"/>
      <c r="QBR2390" s="467"/>
      <c r="QBS2390" s="467"/>
      <c r="QBT2390" s="467"/>
      <c r="QBU2390" s="467"/>
      <c r="QBV2390" s="467"/>
      <c r="QBW2390" s="467"/>
      <c r="QBX2390" s="1055"/>
      <c r="QBY2390" s="695"/>
      <c r="QBZ2390" s="696"/>
      <c r="QCA2390" s="696"/>
      <c r="QCB2390" s="697"/>
      <c r="QCC2390" s="697"/>
      <c r="QCD2390" s="473"/>
      <c r="QCE2390" s="470"/>
      <c r="QCF2390" s="470"/>
      <c r="QCG2390" s="470"/>
      <c r="QCH2390" s="677"/>
      <c r="QCI2390" s="470"/>
      <c r="QCJ2390" s="467"/>
      <c r="QCK2390" s="559"/>
      <c r="QCL2390" s="467"/>
      <c r="QCM2390" s="467"/>
      <c r="QCN2390" s="467"/>
      <c r="QCO2390" s="467"/>
      <c r="QCP2390" s="467"/>
      <c r="QCQ2390" s="467"/>
      <c r="QCR2390" s="467"/>
      <c r="QCS2390" s="467"/>
      <c r="QCT2390" s="467"/>
      <c r="QCU2390" s="467"/>
      <c r="QCV2390" s="467"/>
      <c r="QCW2390" s="467"/>
      <c r="QCX2390" s="467"/>
      <c r="QCY2390" s="467"/>
      <c r="QCZ2390" s="467"/>
      <c r="QDA2390" s="467"/>
      <c r="QDB2390" s="467"/>
      <c r="QDC2390" s="467"/>
      <c r="QDD2390" s="467"/>
      <c r="QDE2390" s="467"/>
      <c r="QDF2390" s="467"/>
      <c r="QDG2390" s="467"/>
      <c r="QDH2390" s="1055"/>
      <c r="QDI2390" s="695"/>
      <c r="QDJ2390" s="696"/>
      <c r="QDK2390" s="696"/>
      <c r="QDL2390" s="697"/>
      <c r="QDM2390" s="697"/>
      <c r="QDN2390" s="473"/>
      <c r="QDO2390" s="470"/>
      <c r="QDP2390" s="470"/>
      <c r="QDQ2390" s="470"/>
      <c r="QDR2390" s="677"/>
      <c r="QDS2390" s="470"/>
      <c r="QDT2390" s="467"/>
      <c r="QDU2390" s="559"/>
      <c r="QDV2390" s="467"/>
      <c r="QDW2390" s="467"/>
      <c r="QDX2390" s="467"/>
      <c r="QDY2390" s="467"/>
      <c r="QDZ2390" s="467"/>
      <c r="QEA2390" s="467"/>
      <c r="QEB2390" s="467"/>
      <c r="QEC2390" s="467"/>
      <c r="QED2390" s="467"/>
      <c r="QEE2390" s="467"/>
      <c r="QEF2390" s="467"/>
      <c r="QEG2390" s="467"/>
      <c r="QEH2390" s="467"/>
      <c r="QEI2390" s="467"/>
      <c r="QEJ2390" s="467"/>
      <c r="QEK2390" s="467"/>
      <c r="QEL2390" s="467"/>
      <c r="QEM2390" s="467"/>
      <c r="QEN2390" s="467"/>
      <c r="QEO2390" s="467"/>
      <c r="QEP2390" s="467"/>
      <c r="QEQ2390" s="467"/>
      <c r="QER2390" s="1055"/>
      <c r="QES2390" s="695"/>
      <c r="QET2390" s="696"/>
      <c r="QEU2390" s="696"/>
      <c r="QEV2390" s="697"/>
      <c r="QEW2390" s="697"/>
      <c r="QEX2390" s="473"/>
      <c r="QEY2390" s="470"/>
      <c r="QEZ2390" s="470"/>
      <c r="QFA2390" s="470"/>
      <c r="QFB2390" s="677"/>
      <c r="QFC2390" s="470"/>
      <c r="QFD2390" s="467"/>
      <c r="QFE2390" s="559"/>
      <c r="QFF2390" s="467"/>
      <c r="QFG2390" s="467"/>
      <c r="QFH2390" s="467"/>
      <c r="QFI2390" s="467"/>
      <c r="QFJ2390" s="467"/>
      <c r="QFK2390" s="467"/>
      <c r="QFL2390" s="467"/>
      <c r="QFM2390" s="467"/>
      <c r="QFN2390" s="467"/>
      <c r="QFO2390" s="467"/>
      <c r="QFP2390" s="467"/>
      <c r="QFQ2390" s="467"/>
      <c r="QFR2390" s="467"/>
      <c r="QFS2390" s="467"/>
      <c r="QFT2390" s="467"/>
      <c r="QFU2390" s="467"/>
      <c r="QFV2390" s="467"/>
      <c r="QFW2390" s="467"/>
      <c r="QFX2390" s="467"/>
      <c r="QFY2390" s="467"/>
      <c r="QFZ2390" s="467"/>
      <c r="QGA2390" s="467"/>
      <c r="QGB2390" s="1055"/>
      <c r="QGC2390" s="695"/>
      <c r="QGD2390" s="696"/>
      <c r="QGE2390" s="696"/>
      <c r="QGF2390" s="697"/>
      <c r="QGG2390" s="697"/>
      <c r="QGH2390" s="473"/>
      <c r="QGI2390" s="470"/>
      <c r="QGJ2390" s="470"/>
      <c r="QGK2390" s="470"/>
      <c r="QGL2390" s="677"/>
      <c r="QGM2390" s="470"/>
      <c r="QGN2390" s="467"/>
      <c r="QGO2390" s="559"/>
      <c r="QGP2390" s="467"/>
      <c r="QGQ2390" s="467"/>
      <c r="QGR2390" s="467"/>
      <c r="QGS2390" s="467"/>
      <c r="QGT2390" s="467"/>
      <c r="QGU2390" s="467"/>
      <c r="QGV2390" s="467"/>
      <c r="QGW2390" s="467"/>
      <c r="QGX2390" s="467"/>
      <c r="QGY2390" s="467"/>
      <c r="QGZ2390" s="467"/>
      <c r="QHA2390" s="467"/>
      <c r="QHB2390" s="467"/>
      <c r="QHC2390" s="467"/>
      <c r="QHD2390" s="467"/>
      <c r="QHE2390" s="467"/>
      <c r="QHF2390" s="467"/>
      <c r="QHG2390" s="467"/>
      <c r="QHH2390" s="467"/>
      <c r="QHI2390" s="467"/>
      <c r="QHJ2390" s="467"/>
      <c r="QHK2390" s="467"/>
      <c r="QHL2390" s="1055"/>
      <c r="QHM2390" s="695"/>
      <c r="QHN2390" s="696"/>
      <c r="QHO2390" s="696"/>
      <c r="QHP2390" s="697"/>
      <c r="QHQ2390" s="697"/>
      <c r="QHR2390" s="473"/>
      <c r="QHS2390" s="470"/>
      <c r="QHT2390" s="470"/>
      <c r="QHU2390" s="470"/>
      <c r="QHV2390" s="677"/>
      <c r="QHW2390" s="470"/>
      <c r="QHX2390" s="467"/>
      <c r="QHY2390" s="559"/>
      <c r="QHZ2390" s="467"/>
      <c r="QIA2390" s="467"/>
      <c r="QIB2390" s="467"/>
      <c r="QIC2390" s="467"/>
      <c r="QID2390" s="467"/>
      <c r="QIE2390" s="467"/>
      <c r="QIF2390" s="467"/>
      <c r="QIG2390" s="467"/>
      <c r="QIH2390" s="467"/>
      <c r="QII2390" s="467"/>
      <c r="QIJ2390" s="467"/>
      <c r="QIK2390" s="467"/>
      <c r="QIL2390" s="467"/>
      <c r="QIM2390" s="467"/>
      <c r="QIN2390" s="467"/>
      <c r="QIO2390" s="467"/>
      <c r="QIP2390" s="467"/>
      <c r="QIQ2390" s="467"/>
      <c r="QIR2390" s="467"/>
      <c r="QIS2390" s="467"/>
      <c r="QIT2390" s="467"/>
      <c r="QIU2390" s="467"/>
      <c r="QIV2390" s="1055"/>
      <c r="QIW2390" s="695"/>
      <c r="QIX2390" s="696"/>
      <c r="QIY2390" s="696"/>
      <c r="QIZ2390" s="697"/>
      <c r="QJA2390" s="697"/>
      <c r="QJB2390" s="473"/>
      <c r="QJC2390" s="470"/>
      <c r="QJD2390" s="470"/>
      <c r="QJE2390" s="470"/>
      <c r="QJF2390" s="677"/>
      <c r="QJG2390" s="470"/>
      <c r="QJH2390" s="467"/>
      <c r="QJI2390" s="559"/>
      <c r="QJJ2390" s="467"/>
      <c r="QJK2390" s="467"/>
      <c r="QJL2390" s="467"/>
      <c r="QJM2390" s="467"/>
      <c r="QJN2390" s="467"/>
      <c r="QJO2390" s="467"/>
      <c r="QJP2390" s="467"/>
      <c r="QJQ2390" s="467"/>
      <c r="QJR2390" s="467"/>
      <c r="QJS2390" s="467"/>
      <c r="QJT2390" s="467"/>
      <c r="QJU2390" s="467"/>
      <c r="QJV2390" s="467"/>
      <c r="QJW2390" s="467"/>
      <c r="QJX2390" s="467"/>
      <c r="QJY2390" s="467"/>
      <c r="QJZ2390" s="467"/>
      <c r="QKA2390" s="467"/>
      <c r="QKB2390" s="467"/>
      <c r="QKC2390" s="467"/>
      <c r="QKD2390" s="467"/>
      <c r="QKE2390" s="467"/>
      <c r="QKF2390" s="1055"/>
      <c r="QKG2390" s="695"/>
      <c r="QKH2390" s="696"/>
      <c r="QKI2390" s="696"/>
      <c r="QKJ2390" s="697"/>
      <c r="QKK2390" s="697"/>
      <c r="QKL2390" s="473"/>
      <c r="QKM2390" s="470"/>
      <c r="QKN2390" s="470"/>
      <c r="QKO2390" s="470"/>
      <c r="QKP2390" s="677"/>
      <c r="QKQ2390" s="470"/>
      <c r="QKR2390" s="467"/>
      <c r="QKS2390" s="559"/>
      <c r="QKT2390" s="467"/>
      <c r="QKU2390" s="467"/>
      <c r="QKV2390" s="467"/>
      <c r="QKW2390" s="467"/>
      <c r="QKX2390" s="467"/>
      <c r="QKY2390" s="467"/>
      <c r="QKZ2390" s="467"/>
      <c r="QLA2390" s="467"/>
      <c r="QLB2390" s="467"/>
      <c r="QLC2390" s="467"/>
      <c r="QLD2390" s="467"/>
      <c r="QLE2390" s="467"/>
      <c r="QLF2390" s="467"/>
      <c r="QLG2390" s="467"/>
      <c r="QLH2390" s="467"/>
      <c r="QLI2390" s="467"/>
      <c r="QLJ2390" s="467"/>
      <c r="QLK2390" s="467"/>
      <c r="QLL2390" s="467"/>
      <c r="QLM2390" s="467"/>
      <c r="QLN2390" s="467"/>
      <c r="QLO2390" s="467"/>
      <c r="QLP2390" s="1055"/>
      <c r="QLQ2390" s="695"/>
      <c r="QLR2390" s="696"/>
      <c r="QLS2390" s="696"/>
      <c r="QLT2390" s="697"/>
      <c r="QLU2390" s="697"/>
      <c r="QLV2390" s="473"/>
      <c r="QLW2390" s="470"/>
      <c r="QLX2390" s="470"/>
      <c r="QLY2390" s="470"/>
      <c r="QLZ2390" s="677"/>
      <c r="QMA2390" s="470"/>
      <c r="QMB2390" s="467"/>
      <c r="QMC2390" s="559"/>
      <c r="QMD2390" s="467"/>
      <c r="QME2390" s="467"/>
      <c r="QMF2390" s="467"/>
      <c r="QMG2390" s="467"/>
      <c r="QMH2390" s="467"/>
      <c r="QMI2390" s="467"/>
      <c r="QMJ2390" s="467"/>
      <c r="QMK2390" s="467"/>
      <c r="QML2390" s="467"/>
      <c r="QMM2390" s="467"/>
      <c r="QMN2390" s="467"/>
      <c r="QMO2390" s="467"/>
      <c r="QMP2390" s="467"/>
      <c r="QMQ2390" s="467"/>
      <c r="QMR2390" s="467"/>
      <c r="QMS2390" s="467"/>
      <c r="QMT2390" s="467"/>
      <c r="QMU2390" s="467"/>
      <c r="QMV2390" s="467"/>
      <c r="QMW2390" s="467"/>
      <c r="QMX2390" s="467"/>
      <c r="QMY2390" s="467"/>
      <c r="QMZ2390" s="1055"/>
      <c r="QNA2390" s="695"/>
      <c r="QNB2390" s="696"/>
      <c r="QNC2390" s="696"/>
      <c r="QND2390" s="697"/>
      <c r="QNE2390" s="697"/>
      <c r="QNF2390" s="473"/>
      <c r="QNG2390" s="470"/>
      <c r="QNH2390" s="470"/>
      <c r="QNI2390" s="470"/>
      <c r="QNJ2390" s="677"/>
      <c r="QNK2390" s="470"/>
      <c r="QNL2390" s="467"/>
      <c r="QNM2390" s="559"/>
      <c r="QNN2390" s="467"/>
      <c r="QNO2390" s="467"/>
      <c r="QNP2390" s="467"/>
      <c r="QNQ2390" s="467"/>
      <c r="QNR2390" s="467"/>
      <c r="QNS2390" s="467"/>
      <c r="QNT2390" s="467"/>
      <c r="QNU2390" s="467"/>
      <c r="QNV2390" s="467"/>
      <c r="QNW2390" s="467"/>
      <c r="QNX2390" s="467"/>
      <c r="QNY2390" s="467"/>
      <c r="QNZ2390" s="467"/>
      <c r="QOA2390" s="467"/>
      <c r="QOB2390" s="467"/>
      <c r="QOC2390" s="467"/>
      <c r="QOD2390" s="467"/>
      <c r="QOE2390" s="467"/>
      <c r="QOF2390" s="467"/>
      <c r="QOG2390" s="467"/>
      <c r="QOH2390" s="467"/>
      <c r="QOI2390" s="467"/>
      <c r="QOJ2390" s="1055"/>
      <c r="QOK2390" s="695"/>
      <c r="QOL2390" s="696"/>
      <c r="QOM2390" s="696"/>
      <c r="QON2390" s="697"/>
      <c r="QOO2390" s="697"/>
      <c r="QOP2390" s="473"/>
      <c r="QOQ2390" s="470"/>
      <c r="QOR2390" s="470"/>
      <c r="QOS2390" s="470"/>
      <c r="QOT2390" s="677"/>
      <c r="QOU2390" s="470"/>
      <c r="QOV2390" s="467"/>
      <c r="QOW2390" s="559"/>
      <c r="QOX2390" s="467"/>
      <c r="QOY2390" s="467"/>
      <c r="QOZ2390" s="467"/>
      <c r="QPA2390" s="467"/>
      <c r="QPB2390" s="467"/>
      <c r="QPC2390" s="467"/>
      <c r="QPD2390" s="467"/>
      <c r="QPE2390" s="467"/>
      <c r="QPF2390" s="467"/>
      <c r="QPG2390" s="467"/>
      <c r="QPH2390" s="467"/>
      <c r="QPI2390" s="467"/>
      <c r="QPJ2390" s="467"/>
      <c r="QPK2390" s="467"/>
      <c r="QPL2390" s="467"/>
      <c r="QPM2390" s="467"/>
      <c r="QPN2390" s="467"/>
      <c r="QPO2390" s="467"/>
      <c r="QPP2390" s="467"/>
      <c r="QPQ2390" s="467"/>
      <c r="QPR2390" s="467"/>
      <c r="QPS2390" s="467"/>
      <c r="QPT2390" s="1055"/>
      <c r="QPU2390" s="695"/>
      <c r="QPV2390" s="696"/>
      <c r="QPW2390" s="696"/>
      <c r="QPX2390" s="697"/>
      <c r="QPY2390" s="697"/>
      <c r="QPZ2390" s="473"/>
      <c r="QQA2390" s="470"/>
      <c r="QQB2390" s="470"/>
      <c r="QQC2390" s="470"/>
      <c r="QQD2390" s="677"/>
      <c r="QQE2390" s="470"/>
      <c r="QQF2390" s="467"/>
      <c r="QQG2390" s="559"/>
      <c r="QQH2390" s="467"/>
      <c r="QQI2390" s="467"/>
      <c r="QQJ2390" s="467"/>
      <c r="QQK2390" s="467"/>
      <c r="QQL2390" s="467"/>
      <c r="QQM2390" s="467"/>
      <c r="QQN2390" s="467"/>
      <c r="QQO2390" s="467"/>
      <c r="QQP2390" s="467"/>
      <c r="QQQ2390" s="467"/>
      <c r="QQR2390" s="467"/>
      <c r="QQS2390" s="467"/>
      <c r="QQT2390" s="467"/>
      <c r="QQU2390" s="467"/>
      <c r="QQV2390" s="467"/>
      <c r="QQW2390" s="467"/>
      <c r="QQX2390" s="467"/>
      <c r="QQY2390" s="467"/>
      <c r="QQZ2390" s="467"/>
      <c r="QRA2390" s="467"/>
      <c r="QRB2390" s="467"/>
      <c r="QRC2390" s="467"/>
      <c r="QRD2390" s="1055"/>
      <c r="QRE2390" s="695"/>
      <c r="QRF2390" s="696"/>
      <c r="QRG2390" s="696"/>
      <c r="QRH2390" s="697"/>
      <c r="QRI2390" s="697"/>
      <c r="QRJ2390" s="473"/>
      <c r="QRK2390" s="470"/>
      <c r="QRL2390" s="470"/>
      <c r="QRM2390" s="470"/>
      <c r="QRN2390" s="677"/>
      <c r="QRO2390" s="470"/>
      <c r="QRP2390" s="467"/>
      <c r="QRQ2390" s="559"/>
      <c r="QRR2390" s="467"/>
      <c r="QRS2390" s="467"/>
      <c r="QRT2390" s="467"/>
      <c r="QRU2390" s="467"/>
      <c r="QRV2390" s="467"/>
      <c r="QRW2390" s="467"/>
      <c r="QRX2390" s="467"/>
      <c r="QRY2390" s="467"/>
      <c r="QRZ2390" s="467"/>
      <c r="QSA2390" s="467"/>
      <c r="QSB2390" s="467"/>
      <c r="QSC2390" s="467"/>
      <c r="QSD2390" s="467"/>
      <c r="QSE2390" s="467"/>
      <c r="QSF2390" s="467"/>
      <c r="QSG2390" s="467"/>
      <c r="QSH2390" s="467"/>
      <c r="QSI2390" s="467"/>
      <c r="QSJ2390" s="467"/>
      <c r="QSK2390" s="467"/>
      <c r="QSL2390" s="467"/>
      <c r="QSM2390" s="467"/>
      <c r="QSN2390" s="1055"/>
      <c r="QSO2390" s="695"/>
      <c r="QSP2390" s="696"/>
      <c r="QSQ2390" s="696"/>
      <c r="QSR2390" s="697"/>
      <c r="QSS2390" s="697"/>
      <c r="QST2390" s="473"/>
      <c r="QSU2390" s="470"/>
      <c r="QSV2390" s="470"/>
      <c r="QSW2390" s="470"/>
      <c r="QSX2390" s="677"/>
      <c r="QSY2390" s="470"/>
      <c r="QSZ2390" s="467"/>
      <c r="QTA2390" s="559"/>
      <c r="QTB2390" s="467"/>
      <c r="QTC2390" s="467"/>
      <c r="QTD2390" s="467"/>
      <c r="QTE2390" s="467"/>
      <c r="QTF2390" s="467"/>
      <c r="QTG2390" s="467"/>
      <c r="QTH2390" s="467"/>
      <c r="QTI2390" s="467"/>
      <c r="QTJ2390" s="467"/>
      <c r="QTK2390" s="467"/>
      <c r="QTL2390" s="467"/>
      <c r="QTM2390" s="467"/>
      <c r="QTN2390" s="467"/>
      <c r="QTO2390" s="467"/>
      <c r="QTP2390" s="467"/>
      <c r="QTQ2390" s="467"/>
      <c r="QTR2390" s="467"/>
      <c r="QTS2390" s="467"/>
      <c r="QTT2390" s="467"/>
      <c r="QTU2390" s="467"/>
      <c r="QTV2390" s="467"/>
      <c r="QTW2390" s="467"/>
      <c r="QTX2390" s="1055"/>
      <c r="QTY2390" s="695"/>
      <c r="QTZ2390" s="696"/>
      <c r="QUA2390" s="696"/>
      <c r="QUB2390" s="697"/>
      <c r="QUC2390" s="697"/>
      <c r="QUD2390" s="473"/>
      <c r="QUE2390" s="470"/>
      <c r="QUF2390" s="470"/>
      <c r="QUG2390" s="470"/>
      <c r="QUH2390" s="677"/>
      <c r="QUI2390" s="470"/>
      <c r="QUJ2390" s="467"/>
      <c r="QUK2390" s="559"/>
      <c r="QUL2390" s="467"/>
      <c r="QUM2390" s="467"/>
      <c r="QUN2390" s="467"/>
      <c r="QUO2390" s="467"/>
      <c r="QUP2390" s="467"/>
      <c r="QUQ2390" s="467"/>
      <c r="QUR2390" s="467"/>
      <c r="QUS2390" s="467"/>
      <c r="QUT2390" s="467"/>
      <c r="QUU2390" s="467"/>
      <c r="QUV2390" s="467"/>
      <c r="QUW2390" s="467"/>
      <c r="QUX2390" s="467"/>
      <c r="QUY2390" s="467"/>
      <c r="QUZ2390" s="467"/>
      <c r="QVA2390" s="467"/>
      <c r="QVB2390" s="467"/>
      <c r="QVC2390" s="467"/>
      <c r="QVD2390" s="467"/>
      <c r="QVE2390" s="467"/>
      <c r="QVF2390" s="467"/>
      <c r="QVG2390" s="467"/>
      <c r="QVH2390" s="1055"/>
      <c r="QVI2390" s="695"/>
      <c r="QVJ2390" s="696"/>
      <c r="QVK2390" s="696"/>
      <c r="QVL2390" s="697"/>
      <c r="QVM2390" s="697"/>
      <c r="QVN2390" s="473"/>
      <c r="QVO2390" s="470"/>
      <c r="QVP2390" s="470"/>
      <c r="QVQ2390" s="470"/>
      <c r="QVR2390" s="677"/>
      <c r="QVS2390" s="470"/>
      <c r="QVT2390" s="467"/>
      <c r="QVU2390" s="559"/>
      <c r="QVV2390" s="467"/>
      <c r="QVW2390" s="467"/>
      <c r="QVX2390" s="467"/>
      <c r="QVY2390" s="467"/>
      <c r="QVZ2390" s="467"/>
      <c r="QWA2390" s="467"/>
      <c r="QWB2390" s="467"/>
      <c r="QWC2390" s="467"/>
      <c r="QWD2390" s="467"/>
      <c r="QWE2390" s="467"/>
      <c r="QWF2390" s="467"/>
      <c r="QWG2390" s="467"/>
      <c r="QWH2390" s="467"/>
      <c r="QWI2390" s="467"/>
      <c r="QWJ2390" s="467"/>
      <c r="QWK2390" s="467"/>
      <c r="QWL2390" s="467"/>
      <c r="QWM2390" s="467"/>
      <c r="QWN2390" s="467"/>
      <c r="QWO2390" s="467"/>
      <c r="QWP2390" s="467"/>
      <c r="QWQ2390" s="467"/>
      <c r="QWR2390" s="1055"/>
      <c r="QWS2390" s="695"/>
      <c r="QWT2390" s="696"/>
      <c r="QWU2390" s="696"/>
      <c r="QWV2390" s="697"/>
      <c r="QWW2390" s="697"/>
      <c r="QWX2390" s="473"/>
      <c r="QWY2390" s="470"/>
      <c r="QWZ2390" s="470"/>
      <c r="QXA2390" s="470"/>
      <c r="QXB2390" s="677"/>
      <c r="QXC2390" s="470"/>
      <c r="QXD2390" s="467"/>
      <c r="QXE2390" s="559"/>
      <c r="QXF2390" s="467"/>
      <c r="QXG2390" s="467"/>
      <c r="QXH2390" s="467"/>
      <c r="QXI2390" s="467"/>
      <c r="QXJ2390" s="467"/>
      <c r="QXK2390" s="467"/>
      <c r="QXL2390" s="467"/>
      <c r="QXM2390" s="467"/>
      <c r="QXN2390" s="467"/>
      <c r="QXO2390" s="467"/>
      <c r="QXP2390" s="467"/>
      <c r="QXQ2390" s="467"/>
      <c r="QXR2390" s="467"/>
      <c r="QXS2390" s="467"/>
      <c r="QXT2390" s="467"/>
      <c r="QXU2390" s="467"/>
      <c r="QXV2390" s="467"/>
      <c r="QXW2390" s="467"/>
      <c r="QXX2390" s="467"/>
      <c r="QXY2390" s="467"/>
      <c r="QXZ2390" s="467"/>
      <c r="QYA2390" s="467"/>
      <c r="QYB2390" s="1055"/>
      <c r="QYC2390" s="695"/>
      <c r="QYD2390" s="696"/>
      <c r="QYE2390" s="696"/>
      <c r="QYF2390" s="697"/>
      <c r="QYG2390" s="697"/>
      <c r="QYH2390" s="473"/>
      <c r="QYI2390" s="470"/>
      <c r="QYJ2390" s="470"/>
      <c r="QYK2390" s="470"/>
      <c r="QYL2390" s="677"/>
      <c r="QYM2390" s="470"/>
      <c r="QYN2390" s="467"/>
      <c r="QYO2390" s="559"/>
      <c r="QYP2390" s="467"/>
      <c r="QYQ2390" s="467"/>
      <c r="QYR2390" s="467"/>
      <c r="QYS2390" s="467"/>
      <c r="QYT2390" s="467"/>
      <c r="QYU2390" s="467"/>
      <c r="QYV2390" s="467"/>
      <c r="QYW2390" s="467"/>
      <c r="QYX2390" s="467"/>
      <c r="QYY2390" s="467"/>
      <c r="QYZ2390" s="467"/>
      <c r="QZA2390" s="467"/>
      <c r="QZB2390" s="467"/>
      <c r="QZC2390" s="467"/>
      <c r="QZD2390" s="467"/>
      <c r="QZE2390" s="467"/>
      <c r="QZF2390" s="467"/>
      <c r="QZG2390" s="467"/>
      <c r="QZH2390" s="467"/>
      <c r="QZI2390" s="467"/>
      <c r="QZJ2390" s="467"/>
      <c r="QZK2390" s="467"/>
      <c r="QZL2390" s="1055"/>
      <c r="QZM2390" s="695"/>
      <c r="QZN2390" s="696"/>
      <c r="QZO2390" s="696"/>
      <c r="QZP2390" s="697"/>
      <c r="QZQ2390" s="697"/>
      <c r="QZR2390" s="473"/>
      <c r="QZS2390" s="470"/>
      <c r="QZT2390" s="470"/>
      <c r="QZU2390" s="470"/>
      <c r="QZV2390" s="677"/>
      <c r="QZW2390" s="470"/>
      <c r="QZX2390" s="467"/>
      <c r="QZY2390" s="559"/>
      <c r="QZZ2390" s="467"/>
      <c r="RAA2390" s="467"/>
      <c r="RAB2390" s="467"/>
      <c r="RAC2390" s="467"/>
      <c r="RAD2390" s="467"/>
      <c r="RAE2390" s="467"/>
      <c r="RAF2390" s="467"/>
      <c r="RAG2390" s="467"/>
      <c r="RAH2390" s="467"/>
      <c r="RAI2390" s="467"/>
      <c r="RAJ2390" s="467"/>
      <c r="RAK2390" s="467"/>
      <c r="RAL2390" s="467"/>
      <c r="RAM2390" s="467"/>
      <c r="RAN2390" s="467"/>
      <c r="RAO2390" s="467"/>
      <c r="RAP2390" s="467"/>
      <c r="RAQ2390" s="467"/>
      <c r="RAR2390" s="467"/>
      <c r="RAS2390" s="467"/>
      <c r="RAT2390" s="467"/>
      <c r="RAU2390" s="467"/>
      <c r="RAV2390" s="1055"/>
      <c r="RAW2390" s="695"/>
      <c r="RAX2390" s="696"/>
      <c r="RAY2390" s="696"/>
      <c r="RAZ2390" s="697"/>
      <c r="RBA2390" s="697"/>
      <c r="RBB2390" s="473"/>
      <c r="RBC2390" s="470"/>
      <c r="RBD2390" s="470"/>
      <c r="RBE2390" s="470"/>
      <c r="RBF2390" s="677"/>
      <c r="RBG2390" s="470"/>
      <c r="RBH2390" s="467"/>
      <c r="RBI2390" s="559"/>
      <c r="RBJ2390" s="467"/>
      <c r="RBK2390" s="467"/>
      <c r="RBL2390" s="467"/>
      <c r="RBM2390" s="467"/>
      <c r="RBN2390" s="467"/>
      <c r="RBO2390" s="467"/>
      <c r="RBP2390" s="467"/>
      <c r="RBQ2390" s="467"/>
      <c r="RBR2390" s="467"/>
      <c r="RBS2390" s="467"/>
      <c r="RBT2390" s="467"/>
      <c r="RBU2390" s="467"/>
      <c r="RBV2390" s="467"/>
      <c r="RBW2390" s="467"/>
      <c r="RBX2390" s="467"/>
      <c r="RBY2390" s="467"/>
      <c r="RBZ2390" s="467"/>
      <c r="RCA2390" s="467"/>
      <c r="RCB2390" s="467"/>
      <c r="RCC2390" s="467"/>
      <c r="RCD2390" s="467"/>
      <c r="RCE2390" s="467"/>
      <c r="RCF2390" s="1055"/>
      <c r="RCG2390" s="695"/>
      <c r="RCH2390" s="696"/>
      <c r="RCI2390" s="696"/>
      <c r="RCJ2390" s="697"/>
      <c r="RCK2390" s="697"/>
      <c r="RCL2390" s="473"/>
      <c r="RCM2390" s="470"/>
      <c r="RCN2390" s="470"/>
      <c r="RCO2390" s="470"/>
      <c r="RCP2390" s="677"/>
      <c r="RCQ2390" s="470"/>
      <c r="RCR2390" s="467"/>
      <c r="RCS2390" s="559"/>
      <c r="RCT2390" s="467"/>
      <c r="RCU2390" s="467"/>
      <c r="RCV2390" s="467"/>
      <c r="RCW2390" s="467"/>
      <c r="RCX2390" s="467"/>
      <c r="RCY2390" s="467"/>
      <c r="RCZ2390" s="467"/>
      <c r="RDA2390" s="467"/>
      <c r="RDB2390" s="467"/>
      <c r="RDC2390" s="467"/>
      <c r="RDD2390" s="467"/>
      <c r="RDE2390" s="467"/>
      <c r="RDF2390" s="467"/>
      <c r="RDG2390" s="467"/>
      <c r="RDH2390" s="467"/>
      <c r="RDI2390" s="467"/>
      <c r="RDJ2390" s="467"/>
      <c r="RDK2390" s="467"/>
      <c r="RDL2390" s="467"/>
      <c r="RDM2390" s="467"/>
      <c r="RDN2390" s="467"/>
      <c r="RDO2390" s="467"/>
      <c r="RDP2390" s="1055"/>
      <c r="RDQ2390" s="695"/>
      <c r="RDR2390" s="696"/>
      <c r="RDS2390" s="696"/>
      <c r="RDT2390" s="697"/>
      <c r="RDU2390" s="697"/>
      <c r="RDV2390" s="473"/>
      <c r="RDW2390" s="470"/>
      <c r="RDX2390" s="470"/>
      <c r="RDY2390" s="470"/>
      <c r="RDZ2390" s="677"/>
      <c r="REA2390" s="470"/>
      <c r="REB2390" s="467"/>
      <c r="REC2390" s="559"/>
      <c r="RED2390" s="467"/>
      <c r="REE2390" s="467"/>
      <c r="REF2390" s="467"/>
      <c r="REG2390" s="467"/>
      <c r="REH2390" s="467"/>
      <c r="REI2390" s="467"/>
      <c r="REJ2390" s="467"/>
      <c r="REK2390" s="467"/>
      <c r="REL2390" s="467"/>
      <c r="REM2390" s="467"/>
      <c r="REN2390" s="467"/>
      <c r="REO2390" s="467"/>
      <c r="REP2390" s="467"/>
      <c r="REQ2390" s="467"/>
      <c r="RER2390" s="467"/>
      <c r="RES2390" s="467"/>
      <c r="RET2390" s="467"/>
      <c r="REU2390" s="467"/>
      <c r="REV2390" s="467"/>
      <c r="REW2390" s="467"/>
      <c r="REX2390" s="467"/>
      <c r="REY2390" s="467"/>
      <c r="REZ2390" s="1055"/>
      <c r="RFA2390" s="695"/>
      <c r="RFB2390" s="696"/>
      <c r="RFC2390" s="696"/>
      <c r="RFD2390" s="697"/>
      <c r="RFE2390" s="697"/>
      <c r="RFF2390" s="473"/>
      <c r="RFG2390" s="470"/>
      <c r="RFH2390" s="470"/>
      <c r="RFI2390" s="470"/>
      <c r="RFJ2390" s="677"/>
      <c r="RFK2390" s="470"/>
      <c r="RFL2390" s="467"/>
      <c r="RFM2390" s="559"/>
      <c r="RFN2390" s="467"/>
      <c r="RFO2390" s="467"/>
      <c r="RFP2390" s="467"/>
      <c r="RFQ2390" s="467"/>
      <c r="RFR2390" s="467"/>
      <c r="RFS2390" s="467"/>
      <c r="RFT2390" s="467"/>
      <c r="RFU2390" s="467"/>
      <c r="RFV2390" s="467"/>
      <c r="RFW2390" s="467"/>
      <c r="RFX2390" s="467"/>
      <c r="RFY2390" s="467"/>
      <c r="RFZ2390" s="467"/>
      <c r="RGA2390" s="467"/>
      <c r="RGB2390" s="467"/>
      <c r="RGC2390" s="467"/>
      <c r="RGD2390" s="467"/>
      <c r="RGE2390" s="467"/>
      <c r="RGF2390" s="467"/>
      <c r="RGG2390" s="467"/>
      <c r="RGH2390" s="467"/>
      <c r="RGI2390" s="467"/>
      <c r="RGJ2390" s="1055"/>
      <c r="RGK2390" s="695"/>
      <c r="RGL2390" s="696"/>
      <c r="RGM2390" s="696"/>
      <c r="RGN2390" s="697"/>
      <c r="RGO2390" s="697"/>
      <c r="RGP2390" s="473"/>
      <c r="RGQ2390" s="470"/>
      <c r="RGR2390" s="470"/>
      <c r="RGS2390" s="470"/>
      <c r="RGT2390" s="677"/>
      <c r="RGU2390" s="470"/>
      <c r="RGV2390" s="467"/>
      <c r="RGW2390" s="559"/>
      <c r="RGX2390" s="467"/>
      <c r="RGY2390" s="467"/>
      <c r="RGZ2390" s="467"/>
      <c r="RHA2390" s="467"/>
      <c r="RHB2390" s="467"/>
      <c r="RHC2390" s="467"/>
      <c r="RHD2390" s="467"/>
      <c r="RHE2390" s="467"/>
      <c r="RHF2390" s="467"/>
      <c r="RHG2390" s="467"/>
      <c r="RHH2390" s="467"/>
      <c r="RHI2390" s="467"/>
      <c r="RHJ2390" s="467"/>
      <c r="RHK2390" s="467"/>
      <c r="RHL2390" s="467"/>
      <c r="RHM2390" s="467"/>
      <c r="RHN2390" s="467"/>
      <c r="RHO2390" s="467"/>
      <c r="RHP2390" s="467"/>
      <c r="RHQ2390" s="467"/>
      <c r="RHR2390" s="467"/>
      <c r="RHS2390" s="467"/>
      <c r="RHT2390" s="1055"/>
      <c r="RHU2390" s="695"/>
      <c r="RHV2390" s="696"/>
      <c r="RHW2390" s="696"/>
      <c r="RHX2390" s="697"/>
      <c r="RHY2390" s="697"/>
      <c r="RHZ2390" s="473"/>
      <c r="RIA2390" s="470"/>
      <c r="RIB2390" s="470"/>
      <c r="RIC2390" s="470"/>
      <c r="RID2390" s="677"/>
      <c r="RIE2390" s="470"/>
      <c r="RIF2390" s="467"/>
      <c r="RIG2390" s="559"/>
      <c r="RIH2390" s="467"/>
      <c r="RII2390" s="467"/>
      <c r="RIJ2390" s="467"/>
      <c r="RIK2390" s="467"/>
      <c r="RIL2390" s="467"/>
      <c r="RIM2390" s="467"/>
      <c r="RIN2390" s="467"/>
      <c r="RIO2390" s="467"/>
      <c r="RIP2390" s="467"/>
      <c r="RIQ2390" s="467"/>
      <c r="RIR2390" s="467"/>
      <c r="RIS2390" s="467"/>
      <c r="RIT2390" s="467"/>
      <c r="RIU2390" s="467"/>
      <c r="RIV2390" s="467"/>
      <c r="RIW2390" s="467"/>
      <c r="RIX2390" s="467"/>
      <c r="RIY2390" s="467"/>
      <c r="RIZ2390" s="467"/>
      <c r="RJA2390" s="467"/>
      <c r="RJB2390" s="467"/>
      <c r="RJC2390" s="467"/>
      <c r="RJD2390" s="1055"/>
      <c r="RJE2390" s="695"/>
      <c r="RJF2390" s="696"/>
      <c r="RJG2390" s="696"/>
      <c r="RJH2390" s="697"/>
      <c r="RJI2390" s="697"/>
      <c r="RJJ2390" s="473"/>
      <c r="RJK2390" s="470"/>
      <c r="RJL2390" s="470"/>
      <c r="RJM2390" s="470"/>
      <c r="RJN2390" s="677"/>
      <c r="RJO2390" s="470"/>
      <c r="RJP2390" s="467"/>
      <c r="RJQ2390" s="559"/>
      <c r="RJR2390" s="467"/>
      <c r="RJS2390" s="467"/>
      <c r="RJT2390" s="467"/>
      <c r="RJU2390" s="467"/>
      <c r="RJV2390" s="467"/>
      <c r="RJW2390" s="467"/>
      <c r="RJX2390" s="467"/>
      <c r="RJY2390" s="467"/>
      <c r="RJZ2390" s="467"/>
      <c r="RKA2390" s="467"/>
      <c r="RKB2390" s="467"/>
      <c r="RKC2390" s="467"/>
      <c r="RKD2390" s="467"/>
      <c r="RKE2390" s="467"/>
      <c r="RKF2390" s="467"/>
      <c r="RKG2390" s="467"/>
      <c r="RKH2390" s="467"/>
      <c r="RKI2390" s="467"/>
      <c r="RKJ2390" s="467"/>
      <c r="RKK2390" s="467"/>
      <c r="RKL2390" s="467"/>
      <c r="RKM2390" s="467"/>
      <c r="RKN2390" s="1055"/>
      <c r="RKO2390" s="695"/>
      <c r="RKP2390" s="696"/>
      <c r="RKQ2390" s="696"/>
      <c r="RKR2390" s="697"/>
      <c r="RKS2390" s="697"/>
      <c r="RKT2390" s="473"/>
      <c r="RKU2390" s="470"/>
      <c r="RKV2390" s="470"/>
      <c r="RKW2390" s="470"/>
      <c r="RKX2390" s="677"/>
      <c r="RKY2390" s="470"/>
      <c r="RKZ2390" s="467"/>
      <c r="RLA2390" s="559"/>
      <c r="RLB2390" s="467"/>
      <c r="RLC2390" s="467"/>
      <c r="RLD2390" s="467"/>
      <c r="RLE2390" s="467"/>
      <c r="RLF2390" s="467"/>
      <c r="RLG2390" s="467"/>
      <c r="RLH2390" s="467"/>
      <c r="RLI2390" s="467"/>
      <c r="RLJ2390" s="467"/>
      <c r="RLK2390" s="467"/>
      <c r="RLL2390" s="467"/>
      <c r="RLM2390" s="467"/>
      <c r="RLN2390" s="467"/>
      <c r="RLO2390" s="467"/>
      <c r="RLP2390" s="467"/>
      <c r="RLQ2390" s="467"/>
      <c r="RLR2390" s="467"/>
      <c r="RLS2390" s="467"/>
      <c r="RLT2390" s="467"/>
      <c r="RLU2390" s="467"/>
      <c r="RLV2390" s="467"/>
      <c r="RLW2390" s="467"/>
      <c r="RLX2390" s="1055"/>
      <c r="RLY2390" s="695"/>
      <c r="RLZ2390" s="696"/>
      <c r="RMA2390" s="696"/>
      <c r="RMB2390" s="697"/>
      <c r="RMC2390" s="697"/>
      <c r="RMD2390" s="473"/>
      <c r="RME2390" s="470"/>
      <c r="RMF2390" s="470"/>
      <c r="RMG2390" s="470"/>
      <c r="RMH2390" s="677"/>
      <c r="RMI2390" s="470"/>
      <c r="RMJ2390" s="467"/>
      <c r="RMK2390" s="559"/>
      <c r="RML2390" s="467"/>
      <c r="RMM2390" s="467"/>
      <c r="RMN2390" s="467"/>
      <c r="RMO2390" s="467"/>
      <c r="RMP2390" s="467"/>
      <c r="RMQ2390" s="467"/>
      <c r="RMR2390" s="467"/>
      <c r="RMS2390" s="467"/>
      <c r="RMT2390" s="467"/>
      <c r="RMU2390" s="467"/>
      <c r="RMV2390" s="467"/>
      <c r="RMW2390" s="467"/>
      <c r="RMX2390" s="467"/>
      <c r="RMY2390" s="467"/>
      <c r="RMZ2390" s="467"/>
      <c r="RNA2390" s="467"/>
      <c r="RNB2390" s="467"/>
      <c r="RNC2390" s="467"/>
      <c r="RND2390" s="467"/>
      <c r="RNE2390" s="467"/>
      <c r="RNF2390" s="467"/>
      <c r="RNG2390" s="467"/>
      <c r="RNH2390" s="1055"/>
      <c r="RNI2390" s="695"/>
      <c r="RNJ2390" s="696"/>
      <c r="RNK2390" s="696"/>
      <c r="RNL2390" s="697"/>
      <c r="RNM2390" s="697"/>
      <c r="RNN2390" s="473"/>
      <c r="RNO2390" s="470"/>
      <c r="RNP2390" s="470"/>
      <c r="RNQ2390" s="470"/>
      <c r="RNR2390" s="677"/>
      <c r="RNS2390" s="470"/>
      <c r="RNT2390" s="467"/>
      <c r="RNU2390" s="559"/>
      <c r="RNV2390" s="467"/>
      <c r="RNW2390" s="467"/>
      <c r="RNX2390" s="467"/>
      <c r="RNY2390" s="467"/>
      <c r="RNZ2390" s="467"/>
      <c r="ROA2390" s="467"/>
      <c r="ROB2390" s="467"/>
      <c r="ROC2390" s="467"/>
      <c r="ROD2390" s="467"/>
      <c r="ROE2390" s="467"/>
      <c r="ROF2390" s="467"/>
      <c r="ROG2390" s="467"/>
      <c r="ROH2390" s="467"/>
      <c r="ROI2390" s="467"/>
      <c r="ROJ2390" s="467"/>
      <c r="ROK2390" s="467"/>
      <c r="ROL2390" s="467"/>
      <c r="ROM2390" s="467"/>
      <c r="RON2390" s="467"/>
      <c r="ROO2390" s="467"/>
      <c r="ROP2390" s="467"/>
      <c r="ROQ2390" s="467"/>
      <c r="ROR2390" s="1055"/>
      <c r="ROS2390" s="695"/>
      <c r="ROT2390" s="696"/>
      <c r="ROU2390" s="696"/>
      <c r="ROV2390" s="697"/>
      <c r="ROW2390" s="697"/>
      <c r="ROX2390" s="473"/>
      <c r="ROY2390" s="470"/>
      <c r="ROZ2390" s="470"/>
      <c r="RPA2390" s="470"/>
      <c r="RPB2390" s="677"/>
      <c r="RPC2390" s="470"/>
      <c r="RPD2390" s="467"/>
      <c r="RPE2390" s="559"/>
      <c r="RPF2390" s="467"/>
      <c r="RPG2390" s="467"/>
      <c r="RPH2390" s="467"/>
      <c r="RPI2390" s="467"/>
      <c r="RPJ2390" s="467"/>
      <c r="RPK2390" s="467"/>
      <c r="RPL2390" s="467"/>
      <c r="RPM2390" s="467"/>
      <c r="RPN2390" s="467"/>
      <c r="RPO2390" s="467"/>
      <c r="RPP2390" s="467"/>
      <c r="RPQ2390" s="467"/>
      <c r="RPR2390" s="467"/>
      <c r="RPS2390" s="467"/>
      <c r="RPT2390" s="467"/>
      <c r="RPU2390" s="467"/>
      <c r="RPV2390" s="467"/>
      <c r="RPW2390" s="467"/>
      <c r="RPX2390" s="467"/>
      <c r="RPY2390" s="467"/>
      <c r="RPZ2390" s="467"/>
      <c r="RQA2390" s="467"/>
      <c r="RQB2390" s="1055"/>
      <c r="RQC2390" s="695"/>
      <c r="RQD2390" s="696"/>
      <c r="RQE2390" s="696"/>
      <c r="RQF2390" s="697"/>
      <c r="RQG2390" s="697"/>
      <c r="RQH2390" s="473"/>
      <c r="RQI2390" s="470"/>
      <c r="RQJ2390" s="470"/>
      <c r="RQK2390" s="470"/>
      <c r="RQL2390" s="677"/>
      <c r="RQM2390" s="470"/>
      <c r="RQN2390" s="467"/>
      <c r="RQO2390" s="559"/>
      <c r="RQP2390" s="467"/>
      <c r="RQQ2390" s="467"/>
      <c r="RQR2390" s="467"/>
      <c r="RQS2390" s="467"/>
      <c r="RQT2390" s="467"/>
      <c r="RQU2390" s="467"/>
      <c r="RQV2390" s="467"/>
      <c r="RQW2390" s="467"/>
      <c r="RQX2390" s="467"/>
      <c r="RQY2390" s="467"/>
      <c r="RQZ2390" s="467"/>
      <c r="RRA2390" s="467"/>
      <c r="RRB2390" s="467"/>
      <c r="RRC2390" s="467"/>
      <c r="RRD2390" s="467"/>
      <c r="RRE2390" s="467"/>
      <c r="RRF2390" s="467"/>
      <c r="RRG2390" s="467"/>
      <c r="RRH2390" s="467"/>
      <c r="RRI2390" s="467"/>
      <c r="RRJ2390" s="467"/>
      <c r="RRK2390" s="467"/>
      <c r="RRL2390" s="1055"/>
      <c r="RRM2390" s="695"/>
      <c r="RRN2390" s="696"/>
      <c r="RRO2390" s="696"/>
      <c r="RRP2390" s="697"/>
      <c r="RRQ2390" s="697"/>
      <c r="RRR2390" s="473"/>
      <c r="RRS2390" s="470"/>
      <c r="RRT2390" s="470"/>
      <c r="RRU2390" s="470"/>
      <c r="RRV2390" s="677"/>
      <c r="RRW2390" s="470"/>
      <c r="RRX2390" s="467"/>
      <c r="RRY2390" s="559"/>
      <c r="RRZ2390" s="467"/>
      <c r="RSA2390" s="467"/>
      <c r="RSB2390" s="467"/>
      <c r="RSC2390" s="467"/>
      <c r="RSD2390" s="467"/>
      <c r="RSE2390" s="467"/>
      <c r="RSF2390" s="467"/>
      <c r="RSG2390" s="467"/>
      <c r="RSH2390" s="467"/>
      <c r="RSI2390" s="467"/>
      <c r="RSJ2390" s="467"/>
      <c r="RSK2390" s="467"/>
      <c r="RSL2390" s="467"/>
      <c r="RSM2390" s="467"/>
      <c r="RSN2390" s="467"/>
      <c r="RSO2390" s="467"/>
      <c r="RSP2390" s="467"/>
      <c r="RSQ2390" s="467"/>
      <c r="RSR2390" s="467"/>
      <c r="RSS2390" s="467"/>
      <c r="RST2390" s="467"/>
      <c r="RSU2390" s="467"/>
      <c r="RSV2390" s="1055"/>
      <c r="RSW2390" s="695"/>
      <c r="RSX2390" s="696"/>
      <c r="RSY2390" s="696"/>
      <c r="RSZ2390" s="697"/>
      <c r="RTA2390" s="697"/>
      <c r="RTB2390" s="473"/>
      <c r="RTC2390" s="470"/>
      <c r="RTD2390" s="470"/>
      <c r="RTE2390" s="470"/>
      <c r="RTF2390" s="677"/>
      <c r="RTG2390" s="470"/>
      <c r="RTH2390" s="467"/>
      <c r="RTI2390" s="559"/>
      <c r="RTJ2390" s="467"/>
      <c r="RTK2390" s="467"/>
      <c r="RTL2390" s="467"/>
      <c r="RTM2390" s="467"/>
      <c r="RTN2390" s="467"/>
      <c r="RTO2390" s="467"/>
      <c r="RTP2390" s="467"/>
      <c r="RTQ2390" s="467"/>
      <c r="RTR2390" s="467"/>
      <c r="RTS2390" s="467"/>
      <c r="RTT2390" s="467"/>
      <c r="RTU2390" s="467"/>
      <c r="RTV2390" s="467"/>
      <c r="RTW2390" s="467"/>
      <c r="RTX2390" s="467"/>
      <c r="RTY2390" s="467"/>
      <c r="RTZ2390" s="467"/>
      <c r="RUA2390" s="467"/>
      <c r="RUB2390" s="467"/>
      <c r="RUC2390" s="467"/>
      <c r="RUD2390" s="467"/>
      <c r="RUE2390" s="467"/>
      <c r="RUF2390" s="1055"/>
      <c r="RUG2390" s="695"/>
      <c r="RUH2390" s="696"/>
      <c r="RUI2390" s="696"/>
      <c r="RUJ2390" s="697"/>
      <c r="RUK2390" s="697"/>
      <c r="RUL2390" s="473"/>
      <c r="RUM2390" s="470"/>
      <c r="RUN2390" s="470"/>
      <c r="RUO2390" s="470"/>
      <c r="RUP2390" s="677"/>
      <c r="RUQ2390" s="470"/>
      <c r="RUR2390" s="467"/>
      <c r="RUS2390" s="559"/>
      <c r="RUT2390" s="467"/>
      <c r="RUU2390" s="467"/>
      <c r="RUV2390" s="467"/>
      <c r="RUW2390" s="467"/>
      <c r="RUX2390" s="467"/>
      <c r="RUY2390" s="467"/>
      <c r="RUZ2390" s="467"/>
      <c r="RVA2390" s="467"/>
      <c r="RVB2390" s="467"/>
      <c r="RVC2390" s="467"/>
      <c r="RVD2390" s="467"/>
      <c r="RVE2390" s="467"/>
      <c r="RVF2390" s="467"/>
      <c r="RVG2390" s="467"/>
      <c r="RVH2390" s="467"/>
      <c r="RVI2390" s="467"/>
      <c r="RVJ2390" s="467"/>
      <c r="RVK2390" s="467"/>
      <c r="RVL2390" s="467"/>
      <c r="RVM2390" s="467"/>
      <c r="RVN2390" s="467"/>
      <c r="RVO2390" s="467"/>
      <c r="RVP2390" s="1055"/>
      <c r="RVQ2390" s="695"/>
      <c r="RVR2390" s="696"/>
      <c r="RVS2390" s="696"/>
      <c r="RVT2390" s="697"/>
      <c r="RVU2390" s="697"/>
      <c r="RVV2390" s="473"/>
      <c r="RVW2390" s="470"/>
      <c r="RVX2390" s="470"/>
      <c r="RVY2390" s="470"/>
      <c r="RVZ2390" s="677"/>
      <c r="RWA2390" s="470"/>
      <c r="RWB2390" s="467"/>
      <c r="RWC2390" s="559"/>
      <c r="RWD2390" s="467"/>
      <c r="RWE2390" s="467"/>
      <c r="RWF2390" s="467"/>
      <c r="RWG2390" s="467"/>
      <c r="RWH2390" s="467"/>
      <c r="RWI2390" s="467"/>
      <c r="RWJ2390" s="467"/>
      <c r="RWK2390" s="467"/>
      <c r="RWL2390" s="467"/>
      <c r="RWM2390" s="467"/>
      <c r="RWN2390" s="467"/>
      <c r="RWO2390" s="467"/>
      <c r="RWP2390" s="467"/>
      <c r="RWQ2390" s="467"/>
      <c r="RWR2390" s="467"/>
      <c r="RWS2390" s="467"/>
      <c r="RWT2390" s="467"/>
      <c r="RWU2390" s="467"/>
      <c r="RWV2390" s="467"/>
      <c r="RWW2390" s="467"/>
      <c r="RWX2390" s="467"/>
      <c r="RWY2390" s="467"/>
      <c r="RWZ2390" s="1055"/>
      <c r="RXA2390" s="695"/>
      <c r="RXB2390" s="696"/>
      <c r="RXC2390" s="696"/>
      <c r="RXD2390" s="697"/>
      <c r="RXE2390" s="697"/>
      <c r="RXF2390" s="473"/>
      <c r="RXG2390" s="470"/>
      <c r="RXH2390" s="470"/>
      <c r="RXI2390" s="470"/>
      <c r="RXJ2390" s="677"/>
      <c r="RXK2390" s="470"/>
      <c r="RXL2390" s="467"/>
      <c r="RXM2390" s="559"/>
      <c r="RXN2390" s="467"/>
      <c r="RXO2390" s="467"/>
      <c r="RXP2390" s="467"/>
      <c r="RXQ2390" s="467"/>
      <c r="RXR2390" s="467"/>
      <c r="RXS2390" s="467"/>
      <c r="RXT2390" s="467"/>
      <c r="RXU2390" s="467"/>
      <c r="RXV2390" s="467"/>
      <c r="RXW2390" s="467"/>
      <c r="RXX2390" s="467"/>
      <c r="RXY2390" s="467"/>
      <c r="RXZ2390" s="467"/>
      <c r="RYA2390" s="467"/>
      <c r="RYB2390" s="467"/>
      <c r="RYC2390" s="467"/>
      <c r="RYD2390" s="467"/>
      <c r="RYE2390" s="467"/>
      <c r="RYF2390" s="467"/>
      <c r="RYG2390" s="467"/>
      <c r="RYH2390" s="467"/>
      <c r="RYI2390" s="467"/>
      <c r="RYJ2390" s="1055"/>
      <c r="RYK2390" s="695"/>
      <c r="RYL2390" s="696"/>
      <c r="RYM2390" s="696"/>
      <c r="RYN2390" s="697"/>
      <c r="RYO2390" s="697"/>
      <c r="RYP2390" s="473"/>
      <c r="RYQ2390" s="470"/>
      <c r="RYR2390" s="470"/>
      <c r="RYS2390" s="470"/>
      <c r="RYT2390" s="677"/>
      <c r="RYU2390" s="470"/>
      <c r="RYV2390" s="467"/>
      <c r="RYW2390" s="559"/>
      <c r="RYX2390" s="467"/>
      <c r="RYY2390" s="467"/>
      <c r="RYZ2390" s="467"/>
      <c r="RZA2390" s="467"/>
      <c r="RZB2390" s="467"/>
      <c r="RZC2390" s="467"/>
      <c r="RZD2390" s="467"/>
      <c r="RZE2390" s="467"/>
      <c r="RZF2390" s="467"/>
      <c r="RZG2390" s="467"/>
      <c r="RZH2390" s="467"/>
      <c r="RZI2390" s="467"/>
      <c r="RZJ2390" s="467"/>
      <c r="RZK2390" s="467"/>
      <c r="RZL2390" s="467"/>
      <c r="RZM2390" s="467"/>
      <c r="RZN2390" s="467"/>
      <c r="RZO2390" s="467"/>
      <c r="RZP2390" s="467"/>
      <c r="RZQ2390" s="467"/>
      <c r="RZR2390" s="467"/>
      <c r="RZS2390" s="467"/>
      <c r="RZT2390" s="1055"/>
      <c r="RZU2390" s="695"/>
      <c r="RZV2390" s="696"/>
      <c r="RZW2390" s="696"/>
      <c r="RZX2390" s="697"/>
      <c r="RZY2390" s="697"/>
      <c r="RZZ2390" s="473"/>
      <c r="SAA2390" s="470"/>
      <c r="SAB2390" s="470"/>
      <c r="SAC2390" s="470"/>
      <c r="SAD2390" s="677"/>
      <c r="SAE2390" s="470"/>
      <c r="SAF2390" s="467"/>
      <c r="SAG2390" s="559"/>
      <c r="SAH2390" s="467"/>
      <c r="SAI2390" s="467"/>
      <c r="SAJ2390" s="467"/>
      <c r="SAK2390" s="467"/>
      <c r="SAL2390" s="467"/>
      <c r="SAM2390" s="467"/>
      <c r="SAN2390" s="467"/>
      <c r="SAO2390" s="467"/>
      <c r="SAP2390" s="467"/>
      <c r="SAQ2390" s="467"/>
      <c r="SAR2390" s="467"/>
      <c r="SAS2390" s="467"/>
      <c r="SAT2390" s="467"/>
      <c r="SAU2390" s="467"/>
      <c r="SAV2390" s="467"/>
      <c r="SAW2390" s="467"/>
      <c r="SAX2390" s="467"/>
      <c r="SAY2390" s="467"/>
      <c r="SAZ2390" s="467"/>
      <c r="SBA2390" s="467"/>
      <c r="SBB2390" s="467"/>
      <c r="SBC2390" s="467"/>
      <c r="SBD2390" s="1055"/>
      <c r="SBE2390" s="695"/>
      <c r="SBF2390" s="696"/>
      <c r="SBG2390" s="696"/>
      <c r="SBH2390" s="697"/>
      <c r="SBI2390" s="697"/>
      <c r="SBJ2390" s="473"/>
      <c r="SBK2390" s="470"/>
      <c r="SBL2390" s="470"/>
      <c r="SBM2390" s="470"/>
      <c r="SBN2390" s="677"/>
      <c r="SBO2390" s="470"/>
      <c r="SBP2390" s="467"/>
      <c r="SBQ2390" s="559"/>
      <c r="SBR2390" s="467"/>
      <c r="SBS2390" s="467"/>
      <c r="SBT2390" s="467"/>
      <c r="SBU2390" s="467"/>
      <c r="SBV2390" s="467"/>
      <c r="SBW2390" s="467"/>
      <c r="SBX2390" s="467"/>
      <c r="SBY2390" s="467"/>
      <c r="SBZ2390" s="467"/>
      <c r="SCA2390" s="467"/>
      <c r="SCB2390" s="467"/>
      <c r="SCC2390" s="467"/>
      <c r="SCD2390" s="467"/>
      <c r="SCE2390" s="467"/>
      <c r="SCF2390" s="467"/>
      <c r="SCG2390" s="467"/>
      <c r="SCH2390" s="467"/>
      <c r="SCI2390" s="467"/>
      <c r="SCJ2390" s="467"/>
      <c r="SCK2390" s="467"/>
      <c r="SCL2390" s="467"/>
      <c r="SCM2390" s="467"/>
      <c r="SCN2390" s="1055"/>
      <c r="SCO2390" s="695"/>
      <c r="SCP2390" s="696"/>
      <c r="SCQ2390" s="696"/>
      <c r="SCR2390" s="697"/>
      <c r="SCS2390" s="697"/>
      <c r="SCT2390" s="473"/>
      <c r="SCU2390" s="470"/>
      <c r="SCV2390" s="470"/>
      <c r="SCW2390" s="470"/>
      <c r="SCX2390" s="677"/>
      <c r="SCY2390" s="470"/>
      <c r="SCZ2390" s="467"/>
      <c r="SDA2390" s="559"/>
      <c r="SDB2390" s="467"/>
      <c r="SDC2390" s="467"/>
      <c r="SDD2390" s="467"/>
      <c r="SDE2390" s="467"/>
      <c r="SDF2390" s="467"/>
      <c r="SDG2390" s="467"/>
      <c r="SDH2390" s="467"/>
      <c r="SDI2390" s="467"/>
      <c r="SDJ2390" s="467"/>
      <c r="SDK2390" s="467"/>
      <c r="SDL2390" s="467"/>
      <c r="SDM2390" s="467"/>
      <c r="SDN2390" s="467"/>
      <c r="SDO2390" s="467"/>
      <c r="SDP2390" s="467"/>
      <c r="SDQ2390" s="467"/>
      <c r="SDR2390" s="467"/>
      <c r="SDS2390" s="467"/>
      <c r="SDT2390" s="467"/>
      <c r="SDU2390" s="467"/>
      <c r="SDV2390" s="467"/>
      <c r="SDW2390" s="467"/>
      <c r="SDX2390" s="1055"/>
      <c r="SDY2390" s="695"/>
      <c r="SDZ2390" s="696"/>
      <c r="SEA2390" s="696"/>
      <c r="SEB2390" s="697"/>
      <c r="SEC2390" s="697"/>
      <c r="SED2390" s="473"/>
      <c r="SEE2390" s="470"/>
      <c r="SEF2390" s="470"/>
      <c r="SEG2390" s="470"/>
      <c r="SEH2390" s="677"/>
      <c r="SEI2390" s="470"/>
      <c r="SEJ2390" s="467"/>
      <c r="SEK2390" s="559"/>
      <c r="SEL2390" s="467"/>
      <c r="SEM2390" s="467"/>
      <c r="SEN2390" s="467"/>
      <c r="SEO2390" s="467"/>
      <c r="SEP2390" s="467"/>
      <c r="SEQ2390" s="467"/>
      <c r="SER2390" s="467"/>
      <c r="SES2390" s="467"/>
      <c r="SET2390" s="467"/>
      <c r="SEU2390" s="467"/>
      <c r="SEV2390" s="467"/>
      <c r="SEW2390" s="467"/>
      <c r="SEX2390" s="467"/>
      <c r="SEY2390" s="467"/>
      <c r="SEZ2390" s="467"/>
      <c r="SFA2390" s="467"/>
      <c r="SFB2390" s="467"/>
      <c r="SFC2390" s="467"/>
      <c r="SFD2390" s="467"/>
      <c r="SFE2390" s="467"/>
      <c r="SFF2390" s="467"/>
      <c r="SFG2390" s="467"/>
      <c r="SFH2390" s="1055"/>
      <c r="SFI2390" s="695"/>
      <c r="SFJ2390" s="696"/>
      <c r="SFK2390" s="696"/>
      <c r="SFL2390" s="697"/>
      <c r="SFM2390" s="697"/>
      <c r="SFN2390" s="473"/>
      <c r="SFO2390" s="470"/>
      <c r="SFP2390" s="470"/>
      <c r="SFQ2390" s="470"/>
      <c r="SFR2390" s="677"/>
      <c r="SFS2390" s="470"/>
      <c r="SFT2390" s="467"/>
      <c r="SFU2390" s="559"/>
      <c r="SFV2390" s="467"/>
      <c r="SFW2390" s="467"/>
      <c r="SFX2390" s="467"/>
      <c r="SFY2390" s="467"/>
      <c r="SFZ2390" s="467"/>
      <c r="SGA2390" s="467"/>
      <c r="SGB2390" s="467"/>
      <c r="SGC2390" s="467"/>
      <c r="SGD2390" s="467"/>
      <c r="SGE2390" s="467"/>
      <c r="SGF2390" s="467"/>
      <c r="SGG2390" s="467"/>
      <c r="SGH2390" s="467"/>
      <c r="SGI2390" s="467"/>
      <c r="SGJ2390" s="467"/>
      <c r="SGK2390" s="467"/>
      <c r="SGL2390" s="467"/>
      <c r="SGM2390" s="467"/>
      <c r="SGN2390" s="467"/>
      <c r="SGO2390" s="467"/>
      <c r="SGP2390" s="467"/>
      <c r="SGQ2390" s="467"/>
      <c r="SGR2390" s="1055"/>
      <c r="SGS2390" s="695"/>
      <c r="SGT2390" s="696"/>
      <c r="SGU2390" s="696"/>
      <c r="SGV2390" s="697"/>
      <c r="SGW2390" s="697"/>
      <c r="SGX2390" s="473"/>
      <c r="SGY2390" s="470"/>
      <c r="SGZ2390" s="470"/>
      <c r="SHA2390" s="470"/>
      <c r="SHB2390" s="677"/>
      <c r="SHC2390" s="470"/>
      <c r="SHD2390" s="467"/>
      <c r="SHE2390" s="559"/>
      <c r="SHF2390" s="467"/>
      <c r="SHG2390" s="467"/>
      <c r="SHH2390" s="467"/>
      <c r="SHI2390" s="467"/>
      <c r="SHJ2390" s="467"/>
      <c r="SHK2390" s="467"/>
      <c r="SHL2390" s="467"/>
      <c r="SHM2390" s="467"/>
      <c r="SHN2390" s="467"/>
      <c r="SHO2390" s="467"/>
      <c r="SHP2390" s="467"/>
      <c r="SHQ2390" s="467"/>
      <c r="SHR2390" s="467"/>
      <c r="SHS2390" s="467"/>
      <c r="SHT2390" s="467"/>
      <c r="SHU2390" s="467"/>
      <c r="SHV2390" s="467"/>
      <c r="SHW2390" s="467"/>
      <c r="SHX2390" s="467"/>
      <c r="SHY2390" s="467"/>
      <c r="SHZ2390" s="467"/>
      <c r="SIA2390" s="467"/>
      <c r="SIB2390" s="1055"/>
      <c r="SIC2390" s="695"/>
      <c r="SID2390" s="696"/>
      <c r="SIE2390" s="696"/>
      <c r="SIF2390" s="697"/>
      <c r="SIG2390" s="697"/>
      <c r="SIH2390" s="473"/>
      <c r="SII2390" s="470"/>
      <c r="SIJ2390" s="470"/>
      <c r="SIK2390" s="470"/>
      <c r="SIL2390" s="677"/>
      <c r="SIM2390" s="470"/>
      <c r="SIN2390" s="467"/>
      <c r="SIO2390" s="559"/>
      <c r="SIP2390" s="467"/>
      <c r="SIQ2390" s="467"/>
      <c r="SIR2390" s="467"/>
      <c r="SIS2390" s="467"/>
      <c r="SIT2390" s="467"/>
      <c r="SIU2390" s="467"/>
      <c r="SIV2390" s="467"/>
      <c r="SIW2390" s="467"/>
      <c r="SIX2390" s="467"/>
      <c r="SIY2390" s="467"/>
      <c r="SIZ2390" s="467"/>
      <c r="SJA2390" s="467"/>
      <c r="SJB2390" s="467"/>
      <c r="SJC2390" s="467"/>
      <c r="SJD2390" s="467"/>
      <c r="SJE2390" s="467"/>
      <c r="SJF2390" s="467"/>
      <c r="SJG2390" s="467"/>
      <c r="SJH2390" s="467"/>
      <c r="SJI2390" s="467"/>
      <c r="SJJ2390" s="467"/>
      <c r="SJK2390" s="467"/>
      <c r="SJL2390" s="1055"/>
      <c r="SJM2390" s="695"/>
      <c r="SJN2390" s="696"/>
      <c r="SJO2390" s="696"/>
      <c r="SJP2390" s="697"/>
      <c r="SJQ2390" s="697"/>
      <c r="SJR2390" s="473"/>
      <c r="SJS2390" s="470"/>
      <c r="SJT2390" s="470"/>
      <c r="SJU2390" s="470"/>
      <c r="SJV2390" s="677"/>
      <c r="SJW2390" s="470"/>
      <c r="SJX2390" s="467"/>
      <c r="SJY2390" s="559"/>
      <c r="SJZ2390" s="467"/>
      <c r="SKA2390" s="467"/>
      <c r="SKB2390" s="467"/>
      <c r="SKC2390" s="467"/>
      <c r="SKD2390" s="467"/>
      <c r="SKE2390" s="467"/>
      <c r="SKF2390" s="467"/>
      <c r="SKG2390" s="467"/>
      <c r="SKH2390" s="467"/>
      <c r="SKI2390" s="467"/>
      <c r="SKJ2390" s="467"/>
      <c r="SKK2390" s="467"/>
      <c r="SKL2390" s="467"/>
      <c r="SKM2390" s="467"/>
      <c r="SKN2390" s="467"/>
      <c r="SKO2390" s="467"/>
      <c r="SKP2390" s="467"/>
      <c r="SKQ2390" s="467"/>
      <c r="SKR2390" s="467"/>
      <c r="SKS2390" s="467"/>
      <c r="SKT2390" s="467"/>
      <c r="SKU2390" s="467"/>
      <c r="SKV2390" s="1055"/>
      <c r="SKW2390" s="695"/>
      <c r="SKX2390" s="696"/>
      <c r="SKY2390" s="696"/>
      <c r="SKZ2390" s="697"/>
      <c r="SLA2390" s="697"/>
      <c r="SLB2390" s="473"/>
      <c r="SLC2390" s="470"/>
      <c r="SLD2390" s="470"/>
      <c r="SLE2390" s="470"/>
      <c r="SLF2390" s="677"/>
      <c r="SLG2390" s="470"/>
      <c r="SLH2390" s="467"/>
      <c r="SLI2390" s="559"/>
      <c r="SLJ2390" s="467"/>
      <c r="SLK2390" s="467"/>
      <c r="SLL2390" s="467"/>
      <c r="SLM2390" s="467"/>
      <c r="SLN2390" s="467"/>
      <c r="SLO2390" s="467"/>
      <c r="SLP2390" s="467"/>
      <c r="SLQ2390" s="467"/>
      <c r="SLR2390" s="467"/>
      <c r="SLS2390" s="467"/>
      <c r="SLT2390" s="467"/>
      <c r="SLU2390" s="467"/>
      <c r="SLV2390" s="467"/>
      <c r="SLW2390" s="467"/>
      <c r="SLX2390" s="467"/>
      <c r="SLY2390" s="467"/>
      <c r="SLZ2390" s="467"/>
      <c r="SMA2390" s="467"/>
      <c r="SMB2390" s="467"/>
      <c r="SMC2390" s="467"/>
      <c r="SMD2390" s="467"/>
      <c r="SME2390" s="467"/>
      <c r="SMF2390" s="1055"/>
      <c r="SMG2390" s="695"/>
      <c r="SMH2390" s="696"/>
      <c r="SMI2390" s="696"/>
      <c r="SMJ2390" s="697"/>
      <c r="SMK2390" s="697"/>
      <c r="SML2390" s="473"/>
      <c r="SMM2390" s="470"/>
      <c r="SMN2390" s="470"/>
      <c r="SMO2390" s="470"/>
      <c r="SMP2390" s="677"/>
      <c r="SMQ2390" s="470"/>
      <c r="SMR2390" s="467"/>
      <c r="SMS2390" s="559"/>
      <c r="SMT2390" s="467"/>
      <c r="SMU2390" s="467"/>
      <c r="SMV2390" s="467"/>
      <c r="SMW2390" s="467"/>
      <c r="SMX2390" s="467"/>
      <c r="SMY2390" s="467"/>
      <c r="SMZ2390" s="467"/>
      <c r="SNA2390" s="467"/>
      <c r="SNB2390" s="467"/>
      <c r="SNC2390" s="467"/>
      <c r="SND2390" s="467"/>
      <c r="SNE2390" s="467"/>
      <c r="SNF2390" s="467"/>
      <c r="SNG2390" s="467"/>
      <c r="SNH2390" s="467"/>
      <c r="SNI2390" s="467"/>
      <c r="SNJ2390" s="467"/>
      <c r="SNK2390" s="467"/>
      <c r="SNL2390" s="467"/>
      <c r="SNM2390" s="467"/>
      <c r="SNN2390" s="467"/>
      <c r="SNO2390" s="467"/>
      <c r="SNP2390" s="1055"/>
      <c r="SNQ2390" s="695"/>
      <c r="SNR2390" s="696"/>
      <c r="SNS2390" s="696"/>
      <c r="SNT2390" s="697"/>
      <c r="SNU2390" s="697"/>
      <c r="SNV2390" s="473"/>
      <c r="SNW2390" s="470"/>
      <c r="SNX2390" s="470"/>
      <c r="SNY2390" s="470"/>
      <c r="SNZ2390" s="677"/>
      <c r="SOA2390" s="470"/>
      <c r="SOB2390" s="467"/>
      <c r="SOC2390" s="559"/>
      <c r="SOD2390" s="467"/>
      <c r="SOE2390" s="467"/>
      <c r="SOF2390" s="467"/>
      <c r="SOG2390" s="467"/>
      <c r="SOH2390" s="467"/>
      <c r="SOI2390" s="467"/>
      <c r="SOJ2390" s="467"/>
      <c r="SOK2390" s="467"/>
      <c r="SOL2390" s="467"/>
      <c r="SOM2390" s="467"/>
      <c r="SON2390" s="467"/>
      <c r="SOO2390" s="467"/>
      <c r="SOP2390" s="467"/>
      <c r="SOQ2390" s="467"/>
      <c r="SOR2390" s="467"/>
      <c r="SOS2390" s="467"/>
      <c r="SOT2390" s="467"/>
      <c r="SOU2390" s="467"/>
      <c r="SOV2390" s="467"/>
      <c r="SOW2390" s="467"/>
      <c r="SOX2390" s="467"/>
      <c r="SOY2390" s="467"/>
      <c r="SOZ2390" s="1055"/>
      <c r="SPA2390" s="695"/>
      <c r="SPB2390" s="696"/>
      <c r="SPC2390" s="696"/>
      <c r="SPD2390" s="697"/>
      <c r="SPE2390" s="697"/>
      <c r="SPF2390" s="473"/>
      <c r="SPG2390" s="470"/>
      <c r="SPH2390" s="470"/>
      <c r="SPI2390" s="470"/>
      <c r="SPJ2390" s="677"/>
      <c r="SPK2390" s="470"/>
      <c r="SPL2390" s="467"/>
      <c r="SPM2390" s="559"/>
      <c r="SPN2390" s="467"/>
      <c r="SPO2390" s="467"/>
      <c r="SPP2390" s="467"/>
      <c r="SPQ2390" s="467"/>
      <c r="SPR2390" s="467"/>
      <c r="SPS2390" s="467"/>
      <c r="SPT2390" s="467"/>
      <c r="SPU2390" s="467"/>
      <c r="SPV2390" s="467"/>
      <c r="SPW2390" s="467"/>
      <c r="SPX2390" s="467"/>
      <c r="SPY2390" s="467"/>
      <c r="SPZ2390" s="467"/>
      <c r="SQA2390" s="467"/>
      <c r="SQB2390" s="467"/>
      <c r="SQC2390" s="467"/>
      <c r="SQD2390" s="467"/>
      <c r="SQE2390" s="467"/>
      <c r="SQF2390" s="467"/>
      <c r="SQG2390" s="467"/>
      <c r="SQH2390" s="467"/>
      <c r="SQI2390" s="467"/>
      <c r="SQJ2390" s="1055"/>
      <c r="SQK2390" s="695"/>
      <c r="SQL2390" s="696"/>
      <c r="SQM2390" s="696"/>
      <c r="SQN2390" s="697"/>
      <c r="SQO2390" s="697"/>
      <c r="SQP2390" s="473"/>
      <c r="SQQ2390" s="470"/>
      <c r="SQR2390" s="470"/>
      <c r="SQS2390" s="470"/>
      <c r="SQT2390" s="677"/>
      <c r="SQU2390" s="470"/>
      <c r="SQV2390" s="467"/>
      <c r="SQW2390" s="559"/>
      <c r="SQX2390" s="467"/>
      <c r="SQY2390" s="467"/>
      <c r="SQZ2390" s="467"/>
      <c r="SRA2390" s="467"/>
      <c r="SRB2390" s="467"/>
      <c r="SRC2390" s="467"/>
      <c r="SRD2390" s="467"/>
      <c r="SRE2390" s="467"/>
      <c r="SRF2390" s="467"/>
      <c r="SRG2390" s="467"/>
      <c r="SRH2390" s="467"/>
      <c r="SRI2390" s="467"/>
      <c r="SRJ2390" s="467"/>
      <c r="SRK2390" s="467"/>
      <c r="SRL2390" s="467"/>
      <c r="SRM2390" s="467"/>
      <c r="SRN2390" s="467"/>
      <c r="SRO2390" s="467"/>
      <c r="SRP2390" s="467"/>
      <c r="SRQ2390" s="467"/>
      <c r="SRR2390" s="467"/>
      <c r="SRS2390" s="467"/>
      <c r="SRT2390" s="1055"/>
      <c r="SRU2390" s="695"/>
      <c r="SRV2390" s="696"/>
      <c r="SRW2390" s="696"/>
      <c r="SRX2390" s="697"/>
      <c r="SRY2390" s="697"/>
      <c r="SRZ2390" s="473"/>
      <c r="SSA2390" s="470"/>
      <c r="SSB2390" s="470"/>
      <c r="SSC2390" s="470"/>
      <c r="SSD2390" s="677"/>
      <c r="SSE2390" s="470"/>
      <c r="SSF2390" s="467"/>
      <c r="SSG2390" s="559"/>
      <c r="SSH2390" s="467"/>
      <c r="SSI2390" s="467"/>
      <c r="SSJ2390" s="467"/>
      <c r="SSK2390" s="467"/>
      <c r="SSL2390" s="467"/>
      <c r="SSM2390" s="467"/>
      <c r="SSN2390" s="467"/>
      <c r="SSO2390" s="467"/>
      <c r="SSP2390" s="467"/>
      <c r="SSQ2390" s="467"/>
      <c r="SSR2390" s="467"/>
      <c r="SSS2390" s="467"/>
      <c r="SST2390" s="467"/>
      <c r="SSU2390" s="467"/>
      <c r="SSV2390" s="467"/>
      <c r="SSW2390" s="467"/>
      <c r="SSX2390" s="467"/>
      <c r="SSY2390" s="467"/>
      <c r="SSZ2390" s="467"/>
      <c r="STA2390" s="467"/>
      <c r="STB2390" s="467"/>
      <c r="STC2390" s="467"/>
      <c r="STD2390" s="1055"/>
      <c r="STE2390" s="695"/>
      <c r="STF2390" s="696"/>
      <c r="STG2390" s="696"/>
      <c r="STH2390" s="697"/>
      <c r="STI2390" s="697"/>
      <c r="STJ2390" s="473"/>
      <c r="STK2390" s="470"/>
      <c r="STL2390" s="470"/>
      <c r="STM2390" s="470"/>
      <c r="STN2390" s="677"/>
      <c r="STO2390" s="470"/>
      <c r="STP2390" s="467"/>
      <c r="STQ2390" s="559"/>
      <c r="STR2390" s="467"/>
      <c r="STS2390" s="467"/>
      <c r="STT2390" s="467"/>
      <c r="STU2390" s="467"/>
      <c r="STV2390" s="467"/>
      <c r="STW2390" s="467"/>
      <c r="STX2390" s="467"/>
      <c r="STY2390" s="467"/>
      <c r="STZ2390" s="467"/>
      <c r="SUA2390" s="467"/>
      <c r="SUB2390" s="467"/>
      <c r="SUC2390" s="467"/>
      <c r="SUD2390" s="467"/>
      <c r="SUE2390" s="467"/>
      <c r="SUF2390" s="467"/>
      <c r="SUG2390" s="467"/>
      <c r="SUH2390" s="467"/>
      <c r="SUI2390" s="467"/>
      <c r="SUJ2390" s="467"/>
      <c r="SUK2390" s="467"/>
      <c r="SUL2390" s="467"/>
      <c r="SUM2390" s="467"/>
      <c r="SUN2390" s="1055"/>
      <c r="SUO2390" s="695"/>
      <c r="SUP2390" s="696"/>
      <c r="SUQ2390" s="696"/>
      <c r="SUR2390" s="697"/>
      <c r="SUS2390" s="697"/>
      <c r="SUT2390" s="473"/>
      <c r="SUU2390" s="470"/>
      <c r="SUV2390" s="470"/>
      <c r="SUW2390" s="470"/>
      <c r="SUX2390" s="677"/>
      <c r="SUY2390" s="470"/>
      <c r="SUZ2390" s="467"/>
      <c r="SVA2390" s="559"/>
      <c r="SVB2390" s="467"/>
      <c r="SVC2390" s="467"/>
      <c r="SVD2390" s="467"/>
      <c r="SVE2390" s="467"/>
      <c r="SVF2390" s="467"/>
      <c r="SVG2390" s="467"/>
      <c r="SVH2390" s="467"/>
      <c r="SVI2390" s="467"/>
      <c r="SVJ2390" s="467"/>
      <c r="SVK2390" s="467"/>
      <c r="SVL2390" s="467"/>
      <c r="SVM2390" s="467"/>
      <c r="SVN2390" s="467"/>
      <c r="SVO2390" s="467"/>
      <c r="SVP2390" s="467"/>
      <c r="SVQ2390" s="467"/>
      <c r="SVR2390" s="467"/>
      <c r="SVS2390" s="467"/>
      <c r="SVT2390" s="467"/>
      <c r="SVU2390" s="467"/>
      <c r="SVV2390" s="467"/>
      <c r="SVW2390" s="467"/>
      <c r="SVX2390" s="1055"/>
      <c r="SVY2390" s="695"/>
      <c r="SVZ2390" s="696"/>
      <c r="SWA2390" s="696"/>
      <c r="SWB2390" s="697"/>
      <c r="SWC2390" s="697"/>
      <c r="SWD2390" s="473"/>
      <c r="SWE2390" s="470"/>
      <c r="SWF2390" s="470"/>
      <c r="SWG2390" s="470"/>
      <c r="SWH2390" s="677"/>
      <c r="SWI2390" s="470"/>
      <c r="SWJ2390" s="467"/>
      <c r="SWK2390" s="559"/>
      <c r="SWL2390" s="467"/>
      <c r="SWM2390" s="467"/>
      <c r="SWN2390" s="467"/>
      <c r="SWO2390" s="467"/>
      <c r="SWP2390" s="467"/>
      <c r="SWQ2390" s="467"/>
      <c r="SWR2390" s="467"/>
      <c r="SWS2390" s="467"/>
      <c r="SWT2390" s="467"/>
      <c r="SWU2390" s="467"/>
      <c r="SWV2390" s="467"/>
      <c r="SWW2390" s="467"/>
      <c r="SWX2390" s="467"/>
      <c r="SWY2390" s="467"/>
      <c r="SWZ2390" s="467"/>
      <c r="SXA2390" s="467"/>
      <c r="SXB2390" s="467"/>
      <c r="SXC2390" s="467"/>
      <c r="SXD2390" s="467"/>
      <c r="SXE2390" s="467"/>
      <c r="SXF2390" s="467"/>
      <c r="SXG2390" s="467"/>
      <c r="SXH2390" s="1055"/>
      <c r="SXI2390" s="695"/>
      <c r="SXJ2390" s="696"/>
      <c r="SXK2390" s="696"/>
      <c r="SXL2390" s="697"/>
      <c r="SXM2390" s="697"/>
      <c r="SXN2390" s="473"/>
      <c r="SXO2390" s="470"/>
      <c r="SXP2390" s="470"/>
      <c r="SXQ2390" s="470"/>
      <c r="SXR2390" s="677"/>
      <c r="SXS2390" s="470"/>
      <c r="SXT2390" s="467"/>
      <c r="SXU2390" s="559"/>
      <c r="SXV2390" s="467"/>
      <c r="SXW2390" s="467"/>
      <c r="SXX2390" s="467"/>
      <c r="SXY2390" s="467"/>
      <c r="SXZ2390" s="467"/>
      <c r="SYA2390" s="467"/>
      <c r="SYB2390" s="467"/>
      <c r="SYC2390" s="467"/>
      <c r="SYD2390" s="467"/>
      <c r="SYE2390" s="467"/>
      <c r="SYF2390" s="467"/>
      <c r="SYG2390" s="467"/>
      <c r="SYH2390" s="467"/>
      <c r="SYI2390" s="467"/>
      <c r="SYJ2390" s="467"/>
      <c r="SYK2390" s="467"/>
      <c r="SYL2390" s="467"/>
      <c r="SYM2390" s="467"/>
      <c r="SYN2390" s="467"/>
      <c r="SYO2390" s="467"/>
      <c r="SYP2390" s="467"/>
      <c r="SYQ2390" s="467"/>
      <c r="SYR2390" s="1055"/>
      <c r="SYS2390" s="695"/>
      <c r="SYT2390" s="696"/>
      <c r="SYU2390" s="696"/>
      <c r="SYV2390" s="697"/>
      <c r="SYW2390" s="697"/>
      <c r="SYX2390" s="473"/>
      <c r="SYY2390" s="470"/>
      <c r="SYZ2390" s="470"/>
      <c r="SZA2390" s="470"/>
      <c r="SZB2390" s="677"/>
      <c r="SZC2390" s="470"/>
      <c r="SZD2390" s="467"/>
      <c r="SZE2390" s="559"/>
      <c r="SZF2390" s="467"/>
      <c r="SZG2390" s="467"/>
      <c r="SZH2390" s="467"/>
      <c r="SZI2390" s="467"/>
      <c r="SZJ2390" s="467"/>
      <c r="SZK2390" s="467"/>
      <c r="SZL2390" s="467"/>
      <c r="SZM2390" s="467"/>
      <c r="SZN2390" s="467"/>
      <c r="SZO2390" s="467"/>
      <c r="SZP2390" s="467"/>
      <c r="SZQ2390" s="467"/>
      <c r="SZR2390" s="467"/>
      <c r="SZS2390" s="467"/>
      <c r="SZT2390" s="467"/>
      <c r="SZU2390" s="467"/>
      <c r="SZV2390" s="467"/>
      <c r="SZW2390" s="467"/>
      <c r="SZX2390" s="467"/>
      <c r="SZY2390" s="467"/>
      <c r="SZZ2390" s="467"/>
      <c r="TAA2390" s="467"/>
      <c r="TAB2390" s="1055"/>
      <c r="TAC2390" s="695"/>
      <c r="TAD2390" s="696"/>
      <c r="TAE2390" s="696"/>
      <c r="TAF2390" s="697"/>
      <c r="TAG2390" s="697"/>
      <c r="TAH2390" s="473"/>
      <c r="TAI2390" s="470"/>
      <c r="TAJ2390" s="470"/>
      <c r="TAK2390" s="470"/>
      <c r="TAL2390" s="677"/>
      <c r="TAM2390" s="470"/>
      <c r="TAN2390" s="467"/>
      <c r="TAO2390" s="559"/>
      <c r="TAP2390" s="467"/>
      <c r="TAQ2390" s="467"/>
      <c r="TAR2390" s="467"/>
      <c r="TAS2390" s="467"/>
      <c r="TAT2390" s="467"/>
      <c r="TAU2390" s="467"/>
      <c r="TAV2390" s="467"/>
      <c r="TAW2390" s="467"/>
      <c r="TAX2390" s="467"/>
      <c r="TAY2390" s="467"/>
      <c r="TAZ2390" s="467"/>
      <c r="TBA2390" s="467"/>
      <c r="TBB2390" s="467"/>
      <c r="TBC2390" s="467"/>
      <c r="TBD2390" s="467"/>
      <c r="TBE2390" s="467"/>
      <c r="TBF2390" s="467"/>
      <c r="TBG2390" s="467"/>
      <c r="TBH2390" s="467"/>
      <c r="TBI2390" s="467"/>
      <c r="TBJ2390" s="467"/>
      <c r="TBK2390" s="467"/>
      <c r="TBL2390" s="1055"/>
      <c r="TBM2390" s="695"/>
      <c r="TBN2390" s="696"/>
      <c r="TBO2390" s="696"/>
      <c r="TBP2390" s="697"/>
      <c r="TBQ2390" s="697"/>
      <c r="TBR2390" s="473"/>
      <c r="TBS2390" s="470"/>
      <c r="TBT2390" s="470"/>
      <c r="TBU2390" s="470"/>
      <c r="TBV2390" s="677"/>
      <c r="TBW2390" s="470"/>
      <c r="TBX2390" s="467"/>
      <c r="TBY2390" s="559"/>
      <c r="TBZ2390" s="467"/>
      <c r="TCA2390" s="467"/>
      <c r="TCB2390" s="467"/>
      <c r="TCC2390" s="467"/>
      <c r="TCD2390" s="467"/>
      <c r="TCE2390" s="467"/>
      <c r="TCF2390" s="467"/>
      <c r="TCG2390" s="467"/>
      <c r="TCH2390" s="467"/>
      <c r="TCI2390" s="467"/>
      <c r="TCJ2390" s="467"/>
      <c r="TCK2390" s="467"/>
      <c r="TCL2390" s="467"/>
      <c r="TCM2390" s="467"/>
      <c r="TCN2390" s="467"/>
      <c r="TCO2390" s="467"/>
      <c r="TCP2390" s="467"/>
      <c r="TCQ2390" s="467"/>
      <c r="TCR2390" s="467"/>
      <c r="TCS2390" s="467"/>
      <c r="TCT2390" s="467"/>
      <c r="TCU2390" s="467"/>
      <c r="TCV2390" s="1055"/>
      <c r="TCW2390" s="695"/>
      <c r="TCX2390" s="696"/>
      <c r="TCY2390" s="696"/>
      <c r="TCZ2390" s="697"/>
      <c r="TDA2390" s="697"/>
      <c r="TDB2390" s="473"/>
      <c r="TDC2390" s="470"/>
      <c r="TDD2390" s="470"/>
      <c r="TDE2390" s="470"/>
      <c r="TDF2390" s="677"/>
      <c r="TDG2390" s="470"/>
      <c r="TDH2390" s="467"/>
      <c r="TDI2390" s="559"/>
      <c r="TDJ2390" s="467"/>
      <c r="TDK2390" s="467"/>
      <c r="TDL2390" s="467"/>
      <c r="TDM2390" s="467"/>
      <c r="TDN2390" s="467"/>
      <c r="TDO2390" s="467"/>
      <c r="TDP2390" s="467"/>
      <c r="TDQ2390" s="467"/>
      <c r="TDR2390" s="467"/>
      <c r="TDS2390" s="467"/>
      <c r="TDT2390" s="467"/>
      <c r="TDU2390" s="467"/>
      <c r="TDV2390" s="467"/>
      <c r="TDW2390" s="467"/>
      <c r="TDX2390" s="467"/>
      <c r="TDY2390" s="467"/>
      <c r="TDZ2390" s="467"/>
      <c r="TEA2390" s="467"/>
      <c r="TEB2390" s="467"/>
      <c r="TEC2390" s="467"/>
      <c r="TED2390" s="467"/>
      <c r="TEE2390" s="467"/>
      <c r="TEF2390" s="1055"/>
      <c r="TEG2390" s="695"/>
      <c r="TEH2390" s="696"/>
      <c r="TEI2390" s="696"/>
      <c r="TEJ2390" s="697"/>
      <c r="TEK2390" s="697"/>
      <c r="TEL2390" s="473"/>
      <c r="TEM2390" s="470"/>
      <c r="TEN2390" s="470"/>
      <c r="TEO2390" s="470"/>
      <c r="TEP2390" s="677"/>
      <c r="TEQ2390" s="470"/>
      <c r="TER2390" s="467"/>
      <c r="TES2390" s="559"/>
      <c r="TET2390" s="467"/>
      <c r="TEU2390" s="467"/>
      <c r="TEV2390" s="467"/>
      <c r="TEW2390" s="467"/>
      <c r="TEX2390" s="467"/>
      <c r="TEY2390" s="467"/>
      <c r="TEZ2390" s="467"/>
      <c r="TFA2390" s="467"/>
      <c r="TFB2390" s="467"/>
      <c r="TFC2390" s="467"/>
      <c r="TFD2390" s="467"/>
      <c r="TFE2390" s="467"/>
      <c r="TFF2390" s="467"/>
      <c r="TFG2390" s="467"/>
      <c r="TFH2390" s="467"/>
      <c r="TFI2390" s="467"/>
      <c r="TFJ2390" s="467"/>
      <c r="TFK2390" s="467"/>
      <c r="TFL2390" s="467"/>
      <c r="TFM2390" s="467"/>
      <c r="TFN2390" s="467"/>
      <c r="TFO2390" s="467"/>
      <c r="TFP2390" s="1055"/>
      <c r="TFQ2390" s="695"/>
      <c r="TFR2390" s="696"/>
      <c r="TFS2390" s="696"/>
      <c r="TFT2390" s="697"/>
      <c r="TFU2390" s="697"/>
      <c r="TFV2390" s="473"/>
      <c r="TFW2390" s="470"/>
      <c r="TFX2390" s="470"/>
      <c r="TFY2390" s="470"/>
      <c r="TFZ2390" s="677"/>
      <c r="TGA2390" s="470"/>
      <c r="TGB2390" s="467"/>
      <c r="TGC2390" s="559"/>
      <c r="TGD2390" s="467"/>
      <c r="TGE2390" s="467"/>
      <c r="TGF2390" s="467"/>
      <c r="TGG2390" s="467"/>
      <c r="TGH2390" s="467"/>
      <c r="TGI2390" s="467"/>
      <c r="TGJ2390" s="467"/>
      <c r="TGK2390" s="467"/>
      <c r="TGL2390" s="467"/>
      <c r="TGM2390" s="467"/>
      <c r="TGN2390" s="467"/>
      <c r="TGO2390" s="467"/>
      <c r="TGP2390" s="467"/>
      <c r="TGQ2390" s="467"/>
      <c r="TGR2390" s="467"/>
      <c r="TGS2390" s="467"/>
      <c r="TGT2390" s="467"/>
      <c r="TGU2390" s="467"/>
      <c r="TGV2390" s="467"/>
      <c r="TGW2390" s="467"/>
      <c r="TGX2390" s="467"/>
      <c r="TGY2390" s="467"/>
      <c r="TGZ2390" s="1055"/>
      <c r="THA2390" s="695"/>
      <c r="THB2390" s="696"/>
      <c r="THC2390" s="696"/>
      <c r="THD2390" s="697"/>
      <c r="THE2390" s="697"/>
      <c r="THF2390" s="473"/>
      <c r="THG2390" s="470"/>
      <c r="THH2390" s="470"/>
      <c r="THI2390" s="470"/>
      <c r="THJ2390" s="677"/>
      <c r="THK2390" s="470"/>
      <c r="THL2390" s="467"/>
      <c r="THM2390" s="559"/>
      <c r="THN2390" s="467"/>
      <c r="THO2390" s="467"/>
      <c r="THP2390" s="467"/>
      <c r="THQ2390" s="467"/>
      <c r="THR2390" s="467"/>
      <c r="THS2390" s="467"/>
      <c r="THT2390" s="467"/>
      <c r="THU2390" s="467"/>
      <c r="THV2390" s="467"/>
      <c r="THW2390" s="467"/>
      <c r="THX2390" s="467"/>
      <c r="THY2390" s="467"/>
      <c r="THZ2390" s="467"/>
      <c r="TIA2390" s="467"/>
      <c r="TIB2390" s="467"/>
      <c r="TIC2390" s="467"/>
      <c r="TID2390" s="467"/>
      <c r="TIE2390" s="467"/>
      <c r="TIF2390" s="467"/>
      <c r="TIG2390" s="467"/>
      <c r="TIH2390" s="467"/>
      <c r="TII2390" s="467"/>
      <c r="TIJ2390" s="1055"/>
      <c r="TIK2390" s="695"/>
      <c r="TIL2390" s="696"/>
      <c r="TIM2390" s="696"/>
      <c r="TIN2390" s="697"/>
      <c r="TIO2390" s="697"/>
      <c r="TIP2390" s="473"/>
      <c r="TIQ2390" s="470"/>
      <c r="TIR2390" s="470"/>
      <c r="TIS2390" s="470"/>
      <c r="TIT2390" s="677"/>
      <c r="TIU2390" s="470"/>
      <c r="TIV2390" s="467"/>
      <c r="TIW2390" s="559"/>
      <c r="TIX2390" s="467"/>
      <c r="TIY2390" s="467"/>
      <c r="TIZ2390" s="467"/>
      <c r="TJA2390" s="467"/>
      <c r="TJB2390" s="467"/>
      <c r="TJC2390" s="467"/>
      <c r="TJD2390" s="467"/>
      <c r="TJE2390" s="467"/>
      <c r="TJF2390" s="467"/>
      <c r="TJG2390" s="467"/>
      <c r="TJH2390" s="467"/>
      <c r="TJI2390" s="467"/>
      <c r="TJJ2390" s="467"/>
      <c r="TJK2390" s="467"/>
      <c r="TJL2390" s="467"/>
      <c r="TJM2390" s="467"/>
      <c r="TJN2390" s="467"/>
      <c r="TJO2390" s="467"/>
      <c r="TJP2390" s="467"/>
      <c r="TJQ2390" s="467"/>
      <c r="TJR2390" s="467"/>
      <c r="TJS2390" s="467"/>
      <c r="TJT2390" s="1055"/>
      <c r="TJU2390" s="695"/>
      <c r="TJV2390" s="696"/>
      <c r="TJW2390" s="696"/>
      <c r="TJX2390" s="697"/>
      <c r="TJY2390" s="697"/>
      <c r="TJZ2390" s="473"/>
      <c r="TKA2390" s="470"/>
      <c r="TKB2390" s="470"/>
      <c r="TKC2390" s="470"/>
      <c r="TKD2390" s="677"/>
      <c r="TKE2390" s="470"/>
      <c r="TKF2390" s="467"/>
      <c r="TKG2390" s="559"/>
      <c r="TKH2390" s="467"/>
      <c r="TKI2390" s="467"/>
      <c r="TKJ2390" s="467"/>
      <c r="TKK2390" s="467"/>
      <c r="TKL2390" s="467"/>
      <c r="TKM2390" s="467"/>
      <c r="TKN2390" s="467"/>
      <c r="TKO2390" s="467"/>
      <c r="TKP2390" s="467"/>
      <c r="TKQ2390" s="467"/>
      <c r="TKR2390" s="467"/>
      <c r="TKS2390" s="467"/>
      <c r="TKT2390" s="467"/>
      <c r="TKU2390" s="467"/>
      <c r="TKV2390" s="467"/>
      <c r="TKW2390" s="467"/>
      <c r="TKX2390" s="467"/>
      <c r="TKY2390" s="467"/>
      <c r="TKZ2390" s="467"/>
      <c r="TLA2390" s="467"/>
      <c r="TLB2390" s="467"/>
      <c r="TLC2390" s="467"/>
      <c r="TLD2390" s="1055"/>
      <c r="TLE2390" s="695"/>
      <c r="TLF2390" s="696"/>
      <c r="TLG2390" s="696"/>
      <c r="TLH2390" s="697"/>
      <c r="TLI2390" s="697"/>
      <c r="TLJ2390" s="473"/>
      <c r="TLK2390" s="470"/>
      <c r="TLL2390" s="470"/>
      <c r="TLM2390" s="470"/>
      <c r="TLN2390" s="677"/>
      <c r="TLO2390" s="470"/>
      <c r="TLP2390" s="467"/>
      <c r="TLQ2390" s="559"/>
      <c r="TLR2390" s="467"/>
      <c r="TLS2390" s="467"/>
      <c r="TLT2390" s="467"/>
      <c r="TLU2390" s="467"/>
      <c r="TLV2390" s="467"/>
      <c r="TLW2390" s="467"/>
      <c r="TLX2390" s="467"/>
      <c r="TLY2390" s="467"/>
      <c r="TLZ2390" s="467"/>
      <c r="TMA2390" s="467"/>
      <c r="TMB2390" s="467"/>
      <c r="TMC2390" s="467"/>
      <c r="TMD2390" s="467"/>
      <c r="TME2390" s="467"/>
      <c r="TMF2390" s="467"/>
      <c r="TMG2390" s="467"/>
      <c r="TMH2390" s="467"/>
      <c r="TMI2390" s="467"/>
      <c r="TMJ2390" s="467"/>
      <c r="TMK2390" s="467"/>
      <c r="TML2390" s="467"/>
      <c r="TMM2390" s="467"/>
      <c r="TMN2390" s="1055"/>
      <c r="TMO2390" s="695"/>
      <c r="TMP2390" s="696"/>
      <c r="TMQ2390" s="696"/>
      <c r="TMR2390" s="697"/>
      <c r="TMS2390" s="697"/>
      <c r="TMT2390" s="473"/>
      <c r="TMU2390" s="470"/>
      <c r="TMV2390" s="470"/>
      <c r="TMW2390" s="470"/>
      <c r="TMX2390" s="677"/>
      <c r="TMY2390" s="470"/>
      <c r="TMZ2390" s="467"/>
      <c r="TNA2390" s="559"/>
      <c r="TNB2390" s="467"/>
      <c r="TNC2390" s="467"/>
      <c r="TND2390" s="467"/>
      <c r="TNE2390" s="467"/>
      <c r="TNF2390" s="467"/>
      <c r="TNG2390" s="467"/>
      <c r="TNH2390" s="467"/>
      <c r="TNI2390" s="467"/>
      <c r="TNJ2390" s="467"/>
      <c r="TNK2390" s="467"/>
      <c r="TNL2390" s="467"/>
      <c r="TNM2390" s="467"/>
      <c r="TNN2390" s="467"/>
      <c r="TNO2390" s="467"/>
      <c r="TNP2390" s="467"/>
      <c r="TNQ2390" s="467"/>
      <c r="TNR2390" s="467"/>
      <c r="TNS2390" s="467"/>
      <c r="TNT2390" s="467"/>
      <c r="TNU2390" s="467"/>
      <c r="TNV2390" s="467"/>
      <c r="TNW2390" s="467"/>
      <c r="TNX2390" s="1055"/>
      <c r="TNY2390" s="695"/>
      <c r="TNZ2390" s="696"/>
      <c r="TOA2390" s="696"/>
      <c r="TOB2390" s="697"/>
      <c r="TOC2390" s="697"/>
      <c r="TOD2390" s="473"/>
      <c r="TOE2390" s="470"/>
      <c r="TOF2390" s="470"/>
      <c r="TOG2390" s="470"/>
      <c r="TOH2390" s="677"/>
      <c r="TOI2390" s="470"/>
      <c r="TOJ2390" s="467"/>
      <c r="TOK2390" s="559"/>
      <c r="TOL2390" s="467"/>
      <c r="TOM2390" s="467"/>
      <c r="TON2390" s="467"/>
      <c r="TOO2390" s="467"/>
      <c r="TOP2390" s="467"/>
      <c r="TOQ2390" s="467"/>
      <c r="TOR2390" s="467"/>
      <c r="TOS2390" s="467"/>
      <c r="TOT2390" s="467"/>
      <c r="TOU2390" s="467"/>
      <c r="TOV2390" s="467"/>
      <c r="TOW2390" s="467"/>
      <c r="TOX2390" s="467"/>
      <c r="TOY2390" s="467"/>
      <c r="TOZ2390" s="467"/>
      <c r="TPA2390" s="467"/>
      <c r="TPB2390" s="467"/>
      <c r="TPC2390" s="467"/>
      <c r="TPD2390" s="467"/>
      <c r="TPE2390" s="467"/>
      <c r="TPF2390" s="467"/>
      <c r="TPG2390" s="467"/>
      <c r="TPH2390" s="1055"/>
      <c r="TPI2390" s="695"/>
      <c r="TPJ2390" s="696"/>
      <c r="TPK2390" s="696"/>
      <c r="TPL2390" s="697"/>
      <c r="TPM2390" s="697"/>
      <c r="TPN2390" s="473"/>
      <c r="TPO2390" s="470"/>
      <c r="TPP2390" s="470"/>
      <c r="TPQ2390" s="470"/>
      <c r="TPR2390" s="677"/>
      <c r="TPS2390" s="470"/>
      <c r="TPT2390" s="467"/>
      <c r="TPU2390" s="559"/>
      <c r="TPV2390" s="467"/>
      <c r="TPW2390" s="467"/>
      <c r="TPX2390" s="467"/>
      <c r="TPY2390" s="467"/>
      <c r="TPZ2390" s="467"/>
      <c r="TQA2390" s="467"/>
      <c r="TQB2390" s="467"/>
      <c r="TQC2390" s="467"/>
      <c r="TQD2390" s="467"/>
      <c r="TQE2390" s="467"/>
      <c r="TQF2390" s="467"/>
      <c r="TQG2390" s="467"/>
      <c r="TQH2390" s="467"/>
      <c r="TQI2390" s="467"/>
      <c r="TQJ2390" s="467"/>
      <c r="TQK2390" s="467"/>
      <c r="TQL2390" s="467"/>
      <c r="TQM2390" s="467"/>
      <c r="TQN2390" s="467"/>
      <c r="TQO2390" s="467"/>
      <c r="TQP2390" s="467"/>
      <c r="TQQ2390" s="467"/>
      <c r="TQR2390" s="1055"/>
      <c r="TQS2390" s="695"/>
      <c r="TQT2390" s="696"/>
      <c r="TQU2390" s="696"/>
      <c r="TQV2390" s="697"/>
      <c r="TQW2390" s="697"/>
      <c r="TQX2390" s="473"/>
      <c r="TQY2390" s="470"/>
      <c r="TQZ2390" s="470"/>
      <c r="TRA2390" s="470"/>
      <c r="TRB2390" s="677"/>
      <c r="TRC2390" s="470"/>
      <c r="TRD2390" s="467"/>
      <c r="TRE2390" s="559"/>
      <c r="TRF2390" s="467"/>
      <c r="TRG2390" s="467"/>
      <c r="TRH2390" s="467"/>
      <c r="TRI2390" s="467"/>
      <c r="TRJ2390" s="467"/>
      <c r="TRK2390" s="467"/>
      <c r="TRL2390" s="467"/>
      <c r="TRM2390" s="467"/>
      <c r="TRN2390" s="467"/>
      <c r="TRO2390" s="467"/>
      <c r="TRP2390" s="467"/>
      <c r="TRQ2390" s="467"/>
      <c r="TRR2390" s="467"/>
      <c r="TRS2390" s="467"/>
      <c r="TRT2390" s="467"/>
      <c r="TRU2390" s="467"/>
      <c r="TRV2390" s="467"/>
      <c r="TRW2390" s="467"/>
      <c r="TRX2390" s="467"/>
      <c r="TRY2390" s="467"/>
      <c r="TRZ2390" s="467"/>
      <c r="TSA2390" s="467"/>
      <c r="TSB2390" s="1055"/>
      <c r="TSC2390" s="695"/>
      <c r="TSD2390" s="696"/>
      <c r="TSE2390" s="696"/>
      <c r="TSF2390" s="697"/>
      <c r="TSG2390" s="697"/>
      <c r="TSH2390" s="473"/>
      <c r="TSI2390" s="470"/>
      <c r="TSJ2390" s="470"/>
      <c r="TSK2390" s="470"/>
      <c r="TSL2390" s="677"/>
      <c r="TSM2390" s="470"/>
      <c r="TSN2390" s="467"/>
      <c r="TSO2390" s="559"/>
      <c r="TSP2390" s="467"/>
      <c r="TSQ2390" s="467"/>
      <c r="TSR2390" s="467"/>
      <c r="TSS2390" s="467"/>
      <c r="TST2390" s="467"/>
      <c r="TSU2390" s="467"/>
      <c r="TSV2390" s="467"/>
      <c r="TSW2390" s="467"/>
      <c r="TSX2390" s="467"/>
      <c r="TSY2390" s="467"/>
      <c r="TSZ2390" s="467"/>
      <c r="TTA2390" s="467"/>
      <c r="TTB2390" s="467"/>
      <c r="TTC2390" s="467"/>
      <c r="TTD2390" s="467"/>
      <c r="TTE2390" s="467"/>
      <c r="TTF2390" s="467"/>
      <c r="TTG2390" s="467"/>
      <c r="TTH2390" s="467"/>
      <c r="TTI2390" s="467"/>
      <c r="TTJ2390" s="467"/>
      <c r="TTK2390" s="467"/>
      <c r="TTL2390" s="1055"/>
      <c r="TTM2390" s="695"/>
      <c r="TTN2390" s="696"/>
      <c r="TTO2390" s="696"/>
      <c r="TTP2390" s="697"/>
      <c r="TTQ2390" s="697"/>
      <c r="TTR2390" s="473"/>
      <c r="TTS2390" s="470"/>
      <c r="TTT2390" s="470"/>
      <c r="TTU2390" s="470"/>
      <c r="TTV2390" s="677"/>
      <c r="TTW2390" s="470"/>
      <c r="TTX2390" s="467"/>
      <c r="TTY2390" s="559"/>
      <c r="TTZ2390" s="467"/>
      <c r="TUA2390" s="467"/>
      <c r="TUB2390" s="467"/>
      <c r="TUC2390" s="467"/>
      <c r="TUD2390" s="467"/>
      <c r="TUE2390" s="467"/>
      <c r="TUF2390" s="467"/>
      <c r="TUG2390" s="467"/>
      <c r="TUH2390" s="467"/>
      <c r="TUI2390" s="467"/>
      <c r="TUJ2390" s="467"/>
      <c r="TUK2390" s="467"/>
      <c r="TUL2390" s="467"/>
      <c r="TUM2390" s="467"/>
      <c r="TUN2390" s="467"/>
      <c r="TUO2390" s="467"/>
      <c r="TUP2390" s="467"/>
      <c r="TUQ2390" s="467"/>
      <c r="TUR2390" s="467"/>
      <c r="TUS2390" s="467"/>
      <c r="TUT2390" s="467"/>
      <c r="TUU2390" s="467"/>
      <c r="TUV2390" s="1055"/>
      <c r="TUW2390" s="695"/>
      <c r="TUX2390" s="696"/>
      <c r="TUY2390" s="696"/>
      <c r="TUZ2390" s="697"/>
      <c r="TVA2390" s="697"/>
      <c r="TVB2390" s="473"/>
      <c r="TVC2390" s="470"/>
      <c r="TVD2390" s="470"/>
      <c r="TVE2390" s="470"/>
      <c r="TVF2390" s="677"/>
      <c r="TVG2390" s="470"/>
      <c r="TVH2390" s="467"/>
      <c r="TVI2390" s="559"/>
      <c r="TVJ2390" s="467"/>
      <c r="TVK2390" s="467"/>
      <c r="TVL2390" s="467"/>
      <c r="TVM2390" s="467"/>
      <c r="TVN2390" s="467"/>
      <c r="TVO2390" s="467"/>
      <c r="TVP2390" s="467"/>
      <c r="TVQ2390" s="467"/>
      <c r="TVR2390" s="467"/>
      <c r="TVS2390" s="467"/>
      <c r="TVT2390" s="467"/>
      <c r="TVU2390" s="467"/>
      <c r="TVV2390" s="467"/>
      <c r="TVW2390" s="467"/>
      <c r="TVX2390" s="467"/>
      <c r="TVY2390" s="467"/>
      <c r="TVZ2390" s="467"/>
      <c r="TWA2390" s="467"/>
      <c r="TWB2390" s="467"/>
      <c r="TWC2390" s="467"/>
      <c r="TWD2390" s="467"/>
      <c r="TWE2390" s="467"/>
      <c r="TWF2390" s="1055"/>
      <c r="TWG2390" s="695"/>
      <c r="TWH2390" s="696"/>
      <c r="TWI2390" s="696"/>
      <c r="TWJ2390" s="697"/>
      <c r="TWK2390" s="697"/>
      <c r="TWL2390" s="473"/>
      <c r="TWM2390" s="470"/>
      <c r="TWN2390" s="470"/>
      <c r="TWO2390" s="470"/>
      <c r="TWP2390" s="677"/>
      <c r="TWQ2390" s="470"/>
      <c r="TWR2390" s="467"/>
      <c r="TWS2390" s="559"/>
      <c r="TWT2390" s="467"/>
      <c r="TWU2390" s="467"/>
      <c r="TWV2390" s="467"/>
      <c r="TWW2390" s="467"/>
      <c r="TWX2390" s="467"/>
      <c r="TWY2390" s="467"/>
      <c r="TWZ2390" s="467"/>
      <c r="TXA2390" s="467"/>
      <c r="TXB2390" s="467"/>
      <c r="TXC2390" s="467"/>
      <c r="TXD2390" s="467"/>
      <c r="TXE2390" s="467"/>
      <c r="TXF2390" s="467"/>
      <c r="TXG2390" s="467"/>
      <c r="TXH2390" s="467"/>
      <c r="TXI2390" s="467"/>
      <c r="TXJ2390" s="467"/>
      <c r="TXK2390" s="467"/>
      <c r="TXL2390" s="467"/>
      <c r="TXM2390" s="467"/>
      <c r="TXN2390" s="467"/>
      <c r="TXO2390" s="467"/>
      <c r="TXP2390" s="1055"/>
      <c r="TXQ2390" s="695"/>
      <c r="TXR2390" s="696"/>
      <c r="TXS2390" s="696"/>
      <c r="TXT2390" s="697"/>
      <c r="TXU2390" s="697"/>
      <c r="TXV2390" s="473"/>
      <c r="TXW2390" s="470"/>
      <c r="TXX2390" s="470"/>
      <c r="TXY2390" s="470"/>
      <c r="TXZ2390" s="677"/>
      <c r="TYA2390" s="470"/>
      <c r="TYB2390" s="467"/>
      <c r="TYC2390" s="559"/>
      <c r="TYD2390" s="467"/>
      <c r="TYE2390" s="467"/>
      <c r="TYF2390" s="467"/>
      <c r="TYG2390" s="467"/>
      <c r="TYH2390" s="467"/>
      <c r="TYI2390" s="467"/>
      <c r="TYJ2390" s="467"/>
      <c r="TYK2390" s="467"/>
      <c r="TYL2390" s="467"/>
      <c r="TYM2390" s="467"/>
      <c r="TYN2390" s="467"/>
      <c r="TYO2390" s="467"/>
      <c r="TYP2390" s="467"/>
      <c r="TYQ2390" s="467"/>
      <c r="TYR2390" s="467"/>
      <c r="TYS2390" s="467"/>
      <c r="TYT2390" s="467"/>
      <c r="TYU2390" s="467"/>
      <c r="TYV2390" s="467"/>
      <c r="TYW2390" s="467"/>
      <c r="TYX2390" s="467"/>
      <c r="TYY2390" s="467"/>
      <c r="TYZ2390" s="1055"/>
      <c r="TZA2390" s="695"/>
      <c r="TZB2390" s="696"/>
      <c r="TZC2390" s="696"/>
      <c r="TZD2390" s="697"/>
      <c r="TZE2390" s="697"/>
      <c r="TZF2390" s="473"/>
      <c r="TZG2390" s="470"/>
      <c r="TZH2390" s="470"/>
      <c r="TZI2390" s="470"/>
      <c r="TZJ2390" s="677"/>
      <c r="TZK2390" s="470"/>
      <c r="TZL2390" s="467"/>
      <c r="TZM2390" s="559"/>
      <c r="TZN2390" s="467"/>
      <c r="TZO2390" s="467"/>
      <c r="TZP2390" s="467"/>
      <c r="TZQ2390" s="467"/>
      <c r="TZR2390" s="467"/>
      <c r="TZS2390" s="467"/>
      <c r="TZT2390" s="467"/>
      <c r="TZU2390" s="467"/>
      <c r="TZV2390" s="467"/>
      <c r="TZW2390" s="467"/>
      <c r="TZX2390" s="467"/>
      <c r="TZY2390" s="467"/>
      <c r="TZZ2390" s="467"/>
      <c r="UAA2390" s="467"/>
      <c r="UAB2390" s="467"/>
      <c r="UAC2390" s="467"/>
      <c r="UAD2390" s="467"/>
      <c r="UAE2390" s="467"/>
      <c r="UAF2390" s="467"/>
      <c r="UAG2390" s="467"/>
      <c r="UAH2390" s="467"/>
      <c r="UAI2390" s="467"/>
      <c r="UAJ2390" s="1055"/>
      <c r="UAK2390" s="695"/>
      <c r="UAL2390" s="696"/>
      <c r="UAM2390" s="696"/>
      <c r="UAN2390" s="697"/>
      <c r="UAO2390" s="697"/>
      <c r="UAP2390" s="473"/>
      <c r="UAQ2390" s="470"/>
      <c r="UAR2390" s="470"/>
      <c r="UAS2390" s="470"/>
      <c r="UAT2390" s="677"/>
      <c r="UAU2390" s="470"/>
      <c r="UAV2390" s="467"/>
      <c r="UAW2390" s="559"/>
      <c r="UAX2390" s="467"/>
      <c r="UAY2390" s="467"/>
      <c r="UAZ2390" s="467"/>
      <c r="UBA2390" s="467"/>
      <c r="UBB2390" s="467"/>
      <c r="UBC2390" s="467"/>
      <c r="UBD2390" s="467"/>
      <c r="UBE2390" s="467"/>
      <c r="UBF2390" s="467"/>
      <c r="UBG2390" s="467"/>
      <c r="UBH2390" s="467"/>
      <c r="UBI2390" s="467"/>
      <c r="UBJ2390" s="467"/>
      <c r="UBK2390" s="467"/>
      <c r="UBL2390" s="467"/>
      <c r="UBM2390" s="467"/>
      <c r="UBN2390" s="467"/>
      <c r="UBO2390" s="467"/>
      <c r="UBP2390" s="467"/>
      <c r="UBQ2390" s="467"/>
      <c r="UBR2390" s="467"/>
      <c r="UBS2390" s="467"/>
      <c r="UBT2390" s="1055"/>
      <c r="UBU2390" s="695"/>
      <c r="UBV2390" s="696"/>
      <c r="UBW2390" s="696"/>
      <c r="UBX2390" s="697"/>
      <c r="UBY2390" s="697"/>
      <c r="UBZ2390" s="473"/>
      <c r="UCA2390" s="470"/>
      <c r="UCB2390" s="470"/>
      <c r="UCC2390" s="470"/>
      <c r="UCD2390" s="677"/>
      <c r="UCE2390" s="470"/>
      <c r="UCF2390" s="467"/>
      <c r="UCG2390" s="559"/>
      <c r="UCH2390" s="467"/>
      <c r="UCI2390" s="467"/>
      <c r="UCJ2390" s="467"/>
      <c r="UCK2390" s="467"/>
      <c r="UCL2390" s="467"/>
      <c r="UCM2390" s="467"/>
      <c r="UCN2390" s="467"/>
      <c r="UCO2390" s="467"/>
      <c r="UCP2390" s="467"/>
      <c r="UCQ2390" s="467"/>
      <c r="UCR2390" s="467"/>
      <c r="UCS2390" s="467"/>
      <c r="UCT2390" s="467"/>
      <c r="UCU2390" s="467"/>
      <c r="UCV2390" s="467"/>
      <c r="UCW2390" s="467"/>
      <c r="UCX2390" s="467"/>
      <c r="UCY2390" s="467"/>
      <c r="UCZ2390" s="467"/>
      <c r="UDA2390" s="467"/>
      <c r="UDB2390" s="467"/>
      <c r="UDC2390" s="467"/>
      <c r="UDD2390" s="1055"/>
      <c r="UDE2390" s="695"/>
      <c r="UDF2390" s="696"/>
      <c r="UDG2390" s="696"/>
      <c r="UDH2390" s="697"/>
      <c r="UDI2390" s="697"/>
      <c r="UDJ2390" s="473"/>
      <c r="UDK2390" s="470"/>
      <c r="UDL2390" s="470"/>
      <c r="UDM2390" s="470"/>
      <c r="UDN2390" s="677"/>
      <c r="UDO2390" s="470"/>
      <c r="UDP2390" s="467"/>
      <c r="UDQ2390" s="559"/>
      <c r="UDR2390" s="467"/>
      <c r="UDS2390" s="467"/>
      <c r="UDT2390" s="467"/>
      <c r="UDU2390" s="467"/>
      <c r="UDV2390" s="467"/>
      <c r="UDW2390" s="467"/>
      <c r="UDX2390" s="467"/>
      <c r="UDY2390" s="467"/>
      <c r="UDZ2390" s="467"/>
      <c r="UEA2390" s="467"/>
      <c r="UEB2390" s="467"/>
      <c r="UEC2390" s="467"/>
      <c r="UED2390" s="467"/>
      <c r="UEE2390" s="467"/>
      <c r="UEF2390" s="467"/>
      <c r="UEG2390" s="467"/>
      <c r="UEH2390" s="467"/>
      <c r="UEI2390" s="467"/>
      <c r="UEJ2390" s="467"/>
      <c r="UEK2390" s="467"/>
      <c r="UEL2390" s="467"/>
      <c r="UEM2390" s="467"/>
      <c r="UEN2390" s="1055"/>
      <c r="UEO2390" s="695"/>
      <c r="UEP2390" s="696"/>
      <c r="UEQ2390" s="696"/>
      <c r="UER2390" s="697"/>
      <c r="UES2390" s="697"/>
      <c r="UET2390" s="473"/>
      <c r="UEU2390" s="470"/>
      <c r="UEV2390" s="470"/>
      <c r="UEW2390" s="470"/>
      <c r="UEX2390" s="677"/>
      <c r="UEY2390" s="470"/>
      <c r="UEZ2390" s="467"/>
      <c r="UFA2390" s="559"/>
      <c r="UFB2390" s="467"/>
      <c r="UFC2390" s="467"/>
      <c r="UFD2390" s="467"/>
      <c r="UFE2390" s="467"/>
      <c r="UFF2390" s="467"/>
      <c r="UFG2390" s="467"/>
      <c r="UFH2390" s="467"/>
      <c r="UFI2390" s="467"/>
      <c r="UFJ2390" s="467"/>
      <c r="UFK2390" s="467"/>
      <c r="UFL2390" s="467"/>
      <c r="UFM2390" s="467"/>
      <c r="UFN2390" s="467"/>
      <c r="UFO2390" s="467"/>
      <c r="UFP2390" s="467"/>
      <c r="UFQ2390" s="467"/>
      <c r="UFR2390" s="467"/>
      <c r="UFS2390" s="467"/>
      <c r="UFT2390" s="467"/>
      <c r="UFU2390" s="467"/>
      <c r="UFV2390" s="467"/>
      <c r="UFW2390" s="467"/>
      <c r="UFX2390" s="1055"/>
      <c r="UFY2390" s="695"/>
      <c r="UFZ2390" s="696"/>
      <c r="UGA2390" s="696"/>
      <c r="UGB2390" s="697"/>
      <c r="UGC2390" s="697"/>
      <c r="UGD2390" s="473"/>
      <c r="UGE2390" s="470"/>
      <c r="UGF2390" s="470"/>
      <c r="UGG2390" s="470"/>
      <c r="UGH2390" s="677"/>
      <c r="UGI2390" s="470"/>
      <c r="UGJ2390" s="467"/>
      <c r="UGK2390" s="559"/>
      <c r="UGL2390" s="467"/>
      <c r="UGM2390" s="467"/>
      <c r="UGN2390" s="467"/>
      <c r="UGO2390" s="467"/>
      <c r="UGP2390" s="467"/>
      <c r="UGQ2390" s="467"/>
      <c r="UGR2390" s="467"/>
      <c r="UGS2390" s="467"/>
      <c r="UGT2390" s="467"/>
      <c r="UGU2390" s="467"/>
      <c r="UGV2390" s="467"/>
      <c r="UGW2390" s="467"/>
      <c r="UGX2390" s="467"/>
      <c r="UGY2390" s="467"/>
      <c r="UGZ2390" s="467"/>
      <c r="UHA2390" s="467"/>
      <c r="UHB2390" s="467"/>
      <c r="UHC2390" s="467"/>
      <c r="UHD2390" s="467"/>
      <c r="UHE2390" s="467"/>
      <c r="UHF2390" s="467"/>
      <c r="UHG2390" s="467"/>
      <c r="UHH2390" s="1055"/>
      <c r="UHI2390" s="695"/>
      <c r="UHJ2390" s="696"/>
      <c r="UHK2390" s="696"/>
      <c r="UHL2390" s="697"/>
      <c r="UHM2390" s="697"/>
      <c r="UHN2390" s="473"/>
      <c r="UHO2390" s="470"/>
      <c r="UHP2390" s="470"/>
      <c r="UHQ2390" s="470"/>
      <c r="UHR2390" s="677"/>
      <c r="UHS2390" s="470"/>
      <c r="UHT2390" s="467"/>
      <c r="UHU2390" s="559"/>
      <c r="UHV2390" s="467"/>
      <c r="UHW2390" s="467"/>
      <c r="UHX2390" s="467"/>
      <c r="UHY2390" s="467"/>
      <c r="UHZ2390" s="467"/>
      <c r="UIA2390" s="467"/>
      <c r="UIB2390" s="467"/>
      <c r="UIC2390" s="467"/>
      <c r="UID2390" s="467"/>
      <c r="UIE2390" s="467"/>
      <c r="UIF2390" s="467"/>
      <c r="UIG2390" s="467"/>
      <c r="UIH2390" s="467"/>
      <c r="UII2390" s="467"/>
      <c r="UIJ2390" s="467"/>
      <c r="UIK2390" s="467"/>
      <c r="UIL2390" s="467"/>
      <c r="UIM2390" s="467"/>
      <c r="UIN2390" s="467"/>
      <c r="UIO2390" s="467"/>
      <c r="UIP2390" s="467"/>
      <c r="UIQ2390" s="467"/>
      <c r="UIR2390" s="1055"/>
      <c r="UIS2390" s="695"/>
      <c r="UIT2390" s="696"/>
      <c r="UIU2390" s="696"/>
      <c r="UIV2390" s="697"/>
      <c r="UIW2390" s="697"/>
      <c r="UIX2390" s="473"/>
      <c r="UIY2390" s="470"/>
      <c r="UIZ2390" s="470"/>
      <c r="UJA2390" s="470"/>
      <c r="UJB2390" s="677"/>
      <c r="UJC2390" s="470"/>
      <c r="UJD2390" s="467"/>
      <c r="UJE2390" s="559"/>
      <c r="UJF2390" s="467"/>
      <c r="UJG2390" s="467"/>
      <c r="UJH2390" s="467"/>
      <c r="UJI2390" s="467"/>
      <c r="UJJ2390" s="467"/>
      <c r="UJK2390" s="467"/>
      <c r="UJL2390" s="467"/>
      <c r="UJM2390" s="467"/>
      <c r="UJN2390" s="467"/>
      <c r="UJO2390" s="467"/>
      <c r="UJP2390" s="467"/>
      <c r="UJQ2390" s="467"/>
      <c r="UJR2390" s="467"/>
      <c r="UJS2390" s="467"/>
      <c r="UJT2390" s="467"/>
      <c r="UJU2390" s="467"/>
      <c r="UJV2390" s="467"/>
      <c r="UJW2390" s="467"/>
      <c r="UJX2390" s="467"/>
      <c r="UJY2390" s="467"/>
      <c r="UJZ2390" s="467"/>
      <c r="UKA2390" s="467"/>
      <c r="UKB2390" s="1055"/>
      <c r="UKC2390" s="695"/>
      <c r="UKD2390" s="696"/>
      <c r="UKE2390" s="696"/>
      <c r="UKF2390" s="697"/>
      <c r="UKG2390" s="697"/>
      <c r="UKH2390" s="473"/>
      <c r="UKI2390" s="470"/>
      <c r="UKJ2390" s="470"/>
      <c r="UKK2390" s="470"/>
      <c r="UKL2390" s="677"/>
      <c r="UKM2390" s="470"/>
      <c r="UKN2390" s="467"/>
      <c r="UKO2390" s="559"/>
      <c r="UKP2390" s="467"/>
      <c r="UKQ2390" s="467"/>
      <c r="UKR2390" s="467"/>
      <c r="UKS2390" s="467"/>
      <c r="UKT2390" s="467"/>
      <c r="UKU2390" s="467"/>
      <c r="UKV2390" s="467"/>
      <c r="UKW2390" s="467"/>
      <c r="UKX2390" s="467"/>
      <c r="UKY2390" s="467"/>
      <c r="UKZ2390" s="467"/>
      <c r="ULA2390" s="467"/>
      <c r="ULB2390" s="467"/>
      <c r="ULC2390" s="467"/>
      <c r="ULD2390" s="467"/>
      <c r="ULE2390" s="467"/>
      <c r="ULF2390" s="467"/>
      <c r="ULG2390" s="467"/>
      <c r="ULH2390" s="467"/>
      <c r="ULI2390" s="467"/>
      <c r="ULJ2390" s="467"/>
      <c r="ULK2390" s="467"/>
      <c r="ULL2390" s="1055"/>
      <c r="ULM2390" s="695"/>
      <c r="ULN2390" s="696"/>
      <c r="ULO2390" s="696"/>
      <c r="ULP2390" s="697"/>
      <c r="ULQ2390" s="697"/>
      <c r="ULR2390" s="473"/>
      <c r="ULS2390" s="470"/>
      <c r="ULT2390" s="470"/>
      <c r="ULU2390" s="470"/>
      <c r="ULV2390" s="677"/>
      <c r="ULW2390" s="470"/>
      <c r="ULX2390" s="467"/>
      <c r="ULY2390" s="559"/>
      <c r="ULZ2390" s="467"/>
      <c r="UMA2390" s="467"/>
      <c r="UMB2390" s="467"/>
      <c r="UMC2390" s="467"/>
      <c r="UMD2390" s="467"/>
      <c r="UME2390" s="467"/>
      <c r="UMF2390" s="467"/>
      <c r="UMG2390" s="467"/>
      <c r="UMH2390" s="467"/>
      <c r="UMI2390" s="467"/>
      <c r="UMJ2390" s="467"/>
      <c r="UMK2390" s="467"/>
      <c r="UML2390" s="467"/>
      <c r="UMM2390" s="467"/>
      <c r="UMN2390" s="467"/>
      <c r="UMO2390" s="467"/>
      <c r="UMP2390" s="467"/>
      <c r="UMQ2390" s="467"/>
      <c r="UMR2390" s="467"/>
      <c r="UMS2390" s="467"/>
      <c r="UMT2390" s="467"/>
      <c r="UMU2390" s="467"/>
      <c r="UMV2390" s="1055"/>
      <c r="UMW2390" s="695"/>
      <c r="UMX2390" s="696"/>
      <c r="UMY2390" s="696"/>
      <c r="UMZ2390" s="697"/>
      <c r="UNA2390" s="697"/>
      <c r="UNB2390" s="473"/>
      <c r="UNC2390" s="470"/>
      <c r="UND2390" s="470"/>
      <c r="UNE2390" s="470"/>
      <c r="UNF2390" s="677"/>
      <c r="UNG2390" s="470"/>
      <c r="UNH2390" s="467"/>
      <c r="UNI2390" s="559"/>
      <c r="UNJ2390" s="467"/>
      <c r="UNK2390" s="467"/>
      <c r="UNL2390" s="467"/>
      <c r="UNM2390" s="467"/>
      <c r="UNN2390" s="467"/>
      <c r="UNO2390" s="467"/>
      <c r="UNP2390" s="467"/>
      <c r="UNQ2390" s="467"/>
      <c r="UNR2390" s="467"/>
      <c r="UNS2390" s="467"/>
      <c r="UNT2390" s="467"/>
      <c r="UNU2390" s="467"/>
      <c r="UNV2390" s="467"/>
      <c r="UNW2390" s="467"/>
      <c r="UNX2390" s="467"/>
      <c r="UNY2390" s="467"/>
      <c r="UNZ2390" s="467"/>
      <c r="UOA2390" s="467"/>
      <c r="UOB2390" s="467"/>
      <c r="UOC2390" s="467"/>
      <c r="UOD2390" s="467"/>
      <c r="UOE2390" s="467"/>
      <c r="UOF2390" s="1055"/>
      <c r="UOG2390" s="695"/>
      <c r="UOH2390" s="696"/>
      <c r="UOI2390" s="696"/>
      <c r="UOJ2390" s="697"/>
      <c r="UOK2390" s="697"/>
      <c r="UOL2390" s="473"/>
      <c r="UOM2390" s="470"/>
      <c r="UON2390" s="470"/>
      <c r="UOO2390" s="470"/>
      <c r="UOP2390" s="677"/>
      <c r="UOQ2390" s="470"/>
      <c r="UOR2390" s="467"/>
      <c r="UOS2390" s="559"/>
      <c r="UOT2390" s="467"/>
      <c r="UOU2390" s="467"/>
      <c r="UOV2390" s="467"/>
      <c r="UOW2390" s="467"/>
      <c r="UOX2390" s="467"/>
      <c r="UOY2390" s="467"/>
      <c r="UOZ2390" s="467"/>
      <c r="UPA2390" s="467"/>
      <c r="UPB2390" s="467"/>
      <c r="UPC2390" s="467"/>
      <c r="UPD2390" s="467"/>
      <c r="UPE2390" s="467"/>
      <c r="UPF2390" s="467"/>
      <c r="UPG2390" s="467"/>
      <c r="UPH2390" s="467"/>
      <c r="UPI2390" s="467"/>
      <c r="UPJ2390" s="467"/>
      <c r="UPK2390" s="467"/>
      <c r="UPL2390" s="467"/>
      <c r="UPM2390" s="467"/>
      <c r="UPN2390" s="467"/>
      <c r="UPO2390" s="467"/>
      <c r="UPP2390" s="1055"/>
      <c r="UPQ2390" s="695"/>
      <c r="UPR2390" s="696"/>
      <c r="UPS2390" s="696"/>
      <c r="UPT2390" s="697"/>
      <c r="UPU2390" s="697"/>
      <c r="UPV2390" s="473"/>
      <c r="UPW2390" s="470"/>
      <c r="UPX2390" s="470"/>
      <c r="UPY2390" s="470"/>
      <c r="UPZ2390" s="677"/>
      <c r="UQA2390" s="470"/>
      <c r="UQB2390" s="467"/>
      <c r="UQC2390" s="559"/>
      <c r="UQD2390" s="467"/>
      <c r="UQE2390" s="467"/>
      <c r="UQF2390" s="467"/>
      <c r="UQG2390" s="467"/>
      <c r="UQH2390" s="467"/>
      <c r="UQI2390" s="467"/>
      <c r="UQJ2390" s="467"/>
      <c r="UQK2390" s="467"/>
      <c r="UQL2390" s="467"/>
      <c r="UQM2390" s="467"/>
      <c r="UQN2390" s="467"/>
      <c r="UQO2390" s="467"/>
      <c r="UQP2390" s="467"/>
      <c r="UQQ2390" s="467"/>
      <c r="UQR2390" s="467"/>
      <c r="UQS2390" s="467"/>
      <c r="UQT2390" s="467"/>
      <c r="UQU2390" s="467"/>
      <c r="UQV2390" s="467"/>
      <c r="UQW2390" s="467"/>
      <c r="UQX2390" s="467"/>
      <c r="UQY2390" s="467"/>
      <c r="UQZ2390" s="1055"/>
      <c r="URA2390" s="695"/>
      <c r="URB2390" s="696"/>
      <c r="URC2390" s="696"/>
      <c r="URD2390" s="697"/>
      <c r="URE2390" s="697"/>
      <c r="URF2390" s="473"/>
      <c r="URG2390" s="470"/>
      <c r="URH2390" s="470"/>
      <c r="URI2390" s="470"/>
      <c r="URJ2390" s="677"/>
      <c r="URK2390" s="470"/>
      <c r="URL2390" s="467"/>
      <c r="URM2390" s="559"/>
      <c r="URN2390" s="467"/>
      <c r="URO2390" s="467"/>
      <c r="URP2390" s="467"/>
      <c r="URQ2390" s="467"/>
      <c r="URR2390" s="467"/>
      <c r="URS2390" s="467"/>
      <c r="URT2390" s="467"/>
      <c r="URU2390" s="467"/>
      <c r="URV2390" s="467"/>
      <c r="URW2390" s="467"/>
      <c r="URX2390" s="467"/>
      <c r="URY2390" s="467"/>
      <c r="URZ2390" s="467"/>
      <c r="USA2390" s="467"/>
      <c r="USB2390" s="467"/>
      <c r="USC2390" s="467"/>
      <c r="USD2390" s="467"/>
      <c r="USE2390" s="467"/>
      <c r="USF2390" s="467"/>
      <c r="USG2390" s="467"/>
      <c r="USH2390" s="467"/>
      <c r="USI2390" s="467"/>
      <c r="USJ2390" s="1055"/>
      <c r="USK2390" s="695"/>
      <c r="USL2390" s="696"/>
      <c r="USM2390" s="696"/>
      <c r="USN2390" s="697"/>
      <c r="USO2390" s="697"/>
      <c r="USP2390" s="473"/>
      <c r="USQ2390" s="470"/>
      <c r="USR2390" s="470"/>
      <c r="USS2390" s="470"/>
      <c r="UST2390" s="677"/>
      <c r="USU2390" s="470"/>
      <c r="USV2390" s="467"/>
      <c r="USW2390" s="559"/>
      <c r="USX2390" s="467"/>
      <c r="USY2390" s="467"/>
      <c r="USZ2390" s="467"/>
      <c r="UTA2390" s="467"/>
      <c r="UTB2390" s="467"/>
      <c r="UTC2390" s="467"/>
      <c r="UTD2390" s="467"/>
      <c r="UTE2390" s="467"/>
      <c r="UTF2390" s="467"/>
      <c r="UTG2390" s="467"/>
      <c r="UTH2390" s="467"/>
      <c r="UTI2390" s="467"/>
      <c r="UTJ2390" s="467"/>
      <c r="UTK2390" s="467"/>
      <c r="UTL2390" s="467"/>
      <c r="UTM2390" s="467"/>
      <c r="UTN2390" s="467"/>
      <c r="UTO2390" s="467"/>
      <c r="UTP2390" s="467"/>
      <c r="UTQ2390" s="467"/>
      <c r="UTR2390" s="467"/>
      <c r="UTS2390" s="467"/>
      <c r="UTT2390" s="1055"/>
      <c r="UTU2390" s="695"/>
      <c r="UTV2390" s="696"/>
      <c r="UTW2390" s="696"/>
      <c r="UTX2390" s="697"/>
      <c r="UTY2390" s="697"/>
      <c r="UTZ2390" s="473"/>
      <c r="UUA2390" s="470"/>
      <c r="UUB2390" s="470"/>
      <c r="UUC2390" s="470"/>
      <c r="UUD2390" s="677"/>
      <c r="UUE2390" s="470"/>
      <c r="UUF2390" s="467"/>
      <c r="UUG2390" s="559"/>
      <c r="UUH2390" s="467"/>
      <c r="UUI2390" s="467"/>
      <c r="UUJ2390" s="467"/>
      <c r="UUK2390" s="467"/>
      <c r="UUL2390" s="467"/>
      <c r="UUM2390" s="467"/>
      <c r="UUN2390" s="467"/>
      <c r="UUO2390" s="467"/>
      <c r="UUP2390" s="467"/>
      <c r="UUQ2390" s="467"/>
      <c r="UUR2390" s="467"/>
      <c r="UUS2390" s="467"/>
      <c r="UUT2390" s="467"/>
      <c r="UUU2390" s="467"/>
      <c r="UUV2390" s="467"/>
      <c r="UUW2390" s="467"/>
      <c r="UUX2390" s="467"/>
      <c r="UUY2390" s="467"/>
      <c r="UUZ2390" s="467"/>
      <c r="UVA2390" s="467"/>
      <c r="UVB2390" s="467"/>
      <c r="UVC2390" s="467"/>
      <c r="UVD2390" s="1055"/>
      <c r="UVE2390" s="695"/>
      <c r="UVF2390" s="696"/>
      <c r="UVG2390" s="696"/>
      <c r="UVH2390" s="697"/>
      <c r="UVI2390" s="697"/>
      <c r="UVJ2390" s="473"/>
      <c r="UVK2390" s="470"/>
      <c r="UVL2390" s="470"/>
      <c r="UVM2390" s="470"/>
      <c r="UVN2390" s="677"/>
      <c r="UVO2390" s="470"/>
      <c r="UVP2390" s="467"/>
      <c r="UVQ2390" s="559"/>
      <c r="UVR2390" s="467"/>
      <c r="UVS2390" s="467"/>
      <c r="UVT2390" s="467"/>
      <c r="UVU2390" s="467"/>
      <c r="UVV2390" s="467"/>
      <c r="UVW2390" s="467"/>
      <c r="UVX2390" s="467"/>
      <c r="UVY2390" s="467"/>
      <c r="UVZ2390" s="467"/>
      <c r="UWA2390" s="467"/>
      <c r="UWB2390" s="467"/>
      <c r="UWC2390" s="467"/>
      <c r="UWD2390" s="467"/>
      <c r="UWE2390" s="467"/>
      <c r="UWF2390" s="467"/>
      <c r="UWG2390" s="467"/>
      <c r="UWH2390" s="467"/>
      <c r="UWI2390" s="467"/>
      <c r="UWJ2390" s="467"/>
      <c r="UWK2390" s="467"/>
      <c r="UWL2390" s="467"/>
      <c r="UWM2390" s="467"/>
      <c r="UWN2390" s="1055"/>
      <c r="UWO2390" s="695"/>
      <c r="UWP2390" s="696"/>
      <c r="UWQ2390" s="696"/>
      <c r="UWR2390" s="697"/>
      <c r="UWS2390" s="697"/>
      <c r="UWT2390" s="473"/>
      <c r="UWU2390" s="470"/>
      <c r="UWV2390" s="470"/>
      <c r="UWW2390" s="470"/>
      <c r="UWX2390" s="677"/>
      <c r="UWY2390" s="470"/>
      <c r="UWZ2390" s="467"/>
      <c r="UXA2390" s="559"/>
      <c r="UXB2390" s="467"/>
      <c r="UXC2390" s="467"/>
      <c r="UXD2390" s="467"/>
      <c r="UXE2390" s="467"/>
      <c r="UXF2390" s="467"/>
      <c r="UXG2390" s="467"/>
      <c r="UXH2390" s="467"/>
      <c r="UXI2390" s="467"/>
      <c r="UXJ2390" s="467"/>
      <c r="UXK2390" s="467"/>
      <c r="UXL2390" s="467"/>
      <c r="UXM2390" s="467"/>
      <c r="UXN2390" s="467"/>
      <c r="UXO2390" s="467"/>
      <c r="UXP2390" s="467"/>
      <c r="UXQ2390" s="467"/>
      <c r="UXR2390" s="467"/>
      <c r="UXS2390" s="467"/>
      <c r="UXT2390" s="467"/>
      <c r="UXU2390" s="467"/>
      <c r="UXV2390" s="467"/>
      <c r="UXW2390" s="467"/>
      <c r="UXX2390" s="1055"/>
      <c r="UXY2390" s="695"/>
      <c r="UXZ2390" s="696"/>
      <c r="UYA2390" s="696"/>
      <c r="UYB2390" s="697"/>
      <c r="UYC2390" s="697"/>
      <c r="UYD2390" s="473"/>
      <c r="UYE2390" s="470"/>
      <c r="UYF2390" s="470"/>
      <c r="UYG2390" s="470"/>
      <c r="UYH2390" s="677"/>
      <c r="UYI2390" s="470"/>
      <c r="UYJ2390" s="467"/>
      <c r="UYK2390" s="559"/>
      <c r="UYL2390" s="467"/>
      <c r="UYM2390" s="467"/>
      <c r="UYN2390" s="467"/>
      <c r="UYO2390" s="467"/>
      <c r="UYP2390" s="467"/>
      <c r="UYQ2390" s="467"/>
      <c r="UYR2390" s="467"/>
      <c r="UYS2390" s="467"/>
      <c r="UYT2390" s="467"/>
      <c r="UYU2390" s="467"/>
      <c r="UYV2390" s="467"/>
      <c r="UYW2390" s="467"/>
      <c r="UYX2390" s="467"/>
      <c r="UYY2390" s="467"/>
      <c r="UYZ2390" s="467"/>
      <c r="UZA2390" s="467"/>
      <c r="UZB2390" s="467"/>
      <c r="UZC2390" s="467"/>
      <c r="UZD2390" s="467"/>
      <c r="UZE2390" s="467"/>
      <c r="UZF2390" s="467"/>
      <c r="UZG2390" s="467"/>
      <c r="UZH2390" s="1055"/>
      <c r="UZI2390" s="695"/>
      <c r="UZJ2390" s="696"/>
      <c r="UZK2390" s="696"/>
      <c r="UZL2390" s="697"/>
      <c r="UZM2390" s="697"/>
      <c r="UZN2390" s="473"/>
      <c r="UZO2390" s="470"/>
      <c r="UZP2390" s="470"/>
      <c r="UZQ2390" s="470"/>
      <c r="UZR2390" s="677"/>
      <c r="UZS2390" s="470"/>
      <c r="UZT2390" s="467"/>
      <c r="UZU2390" s="559"/>
      <c r="UZV2390" s="467"/>
      <c r="UZW2390" s="467"/>
      <c r="UZX2390" s="467"/>
      <c r="UZY2390" s="467"/>
      <c r="UZZ2390" s="467"/>
      <c r="VAA2390" s="467"/>
      <c r="VAB2390" s="467"/>
      <c r="VAC2390" s="467"/>
      <c r="VAD2390" s="467"/>
      <c r="VAE2390" s="467"/>
      <c r="VAF2390" s="467"/>
      <c r="VAG2390" s="467"/>
      <c r="VAH2390" s="467"/>
      <c r="VAI2390" s="467"/>
      <c r="VAJ2390" s="467"/>
      <c r="VAK2390" s="467"/>
      <c r="VAL2390" s="467"/>
      <c r="VAM2390" s="467"/>
      <c r="VAN2390" s="467"/>
      <c r="VAO2390" s="467"/>
      <c r="VAP2390" s="467"/>
      <c r="VAQ2390" s="467"/>
      <c r="VAR2390" s="1055"/>
      <c r="VAS2390" s="695"/>
      <c r="VAT2390" s="696"/>
      <c r="VAU2390" s="696"/>
      <c r="VAV2390" s="697"/>
      <c r="VAW2390" s="697"/>
      <c r="VAX2390" s="473"/>
      <c r="VAY2390" s="470"/>
      <c r="VAZ2390" s="470"/>
      <c r="VBA2390" s="470"/>
      <c r="VBB2390" s="677"/>
      <c r="VBC2390" s="470"/>
      <c r="VBD2390" s="467"/>
      <c r="VBE2390" s="559"/>
      <c r="VBF2390" s="467"/>
      <c r="VBG2390" s="467"/>
      <c r="VBH2390" s="467"/>
      <c r="VBI2390" s="467"/>
      <c r="VBJ2390" s="467"/>
      <c r="VBK2390" s="467"/>
      <c r="VBL2390" s="467"/>
      <c r="VBM2390" s="467"/>
      <c r="VBN2390" s="467"/>
      <c r="VBO2390" s="467"/>
      <c r="VBP2390" s="467"/>
      <c r="VBQ2390" s="467"/>
      <c r="VBR2390" s="467"/>
      <c r="VBS2390" s="467"/>
      <c r="VBT2390" s="467"/>
      <c r="VBU2390" s="467"/>
      <c r="VBV2390" s="467"/>
      <c r="VBW2390" s="467"/>
      <c r="VBX2390" s="467"/>
      <c r="VBY2390" s="467"/>
      <c r="VBZ2390" s="467"/>
      <c r="VCA2390" s="467"/>
      <c r="VCB2390" s="1055"/>
      <c r="VCC2390" s="695"/>
      <c r="VCD2390" s="696"/>
      <c r="VCE2390" s="696"/>
      <c r="VCF2390" s="697"/>
      <c r="VCG2390" s="697"/>
      <c r="VCH2390" s="473"/>
      <c r="VCI2390" s="470"/>
      <c r="VCJ2390" s="470"/>
      <c r="VCK2390" s="470"/>
      <c r="VCL2390" s="677"/>
      <c r="VCM2390" s="470"/>
      <c r="VCN2390" s="467"/>
      <c r="VCO2390" s="559"/>
      <c r="VCP2390" s="467"/>
      <c r="VCQ2390" s="467"/>
      <c r="VCR2390" s="467"/>
      <c r="VCS2390" s="467"/>
      <c r="VCT2390" s="467"/>
      <c r="VCU2390" s="467"/>
      <c r="VCV2390" s="467"/>
      <c r="VCW2390" s="467"/>
      <c r="VCX2390" s="467"/>
      <c r="VCY2390" s="467"/>
      <c r="VCZ2390" s="467"/>
      <c r="VDA2390" s="467"/>
      <c r="VDB2390" s="467"/>
      <c r="VDC2390" s="467"/>
      <c r="VDD2390" s="467"/>
      <c r="VDE2390" s="467"/>
      <c r="VDF2390" s="467"/>
      <c r="VDG2390" s="467"/>
      <c r="VDH2390" s="467"/>
      <c r="VDI2390" s="467"/>
      <c r="VDJ2390" s="467"/>
      <c r="VDK2390" s="467"/>
      <c r="VDL2390" s="1055"/>
      <c r="VDM2390" s="695"/>
      <c r="VDN2390" s="696"/>
      <c r="VDO2390" s="696"/>
      <c r="VDP2390" s="697"/>
      <c r="VDQ2390" s="697"/>
      <c r="VDR2390" s="473"/>
      <c r="VDS2390" s="470"/>
      <c r="VDT2390" s="470"/>
      <c r="VDU2390" s="470"/>
      <c r="VDV2390" s="677"/>
      <c r="VDW2390" s="470"/>
      <c r="VDX2390" s="467"/>
      <c r="VDY2390" s="559"/>
      <c r="VDZ2390" s="467"/>
      <c r="VEA2390" s="467"/>
      <c r="VEB2390" s="467"/>
      <c r="VEC2390" s="467"/>
      <c r="VED2390" s="467"/>
      <c r="VEE2390" s="467"/>
      <c r="VEF2390" s="467"/>
      <c r="VEG2390" s="467"/>
      <c r="VEH2390" s="467"/>
      <c r="VEI2390" s="467"/>
      <c r="VEJ2390" s="467"/>
      <c r="VEK2390" s="467"/>
      <c r="VEL2390" s="467"/>
      <c r="VEM2390" s="467"/>
      <c r="VEN2390" s="467"/>
      <c r="VEO2390" s="467"/>
      <c r="VEP2390" s="467"/>
      <c r="VEQ2390" s="467"/>
      <c r="VER2390" s="467"/>
      <c r="VES2390" s="467"/>
      <c r="VET2390" s="467"/>
      <c r="VEU2390" s="467"/>
      <c r="VEV2390" s="1055"/>
      <c r="VEW2390" s="695"/>
      <c r="VEX2390" s="696"/>
      <c r="VEY2390" s="696"/>
      <c r="VEZ2390" s="697"/>
      <c r="VFA2390" s="697"/>
      <c r="VFB2390" s="473"/>
      <c r="VFC2390" s="470"/>
      <c r="VFD2390" s="470"/>
      <c r="VFE2390" s="470"/>
      <c r="VFF2390" s="677"/>
      <c r="VFG2390" s="470"/>
      <c r="VFH2390" s="467"/>
      <c r="VFI2390" s="559"/>
      <c r="VFJ2390" s="467"/>
      <c r="VFK2390" s="467"/>
      <c r="VFL2390" s="467"/>
      <c r="VFM2390" s="467"/>
      <c r="VFN2390" s="467"/>
      <c r="VFO2390" s="467"/>
      <c r="VFP2390" s="467"/>
      <c r="VFQ2390" s="467"/>
      <c r="VFR2390" s="467"/>
      <c r="VFS2390" s="467"/>
      <c r="VFT2390" s="467"/>
      <c r="VFU2390" s="467"/>
      <c r="VFV2390" s="467"/>
      <c r="VFW2390" s="467"/>
      <c r="VFX2390" s="467"/>
      <c r="VFY2390" s="467"/>
      <c r="VFZ2390" s="467"/>
      <c r="VGA2390" s="467"/>
      <c r="VGB2390" s="467"/>
      <c r="VGC2390" s="467"/>
      <c r="VGD2390" s="467"/>
      <c r="VGE2390" s="467"/>
      <c r="VGF2390" s="1055"/>
      <c r="VGG2390" s="695"/>
      <c r="VGH2390" s="696"/>
      <c r="VGI2390" s="696"/>
      <c r="VGJ2390" s="697"/>
      <c r="VGK2390" s="697"/>
      <c r="VGL2390" s="473"/>
      <c r="VGM2390" s="470"/>
      <c r="VGN2390" s="470"/>
      <c r="VGO2390" s="470"/>
      <c r="VGP2390" s="677"/>
      <c r="VGQ2390" s="470"/>
      <c r="VGR2390" s="467"/>
      <c r="VGS2390" s="559"/>
      <c r="VGT2390" s="467"/>
      <c r="VGU2390" s="467"/>
      <c r="VGV2390" s="467"/>
      <c r="VGW2390" s="467"/>
      <c r="VGX2390" s="467"/>
      <c r="VGY2390" s="467"/>
      <c r="VGZ2390" s="467"/>
      <c r="VHA2390" s="467"/>
      <c r="VHB2390" s="467"/>
      <c r="VHC2390" s="467"/>
      <c r="VHD2390" s="467"/>
      <c r="VHE2390" s="467"/>
      <c r="VHF2390" s="467"/>
      <c r="VHG2390" s="467"/>
      <c r="VHH2390" s="467"/>
      <c r="VHI2390" s="467"/>
      <c r="VHJ2390" s="467"/>
      <c r="VHK2390" s="467"/>
      <c r="VHL2390" s="467"/>
      <c r="VHM2390" s="467"/>
      <c r="VHN2390" s="467"/>
      <c r="VHO2390" s="467"/>
      <c r="VHP2390" s="1055"/>
      <c r="VHQ2390" s="695"/>
      <c r="VHR2390" s="696"/>
      <c r="VHS2390" s="696"/>
      <c r="VHT2390" s="697"/>
      <c r="VHU2390" s="697"/>
      <c r="VHV2390" s="473"/>
      <c r="VHW2390" s="470"/>
      <c r="VHX2390" s="470"/>
      <c r="VHY2390" s="470"/>
      <c r="VHZ2390" s="677"/>
      <c r="VIA2390" s="470"/>
      <c r="VIB2390" s="467"/>
      <c r="VIC2390" s="559"/>
      <c r="VID2390" s="467"/>
      <c r="VIE2390" s="467"/>
      <c r="VIF2390" s="467"/>
      <c r="VIG2390" s="467"/>
      <c r="VIH2390" s="467"/>
      <c r="VII2390" s="467"/>
      <c r="VIJ2390" s="467"/>
      <c r="VIK2390" s="467"/>
      <c r="VIL2390" s="467"/>
      <c r="VIM2390" s="467"/>
      <c r="VIN2390" s="467"/>
      <c r="VIO2390" s="467"/>
      <c r="VIP2390" s="467"/>
      <c r="VIQ2390" s="467"/>
      <c r="VIR2390" s="467"/>
      <c r="VIS2390" s="467"/>
      <c r="VIT2390" s="467"/>
      <c r="VIU2390" s="467"/>
      <c r="VIV2390" s="467"/>
      <c r="VIW2390" s="467"/>
      <c r="VIX2390" s="467"/>
      <c r="VIY2390" s="467"/>
      <c r="VIZ2390" s="1055"/>
      <c r="VJA2390" s="695"/>
      <c r="VJB2390" s="696"/>
      <c r="VJC2390" s="696"/>
      <c r="VJD2390" s="697"/>
      <c r="VJE2390" s="697"/>
      <c r="VJF2390" s="473"/>
      <c r="VJG2390" s="470"/>
      <c r="VJH2390" s="470"/>
      <c r="VJI2390" s="470"/>
      <c r="VJJ2390" s="677"/>
      <c r="VJK2390" s="470"/>
      <c r="VJL2390" s="467"/>
      <c r="VJM2390" s="559"/>
      <c r="VJN2390" s="467"/>
      <c r="VJO2390" s="467"/>
      <c r="VJP2390" s="467"/>
      <c r="VJQ2390" s="467"/>
      <c r="VJR2390" s="467"/>
      <c r="VJS2390" s="467"/>
      <c r="VJT2390" s="467"/>
      <c r="VJU2390" s="467"/>
      <c r="VJV2390" s="467"/>
      <c r="VJW2390" s="467"/>
      <c r="VJX2390" s="467"/>
      <c r="VJY2390" s="467"/>
      <c r="VJZ2390" s="467"/>
      <c r="VKA2390" s="467"/>
      <c r="VKB2390" s="467"/>
      <c r="VKC2390" s="467"/>
      <c r="VKD2390" s="467"/>
      <c r="VKE2390" s="467"/>
      <c r="VKF2390" s="467"/>
      <c r="VKG2390" s="467"/>
      <c r="VKH2390" s="467"/>
      <c r="VKI2390" s="467"/>
      <c r="VKJ2390" s="1055"/>
      <c r="VKK2390" s="695"/>
      <c r="VKL2390" s="696"/>
      <c r="VKM2390" s="696"/>
      <c r="VKN2390" s="697"/>
      <c r="VKO2390" s="697"/>
      <c r="VKP2390" s="473"/>
      <c r="VKQ2390" s="470"/>
      <c r="VKR2390" s="470"/>
      <c r="VKS2390" s="470"/>
      <c r="VKT2390" s="677"/>
      <c r="VKU2390" s="470"/>
      <c r="VKV2390" s="467"/>
      <c r="VKW2390" s="559"/>
      <c r="VKX2390" s="467"/>
      <c r="VKY2390" s="467"/>
      <c r="VKZ2390" s="467"/>
      <c r="VLA2390" s="467"/>
      <c r="VLB2390" s="467"/>
      <c r="VLC2390" s="467"/>
      <c r="VLD2390" s="467"/>
      <c r="VLE2390" s="467"/>
      <c r="VLF2390" s="467"/>
      <c r="VLG2390" s="467"/>
      <c r="VLH2390" s="467"/>
      <c r="VLI2390" s="467"/>
      <c r="VLJ2390" s="467"/>
      <c r="VLK2390" s="467"/>
      <c r="VLL2390" s="467"/>
      <c r="VLM2390" s="467"/>
      <c r="VLN2390" s="467"/>
      <c r="VLO2390" s="467"/>
      <c r="VLP2390" s="467"/>
      <c r="VLQ2390" s="467"/>
      <c r="VLR2390" s="467"/>
      <c r="VLS2390" s="467"/>
      <c r="VLT2390" s="1055"/>
      <c r="VLU2390" s="695"/>
      <c r="VLV2390" s="696"/>
      <c r="VLW2390" s="696"/>
      <c r="VLX2390" s="697"/>
      <c r="VLY2390" s="697"/>
      <c r="VLZ2390" s="473"/>
      <c r="VMA2390" s="470"/>
      <c r="VMB2390" s="470"/>
      <c r="VMC2390" s="470"/>
      <c r="VMD2390" s="677"/>
      <c r="VME2390" s="470"/>
      <c r="VMF2390" s="467"/>
      <c r="VMG2390" s="559"/>
      <c r="VMH2390" s="467"/>
      <c r="VMI2390" s="467"/>
      <c r="VMJ2390" s="467"/>
      <c r="VMK2390" s="467"/>
      <c r="VML2390" s="467"/>
      <c r="VMM2390" s="467"/>
      <c r="VMN2390" s="467"/>
      <c r="VMO2390" s="467"/>
      <c r="VMP2390" s="467"/>
      <c r="VMQ2390" s="467"/>
      <c r="VMR2390" s="467"/>
      <c r="VMS2390" s="467"/>
      <c r="VMT2390" s="467"/>
      <c r="VMU2390" s="467"/>
      <c r="VMV2390" s="467"/>
      <c r="VMW2390" s="467"/>
      <c r="VMX2390" s="467"/>
      <c r="VMY2390" s="467"/>
      <c r="VMZ2390" s="467"/>
      <c r="VNA2390" s="467"/>
      <c r="VNB2390" s="467"/>
      <c r="VNC2390" s="467"/>
      <c r="VND2390" s="1055"/>
      <c r="VNE2390" s="695"/>
      <c r="VNF2390" s="696"/>
      <c r="VNG2390" s="696"/>
      <c r="VNH2390" s="697"/>
      <c r="VNI2390" s="697"/>
      <c r="VNJ2390" s="473"/>
      <c r="VNK2390" s="470"/>
      <c r="VNL2390" s="470"/>
      <c r="VNM2390" s="470"/>
      <c r="VNN2390" s="677"/>
      <c r="VNO2390" s="470"/>
      <c r="VNP2390" s="467"/>
      <c r="VNQ2390" s="559"/>
      <c r="VNR2390" s="467"/>
      <c r="VNS2390" s="467"/>
      <c r="VNT2390" s="467"/>
      <c r="VNU2390" s="467"/>
      <c r="VNV2390" s="467"/>
      <c r="VNW2390" s="467"/>
      <c r="VNX2390" s="467"/>
      <c r="VNY2390" s="467"/>
      <c r="VNZ2390" s="467"/>
      <c r="VOA2390" s="467"/>
      <c r="VOB2390" s="467"/>
      <c r="VOC2390" s="467"/>
      <c r="VOD2390" s="467"/>
      <c r="VOE2390" s="467"/>
      <c r="VOF2390" s="467"/>
      <c r="VOG2390" s="467"/>
      <c r="VOH2390" s="467"/>
      <c r="VOI2390" s="467"/>
      <c r="VOJ2390" s="467"/>
      <c r="VOK2390" s="467"/>
      <c r="VOL2390" s="467"/>
      <c r="VOM2390" s="467"/>
      <c r="VON2390" s="1055"/>
      <c r="VOO2390" s="695"/>
      <c r="VOP2390" s="696"/>
      <c r="VOQ2390" s="696"/>
      <c r="VOR2390" s="697"/>
      <c r="VOS2390" s="697"/>
      <c r="VOT2390" s="473"/>
      <c r="VOU2390" s="470"/>
      <c r="VOV2390" s="470"/>
      <c r="VOW2390" s="470"/>
      <c r="VOX2390" s="677"/>
      <c r="VOY2390" s="470"/>
      <c r="VOZ2390" s="467"/>
      <c r="VPA2390" s="559"/>
      <c r="VPB2390" s="467"/>
      <c r="VPC2390" s="467"/>
      <c r="VPD2390" s="467"/>
      <c r="VPE2390" s="467"/>
      <c r="VPF2390" s="467"/>
      <c r="VPG2390" s="467"/>
      <c r="VPH2390" s="467"/>
      <c r="VPI2390" s="467"/>
      <c r="VPJ2390" s="467"/>
      <c r="VPK2390" s="467"/>
      <c r="VPL2390" s="467"/>
      <c r="VPM2390" s="467"/>
      <c r="VPN2390" s="467"/>
      <c r="VPO2390" s="467"/>
      <c r="VPP2390" s="467"/>
      <c r="VPQ2390" s="467"/>
      <c r="VPR2390" s="467"/>
      <c r="VPS2390" s="467"/>
      <c r="VPT2390" s="467"/>
      <c r="VPU2390" s="467"/>
      <c r="VPV2390" s="467"/>
      <c r="VPW2390" s="467"/>
      <c r="VPX2390" s="1055"/>
      <c r="VPY2390" s="695"/>
      <c r="VPZ2390" s="696"/>
      <c r="VQA2390" s="696"/>
      <c r="VQB2390" s="697"/>
      <c r="VQC2390" s="697"/>
      <c r="VQD2390" s="473"/>
      <c r="VQE2390" s="470"/>
      <c r="VQF2390" s="470"/>
      <c r="VQG2390" s="470"/>
      <c r="VQH2390" s="677"/>
      <c r="VQI2390" s="470"/>
      <c r="VQJ2390" s="467"/>
      <c r="VQK2390" s="559"/>
      <c r="VQL2390" s="467"/>
      <c r="VQM2390" s="467"/>
      <c r="VQN2390" s="467"/>
      <c r="VQO2390" s="467"/>
      <c r="VQP2390" s="467"/>
      <c r="VQQ2390" s="467"/>
      <c r="VQR2390" s="467"/>
      <c r="VQS2390" s="467"/>
      <c r="VQT2390" s="467"/>
      <c r="VQU2390" s="467"/>
      <c r="VQV2390" s="467"/>
      <c r="VQW2390" s="467"/>
      <c r="VQX2390" s="467"/>
      <c r="VQY2390" s="467"/>
      <c r="VQZ2390" s="467"/>
      <c r="VRA2390" s="467"/>
      <c r="VRB2390" s="467"/>
      <c r="VRC2390" s="467"/>
      <c r="VRD2390" s="467"/>
      <c r="VRE2390" s="467"/>
      <c r="VRF2390" s="467"/>
      <c r="VRG2390" s="467"/>
      <c r="VRH2390" s="1055"/>
      <c r="VRI2390" s="695"/>
      <c r="VRJ2390" s="696"/>
      <c r="VRK2390" s="696"/>
      <c r="VRL2390" s="697"/>
      <c r="VRM2390" s="697"/>
      <c r="VRN2390" s="473"/>
      <c r="VRO2390" s="470"/>
      <c r="VRP2390" s="470"/>
      <c r="VRQ2390" s="470"/>
      <c r="VRR2390" s="677"/>
      <c r="VRS2390" s="470"/>
      <c r="VRT2390" s="467"/>
      <c r="VRU2390" s="559"/>
      <c r="VRV2390" s="467"/>
      <c r="VRW2390" s="467"/>
      <c r="VRX2390" s="467"/>
      <c r="VRY2390" s="467"/>
      <c r="VRZ2390" s="467"/>
      <c r="VSA2390" s="467"/>
      <c r="VSB2390" s="467"/>
      <c r="VSC2390" s="467"/>
      <c r="VSD2390" s="467"/>
      <c r="VSE2390" s="467"/>
      <c r="VSF2390" s="467"/>
      <c r="VSG2390" s="467"/>
      <c r="VSH2390" s="467"/>
      <c r="VSI2390" s="467"/>
      <c r="VSJ2390" s="467"/>
      <c r="VSK2390" s="467"/>
      <c r="VSL2390" s="467"/>
      <c r="VSM2390" s="467"/>
      <c r="VSN2390" s="467"/>
      <c r="VSO2390" s="467"/>
      <c r="VSP2390" s="467"/>
      <c r="VSQ2390" s="467"/>
      <c r="VSR2390" s="1055"/>
      <c r="VSS2390" s="695"/>
      <c r="VST2390" s="696"/>
      <c r="VSU2390" s="696"/>
      <c r="VSV2390" s="697"/>
      <c r="VSW2390" s="697"/>
      <c r="VSX2390" s="473"/>
      <c r="VSY2390" s="470"/>
      <c r="VSZ2390" s="470"/>
      <c r="VTA2390" s="470"/>
      <c r="VTB2390" s="677"/>
      <c r="VTC2390" s="470"/>
      <c r="VTD2390" s="467"/>
      <c r="VTE2390" s="559"/>
      <c r="VTF2390" s="467"/>
      <c r="VTG2390" s="467"/>
      <c r="VTH2390" s="467"/>
      <c r="VTI2390" s="467"/>
      <c r="VTJ2390" s="467"/>
      <c r="VTK2390" s="467"/>
      <c r="VTL2390" s="467"/>
      <c r="VTM2390" s="467"/>
      <c r="VTN2390" s="467"/>
      <c r="VTO2390" s="467"/>
      <c r="VTP2390" s="467"/>
      <c r="VTQ2390" s="467"/>
      <c r="VTR2390" s="467"/>
      <c r="VTS2390" s="467"/>
      <c r="VTT2390" s="467"/>
      <c r="VTU2390" s="467"/>
      <c r="VTV2390" s="467"/>
      <c r="VTW2390" s="467"/>
      <c r="VTX2390" s="467"/>
      <c r="VTY2390" s="467"/>
      <c r="VTZ2390" s="467"/>
      <c r="VUA2390" s="467"/>
      <c r="VUB2390" s="1055"/>
      <c r="VUC2390" s="695"/>
      <c r="VUD2390" s="696"/>
      <c r="VUE2390" s="696"/>
      <c r="VUF2390" s="697"/>
      <c r="VUG2390" s="697"/>
      <c r="VUH2390" s="473"/>
      <c r="VUI2390" s="470"/>
      <c r="VUJ2390" s="470"/>
      <c r="VUK2390" s="470"/>
      <c r="VUL2390" s="677"/>
      <c r="VUM2390" s="470"/>
      <c r="VUN2390" s="467"/>
      <c r="VUO2390" s="559"/>
      <c r="VUP2390" s="467"/>
      <c r="VUQ2390" s="467"/>
      <c r="VUR2390" s="467"/>
      <c r="VUS2390" s="467"/>
      <c r="VUT2390" s="467"/>
      <c r="VUU2390" s="467"/>
      <c r="VUV2390" s="467"/>
      <c r="VUW2390" s="467"/>
      <c r="VUX2390" s="467"/>
      <c r="VUY2390" s="467"/>
      <c r="VUZ2390" s="467"/>
      <c r="VVA2390" s="467"/>
      <c r="VVB2390" s="467"/>
      <c r="VVC2390" s="467"/>
      <c r="VVD2390" s="467"/>
      <c r="VVE2390" s="467"/>
      <c r="VVF2390" s="467"/>
      <c r="VVG2390" s="467"/>
      <c r="VVH2390" s="467"/>
      <c r="VVI2390" s="467"/>
      <c r="VVJ2390" s="467"/>
      <c r="VVK2390" s="467"/>
      <c r="VVL2390" s="1055"/>
      <c r="VVM2390" s="695"/>
      <c r="VVN2390" s="696"/>
      <c r="VVO2390" s="696"/>
      <c r="VVP2390" s="697"/>
      <c r="VVQ2390" s="697"/>
      <c r="VVR2390" s="473"/>
      <c r="VVS2390" s="470"/>
      <c r="VVT2390" s="470"/>
      <c r="VVU2390" s="470"/>
      <c r="VVV2390" s="677"/>
      <c r="VVW2390" s="470"/>
      <c r="VVX2390" s="467"/>
      <c r="VVY2390" s="559"/>
      <c r="VVZ2390" s="467"/>
      <c r="VWA2390" s="467"/>
      <c r="VWB2390" s="467"/>
      <c r="VWC2390" s="467"/>
      <c r="VWD2390" s="467"/>
      <c r="VWE2390" s="467"/>
      <c r="VWF2390" s="467"/>
      <c r="VWG2390" s="467"/>
      <c r="VWH2390" s="467"/>
      <c r="VWI2390" s="467"/>
      <c r="VWJ2390" s="467"/>
      <c r="VWK2390" s="467"/>
      <c r="VWL2390" s="467"/>
      <c r="VWM2390" s="467"/>
      <c r="VWN2390" s="467"/>
      <c r="VWO2390" s="467"/>
      <c r="VWP2390" s="467"/>
      <c r="VWQ2390" s="467"/>
      <c r="VWR2390" s="467"/>
      <c r="VWS2390" s="467"/>
      <c r="VWT2390" s="467"/>
      <c r="VWU2390" s="467"/>
      <c r="VWV2390" s="1055"/>
      <c r="VWW2390" s="695"/>
      <c r="VWX2390" s="696"/>
      <c r="VWY2390" s="696"/>
      <c r="VWZ2390" s="697"/>
      <c r="VXA2390" s="697"/>
      <c r="VXB2390" s="473"/>
      <c r="VXC2390" s="470"/>
      <c r="VXD2390" s="470"/>
      <c r="VXE2390" s="470"/>
      <c r="VXF2390" s="677"/>
      <c r="VXG2390" s="470"/>
      <c r="VXH2390" s="467"/>
      <c r="VXI2390" s="559"/>
      <c r="VXJ2390" s="467"/>
      <c r="VXK2390" s="467"/>
      <c r="VXL2390" s="467"/>
      <c r="VXM2390" s="467"/>
      <c r="VXN2390" s="467"/>
      <c r="VXO2390" s="467"/>
      <c r="VXP2390" s="467"/>
      <c r="VXQ2390" s="467"/>
      <c r="VXR2390" s="467"/>
      <c r="VXS2390" s="467"/>
      <c r="VXT2390" s="467"/>
      <c r="VXU2390" s="467"/>
      <c r="VXV2390" s="467"/>
      <c r="VXW2390" s="467"/>
      <c r="VXX2390" s="467"/>
      <c r="VXY2390" s="467"/>
      <c r="VXZ2390" s="467"/>
      <c r="VYA2390" s="467"/>
      <c r="VYB2390" s="467"/>
      <c r="VYC2390" s="467"/>
      <c r="VYD2390" s="467"/>
      <c r="VYE2390" s="467"/>
      <c r="VYF2390" s="1055"/>
      <c r="VYG2390" s="695"/>
      <c r="VYH2390" s="696"/>
      <c r="VYI2390" s="696"/>
      <c r="VYJ2390" s="697"/>
      <c r="VYK2390" s="697"/>
      <c r="VYL2390" s="473"/>
      <c r="VYM2390" s="470"/>
      <c r="VYN2390" s="470"/>
      <c r="VYO2390" s="470"/>
      <c r="VYP2390" s="677"/>
      <c r="VYQ2390" s="470"/>
      <c r="VYR2390" s="467"/>
      <c r="VYS2390" s="559"/>
      <c r="VYT2390" s="467"/>
      <c r="VYU2390" s="467"/>
      <c r="VYV2390" s="467"/>
      <c r="VYW2390" s="467"/>
      <c r="VYX2390" s="467"/>
      <c r="VYY2390" s="467"/>
      <c r="VYZ2390" s="467"/>
      <c r="VZA2390" s="467"/>
      <c r="VZB2390" s="467"/>
      <c r="VZC2390" s="467"/>
      <c r="VZD2390" s="467"/>
      <c r="VZE2390" s="467"/>
      <c r="VZF2390" s="467"/>
      <c r="VZG2390" s="467"/>
      <c r="VZH2390" s="467"/>
      <c r="VZI2390" s="467"/>
      <c r="VZJ2390" s="467"/>
      <c r="VZK2390" s="467"/>
      <c r="VZL2390" s="467"/>
      <c r="VZM2390" s="467"/>
      <c r="VZN2390" s="467"/>
      <c r="VZO2390" s="467"/>
      <c r="VZP2390" s="1055"/>
      <c r="VZQ2390" s="695"/>
      <c r="VZR2390" s="696"/>
      <c r="VZS2390" s="696"/>
      <c r="VZT2390" s="697"/>
      <c r="VZU2390" s="697"/>
      <c r="VZV2390" s="473"/>
      <c r="VZW2390" s="470"/>
      <c r="VZX2390" s="470"/>
      <c r="VZY2390" s="470"/>
      <c r="VZZ2390" s="677"/>
      <c r="WAA2390" s="470"/>
      <c r="WAB2390" s="467"/>
      <c r="WAC2390" s="559"/>
      <c r="WAD2390" s="467"/>
      <c r="WAE2390" s="467"/>
      <c r="WAF2390" s="467"/>
      <c r="WAG2390" s="467"/>
      <c r="WAH2390" s="467"/>
      <c r="WAI2390" s="467"/>
      <c r="WAJ2390" s="467"/>
      <c r="WAK2390" s="467"/>
      <c r="WAL2390" s="467"/>
      <c r="WAM2390" s="467"/>
      <c r="WAN2390" s="467"/>
      <c r="WAO2390" s="467"/>
      <c r="WAP2390" s="467"/>
      <c r="WAQ2390" s="467"/>
      <c r="WAR2390" s="467"/>
      <c r="WAS2390" s="467"/>
      <c r="WAT2390" s="467"/>
      <c r="WAU2390" s="467"/>
      <c r="WAV2390" s="467"/>
      <c r="WAW2390" s="467"/>
      <c r="WAX2390" s="467"/>
      <c r="WAY2390" s="467"/>
      <c r="WAZ2390" s="1055"/>
      <c r="WBA2390" s="695"/>
      <c r="WBB2390" s="696"/>
      <c r="WBC2390" s="696"/>
      <c r="WBD2390" s="697"/>
      <c r="WBE2390" s="697"/>
      <c r="WBF2390" s="473"/>
      <c r="WBG2390" s="470"/>
      <c r="WBH2390" s="470"/>
      <c r="WBI2390" s="470"/>
      <c r="WBJ2390" s="677"/>
      <c r="WBK2390" s="470"/>
      <c r="WBL2390" s="467"/>
      <c r="WBM2390" s="559"/>
      <c r="WBN2390" s="467"/>
      <c r="WBO2390" s="467"/>
      <c r="WBP2390" s="467"/>
      <c r="WBQ2390" s="467"/>
      <c r="WBR2390" s="467"/>
      <c r="WBS2390" s="467"/>
      <c r="WBT2390" s="467"/>
      <c r="WBU2390" s="467"/>
      <c r="WBV2390" s="467"/>
      <c r="WBW2390" s="467"/>
      <c r="WBX2390" s="467"/>
      <c r="WBY2390" s="467"/>
      <c r="WBZ2390" s="467"/>
      <c r="WCA2390" s="467"/>
      <c r="WCB2390" s="467"/>
      <c r="WCC2390" s="467"/>
      <c r="WCD2390" s="467"/>
      <c r="WCE2390" s="467"/>
      <c r="WCF2390" s="467"/>
      <c r="WCG2390" s="467"/>
      <c r="WCH2390" s="467"/>
      <c r="WCI2390" s="467"/>
      <c r="WCJ2390" s="1055"/>
      <c r="WCK2390" s="695"/>
      <c r="WCL2390" s="696"/>
      <c r="WCM2390" s="696"/>
      <c r="WCN2390" s="697"/>
      <c r="WCO2390" s="697"/>
      <c r="WCP2390" s="473"/>
      <c r="WCQ2390" s="470"/>
      <c r="WCR2390" s="470"/>
      <c r="WCS2390" s="470"/>
      <c r="WCT2390" s="677"/>
      <c r="WCU2390" s="470"/>
      <c r="WCV2390" s="467"/>
      <c r="WCW2390" s="559"/>
      <c r="WCX2390" s="467"/>
      <c r="WCY2390" s="467"/>
      <c r="WCZ2390" s="467"/>
      <c r="WDA2390" s="467"/>
      <c r="WDB2390" s="467"/>
      <c r="WDC2390" s="467"/>
      <c r="WDD2390" s="467"/>
      <c r="WDE2390" s="467"/>
      <c r="WDF2390" s="467"/>
      <c r="WDG2390" s="467"/>
      <c r="WDH2390" s="467"/>
      <c r="WDI2390" s="467"/>
      <c r="WDJ2390" s="467"/>
      <c r="WDK2390" s="467"/>
      <c r="WDL2390" s="467"/>
      <c r="WDM2390" s="467"/>
      <c r="WDN2390" s="467"/>
      <c r="WDO2390" s="467"/>
      <c r="WDP2390" s="467"/>
      <c r="WDQ2390" s="467"/>
      <c r="WDR2390" s="467"/>
      <c r="WDS2390" s="467"/>
      <c r="WDT2390" s="1055"/>
      <c r="WDU2390" s="695"/>
      <c r="WDV2390" s="696"/>
      <c r="WDW2390" s="696"/>
      <c r="WDX2390" s="697"/>
      <c r="WDY2390" s="697"/>
      <c r="WDZ2390" s="473"/>
      <c r="WEA2390" s="470"/>
      <c r="WEB2390" s="470"/>
      <c r="WEC2390" s="470"/>
      <c r="WED2390" s="677"/>
      <c r="WEE2390" s="470"/>
      <c r="WEF2390" s="467"/>
      <c r="WEG2390" s="559"/>
      <c r="WEH2390" s="467"/>
      <c r="WEI2390" s="467"/>
      <c r="WEJ2390" s="467"/>
      <c r="WEK2390" s="467"/>
      <c r="WEL2390" s="467"/>
      <c r="WEM2390" s="467"/>
      <c r="WEN2390" s="467"/>
      <c r="WEO2390" s="467"/>
      <c r="WEP2390" s="467"/>
      <c r="WEQ2390" s="467"/>
      <c r="WER2390" s="467"/>
      <c r="WES2390" s="467"/>
      <c r="WET2390" s="467"/>
      <c r="WEU2390" s="467"/>
      <c r="WEV2390" s="467"/>
      <c r="WEW2390" s="467"/>
      <c r="WEX2390" s="467"/>
      <c r="WEY2390" s="467"/>
      <c r="WEZ2390" s="467"/>
      <c r="WFA2390" s="467"/>
      <c r="WFB2390" s="467"/>
      <c r="WFC2390" s="467"/>
      <c r="WFD2390" s="1055"/>
      <c r="WFE2390" s="695"/>
      <c r="WFF2390" s="696"/>
      <c r="WFG2390" s="696"/>
      <c r="WFH2390" s="697"/>
      <c r="WFI2390" s="697"/>
      <c r="WFJ2390" s="473"/>
      <c r="WFK2390" s="470"/>
      <c r="WFL2390" s="470"/>
      <c r="WFM2390" s="470"/>
      <c r="WFN2390" s="677"/>
      <c r="WFO2390" s="470"/>
      <c r="WFP2390" s="467"/>
      <c r="WFQ2390" s="559"/>
      <c r="WFR2390" s="467"/>
      <c r="WFS2390" s="467"/>
      <c r="WFT2390" s="467"/>
      <c r="WFU2390" s="467"/>
      <c r="WFV2390" s="467"/>
      <c r="WFW2390" s="467"/>
      <c r="WFX2390" s="467"/>
      <c r="WFY2390" s="467"/>
      <c r="WFZ2390" s="467"/>
      <c r="WGA2390" s="467"/>
      <c r="WGB2390" s="467"/>
      <c r="WGC2390" s="467"/>
      <c r="WGD2390" s="467"/>
      <c r="WGE2390" s="467"/>
      <c r="WGF2390" s="467"/>
      <c r="WGG2390" s="467"/>
      <c r="WGH2390" s="467"/>
      <c r="WGI2390" s="467"/>
      <c r="WGJ2390" s="467"/>
      <c r="WGK2390" s="467"/>
      <c r="WGL2390" s="467"/>
      <c r="WGM2390" s="467"/>
      <c r="WGN2390" s="1055"/>
      <c r="WGO2390" s="695"/>
      <c r="WGP2390" s="696"/>
      <c r="WGQ2390" s="696"/>
      <c r="WGR2390" s="697"/>
      <c r="WGS2390" s="697"/>
      <c r="WGT2390" s="473"/>
      <c r="WGU2390" s="470"/>
      <c r="WGV2390" s="470"/>
      <c r="WGW2390" s="470"/>
      <c r="WGX2390" s="677"/>
      <c r="WGY2390" s="470"/>
      <c r="WGZ2390" s="467"/>
      <c r="WHA2390" s="559"/>
      <c r="WHB2390" s="467"/>
      <c r="WHC2390" s="467"/>
      <c r="WHD2390" s="467"/>
      <c r="WHE2390" s="467"/>
      <c r="WHF2390" s="467"/>
      <c r="WHG2390" s="467"/>
      <c r="WHH2390" s="467"/>
      <c r="WHI2390" s="467"/>
      <c r="WHJ2390" s="467"/>
      <c r="WHK2390" s="467"/>
      <c r="WHL2390" s="467"/>
      <c r="WHM2390" s="467"/>
      <c r="WHN2390" s="467"/>
      <c r="WHO2390" s="467"/>
      <c r="WHP2390" s="467"/>
      <c r="WHQ2390" s="467"/>
      <c r="WHR2390" s="467"/>
      <c r="WHS2390" s="467"/>
      <c r="WHT2390" s="467"/>
      <c r="WHU2390" s="467"/>
      <c r="WHV2390" s="467"/>
      <c r="WHW2390" s="467"/>
      <c r="WHX2390" s="1055"/>
      <c r="WHY2390" s="695"/>
      <c r="WHZ2390" s="696"/>
      <c r="WIA2390" s="696"/>
      <c r="WIB2390" s="697"/>
      <c r="WIC2390" s="697"/>
      <c r="WID2390" s="473"/>
      <c r="WIE2390" s="470"/>
      <c r="WIF2390" s="470"/>
      <c r="WIG2390" s="470"/>
      <c r="WIH2390" s="677"/>
      <c r="WII2390" s="470"/>
      <c r="WIJ2390" s="467"/>
      <c r="WIK2390" s="559"/>
      <c r="WIL2390" s="467"/>
      <c r="WIM2390" s="467"/>
      <c r="WIN2390" s="467"/>
      <c r="WIO2390" s="467"/>
      <c r="WIP2390" s="467"/>
      <c r="WIQ2390" s="467"/>
      <c r="WIR2390" s="467"/>
      <c r="WIS2390" s="467"/>
      <c r="WIT2390" s="467"/>
      <c r="WIU2390" s="467"/>
      <c r="WIV2390" s="467"/>
      <c r="WIW2390" s="467"/>
      <c r="WIX2390" s="467"/>
      <c r="WIY2390" s="467"/>
      <c r="WIZ2390" s="467"/>
      <c r="WJA2390" s="467"/>
      <c r="WJB2390" s="467"/>
      <c r="WJC2390" s="467"/>
      <c r="WJD2390" s="467"/>
      <c r="WJE2390" s="467"/>
      <c r="WJF2390" s="467"/>
      <c r="WJG2390" s="467"/>
      <c r="WJH2390" s="1055"/>
      <c r="WJI2390" s="695"/>
      <c r="WJJ2390" s="696"/>
      <c r="WJK2390" s="696"/>
      <c r="WJL2390" s="697"/>
      <c r="WJM2390" s="697"/>
      <c r="WJN2390" s="473"/>
      <c r="WJO2390" s="470"/>
      <c r="WJP2390" s="470"/>
      <c r="WJQ2390" s="470"/>
      <c r="WJR2390" s="677"/>
      <c r="WJS2390" s="470"/>
      <c r="WJT2390" s="467"/>
      <c r="WJU2390" s="559"/>
      <c r="WJV2390" s="467"/>
      <c r="WJW2390" s="467"/>
      <c r="WJX2390" s="467"/>
      <c r="WJY2390" s="467"/>
      <c r="WJZ2390" s="467"/>
      <c r="WKA2390" s="467"/>
      <c r="WKB2390" s="467"/>
      <c r="WKC2390" s="467"/>
      <c r="WKD2390" s="467"/>
      <c r="WKE2390" s="467"/>
      <c r="WKF2390" s="467"/>
      <c r="WKG2390" s="467"/>
      <c r="WKH2390" s="467"/>
      <c r="WKI2390" s="467"/>
      <c r="WKJ2390" s="467"/>
      <c r="WKK2390" s="467"/>
      <c r="WKL2390" s="467"/>
      <c r="WKM2390" s="467"/>
      <c r="WKN2390" s="467"/>
      <c r="WKO2390" s="467"/>
      <c r="WKP2390" s="467"/>
      <c r="WKQ2390" s="467"/>
      <c r="WKR2390" s="1055"/>
      <c r="WKS2390" s="695"/>
      <c r="WKT2390" s="696"/>
      <c r="WKU2390" s="696"/>
      <c r="WKV2390" s="697"/>
      <c r="WKW2390" s="697"/>
      <c r="WKX2390" s="473"/>
      <c r="WKY2390" s="470"/>
      <c r="WKZ2390" s="470"/>
      <c r="WLA2390" s="470"/>
      <c r="WLB2390" s="677"/>
      <c r="WLC2390" s="470"/>
      <c r="WLD2390" s="467"/>
      <c r="WLE2390" s="559"/>
      <c r="WLF2390" s="467"/>
      <c r="WLG2390" s="467"/>
      <c r="WLH2390" s="467"/>
      <c r="WLI2390" s="467"/>
      <c r="WLJ2390" s="467"/>
      <c r="WLK2390" s="467"/>
      <c r="WLL2390" s="467"/>
      <c r="WLM2390" s="467"/>
      <c r="WLN2390" s="467"/>
      <c r="WLO2390" s="467"/>
      <c r="WLP2390" s="467"/>
      <c r="WLQ2390" s="467"/>
      <c r="WLR2390" s="467"/>
      <c r="WLS2390" s="467"/>
      <c r="WLT2390" s="467"/>
      <c r="WLU2390" s="467"/>
      <c r="WLV2390" s="467"/>
      <c r="WLW2390" s="467"/>
      <c r="WLX2390" s="467"/>
      <c r="WLY2390" s="467"/>
      <c r="WLZ2390" s="467"/>
      <c r="WMA2390" s="467"/>
      <c r="WMB2390" s="1055"/>
      <c r="WMC2390" s="695"/>
      <c r="WMD2390" s="696"/>
      <c r="WME2390" s="696"/>
      <c r="WMF2390" s="697"/>
      <c r="WMG2390" s="697"/>
      <c r="WMH2390" s="473"/>
      <c r="WMI2390" s="470"/>
      <c r="WMJ2390" s="470"/>
      <c r="WMK2390" s="470"/>
      <c r="WML2390" s="677"/>
      <c r="WMM2390" s="470"/>
      <c r="WMN2390" s="467"/>
      <c r="WMO2390" s="559"/>
      <c r="WMP2390" s="467"/>
      <c r="WMQ2390" s="467"/>
      <c r="WMR2390" s="467"/>
      <c r="WMS2390" s="467"/>
      <c r="WMT2390" s="467"/>
      <c r="WMU2390" s="467"/>
      <c r="WMV2390" s="467"/>
      <c r="WMW2390" s="467"/>
      <c r="WMX2390" s="467"/>
      <c r="WMY2390" s="467"/>
      <c r="WMZ2390" s="467"/>
      <c r="WNA2390" s="467"/>
      <c r="WNB2390" s="467"/>
      <c r="WNC2390" s="467"/>
      <c r="WND2390" s="467"/>
      <c r="WNE2390" s="467"/>
      <c r="WNF2390" s="467"/>
      <c r="WNG2390" s="467"/>
      <c r="WNH2390" s="467"/>
      <c r="WNI2390" s="467"/>
      <c r="WNJ2390" s="467"/>
      <c r="WNK2390" s="467"/>
      <c r="WNL2390" s="1055"/>
      <c r="WNM2390" s="695"/>
      <c r="WNN2390" s="696"/>
      <c r="WNO2390" s="696"/>
      <c r="WNP2390" s="697"/>
      <c r="WNQ2390" s="697"/>
      <c r="WNR2390" s="473"/>
      <c r="WNS2390" s="470"/>
      <c r="WNT2390" s="470"/>
      <c r="WNU2390" s="470"/>
      <c r="WNV2390" s="677"/>
      <c r="WNW2390" s="470"/>
      <c r="WNX2390" s="467"/>
      <c r="WNY2390" s="559"/>
      <c r="WNZ2390" s="467"/>
      <c r="WOA2390" s="467"/>
      <c r="WOB2390" s="467"/>
      <c r="WOC2390" s="467"/>
      <c r="WOD2390" s="467"/>
      <c r="WOE2390" s="467"/>
      <c r="WOF2390" s="467"/>
      <c r="WOG2390" s="467"/>
      <c r="WOH2390" s="467"/>
      <c r="WOI2390" s="467"/>
      <c r="WOJ2390" s="467"/>
      <c r="WOK2390" s="467"/>
      <c r="WOL2390" s="467"/>
      <c r="WOM2390" s="467"/>
      <c r="WON2390" s="467"/>
      <c r="WOO2390" s="467"/>
      <c r="WOP2390" s="467"/>
      <c r="WOQ2390" s="467"/>
      <c r="WOR2390" s="467"/>
      <c r="WOS2390" s="467"/>
      <c r="WOT2390" s="467"/>
      <c r="WOU2390" s="467"/>
      <c r="WOV2390" s="1055"/>
      <c r="WOW2390" s="695"/>
      <c r="WOX2390" s="696"/>
      <c r="WOY2390" s="696"/>
      <c r="WOZ2390" s="697"/>
      <c r="WPA2390" s="697"/>
      <c r="WPB2390" s="473"/>
      <c r="WPC2390" s="470"/>
      <c r="WPD2390" s="470"/>
      <c r="WPE2390" s="470"/>
      <c r="WPF2390" s="677"/>
      <c r="WPG2390" s="470"/>
      <c r="WPH2390" s="467"/>
      <c r="WPI2390" s="559"/>
      <c r="WPJ2390" s="467"/>
      <c r="WPK2390" s="467"/>
      <c r="WPL2390" s="467"/>
      <c r="WPM2390" s="467"/>
      <c r="WPN2390" s="467"/>
      <c r="WPO2390" s="467"/>
      <c r="WPP2390" s="467"/>
      <c r="WPQ2390" s="467"/>
      <c r="WPR2390" s="467"/>
      <c r="WPS2390" s="467"/>
      <c r="WPT2390" s="467"/>
      <c r="WPU2390" s="467"/>
      <c r="WPV2390" s="467"/>
      <c r="WPW2390" s="467"/>
      <c r="WPX2390" s="467"/>
      <c r="WPY2390" s="467"/>
      <c r="WPZ2390" s="467"/>
      <c r="WQA2390" s="467"/>
      <c r="WQB2390" s="467"/>
      <c r="WQC2390" s="467"/>
      <c r="WQD2390" s="467"/>
      <c r="WQE2390" s="467"/>
      <c r="WQF2390" s="1055"/>
      <c r="WQG2390" s="695"/>
      <c r="WQH2390" s="696"/>
      <c r="WQI2390" s="696"/>
      <c r="WQJ2390" s="697"/>
      <c r="WQK2390" s="697"/>
      <c r="WQL2390" s="473"/>
      <c r="WQM2390" s="470"/>
      <c r="WQN2390" s="470"/>
      <c r="WQO2390" s="470"/>
      <c r="WQP2390" s="677"/>
      <c r="WQQ2390" s="470"/>
      <c r="WQR2390" s="467"/>
      <c r="WQS2390" s="559"/>
      <c r="WQT2390" s="467"/>
      <c r="WQU2390" s="467"/>
      <c r="WQV2390" s="467"/>
      <c r="WQW2390" s="467"/>
      <c r="WQX2390" s="467"/>
      <c r="WQY2390" s="467"/>
      <c r="WQZ2390" s="467"/>
      <c r="WRA2390" s="467"/>
      <c r="WRB2390" s="467"/>
      <c r="WRC2390" s="467"/>
      <c r="WRD2390" s="467"/>
      <c r="WRE2390" s="467"/>
      <c r="WRF2390" s="467"/>
      <c r="WRG2390" s="467"/>
      <c r="WRH2390" s="467"/>
      <c r="WRI2390" s="467"/>
      <c r="WRJ2390" s="467"/>
      <c r="WRK2390" s="467"/>
      <c r="WRL2390" s="467"/>
      <c r="WRM2390" s="467"/>
      <c r="WRN2390" s="467"/>
      <c r="WRO2390" s="467"/>
      <c r="WRP2390" s="1055"/>
      <c r="WRQ2390" s="695"/>
      <c r="WRR2390" s="696"/>
      <c r="WRS2390" s="696"/>
      <c r="WRT2390" s="697"/>
      <c r="WRU2390" s="697"/>
      <c r="WRV2390" s="473"/>
      <c r="WRW2390" s="470"/>
      <c r="WRX2390" s="470"/>
      <c r="WRY2390" s="470"/>
      <c r="WRZ2390" s="677"/>
      <c r="WSA2390" s="470"/>
      <c r="WSB2390" s="467"/>
      <c r="WSC2390" s="559"/>
      <c r="WSD2390" s="467"/>
      <c r="WSE2390" s="467"/>
      <c r="WSF2390" s="467"/>
      <c r="WSG2390" s="467"/>
      <c r="WSH2390" s="467"/>
      <c r="WSI2390" s="467"/>
      <c r="WSJ2390" s="467"/>
      <c r="WSK2390" s="467"/>
      <c r="WSL2390" s="467"/>
      <c r="WSM2390" s="467"/>
      <c r="WSN2390" s="467"/>
      <c r="WSO2390" s="467"/>
      <c r="WSP2390" s="467"/>
      <c r="WSQ2390" s="467"/>
      <c r="WSR2390" s="467"/>
      <c r="WSS2390" s="467"/>
      <c r="WST2390" s="467"/>
      <c r="WSU2390" s="467"/>
      <c r="WSV2390" s="467"/>
      <c r="WSW2390" s="467"/>
      <c r="WSX2390" s="467"/>
      <c r="WSY2390" s="467"/>
      <c r="WSZ2390" s="1055"/>
      <c r="WTA2390" s="695"/>
      <c r="WTB2390" s="696"/>
      <c r="WTC2390" s="696"/>
      <c r="WTD2390" s="697"/>
      <c r="WTE2390" s="697"/>
      <c r="WTF2390" s="473"/>
      <c r="WTG2390" s="470"/>
      <c r="WTH2390" s="470"/>
      <c r="WTI2390" s="470"/>
      <c r="WTJ2390" s="677"/>
      <c r="WTK2390" s="470"/>
      <c r="WTL2390" s="467"/>
      <c r="WTM2390" s="559"/>
      <c r="WTN2390" s="467"/>
      <c r="WTO2390" s="467"/>
      <c r="WTP2390" s="467"/>
      <c r="WTQ2390" s="467"/>
      <c r="WTR2390" s="467"/>
      <c r="WTS2390" s="467"/>
      <c r="WTT2390" s="467"/>
      <c r="WTU2390" s="467"/>
      <c r="WTV2390" s="467"/>
      <c r="WTW2390" s="467"/>
      <c r="WTX2390" s="467"/>
      <c r="WTY2390" s="467"/>
      <c r="WTZ2390" s="467"/>
      <c r="WUA2390" s="467"/>
      <c r="WUB2390" s="467"/>
      <c r="WUC2390" s="467"/>
      <c r="WUD2390" s="467"/>
      <c r="WUE2390" s="467"/>
      <c r="WUF2390" s="467"/>
      <c r="WUG2390" s="467"/>
      <c r="WUH2390" s="467"/>
      <c r="WUI2390" s="467"/>
      <c r="WUJ2390" s="1055"/>
      <c r="WUK2390" s="695"/>
      <c r="WUL2390" s="696"/>
      <c r="WUM2390" s="696"/>
      <c r="WUN2390" s="697"/>
      <c r="WUO2390" s="697"/>
      <c r="WUP2390" s="473"/>
      <c r="WUQ2390" s="470"/>
      <c r="WUR2390" s="470"/>
      <c r="WUS2390" s="470"/>
      <c r="WUT2390" s="677"/>
      <c r="WUU2390" s="470"/>
      <c r="WUV2390" s="467"/>
      <c r="WUW2390" s="559"/>
      <c r="WUX2390" s="467"/>
      <c r="WUY2390" s="467"/>
      <c r="WUZ2390" s="467"/>
      <c r="WVA2390" s="467"/>
      <c r="WVB2390" s="467"/>
      <c r="WVC2390" s="467"/>
      <c r="WVD2390" s="467"/>
      <c r="WVE2390" s="467"/>
      <c r="WVF2390" s="467"/>
      <c r="WVG2390" s="467"/>
      <c r="WVH2390" s="467"/>
      <c r="WVI2390" s="467"/>
      <c r="WVJ2390" s="467"/>
      <c r="WVK2390" s="467"/>
      <c r="WVL2390" s="467"/>
      <c r="WVM2390" s="467"/>
      <c r="WVN2390" s="467"/>
      <c r="WVO2390" s="467"/>
      <c r="WVP2390" s="467"/>
      <c r="WVQ2390" s="467"/>
      <c r="WVR2390" s="467"/>
      <c r="WVS2390" s="467"/>
      <c r="WVT2390" s="1055"/>
      <c r="WVU2390" s="695"/>
      <c r="WVV2390" s="696"/>
      <c r="WVW2390" s="696"/>
      <c r="WVX2390" s="697"/>
      <c r="WVY2390" s="697"/>
      <c r="WVZ2390" s="473"/>
      <c r="WWA2390" s="470"/>
      <c r="WWB2390" s="470"/>
      <c r="WWC2390" s="470"/>
      <c r="WWD2390" s="677"/>
      <c r="WWE2390" s="470"/>
      <c r="WWF2390" s="467"/>
      <c r="WWG2390" s="559"/>
      <c r="WWH2390" s="467"/>
      <c r="WWI2390" s="467"/>
      <c r="WWJ2390" s="467"/>
      <c r="WWK2390" s="467"/>
      <c r="WWL2390" s="467"/>
      <c r="WWM2390" s="467"/>
      <c r="WWN2390" s="467"/>
      <c r="WWO2390" s="467"/>
      <c r="WWP2390" s="467"/>
      <c r="WWQ2390" s="467"/>
      <c r="WWR2390" s="467"/>
      <c r="WWS2390" s="467"/>
      <c r="WWT2390" s="467"/>
      <c r="WWU2390" s="467"/>
      <c r="WWV2390" s="467"/>
      <c r="WWW2390" s="467"/>
      <c r="WWX2390" s="467"/>
      <c r="WWY2390" s="467"/>
      <c r="WWZ2390" s="467"/>
      <c r="WXA2390" s="467"/>
      <c r="WXB2390" s="467"/>
      <c r="WXC2390" s="467"/>
      <c r="WXD2390" s="1055"/>
      <c r="WXE2390" s="695"/>
      <c r="WXF2390" s="696"/>
      <c r="WXG2390" s="696"/>
      <c r="WXH2390" s="697"/>
      <c r="WXI2390" s="697"/>
      <c r="WXJ2390" s="473"/>
      <c r="WXK2390" s="470"/>
      <c r="WXL2390" s="470"/>
      <c r="WXM2390" s="470"/>
      <c r="WXN2390" s="677"/>
      <c r="WXO2390" s="470"/>
      <c r="WXP2390" s="467"/>
      <c r="WXQ2390" s="559"/>
      <c r="WXR2390" s="467"/>
      <c r="WXS2390" s="467"/>
      <c r="WXT2390" s="467"/>
      <c r="WXU2390" s="467"/>
      <c r="WXV2390" s="467"/>
      <c r="WXW2390" s="467"/>
      <c r="WXX2390" s="467"/>
      <c r="WXY2390" s="467"/>
      <c r="WXZ2390" s="467"/>
      <c r="WYA2390" s="467"/>
      <c r="WYB2390" s="467"/>
      <c r="WYC2390" s="467"/>
      <c r="WYD2390" s="467"/>
      <c r="WYE2390" s="467"/>
      <c r="WYF2390" s="467"/>
      <c r="WYG2390" s="467"/>
      <c r="WYH2390" s="467"/>
      <c r="WYI2390" s="467"/>
      <c r="WYJ2390" s="467"/>
      <c r="WYK2390" s="467"/>
      <c r="WYL2390" s="467"/>
      <c r="WYM2390" s="467"/>
      <c r="WYN2390" s="1055"/>
      <c r="WYO2390" s="695"/>
      <c r="WYP2390" s="696"/>
      <c r="WYQ2390" s="696"/>
      <c r="WYR2390" s="697"/>
      <c r="WYS2390" s="697"/>
      <c r="WYT2390" s="473"/>
      <c r="WYU2390" s="470"/>
      <c r="WYV2390" s="470"/>
      <c r="WYW2390" s="470"/>
      <c r="WYX2390" s="677"/>
      <c r="WYY2390" s="470"/>
      <c r="WYZ2390" s="467"/>
      <c r="WZA2390" s="559"/>
      <c r="WZB2390" s="467"/>
      <c r="WZC2390" s="467"/>
      <c r="WZD2390" s="467"/>
      <c r="WZE2390" s="467"/>
      <c r="WZF2390" s="467"/>
      <c r="WZG2390" s="467"/>
      <c r="WZH2390" s="467"/>
      <c r="WZI2390" s="467"/>
      <c r="WZJ2390" s="467"/>
      <c r="WZK2390" s="467"/>
      <c r="WZL2390" s="467"/>
      <c r="WZM2390" s="467"/>
      <c r="WZN2390" s="467"/>
      <c r="WZO2390" s="467"/>
      <c r="WZP2390" s="467"/>
      <c r="WZQ2390" s="467"/>
      <c r="WZR2390" s="467"/>
      <c r="WZS2390" s="467"/>
      <c r="WZT2390" s="467"/>
      <c r="WZU2390" s="467"/>
      <c r="WZV2390" s="467"/>
      <c r="WZW2390" s="467"/>
      <c r="WZX2390" s="1055"/>
      <c r="WZY2390" s="695"/>
      <c r="WZZ2390" s="696"/>
      <c r="XAA2390" s="696"/>
      <c r="XAB2390" s="697"/>
      <c r="XAC2390" s="697"/>
      <c r="XAD2390" s="473"/>
      <c r="XAE2390" s="470"/>
      <c r="XAF2390" s="470"/>
      <c r="XAG2390" s="470"/>
      <c r="XAH2390" s="677"/>
      <c r="XAI2390" s="470"/>
      <c r="XAJ2390" s="467"/>
      <c r="XAK2390" s="559"/>
      <c r="XAL2390" s="467"/>
      <c r="XAM2390" s="467"/>
      <c r="XAN2390" s="467"/>
      <c r="XAO2390" s="467"/>
      <c r="XAP2390" s="467"/>
      <c r="XAQ2390" s="467"/>
      <c r="XAR2390" s="467"/>
      <c r="XAS2390" s="467"/>
      <c r="XAT2390" s="467"/>
      <c r="XAU2390" s="467"/>
      <c r="XAV2390" s="467"/>
      <c r="XAW2390" s="467"/>
      <c r="XAX2390" s="467"/>
      <c r="XAY2390" s="467"/>
      <c r="XAZ2390" s="467"/>
      <c r="XBA2390" s="467"/>
      <c r="XBB2390" s="467"/>
      <c r="XBC2390" s="467"/>
      <c r="XBD2390" s="467"/>
      <c r="XBE2390" s="467"/>
      <c r="XBF2390" s="467"/>
      <c r="XBG2390" s="467"/>
      <c r="XBH2390" s="1055"/>
      <c r="XBI2390" s="695"/>
      <c r="XBJ2390" s="696"/>
      <c r="XBK2390" s="696"/>
      <c r="XBL2390" s="697"/>
      <c r="XBM2390" s="697"/>
      <c r="XBN2390" s="473"/>
      <c r="XBO2390" s="470"/>
      <c r="XBP2390" s="470"/>
      <c r="XBQ2390" s="470"/>
      <c r="XBR2390" s="677"/>
      <c r="XBS2390" s="470"/>
      <c r="XBT2390" s="467"/>
      <c r="XBU2390" s="559"/>
      <c r="XBV2390" s="467"/>
      <c r="XBW2390" s="467"/>
      <c r="XBX2390" s="467"/>
      <c r="XBY2390" s="467"/>
      <c r="XBZ2390" s="467"/>
      <c r="XCA2390" s="467"/>
      <c r="XCB2390" s="467"/>
      <c r="XCC2390" s="467"/>
      <c r="XCD2390" s="467"/>
      <c r="XCE2390" s="467"/>
      <c r="XCF2390" s="467"/>
      <c r="XCG2390" s="467"/>
      <c r="XCH2390" s="467"/>
      <c r="XCI2390" s="467"/>
      <c r="XCJ2390" s="467"/>
      <c r="XCK2390" s="467"/>
      <c r="XCL2390" s="467"/>
      <c r="XCM2390" s="467"/>
      <c r="XCN2390" s="467"/>
      <c r="XCO2390" s="467"/>
      <c r="XCP2390" s="467"/>
      <c r="XCQ2390" s="467"/>
      <c r="XCR2390" s="1055"/>
      <c r="XCS2390" s="695"/>
      <c r="XCT2390" s="696"/>
      <c r="XCU2390" s="696"/>
      <c r="XCV2390" s="697"/>
      <c r="XCW2390" s="697"/>
      <c r="XCX2390" s="473"/>
      <c r="XCY2390" s="470"/>
      <c r="XCZ2390" s="470"/>
      <c r="XDA2390" s="470"/>
      <c r="XDB2390" s="677"/>
      <c r="XDC2390" s="470"/>
      <c r="XDD2390" s="467"/>
      <c r="XDE2390" s="559"/>
      <c r="XDF2390" s="467"/>
      <c r="XDG2390" s="467"/>
      <c r="XDH2390" s="467"/>
      <c r="XDI2390" s="467"/>
      <c r="XDJ2390" s="467"/>
      <c r="XDK2390" s="467"/>
      <c r="XDL2390" s="467"/>
      <c r="XDM2390" s="467"/>
      <c r="XDN2390" s="467"/>
      <c r="XDO2390" s="467"/>
      <c r="XDP2390" s="467"/>
      <c r="XDQ2390" s="467"/>
      <c r="XDR2390" s="467"/>
      <c r="XDS2390" s="467"/>
      <c r="XDT2390" s="467"/>
      <c r="XDU2390" s="467"/>
      <c r="XDV2390" s="467"/>
      <c r="XDW2390" s="467"/>
      <c r="XDX2390" s="467"/>
      <c r="XDY2390" s="467"/>
      <c r="XDZ2390" s="467"/>
      <c r="XEA2390" s="467"/>
      <c r="XEB2390" s="1055"/>
      <c r="XEC2390" s="695"/>
      <c r="XED2390" s="696"/>
      <c r="XEE2390" s="696"/>
      <c r="XEF2390" s="697"/>
    </row>
    <row r="2391" spans="1:16360" ht="14.45" customHeight="1" outlineLevel="1" x14ac:dyDescent="0.25">
      <c r="A2391" s="878">
        <v>216</v>
      </c>
      <c r="B2391" s="690">
        <v>264</v>
      </c>
      <c r="C2391" s="1215" t="s">
        <v>3347</v>
      </c>
      <c r="D2391" s="773" t="s">
        <v>3396</v>
      </c>
      <c r="E2391" s="755"/>
      <c r="F2391" s="1110"/>
      <c r="G2391" s="755"/>
      <c r="H2391" s="755"/>
      <c r="I2391" s="755"/>
      <c r="J2391" s="755"/>
      <c r="K2391" s="755"/>
      <c r="L2391" s="755"/>
      <c r="M2391" s="755" t="s">
        <v>830</v>
      </c>
      <c r="N2391" s="755"/>
      <c r="O2391" s="1236">
        <v>451.94</v>
      </c>
      <c r="P2391" s="697"/>
      <c r="Q2391" s="697"/>
      <c r="R2391" s="473"/>
      <c r="S2391" s="470"/>
      <c r="T2391" s="470"/>
      <c r="U2391" s="470"/>
      <c r="V2391" s="677"/>
      <c r="W2391" s="470"/>
      <c r="X2391" s="467"/>
      <c r="Y2391" s="559"/>
      <c r="Z2391" s="467"/>
      <c r="AA2391" s="467"/>
      <c r="AB2391" s="467"/>
      <c r="AC2391" s="467"/>
      <c r="AD2391" s="467"/>
      <c r="AE2391" s="467"/>
      <c r="AF2391" s="467"/>
      <c r="AG2391" s="467"/>
      <c r="AH2391" s="467"/>
      <c r="AI2391" s="467"/>
      <c r="AJ2391" s="467"/>
      <c r="AK2391" s="467"/>
      <c r="AL2391" s="467"/>
      <c r="AM2391" s="467"/>
      <c r="AN2391" s="467"/>
      <c r="AO2391" s="467"/>
      <c r="AP2391" s="467"/>
      <c r="AQ2391" s="467"/>
      <c r="AR2391" s="467"/>
      <c r="AS2391" s="467"/>
      <c r="AT2391" s="467"/>
      <c r="AU2391" s="467"/>
      <c r="AV2391" s="1055"/>
      <c r="AW2391" s="695"/>
      <c r="AX2391" s="696"/>
      <c r="AY2391" s="696"/>
      <c r="AZ2391" s="697"/>
      <c r="BA2391" s="697"/>
      <c r="BB2391" s="473"/>
      <c r="BC2391" s="470"/>
      <c r="BD2391" s="470"/>
      <c r="BE2391" s="470"/>
      <c r="BF2391" s="677"/>
      <c r="BG2391" s="470"/>
      <c r="BH2391" s="467"/>
      <c r="BI2391" s="559"/>
      <c r="BJ2391" s="467"/>
      <c r="BK2391" s="467"/>
      <c r="BL2391" s="467"/>
      <c r="BM2391" s="467"/>
      <c r="BN2391" s="467"/>
      <c r="BO2391" s="467"/>
      <c r="BP2391" s="467"/>
      <c r="BQ2391" s="467"/>
      <c r="BR2391" s="467"/>
      <c r="BS2391" s="467"/>
      <c r="BT2391" s="467"/>
      <c r="BU2391" s="467"/>
      <c r="BV2391" s="467"/>
      <c r="BW2391" s="467"/>
      <c r="BX2391" s="467"/>
      <c r="BY2391" s="467"/>
      <c r="BZ2391" s="467"/>
      <c r="CA2391" s="467"/>
      <c r="CB2391" s="467"/>
      <c r="CC2391" s="467"/>
      <c r="CD2391" s="467"/>
      <c r="CE2391" s="467"/>
      <c r="CF2391" s="1055"/>
      <c r="CG2391" s="695"/>
      <c r="CH2391" s="696"/>
      <c r="CI2391" s="696"/>
      <c r="CJ2391" s="697"/>
      <c r="CK2391" s="697"/>
      <c r="CL2391" s="473"/>
      <c r="CM2391" s="470"/>
      <c r="CN2391" s="470"/>
      <c r="CO2391" s="470"/>
      <c r="CP2391" s="677"/>
      <c r="CQ2391" s="470"/>
      <c r="CR2391" s="467"/>
      <c r="CS2391" s="559"/>
      <c r="CT2391" s="467"/>
      <c r="CU2391" s="467"/>
      <c r="CV2391" s="467"/>
      <c r="CW2391" s="467"/>
      <c r="CX2391" s="467"/>
      <c r="CY2391" s="467"/>
      <c r="CZ2391" s="467"/>
      <c r="DA2391" s="467"/>
      <c r="DB2391" s="467"/>
      <c r="DC2391" s="467"/>
      <c r="DD2391" s="467"/>
      <c r="DE2391" s="467"/>
      <c r="DF2391" s="467"/>
      <c r="DG2391" s="467"/>
      <c r="DH2391" s="467"/>
      <c r="DI2391" s="467"/>
      <c r="DJ2391" s="467"/>
      <c r="DK2391" s="467"/>
      <c r="DL2391" s="467"/>
      <c r="DM2391" s="467"/>
      <c r="DN2391" s="467"/>
      <c r="DO2391" s="467"/>
      <c r="DP2391" s="1055"/>
      <c r="DQ2391" s="695"/>
      <c r="DR2391" s="696"/>
      <c r="DS2391" s="696"/>
      <c r="DT2391" s="697"/>
      <c r="DU2391" s="697"/>
      <c r="DV2391" s="473"/>
      <c r="DW2391" s="470"/>
      <c r="DX2391" s="470"/>
      <c r="DY2391" s="470"/>
      <c r="DZ2391" s="677"/>
      <c r="EA2391" s="470"/>
      <c r="EB2391" s="467"/>
      <c r="EC2391" s="559"/>
      <c r="ED2391" s="467"/>
      <c r="EE2391" s="467"/>
      <c r="EF2391" s="467"/>
      <c r="EG2391" s="467"/>
      <c r="EH2391" s="467"/>
      <c r="EI2391" s="467"/>
      <c r="EJ2391" s="467"/>
      <c r="EK2391" s="467"/>
      <c r="EL2391" s="467"/>
      <c r="EM2391" s="467"/>
      <c r="EN2391" s="467"/>
      <c r="EO2391" s="467"/>
      <c r="EP2391" s="467"/>
      <c r="EQ2391" s="467"/>
      <c r="ER2391" s="467"/>
      <c r="ES2391" s="467"/>
      <c r="ET2391" s="467"/>
      <c r="EU2391" s="467"/>
      <c r="EV2391" s="467"/>
      <c r="EW2391" s="467"/>
      <c r="EX2391" s="467"/>
      <c r="EY2391" s="467"/>
      <c r="EZ2391" s="1055"/>
      <c r="FA2391" s="695"/>
      <c r="FB2391" s="696"/>
      <c r="FC2391" s="696"/>
      <c r="FD2391" s="697"/>
      <c r="FE2391" s="697"/>
      <c r="FF2391" s="473"/>
      <c r="FG2391" s="470"/>
      <c r="FH2391" s="470"/>
      <c r="FI2391" s="470"/>
      <c r="FJ2391" s="677"/>
      <c r="FK2391" s="470"/>
      <c r="FL2391" s="467"/>
      <c r="FM2391" s="559"/>
      <c r="FN2391" s="467"/>
      <c r="FO2391" s="467"/>
      <c r="FP2391" s="467"/>
      <c r="FQ2391" s="467"/>
      <c r="FR2391" s="467"/>
      <c r="FS2391" s="467"/>
      <c r="FT2391" s="467"/>
      <c r="FU2391" s="467"/>
      <c r="FV2391" s="467"/>
      <c r="FW2391" s="467"/>
      <c r="FX2391" s="467"/>
      <c r="FY2391" s="467"/>
      <c r="FZ2391" s="467"/>
      <c r="GA2391" s="467"/>
      <c r="GB2391" s="467"/>
      <c r="GC2391" s="467"/>
      <c r="GD2391" s="467"/>
      <c r="GE2391" s="467"/>
      <c r="GF2391" s="467"/>
      <c r="GG2391" s="467"/>
      <c r="GH2391" s="467"/>
      <c r="GI2391" s="467"/>
      <c r="GJ2391" s="1055"/>
      <c r="GK2391" s="695"/>
      <c r="GL2391" s="696"/>
      <c r="GM2391" s="696"/>
      <c r="GN2391" s="697"/>
      <c r="GO2391" s="697"/>
      <c r="GP2391" s="473"/>
      <c r="GQ2391" s="470"/>
      <c r="GR2391" s="470"/>
      <c r="GS2391" s="470"/>
      <c r="GT2391" s="677"/>
      <c r="GU2391" s="470"/>
      <c r="GV2391" s="467"/>
      <c r="GW2391" s="559"/>
      <c r="GX2391" s="467"/>
      <c r="GY2391" s="467"/>
      <c r="GZ2391" s="467"/>
      <c r="HA2391" s="467"/>
      <c r="HB2391" s="467"/>
      <c r="HC2391" s="467"/>
      <c r="HD2391" s="467"/>
      <c r="HE2391" s="467"/>
      <c r="HF2391" s="467"/>
      <c r="HG2391" s="467"/>
      <c r="HH2391" s="467"/>
      <c r="HI2391" s="467"/>
      <c r="HJ2391" s="467"/>
      <c r="HK2391" s="467"/>
      <c r="HL2391" s="467"/>
      <c r="HM2391" s="467"/>
      <c r="HN2391" s="467"/>
      <c r="HO2391" s="467"/>
      <c r="HP2391" s="467"/>
      <c r="HQ2391" s="467"/>
      <c r="HR2391" s="467"/>
      <c r="HS2391" s="467"/>
      <c r="HT2391" s="1055"/>
      <c r="HU2391" s="695"/>
      <c r="HV2391" s="696"/>
      <c r="HW2391" s="696"/>
      <c r="HX2391" s="697"/>
      <c r="HY2391" s="697"/>
      <c r="HZ2391" s="473"/>
      <c r="IA2391" s="470"/>
      <c r="IB2391" s="470"/>
      <c r="IC2391" s="470"/>
      <c r="ID2391" s="677"/>
      <c r="IE2391" s="470"/>
      <c r="IF2391" s="467"/>
      <c r="IG2391" s="559"/>
      <c r="IH2391" s="467"/>
      <c r="II2391" s="467"/>
      <c r="IJ2391" s="467"/>
      <c r="IK2391" s="467"/>
      <c r="IL2391" s="467"/>
      <c r="IM2391" s="467"/>
      <c r="IN2391" s="467"/>
      <c r="IO2391" s="467"/>
      <c r="IP2391" s="467"/>
      <c r="IQ2391" s="467"/>
      <c r="IR2391" s="467"/>
      <c r="IS2391" s="467"/>
      <c r="IT2391" s="467"/>
      <c r="IU2391" s="467"/>
      <c r="IV2391" s="467"/>
      <c r="IW2391" s="467"/>
      <c r="IX2391" s="467"/>
      <c r="IY2391" s="467"/>
      <c r="IZ2391" s="467"/>
      <c r="JA2391" s="467"/>
      <c r="JB2391" s="467"/>
      <c r="JC2391" s="467"/>
      <c r="JD2391" s="1055"/>
      <c r="JE2391" s="695"/>
      <c r="JF2391" s="696"/>
      <c r="JG2391" s="696"/>
      <c r="JH2391" s="697"/>
      <c r="JI2391" s="697"/>
      <c r="JJ2391" s="473"/>
      <c r="JK2391" s="470"/>
      <c r="JL2391" s="470"/>
      <c r="JM2391" s="470"/>
      <c r="JN2391" s="677"/>
      <c r="JO2391" s="470"/>
      <c r="JP2391" s="467"/>
      <c r="JQ2391" s="559"/>
      <c r="JR2391" s="467"/>
      <c r="JS2391" s="467"/>
      <c r="JT2391" s="467"/>
      <c r="JU2391" s="467"/>
      <c r="JV2391" s="467"/>
      <c r="JW2391" s="467"/>
      <c r="JX2391" s="467"/>
      <c r="JY2391" s="467"/>
      <c r="JZ2391" s="467"/>
      <c r="KA2391" s="467"/>
      <c r="KB2391" s="467"/>
      <c r="KC2391" s="467"/>
      <c r="KD2391" s="467"/>
      <c r="KE2391" s="467"/>
      <c r="KF2391" s="467"/>
      <c r="KG2391" s="467"/>
      <c r="KH2391" s="467"/>
      <c r="KI2391" s="467"/>
      <c r="KJ2391" s="467"/>
      <c r="KK2391" s="467"/>
      <c r="KL2391" s="467"/>
      <c r="KM2391" s="467"/>
      <c r="KN2391" s="1055"/>
      <c r="KO2391" s="695"/>
      <c r="KP2391" s="696"/>
      <c r="KQ2391" s="696"/>
      <c r="KR2391" s="697"/>
      <c r="KS2391" s="697"/>
      <c r="KT2391" s="473"/>
      <c r="KU2391" s="470"/>
      <c r="KV2391" s="470"/>
      <c r="KW2391" s="470"/>
      <c r="KX2391" s="677"/>
      <c r="KY2391" s="470"/>
      <c r="KZ2391" s="467"/>
      <c r="LA2391" s="559"/>
      <c r="LB2391" s="467"/>
      <c r="LC2391" s="467"/>
      <c r="LD2391" s="467"/>
      <c r="LE2391" s="467"/>
      <c r="LF2391" s="467"/>
      <c r="LG2391" s="467"/>
      <c r="LH2391" s="467"/>
      <c r="LI2391" s="467"/>
      <c r="LJ2391" s="467"/>
      <c r="LK2391" s="467"/>
      <c r="LL2391" s="467"/>
      <c r="LM2391" s="467"/>
      <c r="LN2391" s="467"/>
      <c r="LO2391" s="467"/>
      <c r="LP2391" s="467"/>
      <c r="LQ2391" s="467"/>
      <c r="LR2391" s="467"/>
      <c r="LS2391" s="467"/>
      <c r="LT2391" s="467"/>
      <c r="LU2391" s="467"/>
      <c r="LV2391" s="467"/>
      <c r="LW2391" s="467"/>
      <c r="LX2391" s="1055"/>
      <c r="LY2391" s="695"/>
      <c r="LZ2391" s="696"/>
      <c r="MA2391" s="696"/>
      <c r="MB2391" s="697"/>
      <c r="MC2391" s="697"/>
      <c r="MD2391" s="473"/>
      <c r="ME2391" s="470"/>
      <c r="MF2391" s="470"/>
      <c r="MG2391" s="470"/>
      <c r="MH2391" s="677"/>
      <c r="MI2391" s="470"/>
      <c r="MJ2391" s="467"/>
      <c r="MK2391" s="559"/>
      <c r="ML2391" s="467"/>
      <c r="MM2391" s="467"/>
      <c r="MN2391" s="467"/>
      <c r="MO2391" s="467"/>
      <c r="MP2391" s="467"/>
      <c r="MQ2391" s="467"/>
      <c r="MR2391" s="467"/>
      <c r="MS2391" s="467"/>
      <c r="MT2391" s="467"/>
      <c r="MU2391" s="467"/>
      <c r="MV2391" s="467"/>
      <c r="MW2391" s="467"/>
      <c r="MX2391" s="467"/>
      <c r="MY2391" s="467"/>
      <c r="MZ2391" s="467"/>
      <c r="NA2391" s="467"/>
      <c r="NB2391" s="467"/>
      <c r="NC2391" s="467"/>
      <c r="ND2391" s="467"/>
      <c r="NE2391" s="467"/>
      <c r="NF2391" s="467"/>
      <c r="NG2391" s="467"/>
      <c r="NH2391" s="1055"/>
      <c r="NI2391" s="695"/>
      <c r="NJ2391" s="696"/>
      <c r="NK2391" s="696"/>
      <c r="NL2391" s="697"/>
      <c r="NM2391" s="697"/>
      <c r="NN2391" s="473"/>
      <c r="NO2391" s="470"/>
      <c r="NP2391" s="470"/>
      <c r="NQ2391" s="470"/>
      <c r="NR2391" s="677"/>
      <c r="NS2391" s="470"/>
      <c r="NT2391" s="467"/>
      <c r="NU2391" s="559"/>
      <c r="NV2391" s="467"/>
      <c r="NW2391" s="467"/>
      <c r="NX2391" s="467"/>
      <c r="NY2391" s="467"/>
      <c r="NZ2391" s="467"/>
      <c r="OA2391" s="467"/>
      <c r="OB2391" s="467"/>
      <c r="OC2391" s="467"/>
      <c r="OD2391" s="467"/>
      <c r="OE2391" s="467"/>
      <c r="OF2391" s="467"/>
      <c r="OG2391" s="467"/>
      <c r="OH2391" s="467"/>
      <c r="OI2391" s="467"/>
      <c r="OJ2391" s="467"/>
      <c r="OK2391" s="467"/>
      <c r="OL2391" s="467"/>
      <c r="OM2391" s="467"/>
      <c r="ON2391" s="467"/>
      <c r="OO2391" s="467"/>
      <c r="OP2391" s="467"/>
      <c r="OQ2391" s="467"/>
      <c r="OR2391" s="1055"/>
      <c r="OS2391" s="695"/>
      <c r="OT2391" s="696"/>
      <c r="OU2391" s="696"/>
      <c r="OV2391" s="697"/>
      <c r="OW2391" s="697"/>
      <c r="OX2391" s="473"/>
      <c r="OY2391" s="470"/>
      <c r="OZ2391" s="470"/>
      <c r="PA2391" s="470"/>
      <c r="PB2391" s="677"/>
      <c r="PC2391" s="470"/>
      <c r="PD2391" s="467"/>
      <c r="PE2391" s="559"/>
      <c r="PF2391" s="467"/>
      <c r="PG2391" s="467"/>
      <c r="PH2391" s="467"/>
      <c r="PI2391" s="467"/>
      <c r="PJ2391" s="467"/>
      <c r="PK2391" s="467"/>
      <c r="PL2391" s="467"/>
      <c r="PM2391" s="467"/>
      <c r="PN2391" s="467"/>
      <c r="PO2391" s="467"/>
      <c r="PP2391" s="467"/>
      <c r="PQ2391" s="467"/>
      <c r="PR2391" s="467"/>
      <c r="PS2391" s="467"/>
      <c r="PT2391" s="467"/>
      <c r="PU2391" s="467"/>
      <c r="PV2391" s="467"/>
      <c r="PW2391" s="467"/>
      <c r="PX2391" s="467"/>
      <c r="PY2391" s="467"/>
      <c r="PZ2391" s="467"/>
      <c r="QA2391" s="467"/>
      <c r="QB2391" s="1055"/>
      <c r="QC2391" s="695"/>
      <c r="QD2391" s="696"/>
      <c r="QE2391" s="696"/>
      <c r="QF2391" s="697"/>
      <c r="QG2391" s="697"/>
      <c r="QH2391" s="473"/>
      <c r="QI2391" s="470"/>
      <c r="QJ2391" s="470"/>
      <c r="QK2391" s="470"/>
      <c r="QL2391" s="677"/>
      <c r="QM2391" s="470"/>
      <c r="QN2391" s="467"/>
      <c r="QO2391" s="559"/>
      <c r="QP2391" s="467"/>
      <c r="QQ2391" s="467"/>
      <c r="QR2391" s="467"/>
      <c r="QS2391" s="467"/>
      <c r="QT2391" s="467"/>
      <c r="QU2391" s="467"/>
      <c r="QV2391" s="467"/>
      <c r="QW2391" s="467"/>
      <c r="QX2391" s="467"/>
      <c r="QY2391" s="467"/>
      <c r="QZ2391" s="467"/>
      <c r="RA2391" s="467"/>
      <c r="RB2391" s="467"/>
      <c r="RC2391" s="467"/>
      <c r="RD2391" s="467"/>
      <c r="RE2391" s="467"/>
      <c r="RF2391" s="467"/>
      <c r="RG2391" s="467"/>
      <c r="RH2391" s="467"/>
      <c r="RI2391" s="467"/>
      <c r="RJ2391" s="467"/>
      <c r="RK2391" s="467"/>
      <c r="RL2391" s="1055"/>
      <c r="RM2391" s="695"/>
      <c r="RN2391" s="696"/>
      <c r="RO2391" s="696"/>
      <c r="RP2391" s="697"/>
      <c r="RQ2391" s="697"/>
      <c r="RR2391" s="473"/>
      <c r="RS2391" s="470"/>
      <c r="RT2391" s="470"/>
      <c r="RU2391" s="470"/>
      <c r="RV2391" s="677"/>
      <c r="RW2391" s="470"/>
      <c r="RX2391" s="467"/>
      <c r="RY2391" s="559"/>
      <c r="RZ2391" s="467"/>
      <c r="SA2391" s="467"/>
      <c r="SB2391" s="467"/>
      <c r="SC2391" s="467"/>
      <c r="SD2391" s="467"/>
      <c r="SE2391" s="467"/>
      <c r="SF2391" s="467"/>
      <c r="SG2391" s="467"/>
      <c r="SH2391" s="467"/>
      <c r="SI2391" s="467"/>
      <c r="SJ2391" s="467"/>
      <c r="SK2391" s="467"/>
      <c r="SL2391" s="467"/>
      <c r="SM2391" s="467"/>
      <c r="SN2391" s="467"/>
      <c r="SO2391" s="467"/>
      <c r="SP2391" s="467"/>
      <c r="SQ2391" s="467"/>
      <c r="SR2391" s="467"/>
      <c r="SS2391" s="467"/>
      <c r="ST2391" s="467"/>
      <c r="SU2391" s="467"/>
      <c r="SV2391" s="1055"/>
      <c r="SW2391" s="695"/>
      <c r="SX2391" s="696"/>
      <c r="SY2391" s="696"/>
      <c r="SZ2391" s="697"/>
      <c r="TA2391" s="697"/>
      <c r="TB2391" s="473"/>
      <c r="TC2391" s="470"/>
      <c r="TD2391" s="470"/>
      <c r="TE2391" s="470"/>
      <c r="TF2391" s="677"/>
      <c r="TG2391" s="470"/>
      <c r="TH2391" s="467"/>
      <c r="TI2391" s="559"/>
      <c r="TJ2391" s="467"/>
      <c r="TK2391" s="467"/>
      <c r="TL2391" s="467"/>
      <c r="TM2391" s="467"/>
      <c r="TN2391" s="467"/>
      <c r="TO2391" s="467"/>
      <c r="TP2391" s="467"/>
      <c r="TQ2391" s="467"/>
      <c r="TR2391" s="467"/>
      <c r="TS2391" s="467"/>
      <c r="TT2391" s="467"/>
      <c r="TU2391" s="467"/>
      <c r="TV2391" s="467"/>
      <c r="TW2391" s="467"/>
      <c r="TX2391" s="467"/>
      <c r="TY2391" s="467"/>
      <c r="TZ2391" s="467"/>
      <c r="UA2391" s="467"/>
      <c r="UB2391" s="467"/>
      <c r="UC2391" s="467"/>
      <c r="UD2391" s="467"/>
      <c r="UE2391" s="467"/>
      <c r="UF2391" s="1055"/>
      <c r="UG2391" s="695"/>
      <c r="UH2391" s="696"/>
      <c r="UI2391" s="696"/>
      <c r="UJ2391" s="697"/>
      <c r="UK2391" s="697"/>
      <c r="UL2391" s="473"/>
      <c r="UM2391" s="470"/>
      <c r="UN2391" s="470"/>
      <c r="UO2391" s="470"/>
      <c r="UP2391" s="677"/>
      <c r="UQ2391" s="470"/>
      <c r="UR2391" s="467"/>
      <c r="US2391" s="559"/>
      <c r="UT2391" s="467"/>
      <c r="UU2391" s="467"/>
      <c r="UV2391" s="467"/>
      <c r="UW2391" s="467"/>
      <c r="UX2391" s="467"/>
      <c r="UY2391" s="467"/>
      <c r="UZ2391" s="467"/>
      <c r="VA2391" s="467"/>
      <c r="VB2391" s="467"/>
      <c r="VC2391" s="467"/>
      <c r="VD2391" s="467"/>
      <c r="VE2391" s="467"/>
      <c r="VF2391" s="467"/>
      <c r="VG2391" s="467"/>
      <c r="VH2391" s="467"/>
      <c r="VI2391" s="467"/>
      <c r="VJ2391" s="467"/>
      <c r="VK2391" s="467"/>
      <c r="VL2391" s="467"/>
      <c r="VM2391" s="467"/>
      <c r="VN2391" s="467"/>
      <c r="VO2391" s="467"/>
      <c r="VP2391" s="1055"/>
      <c r="VQ2391" s="695"/>
      <c r="VR2391" s="696"/>
      <c r="VS2391" s="696"/>
      <c r="VT2391" s="697"/>
      <c r="VU2391" s="697"/>
      <c r="VV2391" s="473"/>
      <c r="VW2391" s="470"/>
      <c r="VX2391" s="470"/>
      <c r="VY2391" s="470"/>
      <c r="VZ2391" s="677"/>
      <c r="WA2391" s="470"/>
      <c r="WB2391" s="467"/>
      <c r="WC2391" s="559"/>
      <c r="WD2391" s="467"/>
      <c r="WE2391" s="467"/>
      <c r="WF2391" s="467"/>
      <c r="WG2391" s="467"/>
      <c r="WH2391" s="467"/>
      <c r="WI2391" s="467"/>
      <c r="WJ2391" s="467"/>
      <c r="WK2391" s="467"/>
      <c r="WL2391" s="467"/>
      <c r="WM2391" s="467"/>
      <c r="WN2391" s="467"/>
      <c r="WO2391" s="467"/>
      <c r="WP2391" s="467"/>
      <c r="WQ2391" s="467"/>
      <c r="WR2391" s="467"/>
      <c r="WS2391" s="467"/>
      <c r="WT2391" s="467"/>
      <c r="WU2391" s="467"/>
      <c r="WV2391" s="467"/>
      <c r="WW2391" s="467"/>
      <c r="WX2391" s="467"/>
      <c r="WY2391" s="467"/>
      <c r="WZ2391" s="1055"/>
      <c r="XA2391" s="695"/>
      <c r="XB2391" s="696"/>
      <c r="XC2391" s="696"/>
      <c r="XD2391" s="697"/>
      <c r="XE2391" s="697"/>
      <c r="XF2391" s="473"/>
      <c r="XG2391" s="470"/>
      <c r="XH2391" s="470"/>
      <c r="XI2391" s="470"/>
      <c r="XJ2391" s="677"/>
      <c r="XK2391" s="470"/>
      <c r="XL2391" s="467"/>
      <c r="XM2391" s="559"/>
      <c r="XN2391" s="467"/>
      <c r="XO2391" s="467"/>
      <c r="XP2391" s="467"/>
      <c r="XQ2391" s="467"/>
      <c r="XR2391" s="467"/>
      <c r="XS2391" s="467"/>
      <c r="XT2391" s="467"/>
      <c r="XU2391" s="467"/>
      <c r="XV2391" s="467"/>
      <c r="XW2391" s="467"/>
      <c r="XX2391" s="467"/>
      <c r="XY2391" s="467"/>
      <c r="XZ2391" s="467"/>
      <c r="YA2391" s="467"/>
      <c r="YB2391" s="467"/>
      <c r="YC2391" s="467"/>
      <c r="YD2391" s="467"/>
      <c r="YE2391" s="467"/>
      <c r="YF2391" s="467"/>
      <c r="YG2391" s="467"/>
      <c r="YH2391" s="467"/>
      <c r="YI2391" s="467"/>
      <c r="YJ2391" s="1055"/>
      <c r="YK2391" s="695"/>
      <c r="YL2391" s="696"/>
      <c r="YM2391" s="696"/>
      <c r="YN2391" s="697"/>
      <c r="YO2391" s="697"/>
      <c r="YP2391" s="473"/>
      <c r="YQ2391" s="470"/>
      <c r="YR2391" s="470"/>
      <c r="YS2391" s="470"/>
      <c r="YT2391" s="677"/>
      <c r="YU2391" s="470"/>
      <c r="YV2391" s="467"/>
      <c r="YW2391" s="559"/>
      <c r="YX2391" s="467"/>
      <c r="YY2391" s="467"/>
      <c r="YZ2391" s="467"/>
      <c r="ZA2391" s="467"/>
      <c r="ZB2391" s="467"/>
      <c r="ZC2391" s="467"/>
      <c r="ZD2391" s="467"/>
      <c r="ZE2391" s="467"/>
      <c r="ZF2391" s="467"/>
      <c r="ZG2391" s="467"/>
      <c r="ZH2391" s="467"/>
      <c r="ZI2391" s="467"/>
      <c r="ZJ2391" s="467"/>
      <c r="ZK2391" s="467"/>
      <c r="ZL2391" s="467"/>
      <c r="ZM2391" s="467"/>
      <c r="ZN2391" s="467"/>
      <c r="ZO2391" s="467"/>
      <c r="ZP2391" s="467"/>
      <c r="ZQ2391" s="467"/>
      <c r="ZR2391" s="467"/>
      <c r="ZS2391" s="467"/>
      <c r="ZT2391" s="1055"/>
      <c r="ZU2391" s="695"/>
      <c r="ZV2391" s="696"/>
      <c r="ZW2391" s="696"/>
      <c r="ZX2391" s="697"/>
      <c r="ZY2391" s="697"/>
      <c r="ZZ2391" s="473"/>
      <c r="AAA2391" s="470"/>
      <c r="AAB2391" s="470"/>
      <c r="AAC2391" s="470"/>
      <c r="AAD2391" s="677"/>
      <c r="AAE2391" s="470"/>
      <c r="AAF2391" s="467"/>
      <c r="AAG2391" s="559"/>
      <c r="AAH2391" s="467"/>
      <c r="AAI2391" s="467"/>
      <c r="AAJ2391" s="467"/>
      <c r="AAK2391" s="467"/>
      <c r="AAL2391" s="467"/>
      <c r="AAM2391" s="467"/>
      <c r="AAN2391" s="467"/>
      <c r="AAO2391" s="467"/>
      <c r="AAP2391" s="467"/>
      <c r="AAQ2391" s="467"/>
      <c r="AAR2391" s="467"/>
      <c r="AAS2391" s="467"/>
      <c r="AAT2391" s="467"/>
      <c r="AAU2391" s="467"/>
      <c r="AAV2391" s="467"/>
      <c r="AAW2391" s="467"/>
      <c r="AAX2391" s="467"/>
      <c r="AAY2391" s="467"/>
      <c r="AAZ2391" s="467"/>
      <c r="ABA2391" s="467"/>
      <c r="ABB2391" s="467"/>
      <c r="ABC2391" s="467"/>
      <c r="ABD2391" s="1055"/>
      <c r="ABE2391" s="695"/>
      <c r="ABF2391" s="696"/>
      <c r="ABG2391" s="696"/>
      <c r="ABH2391" s="697"/>
      <c r="ABI2391" s="697"/>
      <c r="ABJ2391" s="473"/>
      <c r="ABK2391" s="470"/>
      <c r="ABL2391" s="470"/>
      <c r="ABM2391" s="470"/>
      <c r="ABN2391" s="677"/>
      <c r="ABO2391" s="470"/>
      <c r="ABP2391" s="467"/>
      <c r="ABQ2391" s="559"/>
      <c r="ABR2391" s="467"/>
      <c r="ABS2391" s="467"/>
      <c r="ABT2391" s="467"/>
      <c r="ABU2391" s="467"/>
      <c r="ABV2391" s="467"/>
      <c r="ABW2391" s="467"/>
      <c r="ABX2391" s="467"/>
      <c r="ABY2391" s="467"/>
      <c r="ABZ2391" s="467"/>
      <c r="ACA2391" s="467"/>
      <c r="ACB2391" s="467"/>
      <c r="ACC2391" s="467"/>
      <c r="ACD2391" s="467"/>
      <c r="ACE2391" s="467"/>
      <c r="ACF2391" s="467"/>
      <c r="ACG2391" s="467"/>
      <c r="ACH2391" s="467"/>
      <c r="ACI2391" s="467"/>
      <c r="ACJ2391" s="467"/>
      <c r="ACK2391" s="467"/>
      <c r="ACL2391" s="467"/>
      <c r="ACM2391" s="467"/>
      <c r="ACN2391" s="1055"/>
      <c r="ACO2391" s="695"/>
      <c r="ACP2391" s="696"/>
      <c r="ACQ2391" s="696"/>
      <c r="ACR2391" s="697"/>
      <c r="ACS2391" s="697"/>
      <c r="ACT2391" s="473"/>
      <c r="ACU2391" s="470"/>
      <c r="ACV2391" s="470"/>
      <c r="ACW2391" s="470"/>
      <c r="ACX2391" s="677"/>
      <c r="ACY2391" s="470"/>
      <c r="ACZ2391" s="467"/>
      <c r="ADA2391" s="559"/>
      <c r="ADB2391" s="467"/>
      <c r="ADC2391" s="467"/>
      <c r="ADD2391" s="467"/>
      <c r="ADE2391" s="467"/>
      <c r="ADF2391" s="467"/>
      <c r="ADG2391" s="467"/>
      <c r="ADH2391" s="467"/>
      <c r="ADI2391" s="467"/>
      <c r="ADJ2391" s="467"/>
      <c r="ADK2391" s="467"/>
      <c r="ADL2391" s="467"/>
      <c r="ADM2391" s="467"/>
      <c r="ADN2391" s="467"/>
      <c r="ADO2391" s="467"/>
      <c r="ADP2391" s="467"/>
      <c r="ADQ2391" s="467"/>
      <c r="ADR2391" s="467"/>
      <c r="ADS2391" s="467"/>
      <c r="ADT2391" s="467"/>
      <c r="ADU2391" s="467"/>
      <c r="ADV2391" s="467"/>
      <c r="ADW2391" s="467"/>
      <c r="ADX2391" s="1055"/>
      <c r="ADY2391" s="695"/>
      <c r="ADZ2391" s="696"/>
      <c r="AEA2391" s="696"/>
      <c r="AEB2391" s="697"/>
      <c r="AEC2391" s="697"/>
      <c r="AED2391" s="473"/>
      <c r="AEE2391" s="470"/>
      <c r="AEF2391" s="470"/>
      <c r="AEG2391" s="470"/>
      <c r="AEH2391" s="677"/>
      <c r="AEI2391" s="470"/>
      <c r="AEJ2391" s="467"/>
      <c r="AEK2391" s="559"/>
      <c r="AEL2391" s="467"/>
      <c r="AEM2391" s="467"/>
      <c r="AEN2391" s="467"/>
      <c r="AEO2391" s="467"/>
      <c r="AEP2391" s="467"/>
      <c r="AEQ2391" s="467"/>
      <c r="AER2391" s="467"/>
      <c r="AES2391" s="467"/>
      <c r="AET2391" s="467"/>
      <c r="AEU2391" s="467"/>
      <c r="AEV2391" s="467"/>
      <c r="AEW2391" s="467"/>
      <c r="AEX2391" s="467"/>
      <c r="AEY2391" s="467"/>
      <c r="AEZ2391" s="467"/>
      <c r="AFA2391" s="467"/>
      <c r="AFB2391" s="467"/>
      <c r="AFC2391" s="467"/>
      <c r="AFD2391" s="467"/>
      <c r="AFE2391" s="467"/>
      <c r="AFF2391" s="467"/>
      <c r="AFG2391" s="467"/>
      <c r="AFH2391" s="1055"/>
      <c r="AFI2391" s="695"/>
      <c r="AFJ2391" s="696"/>
      <c r="AFK2391" s="696"/>
      <c r="AFL2391" s="697"/>
      <c r="AFM2391" s="697"/>
      <c r="AFN2391" s="473"/>
      <c r="AFO2391" s="470"/>
      <c r="AFP2391" s="470"/>
      <c r="AFQ2391" s="470"/>
      <c r="AFR2391" s="677"/>
      <c r="AFS2391" s="470"/>
      <c r="AFT2391" s="467"/>
      <c r="AFU2391" s="559"/>
      <c r="AFV2391" s="467"/>
      <c r="AFW2391" s="467"/>
      <c r="AFX2391" s="467"/>
      <c r="AFY2391" s="467"/>
      <c r="AFZ2391" s="467"/>
      <c r="AGA2391" s="467"/>
      <c r="AGB2391" s="467"/>
      <c r="AGC2391" s="467"/>
      <c r="AGD2391" s="467"/>
      <c r="AGE2391" s="467"/>
      <c r="AGF2391" s="467"/>
      <c r="AGG2391" s="467"/>
      <c r="AGH2391" s="467"/>
      <c r="AGI2391" s="467"/>
      <c r="AGJ2391" s="467"/>
      <c r="AGK2391" s="467"/>
      <c r="AGL2391" s="467"/>
      <c r="AGM2391" s="467"/>
      <c r="AGN2391" s="467"/>
      <c r="AGO2391" s="467"/>
      <c r="AGP2391" s="467"/>
      <c r="AGQ2391" s="467"/>
      <c r="AGR2391" s="1055"/>
      <c r="AGS2391" s="695"/>
      <c r="AGT2391" s="696"/>
      <c r="AGU2391" s="696"/>
      <c r="AGV2391" s="697"/>
      <c r="AGW2391" s="697"/>
      <c r="AGX2391" s="473"/>
      <c r="AGY2391" s="470"/>
      <c r="AGZ2391" s="470"/>
      <c r="AHA2391" s="470"/>
      <c r="AHB2391" s="677"/>
      <c r="AHC2391" s="470"/>
      <c r="AHD2391" s="467"/>
      <c r="AHE2391" s="559"/>
      <c r="AHF2391" s="467"/>
      <c r="AHG2391" s="467"/>
      <c r="AHH2391" s="467"/>
      <c r="AHI2391" s="467"/>
      <c r="AHJ2391" s="467"/>
      <c r="AHK2391" s="467"/>
      <c r="AHL2391" s="467"/>
      <c r="AHM2391" s="467"/>
      <c r="AHN2391" s="467"/>
      <c r="AHO2391" s="467"/>
      <c r="AHP2391" s="467"/>
      <c r="AHQ2391" s="467"/>
      <c r="AHR2391" s="467"/>
      <c r="AHS2391" s="467"/>
      <c r="AHT2391" s="467"/>
      <c r="AHU2391" s="467"/>
      <c r="AHV2391" s="467"/>
      <c r="AHW2391" s="467"/>
      <c r="AHX2391" s="467"/>
      <c r="AHY2391" s="467"/>
      <c r="AHZ2391" s="467"/>
      <c r="AIA2391" s="467"/>
      <c r="AIB2391" s="1055"/>
      <c r="AIC2391" s="695"/>
      <c r="AID2391" s="696"/>
      <c r="AIE2391" s="696"/>
      <c r="AIF2391" s="697"/>
      <c r="AIG2391" s="697"/>
      <c r="AIH2391" s="473"/>
      <c r="AII2391" s="470"/>
      <c r="AIJ2391" s="470"/>
      <c r="AIK2391" s="470"/>
      <c r="AIL2391" s="677"/>
      <c r="AIM2391" s="470"/>
      <c r="AIN2391" s="467"/>
      <c r="AIO2391" s="559"/>
      <c r="AIP2391" s="467"/>
      <c r="AIQ2391" s="467"/>
      <c r="AIR2391" s="467"/>
      <c r="AIS2391" s="467"/>
      <c r="AIT2391" s="467"/>
      <c r="AIU2391" s="467"/>
      <c r="AIV2391" s="467"/>
      <c r="AIW2391" s="467"/>
      <c r="AIX2391" s="467"/>
      <c r="AIY2391" s="467"/>
      <c r="AIZ2391" s="467"/>
      <c r="AJA2391" s="467"/>
      <c r="AJB2391" s="467"/>
      <c r="AJC2391" s="467"/>
      <c r="AJD2391" s="467"/>
      <c r="AJE2391" s="467"/>
      <c r="AJF2391" s="467"/>
      <c r="AJG2391" s="467"/>
      <c r="AJH2391" s="467"/>
      <c r="AJI2391" s="467"/>
      <c r="AJJ2391" s="467"/>
      <c r="AJK2391" s="467"/>
      <c r="AJL2391" s="1055"/>
      <c r="AJM2391" s="695"/>
      <c r="AJN2391" s="696"/>
      <c r="AJO2391" s="696"/>
      <c r="AJP2391" s="697"/>
      <c r="AJQ2391" s="697"/>
      <c r="AJR2391" s="473"/>
      <c r="AJS2391" s="470"/>
      <c r="AJT2391" s="470"/>
      <c r="AJU2391" s="470"/>
      <c r="AJV2391" s="677"/>
      <c r="AJW2391" s="470"/>
      <c r="AJX2391" s="467"/>
      <c r="AJY2391" s="559"/>
      <c r="AJZ2391" s="467"/>
      <c r="AKA2391" s="467"/>
      <c r="AKB2391" s="467"/>
      <c r="AKC2391" s="467"/>
      <c r="AKD2391" s="467"/>
      <c r="AKE2391" s="467"/>
      <c r="AKF2391" s="467"/>
      <c r="AKG2391" s="467"/>
      <c r="AKH2391" s="467"/>
      <c r="AKI2391" s="467"/>
      <c r="AKJ2391" s="467"/>
      <c r="AKK2391" s="467"/>
      <c r="AKL2391" s="467"/>
      <c r="AKM2391" s="467"/>
      <c r="AKN2391" s="467"/>
      <c r="AKO2391" s="467"/>
      <c r="AKP2391" s="467"/>
      <c r="AKQ2391" s="467"/>
      <c r="AKR2391" s="467"/>
      <c r="AKS2391" s="467"/>
      <c r="AKT2391" s="467"/>
      <c r="AKU2391" s="467"/>
      <c r="AKV2391" s="1055"/>
      <c r="AKW2391" s="695"/>
      <c r="AKX2391" s="696"/>
      <c r="AKY2391" s="696"/>
      <c r="AKZ2391" s="697"/>
      <c r="ALA2391" s="697"/>
      <c r="ALB2391" s="473"/>
      <c r="ALC2391" s="470"/>
      <c r="ALD2391" s="470"/>
      <c r="ALE2391" s="470"/>
      <c r="ALF2391" s="677"/>
      <c r="ALG2391" s="470"/>
      <c r="ALH2391" s="467"/>
      <c r="ALI2391" s="559"/>
      <c r="ALJ2391" s="467"/>
      <c r="ALK2391" s="467"/>
      <c r="ALL2391" s="467"/>
      <c r="ALM2391" s="467"/>
      <c r="ALN2391" s="467"/>
      <c r="ALO2391" s="467"/>
      <c r="ALP2391" s="467"/>
      <c r="ALQ2391" s="467"/>
      <c r="ALR2391" s="467"/>
      <c r="ALS2391" s="467"/>
      <c r="ALT2391" s="467"/>
      <c r="ALU2391" s="467"/>
      <c r="ALV2391" s="467"/>
      <c r="ALW2391" s="467"/>
      <c r="ALX2391" s="467"/>
      <c r="ALY2391" s="467"/>
      <c r="ALZ2391" s="467"/>
      <c r="AMA2391" s="467"/>
      <c r="AMB2391" s="467"/>
      <c r="AMC2391" s="467"/>
      <c r="AMD2391" s="467"/>
      <c r="AME2391" s="467"/>
      <c r="AMF2391" s="1055"/>
      <c r="AMG2391" s="695"/>
      <c r="AMH2391" s="696"/>
      <c r="AMI2391" s="696"/>
      <c r="AMJ2391" s="697"/>
      <c r="AMK2391" s="697"/>
      <c r="AML2391" s="473"/>
      <c r="AMM2391" s="470"/>
      <c r="AMN2391" s="470"/>
      <c r="AMO2391" s="470"/>
      <c r="AMP2391" s="677"/>
      <c r="AMQ2391" s="470"/>
      <c r="AMR2391" s="467"/>
      <c r="AMS2391" s="559"/>
      <c r="AMT2391" s="467"/>
      <c r="AMU2391" s="467"/>
      <c r="AMV2391" s="467"/>
      <c r="AMW2391" s="467"/>
      <c r="AMX2391" s="467"/>
      <c r="AMY2391" s="467"/>
      <c r="AMZ2391" s="467"/>
      <c r="ANA2391" s="467"/>
      <c r="ANB2391" s="467"/>
      <c r="ANC2391" s="467"/>
      <c r="AND2391" s="467"/>
      <c r="ANE2391" s="467"/>
      <c r="ANF2391" s="467"/>
      <c r="ANG2391" s="467"/>
      <c r="ANH2391" s="467"/>
      <c r="ANI2391" s="467"/>
      <c r="ANJ2391" s="467"/>
      <c r="ANK2391" s="467"/>
      <c r="ANL2391" s="467"/>
      <c r="ANM2391" s="467"/>
      <c r="ANN2391" s="467"/>
      <c r="ANO2391" s="467"/>
      <c r="ANP2391" s="1055"/>
      <c r="ANQ2391" s="695"/>
      <c r="ANR2391" s="696"/>
      <c r="ANS2391" s="696"/>
      <c r="ANT2391" s="697"/>
      <c r="ANU2391" s="697"/>
      <c r="ANV2391" s="473"/>
      <c r="ANW2391" s="470"/>
      <c r="ANX2391" s="470"/>
      <c r="ANY2391" s="470"/>
      <c r="ANZ2391" s="677"/>
      <c r="AOA2391" s="470"/>
      <c r="AOB2391" s="467"/>
      <c r="AOC2391" s="559"/>
      <c r="AOD2391" s="467"/>
      <c r="AOE2391" s="467"/>
      <c r="AOF2391" s="467"/>
      <c r="AOG2391" s="467"/>
      <c r="AOH2391" s="467"/>
      <c r="AOI2391" s="467"/>
      <c r="AOJ2391" s="467"/>
      <c r="AOK2391" s="467"/>
      <c r="AOL2391" s="467"/>
      <c r="AOM2391" s="467"/>
      <c r="AON2391" s="467"/>
      <c r="AOO2391" s="467"/>
      <c r="AOP2391" s="467"/>
      <c r="AOQ2391" s="467"/>
      <c r="AOR2391" s="467"/>
      <c r="AOS2391" s="467"/>
      <c r="AOT2391" s="467"/>
      <c r="AOU2391" s="467"/>
      <c r="AOV2391" s="467"/>
      <c r="AOW2391" s="467"/>
      <c r="AOX2391" s="467"/>
      <c r="AOY2391" s="467"/>
      <c r="AOZ2391" s="1055"/>
      <c r="APA2391" s="695"/>
      <c r="APB2391" s="696"/>
      <c r="APC2391" s="696"/>
      <c r="APD2391" s="697"/>
      <c r="APE2391" s="697"/>
      <c r="APF2391" s="473"/>
      <c r="APG2391" s="470"/>
      <c r="APH2391" s="470"/>
      <c r="API2391" s="470"/>
      <c r="APJ2391" s="677"/>
      <c r="APK2391" s="470"/>
      <c r="APL2391" s="467"/>
      <c r="APM2391" s="559"/>
      <c r="APN2391" s="467"/>
      <c r="APO2391" s="467"/>
      <c r="APP2391" s="467"/>
      <c r="APQ2391" s="467"/>
      <c r="APR2391" s="467"/>
      <c r="APS2391" s="467"/>
      <c r="APT2391" s="467"/>
      <c r="APU2391" s="467"/>
      <c r="APV2391" s="467"/>
      <c r="APW2391" s="467"/>
      <c r="APX2391" s="467"/>
      <c r="APY2391" s="467"/>
      <c r="APZ2391" s="467"/>
      <c r="AQA2391" s="467"/>
      <c r="AQB2391" s="467"/>
      <c r="AQC2391" s="467"/>
      <c r="AQD2391" s="467"/>
      <c r="AQE2391" s="467"/>
      <c r="AQF2391" s="467"/>
      <c r="AQG2391" s="467"/>
      <c r="AQH2391" s="467"/>
      <c r="AQI2391" s="467"/>
      <c r="AQJ2391" s="1055"/>
      <c r="AQK2391" s="695"/>
      <c r="AQL2391" s="696"/>
      <c r="AQM2391" s="696"/>
      <c r="AQN2391" s="697"/>
      <c r="AQO2391" s="697"/>
      <c r="AQP2391" s="473"/>
      <c r="AQQ2391" s="470"/>
      <c r="AQR2391" s="470"/>
      <c r="AQS2391" s="470"/>
      <c r="AQT2391" s="677"/>
      <c r="AQU2391" s="470"/>
      <c r="AQV2391" s="467"/>
      <c r="AQW2391" s="559"/>
      <c r="AQX2391" s="467"/>
      <c r="AQY2391" s="467"/>
      <c r="AQZ2391" s="467"/>
      <c r="ARA2391" s="467"/>
      <c r="ARB2391" s="467"/>
      <c r="ARC2391" s="467"/>
      <c r="ARD2391" s="467"/>
      <c r="ARE2391" s="467"/>
      <c r="ARF2391" s="467"/>
      <c r="ARG2391" s="467"/>
      <c r="ARH2391" s="467"/>
      <c r="ARI2391" s="467"/>
      <c r="ARJ2391" s="467"/>
      <c r="ARK2391" s="467"/>
      <c r="ARL2391" s="467"/>
      <c r="ARM2391" s="467"/>
      <c r="ARN2391" s="467"/>
      <c r="ARO2391" s="467"/>
      <c r="ARP2391" s="467"/>
      <c r="ARQ2391" s="467"/>
      <c r="ARR2391" s="467"/>
      <c r="ARS2391" s="467"/>
      <c r="ART2391" s="1055"/>
      <c r="ARU2391" s="695"/>
      <c r="ARV2391" s="696"/>
      <c r="ARW2391" s="696"/>
      <c r="ARX2391" s="697"/>
      <c r="ARY2391" s="697"/>
      <c r="ARZ2391" s="473"/>
      <c r="ASA2391" s="470"/>
      <c r="ASB2391" s="470"/>
      <c r="ASC2391" s="470"/>
      <c r="ASD2391" s="677"/>
      <c r="ASE2391" s="470"/>
      <c r="ASF2391" s="467"/>
      <c r="ASG2391" s="559"/>
      <c r="ASH2391" s="467"/>
      <c r="ASI2391" s="467"/>
      <c r="ASJ2391" s="467"/>
      <c r="ASK2391" s="467"/>
      <c r="ASL2391" s="467"/>
      <c r="ASM2391" s="467"/>
      <c r="ASN2391" s="467"/>
      <c r="ASO2391" s="467"/>
      <c r="ASP2391" s="467"/>
      <c r="ASQ2391" s="467"/>
      <c r="ASR2391" s="467"/>
      <c r="ASS2391" s="467"/>
      <c r="AST2391" s="467"/>
      <c r="ASU2391" s="467"/>
      <c r="ASV2391" s="467"/>
      <c r="ASW2391" s="467"/>
      <c r="ASX2391" s="467"/>
      <c r="ASY2391" s="467"/>
      <c r="ASZ2391" s="467"/>
      <c r="ATA2391" s="467"/>
      <c r="ATB2391" s="467"/>
      <c r="ATC2391" s="467"/>
      <c r="ATD2391" s="1055"/>
      <c r="ATE2391" s="695"/>
      <c r="ATF2391" s="696"/>
      <c r="ATG2391" s="696"/>
      <c r="ATH2391" s="697"/>
      <c r="ATI2391" s="697"/>
      <c r="ATJ2391" s="473"/>
      <c r="ATK2391" s="470"/>
      <c r="ATL2391" s="470"/>
      <c r="ATM2391" s="470"/>
      <c r="ATN2391" s="677"/>
      <c r="ATO2391" s="470"/>
      <c r="ATP2391" s="467"/>
      <c r="ATQ2391" s="559"/>
      <c r="ATR2391" s="467"/>
      <c r="ATS2391" s="467"/>
      <c r="ATT2391" s="467"/>
      <c r="ATU2391" s="467"/>
      <c r="ATV2391" s="467"/>
      <c r="ATW2391" s="467"/>
      <c r="ATX2391" s="467"/>
      <c r="ATY2391" s="467"/>
      <c r="ATZ2391" s="467"/>
      <c r="AUA2391" s="467"/>
      <c r="AUB2391" s="467"/>
      <c r="AUC2391" s="467"/>
      <c r="AUD2391" s="467"/>
      <c r="AUE2391" s="467"/>
      <c r="AUF2391" s="467"/>
      <c r="AUG2391" s="467"/>
      <c r="AUH2391" s="467"/>
      <c r="AUI2391" s="467"/>
      <c r="AUJ2391" s="467"/>
      <c r="AUK2391" s="467"/>
      <c r="AUL2391" s="467"/>
      <c r="AUM2391" s="467"/>
      <c r="AUN2391" s="1055"/>
      <c r="AUO2391" s="695"/>
      <c r="AUP2391" s="696"/>
      <c r="AUQ2391" s="696"/>
      <c r="AUR2391" s="697"/>
      <c r="AUS2391" s="697"/>
      <c r="AUT2391" s="473"/>
      <c r="AUU2391" s="470"/>
      <c r="AUV2391" s="470"/>
      <c r="AUW2391" s="470"/>
      <c r="AUX2391" s="677"/>
      <c r="AUY2391" s="470"/>
      <c r="AUZ2391" s="467"/>
      <c r="AVA2391" s="559"/>
      <c r="AVB2391" s="467"/>
      <c r="AVC2391" s="467"/>
      <c r="AVD2391" s="467"/>
      <c r="AVE2391" s="467"/>
      <c r="AVF2391" s="467"/>
      <c r="AVG2391" s="467"/>
      <c r="AVH2391" s="467"/>
      <c r="AVI2391" s="467"/>
      <c r="AVJ2391" s="467"/>
      <c r="AVK2391" s="467"/>
      <c r="AVL2391" s="467"/>
      <c r="AVM2391" s="467"/>
      <c r="AVN2391" s="467"/>
      <c r="AVO2391" s="467"/>
      <c r="AVP2391" s="467"/>
      <c r="AVQ2391" s="467"/>
      <c r="AVR2391" s="467"/>
      <c r="AVS2391" s="467"/>
      <c r="AVT2391" s="467"/>
      <c r="AVU2391" s="467"/>
      <c r="AVV2391" s="467"/>
      <c r="AVW2391" s="467"/>
      <c r="AVX2391" s="1055"/>
      <c r="AVY2391" s="695"/>
      <c r="AVZ2391" s="696"/>
      <c r="AWA2391" s="696"/>
      <c r="AWB2391" s="697"/>
      <c r="AWC2391" s="697"/>
      <c r="AWD2391" s="473"/>
      <c r="AWE2391" s="470"/>
      <c r="AWF2391" s="470"/>
      <c r="AWG2391" s="470"/>
      <c r="AWH2391" s="677"/>
      <c r="AWI2391" s="470"/>
      <c r="AWJ2391" s="467"/>
      <c r="AWK2391" s="559"/>
      <c r="AWL2391" s="467"/>
      <c r="AWM2391" s="467"/>
      <c r="AWN2391" s="467"/>
      <c r="AWO2391" s="467"/>
      <c r="AWP2391" s="467"/>
      <c r="AWQ2391" s="467"/>
      <c r="AWR2391" s="467"/>
      <c r="AWS2391" s="467"/>
      <c r="AWT2391" s="467"/>
      <c r="AWU2391" s="467"/>
      <c r="AWV2391" s="467"/>
      <c r="AWW2391" s="467"/>
      <c r="AWX2391" s="467"/>
      <c r="AWY2391" s="467"/>
      <c r="AWZ2391" s="467"/>
      <c r="AXA2391" s="467"/>
      <c r="AXB2391" s="467"/>
      <c r="AXC2391" s="467"/>
      <c r="AXD2391" s="467"/>
      <c r="AXE2391" s="467"/>
      <c r="AXF2391" s="467"/>
      <c r="AXG2391" s="467"/>
      <c r="AXH2391" s="1055"/>
      <c r="AXI2391" s="695"/>
      <c r="AXJ2391" s="696"/>
      <c r="AXK2391" s="696"/>
      <c r="AXL2391" s="697"/>
      <c r="AXM2391" s="697"/>
      <c r="AXN2391" s="473"/>
      <c r="AXO2391" s="470"/>
      <c r="AXP2391" s="470"/>
      <c r="AXQ2391" s="470"/>
      <c r="AXR2391" s="677"/>
      <c r="AXS2391" s="470"/>
      <c r="AXT2391" s="467"/>
      <c r="AXU2391" s="559"/>
      <c r="AXV2391" s="467"/>
      <c r="AXW2391" s="467"/>
      <c r="AXX2391" s="467"/>
      <c r="AXY2391" s="467"/>
      <c r="AXZ2391" s="467"/>
      <c r="AYA2391" s="467"/>
      <c r="AYB2391" s="467"/>
      <c r="AYC2391" s="467"/>
      <c r="AYD2391" s="467"/>
      <c r="AYE2391" s="467"/>
      <c r="AYF2391" s="467"/>
      <c r="AYG2391" s="467"/>
      <c r="AYH2391" s="467"/>
      <c r="AYI2391" s="467"/>
      <c r="AYJ2391" s="467"/>
      <c r="AYK2391" s="467"/>
      <c r="AYL2391" s="467"/>
      <c r="AYM2391" s="467"/>
      <c r="AYN2391" s="467"/>
      <c r="AYO2391" s="467"/>
      <c r="AYP2391" s="467"/>
      <c r="AYQ2391" s="467"/>
      <c r="AYR2391" s="1055"/>
      <c r="AYS2391" s="695"/>
      <c r="AYT2391" s="696"/>
      <c r="AYU2391" s="696"/>
      <c r="AYV2391" s="697"/>
      <c r="AYW2391" s="697"/>
      <c r="AYX2391" s="473"/>
      <c r="AYY2391" s="470"/>
      <c r="AYZ2391" s="470"/>
      <c r="AZA2391" s="470"/>
      <c r="AZB2391" s="677"/>
      <c r="AZC2391" s="470"/>
      <c r="AZD2391" s="467"/>
      <c r="AZE2391" s="559"/>
      <c r="AZF2391" s="467"/>
      <c r="AZG2391" s="467"/>
      <c r="AZH2391" s="467"/>
      <c r="AZI2391" s="467"/>
      <c r="AZJ2391" s="467"/>
      <c r="AZK2391" s="467"/>
      <c r="AZL2391" s="467"/>
      <c r="AZM2391" s="467"/>
      <c r="AZN2391" s="467"/>
      <c r="AZO2391" s="467"/>
      <c r="AZP2391" s="467"/>
      <c r="AZQ2391" s="467"/>
      <c r="AZR2391" s="467"/>
      <c r="AZS2391" s="467"/>
      <c r="AZT2391" s="467"/>
      <c r="AZU2391" s="467"/>
      <c r="AZV2391" s="467"/>
      <c r="AZW2391" s="467"/>
      <c r="AZX2391" s="467"/>
      <c r="AZY2391" s="467"/>
      <c r="AZZ2391" s="467"/>
      <c r="BAA2391" s="467"/>
      <c r="BAB2391" s="1055"/>
      <c r="BAC2391" s="695"/>
      <c r="BAD2391" s="696"/>
      <c r="BAE2391" s="696"/>
      <c r="BAF2391" s="697"/>
      <c r="BAG2391" s="697"/>
      <c r="BAH2391" s="473"/>
      <c r="BAI2391" s="470"/>
      <c r="BAJ2391" s="470"/>
      <c r="BAK2391" s="470"/>
      <c r="BAL2391" s="677"/>
      <c r="BAM2391" s="470"/>
      <c r="BAN2391" s="467"/>
      <c r="BAO2391" s="559"/>
      <c r="BAP2391" s="467"/>
      <c r="BAQ2391" s="467"/>
      <c r="BAR2391" s="467"/>
      <c r="BAS2391" s="467"/>
      <c r="BAT2391" s="467"/>
      <c r="BAU2391" s="467"/>
      <c r="BAV2391" s="467"/>
      <c r="BAW2391" s="467"/>
      <c r="BAX2391" s="467"/>
      <c r="BAY2391" s="467"/>
      <c r="BAZ2391" s="467"/>
      <c r="BBA2391" s="467"/>
      <c r="BBB2391" s="467"/>
      <c r="BBC2391" s="467"/>
      <c r="BBD2391" s="467"/>
      <c r="BBE2391" s="467"/>
      <c r="BBF2391" s="467"/>
      <c r="BBG2391" s="467"/>
      <c r="BBH2391" s="467"/>
      <c r="BBI2391" s="467"/>
      <c r="BBJ2391" s="467"/>
      <c r="BBK2391" s="467"/>
      <c r="BBL2391" s="1055"/>
      <c r="BBM2391" s="695"/>
      <c r="BBN2391" s="696"/>
      <c r="BBO2391" s="696"/>
      <c r="BBP2391" s="697"/>
      <c r="BBQ2391" s="697"/>
      <c r="BBR2391" s="473"/>
      <c r="BBS2391" s="470"/>
      <c r="BBT2391" s="470"/>
      <c r="BBU2391" s="470"/>
      <c r="BBV2391" s="677"/>
      <c r="BBW2391" s="470"/>
      <c r="BBX2391" s="467"/>
      <c r="BBY2391" s="559"/>
      <c r="BBZ2391" s="467"/>
      <c r="BCA2391" s="467"/>
      <c r="BCB2391" s="467"/>
      <c r="BCC2391" s="467"/>
      <c r="BCD2391" s="467"/>
      <c r="BCE2391" s="467"/>
      <c r="BCF2391" s="467"/>
      <c r="BCG2391" s="467"/>
      <c r="BCH2391" s="467"/>
      <c r="BCI2391" s="467"/>
      <c r="BCJ2391" s="467"/>
      <c r="BCK2391" s="467"/>
      <c r="BCL2391" s="467"/>
      <c r="BCM2391" s="467"/>
      <c r="BCN2391" s="467"/>
      <c r="BCO2391" s="467"/>
      <c r="BCP2391" s="467"/>
      <c r="BCQ2391" s="467"/>
      <c r="BCR2391" s="467"/>
      <c r="BCS2391" s="467"/>
      <c r="BCT2391" s="467"/>
      <c r="BCU2391" s="467"/>
      <c r="BCV2391" s="1055"/>
      <c r="BCW2391" s="695"/>
      <c r="BCX2391" s="696"/>
      <c r="BCY2391" s="696"/>
      <c r="BCZ2391" s="697"/>
      <c r="BDA2391" s="697"/>
      <c r="BDB2391" s="473"/>
      <c r="BDC2391" s="470"/>
      <c r="BDD2391" s="470"/>
      <c r="BDE2391" s="470"/>
      <c r="BDF2391" s="677"/>
      <c r="BDG2391" s="470"/>
      <c r="BDH2391" s="467"/>
      <c r="BDI2391" s="559"/>
      <c r="BDJ2391" s="467"/>
      <c r="BDK2391" s="467"/>
      <c r="BDL2391" s="467"/>
      <c r="BDM2391" s="467"/>
      <c r="BDN2391" s="467"/>
      <c r="BDO2391" s="467"/>
      <c r="BDP2391" s="467"/>
      <c r="BDQ2391" s="467"/>
      <c r="BDR2391" s="467"/>
      <c r="BDS2391" s="467"/>
      <c r="BDT2391" s="467"/>
      <c r="BDU2391" s="467"/>
      <c r="BDV2391" s="467"/>
      <c r="BDW2391" s="467"/>
      <c r="BDX2391" s="467"/>
      <c r="BDY2391" s="467"/>
      <c r="BDZ2391" s="467"/>
      <c r="BEA2391" s="467"/>
      <c r="BEB2391" s="467"/>
      <c r="BEC2391" s="467"/>
      <c r="BED2391" s="467"/>
      <c r="BEE2391" s="467"/>
      <c r="BEF2391" s="1055"/>
      <c r="BEG2391" s="695"/>
      <c r="BEH2391" s="696"/>
      <c r="BEI2391" s="696"/>
      <c r="BEJ2391" s="697"/>
      <c r="BEK2391" s="697"/>
      <c r="BEL2391" s="473"/>
      <c r="BEM2391" s="470"/>
      <c r="BEN2391" s="470"/>
      <c r="BEO2391" s="470"/>
      <c r="BEP2391" s="677"/>
      <c r="BEQ2391" s="470"/>
      <c r="BER2391" s="467"/>
      <c r="BES2391" s="559"/>
      <c r="BET2391" s="467"/>
      <c r="BEU2391" s="467"/>
      <c r="BEV2391" s="467"/>
      <c r="BEW2391" s="467"/>
      <c r="BEX2391" s="467"/>
      <c r="BEY2391" s="467"/>
      <c r="BEZ2391" s="467"/>
      <c r="BFA2391" s="467"/>
      <c r="BFB2391" s="467"/>
      <c r="BFC2391" s="467"/>
      <c r="BFD2391" s="467"/>
      <c r="BFE2391" s="467"/>
      <c r="BFF2391" s="467"/>
      <c r="BFG2391" s="467"/>
      <c r="BFH2391" s="467"/>
      <c r="BFI2391" s="467"/>
      <c r="BFJ2391" s="467"/>
      <c r="BFK2391" s="467"/>
      <c r="BFL2391" s="467"/>
      <c r="BFM2391" s="467"/>
      <c r="BFN2391" s="467"/>
      <c r="BFO2391" s="467"/>
      <c r="BFP2391" s="1055"/>
      <c r="BFQ2391" s="695"/>
      <c r="BFR2391" s="696"/>
      <c r="BFS2391" s="696"/>
      <c r="BFT2391" s="697"/>
      <c r="BFU2391" s="697"/>
      <c r="BFV2391" s="473"/>
      <c r="BFW2391" s="470"/>
      <c r="BFX2391" s="470"/>
      <c r="BFY2391" s="470"/>
      <c r="BFZ2391" s="677"/>
      <c r="BGA2391" s="470"/>
      <c r="BGB2391" s="467"/>
      <c r="BGC2391" s="559"/>
      <c r="BGD2391" s="467"/>
      <c r="BGE2391" s="467"/>
      <c r="BGF2391" s="467"/>
      <c r="BGG2391" s="467"/>
      <c r="BGH2391" s="467"/>
      <c r="BGI2391" s="467"/>
      <c r="BGJ2391" s="467"/>
      <c r="BGK2391" s="467"/>
      <c r="BGL2391" s="467"/>
      <c r="BGM2391" s="467"/>
      <c r="BGN2391" s="467"/>
      <c r="BGO2391" s="467"/>
      <c r="BGP2391" s="467"/>
      <c r="BGQ2391" s="467"/>
      <c r="BGR2391" s="467"/>
      <c r="BGS2391" s="467"/>
      <c r="BGT2391" s="467"/>
      <c r="BGU2391" s="467"/>
      <c r="BGV2391" s="467"/>
      <c r="BGW2391" s="467"/>
      <c r="BGX2391" s="467"/>
      <c r="BGY2391" s="467"/>
      <c r="BGZ2391" s="1055"/>
      <c r="BHA2391" s="695"/>
      <c r="BHB2391" s="696"/>
      <c r="BHC2391" s="696"/>
      <c r="BHD2391" s="697"/>
      <c r="BHE2391" s="697"/>
      <c r="BHF2391" s="473"/>
      <c r="BHG2391" s="470"/>
      <c r="BHH2391" s="470"/>
      <c r="BHI2391" s="470"/>
      <c r="BHJ2391" s="677"/>
      <c r="BHK2391" s="470"/>
      <c r="BHL2391" s="467"/>
      <c r="BHM2391" s="559"/>
      <c r="BHN2391" s="467"/>
      <c r="BHO2391" s="467"/>
      <c r="BHP2391" s="467"/>
      <c r="BHQ2391" s="467"/>
      <c r="BHR2391" s="467"/>
      <c r="BHS2391" s="467"/>
      <c r="BHT2391" s="467"/>
      <c r="BHU2391" s="467"/>
      <c r="BHV2391" s="467"/>
      <c r="BHW2391" s="467"/>
      <c r="BHX2391" s="467"/>
      <c r="BHY2391" s="467"/>
      <c r="BHZ2391" s="467"/>
      <c r="BIA2391" s="467"/>
      <c r="BIB2391" s="467"/>
      <c r="BIC2391" s="467"/>
      <c r="BID2391" s="467"/>
      <c r="BIE2391" s="467"/>
      <c r="BIF2391" s="467"/>
      <c r="BIG2391" s="467"/>
      <c r="BIH2391" s="467"/>
      <c r="BII2391" s="467"/>
      <c r="BIJ2391" s="1055"/>
      <c r="BIK2391" s="695"/>
      <c r="BIL2391" s="696"/>
      <c r="BIM2391" s="696"/>
      <c r="BIN2391" s="697"/>
      <c r="BIO2391" s="697"/>
      <c r="BIP2391" s="473"/>
      <c r="BIQ2391" s="470"/>
      <c r="BIR2391" s="470"/>
      <c r="BIS2391" s="470"/>
      <c r="BIT2391" s="677"/>
      <c r="BIU2391" s="470"/>
      <c r="BIV2391" s="467"/>
      <c r="BIW2391" s="559"/>
      <c r="BIX2391" s="467"/>
      <c r="BIY2391" s="467"/>
      <c r="BIZ2391" s="467"/>
      <c r="BJA2391" s="467"/>
      <c r="BJB2391" s="467"/>
      <c r="BJC2391" s="467"/>
      <c r="BJD2391" s="467"/>
      <c r="BJE2391" s="467"/>
      <c r="BJF2391" s="467"/>
      <c r="BJG2391" s="467"/>
      <c r="BJH2391" s="467"/>
      <c r="BJI2391" s="467"/>
      <c r="BJJ2391" s="467"/>
      <c r="BJK2391" s="467"/>
      <c r="BJL2391" s="467"/>
      <c r="BJM2391" s="467"/>
      <c r="BJN2391" s="467"/>
      <c r="BJO2391" s="467"/>
      <c r="BJP2391" s="467"/>
      <c r="BJQ2391" s="467"/>
      <c r="BJR2391" s="467"/>
      <c r="BJS2391" s="467"/>
      <c r="BJT2391" s="1055"/>
      <c r="BJU2391" s="695"/>
      <c r="BJV2391" s="696"/>
      <c r="BJW2391" s="696"/>
      <c r="BJX2391" s="697"/>
      <c r="BJY2391" s="697"/>
      <c r="BJZ2391" s="473"/>
      <c r="BKA2391" s="470"/>
      <c r="BKB2391" s="470"/>
      <c r="BKC2391" s="470"/>
      <c r="BKD2391" s="677"/>
      <c r="BKE2391" s="470"/>
      <c r="BKF2391" s="467"/>
      <c r="BKG2391" s="559"/>
      <c r="BKH2391" s="467"/>
      <c r="BKI2391" s="467"/>
      <c r="BKJ2391" s="467"/>
      <c r="BKK2391" s="467"/>
      <c r="BKL2391" s="467"/>
      <c r="BKM2391" s="467"/>
      <c r="BKN2391" s="467"/>
      <c r="BKO2391" s="467"/>
      <c r="BKP2391" s="467"/>
      <c r="BKQ2391" s="467"/>
      <c r="BKR2391" s="467"/>
      <c r="BKS2391" s="467"/>
      <c r="BKT2391" s="467"/>
      <c r="BKU2391" s="467"/>
      <c r="BKV2391" s="467"/>
      <c r="BKW2391" s="467"/>
      <c r="BKX2391" s="467"/>
      <c r="BKY2391" s="467"/>
      <c r="BKZ2391" s="467"/>
      <c r="BLA2391" s="467"/>
      <c r="BLB2391" s="467"/>
      <c r="BLC2391" s="467"/>
      <c r="BLD2391" s="1055"/>
      <c r="BLE2391" s="695"/>
      <c r="BLF2391" s="696"/>
      <c r="BLG2391" s="696"/>
      <c r="BLH2391" s="697"/>
      <c r="BLI2391" s="697"/>
      <c r="BLJ2391" s="473"/>
      <c r="BLK2391" s="470"/>
      <c r="BLL2391" s="470"/>
      <c r="BLM2391" s="470"/>
      <c r="BLN2391" s="677"/>
      <c r="BLO2391" s="470"/>
      <c r="BLP2391" s="467"/>
      <c r="BLQ2391" s="559"/>
      <c r="BLR2391" s="467"/>
      <c r="BLS2391" s="467"/>
      <c r="BLT2391" s="467"/>
      <c r="BLU2391" s="467"/>
      <c r="BLV2391" s="467"/>
      <c r="BLW2391" s="467"/>
      <c r="BLX2391" s="467"/>
      <c r="BLY2391" s="467"/>
      <c r="BLZ2391" s="467"/>
      <c r="BMA2391" s="467"/>
      <c r="BMB2391" s="467"/>
      <c r="BMC2391" s="467"/>
      <c r="BMD2391" s="467"/>
      <c r="BME2391" s="467"/>
      <c r="BMF2391" s="467"/>
      <c r="BMG2391" s="467"/>
      <c r="BMH2391" s="467"/>
      <c r="BMI2391" s="467"/>
      <c r="BMJ2391" s="467"/>
      <c r="BMK2391" s="467"/>
      <c r="BML2391" s="467"/>
      <c r="BMM2391" s="467"/>
      <c r="BMN2391" s="1055"/>
      <c r="BMO2391" s="695"/>
      <c r="BMP2391" s="696"/>
      <c r="BMQ2391" s="696"/>
      <c r="BMR2391" s="697"/>
      <c r="BMS2391" s="697"/>
      <c r="BMT2391" s="473"/>
      <c r="BMU2391" s="470"/>
      <c r="BMV2391" s="470"/>
      <c r="BMW2391" s="470"/>
      <c r="BMX2391" s="677"/>
      <c r="BMY2391" s="470"/>
      <c r="BMZ2391" s="467"/>
      <c r="BNA2391" s="559"/>
      <c r="BNB2391" s="467"/>
      <c r="BNC2391" s="467"/>
      <c r="BND2391" s="467"/>
      <c r="BNE2391" s="467"/>
      <c r="BNF2391" s="467"/>
      <c r="BNG2391" s="467"/>
      <c r="BNH2391" s="467"/>
      <c r="BNI2391" s="467"/>
      <c r="BNJ2391" s="467"/>
      <c r="BNK2391" s="467"/>
      <c r="BNL2391" s="467"/>
      <c r="BNM2391" s="467"/>
      <c r="BNN2391" s="467"/>
      <c r="BNO2391" s="467"/>
      <c r="BNP2391" s="467"/>
      <c r="BNQ2391" s="467"/>
      <c r="BNR2391" s="467"/>
      <c r="BNS2391" s="467"/>
      <c r="BNT2391" s="467"/>
      <c r="BNU2391" s="467"/>
      <c r="BNV2391" s="467"/>
      <c r="BNW2391" s="467"/>
      <c r="BNX2391" s="1055"/>
      <c r="BNY2391" s="695"/>
      <c r="BNZ2391" s="696"/>
      <c r="BOA2391" s="696"/>
      <c r="BOB2391" s="697"/>
      <c r="BOC2391" s="697"/>
      <c r="BOD2391" s="473"/>
      <c r="BOE2391" s="470"/>
      <c r="BOF2391" s="470"/>
      <c r="BOG2391" s="470"/>
      <c r="BOH2391" s="677"/>
      <c r="BOI2391" s="470"/>
      <c r="BOJ2391" s="467"/>
      <c r="BOK2391" s="559"/>
      <c r="BOL2391" s="467"/>
      <c r="BOM2391" s="467"/>
      <c r="BON2391" s="467"/>
      <c r="BOO2391" s="467"/>
      <c r="BOP2391" s="467"/>
      <c r="BOQ2391" s="467"/>
      <c r="BOR2391" s="467"/>
      <c r="BOS2391" s="467"/>
      <c r="BOT2391" s="467"/>
      <c r="BOU2391" s="467"/>
      <c r="BOV2391" s="467"/>
      <c r="BOW2391" s="467"/>
      <c r="BOX2391" s="467"/>
      <c r="BOY2391" s="467"/>
      <c r="BOZ2391" s="467"/>
      <c r="BPA2391" s="467"/>
      <c r="BPB2391" s="467"/>
      <c r="BPC2391" s="467"/>
      <c r="BPD2391" s="467"/>
      <c r="BPE2391" s="467"/>
      <c r="BPF2391" s="467"/>
      <c r="BPG2391" s="467"/>
      <c r="BPH2391" s="1055"/>
      <c r="BPI2391" s="695"/>
      <c r="BPJ2391" s="696"/>
      <c r="BPK2391" s="696"/>
      <c r="BPL2391" s="697"/>
      <c r="BPM2391" s="697"/>
      <c r="BPN2391" s="473"/>
      <c r="BPO2391" s="470"/>
      <c r="BPP2391" s="470"/>
      <c r="BPQ2391" s="470"/>
      <c r="BPR2391" s="677"/>
      <c r="BPS2391" s="470"/>
      <c r="BPT2391" s="467"/>
      <c r="BPU2391" s="559"/>
      <c r="BPV2391" s="467"/>
      <c r="BPW2391" s="467"/>
      <c r="BPX2391" s="467"/>
      <c r="BPY2391" s="467"/>
      <c r="BPZ2391" s="467"/>
      <c r="BQA2391" s="467"/>
      <c r="BQB2391" s="467"/>
      <c r="BQC2391" s="467"/>
      <c r="BQD2391" s="467"/>
      <c r="BQE2391" s="467"/>
      <c r="BQF2391" s="467"/>
      <c r="BQG2391" s="467"/>
      <c r="BQH2391" s="467"/>
      <c r="BQI2391" s="467"/>
      <c r="BQJ2391" s="467"/>
      <c r="BQK2391" s="467"/>
      <c r="BQL2391" s="467"/>
      <c r="BQM2391" s="467"/>
      <c r="BQN2391" s="467"/>
      <c r="BQO2391" s="467"/>
      <c r="BQP2391" s="467"/>
      <c r="BQQ2391" s="467"/>
      <c r="BQR2391" s="1055"/>
      <c r="BQS2391" s="695"/>
      <c r="BQT2391" s="696"/>
      <c r="BQU2391" s="696"/>
      <c r="BQV2391" s="697"/>
      <c r="BQW2391" s="697"/>
      <c r="BQX2391" s="473"/>
      <c r="BQY2391" s="470"/>
      <c r="BQZ2391" s="470"/>
      <c r="BRA2391" s="470"/>
      <c r="BRB2391" s="677"/>
      <c r="BRC2391" s="470"/>
      <c r="BRD2391" s="467"/>
      <c r="BRE2391" s="559"/>
      <c r="BRF2391" s="467"/>
      <c r="BRG2391" s="467"/>
      <c r="BRH2391" s="467"/>
      <c r="BRI2391" s="467"/>
      <c r="BRJ2391" s="467"/>
      <c r="BRK2391" s="467"/>
      <c r="BRL2391" s="467"/>
      <c r="BRM2391" s="467"/>
      <c r="BRN2391" s="467"/>
      <c r="BRO2391" s="467"/>
      <c r="BRP2391" s="467"/>
      <c r="BRQ2391" s="467"/>
      <c r="BRR2391" s="467"/>
      <c r="BRS2391" s="467"/>
      <c r="BRT2391" s="467"/>
      <c r="BRU2391" s="467"/>
      <c r="BRV2391" s="467"/>
      <c r="BRW2391" s="467"/>
      <c r="BRX2391" s="467"/>
      <c r="BRY2391" s="467"/>
      <c r="BRZ2391" s="467"/>
      <c r="BSA2391" s="467"/>
      <c r="BSB2391" s="1055"/>
      <c r="BSC2391" s="695"/>
      <c r="BSD2391" s="696"/>
      <c r="BSE2391" s="696"/>
      <c r="BSF2391" s="697"/>
      <c r="BSG2391" s="697"/>
      <c r="BSH2391" s="473"/>
      <c r="BSI2391" s="470"/>
      <c r="BSJ2391" s="470"/>
      <c r="BSK2391" s="470"/>
      <c r="BSL2391" s="677"/>
      <c r="BSM2391" s="470"/>
      <c r="BSN2391" s="467"/>
      <c r="BSO2391" s="559"/>
      <c r="BSP2391" s="467"/>
      <c r="BSQ2391" s="467"/>
      <c r="BSR2391" s="467"/>
      <c r="BSS2391" s="467"/>
      <c r="BST2391" s="467"/>
      <c r="BSU2391" s="467"/>
      <c r="BSV2391" s="467"/>
      <c r="BSW2391" s="467"/>
      <c r="BSX2391" s="467"/>
      <c r="BSY2391" s="467"/>
      <c r="BSZ2391" s="467"/>
      <c r="BTA2391" s="467"/>
      <c r="BTB2391" s="467"/>
      <c r="BTC2391" s="467"/>
      <c r="BTD2391" s="467"/>
      <c r="BTE2391" s="467"/>
      <c r="BTF2391" s="467"/>
      <c r="BTG2391" s="467"/>
      <c r="BTH2391" s="467"/>
      <c r="BTI2391" s="467"/>
      <c r="BTJ2391" s="467"/>
      <c r="BTK2391" s="467"/>
      <c r="BTL2391" s="1055"/>
      <c r="BTM2391" s="695"/>
      <c r="BTN2391" s="696"/>
      <c r="BTO2391" s="696"/>
      <c r="BTP2391" s="697"/>
      <c r="BTQ2391" s="697"/>
      <c r="BTR2391" s="473"/>
      <c r="BTS2391" s="470"/>
      <c r="BTT2391" s="470"/>
      <c r="BTU2391" s="470"/>
      <c r="BTV2391" s="677"/>
      <c r="BTW2391" s="470"/>
      <c r="BTX2391" s="467"/>
      <c r="BTY2391" s="559"/>
      <c r="BTZ2391" s="467"/>
      <c r="BUA2391" s="467"/>
      <c r="BUB2391" s="467"/>
      <c r="BUC2391" s="467"/>
      <c r="BUD2391" s="467"/>
      <c r="BUE2391" s="467"/>
      <c r="BUF2391" s="467"/>
      <c r="BUG2391" s="467"/>
      <c r="BUH2391" s="467"/>
      <c r="BUI2391" s="467"/>
      <c r="BUJ2391" s="467"/>
      <c r="BUK2391" s="467"/>
      <c r="BUL2391" s="467"/>
      <c r="BUM2391" s="467"/>
      <c r="BUN2391" s="467"/>
      <c r="BUO2391" s="467"/>
      <c r="BUP2391" s="467"/>
      <c r="BUQ2391" s="467"/>
      <c r="BUR2391" s="467"/>
      <c r="BUS2391" s="467"/>
      <c r="BUT2391" s="467"/>
      <c r="BUU2391" s="467"/>
      <c r="BUV2391" s="1055"/>
      <c r="BUW2391" s="695"/>
      <c r="BUX2391" s="696"/>
      <c r="BUY2391" s="696"/>
      <c r="BUZ2391" s="697"/>
      <c r="BVA2391" s="697"/>
      <c r="BVB2391" s="473"/>
      <c r="BVC2391" s="470"/>
      <c r="BVD2391" s="470"/>
      <c r="BVE2391" s="470"/>
      <c r="BVF2391" s="677"/>
      <c r="BVG2391" s="470"/>
      <c r="BVH2391" s="467"/>
      <c r="BVI2391" s="559"/>
      <c r="BVJ2391" s="467"/>
      <c r="BVK2391" s="467"/>
      <c r="BVL2391" s="467"/>
      <c r="BVM2391" s="467"/>
      <c r="BVN2391" s="467"/>
      <c r="BVO2391" s="467"/>
      <c r="BVP2391" s="467"/>
      <c r="BVQ2391" s="467"/>
      <c r="BVR2391" s="467"/>
      <c r="BVS2391" s="467"/>
      <c r="BVT2391" s="467"/>
      <c r="BVU2391" s="467"/>
      <c r="BVV2391" s="467"/>
      <c r="BVW2391" s="467"/>
      <c r="BVX2391" s="467"/>
      <c r="BVY2391" s="467"/>
      <c r="BVZ2391" s="467"/>
      <c r="BWA2391" s="467"/>
      <c r="BWB2391" s="467"/>
      <c r="BWC2391" s="467"/>
      <c r="BWD2391" s="467"/>
      <c r="BWE2391" s="467"/>
      <c r="BWF2391" s="1055"/>
      <c r="BWG2391" s="695"/>
      <c r="BWH2391" s="696"/>
      <c r="BWI2391" s="696"/>
      <c r="BWJ2391" s="697"/>
      <c r="BWK2391" s="697"/>
      <c r="BWL2391" s="473"/>
      <c r="BWM2391" s="470"/>
      <c r="BWN2391" s="470"/>
      <c r="BWO2391" s="470"/>
      <c r="BWP2391" s="677"/>
      <c r="BWQ2391" s="470"/>
      <c r="BWR2391" s="467"/>
      <c r="BWS2391" s="559"/>
      <c r="BWT2391" s="467"/>
      <c r="BWU2391" s="467"/>
      <c r="BWV2391" s="467"/>
      <c r="BWW2391" s="467"/>
      <c r="BWX2391" s="467"/>
      <c r="BWY2391" s="467"/>
      <c r="BWZ2391" s="467"/>
      <c r="BXA2391" s="467"/>
      <c r="BXB2391" s="467"/>
      <c r="BXC2391" s="467"/>
      <c r="BXD2391" s="467"/>
      <c r="BXE2391" s="467"/>
      <c r="BXF2391" s="467"/>
      <c r="BXG2391" s="467"/>
      <c r="BXH2391" s="467"/>
      <c r="BXI2391" s="467"/>
      <c r="BXJ2391" s="467"/>
      <c r="BXK2391" s="467"/>
      <c r="BXL2391" s="467"/>
      <c r="BXM2391" s="467"/>
      <c r="BXN2391" s="467"/>
      <c r="BXO2391" s="467"/>
      <c r="BXP2391" s="1055"/>
      <c r="BXQ2391" s="695"/>
      <c r="BXR2391" s="696"/>
      <c r="BXS2391" s="696"/>
      <c r="BXT2391" s="697"/>
      <c r="BXU2391" s="697"/>
      <c r="BXV2391" s="473"/>
      <c r="BXW2391" s="470"/>
      <c r="BXX2391" s="470"/>
      <c r="BXY2391" s="470"/>
      <c r="BXZ2391" s="677"/>
      <c r="BYA2391" s="470"/>
      <c r="BYB2391" s="467"/>
      <c r="BYC2391" s="559"/>
      <c r="BYD2391" s="467"/>
      <c r="BYE2391" s="467"/>
      <c r="BYF2391" s="467"/>
      <c r="BYG2391" s="467"/>
      <c r="BYH2391" s="467"/>
      <c r="BYI2391" s="467"/>
      <c r="BYJ2391" s="467"/>
      <c r="BYK2391" s="467"/>
      <c r="BYL2391" s="467"/>
      <c r="BYM2391" s="467"/>
      <c r="BYN2391" s="467"/>
      <c r="BYO2391" s="467"/>
      <c r="BYP2391" s="467"/>
      <c r="BYQ2391" s="467"/>
      <c r="BYR2391" s="467"/>
      <c r="BYS2391" s="467"/>
      <c r="BYT2391" s="467"/>
      <c r="BYU2391" s="467"/>
      <c r="BYV2391" s="467"/>
      <c r="BYW2391" s="467"/>
      <c r="BYX2391" s="467"/>
      <c r="BYY2391" s="467"/>
      <c r="BYZ2391" s="1055"/>
      <c r="BZA2391" s="695"/>
      <c r="BZB2391" s="696"/>
      <c r="BZC2391" s="696"/>
      <c r="BZD2391" s="697"/>
      <c r="BZE2391" s="697"/>
      <c r="BZF2391" s="473"/>
      <c r="BZG2391" s="470"/>
      <c r="BZH2391" s="470"/>
      <c r="BZI2391" s="470"/>
      <c r="BZJ2391" s="677"/>
      <c r="BZK2391" s="470"/>
      <c r="BZL2391" s="467"/>
      <c r="BZM2391" s="559"/>
      <c r="BZN2391" s="467"/>
      <c r="BZO2391" s="467"/>
      <c r="BZP2391" s="467"/>
      <c r="BZQ2391" s="467"/>
      <c r="BZR2391" s="467"/>
      <c r="BZS2391" s="467"/>
      <c r="BZT2391" s="467"/>
      <c r="BZU2391" s="467"/>
      <c r="BZV2391" s="467"/>
      <c r="BZW2391" s="467"/>
      <c r="BZX2391" s="467"/>
      <c r="BZY2391" s="467"/>
      <c r="BZZ2391" s="467"/>
      <c r="CAA2391" s="467"/>
      <c r="CAB2391" s="467"/>
      <c r="CAC2391" s="467"/>
      <c r="CAD2391" s="467"/>
      <c r="CAE2391" s="467"/>
      <c r="CAF2391" s="467"/>
      <c r="CAG2391" s="467"/>
      <c r="CAH2391" s="467"/>
      <c r="CAI2391" s="467"/>
      <c r="CAJ2391" s="1055"/>
      <c r="CAK2391" s="695"/>
      <c r="CAL2391" s="696"/>
      <c r="CAM2391" s="696"/>
      <c r="CAN2391" s="697"/>
      <c r="CAO2391" s="697"/>
      <c r="CAP2391" s="473"/>
      <c r="CAQ2391" s="470"/>
      <c r="CAR2391" s="470"/>
      <c r="CAS2391" s="470"/>
      <c r="CAT2391" s="677"/>
      <c r="CAU2391" s="470"/>
      <c r="CAV2391" s="467"/>
      <c r="CAW2391" s="559"/>
      <c r="CAX2391" s="467"/>
      <c r="CAY2391" s="467"/>
      <c r="CAZ2391" s="467"/>
      <c r="CBA2391" s="467"/>
      <c r="CBB2391" s="467"/>
      <c r="CBC2391" s="467"/>
      <c r="CBD2391" s="467"/>
      <c r="CBE2391" s="467"/>
      <c r="CBF2391" s="467"/>
      <c r="CBG2391" s="467"/>
      <c r="CBH2391" s="467"/>
      <c r="CBI2391" s="467"/>
      <c r="CBJ2391" s="467"/>
      <c r="CBK2391" s="467"/>
      <c r="CBL2391" s="467"/>
      <c r="CBM2391" s="467"/>
      <c r="CBN2391" s="467"/>
      <c r="CBO2391" s="467"/>
      <c r="CBP2391" s="467"/>
      <c r="CBQ2391" s="467"/>
      <c r="CBR2391" s="467"/>
      <c r="CBS2391" s="467"/>
      <c r="CBT2391" s="1055"/>
      <c r="CBU2391" s="695"/>
      <c r="CBV2391" s="696"/>
      <c r="CBW2391" s="696"/>
      <c r="CBX2391" s="697"/>
      <c r="CBY2391" s="697"/>
      <c r="CBZ2391" s="473"/>
      <c r="CCA2391" s="470"/>
      <c r="CCB2391" s="470"/>
      <c r="CCC2391" s="470"/>
      <c r="CCD2391" s="677"/>
      <c r="CCE2391" s="470"/>
      <c r="CCF2391" s="467"/>
      <c r="CCG2391" s="559"/>
      <c r="CCH2391" s="467"/>
      <c r="CCI2391" s="467"/>
      <c r="CCJ2391" s="467"/>
      <c r="CCK2391" s="467"/>
      <c r="CCL2391" s="467"/>
      <c r="CCM2391" s="467"/>
      <c r="CCN2391" s="467"/>
      <c r="CCO2391" s="467"/>
      <c r="CCP2391" s="467"/>
      <c r="CCQ2391" s="467"/>
      <c r="CCR2391" s="467"/>
      <c r="CCS2391" s="467"/>
      <c r="CCT2391" s="467"/>
      <c r="CCU2391" s="467"/>
      <c r="CCV2391" s="467"/>
      <c r="CCW2391" s="467"/>
      <c r="CCX2391" s="467"/>
      <c r="CCY2391" s="467"/>
      <c r="CCZ2391" s="467"/>
      <c r="CDA2391" s="467"/>
      <c r="CDB2391" s="467"/>
      <c r="CDC2391" s="467"/>
      <c r="CDD2391" s="1055"/>
      <c r="CDE2391" s="695"/>
      <c r="CDF2391" s="696"/>
      <c r="CDG2391" s="696"/>
      <c r="CDH2391" s="697"/>
      <c r="CDI2391" s="697"/>
      <c r="CDJ2391" s="473"/>
      <c r="CDK2391" s="470"/>
      <c r="CDL2391" s="470"/>
      <c r="CDM2391" s="470"/>
      <c r="CDN2391" s="677"/>
      <c r="CDO2391" s="470"/>
      <c r="CDP2391" s="467"/>
      <c r="CDQ2391" s="559"/>
      <c r="CDR2391" s="467"/>
      <c r="CDS2391" s="467"/>
      <c r="CDT2391" s="467"/>
      <c r="CDU2391" s="467"/>
      <c r="CDV2391" s="467"/>
      <c r="CDW2391" s="467"/>
      <c r="CDX2391" s="467"/>
      <c r="CDY2391" s="467"/>
      <c r="CDZ2391" s="467"/>
      <c r="CEA2391" s="467"/>
      <c r="CEB2391" s="467"/>
      <c r="CEC2391" s="467"/>
      <c r="CED2391" s="467"/>
      <c r="CEE2391" s="467"/>
      <c r="CEF2391" s="467"/>
      <c r="CEG2391" s="467"/>
      <c r="CEH2391" s="467"/>
      <c r="CEI2391" s="467"/>
      <c r="CEJ2391" s="467"/>
      <c r="CEK2391" s="467"/>
      <c r="CEL2391" s="467"/>
      <c r="CEM2391" s="467"/>
      <c r="CEN2391" s="1055"/>
      <c r="CEO2391" s="695"/>
      <c r="CEP2391" s="696"/>
      <c r="CEQ2391" s="696"/>
      <c r="CER2391" s="697"/>
      <c r="CES2391" s="697"/>
      <c r="CET2391" s="473"/>
      <c r="CEU2391" s="470"/>
      <c r="CEV2391" s="470"/>
      <c r="CEW2391" s="470"/>
      <c r="CEX2391" s="677"/>
      <c r="CEY2391" s="470"/>
      <c r="CEZ2391" s="467"/>
      <c r="CFA2391" s="559"/>
      <c r="CFB2391" s="467"/>
      <c r="CFC2391" s="467"/>
      <c r="CFD2391" s="467"/>
      <c r="CFE2391" s="467"/>
      <c r="CFF2391" s="467"/>
      <c r="CFG2391" s="467"/>
      <c r="CFH2391" s="467"/>
      <c r="CFI2391" s="467"/>
      <c r="CFJ2391" s="467"/>
      <c r="CFK2391" s="467"/>
      <c r="CFL2391" s="467"/>
      <c r="CFM2391" s="467"/>
      <c r="CFN2391" s="467"/>
      <c r="CFO2391" s="467"/>
      <c r="CFP2391" s="467"/>
      <c r="CFQ2391" s="467"/>
      <c r="CFR2391" s="467"/>
      <c r="CFS2391" s="467"/>
      <c r="CFT2391" s="467"/>
      <c r="CFU2391" s="467"/>
      <c r="CFV2391" s="467"/>
      <c r="CFW2391" s="467"/>
      <c r="CFX2391" s="1055"/>
      <c r="CFY2391" s="695"/>
      <c r="CFZ2391" s="696"/>
      <c r="CGA2391" s="696"/>
      <c r="CGB2391" s="697"/>
      <c r="CGC2391" s="697"/>
      <c r="CGD2391" s="473"/>
      <c r="CGE2391" s="470"/>
      <c r="CGF2391" s="470"/>
      <c r="CGG2391" s="470"/>
      <c r="CGH2391" s="677"/>
      <c r="CGI2391" s="470"/>
      <c r="CGJ2391" s="467"/>
      <c r="CGK2391" s="559"/>
      <c r="CGL2391" s="467"/>
      <c r="CGM2391" s="467"/>
      <c r="CGN2391" s="467"/>
      <c r="CGO2391" s="467"/>
      <c r="CGP2391" s="467"/>
      <c r="CGQ2391" s="467"/>
      <c r="CGR2391" s="467"/>
      <c r="CGS2391" s="467"/>
      <c r="CGT2391" s="467"/>
      <c r="CGU2391" s="467"/>
      <c r="CGV2391" s="467"/>
      <c r="CGW2391" s="467"/>
      <c r="CGX2391" s="467"/>
      <c r="CGY2391" s="467"/>
      <c r="CGZ2391" s="467"/>
      <c r="CHA2391" s="467"/>
      <c r="CHB2391" s="467"/>
      <c r="CHC2391" s="467"/>
      <c r="CHD2391" s="467"/>
      <c r="CHE2391" s="467"/>
      <c r="CHF2391" s="467"/>
      <c r="CHG2391" s="467"/>
      <c r="CHH2391" s="1055"/>
      <c r="CHI2391" s="695"/>
      <c r="CHJ2391" s="696"/>
      <c r="CHK2391" s="696"/>
      <c r="CHL2391" s="697"/>
      <c r="CHM2391" s="697"/>
      <c r="CHN2391" s="473"/>
      <c r="CHO2391" s="470"/>
      <c r="CHP2391" s="470"/>
      <c r="CHQ2391" s="470"/>
      <c r="CHR2391" s="677"/>
      <c r="CHS2391" s="470"/>
      <c r="CHT2391" s="467"/>
      <c r="CHU2391" s="559"/>
      <c r="CHV2391" s="467"/>
      <c r="CHW2391" s="467"/>
      <c r="CHX2391" s="467"/>
      <c r="CHY2391" s="467"/>
      <c r="CHZ2391" s="467"/>
      <c r="CIA2391" s="467"/>
      <c r="CIB2391" s="467"/>
      <c r="CIC2391" s="467"/>
      <c r="CID2391" s="467"/>
      <c r="CIE2391" s="467"/>
      <c r="CIF2391" s="467"/>
      <c r="CIG2391" s="467"/>
      <c r="CIH2391" s="467"/>
      <c r="CII2391" s="467"/>
      <c r="CIJ2391" s="467"/>
      <c r="CIK2391" s="467"/>
      <c r="CIL2391" s="467"/>
      <c r="CIM2391" s="467"/>
      <c r="CIN2391" s="467"/>
      <c r="CIO2391" s="467"/>
      <c r="CIP2391" s="467"/>
      <c r="CIQ2391" s="467"/>
      <c r="CIR2391" s="1055"/>
      <c r="CIS2391" s="695"/>
      <c r="CIT2391" s="696"/>
      <c r="CIU2391" s="696"/>
      <c r="CIV2391" s="697"/>
      <c r="CIW2391" s="697"/>
      <c r="CIX2391" s="473"/>
      <c r="CIY2391" s="470"/>
      <c r="CIZ2391" s="470"/>
      <c r="CJA2391" s="470"/>
      <c r="CJB2391" s="677"/>
      <c r="CJC2391" s="470"/>
      <c r="CJD2391" s="467"/>
      <c r="CJE2391" s="559"/>
      <c r="CJF2391" s="467"/>
      <c r="CJG2391" s="467"/>
      <c r="CJH2391" s="467"/>
      <c r="CJI2391" s="467"/>
      <c r="CJJ2391" s="467"/>
      <c r="CJK2391" s="467"/>
      <c r="CJL2391" s="467"/>
      <c r="CJM2391" s="467"/>
      <c r="CJN2391" s="467"/>
      <c r="CJO2391" s="467"/>
      <c r="CJP2391" s="467"/>
      <c r="CJQ2391" s="467"/>
      <c r="CJR2391" s="467"/>
      <c r="CJS2391" s="467"/>
      <c r="CJT2391" s="467"/>
      <c r="CJU2391" s="467"/>
      <c r="CJV2391" s="467"/>
      <c r="CJW2391" s="467"/>
      <c r="CJX2391" s="467"/>
      <c r="CJY2391" s="467"/>
      <c r="CJZ2391" s="467"/>
      <c r="CKA2391" s="467"/>
      <c r="CKB2391" s="1055"/>
      <c r="CKC2391" s="695"/>
      <c r="CKD2391" s="696"/>
      <c r="CKE2391" s="696"/>
      <c r="CKF2391" s="697"/>
      <c r="CKG2391" s="697"/>
      <c r="CKH2391" s="473"/>
      <c r="CKI2391" s="470"/>
      <c r="CKJ2391" s="470"/>
      <c r="CKK2391" s="470"/>
      <c r="CKL2391" s="677"/>
      <c r="CKM2391" s="470"/>
      <c r="CKN2391" s="467"/>
      <c r="CKO2391" s="559"/>
      <c r="CKP2391" s="467"/>
      <c r="CKQ2391" s="467"/>
      <c r="CKR2391" s="467"/>
      <c r="CKS2391" s="467"/>
      <c r="CKT2391" s="467"/>
      <c r="CKU2391" s="467"/>
      <c r="CKV2391" s="467"/>
      <c r="CKW2391" s="467"/>
      <c r="CKX2391" s="467"/>
      <c r="CKY2391" s="467"/>
      <c r="CKZ2391" s="467"/>
      <c r="CLA2391" s="467"/>
      <c r="CLB2391" s="467"/>
      <c r="CLC2391" s="467"/>
      <c r="CLD2391" s="467"/>
      <c r="CLE2391" s="467"/>
      <c r="CLF2391" s="467"/>
      <c r="CLG2391" s="467"/>
      <c r="CLH2391" s="467"/>
      <c r="CLI2391" s="467"/>
      <c r="CLJ2391" s="467"/>
      <c r="CLK2391" s="467"/>
      <c r="CLL2391" s="1055"/>
      <c r="CLM2391" s="695"/>
      <c r="CLN2391" s="696"/>
      <c r="CLO2391" s="696"/>
      <c r="CLP2391" s="697"/>
      <c r="CLQ2391" s="697"/>
      <c r="CLR2391" s="473"/>
      <c r="CLS2391" s="470"/>
      <c r="CLT2391" s="470"/>
      <c r="CLU2391" s="470"/>
      <c r="CLV2391" s="677"/>
      <c r="CLW2391" s="470"/>
      <c r="CLX2391" s="467"/>
      <c r="CLY2391" s="559"/>
      <c r="CLZ2391" s="467"/>
      <c r="CMA2391" s="467"/>
      <c r="CMB2391" s="467"/>
      <c r="CMC2391" s="467"/>
      <c r="CMD2391" s="467"/>
      <c r="CME2391" s="467"/>
      <c r="CMF2391" s="467"/>
      <c r="CMG2391" s="467"/>
      <c r="CMH2391" s="467"/>
      <c r="CMI2391" s="467"/>
      <c r="CMJ2391" s="467"/>
      <c r="CMK2391" s="467"/>
      <c r="CML2391" s="467"/>
      <c r="CMM2391" s="467"/>
      <c r="CMN2391" s="467"/>
      <c r="CMO2391" s="467"/>
      <c r="CMP2391" s="467"/>
      <c r="CMQ2391" s="467"/>
      <c r="CMR2391" s="467"/>
      <c r="CMS2391" s="467"/>
      <c r="CMT2391" s="467"/>
      <c r="CMU2391" s="467"/>
      <c r="CMV2391" s="1055"/>
      <c r="CMW2391" s="695"/>
      <c r="CMX2391" s="696"/>
      <c r="CMY2391" s="696"/>
      <c r="CMZ2391" s="697"/>
      <c r="CNA2391" s="697"/>
      <c r="CNB2391" s="473"/>
      <c r="CNC2391" s="470"/>
      <c r="CND2391" s="470"/>
      <c r="CNE2391" s="470"/>
      <c r="CNF2391" s="677"/>
      <c r="CNG2391" s="470"/>
      <c r="CNH2391" s="467"/>
      <c r="CNI2391" s="559"/>
      <c r="CNJ2391" s="467"/>
      <c r="CNK2391" s="467"/>
      <c r="CNL2391" s="467"/>
      <c r="CNM2391" s="467"/>
      <c r="CNN2391" s="467"/>
      <c r="CNO2391" s="467"/>
      <c r="CNP2391" s="467"/>
      <c r="CNQ2391" s="467"/>
      <c r="CNR2391" s="467"/>
      <c r="CNS2391" s="467"/>
      <c r="CNT2391" s="467"/>
      <c r="CNU2391" s="467"/>
      <c r="CNV2391" s="467"/>
      <c r="CNW2391" s="467"/>
      <c r="CNX2391" s="467"/>
      <c r="CNY2391" s="467"/>
      <c r="CNZ2391" s="467"/>
      <c r="COA2391" s="467"/>
      <c r="COB2391" s="467"/>
      <c r="COC2391" s="467"/>
      <c r="COD2391" s="467"/>
      <c r="COE2391" s="467"/>
      <c r="COF2391" s="1055"/>
      <c r="COG2391" s="695"/>
      <c r="COH2391" s="696"/>
      <c r="COI2391" s="696"/>
      <c r="COJ2391" s="697"/>
      <c r="COK2391" s="697"/>
      <c r="COL2391" s="473"/>
      <c r="COM2391" s="470"/>
      <c r="CON2391" s="470"/>
      <c r="COO2391" s="470"/>
      <c r="COP2391" s="677"/>
      <c r="COQ2391" s="470"/>
      <c r="COR2391" s="467"/>
      <c r="COS2391" s="559"/>
      <c r="COT2391" s="467"/>
      <c r="COU2391" s="467"/>
      <c r="COV2391" s="467"/>
      <c r="COW2391" s="467"/>
      <c r="COX2391" s="467"/>
      <c r="COY2391" s="467"/>
      <c r="COZ2391" s="467"/>
      <c r="CPA2391" s="467"/>
      <c r="CPB2391" s="467"/>
      <c r="CPC2391" s="467"/>
      <c r="CPD2391" s="467"/>
      <c r="CPE2391" s="467"/>
      <c r="CPF2391" s="467"/>
      <c r="CPG2391" s="467"/>
      <c r="CPH2391" s="467"/>
      <c r="CPI2391" s="467"/>
      <c r="CPJ2391" s="467"/>
      <c r="CPK2391" s="467"/>
      <c r="CPL2391" s="467"/>
      <c r="CPM2391" s="467"/>
      <c r="CPN2391" s="467"/>
      <c r="CPO2391" s="467"/>
      <c r="CPP2391" s="1055"/>
      <c r="CPQ2391" s="695"/>
      <c r="CPR2391" s="696"/>
      <c r="CPS2391" s="696"/>
      <c r="CPT2391" s="697"/>
      <c r="CPU2391" s="697"/>
      <c r="CPV2391" s="473"/>
      <c r="CPW2391" s="470"/>
      <c r="CPX2391" s="470"/>
      <c r="CPY2391" s="470"/>
      <c r="CPZ2391" s="677"/>
      <c r="CQA2391" s="470"/>
      <c r="CQB2391" s="467"/>
      <c r="CQC2391" s="559"/>
      <c r="CQD2391" s="467"/>
      <c r="CQE2391" s="467"/>
      <c r="CQF2391" s="467"/>
      <c r="CQG2391" s="467"/>
      <c r="CQH2391" s="467"/>
      <c r="CQI2391" s="467"/>
      <c r="CQJ2391" s="467"/>
      <c r="CQK2391" s="467"/>
      <c r="CQL2391" s="467"/>
      <c r="CQM2391" s="467"/>
      <c r="CQN2391" s="467"/>
      <c r="CQO2391" s="467"/>
      <c r="CQP2391" s="467"/>
      <c r="CQQ2391" s="467"/>
      <c r="CQR2391" s="467"/>
      <c r="CQS2391" s="467"/>
      <c r="CQT2391" s="467"/>
      <c r="CQU2391" s="467"/>
      <c r="CQV2391" s="467"/>
      <c r="CQW2391" s="467"/>
      <c r="CQX2391" s="467"/>
      <c r="CQY2391" s="467"/>
      <c r="CQZ2391" s="1055"/>
      <c r="CRA2391" s="695"/>
      <c r="CRB2391" s="696"/>
      <c r="CRC2391" s="696"/>
      <c r="CRD2391" s="697"/>
      <c r="CRE2391" s="697"/>
      <c r="CRF2391" s="473"/>
      <c r="CRG2391" s="470"/>
      <c r="CRH2391" s="470"/>
      <c r="CRI2391" s="470"/>
      <c r="CRJ2391" s="677"/>
      <c r="CRK2391" s="470"/>
      <c r="CRL2391" s="467"/>
      <c r="CRM2391" s="559"/>
      <c r="CRN2391" s="467"/>
      <c r="CRO2391" s="467"/>
      <c r="CRP2391" s="467"/>
      <c r="CRQ2391" s="467"/>
      <c r="CRR2391" s="467"/>
      <c r="CRS2391" s="467"/>
      <c r="CRT2391" s="467"/>
      <c r="CRU2391" s="467"/>
      <c r="CRV2391" s="467"/>
      <c r="CRW2391" s="467"/>
      <c r="CRX2391" s="467"/>
      <c r="CRY2391" s="467"/>
      <c r="CRZ2391" s="467"/>
      <c r="CSA2391" s="467"/>
      <c r="CSB2391" s="467"/>
      <c r="CSC2391" s="467"/>
      <c r="CSD2391" s="467"/>
      <c r="CSE2391" s="467"/>
      <c r="CSF2391" s="467"/>
      <c r="CSG2391" s="467"/>
      <c r="CSH2391" s="467"/>
      <c r="CSI2391" s="467"/>
      <c r="CSJ2391" s="1055"/>
      <c r="CSK2391" s="695"/>
      <c r="CSL2391" s="696"/>
      <c r="CSM2391" s="696"/>
      <c r="CSN2391" s="697"/>
      <c r="CSO2391" s="697"/>
      <c r="CSP2391" s="473"/>
      <c r="CSQ2391" s="470"/>
      <c r="CSR2391" s="470"/>
      <c r="CSS2391" s="470"/>
      <c r="CST2391" s="677"/>
      <c r="CSU2391" s="470"/>
      <c r="CSV2391" s="467"/>
      <c r="CSW2391" s="559"/>
      <c r="CSX2391" s="467"/>
      <c r="CSY2391" s="467"/>
      <c r="CSZ2391" s="467"/>
      <c r="CTA2391" s="467"/>
      <c r="CTB2391" s="467"/>
      <c r="CTC2391" s="467"/>
      <c r="CTD2391" s="467"/>
      <c r="CTE2391" s="467"/>
      <c r="CTF2391" s="467"/>
      <c r="CTG2391" s="467"/>
      <c r="CTH2391" s="467"/>
      <c r="CTI2391" s="467"/>
      <c r="CTJ2391" s="467"/>
      <c r="CTK2391" s="467"/>
      <c r="CTL2391" s="467"/>
      <c r="CTM2391" s="467"/>
      <c r="CTN2391" s="467"/>
      <c r="CTO2391" s="467"/>
      <c r="CTP2391" s="467"/>
      <c r="CTQ2391" s="467"/>
      <c r="CTR2391" s="467"/>
      <c r="CTS2391" s="467"/>
      <c r="CTT2391" s="1055"/>
      <c r="CTU2391" s="695"/>
      <c r="CTV2391" s="696"/>
      <c r="CTW2391" s="696"/>
      <c r="CTX2391" s="697"/>
      <c r="CTY2391" s="697"/>
      <c r="CTZ2391" s="473"/>
      <c r="CUA2391" s="470"/>
      <c r="CUB2391" s="470"/>
      <c r="CUC2391" s="470"/>
      <c r="CUD2391" s="677"/>
      <c r="CUE2391" s="470"/>
      <c r="CUF2391" s="467"/>
      <c r="CUG2391" s="559"/>
      <c r="CUH2391" s="467"/>
      <c r="CUI2391" s="467"/>
      <c r="CUJ2391" s="467"/>
      <c r="CUK2391" s="467"/>
      <c r="CUL2391" s="467"/>
      <c r="CUM2391" s="467"/>
      <c r="CUN2391" s="467"/>
      <c r="CUO2391" s="467"/>
      <c r="CUP2391" s="467"/>
      <c r="CUQ2391" s="467"/>
      <c r="CUR2391" s="467"/>
      <c r="CUS2391" s="467"/>
      <c r="CUT2391" s="467"/>
      <c r="CUU2391" s="467"/>
      <c r="CUV2391" s="467"/>
      <c r="CUW2391" s="467"/>
      <c r="CUX2391" s="467"/>
      <c r="CUY2391" s="467"/>
      <c r="CUZ2391" s="467"/>
      <c r="CVA2391" s="467"/>
      <c r="CVB2391" s="467"/>
      <c r="CVC2391" s="467"/>
      <c r="CVD2391" s="1055"/>
      <c r="CVE2391" s="695"/>
      <c r="CVF2391" s="696"/>
      <c r="CVG2391" s="696"/>
      <c r="CVH2391" s="697"/>
      <c r="CVI2391" s="697"/>
      <c r="CVJ2391" s="473"/>
      <c r="CVK2391" s="470"/>
      <c r="CVL2391" s="470"/>
      <c r="CVM2391" s="470"/>
      <c r="CVN2391" s="677"/>
      <c r="CVO2391" s="470"/>
      <c r="CVP2391" s="467"/>
      <c r="CVQ2391" s="559"/>
      <c r="CVR2391" s="467"/>
      <c r="CVS2391" s="467"/>
      <c r="CVT2391" s="467"/>
      <c r="CVU2391" s="467"/>
      <c r="CVV2391" s="467"/>
      <c r="CVW2391" s="467"/>
      <c r="CVX2391" s="467"/>
      <c r="CVY2391" s="467"/>
      <c r="CVZ2391" s="467"/>
      <c r="CWA2391" s="467"/>
      <c r="CWB2391" s="467"/>
      <c r="CWC2391" s="467"/>
      <c r="CWD2391" s="467"/>
      <c r="CWE2391" s="467"/>
      <c r="CWF2391" s="467"/>
      <c r="CWG2391" s="467"/>
      <c r="CWH2391" s="467"/>
      <c r="CWI2391" s="467"/>
      <c r="CWJ2391" s="467"/>
      <c r="CWK2391" s="467"/>
      <c r="CWL2391" s="467"/>
      <c r="CWM2391" s="467"/>
      <c r="CWN2391" s="1055"/>
      <c r="CWO2391" s="695"/>
      <c r="CWP2391" s="696"/>
      <c r="CWQ2391" s="696"/>
      <c r="CWR2391" s="697"/>
      <c r="CWS2391" s="697"/>
      <c r="CWT2391" s="473"/>
      <c r="CWU2391" s="470"/>
      <c r="CWV2391" s="470"/>
      <c r="CWW2391" s="470"/>
      <c r="CWX2391" s="677"/>
      <c r="CWY2391" s="470"/>
      <c r="CWZ2391" s="467"/>
      <c r="CXA2391" s="559"/>
      <c r="CXB2391" s="467"/>
      <c r="CXC2391" s="467"/>
      <c r="CXD2391" s="467"/>
      <c r="CXE2391" s="467"/>
      <c r="CXF2391" s="467"/>
      <c r="CXG2391" s="467"/>
      <c r="CXH2391" s="467"/>
      <c r="CXI2391" s="467"/>
      <c r="CXJ2391" s="467"/>
      <c r="CXK2391" s="467"/>
      <c r="CXL2391" s="467"/>
      <c r="CXM2391" s="467"/>
      <c r="CXN2391" s="467"/>
      <c r="CXO2391" s="467"/>
      <c r="CXP2391" s="467"/>
      <c r="CXQ2391" s="467"/>
      <c r="CXR2391" s="467"/>
      <c r="CXS2391" s="467"/>
      <c r="CXT2391" s="467"/>
      <c r="CXU2391" s="467"/>
      <c r="CXV2391" s="467"/>
      <c r="CXW2391" s="467"/>
      <c r="CXX2391" s="1055"/>
      <c r="CXY2391" s="695"/>
      <c r="CXZ2391" s="696"/>
      <c r="CYA2391" s="696"/>
      <c r="CYB2391" s="697"/>
      <c r="CYC2391" s="697"/>
      <c r="CYD2391" s="473"/>
      <c r="CYE2391" s="470"/>
      <c r="CYF2391" s="470"/>
      <c r="CYG2391" s="470"/>
      <c r="CYH2391" s="677"/>
      <c r="CYI2391" s="470"/>
      <c r="CYJ2391" s="467"/>
      <c r="CYK2391" s="559"/>
      <c r="CYL2391" s="467"/>
      <c r="CYM2391" s="467"/>
      <c r="CYN2391" s="467"/>
      <c r="CYO2391" s="467"/>
      <c r="CYP2391" s="467"/>
      <c r="CYQ2391" s="467"/>
      <c r="CYR2391" s="467"/>
      <c r="CYS2391" s="467"/>
      <c r="CYT2391" s="467"/>
      <c r="CYU2391" s="467"/>
      <c r="CYV2391" s="467"/>
      <c r="CYW2391" s="467"/>
      <c r="CYX2391" s="467"/>
      <c r="CYY2391" s="467"/>
      <c r="CYZ2391" s="467"/>
      <c r="CZA2391" s="467"/>
      <c r="CZB2391" s="467"/>
      <c r="CZC2391" s="467"/>
      <c r="CZD2391" s="467"/>
      <c r="CZE2391" s="467"/>
      <c r="CZF2391" s="467"/>
      <c r="CZG2391" s="467"/>
      <c r="CZH2391" s="1055"/>
      <c r="CZI2391" s="695"/>
      <c r="CZJ2391" s="696"/>
      <c r="CZK2391" s="696"/>
      <c r="CZL2391" s="697"/>
      <c r="CZM2391" s="697"/>
      <c r="CZN2391" s="473"/>
      <c r="CZO2391" s="470"/>
      <c r="CZP2391" s="470"/>
      <c r="CZQ2391" s="470"/>
      <c r="CZR2391" s="677"/>
      <c r="CZS2391" s="470"/>
      <c r="CZT2391" s="467"/>
      <c r="CZU2391" s="559"/>
      <c r="CZV2391" s="467"/>
      <c r="CZW2391" s="467"/>
      <c r="CZX2391" s="467"/>
      <c r="CZY2391" s="467"/>
      <c r="CZZ2391" s="467"/>
      <c r="DAA2391" s="467"/>
      <c r="DAB2391" s="467"/>
      <c r="DAC2391" s="467"/>
      <c r="DAD2391" s="467"/>
      <c r="DAE2391" s="467"/>
      <c r="DAF2391" s="467"/>
      <c r="DAG2391" s="467"/>
      <c r="DAH2391" s="467"/>
      <c r="DAI2391" s="467"/>
      <c r="DAJ2391" s="467"/>
      <c r="DAK2391" s="467"/>
      <c r="DAL2391" s="467"/>
      <c r="DAM2391" s="467"/>
      <c r="DAN2391" s="467"/>
      <c r="DAO2391" s="467"/>
      <c r="DAP2391" s="467"/>
      <c r="DAQ2391" s="467"/>
      <c r="DAR2391" s="1055"/>
      <c r="DAS2391" s="695"/>
      <c r="DAT2391" s="696"/>
      <c r="DAU2391" s="696"/>
      <c r="DAV2391" s="697"/>
      <c r="DAW2391" s="697"/>
      <c r="DAX2391" s="473"/>
      <c r="DAY2391" s="470"/>
      <c r="DAZ2391" s="470"/>
      <c r="DBA2391" s="470"/>
      <c r="DBB2391" s="677"/>
      <c r="DBC2391" s="470"/>
      <c r="DBD2391" s="467"/>
      <c r="DBE2391" s="559"/>
      <c r="DBF2391" s="467"/>
      <c r="DBG2391" s="467"/>
      <c r="DBH2391" s="467"/>
      <c r="DBI2391" s="467"/>
      <c r="DBJ2391" s="467"/>
      <c r="DBK2391" s="467"/>
      <c r="DBL2391" s="467"/>
      <c r="DBM2391" s="467"/>
      <c r="DBN2391" s="467"/>
      <c r="DBO2391" s="467"/>
      <c r="DBP2391" s="467"/>
      <c r="DBQ2391" s="467"/>
      <c r="DBR2391" s="467"/>
      <c r="DBS2391" s="467"/>
      <c r="DBT2391" s="467"/>
      <c r="DBU2391" s="467"/>
      <c r="DBV2391" s="467"/>
      <c r="DBW2391" s="467"/>
      <c r="DBX2391" s="467"/>
      <c r="DBY2391" s="467"/>
      <c r="DBZ2391" s="467"/>
      <c r="DCA2391" s="467"/>
      <c r="DCB2391" s="1055"/>
      <c r="DCC2391" s="695"/>
      <c r="DCD2391" s="696"/>
      <c r="DCE2391" s="696"/>
      <c r="DCF2391" s="697"/>
      <c r="DCG2391" s="697"/>
      <c r="DCH2391" s="473"/>
      <c r="DCI2391" s="470"/>
      <c r="DCJ2391" s="470"/>
      <c r="DCK2391" s="470"/>
      <c r="DCL2391" s="677"/>
      <c r="DCM2391" s="470"/>
      <c r="DCN2391" s="467"/>
      <c r="DCO2391" s="559"/>
      <c r="DCP2391" s="467"/>
      <c r="DCQ2391" s="467"/>
      <c r="DCR2391" s="467"/>
      <c r="DCS2391" s="467"/>
      <c r="DCT2391" s="467"/>
      <c r="DCU2391" s="467"/>
      <c r="DCV2391" s="467"/>
      <c r="DCW2391" s="467"/>
      <c r="DCX2391" s="467"/>
      <c r="DCY2391" s="467"/>
      <c r="DCZ2391" s="467"/>
      <c r="DDA2391" s="467"/>
      <c r="DDB2391" s="467"/>
      <c r="DDC2391" s="467"/>
      <c r="DDD2391" s="467"/>
      <c r="DDE2391" s="467"/>
      <c r="DDF2391" s="467"/>
      <c r="DDG2391" s="467"/>
      <c r="DDH2391" s="467"/>
      <c r="DDI2391" s="467"/>
      <c r="DDJ2391" s="467"/>
      <c r="DDK2391" s="467"/>
      <c r="DDL2391" s="1055"/>
      <c r="DDM2391" s="695"/>
      <c r="DDN2391" s="696"/>
      <c r="DDO2391" s="696"/>
      <c r="DDP2391" s="697"/>
      <c r="DDQ2391" s="697"/>
      <c r="DDR2391" s="473"/>
      <c r="DDS2391" s="470"/>
      <c r="DDT2391" s="470"/>
      <c r="DDU2391" s="470"/>
      <c r="DDV2391" s="677"/>
      <c r="DDW2391" s="470"/>
      <c r="DDX2391" s="467"/>
      <c r="DDY2391" s="559"/>
      <c r="DDZ2391" s="467"/>
      <c r="DEA2391" s="467"/>
      <c r="DEB2391" s="467"/>
      <c r="DEC2391" s="467"/>
      <c r="DED2391" s="467"/>
      <c r="DEE2391" s="467"/>
      <c r="DEF2391" s="467"/>
      <c r="DEG2391" s="467"/>
      <c r="DEH2391" s="467"/>
      <c r="DEI2391" s="467"/>
      <c r="DEJ2391" s="467"/>
      <c r="DEK2391" s="467"/>
      <c r="DEL2391" s="467"/>
      <c r="DEM2391" s="467"/>
      <c r="DEN2391" s="467"/>
      <c r="DEO2391" s="467"/>
      <c r="DEP2391" s="467"/>
      <c r="DEQ2391" s="467"/>
      <c r="DER2391" s="467"/>
      <c r="DES2391" s="467"/>
      <c r="DET2391" s="467"/>
      <c r="DEU2391" s="467"/>
      <c r="DEV2391" s="1055"/>
      <c r="DEW2391" s="695"/>
      <c r="DEX2391" s="696"/>
      <c r="DEY2391" s="696"/>
      <c r="DEZ2391" s="697"/>
      <c r="DFA2391" s="697"/>
      <c r="DFB2391" s="473"/>
      <c r="DFC2391" s="470"/>
      <c r="DFD2391" s="470"/>
      <c r="DFE2391" s="470"/>
      <c r="DFF2391" s="677"/>
      <c r="DFG2391" s="470"/>
      <c r="DFH2391" s="467"/>
      <c r="DFI2391" s="559"/>
      <c r="DFJ2391" s="467"/>
      <c r="DFK2391" s="467"/>
      <c r="DFL2391" s="467"/>
      <c r="DFM2391" s="467"/>
      <c r="DFN2391" s="467"/>
      <c r="DFO2391" s="467"/>
      <c r="DFP2391" s="467"/>
      <c r="DFQ2391" s="467"/>
      <c r="DFR2391" s="467"/>
      <c r="DFS2391" s="467"/>
      <c r="DFT2391" s="467"/>
      <c r="DFU2391" s="467"/>
      <c r="DFV2391" s="467"/>
      <c r="DFW2391" s="467"/>
      <c r="DFX2391" s="467"/>
      <c r="DFY2391" s="467"/>
      <c r="DFZ2391" s="467"/>
      <c r="DGA2391" s="467"/>
      <c r="DGB2391" s="467"/>
      <c r="DGC2391" s="467"/>
      <c r="DGD2391" s="467"/>
      <c r="DGE2391" s="467"/>
      <c r="DGF2391" s="1055"/>
      <c r="DGG2391" s="695"/>
      <c r="DGH2391" s="696"/>
      <c r="DGI2391" s="696"/>
      <c r="DGJ2391" s="697"/>
      <c r="DGK2391" s="697"/>
      <c r="DGL2391" s="473"/>
      <c r="DGM2391" s="470"/>
      <c r="DGN2391" s="470"/>
      <c r="DGO2391" s="470"/>
      <c r="DGP2391" s="677"/>
      <c r="DGQ2391" s="470"/>
      <c r="DGR2391" s="467"/>
      <c r="DGS2391" s="559"/>
      <c r="DGT2391" s="467"/>
      <c r="DGU2391" s="467"/>
      <c r="DGV2391" s="467"/>
      <c r="DGW2391" s="467"/>
      <c r="DGX2391" s="467"/>
      <c r="DGY2391" s="467"/>
      <c r="DGZ2391" s="467"/>
      <c r="DHA2391" s="467"/>
      <c r="DHB2391" s="467"/>
      <c r="DHC2391" s="467"/>
      <c r="DHD2391" s="467"/>
      <c r="DHE2391" s="467"/>
      <c r="DHF2391" s="467"/>
      <c r="DHG2391" s="467"/>
      <c r="DHH2391" s="467"/>
      <c r="DHI2391" s="467"/>
      <c r="DHJ2391" s="467"/>
      <c r="DHK2391" s="467"/>
      <c r="DHL2391" s="467"/>
      <c r="DHM2391" s="467"/>
      <c r="DHN2391" s="467"/>
      <c r="DHO2391" s="467"/>
      <c r="DHP2391" s="1055"/>
      <c r="DHQ2391" s="695"/>
      <c r="DHR2391" s="696"/>
      <c r="DHS2391" s="696"/>
      <c r="DHT2391" s="697"/>
      <c r="DHU2391" s="697"/>
      <c r="DHV2391" s="473"/>
      <c r="DHW2391" s="470"/>
      <c r="DHX2391" s="470"/>
      <c r="DHY2391" s="470"/>
      <c r="DHZ2391" s="677"/>
      <c r="DIA2391" s="470"/>
      <c r="DIB2391" s="467"/>
      <c r="DIC2391" s="559"/>
      <c r="DID2391" s="467"/>
      <c r="DIE2391" s="467"/>
      <c r="DIF2391" s="467"/>
      <c r="DIG2391" s="467"/>
      <c r="DIH2391" s="467"/>
      <c r="DII2391" s="467"/>
      <c r="DIJ2391" s="467"/>
      <c r="DIK2391" s="467"/>
      <c r="DIL2391" s="467"/>
      <c r="DIM2391" s="467"/>
      <c r="DIN2391" s="467"/>
      <c r="DIO2391" s="467"/>
      <c r="DIP2391" s="467"/>
      <c r="DIQ2391" s="467"/>
      <c r="DIR2391" s="467"/>
      <c r="DIS2391" s="467"/>
      <c r="DIT2391" s="467"/>
      <c r="DIU2391" s="467"/>
      <c r="DIV2391" s="467"/>
      <c r="DIW2391" s="467"/>
      <c r="DIX2391" s="467"/>
      <c r="DIY2391" s="467"/>
      <c r="DIZ2391" s="1055"/>
      <c r="DJA2391" s="695"/>
      <c r="DJB2391" s="696"/>
      <c r="DJC2391" s="696"/>
      <c r="DJD2391" s="697"/>
      <c r="DJE2391" s="697"/>
      <c r="DJF2391" s="473"/>
      <c r="DJG2391" s="470"/>
      <c r="DJH2391" s="470"/>
      <c r="DJI2391" s="470"/>
      <c r="DJJ2391" s="677"/>
      <c r="DJK2391" s="470"/>
      <c r="DJL2391" s="467"/>
      <c r="DJM2391" s="559"/>
      <c r="DJN2391" s="467"/>
      <c r="DJO2391" s="467"/>
      <c r="DJP2391" s="467"/>
      <c r="DJQ2391" s="467"/>
      <c r="DJR2391" s="467"/>
      <c r="DJS2391" s="467"/>
      <c r="DJT2391" s="467"/>
      <c r="DJU2391" s="467"/>
      <c r="DJV2391" s="467"/>
      <c r="DJW2391" s="467"/>
      <c r="DJX2391" s="467"/>
      <c r="DJY2391" s="467"/>
      <c r="DJZ2391" s="467"/>
      <c r="DKA2391" s="467"/>
      <c r="DKB2391" s="467"/>
      <c r="DKC2391" s="467"/>
      <c r="DKD2391" s="467"/>
      <c r="DKE2391" s="467"/>
      <c r="DKF2391" s="467"/>
      <c r="DKG2391" s="467"/>
      <c r="DKH2391" s="467"/>
      <c r="DKI2391" s="467"/>
      <c r="DKJ2391" s="1055"/>
      <c r="DKK2391" s="695"/>
      <c r="DKL2391" s="696"/>
      <c r="DKM2391" s="696"/>
      <c r="DKN2391" s="697"/>
      <c r="DKO2391" s="697"/>
      <c r="DKP2391" s="473"/>
      <c r="DKQ2391" s="470"/>
      <c r="DKR2391" s="470"/>
      <c r="DKS2391" s="470"/>
      <c r="DKT2391" s="677"/>
      <c r="DKU2391" s="470"/>
      <c r="DKV2391" s="467"/>
      <c r="DKW2391" s="559"/>
      <c r="DKX2391" s="467"/>
      <c r="DKY2391" s="467"/>
      <c r="DKZ2391" s="467"/>
      <c r="DLA2391" s="467"/>
      <c r="DLB2391" s="467"/>
      <c r="DLC2391" s="467"/>
      <c r="DLD2391" s="467"/>
      <c r="DLE2391" s="467"/>
      <c r="DLF2391" s="467"/>
      <c r="DLG2391" s="467"/>
      <c r="DLH2391" s="467"/>
      <c r="DLI2391" s="467"/>
      <c r="DLJ2391" s="467"/>
      <c r="DLK2391" s="467"/>
      <c r="DLL2391" s="467"/>
      <c r="DLM2391" s="467"/>
      <c r="DLN2391" s="467"/>
      <c r="DLO2391" s="467"/>
      <c r="DLP2391" s="467"/>
      <c r="DLQ2391" s="467"/>
      <c r="DLR2391" s="467"/>
      <c r="DLS2391" s="467"/>
      <c r="DLT2391" s="1055"/>
      <c r="DLU2391" s="695"/>
      <c r="DLV2391" s="696"/>
      <c r="DLW2391" s="696"/>
      <c r="DLX2391" s="697"/>
      <c r="DLY2391" s="697"/>
      <c r="DLZ2391" s="473"/>
      <c r="DMA2391" s="470"/>
      <c r="DMB2391" s="470"/>
      <c r="DMC2391" s="470"/>
      <c r="DMD2391" s="677"/>
      <c r="DME2391" s="470"/>
      <c r="DMF2391" s="467"/>
      <c r="DMG2391" s="559"/>
      <c r="DMH2391" s="467"/>
      <c r="DMI2391" s="467"/>
      <c r="DMJ2391" s="467"/>
      <c r="DMK2391" s="467"/>
      <c r="DML2391" s="467"/>
      <c r="DMM2391" s="467"/>
      <c r="DMN2391" s="467"/>
      <c r="DMO2391" s="467"/>
      <c r="DMP2391" s="467"/>
      <c r="DMQ2391" s="467"/>
      <c r="DMR2391" s="467"/>
      <c r="DMS2391" s="467"/>
      <c r="DMT2391" s="467"/>
      <c r="DMU2391" s="467"/>
      <c r="DMV2391" s="467"/>
      <c r="DMW2391" s="467"/>
      <c r="DMX2391" s="467"/>
      <c r="DMY2391" s="467"/>
      <c r="DMZ2391" s="467"/>
      <c r="DNA2391" s="467"/>
      <c r="DNB2391" s="467"/>
      <c r="DNC2391" s="467"/>
      <c r="DND2391" s="1055"/>
      <c r="DNE2391" s="695"/>
      <c r="DNF2391" s="696"/>
      <c r="DNG2391" s="696"/>
      <c r="DNH2391" s="697"/>
      <c r="DNI2391" s="697"/>
      <c r="DNJ2391" s="473"/>
      <c r="DNK2391" s="470"/>
      <c r="DNL2391" s="470"/>
      <c r="DNM2391" s="470"/>
      <c r="DNN2391" s="677"/>
      <c r="DNO2391" s="470"/>
      <c r="DNP2391" s="467"/>
      <c r="DNQ2391" s="559"/>
      <c r="DNR2391" s="467"/>
      <c r="DNS2391" s="467"/>
      <c r="DNT2391" s="467"/>
      <c r="DNU2391" s="467"/>
      <c r="DNV2391" s="467"/>
      <c r="DNW2391" s="467"/>
      <c r="DNX2391" s="467"/>
      <c r="DNY2391" s="467"/>
      <c r="DNZ2391" s="467"/>
      <c r="DOA2391" s="467"/>
      <c r="DOB2391" s="467"/>
      <c r="DOC2391" s="467"/>
      <c r="DOD2391" s="467"/>
      <c r="DOE2391" s="467"/>
      <c r="DOF2391" s="467"/>
      <c r="DOG2391" s="467"/>
      <c r="DOH2391" s="467"/>
      <c r="DOI2391" s="467"/>
      <c r="DOJ2391" s="467"/>
      <c r="DOK2391" s="467"/>
      <c r="DOL2391" s="467"/>
      <c r="DOM2391" s="467"/>
      <c r="DON2391" s="1055"/>
      <c r="DOO2391" s="695"/>
      <c r="DOP2391" s="696"/>
      <c r="DOQ2391" s="696"/>
      <c r="DOR2391" s="697"/>
      <c r="DOS2391" s="697"/>
      <c r="DOT2391" s="473"/>
      <c r="DOU2391" s="470"/>
      <c r="DOV2391" s="470"/>
      <c r="DOW2391" s="470"/>
      <c r="DOX2391" s="677"/>
      <c r="DOY2391" s="470"/>
      <c r="DOZ2391" s="467"/>
      <c r="DPA2391" s="559"/>
      <c r="DPB2391" s="467"/>
      <c r="DPC2391" s="467"/>
      <c r="DPD2391" s="467"/>
      <c r="DPE2391" s="467"/>
      <c r="DPF2391" s="467"/>
      <c r="DPG2391" s="467"/>
      <c r="DPH2391" s="467"/>
      <c r="DPI2391" s="467"/>
      <c r="DPJ2391" s="467"/>
      <c r="DPK2391" s="467"/>
      <c r="DPL2391" s="467"/>
      <c r="DPM2391" s="467"/>
      <c r="DPN2391" s="467"/>
      <c r="DPO2391" s="467"/>
      <c r="DPP2391" s="467"/>
      <c r="DPQ2391" s="467"/>
      <c r="DPR2391" s="467"/>
      <c r="DPS2391" s="467"/>
      <c r="DPT2391" s="467"/>
      <c r="DPU2391" s="467"/>
      <c r="DPV2391" s="467"/>
      <c r="DPW2391" s="467"/>
      <c r="DPX2391" s="1055"/>
      <c r="DPY2391" s="695"/>
      <c r="DPZ2391" s="696"/>
      <c r="DQA2391" s="696"/>
      <c r="DQB2391" s="697"/>
      <c r="DQC2391" s="697"/>
      <c r="DQD2391" s="473"/>
      <c r="DQE2391" s="470"/>
      <c r="DQF2391" s="470"/>
      <c r="DQG2391" s="470"/>
      <c r="DQH2391" s="677"/>
      <c r="DQI2391" s="470"/>
      <c r="DQJ2391" s="467"/>
      <c r="DQK2391" s="559"/>
      <c r="DQL2391" s="467"/>
      <c r="DQM2391" s="467"/>
      <c r="DQN2391" s="467"/>
      <c r="DQO2391" s="467"/>
      <c r="DQP2391" s="467"/>
      <c r="DQQ2391" s="467"/>
      <c r="DQR2391" s="467"/>
      <c r="DQS2391" s="467"/>
      <c r="DQT2391" s="467"/>
      <c r="DQU2391" s="467"/>
      <c r="DQV2391" s="467"/>
      <c r="DQW2391" s="467"/>
      <c r="DQX2391" s="467"/>
      <c r="DQY2391" s="467"/>
      <c r="DQZ2391" s="467"/>
      <c r="DRA2391" s="467"/>
      <c r="DRB2391" s="467"/>
      <c r="DRC2391" s="467"/>
      <c r="DRD2391" s="467"/>
      <c r="DRE2391" s="467"/>
      <c r="DRF2391" s="467"/>
      <c r="DRG2391" s="467"/>
      <c r="DRH2391" s="1055"/>
      <c r="DRI2391" s="695"/>
      <c r="DRJ2391" s="696"/>
      <c r="DRK2391" s="696"/>
      <c r="DRL2391" s="697"/>
      <c r="DRM2391" s="697"/>
      <c r="DRN2391" s="473"/>
      <c r="DRO2391" s="470"/>
      <c r="DRP2391" s="470"/>
      <c r="DRQ2391" s="470"/>
      <c r="DRR2391" s="677"/>
      <c r="DRS2391" s="470"/>
      <c r="DRT2391" s="467"/>
      <c r="DRU2391" s="559"/>
      <c r="DRV2391" s="467"/>
      <c r="DRW2391" s="467"/>
      <c r="DRX2391" s="467"/>
      <c r="DRY2391" s="467"/>
      <c r="DRZ2391" s="467"/>
      <c r="DSA2391" s="467"/>
      <c r="DSB2391" s="467"/>
      <c r="DSC2391" s="467"/>
      <c r="DSD2391" s="467"/>
      <c r="DSE2391" s="467"/>
      <c r="DSF2391" s="467"/>
      <c r="DSG2391" s="467"/>
      <c r="DSH2391" s="467"/>
      <c r="DSI2391" s="467"/>
      <c r="DSJ2391" s="467"/>
      <c r="DSK2391" s="467"/>
      <c r="DSL2391" s="467"/>
      <c r="DSM2391" s="467"/>
      <c r="DSN2391" s="467"/>
      <c r="DSO2391" s="467"/>
      <c r="DSP2391" s="467"/>
      <c r="DSQ2391" s="467"/>
      <c r="DSR2391" s="1055"/>
      <c r="DSS2391" s="695"/>
      <c r="DST2391" s="696"/>
      <c r="DSU2391" s="696"/>
      <c r="DSV2391" s="697"/>
      <c r="DSW2391" s="697"/>
      <c r="DSX2391" s="473"/>
      <c r="DSY2391" s="470"/>
      <c r="DSZ2391" s="470"/>
      <c r="DTA2391" s="470"/>
      <c r="DTB2391" s="677"/>
      <c r="DTC2391" s="470"/>
      <c r="DTD2391" s="467"/>
      <c r="DTE2391" s="559"/>
      <c r="DTF2391" s="467"/>
      <c r="DTG2391" s="467"/>
      <c r="DTH2391" s="467"/>
      <c r="DTI2391" s="467"/>
      <c r="DTJ2391" s="467"/>
      <c r="DTK2391" s="467"/>
      <c r="DTL2391" s="467"/>
      <c r="DTM2391" s="467"/>
      <c r="DTN2391" s="467"/>
      <c r="DTO2391" s="467"/>
      <c r="DTP2391" s="467"/>
      <c r="DTQ2391" s="467"/>
      <c r="DTR2391" s="467"/>
      <c r="DTS2391" s="467"/>
      <c r="DTT2391" s="467"/>
      <c r="DTU2391" s="467"/>
      <c r="DTV2391" s="467"/>
      <c r="DTW2391" s="467"/>
      <c r="DTX2391" s="467"/>
      <c r="DTY2391" s="467"/>
      <c r="DTZ2391" s="467"/>
      <c r="DUA2391" s="467"/>
      <c r="DUB2391" s="1055"/>
      <c r="DUC2391" s="695"/>
      <c r="DUD2391" s="696"/>
      <c r="DUE2391" s="696"/>
      <c r="DUF2391" s="697"/>
      <c r="DUG2391" s="697"/>
      <c r="DUH2391" s="473"/>
      <c r="DUI2391" s="470"/>
      <c r="DUJ2391" s="470"/>
      <c r="DUK2391" s="470"/>
      <c r="DUL2391" s="677"/>
      <c r="DUM2391" s="470"/>
      <c r="DUN2391" s="467"/>
      <c r="DUO2391" s="559"/>
      <c r="DUP2391" s="467"/>
      <c r="DUQ2391" s="467"/>
      <c r="DUR2391" s="467"/>
      <c r="DUS2391" s="467"/>
      <c r="DUT2391" s="467"/>
      <c r="DUU2391" s="467"/>
      <c r="DUV2391" s="467"/>
      <c r="DUW2391" s="467"/>
      <c r="DUX2391" s="467"/>
      <c r="DUY2391" s="467"/>
      <c r="DUZ2391" s="467"/>
      <c r="DVA2391" s="467"/>
      <c r="DVB2391" s="467"/>
      <c r="DVC2391" s="467"/>
      <c r="DVD2391" s="467"/>
      <c r="DVE2391" s="467"/>
      <c r="DVF2391" s="467"/>
      <c r="DVG2391" s="467"/>
      <c r="DVH2391" s="467"/>
      <c r="DVI2391" s="467"/>
      <c r="DVJ2391" s="467"/>
      <c r="DVK2391" s="467"/>
      <c r="DVL2391" s="1055"/>
      <c r="DVM2391" s="695"/>
      <c r="DVN2391" s="696"/>
      <c r="DVO2391" s="696"/>
      <c r="DVP2391" s="697"/>
      <c r="DVQ2391" s="697"/>
      <c r="DVR2391" s="473"/>
      <c r="DVS2391" s="470"/>
      <c r="DVT2391" s="470"/>
      <c r="DVU2391" s="470"/>
      <c r="DVV2391" s="677"/>
      <c r="DVW2391" s="470"/>
      <c r="DVX2391" s="467"/>
      <c r="DVY2391" s="559"/>
      <c r="DVZ2391" s="467"/>
      <c r="DWA2391" s="467"/>
      <c r="DWB2391" s="467"/>
      <c r="DWC2391" s="467"/>
      <c r="DWD2391" s="467"/>
      <c r="DWE2391" s="467"/>
      <c r="DWF2391" s="467"/>
      <c r="DWG2391" s="467"/>
      <c r="DWH2391" s="467"/>
      <c r="DWI2391" s="467"/>
      <c r="DWJ2391" s="467"/>
      <c r="DWK2391" s="467"/>
      <c r="DWL2391" s="467"/>
      <c r="DWM2391" s="467"/>
      <c r="DWN2391" s="467"/>
      <c r="DWO2391" s="467"/>
      <c r="DWP2391" s="467"/>
      <c r="DWQ2391" s="467"/>
      <c r="DWR2391" s="467"/>
      <c r="DWS2391" s="467"/>
      <c r="DWT2391" s="467"/>
      <c r="DWU2391" s="467"/>
      <c r="DWV2391" s="1055"/>
      <c r="DWW2391" s="695"/>
      <c r="DWX2391" s="696"/>
      <c r="DWY2391" s="696"/>
      <c r="DWZ2391" s="697"/>
      <c r="DXA2391" s="697"/>
      <c r="DXB2391" s="473"/>
      <c r="DXC2391" s="470"/>
      <c r="DXD2391" s="470"/>
      <c r="DXE2391" s="470"/>
      <c r="DXF2391" s="677"/>
      <c r="DXG2391" s="470"/>
      <c r="DXH2391" s="467"/>
      <c r="DXI2391" s="559"/>
      <c r="DXJ2391" s="467"/>
      <c r="DXK2391" s="467"/>
      <c r="DXL2391" s="467"/>
      <c r="DXM2391" s="467"/>
      <c r="DXN2391" s="467"/>
      <c r="DXO2391" s="467"/>
      <c r="DXP2391" s="467"/>
      <c r="DXQ2391" s="467"/>
      <c r="DXR2391" s="467"/>
      <c r="DXS2391" s="467"/>
      <c r="DXT2391" s="467"/>
      <c r="DXU2391" s="467"/>
      <c r="DXV2391" s="467"/>
      <c r="DXW2391" s="467"/>
      <c r="DXX2391" s="467"/>
      <c r="DXY2391" s="467"/>
      <c r="DXZ2391" s="467"/>
      <c r="DYA2391" s="467"/>
      <c r="DYB2391" s="467"/>
      <c r="DYC2391" s="467"/>
      <c r="DYD2391" s="467"/>
      <c r="DYE2391" s="467"/>
      <c r="DYF2391" s="1055"/>
      <c r="DYG2391" s="695"/>
      <c r="DYH2391" s="696"/>
      <c r="DYI2391" s="696"/>
      <c r="DYJ2391" s="697"/>
      <c r="DYK2391" s="697"/>
      <c r="DYL2391" s="473"/>
      <c r="DYM2391" s="470"/>
      <c r="DYN2391" s="470"/>
      <c r="DYO2391" s="470"/>
      <c r="DYP2391" s="677"/>
      <c r="DYQ2391" s="470"/>
      <c r="DYR2391" s="467"/>
      <c r="DYS2391" s="559"/>
      <c r="DYT2391" s="467"/>
      <c r="DYU2391" s="467"/>
      <c r="DYV2391" s="467"/>
      <c r="DYW2391" s="467"/>
      <c r="DYX2391" s="467"/>
      <c r="DYY2391" s="467"/>
      <c r="DYZ2391" s="467"/>
      <c r="DZA2391" s="467"/>
      <c r="DZB2391" s="467"/>
      <c r="DZC2391" s="467"/>
      <c r="DZD2391" s="467"/>
      <c r="DZE2391" s="467"/>
      <c r="DZF2391" s="467"/>
      <c r="DZG2391" s="467"/>
      <c r="DZH2391" s="467"/>
      <c r="DZI2391" s="467"/>
      <c r="DZJ2391" s="467"/>
      <c r="DZK2391" s="467"/>
      <c r="DZL2391" s="467"/>
      <c r="DZM2391" s="467"/>
      <c r="DZN2391" s="467"/>
      <c r="DZO2391" s="467"/>
      <c r="DZP2391" s="1055"/>
      <c r="DZQ2391" s="695"/>
      <c r="DZR2391" s="696"/>
      <c r="DZS2391" s="696"/>
      <c r="DZT2391" s="697"/>
      <c r="DZU2391" s="697"/>
      <c r="DZV2391" s="473"/>
      <c r="DZW2391" s="470"/>
      <c r="DZX2391" s="470"/>
      <c r="DZY2391" s="470"/>
      <c r="DZZ2391" s="677"/>
      <c r="EAA2391" s="470"/>
      <c r="EAB2391" s="467"/>
      <c r="EAC2391" s="559"/>
      <c r="EAD2391" s="467"/>
      <c r="EAE2391" s="467"/>
      <c r="EAF2391" s="467"/>
      <c r="EAG2391" s="467"/>
      <c r="EAH2391" s="467"/>
      <c r="EAI2391" s="467"/>
      <c r="EAJ2391" s="467"/>
      <c r="EAK2391" s="467"/>
      <c r="EAL2391" s="467"/>
      <c r="EAM2391" s="467"/>
      <c r="EAN2391" s="467"/>
      <c r="EAO2391" s="467"/>
      <c r="EAP2391" s="467"/>
      <c r="EAQ2391" s="467"/>
      <c r="EAR2391" s="467"/>
      <c r="EAS2391" s="467"/>
      <c r="EAT2391" s="467"/>
      <c r="EAU2391" s="467"/>
      <c r="EAV2391" s="467"/>
      <c r="EAW2391" s="467"/>
      <c r="EAX2391" s="467"/>
      <c r="EAY2391" s="467"/>
      <c r="EAZ2391" s="1055"/>
      <c r="EBA2391" s="695"/>
      <c r="EBB2391" s="696"/>
      <c r="EBC2391" s="696"/>
      <c r="EBD2391" s="697"/>
      <c r="EBE2391" s="697"/>
      <c r="EBF2391" s="473"/>
      <c r="EBG2391" s="470"/>
      <c r="EBH2391" s="470"/>
      <c r="EBI2391" s="470"/>
      <c r="EBJ2391" s="677"/>
      <c r="EBK2391" s="470"/>
      <c r="EBL2391" s="467"/>
      <c r="EBM2391" s="559"/>
      <c r="EBN2391" s="467"/>
      <c r="EBO2391" s="467"/>
      <c r="EBP2391" s="467"/>
      <c r="EBQ2391" s="467"/>
      <c r="EBR2391" s="467"/>
      <c r="EBS2391" s="467"/>
      <c r="EBT2391" s="467"/>
      <c r="EBU2391" s="467"/>
      <c r="EBV2391" s="467"/>
      <c r="EBW2391" s="467"/>
      <c r="EBX2391" s="467"/>
      <c r="EBY2391" s="467"/>
      <c r="EBZ2391" s="467"/>
      <c r="ECA2391" s="467"/>
      <c r="ECB2391" s="467"/>
      <c r="ECC2391" s="467"/>
      <c r="ECD2391" s="467"/>
      <c r="ECE2391" s="467"/>
      <c r="ECF2391" s="467"/>
      <c r="ECG2391" s="467"/>
      <c r="ECH2391" s="467"/>
      <c r="ECI2391" s="467"/>
      <c r="ECJ2391" s="1055"/>
      <c r="ECK2391" s="695"/>
      <c r="ECL2391" s="696"/>
      <c r="ECM2391" s="696"/>
      <c r="ECN2391" s="697"/>
      <c r="ECO2391" s="697"/>
      <c r="ECP2391" s="473"/>
      <c r="ECQ2391" s="470"/>
      <c r="ECR2391" s="470"/>
      <c r="ECS2391" s="470"/>
      <c r="ECT2391" s="677"/>
      <c r="ECU2391" s="470"/>
      <c r="ECV2391" s="467"/>
      <c r="ECW2391" s="559"/>
      <c r="ECX2391" s="467"/>
      <c r="ECY2391" s="467"/>
      <c r="ECZ2391" s="467"/>
      <c r="EDA2391" s="467"/>
      <c r="EDB2391" s="467"/>
      <c r="EDC2391" s="467"/>
      <c r="EDD2391" s="467"/>
      <c r="EDE2391" s="467"/>
      <c r="EDF2391" s="467"/>
      <c r="EDG2391" s="467"/>
      <c r="EDH2391" s="467"/>
      <c r="EDI2391" s="467"/>
      <c r="EDJ2391" s="467"/>
      <c r="EDK2391" s="467"/>
      <c r="EDL2391" s="467"/>
      <c r="EDM2391" s="467"/>
      <c r="EDN2391" s="467"/>
      <c r="EDO2391" s="467"/>
      <c r="EDP2391" s="467"/>
      <c r="EDQ2391" s="467"/>
      <c r="EDR2391" s="467"/>
      <c r="EDS2391" s="467"/>
      <c r="EDT2391" s="1055"/>
      <c r="EDU2391" s="695"/>
      <c r="EDV2391" s="696"/>
      <c r="EDW2391" s="696"/>
      <c r="EDX2391" s="697"/>
      <c r="EDY2391" s="697"/>
      <c r="EDZ2391" s="473"/>
      <c r="EEA2391" s="470"/>
      <c r="EEB2391" s="470"/>
      <c r="EEC2391" s="470"/>
      <c r="EED2391" s="677"/>
      <c r="EEE2391" s="470"/>
      <c r="EEF2391" s="467"/>
      <c r="EEG2391" s="559"/>
      <c r="EEH2391" s="467"/>
      <c r="EEI2391" s="467"/>
      <c r="EEJ2391" s="467"/>
      <c r="EEK2391" s="467"/>
      <c r="EEL2391" s="467"/>
      <c r="EEM2391" s="467"/>
      <c r="EEN2391" s="467"/>
      <c r="EEO2391" s="467"/>
      <c r="EEP2391" s="467"/>
      <c r="EEQ2391" s="467"/>
      <c r="EER2391" s="467"/>
      <c r="EES2391" s="467"/>
      <c r="EET2391" s="467"/>
      <c r="EEU2391" s="467"/>
      <c r="EEV2391" s="467"/>
      <c r="EEW2391" s="467"/>
      <c r="EEX2391" s="467"/>
      <c r="EEY2391" s="467"/>
      <c r="EEZ2391" s="467"/>
      <c r="EFA2391" s="467"/>
      <c r="EFB2391" s="467"/>
      <c r="EFC2391" s="467"/>
      <c r="EFD2391" s="1055"/>
      <c r="EFE2391" s="695"/>
      <c r="EFF2391" s="696"/>
      <c r="EFG2391" s="696"/>
      <c r="EFH2391" s="697"/>
      <c r="EFI2391" s="697"/>
      <c r="EFJ2391" s="473"/>
      <c r="EFK2391" s="470"/>
      <c r="EFL2391" s="470"/>
      <c r="EFM2391" s="470"/>
      <c r="EFN2391" s="677"/>
      <c r="EFO2391" s="470"/>
      <c r="EFP2391" s="467"/>
      <c r="EFQ2391" s="559"/>
      <c r="EFR2391" s="467"/>
      <c r="EFS2391" s="467"/>
      <c r="EFT2391" s="467"/>
      <c r="EFU2391" s="467"/>
      <c r="EFV2391" s="467"/>
      <c r="EFW2391" s="467"/>
      <c r="EFX2391" s="467"/>
      <c r="EFY2391" s="467"/>
      <c r="EFZ2391" s="467"/>
      <c r="EGA2391" s="467"/>
      <c r="EGB2391" s="467"/>
      <c r="EGC2391" s="467"/>
      <c r="EGD2391" s="467"/>
      <c r="EGE2391" s="467"/>
      <c r="EGF2391" s="467"/>
      <c r="EGG2391" s="467"/>
      <c r="EGH2391" s="467"/>
      <c r="EGI2391" s="467"/>
      <c r="EGJ2391" s="467"/>
      <c r="EGK2391" s="467"/>
      <c r="EGL2391" s="467"/>
      <c r="EGM2391" s="467"/>
      <c r="EGN2391" s="1055"/>
      <c r="EGO2391" s="695"/>
      <c r="EGP2391" s="696"/>
      <c r="EGQ2391" s="696"/>
      <c r="EGR2391" s="697"/>
      <c r="EGS2391" s="697"/>
      <c r="EGT2391" s="473"/>
      <c r="EGU2391" s="470"/>
      <c r="EGV2391" s="470"/>
      <c r="EGW2391" s="470"/>
      <c r="EGX2391" s="677"/>
      <c r="EGY2391" s="470"/>
      <c r="EGZ2391" s="467"/>
      <c r="EHA2391" s="559"/>
      <c r="EHB2391" s="467"/>
      <c r="EHC2391" s="467"/>
      <c r="EHD2391" s="467"/>
      <c r="EHE2391" s="467"/>
      <c r="EHF2391" s="467"/>
      <c r="EHG2391" s="467"/>
      <c r="EHH2391" s="467"/>
      <c r="EHI2391" s="467"/>
      <c r="EHJ2391" s="467"/>
      <c r="EHK2391" s="467"/>
      <c r="EHL2391" s="467"/>
      <c r="EHM2391" s="467"/>
      <c r="EHN2391" s="467"/>
      <c r="EHO2391" s="467"/>
      <c r="EHP2391" s="467"/>
      <c r="EHQ2391" s="467"/>
      <c r="EHR2391" s="467"/>
      <c r="EHS2391" s="467"/>
      <c r="EHT2391" s="467"/>
      <c r="EHU2391" s="467"/>
      <c r="EHV2391" s="467"/>
      <c r="EHW2391" s="467"/>
      <c r="EHX2391" s="1055"/>
      <c r="EHY2391" s="695"/>
      <c r="EHZ2391" s="696"/>
      <c r="EIA2391" s="696"/>
      <c r="EIB2391" s="697"/>
      <c r="EIC2391" s="697"/>
      <c r="EID2391" s="473"/>
      <c r="EIE2391" s="470"/>
      <c r="EIF2391" s="470"/>
      <c r="EIG2391" s="470"/>
      <c r="EIH2391" s="677"/>
      <c r="EII2391" s="470"/>
      <c r="EIJ2391" s="467"/>
      <c r="EIK2391" s="559"/>
      <c r="EIL2391" s="467"/>
      <c r="EIM2391" s="467"/>
      <c r="EIN2391" s="467"/>
      <c r="EIO2391" s="467"/>
      <c r="EIP2391" s="467"/>
      <c r="EIQ2391" s="467"/>
      <c r="EIR2391" s="467"/>
      <c r="EIS2391" s="467"/>
      <c r="EIT2391" s="467"/>
      <c r="EIU2391" s="467"/>
      <c r="EIV2391" s="467"/>
      <c r="EIW2391" s="467"/>
      <c r="EIX2391" s="467"/>
      <c r="EIY2391" s="467"/>
      <c r="EIZ2391" s="467"/>
      <c r="EJA2391" s="467"/>
      <c r="EJB2391" s="467"/>
      <c r="EJC2391" s="467"/>
      <c r="EJD2391" s="467"/>
      <c r="EJE2391" s="467"/>
      <c r="EJF2391" s="467"/>
      <c r="EJG2391" s="467"/>
      <c r="EJH2391" s="1055"/>
      <c r="EJI2391" s="695"/>
      <c r="EJJ2391" s="696"/>
      <c r="EJK2391" s="696"/>
      <c r="EJL2391" s="697"/>
      <c r="EJM2391" s="697"/>
      <c r="EJN2391" s="473"/>
      <c r="EJO2391" s="470"/>
      <c r="EJP2391" s="470"/>
      <c r="EJQ2391" s="470"/>
      <c r="EJR2391" s="677"/>
      <c r="EJS2391" s="470"/>
      <c r="EJT2391" s="467"/>
      <c r="EJU2391" s="559"/>
      <c r="EJV2391" s="467"/>
      <c r="EJW2391" s="467"/>
      <c r="EJX2391" s="467"/>
      <c r="EJY2391" s="467"/>
      <c r="EJZ2391" s="467"/>
      <c r="EKA2391" s="467"/>
      <c r="EKB2391" s="467"/>
      <c r="EKC2391" s="467"/>
      <c r="EKD2391" s="467"/>
      <c r="EKE2391" s="467"/>
      <c r="EKF2391" s="467"/>
      <c r="EKG2391" s="467"/>
      <c r="EKH2391" s="467"/>
      <c r="EKI2391" s="467"/>
      <c r="EKJ2391" s="467"/>
      <c r="EKK2391" s="467"/>
      <c r="EKL2391" s="467"/>
      <c r="EKM2391" s="467"/>
      <c r="EKN2391" s="467"/>
      <c r="EKO2391" s="467"/>
      <c r="EKP2391" s="467"/>
      <c r="EKQ2391" s="467"/>
      <c r="EKR2391" s="1055"/>
      <c r="EKS2391" s="695"/>
      <c r="EKT2391" s="696"/>
      <c r="EKU2391" s="696"/>
      <c r="EKV2391" s="697"/>
      <c r="EKW2391" s="697"/>
      <c r="EKX2391" s="473"/>
      <c r="EKY2391" s="470"/>
      <c r="EKZ2391" s="470"/>
      <c r="ELA2391" s="470"/>
      <c r="ELB2391" s="677"/>
      <c r="ELC2391" s="470"/>
      <c r="ELD2391" s="467"/>
      <c r="ELE2391" s="559"/>
      <c r="ELF2391" s="467"/>
      <c r="ELG2391" s="467"/>
      <c r="ELH2391" s="467"/>
      <c r="ELI2391" s="467"/>
      <c r="ELJ2391" s="467"/>
      <c r="ELK2391" s="467"/>
      <c r="ELL2391" s="467"/>
      <c r="ELM2391" s="467"/>
      <c r="ELN2391" s="467"/>
      <c r="ELO2391" s="467"/>
      <c r="ELP2391" s="467"/>
      <c r="ELQ2391" s="467"/>
      <c r="ELR2391" s="467"/>
      <c r="ELS2391" s="467"/>
      <c r="ELT2391" s="467"/>
      <c r="ELU2391" s="467"/>
      <c r="ELV2391" s="467"/>
      <c r="ELW2391" s="467"/>
      <c r="ELX2391" s="467"/>
      <c r="ELY2391" s="467"/>
      <c r="ELZ2391" s="467"/>
      <c r="EMA2391" s="467"/>
      <c r="EMB2391" s="1055"/>
      <c r="EMC2391" s="695"/>
      <c r="EMD2391" s="696"/>
      <c r="EME2391" s="696"/>
      <c r="EMF2391" s="697"/>
      <c r="EMG2391" s="697"/>
      <c r="EMH2391" s="473"/>
      <c r="EMI2391" s="470"/>
      <c r="EMJ2391" s="470"/>
      <c r="EMK2391" s="470"/>
      <c r="EML2391" s="677"/>
      <c r="EMM2391" s="470"/>
      <c r="EMN2391" s="467"/>
      <c r="EMO2391" s="559"/>
      <c r="EMP2391" s="467"/>
      <c r="EMQ2391" s="467"/>
      <c r="EMR2391" s="467"/>
      <c r="EMS2391" s="467"/>
      <c r="EMT2391" s="467"/>
      <c r="EMU2391" s="467"/>
      <c r="EMV2391" s="467"/>
      <c r="EMW2391" s="467"/>
      <c r="EMX2391" s="467"/>
      <c r="EMY2391" s="467"/>
      <c r="EMZ2391" s="467"/>
      <c r="ENA2391" s="467"/>
      <c r="ENB2391" s="467"/>
      <c r="ENC2391" s="467"/>
      <c r="END2391" s="467"/>
      <c r="ENE2391" s="467"/>
      <c r="ENF2391" s="467"/>
      <c r="ENG2391" s="467"/>
      <c r="ENH2391" s="467"/>
      <c r="ENI2391" s="467"/>
      <c r="ENJ2391" s="467"/>
      <c r="ENK2391" s="467"/>
      <c r="ENL2391" s="1055"/>
      <c r="ENM2391" s="695"/>
      <c r="ENN2391" s="696"/>
      <c r="ENO2391" s="696"/>
      <c r="ENP2391" s="697"/>
      <c r="ENQ2391" s="697"/>
      <c r="ENR2391" s="473"/>
      <c r="ENS2391" s="470"/>
      <c r="ENT2391" s="470"/>
      <c r="ENU2391" s="470"/>
      <c r="ENV2391" s="677"/>
      <c r="ENW2391" s="470"/>
      <c r="ENX2391" s="467"/>
      <c r="ENY2391" s="559"/>
      <c r="ENZ2391" s="467"/>
      <c r="EOA2391" s="467"/>
      <c r="EOB2391" s="467"/>
      <c r="EOC2391" s="467"/>
      <c r="EOD2391" s="467"/>
      <c r="EOE2391" s="467"/>
      <c r="EOF2391" s="467"/>
      <c r="EOG2391" s="467"/>
      <c r="EOH2391" s="467"/>
      <c r="EOI2391" s="467"/>
      <c r="EOJ2391" s="467"/>
      <c r="EOK2391" s="467"/>
      <c r="EOL2391" s="467"/>
      <c r="EOM2391" s="467"/>
      <c r="EON2391" s="467"/>
      <c r="EOO2391" s="467"/>
      <c r="EOP2391" s="467"/>
      <c r="EOQ2391" s="467"/>
      <c r="EOR2391" s="467"/>
      <c r="EOS2391" s="467"/>
      <c r="EOT2391" s="467"/>
      <c r="EOU2391" s="467"/>
      <c r="EOV2391" s="1055"/>
      <c r="EOW2391" s="695"/>
      <c r="EOX2391" s="696"/>
      <c r="EOY2391" s="696"/>
      <c r="EOZ2391" s="697"/>
      <c r="EPA2391" s="697"/>
      <c r="EPB2391" s="473"/>
      <c r="EPC2391" s="470"/>
      <c r="EPD2391" s="470"/>
      <c r="EPE2391" s="470"/>
      <c r="EPF2391" s="677"/>
      <c r="EPG2391" s="470"/>
      <c r="EPH2391" s="467"/>
      <c r="EPI2391" s="559"/>
      <c r="EPJ2391" s="467"/>
      <c r="EPK2391" s="467"/>
      <c r="EPL2391" s="467"/>
      <c r="EPM2391" s="467"/>
      <c r="EPN2391" s="467"/>
      <c r="EPO2391" s="467"/>
      <c r="EPP2391" s="467"/>
      <c r="EPQ2391" s="467"/>
      <c r="EPR2391" s="467"/>
      <c r="EPS2391" s="467"/>
      <c r="EPT2391" s="467"/>
      <c r="EPU2391" s="467"/>
      <c r="EPV2391" s="467"/>
      <c r="EPW2391" s="467"/>
      <c r="EPX2391" s="467"/>
      <c r="EPY2391" s="467"/>
      <c r="EPZ2391" s="467"/>
      <c r="EQA2391" s="467"/>
      <c r="EQB2391" s="467"/>
      <c r="EQC2391" s="467"/>
      <c r="EQD2391" s="467"/>
      <c r="EQE2391" s="467"/>
      <c r="EQF2391" s="1055"/>
      <c r="EQG2391" s="695"/>
      <c r="EQH2391" s="696"/>
      <c r="EQI2391" s="696"/>
      <c r="EQJ2391" s="697"/>
      <c r="EQK2391" s="697"/>
      <c r="EQL2391" s="473"/>
      <c r="EQM2391" s="470"/>
      <c r="EQN2391" s="470"/>
      <c r="EQO2391" s="470"/>
      <c r="EQP2391" s="677"/>
      <c r="EQQ2391" s="470"/>
      <c r="EQR2391" s="467"/>
      <c r="EQS2391" s="559"/>
      <c r="EQT2391" s="467"/>
      <c r="EQU2391" s="467"/>
      <c r="EQV2391" s="467"/>
      <c r="EQW2391" s="467"/>
      <c r="EQX2391" s="467"/>
      <c r="EQY2391" s="467"/>
      <c r="EQZ2391" s="467"/>
      <c r="ERA2391" s="467"/>
      <c r="ERB2391" s="467"/>
      <c r="ERC2391" s="467"/>
      <c r="ERD2391" s="467"/>
      <c r="ERE2391" s="467"/>
      <c r="ERF2391" s="467"/>
      <c r="ERG2391" s="467"/>
      <c r="ERH2391" s="467"/>
      <c r="ERI2391" s="467"/>
      <c r="ERJ2391" s="467"/>
      <c r="ERK2391" s="467"/>
      <c r="ERL2391" s="467"/>
      <c r="ERM2391" s="467"/>
      <c r="ERN2391" s="467"/>
      <c r="ERO2391" s="467"/>
      <c r="ERP2391" s="1055"/>
      <c r="ERQ2391" s="695"/>
      <c r="ERR2391" s="696"/>
      <c r="ERS2391" s="696"/>
      <c r="ERT2391" s="697"/>
      <c r="ERU2391" s="697"/>
      <c r="ERV2391" s="473"/>
      <c r="ERW2391" s="470"/>
      <c r="ERX2391" s="470"/>
      <c r="ERY2391" s="470"/>
      <c r="ERZ2391" s="677"/>
      <c r="ESA2391" s="470"/>
      <c r="ESB2391" s="467"/>
      <c r="ESC2391" s="559"/>
      <c r="ESD2391" s="467"/>
      <c r="ESE2391" s="467"/>
      <c r="ESF2391" s="467"/>
      <c r="ESG2391" s="467"/>
      <c r="ESH2391" s="467"/>
      <c r="ESI2391" s="467"/>
      <c r="ESJ2391" s="467"/>
      <c r="ESK2391" s="467"/>
      <c r="ESL2391" s="467"/>
      <c r="ESM2391" s="467"/>
      <c r="ESN2391" s="467"/>
      <c r="ESO2391" s="467"/>
      <c r="ESP2391" s="467"/>
      <c r="ESQ2391" s="467"/>
      <c r="ESR2391" s="467"/>
      <c r="ESS2391" s="467"/>
      <c r="EST2391" s="467"/>
      <c r="ESU2391" s="467"/>
      <c r="ESV2391" s="467"/>
      <c r="ESW2391" s="467"/>
      <c r="ESX2391" s="467"/>
      <c r="ESY2391" s="467"/>
      <c r="ESZ2391" s="1055"/>
      <c r="ETA2391" s="695"/>
      <c r="ETB2391" s="696"/>
      <c r="ETC2391" s="696"/>
      <c r="ETD2391" s="697"/>
      <c r="ETE2391" s="697"/>
      <c r="ETF2391" s="473"/>
      <c r="ETG2391" s="470"/>
      <c r="ETH2391" s="470"/>
      <c r="ETI2391" s="470"/>
      <c r="ETJ2391" s="677"/>
      <c r="ETK2391" s="470"/>
      <c r="ETL2391" s="467"/>
      <c r="ETM2391" s="559"/>
      <c r="ETN2391" s="467"/>
      <c r="ETO2391" s="467"/>
      <c r="ETP2391" s="467"/>
      <c r="ETQ2391" s="467"/>
      <c r="ETR2391" s="467"/>
      <c r="ETS2391" s="467"/>
      <c r="ETT2391" s="467"/>
      <c r="ETU2391" s="467"/>
      <c r="ETV2391" s="467"/>
      <c r="ETW2391" s="467"/>
      <c r="ETX2391" s="467"/>
      <c r="ETY2391" s="467"/>
      <c r="ETZ2391" s="467"/>
      <c r="EUA2391" s="467"/>
      <c r="EUB2391" s="467"/>
      <c r="EUC2391" s="467"/>
      <c r="EUD2391" s="467"/>
      <c r="EUE2391" s="467"/>
      <c r="EUF2391" s="467"/>
      <c r="EUG2391" s="467"/>
      <c r="EUH2391" s="467"/>
      <c r="EUI2391" s="467"/>
      <c r="EUJ2391" s="1055"/>
      <c r="EUK2391" s="695"/>
      <c r="EUL2391" s="696"/>
      <c r="EUM2391" s="696"/>
      <c r="EUN2391" s="697"/>
      <c r="EUO2391" s="697"/>
      <c r="EUP2391" s="473"/>
      <c r="EUQ2391" s="470"/>
      <c r="EUR2391" s="470"/>
      <c r="EUS2391" s="470"/>
      <c r="EUT2391" s="677"/>
      <c r="EUU2391" s="470"/>
      <c r="EUV2391" s="467"/>
      <c r="EUW2391" s="559"/>
      <c r="EUX2391" s="467"/>
      <c r="EUY2391" s="467"/>
      <c r="EUZ2391" s="467"/>
      <c r="EVA2391" s="467"/>
      <c r="EVB2391" s="467"/>
      <c r="EVC2391" s="467"/>
      <c r="EVD2391" s="467"/>
      <c r="EVE2391" s="467"/>
      <c r="EVF2391" s="467"/>
      <c r="EVG2391" s="467"/>
      <c r="EVH2391" s="467"/>
      <c r="EVI2391" s="467"/>
      <c r="EVJ2391" s="467"/>
      <c r="EVK2391" s="467"/>
      <c r="EVL2391" s="467"/>
      <c r="EVM2391" s="467"/>
      <c r="EVN2391" s="467"/>
      <c r="EVO2391" s="467"/>
      <c r="EVP2391" s="467"/>
      <c r="EVQ2391" s="467"/>
      <c r="EVR2391" s="467"/>
      <c r="EVS2391" s="467"/>
      <c r="EVT2391" s="1055"/>
      <c r="EVU2391" s="695"/>
      <c r="EVV2391" s="696"/>
      <c r="EVW2391" s="696"/>
      <c r="EVX2391" s="697"/>
      <c r="EVY2391" s="697"/>
      <c r="EVZ2391" s="473"/>
      <c r="EWA2391" s="470"/>
      <c r="EWB2391" s="470"/>
      <c r="EWC2391" s="470"/>
      <c r="EWD2391" s="677"/>
      <c r="EWE2391" s="470"/>
      <c r="EWF2391" s="467"/>
      <c r="EWG2391" s="559"/>
      <c r="EWH2391" s="467"/>
      <c r="EWI2391" s="467"/>
      <c r="EWJ2391" s="467"/>
      <c r="EWK2391" s="467"/>
      <c r="EWL2391" s="467"/>
      <c r="EWM2391" s="467"/>
      <c r="EWN2391" s="467"/>
      <c r="EWO2391" s="467"/>
      <c r="EWP2391" s="467"/>
      <c r="EWQ2391" s="467"/>
      <c r="EWR2391" s="467"/>
      <c r="EWS2391" s="467"/>
      <c r="EWT2391" s="467"/>
      <c r="EWU2391" s="467"/>
      <c r="EWV2391" s="467"/>
      <c r="EWW2391" s="467"/>
      <c r="EWX2391" s="467"/>
      <c r="EWY2391" s="467"/>
      <c r="EWZ2391" s="467"/>
      <c r="EXA2391" s="467"/>
      <c r="EXB2391" s="467"/>
      <c r="EXC2391" s="467"/>
      <c r="EXD2391" s="1055"/>
      <c r="EXE2391" s="695"/>
      <c r="EXF2391" s="696"/>
      <c r="EXG2391" s="696"/>
      <c r="EXH2391" s="697"/>
      <c r="EXI2391" s="697"/>
      <c r="EXJ2391" s="473"/>
      <c r="EXK2391" s="470"/>
      <c r="EXL2391" s="470"/>
      <c r="EXM2391" s="470"/>
      <c r="EXN2391" s="677"/>
      <c r="EXO2391" s="470"/>
      <c r="EXP2391" s="467"/>
      <c r="EXQ2391" s="559"/>
      <c r="EXR2391" s="467"/>
      <c r="EXS2391" s="467"/>
      <c r="EXT2391" s="467"/>
      <c r="EXU2391" s="467"/>
      <c r="EXV2391" s="467"/>
      <c r="EXW2391" s="467"/>
      <c r="EXX2391" s="467"/>
      <c r="EXY2391" s="467"/>
      <c r="EXZ2391" s="467"/>
      <c r="EYA2391" s="467"/>
      <c r="EYB2391" s="467"/>
      <c r="EYC2391" s="467"/>
      <c r="EYD2391" s="467"/>
      <c r="EYE2391" s="467"/>
      <c r="EYF2391" s="467"/>
      <c r="EYG2391" s="467"/>
      <c r="EYH2391" s="467"/>
      <c r="EYI2391" s="467"/>
      <c r="EYJ2391" s="467"/>
      <c r="EYK2391" s="467"/>
      <c r="EYL2391" s="467"/>
      <c r="EYM2391" s="467"/>
      <c r="EYN2391" s="1055"/>
      <c r="EYO2391" s="695"/>
      <c r="EYP2391" s="696"/>
      <c r="EYQ2391" s="696"/>
      <c r="EYR2391" s="697"/>
      <c r="EYS2391" s="697"/>
      <c r="EYT2391" s="473"/>
      <c r="EYU2391" s="470"/>
      <c r="EYV2391" s="470"/>
      <c r="EYW2391" s="470"/>
      <c r="EYX2391" s="677"/>
      <c r="EYY2391" s="470"/>
      <c r="EYZ2391" s="467"/>
      <c r="EZA2391" s="559"/>
      <c r="EZB2391" s="467"/>
      <c r="EZC2391" s="467"/>
      <c r="EZD2391" s="467"/>
      <c r="EZE2391" s="467"/>
      <c r="EZF2391" s="467"/>
      <c r="EZG2391" s="467"/>
      <c r="EZH2391" s="467"/>
      <c r="EZI2391" s="467"/>
      <c r="EZJ2391" s="467"/>
      <c r="EZK2391" s="467"/>
      <c r="EZL2391" s="467"/>
      <c r="EZM2391" s="467"/>
      <c r="EZN2391" s="467"/>
      <c r="EZO2391" s="467"/>
      <c r="EZP2391" s="467"/>
      <c r="EZQ2391" s="467"/>
      <c r="EZR2391" s="467"/>
      <c r="EZS2391" s="467"/>
      <c r="EZT2391" s="467"/>
      <c r="EZU2391" s="467"/>
      <c r="EZV2391" s="467"/>
      <c r="EZW2391" s="467"/>
      <c r="EZX2391" s="1055"/>
      <c r="EZY2391" s="695"/>
      <c r="EZZ2391" s="696"/>
      <c r="FAA2391" s="696"/>
      <c r="FAB2391" s="697"/>
      <c r="FAC2391" s="697"/>
      <c r="FAD2391" s="473"/>
      <c r="FAE2391" s="470"/>
      <c r="FAF2391" s="470"/>
      <c r="FAG2391" s="470"/>
      <c r="FAH2391" s="677"/>
      <c r="FAI2391" s="470"/>
      <c r="FAJ2391" s="467"/>
      <c r="FAK2391" s="559"/>
      <c r="FAL2391" s="467"/>
      <c r="FAM2391" s="467"/>
      <c r="FAN2391" s="467"/>
      <c r="FAO2391" s="467"/>
      <c r="FAP2391" s="467"/>
      <c r="FAQ2391" s="467"/>
      <c r="FAR2391" s="467"/>
      <c r="FAS2391" s="467"/>
      <c r="FAT2391" s="467"/>
      <c r="FAU2391" s="467"/>
      <c r="FAV2391" s="467"/>
      <c r="FAW2391" s="467"/>
      <c r="FAX2391" s="467"/>
      <c r="FAY2391" s="467"/>
      <c r="FAZ2391" s="467"/>
      <c r="FBA2391" s="467"/>
      <c r="FBB2391" s="467"/>
      <c r="FBC2391" s="467"/>
      <c r="FBD2391" s="467"/>
      <c r="FBE2391" s="467"/>
      <c r="FBF2391" s="467"/>
      <c r="FBG2391" s="467"/>
      <c r="FBH2391" s="1055"/>
      <c r="FBI2391" s="695"/>
      <c r="FBJ2391" s="696"/>
      <c r="FBK2391" s="696"/>
      <c r="FBL2391" s="697"/>
      <c r="FBM2391" s="697"/>
      <c r="FBN2391" s="473"/>
      <c r="FBO2391" s="470"/>
      <c r="FBP2391" s="470"/>
      <c r="FBQ2391" s="470"/>
      <c r="FBR2391" s="677"/>
      <c r="FBS2391" s="470"/>
      <c r="FBT2391" s="467"/>
      <c r="FBU2391" s="559"/>
      <c r="FBV2391" s="467"/>
      <c r="FBW2391" s="467"/>
      <c r="FBX2391" s="467"/>
      <c r="FBY2391" s="467"/>
      <c r="FBZ2391" s="467"/>
      <c r="FCA2391" s="467"/>
      <c r="FCB2391" s="467"/>
      <c r="FCC2391" s="467"/>
      <c r="FCD2391" s="467"/>
      <c r="FCE2391" s="467"/>
      <c r="FCF2391" s="467"/>
      <c r="FCG2391" s="467"/>
      <c r="FCH2391" s="467"/>
      <c r="FCI2391" s="467"/>
      <c r="FCJ2391" s="467"/>
      <c r="FCK2391" s="467"/>
      <c r="FCL2391" s="467"/>
      <c r="FCM2391" s="467"/>
      <c r="FCN2391" s="467"/>
      <c r="FCO2391" s="467"/>
      <c r="FCP2391" s="467"/>
      <c r="FCQ2391" s="467"/>
      <c r="FCR2391" s="1055"/>
      <c r="FCS2391" s="695"/>
      <c r="FCT2391" s="696"/>
      <c r="FCU2391" s="696"/>
      <c r="FCV2391" s="697"/>
      <c r="FCW2391" s="697"/>
      <c r="FCX2391" s="473"/>
      <c r="FCY2391" s="470"/>
      <c r="FCZ2391" s="470"/>
      <c r="FDA2391" s="470"/>
      <c r="FDB2391" s="677"/>
      <c r="FDC2391" s="470"/>
      <c r="FDD2391" s="467"/>
      <c r="FDE2391" s="559"/>
      <c r="FDF2391" s="467"/>
      <c r="FDG2391" s="467"/>
      <c r="FDH2391" s="467"/>
      <c r="FDI2391" s="467"/>
      <c r="FDJ2391" s="467"/>
      <c r="FDK2391" s="467"/>
      <c r="FDL2391" s="467"/>
      <c r="FDM2391" s="467"/>
      <c r="FDN2391" s="467"/>
      <c r="FDO2391" s="467"/>
      <c r="FDP2391" s="467"/>
      <c r="FDQ2391" s="467"/>
      <c r="FDR2391" s="467"/>
      <c r="FDS2391" s="467"/>
      <c r="FDT2391" s="467"/>
      <c r="FDU2391" s="467"/>
      <c r="FDV2391" s="467"/>
      <c r="FDW2391" s="467"/>
      <c r="FDX2391" s="467"/>
      <c r="FDY2391" s="467"/>
      <c r="FDZ2391" s="467"/>
      <c r="FEA2391" s="467"/>
      <c r="FEB2391" s="1055"/>
      <c r="FEC2391" s="695"/>
      <c r="FED2391" s="696"/>
      <c r="FEE2391" s="696"/>
      <c r="FEF2391" s="697"/>
      <c r="FEG2391" s="697"/>
      <c r="FEH2391" s="473"/>
      <c r="FEI2391" s="470"/>
      <c r="FEJ2391" s="470"/>
      <c r="FEK2391" s="470"/>
      <c r="FEL2391" s="677"/>
      <c r="FEM2391" s="470"/>
      <c r="FEN2391" s="467"/>
      <c r="FEO2391" s="559"/>
      <c r="FEP2391" s="467"/>
      <c r="FEQ2391" s="467"/>
      <c r="FER2391" s="467"/>
      <c r="FES2391" s="467"/>
      <c r="FET2391" s="467"/>
      <c r="FEU2391" s="467"/>
      <c r="FEV2391" s="467"/>
      <c r="FEW2391" s="467"/>
      <c r="FEX2391" s="467"/>
      <c r="FEY2391" s="467"/>
      <c r="FEZ2391" s="467"/>
      <c r="FFA2391" s="467"/>
      <c r="FFB2391" s="467"/>
      <c r="FFC2391" s="467"/>
      <c r="FFD2391" s="467"/>
      <c r="FFE2391" s="467"/>
      <c r="FFF2391" s="467"/>
      <c r="FFG2391" s="467"/>
      <c r="FFH2391" s="467"/>
      <c r="FFI2391" s="467"/>
      <c r="FFJ2391" s="467"/>
      <c r="FFK2391" s="467"/>
      <c r="FFL2391" s="1055"/>
      <c r="FFM2391" s="695"/>
      <c r="FFN2391" s="696"/>
      <c r="FFO2391" s="696"/>
      <c r="FFP2391" s="697"/>
      <c r="FFQ2391" s="697"/>
      <c r="FFR2391" s="473"/>
      <c r="FFS2391" s="470"/>
      <c r="FFT2391" s="470"/>
      <c r="FFU2391" s="470"/>
      <c r="FFV2391" s="677"/>
      <c r="FFW2391" s="470"/>
      <c r="FFX2391" s="467"/>
      <c r="FFY2391" s="559"/>
      <c r="FFZ2391" s="467"/>
      <c r="FGA2391" s="467"/>
      <c r="FGB2391" s="467"/>
      <c r="FGC2391" s="467"/>
      <c r="FGD2391" s="467"/>
      <c r="FGE2391" s="467"/>
      <c r="FGF2391" s="467"/>
      <c r="FGG2391" s="467"/>
      <c r="FGH2391" s="467"/>
      <c r="FGI2391" s="467"/>
      <c r="FGJ2391" s="467"/>
      <c r="FGK2391" s="467"/>
      <c r="FGL2391" s="467"/>
      <c r="FGM2391" s="467"/>
      <c r="FGN2391" s="467"/>
      <c r="FGO2391" s="467"/>
      <c r="FGP2391" s="467"/>
      <c r="FGQ2391" s="467"/>
      <c r="FGR2391" s="467"/>
      <c r="FGS2391" s="467"/>
      <c r="FGT2391" s="467"/>
      <c r="FGU2391" s="467"/>
      <c r="FGV2391" s="1055"/>
      <c r="FGW2391" s="695"/>
      <c r="FGX2391" s="696"/>
      <c r="FGY2391" s="696"/>
      <c r="FGZ2391" s="697"/>
      <c r="FHA2391" s="697"/>
      <c r="FHB2391" s="473"/>
      <c r="FHC2391" s="470"/>
      <c r="FHD2391" s="470"/>
      <c r="FHE2391" s="470"/>
      <c r="FHF2391" s="677"/>
      <c r="FHG2391" s="470"/>
      <c r="FHH2391" s="467"/>
      <c r="FHI2391" s="559"/>
      <c r="FHJ2391" s="467"/>
      <c r="FHK2391" s="467"/>
      <c r="FHL2391" s="467"/>
      <c r="FHM2391" s="467"/>
      <c r="FHN2391" s="467"/>
      <c r="FHO2391" s="467"/>
      <c r="FHP2391" s="467"/>
      <c r="FHQ2391" s="467"/>
      <c r="FHR2391" s="467"/>
      <c r="FHS2391" s="467"/>
      <c r="FHT2391" s="467"/>
      <c r="FHU2391" s="467"/>
      <c r="FHV2391" s="467"/>
      <c r="FHW2391" s="467"/>
      <c r="FHX2391" s="467"/>
      <c r="FHY2391" s="467"/>
      <c r="FHZ2391" s="467"/>
      <c r="FIA2391" s="467"/>
      <c r="FIB2391" s="467"/>
      <c r="FIC2391" s="467"/>
      <c r="FID2391" s="467"/>
      <c r="FIE2391" s="467"/>
      <c r="FIF2391" s="1055"/>
      <c r="FIG2391" s="695"/>
      <c r="FIH2391" s="696"/>
      <c r="FII2391" s="696"/>
      <c r="FIJ2391" s="697"/>
      <c r="FIK2391" s="697"/>
      <c r="FIL2391" s="473"/>
      <c r="FIM2391" s="470"/>
      <c r="FIN2391" s="470"/>
      <c r="FIO2391" s="470"/>
      <c r="FIP2391" s="677"/>
      <c r="FIQ2391" s="470"/>
      <c r="FIR2391" s="467"/>
      <c r="FIS2391" s="559"/>
      <c r="FIT2391" s="467"/>
      <c r="FIU2391" s="467"/>
      <c r="FIV2391" s="467"/>
      <c r="FIW2391" s="467"/>
      <c r="FIX2391" s="467"/>
      <c r="FIY2391" s="467"/>
      <c r="FIZ2391" s="467"/>
      <c r="FJA2391" s="467"/>
      <c r="FJB2391" s="467"/>
      <c r="FJC2391" s="467"/>
      <c r="FJD2391" s="467"/>
      <c r="FJE2391" s="467"/>
      <c r="FJF2391" s="467"/>
      <c r="FJG2391" s="467"/>
      <c r="FJH2391" s="467"/>
      <c r="FJI2391" s="467"/>
      <c r="FJJ2391" s="467"/>
      <c r="FJK2391" s="467"/>
      <c r="FJL2391" s="467"/>
      <c r="FJM2391" s="467"/>
      <c r="FJN2391" s="467"/>
      <c r="FJO2391" s="467"/>
      <c r="FJP2391" s="1055"/>
      <c r="FJQ2391" s="695"/>
      <c r="FJR2391" s="696"/>
      <c r="FJS2391" s="696"/>
      <c r="FJT2391" s="697"/>
      <c r="FJU2391" s="697"/>
      <c r="FJV2391" s="473"/>
      <c r="FJW2391" s="470"/>
      <c r="FJX2391" s="470"/>
      <c r="FJY2391" s="470"/>
      <c r="FJZ2391" s="677"/>
      <c r="FKA2391" s="470"/>
      <c r="FKB2391" s="467"/>
      <c r="FKC2391" s="559"/>
      <c r="FKD2391" s="467"/>
      <c r="FKE2391" s="467"/>
      <c r="FKF2391" s="467"/>
      <c r="FKG2391" s="467"/>
      <c r="FKH2391" s="467"/>
      <c r="FKI2391" s="467"/>
      <c r="FKJ2391" s="467"/>
      <c r="FKK2391" s="467"/>
      <c r="FKL2391" s="467"/>
      <c r="FKM2391" s="467"/>
      <c r="FKN2391" s="467"/>
      <c r="FKO2391" s="467"/>
      <c r="FKP2391" s="467"/>
      <c r="FKQ2391" s="467"/>
      <c r="FKR2391" s="467"/>
      <c r="FKS2391" s="467"/>
      <c r="FKT2391" s="467"/>
      <c r="FKU2391" s="467"/>
      <c r="FKV2391" s="467"/>
      <c r="FKW2391" s="467"/>
      <c r="FKX2391" s="467"/>
      <c r="FKY2391" s="467"/>
      <c r="FKZ2391" s="1055"/>
      <c r="FLA2391" s="695"/>
      <c r="FLB2391" s="696"/>
      <c r="FLC2391" s="696"/>
      <c r="FLD2391" s="697"/>
      <c r="FLE2391" s="697"/>
      <c r="FLF2391" s="473"/>
      <c r="FLG2391" s="470"/>
      <c r="FLH2391" s="470"/>
      <c r="FLI2391" s="470"/>
      <c r="FLJ2391" s="677"/>
      <c r="FLK2391" s="470"/>
      <c r="FLL2391" s="467"/>
      <c r="FLM2391" s="559"/>
      <c r="FLN2391" s="467"/>
      <c r="FLO2391" s="467"/>
      <c r="FLP2391" s="467"/>
      <c r="FLQ2391" s="467"/>
      <c r="FLR2391" s="467"/>
      <c r="FLS2391" s="467"/>
      <c r="FLT2391" s="467"/>
      <c r="FLU2391" s="467"/>
      <c r="FLV2391" s="467"/>
      <c r="FLW2391" s="467"/>
      <c r="FLX2391" s="467"/>
      <c r="FLY2391" s="467"/>
      <c r="FLZ2391" s="467"/>
      <c r="FMA2391" s="467"/>
      <c r="FMB2391" s="467"/>
      <c r="FMC2391" s="467"/>
      <c r="FMD2391" s="467"/>
      <c r="FME2391" s="467"/>
      <c r="FMF2391" s="467"/>
      <c r="FMG2391" s="467"/>
      <c r="FMH2391" s="467"/>
      <c r="FMI2391" s="467"/>
      <c r="FMJ2391" s="1055"/>
      <c r="FMK2391" s="695"/>
      <c r="FML2391" s="696"/>
      <c r="FMM2391" s="696"/>
      <c r="FMN2391" s="697"/>
      <c r="FMO2391" s="697"/>
      <c r="FMP2391" s="473"/>
      <c r="FMQ2391" s="470"/>
      <c r="FMR2391" s="470"/>
      <c r="FMS2391" s="470"/>
      <c r="FMT2391" s="677"/>
      <c r="FMU2391" s="470"/>
      <c r="FMV2391" s="467"/>
      <c r="FMW2391" s="559"/>
      <c r="FMX2391" s="467"/>
      <c r="FMY2391" s="467"/>
      <c r="FMZ2391" s="467"/>
      <c r="FNA2391" s="467"/>
      <c r="FNB2391" s="467"/>
      <c r="FNC2391" s="467"/>
      <c r="FND2391" s="467"/>
      <c r="FNE2391" s="467"/>
      <c r="FNF2391" s="467"/>
      <c r="FNG2391" s="467"/>
      <c r="FNH2391" s="467"/>
      <c r="FNI2391" s="467"/>
      <c r="FNJ2391" s="467"/>
      <c r="FNK2391" s="467"/>
      <c r="FNL2391" s="467"/>
      <c r="FNM2391" s="467"/>
      <c r="FNN2391" s="467"/>
      <c r="FNO2391" s="467"/>
      <c r="FNP2391" s="467"/>
      <c r="FNQ2391" s="467"/>
      <c r="FNR2391" s="467"/>
      <c r="FNS2391" s="467"/>
      <c r="FNT2391" s="1055"/>
      <c r="FNU2391" s="695"/>
      <c r="FNV2391" s="696"/>
      <c r="FNW2391" s="696"/>
      <c r="FNX2391" s="697"/>
      <c r="FNY2391" s="697"/>
      <c r="FNZ2391" s="473"/>
      <c r="FOA2391" s="470"/>
      <c r="FOB2391" s="470"/>
      <c r="FOC2391" s="470"/>
      <c r="FOD2391" s="677"/>
      <c r="FOE2391" s="470"/>
      <c r="FOF2391" s="467"/>
      <c r="FOG2391" s="559"/>
      <c r="FOH2391" s="467"/>
      <c r="FOI2391" s="467"/>
      <c r="FOJ2391" s="467"/>
      <c r="FOK2391" s="467"/>
      <c r="FOL2391" s="467"/>
      <c r="FOM2391" s="467"/>
      <c r="FON2391" s="467"/>
      <c r="FOO2391" s="467"/>
      <c r="FOP2391" s="467"/>
      <c r="FOQ2391" s="467"/>
      <c r="FOR2391" s="467"/>
      <c r="FOS2391" s="467"/>
      <c r="FOT2391" s="467"/>
      <c r="FOU2391" s="467"/>
      <c r="FOV2391" s="467"/>
      <c r="FOW2391" s="467"/>
      <c r="FOX2391" s="467"/>
      <c r="FOY2391" s="467"/>
      <c r="FOZ2391" s="467"/>
      <c r="FPA2391" s="467"/>
      <c r="FPB2391" s="467"/>
      <c r="FPC2391" s="467"/>
      <c r="FPD2391" s="1055"/>
      <c r="FPE2391" s="695"/>
      <c r="FPF2391" s="696"/>
      <c r="FPG2391" s="696"/>
      <c r="FPH2391" s="697"/>
      <c r="FPI2391" s="697"/>
      <c r="FPJ2391" s="473"/>
      <c r="FPK2391" s="470"/>
      <c r="FPL2391" s="470"/>
      <c r="FPM2391" s="470"/>
      <c r="FPN2391" s="677"/>
      <c r="FPO2391" s="470"/>
      <c r="FPP2391" s="467"/>
      <c r="FPQ2391" s="559"/>
      <c r="FPR2391" s="467"/>
      <c r="FPS2391" s="467"/>
      <c r="FPT2391" s="467"/>
      <c r="FPU2391" s="467"/>
      <c r="FPV2391" s="467"/>
      <c r="FPW2391" s="467"/>
      <c r="FPX2391" s="467"/>
      <c r="FPY2391" s="467"/>
      <c r="FPZ2391" s="467"/>
      <c r="FQA2391" s="467"/>
      <c r="FQB2391" s="467"/>
      <c r="FQC2391" s="467"/>
      <c r="FQD2391" s="467"/>
      <c r="FQE2391" s="467"/>
      <c r="FQF2391" s="467"/>
      <c r="FQG2391" s="467"/>
      <c r="FQH2391" s="467"/>
      <c r="FQI2391" s="467"/>
      <c r="FQJ2391" s="467"/>
      <c r="FQK2391" s="467"/>
      <c r="FQL2391" s="467"/>
      <c r="FQM2391" s="467"/>
      <c r="FQN2391" s="1055"/>
      <c r="FQO2391" s="695"/>
      <c r="FQP2391" s="696"/>
      <c r="FQQ2391" s="696"/>
      <c r="FQR2391" s="697"/>
      <c r="FQS2391" s="697"/>
      <c r="FQT2391" s="473"/>
      <c r="FQU2391" s="470"/>
      <c r="FQV2391" s="470"/>
      <c r="FQW2391" s="470"/>
      <c r="FQX2391" s="677"/>
      <c r="FQY2391" s="470"/>
      <c r="FQZ2391" s="467"/>
      <c r="FRA2391" s="559"/>
      <c r="FRB2391" s="467"/>
      <c r="FRC2391" s="467"/>
      <c r="FRD2391" s="467"/>
      <c r="FRE2391" s="467"/>
      <c r="FRF2391" s="467"/>
      <c r="FRG2391" s="467"/>
      <c r="FRH2391" s="467"/>
      <c r="FRI2391" s="467"/>
      <c r="FRJ2391" s="467"/>
      <c r="FRK2391" s="467"/>
      <c r="FRL2391" s="467"/>
      <c r="FRM2391" s="467"/>
      <c r="FRN2391" s="467"/>
      <c r="FRO2391" s="467"/>
      <c r="FRP2391" s="467"/>
      <c r="FRQ2391" s="467"/>
      <c r="FRR2391" s="467"/>
      <c r="FRS2391" s="467"/>
      <c r="FRT2391" s="467"/>
      <c r="FRU2391" s="467"/>
      <c r="FRV2391" s="467"/>
      <c r="FRW2391" s="467"/>
      <c r="FRX2391" s="1055"/>
      <c r="FRY2391" s="695"/>
      <c r="FRZ2391" s="696"/>
      <c r="FSA2391" s="696"/>
      <c r="FSB2391" s="697"/>
      <c r="FSC2391" s="697"/>
      <c r="FSD2391" s="473"/>
      <c r="FSE2391" s="470"/>
      <c r="FSF2391" s="470"/>
      <c r="FSG2391" s="470"/>
      <c r="FSH2391" s="677"/>
      <c r="FSI2391" s="470"/>
      <c r="FSJ2391" s="467"/>
      <c r="FSK2391" s="559"/>
      <c r="FSL2391" s="467"/>
      <c r="FSM2391" s="467"/>
      <c r="FSN2391" s="467"/>
      <c r="FSO2391" s="467"/>
      <c r="FSP2391" s="467"/>
      <c r="FSQ2391" s="467"/>
      <c r="FSR2391" s="467"/>
      <c r="FSS2391" s="467"/>
      <c r="FST2391" s="467"/>
      <c r="FSU2391" s="467"/>
      <c r="FSV2391" s="467"/>
      <c r="FSW2391" s="467"/>
      <c r="FSX2391" s="467"/>
      <c r="FSY2391" s="467"/>
      <c r="FSZ2391" s="467"/>
      <c r="FTA2391" s="467"/>
      <c r="FTB2391" s="467"/>
      <c r="FTC2391" s="467"/>
      <c r="FTD2391" s="467"/>
      <c r="FTE2391" s="467"/>
      <c r="FTF2391" s="467"/>
      <c r="FTG2391" s="467"/>
      <c r="FTH2391" s="1055"/>
      <c r="FTI2391" s="695"/>
      <c r="FTJ2391" s="696"/>
      <c r="FTK2391" s="696"/>
      <c r="FTL2391" s="697"/>
      <c r="FTM2391" s="697"/>
      <c r="FTN2391" s="473"/>
      <c r="FTO2391" s="470"/>
      <c r="FTP2391" s="470"/>
      <c r="FTQ2391" s="470"/>
      <c r="FTR2391" s="677"/>
      <c r="FTS2391" s="470"/>
      <c r="FTT2391" s="467"/>
      <c r="FTU2391" s="559"/>
      <c r="FTV2391" s="467"/>
      <c r="FTW2391" s="467"/>
      <c r="FTX2391" s="467"/>
      <c r="FTY2391" s="467"/>
      <c r="FTZ2391" s="467"/>
      <c r="FUA2391" s="467"/>
      <c r="FUB2391" s="467"/>
      <c r="FUC2391" s="467"/>
      <c r="FUD2391" s="467"/>
      <c r="FUE2391" s="467"/>
      <c r="FUF2391" s="467"/>
      <c r="FUG2391" s="467"/>
      <c r="FUH2391" s="467"/>
      <c r="FUI2391" s="467"/>
      <c r="FUJ2391" s="467"/>
      <c r="FUK2391" s="467"/>
      <c r="FUL2391" s="467"/>
      <c r="FUM2391" s="467"/>
      <c r="FUN2391" s="467"/>
      <c r="FUO2391" s="467"/>
      <c r="FUP2391" s="467"/>
      <c r="FUQ2391" s="467"/>
      <c r="FUR2391" s="1055"/>
      <c r="FUS2391" s="695"/>
      <c r="FUT2391" s="696"/>
      <c r="FUU2391" s="696"/>
      <c r="FUV2391" s="697"/>
      <c r="FUW2391" s="697"/>
      <c r="FUX2391" s="473"/>
      <c r="FUY2391" s="470"/>
      <c r="FUZ2391" s="470"/>
      <c r="FVA2391" s="470"/>
      <c r="FVB2391" s="677"/>
      <c r="FVC2391" s="470"/>
      <c r="FVD2391" s="467"/>
      <c r="FVE2391" s="559"/>
      <c r="FVF2391" s="467"/>
      <c r="FVG2391" s="467"/>
      <c r="FVH2391" s="467"/>
      <c r="FVI2391" s="467"/>
      <c r="FVJ2391" s="467"/>
      <c r="FVK2391" s="467"/>
      <c r="FVL2391" s="467"/>
      <c r="FVM2391" s="467"/>
      <c r="FVN2391" s="467"/>
      <c r="FVO2391" s="467"/>
      <c r="FVP2391" s="467"/>
      <c r="FVQ2391" s="467"/>
      <c r="FVR2391" s="467"/>
      <c r="FVS2391" s="467"/>
      <c r="FVT2391" s="467"/>
      <c r="FVU2391" s="467"/>
      <c r="FVV2391" s="467"/>
      <c r="FVW2391" s="467"/>
      <c r="FVX2391" s="467"/>
      <c r="FVY2391" s="467"/>
      <c r="FVZ2391" s="467"/>
      <c r="FWA2391" s="467"/>
      <c r="FWB2391" s="1055"/>
      <c r="FWC2391" s="695"/>
      <c r="FWD2391" s="696"/>
      <c r="FWE2391" s="696"/>
      <c r="FWF2391" s="697"/>
      <c r="FWG2391" s="697"/>
      <c r="FWH2391" s="473"/>
      <c r="FWI2391" s="470"/>
      <c r="FWJ2391" s="470"/>
      <c r="FWK2391" s="470"/>
      <c r="FWL2391" s="677"/>
      <c r="FWM2391" s="470"/>
      <c r="FWN2391" s="467"/>
      <c r="FWO2391" s="559"/>
      <c r="FWP2391" s="467"/>
      <c r="FWQ2391" s="467"/>
      <c r="FWR2391" s="467"/>
      <c r="FWS2391" s="467"/>
      <c r="FWT2391" s="467"/>
      <c r="FWU2391" s="467"/>
      <c r="FWV2391" s="467"/>
      <c r="FWW2391" s="467"/>
      <c r="FWX2391" s="467"/>
      <c r="FWY2391" s="467"/>
      <c r="FWZ2391" s="467"/>
      <c r="FXA2391" s="467"/>
      <c r="FXB2391" s="467"/>
      <c r="FXC2391" s="467"/>
      <c r="FXD2391" s="467"/>
      <c r="FXE2391" s="467"/>
      <c r="FXF2391" s="467"/>
      <c r="FXG2391" s="467"/>
      <c r="FXH2391" s="467"/>
      <c r="FXI2391" s="467"/>
      <c r="FXJ2391" s="467"/>
      <c r="FXK2391" s="467"/>
      <c r="FXL2391" s="1055"/>
      <c r="FXM2391" s="695"/>
      <c r="FXN2391" s="696"/>
      <c r="FXO2391" s="696"/>
      <c r="FXP2391" s="697"/>
      <c r="FXQ2391" s="697"/>
      <c r="FXR2391" s="473"/>
      <c r="FXS2391" s="470"/>
      <c r="FXT2391" s="470"/>
      <c r="FXU2391" s="470"/>
      <c r="FXV2391" s="677"/>
      <c r="FXW2391" s="470"/>
      <c r="FXX2391" s="467"/>
      <c r="FXY2391" s="559"/>
      <c r="FXZ2391" s="467"/>
      <c r="FYA2391" s="467"/>
      <c r="FYB2391" s="467"/>
      <c r="FYC2391" s="467"/>
      <c r="FYD2391" s="467"/>
      <c r="FYE2391" s="467"/>
      <c r="FYF2391" s="467"/>
      <c r="FYG2391" s="467"/>
      <c r="FYH2391" s="467"/>
      <c r="FYI2391" s="467"/>
      <c r="FYJ2391" s="467"/>
      <c r="FYK2391" s="467"/>
      <c r="FYL2391" s="467"/>
      <c r="FYM2391" s="467"/>
      <c r="FYN2391" s="467"/>
      <c r="FYO2391" s="467"/>
      <c r="FYP2391" s="467"/>
      <c r="FYQ2391" s="467"/>
      <c r="FYR2391" s="467"/>
      <c r="FYS2391" s="467"/>
      <c r="FYT2391" s="467"/>
      <c r="FYU2391" s="467"/>
      <c r="FYV2391" s="1055"/>
      <c r="FYW2391" s="695"/>
      <c r="FYX2391" s="696"/>
      <c r="FYY2391" s="696"/>
      <c r="FYZ2391" s="697"/>
      <c r="FZA2391" s="697"/>
      <c r="FZB2391" s="473"/>
      <c r="FZC2391" s="470"/>
      <c r="FZD2391" s="470"/>
      <c r="FZE2391" s="470"/>
      <c r="FZF2391" s="677"/>
      <c r="FZG2391" s="470"/>
      <c r="FZH2391" s="467"/>
      <c r="FZI2391" s="559"/>
      <c r="FZJ2391" s="467"/>
      <c r="FZK2391" s="467"/>
      <c r="FZL2391" s="467"/>
      <c r="FZM2391" s="467"/>
      <c r="FZN2391" s="467"/>
      <c r="FZO2391" s="467"/>
      <c r="FZP2391" s="467"/>
      <c r="FZQ2391" s="467"/>
      <c r="FZR2391" s="467"/>
      <c r="FZS2391" s="467"/>
      <c r="FZT2391" s="467"/>
      <c r="FZU2391" s="467"/>
      <c r="FZV2391" s="467"/>
      <c r="FZW2391" s="467"/>
      <c r="FZX2391" s="467"/>
      <c r="FZY2391" s="467"/>
      <c r="FZZ2391" s="467"/>
      <c r="GAA2391" s="467"/>
      <c r="GAB2391" s="467"/>
      <c r="GAC2391" s="467"/>
      <c r="GAD2391" s="467"/>
      <c r="GAE2391" s="467"/>
      <c r="GAF2391" s="1055"/>
      <c r="GAG2391" s="695"/>
      <c r="GAH2391" s="696"/>
      <c r="GAI2391" s="696"/>
      <c r="GAJ2391" s="697"/>
      <c r="GAK2391" s="697"/>
      <c r="GAL2391" s="473"/>
      <c r="GAM2391" s="470"/>
      <c r="GAN2391" s="470"/>
      <c r="GAO2391" s="470"/>
      <c r="GAP2391" s="677"/>
      <c r="GAQ2391" s="470"/>
      <c r="GAR2391" s="467"/>
      <c r="GAS2391" s="559"/>
      <c r="GAT2391" s="467"/>
      <c r="GAU2391" s="467"/>
      <c r="GAV2391" s="467"/>
      <c r="GAW2391" s="467"/>
      <c r="GAX2391" s="467"/>
      <c r="GAY2391" s="467"/>
      <c r="GAZ2391" s="467"/>
      <c r="GBA2391" s="467"/>
      <c r="GBB2391" s="467"/>
      <c r="GBC2391" s="467"/>
      <c r="GBD2391" s="467"/>
      <c r="GBE2391" s="467"/>
      <c r="GBF2391" s="467"/>
      <c r="GBG2391" s="467"/>
      <c r="GBH2391" s="467"/>
      <c r="GBI2391" s="467"/>
      <c r="GBJ2391" s="467"/>
      <c r="GBK2391" s="467"/>
      <c r="GBL2391" s="467"/>
      <c r="GBM2391" s="467"/>
      <c r="GBN2391" s="467"/>
      <c r="GBO2391" s="467"/>
      <c r="GBP2391" s="1055"/>
      <c r="GBQ2391" s="695"/>
      <c r="GBR2391" s="696"/>
      <c r="GBS2391" s="696"/>
      <c r="GBT2391" s="697"/>
      <c r="GBU2391" s="697"/>
      <c r="GBV2391" s="473"/>
      <c r="GBW2391" s="470"/>
      <c r="GBX2391" s="470"/>
      <c r="GBY2391" s="470"/>
      <c r="GBZ2391" s="677"/>
      <c r="GCA2391" s="470"/>
      <c r="GCB2391" s="467"/>
      <c r="GCC2391" s="559"/>
      <c r="GCD2391" s="467"/>
      <c r="GCE2391" s="467"/>
      <c r="GCF2391" s="467"/>
      <c r="GCG2391" s="467"/>
      <c r="GCH2391" s="467"/>
      <c r="GCI2391" s="467"/>
      <c r="GCJ2391" s="467"/>
      <c r="GCK2391" s="467"/>
      <c r="GCL2391" s="467"/>
      <c r="GCM2391" s="467"/>
      <c r="GCN2391" s="467"/>
      <c r="GCO2391" s="467"/>
      <c r="GCP2391" s="467"/>
      <c r="GCQ2391" s="467"/>
      <c r="GCR2391" s="467"/>
      <c r="GCS2391" s="467"/>
      <c r="GCT2391" s="467"/>
      <c r="GCU2391" s="467"/>
      <c r="GCV2391" s="467"/>
      <c r="GCW2391" s="467"/>
      <c r="GCX2391" s="467"/>
      <c r="GCY2391" s="467"/>
      <c r="GCZ2391" s="1055"/>
      <c r="GDA2391" s="695"/>
      <c r="GDB2391" s="696"/>
      <c r="GDC2391" s="696"/>
      <c r="GDD2391" s="697"/>
      <c r="GDE2391" s="697"/>
      <c r="GDF2391" s="473"/>
      <c r="GDG2391" s="470"/>
      <c r="GDH2391" s="470"/>
      <c r="GDI2391" s="470"/>
      <c r="GDJ2391" s="677"/>
      <c r="GDK2391" s="470"/>
      <c r="GDL2391" s="467"/>
      <c r="GDM2391" s="559"/>
      <c r="GDN2391" s="467"/>
      <c r="GDO2391" s="467"/>
      <c r="GDP2391" s="467"/>
      <c r="GDQ2391" s="467"/>
      <c r="GDR2391" s="467"/>
      <c r="GDS2391" s="467"/>
      <c r="GDT2391" s="467"/>
      <c r="GDU2391" s="467"/>
      <c r="GDV2391" s="467"/>
      <c r="GDW2391" s="467"/>
      <c r="GDX2391" s="467"/>
      <c r="GDY2391" s="467"/>
      <c r="GDZ2391" s="467"/>
      <c r="GEA2391" s="467"/>
      <c r="GEB2391" s="467"/>
      <c r="GEC2391" s="467"/>
      <c r="GED2391" s="467"/>
      <c r="GEE2391" s="467"/>
      <c r="GEF2391" s="467"/>
      <c r="GEG2391" s="467"/>
      <c r="GEH2391" s="467"/>
      <c r="GEI2391" s="467"/>
      <c r="GEJ2391" s="1055"/>
      <c r="GEK2391" s="695"/>
      <c r="GEL2391" s="696"/>
      <c r="GEM2391" s="696"/>
      <c r="GEN2391" s="697"/>
      <c r="GEO2391" s="697"/>
      <c r="GEP2391" s="473"/>
      <c r="GEQ2391" s="470"/>
      <c r="GER2391" s="470"/>
      <c r="GES2391" s="470"/>
      <c r="GET2391" s="677"/>
      <c r="GEU2391" s="470"/>
      <c r="GEV2391" s="467"/>
      <c r="GEW2391" s="559"/>
      <c r="GEX2391" s="467"/>
      <c r="GEY2391" s="467"/>
      <c r="GEZ2391" s="467"/>
      <c r="GFA2391" s="467"/>
      <c r="GFB2391" s="467"/>
      <c r="GFC2391" s="467"/>
      <c r="GFD2391" s="467"/>
      <c r="GFE2391" s="467"/>
      <c r="GFF2391" s="467"/>
      <c r="GFG2391" s="467"/>
      <c r="GFH2391" s="467"/>
      <c r="GFI2391" s="467"/>
      <c r="GFJ2391" s="467"/>
      <c r="GFK2391" s="467"/>
      <c r="GFL2391" s="467"/>
      <c r="GFM2391" s="467"/>
      <c r="GFN2391" s="467"/>
      <c r="GFO2391" s="467"/>
      <c r="GFP2391" s="467"/>
      <c r="GFQ2391" s="467"/>
      <c r="GFR2391" s="467"/>
      <c r="GFS2391" s="467"/>
      <c r="GFT2391" s="1055"/>
      <c r="GFU2391" s="695"/>
      <c r="GFV2391" s="696"/>
      <c r="GFW2391" s="696"/>
      <c r="GFX2391" s="697"/>
      <c r="GFY2391" s="697"/>
      <c r="GFZ2391" s="473"/>
      <c r="GGA2391" s="470"/>
      <c r="GGB2391" s="470"/>
      <c r="GGC2391" s="470"/>
      <c r="GGD2391" s="677"/>
      <c r="GGE2391" s="470"/>
      <c r="GGF2391" s="467"/>
      <c r="GGG2391" s="559"/>
      <c r="GGH2391" s="467"/>
      <c r="GGI2391" s="467"/>
      <c r="GGJ2391" s="467"/>
      <c r="GGK2391" s="467"/>
      <c r="GGL2391" s="467"/>
      <c r="GGM2391" s="467"/>
      <c r="GGN2391" s="467"/>
      <c r="GGO2391" s="467"/>
      <c r="GGP2391" s="467"/>
      <c r="GGQ2391" s="467"/>
      <c r="GGR2391" s="467"/>
      <c r="GGS2391" s="467"/>
      <c r="GGT2391" s="467"/>
      <c r="GGU2391" s="467"/>
      <c r="GGV2391" s="467"/>
      <c r="GGW2391" s="467"/>
      <c r="GGX2391" s="467"/>
      <c r="GGY2391" s="467"/>
      <c r="GGZ2391" s="467"/>
      <c r="GHA2391" s="467"/>
      <c r="GHB2391" s="467"/>
      <c r="GHC2391" s="467"/>
      <c r="GHD2391" s="1055"/>
      <c r="GHE2391" s="695"/>
      <c r="GHF2391" s="696"/>
      <c r="GHG2391" s="696"/>
      <c r="GHH2391" s="697"/>
      <c r="GHI2391" s="697"/>
      <c r="GHJ2391" s="473"/>
      <c r="GHK2391" s="470"/>
      <c r="GHL2391" s="470"/>
      <c r="GHM2391" s="470"/>
      <c r="GHN2391" s="677"/>
      <c r="GHO2391" s="470"/>
      <c r="GHP2391" s="467"/>
      <c r="GHQ2391" s="559"/>
      <c r="GHR2391" s="467"/>
      <c r="GHS2391" s="467"/>
      <c r="GHT2391" s="467"/>
      <c r="GHU2391" s="467"/>
      <c r="GHV2391" s="467"/>
      <c r="GHW2391" s="467"/>
      <c r="GHX2391" s="467"/>
      <c r="GHY2391" s="467"/>
      <c r="GHZ2391" s="467"/>
      <c r="GIA2391" s="467"/>
      <c r="GIB2391" s="467"/>
      <c r="GIC2391" s="467"/>
      <c r="GID2391" s="467"/>
      <c r="GIE2391" s="467"/>
      <c r="GIF2391" s="467"/>
      <c r="GIG2391" s="467"/>
      <c r="GIH2391" s="467"/>
      <c r="GII2391" s="467"/>
      <c r="GIJ2391" s="467"/>
      <c r="GIK2391" s="467"/>
      <c r="GIL2391" s="467"/>
      <c r="GIM2391" s="467"/>
      <c r="GIN2391" s="1055"/>
      <c r="GIO2391" s="695"/>
      <c r="GIP2391" s="696"/>
      <c r="GIQ2391" s="696"/>
      <c r="GIR2391" s="697"/>
      <c r="GIS2391" s="697"/>
      <c r="GIT2391" s="473"/>
      <c r="GIU2391" s="470"/>
      <c r="GIV2391" s="470"/>
      <c r="GIW2391" s="470"/>
      <c r="GIX2391" s="677"/>
      <c r="GIY2391" s="470"/>
      <c r="GIZ2391" s="467"/>
      <c r="GJA2391" s="559"/>
      <c r="GJB2391" s="467"/>
      <c r="GJC2391" s="467"/>
      <c r="GJD2391" s="467"/>
      <c r="GJE2391" s="467"/>
      <c r="GJF2391" s="467"/>
      <c r="GJG2391" s="467"/>
      <c r="GJH2391" s="467"/>
      <c r="GJI2391" s="467"/>
      <c r="GJJ2391" s="467"/>
      <c r="GJK2391" s="467"/>
      <c r="GJL2391" s="467"/>
      <c r="GJM2391" s="467"/>
      <c r="GJN2391" s="467"/>
      <c r="GJO2391" s="467"/>
      <c r="GJP2391" s="467"/>
      <c r="GJQ2391" s="467"/>
      <c r="GJR2391" s="467"/>
      <c r="GJS2391" s="467"/>
      <c r="GJT2391" s="467"/>
      <c r="GJU2391" s="467"/>
      <c r="GJV2391" s="467"/>
      <c r="GJW2391" s="467"/>
      <c r="GJX2391" s="1055"/>
      <c r="GJY2391" s="695"/>
      <c r="GJZ2391" s="696"/>
      <c r="GKA2391" s="696"/>
      <c r="GKB2391" s="697"/>
      <c r="GKC2391" s="697"/>
      <c r="GKD2391" s="473"/>
      <c r="GKE2391" s="470"/>
      <c r="GKF2391" s="470"/>
      <c r="GKG2391" s="470"/>
      <c r="GKH2391" s="677"/>
      <c r="GKI2391" s="470"/>
      <c r="GKJ2391" s="467"/>
      <c r="GKK2391" s="559"/>
      <c r="GKL2391" s="467"/>
      <c r="GKM2391" s="467"/>
      <c r="GKN2391" s="467"/>
      <c r="GKO2391" s="467"/>
      <c r="GKP2391" s="467"/>
      <c r="GKQ2391" s="467"/>
      <c r="GKR2391" s="467"/>
      <c r="GKS2391" s="467"/>
      <c r="GKT2391" s="467"/>
      <c r="GKU2391" s="467"/>
      <c r="GKV2391" s="467"/>
      <c r="GKW2391" s="467"/>
      <c r="GKX2391" s="467"/>
      <c r="GKY2391" s="467"/>
      <c r="GKZ2391" s="467"/>
      <c r="GLA2391" s="467"/>
      <c r="GLB2391" s="467"/>
      <c r="GLC2391" s="467"/>
      <c r="GLD2391" s="467"/>
      <c r="GLE2391" s="467"/>
      <c r="GLF2391" s="467"/>
      <c r="GLG2391" s="467"/>
      <c r="GLH2391" s="1055"/>
      <c r="GLI2391" s="695"/>
      <c r="GLJ2391" s="696"/>
      <c r="GLK2391" s="696"/>
      <c r="GLL2391" s="697"/>
      <c r="GLM2391" s="697"/>
      <c r="GLN2391" s="473"/>
      <c r="GLO2391" s="470"/>
      <c r="GLP2391" s="470"/>
      <c r="GLQ2391" s="470"/>
      <c r="GLR2391" s="677"/>
      <c r="GLS2391" s="470"/>
      <c r="GLT2391" s="467"/>
      <c r="GLU2391" s="559"/>
      <c r="GLV2391" s="467"/>
      <c r="GLW2391" s="467"/>
      <c r="GLX2391" s="467"/>
      <c r="GLY2391" s="467"/>
      <c r="GLZ2391" s="467"/>
      <c r="GMA2391" s="467"/>
      <c r="GMB2391" s="467"/>
      <c r="GMC2391" s="467"/>
      <c r="GMD2391" s="467"/>
      <c r="GME2391" s="467"/>
      <c r="GMF2391" s="467"/>
      <c r="GMG2391" s="467"/>
      <c r="GMH2391" s="467"/>
      <c r="GMI2391" s="467"/>
      <c r="GMJ2391" s="467"/>
      <c r="GMK2391" s="467"/>
      <c r="GML2391" s="467"/>
      <c r="GMM2391" s="467"/>
      <c r="GMN2391" s="467"/>
      <c r="GMO2391" s="467"/>
      <c r="GMP2391" s="467"/>
      <c r="GMQ2391" s="467"/>
      <c r="GMR2391" s="1055"/>
      <c r="GMS2391" s="695"/>
      <c r="GMT2391" s="696"/>
      <c r="GMU2391" s="696"/>
      <c r="GMV2391" s="697"/>
      <c r="GMW2391" s="697"/>
      <c r="GMX2391" s="473"/>
      <c r="GMY2391" s="470"/>
      <c r="GMZ2391" s="470"/>
      <c r="GNA2391" s="470"/>
      <c r="GNB2391" s="677"/>
      <c r="GNC2391" s="470"/>
      <c r="GND2391" s="467"/>
      <c r="GNE2391" s="559"/>
      <c r="GNF2391" s="467"/>
      <c r="GNG2391" s="467"/>
      <c r="GNH2391" s="467"/>
      <c r="GNI2391" s="467"/>
      <c r="GNJ2391" s="467"/>
      <c r="GNK2391" s="467"/>
      <c r="GNL2391" s="467"/>
      <c r="GNM2391" s="467"/>
      <c r="GNN2391" s="467"/>
      <c r="GNO2391" s="467"/>
      <c r="GNP2391" s="467"/>
      <c r="GNQ2391" s="467"/>
      <c r="GNR2391" s="467"/>
      <c r="GNS2391" s="467"/>
      <c r="GNT2391" s="467"/>
      <c r="GNU2391" s="467"/>
      <c r="GNV2391" s="467"/>
      <c r="GNW2391" s="467"/>
      <c r="GNX2391" s="467"/>
      <c r="GNY2391" s="467"/>
      <c r="GNZ2391" s="467"/>
      <c r="GOA2391" s="467"/>
      <c r="GOB2391" s="1055"/>
      <c r="GOC2391" s="695"/>
      <c r="GOD2391" s="696"/>
      <c r="GOE2391" s="696"/>
      <c r="GOF2391" s="697"/>
      <c r="GOG2391" s="697"/>
      <c r="GOH2391" s="473"/>
      <c r="GOI2391" s="470"/>
      <c r="GOJ2391" s="470"/>
      <c r="GOK2391" s="470"/>
      <c r="GOL2391" s="677"/>
      <c r="GOM2391" s="470"/>
      <c r="GON2391" s="467"/>
      <c r="GOO2391" s="559"/>
      <c r="GOP2391" s="467"/>
      <c r="GOQ2391" s="467"/>
      <c r="GOR2391" s="467"/>
      <c r="GOS2391" s="467"/>
      <c r="GOT2391" s="467"/>
      <c r="GOU2391" s="467"/>
      <c r="GOV2391" s="467"/>
      <c r="GOW2391" s="467"/>
      <c r="GOX2391" s="467"/>
      <c r="GOY2391" s="467"/>
      <c r="GOZ2391" s="467"/>
      <c r="GPA2391" s="467"/>
      <c r="GPB2391" s="467"/>
      <c r="GPC2391" s="467"/>
      <c r="GPD2391" s="467"/>
      <c r="GPE2391" s="467"/>
      <c r="GPF2391" s="467"/>
      <c r="GPG2391" s="467"/>
      <c r="GPH2391" s="467"/>
      <c r="GPI2391" s="467"/>
      <c r="GPJ2391" s="467"/>
      <c r="GPK2391" s="467"/>
      <c r="GPL2391" s="1055"/>
      <c r="GPM2391" s="695"/>
      <c r="GPN2391" s="696"/>
      <c r="GPO2391" s="696"/>
      <c r="GPP2391" s="697"/>
      <c r="GPQ2391" s="697"/>
      <c r="GPR2391" s="473"/>
      <c r="GPS2391" s="470"/>
      <c r="GPT2391" s="470"/>
      <c r="GPU2391" s="470"/>
      <c r="GPV2391" s="677"/>
      <c r="GPW2391" s="470"/>
      <c r="GPX2391" s="467"/>
      <c r="GPY2391" s="559"/>
      <c r="GPZ2391" s="467"/>
      <c r="GQA2391" s="467"/>
      <c r="GQB2391" s="467"/>
      <c r="GQC2391" s="467"/>
      <c r="GQD2391" s="467"/>
      <c r="GQE2391" s="467"/>
      <c r="GQF2391" s="467"/>
      <c r="GQG2391" s="467"/>
      <c r="GQH2391" s="467"/>
      <c r="GQI2391" s="467"/>
      <c r="GQJ2391" s="467"/>
      <c r="GQK2391" s="467"/>
      <c r="GQL2391" s="467"/>
      <c r="GQM2391" s="467"/>
      <c r="GQN2391" s="467"/>
      <c r="GQO2391" s="467"/>
      <c r="GQP2391" s="467"/>
      <c r="GQQ2391" s="467"/>
      <c r="GQR2391" s="467"/>
      <c r="GQS2391" s="467"/>
      <c r="GQT2391" s="467"/>
      <c r="GQU2391" s="467"/>
      <c r="GQV2391" s="1055"/>
      <c r="GQW2391" s="695"/>
      <c r="GQX2391" s="696"/>
      <c r="GQY2391" s="696"/>
      <c r="GQZ2391" s="697"/>
      <c r="GRA2391" s="697"/>
      <c r="GRB2391" s="473"/>
      <c r="GRC2391" s="470"/>
      <c r="GRD2391" s="470"/>
      <c r="GRE2391" s="470"/>
      <c r="GRF2391" s="677"/>
      <c r="GRG2391" s="470"/>
      <c r="GRH2391" s="467"/>
      <c r="GRI2391" s="559"/>
      <c r="GRJ2391" s="467"/>
      <c r="GRK2391" s="467"/>
      <c r="GRL2391" s="467"/>
      <c r="GRM2391" s="467"/>
      <c r="GRN2391" s="467"/>
      <c r="GRO2391" s="467"/>
      <c r="GRP2391" s="467"/>
      <c r="GRQ2391" s="467"/>
      <c r="GRR2391" s="467"/>
      <c r="GRS2391" s="467"/>
      <c r="GRT2391" s="467"/>
      <c r="GRU2391" s="467"/>
      <c r="GRV2391" s="467"/>
      <c r="GRW2391" s="467"/>
      <c r="GRX2391" s="467"/>
      <c r="GRY2391" s="467"/>
      <c r="GRZ2391" s="467"/>
      <c r="GSA2391" s="467"/>
      <c r="GSB2391" s="467"/>
      <c r="GSC2391" s="467"/>
      <c r="GSD2391" s="467"/>
      <c r="GSE2391" s="467"/>
      <c r="GSF2391" s="1055"/>
      <c r="GSG2391" s="695"/>
      <c r="GSH2391" s="696"/>
      <c r="GSI2391" s="696"/>
      <c r="GSJ2391" s="697"/>
      <c r="GSK2391" s="697"/>
      <c r="GSL2391" s="473"/>
      <c r="GSM2391" s="470"/>
      <c r="GSN2391" s="470"/>
      <c r="GSO2391" s="470"/>
      <c r="GSP2391" s="677"/>
      <c r="GSQ2391" s="470"/>
      <c r="GSR2391" s="467"/>
      <c r="GSS2391" s="559"/>
      <c r="GST2391" s="467"/>
      <c r="GSU2391" s="467"/>
      <c r="GSV2391" s="467"/>
      <c r="GSW2391" s="467"/>
      <c r="GSX2391" s="467"/>
      <c r="GSY2391" s="467"/>
      <c r="GSZ2391" s="467"/>
      <c r="GTA2391" s="467"/>
      <c r="GTB2391" s="467"/>
      <c r="GTC2391" s="467"/>
      <c r="GTD2391" s="467"/>
      <c r="GTE2391" s="467"/>
      <c r="GTF2391" s="467"/>
      <c r="GTG2391" s="467"/>
      <c r="GTH2391" s="467"/>
      <c r="GTI2391" s="467"/>
      <c r="GTJ2391" s="467"/>
      <c r="GTK2391" s="467"/>
      <c r="GTL2391" s="467"/>
      <c r="GTM2391" s="467"/>
      <c r="GTN2391" s="467"/>
      <c r="GTO2391" s="467"/>
      <c r="GTP2391" s="1055"/>
      <c r="GTQ2391" s="695"/>
      <c r="GTR2391" s="696"/>
      <c r="GTS2391" s="696"/>
      <c r="GTT2391" s="697"/>
      <c r="GTU2391" s="697"/>
      <c r="GTV2391" s="473"/>
      <c r="GTW2391" s="470"/>
      <c r="GTX2391" s="470"/>
      <c r="GTY2391" s="470"/>
      <c r="GTZ2391" s="677"/>
      <c r="GUA2391" s="470"/>
      <c r="GUB2391" s="467"/>
      <c r="GUC2391" s="559"/>
      <c r="GUD2391" s="467"/>
      <c r="GUE2391" s="467"/>
      <c r="GUF2391" s="467"/>
      <c r="GUG2391" s="467"/>
      <c r="GUH2391" s="467"/>
      <c r="GUI2391" s="467"/>
      <c r="GUJ2391" s="467"/>
      <c r="GUK2391" s="467"/>
      <c r="GUL2391" s="467"/>
      <c r="GUM2391" s="467"/>
      <c r="GUN2391" s="467"/>
      <c r="GUO2391" s="467"/>
      <c r="GUP2391" s="467"/>
      <c r="GUQ2391" s="467"/>
      <c r="GUR2391" s="467"/>
      <c r="GUS2391" s="467"/>
      <c r="GUT2391" s="467"/>
      <c r="GUU2391" s="467"/>
      <c r="GUV2391" s="467"/>
      <c r="GUW2391" s="467"/>
      <c r="GUX2391" s="467"/>
      <c r="GUY2391" s="467"/>
      <c r="GUZ2391" s="1055"/>
      <c r="GVA2391" s="695"/>
      <c r="GVB2391" s="696"/>
      <c r="GVC2391" s="696"/>
      <c r="GVD2391" s="697"/>
      <c r="GVE2391" s="697"/>
      <c r="GVF2391" s="473"/>
      <c r="GVG2391" s="470"/>
      <c r="GVH2391" s="470"/>
      <c r="GVI2391" s="470"/>
      <c r="GVJ2391" s="677"/>
      <c r="GVK2391" s="470"/>
      <c r="GVL2391" s="467"/>
      <c r="GVM2391" s="559"/>
      <c r="GVN2391" s="467"/>
      <c r="GVO2391" s="467"/>
      <c r="GVP2391" s="467"/>
      <c r="GVQ2391" s="467"/>
      <c r="GVR2391" s="467"/>
      <c r="GVS2391" s="467"/>
      <c r="GVT2391" s="467"/>
      <c r="GVU2391" s="467"/>
      <c r="GVV2391" s="467"/>
      <c r="GVW2391" s="467"/>
      <c r="GVX2391" s="467"/>
      <c r="GVY2391" s="467"/>
      <c r="GVZ2391" s="467"/>
      <c r="GWA2391" s="467"/>
      <c r="GWB2391" s="467"/>
      <c r="GWC2391" s="467"/>
      <c r="GWD2391" s="467"/>
      <c r="GWE2391" s="467"/>
      <c r="GWF2391" s="467"/>
      <c r="GWG2391" s="467"/>
      <c r="GWH2391" s="467"/>
      <c r="GWI2391" s="467"/>
      <c r="GWJ2391" s="1055"/>
      <c r="GWK2391" s="695"/>
      <c r="GWL2391" s="696"/>
      <c r="GWM2391" s="696"/>
      <c r="GWN2391" s="697"/>
      <c r="GWO2391" s="697"/>
      <c r="GWP2391" s="473"/>
      <c r="GWQ2391" s="470"/>
      <c r="GWR2391" s="470"/>
      <c r="GWS2391" s="470"/>
      <c r="GWT2391" s="677"/>
      <c r="GWU2391" s="470"/>
      <c r="GWV2391" s="467"/>
      <c r="GWW2391" s="559"/>
      <c r="GWX2391" s="467"/>
      <c r="GWY2391" s="467"/>
      <c r="GWZ2391" s="467"/>
      <c r="GXA2391" s="467"/>
      <c r="GXB2391" s="467"/>
      <c r="GXC2391" s="467"/>
      <c r="GXD2391" s="467"/>
      <c r="GXE2391" s="467"/>
      <c r="GXF2391" s="467"/>
      <c r="GXG2391" s="467"/>
      <c r="GXH2391" s="467"/>
      <c r="GXI2391" s="467"/>
      <c r="GXJ2391" s="467"/>
      <c r="GXK2391" s="467"/>
      <c r="GXL2391" s="467"/>
      <c r="GXM2391" s="467"/>
      <c r="GXN2391" s="467"/>
      <c r="GXO2391" s="467"/>
      <c r="GXP2391" s="467"/>
      <c r="GXQ2391" s="467"/>
      <c r="GXR2391" s="467"/>
      <c r="GXS2391" s="467"/>
      <c r="GXT2391" s="1055"/>
      <c r="GXU2391" s="695"/>
      <c r="GXV2391" s="696"/>
      <c r="GXW2391" s="696"/>
      <c r="GXX2391" s="697"/>
      <c r="GXY2391" s="697"/>
      <c r="GXZ2391" s="473"/>
      <c r="GYA2391" s="470"/>
      <c r="GYB2391" s="470"/>
      <c r="GYC2391" s="470"/>
      <c r="GYD2391" s="677"/>
      <c r="GYE2391" s="470"/>
      <c r="GYF2391" s="467"/>
      <c r="GYG2391" s="559"/>
      <c r="GYH2391" s="467"/>
      <c r="GYI2391" s="467"/>
      <c r="GYJ2391" s="467"/>
      <c r="GYK2391" s="467"/>
      <c r="GYL2391" s="467"/>
      <c r="GYM2391" s="467"/>
      <c r="GYN2391" s="467"/>
      <c r="GYO2391" s="467"/>
      <c r="GYP2391" s="467"/>
      <c r="GYQ2391" s="467"/>
      <c r="GYR2391" s="467"/>
      <c r="GYS2391" s="467"/>
      <c r="GYT2391" s="467"/>
      <c r="GYU2391" s="467"/>
      <c r="GYV2391" s="467"/>
      <c r="GYW2391" s="467"/>
      <c r="GYX2391" s="467"/>
      <c r="GYY2391" s="467"/>
      <c r="GYZ2391" s="467"/>
      <c r="GZA2391" s="467"/>
      <c r="GZB2391" s="467"/>
      <c r="GZC2391" s="467"/>
      <c r="GZD2391" s="1055"/>
      <c r="GZE2391" s="695"/>
      <c r="GZF2391" s="696"/>
      <c r="GZG2391" s="696"/>
      <c r="GZH2391" s="697"/>
      <c r="GZI2391" s="697"/>
      <c r="GZJ2391" s="473"/>
      <c r="GZK2391" s="470"/>
      <c r="GZL2391" s="470"/>
      <c r="GZM2391" s="470"/>
      <c r="GZN2391" s="677"/>
      <c r="GZO2391" s="470"/>
      <c r="GZP2391" s="467"/>
      <c r="GZQ2391" s="559"/>
      <c r="GZR2391" s="467"/>
      <c r="GZS2391" s="467"/>
      <c r="GZT2391" s="467"/>
      <c r="GZU2391" s="467"/>
      <c r="GZV2391" s="467"/>
      <c r="GZW2391" s="467"/>
      <c r="GZX2391" s="467"/>
      <c r="GZY2391" s="467"/>
      <c r="GZZ2391" s="467"/>
      <c r="HAA2391" s="467"/>
      <c r="HAB2391" s="467"/>
      <c r="HAC2391" s="467"/>
      <c r="HAD2391" s="467"/>
      <c r="HAE2391" s="467"/>
      <c r="HAF2391" s="467"/>
      <c r="HAG2391" s="467"/>
      <c r="HAH2391" s="467"/>
      <c r="HAI2391" s="467"/>
      <c r="HAJ2391" s="467"/>
      <c r="HAK2391" s="467"/>
      <c r="HAL2391" s="467"/>
      <c r="HAM2391" s="467"/>
      <c r="HAN2391" s="1055"/>
      <c r="HAO2391" s="695"/>
      <c r="HAP2391" s="696"/>
      <c r="HAQ2391" s="696"/>
      <c r="HAR2391" s="697"/>
      <c r="HAS2391" s="697"/>
      <c r="HAT2391" s="473"/>
      <c r="HAU2391" s="470"/>
      <c r="HAV2391" s="470"/>
      <c r="HAW2391" s="470"/>
      <c r="HAX2391" s="677"/>
      <c r="HAY2391" s="470"/>
      <c r="HAZ2391" s="467"/>
      <c r="HBA2391" s="559"/>
      <c r="HBB2391" s="467"/>
      <c r="HBC2391" s="467"/>
      <c r="HBD2391" s="467"/>
      <c r="HBE2391" s="467"/>
      <c r="HBF2391" s="467"/>
      <c r="HBG2391" s="467"/>
      <c r="HBH2391" s="467"/>
      <c r="HBI2391" s="467"/>
      <c r="HBJ2391" s="467"/>
      <c r="HBK2391" s="467"/>
      <c r="HBL2391" s="467"/>
      <c r="HBM2391" s="467"/>
      <c r="HBN2391" s="467"/>
      <c r="HBO2391" s="467"/>
      <c r="HBP2391" s="467"/>
      <c r="HBQ2391" s="467"/>
      <c r="HBR2391" s="467"/>
      <c r="HBS2391" s="467"/>
      <c r="HBT2391" s="467"/>
      <c r="HBU2391" s="467"/>
      <c r="HBV2391" s="467"/>
      <c r="HBW2391" s="467"/>
      <c r="HBX2391" s="1055"/>
      <c r="HBY2391" s="695"/>
      <c r="HBZ2391" s="696"/>
      <c r="HCA2391" s="696"/>
      <c r="HCB2391" s="697"/>
      <c r="HCC2391" s="697"/>
      <c r="HCD2391" s="473"/>
      <c r="HCE2391" s="470"/>
      <c r="HCF2391" s="470"/>
      <c r="HCG2391" s="470"/>
      <c r="HCH2391" s="677"/>
      <c r="HCI2391" s="470"/>
      <c r="HCJ2391" s="467"/>
      <c r="HCK2391" s="559"/>
      <c r="HCL2391" s="467"/>
      <c r="HCM2391" s="467"/>
      <c r="HCN2391" s="467"/>
      <c r="HCO2391" s="467"/>
      <c r="HCP2391" s="467"/>
      <c r="HCQ2391" s="467"/>
      <c r="HCR2391" s="467"/>
      <c r="HCS2391" s="467"/>
      <c r="HCT2391" s="467"/>
      <c r="HCU2391" s="467"/>
      <c r="HCV2391" s="467"/>
      <c r="HCW2391" s="467"/>
      <c r="HCX2391" s="467"/>
      <c r="HCY2391" s="467"/>
      <c r="HCZ2391" s="467"/>
      <c r="HDA2391" s="467"/>
      <c r="HDB2391" s="467"/>
      <c r="HDC2391" s="467"/>
      <c r="HDD2391" s="467"/>
      <c r="HDE2391" s="467"/>
      <c r="HDF2391" s="467"/>
      <c r="HDG2391" s="467"/>
      <c r="HDH2391" s="1055"/>
      <c r="HDI2391" s="695"/>
      <c r="HDJ2391" s="696"/>
      <c r="HDK2391" s="696"/>
      <c r="HDL2391" s="697"/>
      <c r="HDM2391" s="697"/>
      <c r="HDN2391" s="473"/>
      <c r="HDO2391" s="470"/>
      <c r="HDP2391" s="470"/>
      <c r="HDQ2391" s="470"/>
      <c r="HDR2391" s="677"/>
      <c r="HDS2391" s="470"/>
      <c r="HDT2391" s="467"/>
      <c r="HDU2391" s="559"/>
      <c r="HDV2391" s="467"/>
      <c r="HDW2391" s="467"/>
      <c r="HDX2391" s="467"/>
      <c r="HDY2391" s="467"/>
      <c r="HDZ2391" s="467"/>
      <c r="HEA2391" s="467"/>
      <c r="HEB2391" s="467"/>
      <c r="HEC2391" s="467"/>
      <c r="HED2391" s="467"/>
      <c r="HEE2391" s="467"/>
      <c r="HEF2391" s="467"/>
      <c r="HEG2391" s="467"/>
      <c r="HEH2391" s="467"/>
      <c r="HEI2391" s="467"/>
      <c r="HEJ2391" s="467"/>
      <c r="HEK2391" s="467"/>
      <c r="HEL2391" s="467"/>
      <c r="HEM2391" s="467"/>
      <c r="HEN2391" s="467"/>
      <c r="HEO2391" s="467"/>
      <c r="HEP2391" s="467"/>
      <c r="HEQ2391" s="467"/>
      <c r="HER2391" s="1055"/>
      <c r="HES2391" s="695"/>
      <c r="HET2391" s="696"/>
      <c r="HEU2391" s="696"/>
      <c r="HEV2391" s="697"/>
      <c r="HEW2391" s="697"/>
      <c r="HEX2391" s="473"/>
      <c r="HEY2391" s="470"/>
      <c r="HEZ2391" s="470"/>
      <c r="HFA2391" s="470"/>
      <c r="HFB2391" s="677"/>
      <c r="HFC2391" s="470"/>
      <c r="HFD2391" s="467"/>
      <c r="HFE2391" s="559"/>
      <c r="HFF2391" s="467"/>
      <c r="HFG2391" s="467"/>
      <c r="HFH2391" s="467"/>
      <c r="HFI2391" s="467"/>
      <c r="HFJ2391" s="467"/>
      <c r="HFK2391" s="467"/>
      <c r="HFL2391" s="467"/>
      <c r="HFM2391" s="467"/>
      <c r="HFN2391" s="467"/>
      <c r="HFO2391" s="467"/>
      <c r="HFP2391" s="467"/>
      <c r="HFQ2391" s="467"/>
      <c r="HFR2391" s="467"/>
      <c r="HFS2391" s="467"/>
      <c r="HFT2391" s="467"/>
      <c r="HFU2391" s="467"/>
      <c r="HFV2391" s="467"/>
      <c r="HFW2391" s="467"/>
      <c r="HFX2391" s="467"/>
      <c r="HFY2391" s="467"/>
      <c r="HFZ2391" s="467"/>
      <c r="HGA2391" s="467"/>
      <c r="HGB2391" s="1055"/>
      <c r="HGC2391" s="695"/>
      <c r="HGD2391" s="696"/>
      <c r="HGE2391" s="696"/>
      <c r="HGF2391" s="697"/>
      <c r="HGG2391" s="697"/>
      <c r="HGH2391" s="473"/>
      <c r="HGI2391" s="470"/>
      <c r="HGJ2391" s="470"/>
      <c r="HGK2391" s="470"/>
      <c r="HGL2391" s="677"/>
      <c r="HGM2391" s="470"/>
      <c r="HGN2391" s="467"/>
      <c r="HGO2391" s="559"/>
      <c r="HGP2391" s="467"/>
      <c r="HGQ2391" s="467"/>
      <c r="HGR2391" s="467"/>
      <c r="HGS2391" s="467"/>
      <c r="HGT2391" s="467"/>
      <c r="HGU2391" s="467"/>
      <c r="HGV2391" s="467"/>
      <c r="HGW2391" s="467"/>
      <c r="HGX2391" s="467"/>
      <c r="HGY2391" s="467"/>
      <c r="HGZ2391" s="467"/>
      <c r="HHA2391" s="467"/>
      <c r="HHB2391" s="467"/>
      <c r="HHC2391" s="467"/>
      <c r="HHD2391" s="467"/>
      <c r="HHE2391" s="467"/>
      <c r="HHF2391" s="467"/>
      <c r="HHG2391" s="467"/>
      <c r="HHH2391" s="467"/>
      <c r="HHI2391" s="467"/>
      <c r="HHJ2391" s="467"/>
      <c r="HHK2391" s="467"/>
      <c r="HHL2391" s="1055"/>
      <c r="HHM2391" s="695"/>
      <c r="HHN2391" s="696"/>
      <c r="HHO2391" s="696"/>
      <c r="HHP2391" s="697"/>
      <c r="HHQ2391" s="697"/>
      <c r="HHR2391" s="473"/>
      <c r="HHS2391" s="470"/>
      <c r="HHT2391" s="470"/>
      <c r="HHU2391" s="470"/>
      <c r="HHV2391" s="677"/>
      <c r="HHW2391" s="470"/>
      <c r="HHX2391" s="467"/>
      <c r="HHY2391" s="559"/>
      <c r="HHZ2391" s="467"/>
      <c r="HIA2391" s="467"/>
      <c r="HIB2391" s="467"/>
      <c r="HIC2391" s="467"/>
      <c r="HID2391" s="467"/>
      <c r="HIE2391" s="467"/>
      <c r="HIF2391" s="467"/>
      <c r="HIG2391" s="467"/>
      <c r="HIH2391" s="467"/>
      <c r="HII2391" s="467"/>
      <c r="HIJ2391" s="467"/>
      <c r="HIK2391" s="467"/>
      <c r="HIL2391" s="467"/>
      <c r="HIM2391" s="467"/>
      <c r="HIN2391" s="467"/>
      <c r="HIO2391" s="467"/>
      <c r="HIP2391" s="467"/>
      <c r="HIQ2391" s="467"/>
      <c r="HIR2391" s="467"/>
      <c r="HIS2391" s="467"/>
      <c r="HIT2391" s="467"/>
      <c r="HIU2391" s="467"/>
      <c r="HIV2391" s="1055"/>
      <c r="HIW2391" s="695"/>
      <c r="HIX2391" s="696"/>
      <c r="HIY2391" s="696"/>
      <c r="HIZ2391" s="697"/>
      <c r="HJA2391" s="697"/>
      <c r="HJB2391" s="473"/>
      <c r="HJC2391" s="470"/>
      <c r="HJD2391" s="470"/>
      <c r="HJE2391" s="470"/>
      <c r="HJF2391" s="677"/>
      <c r="HJG2391" s="470"/>
      <c r="HJH2391" s="467"/>
      <c r="HJI2391" s="559"/>
      <c r="HJJ2391" s="467"/>
      <c r="HJK2391" s="467"/>
      <c r="HJL2391" s="467"/>
      <c r="HJM2391" s="467"/>
      <c r="HJN2391" s="467"/>
      <c r="HJO2391" s="467"/>
      <c r="HJP2391" s="467"/>
      <c r="HJQ2391" s="467"/>
      <c r="HJR2391" s="467"/>
      <c r="HJS2391" s="467"/>
      <c r="HJT2391" s="467"/>
      <c r="HJU2391" s="467"/>
      <c r="HJV2391" s="467"/>
      <c r="HJW2391" s="467"/>
      <c r="HJX2391" s="467"/>
      <c r="HJY2391" s="467"/>
      <c r="HJZ2391" s="467"/>
      <c r="HKA2391" s="467"/>
      <c r="HKB2391" s="467"/>
      <c r="HKC2391" s="467"/>
      <c r="HKD2391" s="467"/>
      <c r="HKE2391" s="467"/>
      <c r="HKF2391" s="1055"/>
      <c r="HKG2391" s="695"/>
      <c r="HKH2391" s="696"/>
      <c r="HKI2391" s="696"/>
      <c r="HKJ2391" s="697"/>
      <c r="HKK2391" s="697"/>
      <c r="HKL2391" s="473"/>
      <c r="HKM2391" s="470"/>
      <c r="HKN2391" s="470"/>
      <c r="HKO2391" s="470"/>
      <c r="HKP2391" s="677"/>
      <c r="HKQ2391" s="470"/>
      <c r="HKR2391" s="467"/>
      <c r="HKS2391" s="559"/>
      <c r="HKT2391" s="467"/>
      <c r="HKU2391" s="467"/>
      <c r="HKV2391" s="467"/>
      <c r="HKW2391" s="467"/>
      <c r="HKX2391" s="467"/>
      <c r="HKY2391" s="467"/>
      <c r="HKZ2391" s="467"/>
      <c r="HLA2391" s="467"/>
      <c r="HLB2391" s="467"/>
      <c r="HLC2391" s="467"/>
      <c r="HLD2391" s="467"/>
      <c r="HLE2391" s="467"/>
      <c r="HLF2391" s="467"/>
      <c r="HLG2391" s="467"/>
      <c r="HLH2391" s="467"/>
      <c r="HLI2391" s="467"/>
      <c r="HLJ2391" s="467"/>
      <c r="HLK2391" s="467"/>
      <c r="HLL2391" s="467"/>
      <c r="HLM2391" s="467"/>
      <c r="HLN2391" s="467"/>
      <c r="HLO2391" s="467"/>
      <c r="HLP2391" s="1055"/>
      <c r="HLQ2391" s="695"/>
      <c r="HLR2391" s="696"/>
      <c r="HLS2391" s="696"/>
      <c r="HLT2391" s="697"/>
      <c r="HLU2391" s="697"/>
      <c r="HLV2391" s="473"/>
      <c r="HLW2391" s="470"/>
      <c r="HLX2391" s="470"/>
      <c r="HLY2391" s="470"/>
      <c r="HLZ2391" s="677"/>
      <c r="HMA2391" s="470"/>
      <c r="HMB2391" s="467"/>
      <c r="HMC2391" s="559"/>
      <c r="HMD2391" s="467"/>
      <c r="HME2391" s="467"/>
      <c r="HMF2391" s="467"/>
      <c r="HMG2391" s="467"/>
      <c r="HMH2391" s="467"/>
      <c r="HMI2391" s="467"/>
      <c r="HMJ2391" s="467"/>
      <c r="HMK2391" s="467"/>
      <c r="HML2391" s="467"/>
      <c r="HMM2391" s="467"/>
      <c r="HMN2391" s="467"/>
      <c r="HMO2391" s="467"/>
      <c r="HMP2391" s="467"/>
      <c r="HMQ2391" s="467"/>
      <c r="HMR2391" s="467"/>
      <c r="HMS2391" s="467"/>
      <c r="HMT2391" s="467"/>
      <c r="HMU2391" s="467"/>
      <c r="HMV2391" s="467"/>
      <c r="HMW2391" s="467"/>
      <c r="HMX2391" s="467"/>
      <c r="HMY2391" s="467"/>
      <c r="HMZ2391" s="1055"/>
      <c r="HNA2391" s="695"/>
      <c r="HNB2391" s="696"/>
      <c r="HNC2391" s="696"/>
      <c r="HND2391" s="697"/>
      <c r="HNE2391" s="697"/>
      <c r="HNF2391" s="473"/>
      <c r="HNG2391" s="470"/>
      <c r="HNH2391" s="470"/>
      <c r="HNI2391" s="470"/>
      <c r="HNJ2391" s="677"/>
      <c r="HNK2391" s="470"/>
      <c r="HNL2391" s="467"/>
      <c r="HNM2391" s="559"/>
      <c r="HNN2391" s="467"/>
      <c r="HNO2391" s="467"/>
      <c r="HNP2391" s="467"/>
      <c r="HNQ2391" s="467"/>
      <c r="HNR2391" s="467"/>
      <c r="HNS2391" s="467"/>
      <c r="HNT2391" s="467"/>
      <c r="HNU2391" s="467"/>
      <c r="HNV2391" s="467"/>
      <c r="HNW2391" s="467"/>
      <c r="HNX2391" s="467"/>
      <c r="HNY2391" s="467"/>
      <c r="HNZ2391" s="467"/>
      <c r="HOA2391" s="467"/>
      <c r="HOB2391" s="467"/>
      <c r="HOC2391" s="467"/>
      <c r="HOD2391" s="467"/>
      <c r="HOE2391" s="467"/>
      <c r="HOF2391" s="467"/>
      <c r="HOG2391" s="467"/>
      <c r="HOH2391" s="467"/>
      <c r="HOI2391" s="467"/>
      <c r="HOJ2391" s="1055"/>
      <c r="HOK2391" s="695"/>
      <c r="HOL2391" s="696"/>
      <c r="HOM2391" s="696"/>
      <c r="HON2391" s="697"/>
      <c r="HOO2391" s="697"/>
      <c r="HOP2391" s="473"/>
      <c r="HOQ2391" s="470"/>
      <c r="HOR2391" s="470"/>
      <c r="HOS2391" s="470"/>
      <c r="HOT2391" s="677"/>
      <c r="HOU2391" s="470"/>
      <c r="HOV2391" s="467"/>
      <c r="HOW2391" s="559"/>
      <c r="HOX2391" s="467"/>
      <c r="HOY2391" s="467"/>
      <c r="HOZ2391" s="467"/>
      <c r="HPA2391" s="467"/>
      <c r="HPB2391" s="467"/>
      <c r="HPC2391" s="467"/>
      <c r="HPD2391" s="467"/>
      <c r="HPE2391" s="467"/>
      <c r="HPF2391" s="467"/>
      <c r="HPG2391" s="467"/>
      <c r="HPH2391" s="467"/>
      <c r="HPI2391" s="467"/>
      <c r="HPJ2391" s="467"/>
      <c r="HPK2391" s="467"/>
      <c r="HPL2391" s="467"/>
      <c r="HPM2391" s="467"/>
      <c r="HPN2391" s="467"/>
      <c r="HPO2391" s="467"/>
      <c r="HPP2391" s="467"/>
      <c r="HPQ2391" s="467"/>
      <c r="HPR2391" s="467"/>
      <c r="HPS2391" s="467"/>
      <c r="HPT2391" s="1055"/>
      <c r="HPU2391" s="695"/>
      <c r="HPV2391" s="696"/>
      <c r="HPW2391" s="696"/>
      <c r="HPX2391" s="697"/>
      <c r="HPY2391" s="697"/>
      <c r="HPZ2391" s="473"/>
      <c r="HQA2391" s="470"/>
      <c r="HQB2391" s="470"/>
      <c r="HQC2391" s="470"/>
      <c r="HQD2391" s="677"/>
      <c r="HQE2391" s="470"/>
      <c r="HQF2391" s="467"/>
      <c r="HQG2391" s="559"/>
      <c r="HQH2391" s="467"/>
      <c r="HQI2391" s="467"/>
      <c r="HQJ2391" s="467"/>
      <c r="HQK2391" s="467"/>
      <c r="HQL2391" s="467"/>
      <c r="HQM2391" s="467"/>
      <c r="HQN2391" s="467"/>
      <c r="HQO2391" s="467"/>
      <c r="HQP2391" s="467"/>
      <c r="HQQ2391" s="467"/>
      <c r="HQR2391" s="467"/>
      <c r="HQS2391" s="467"/>
      <c r="HQT2391" s="467"/>
      <c r="HQU2391" s="467"/>
      <c r="HQV2391" s="467"/>
      <c r="HQW2391" s="467"/>
      <c r="HQX2391" s="467"/>
      <c r="HQY2391" s="467"/>
      <c r="HQZ2391" s="467"/>
      <c r="HRA2391" s="467"/>
      <c r="HRB2391" s="467"/>
      <c r="HRC2391" s="467"/>
      <c r="HRD2391" s="1055"/>
      <c r="HRE2391" s="695"/>
      <c r="HRF2391" s="696"/>
      <c r="HRG2391" s="696"/>
      <c r="HRH2391" s="697"/>
      <c r="HRI2391" s="697"/>
      <c r="HRJ2391" s="473"/>
      <c r="HRK2391" s="470"/>
      <c r="HRL2391" s="470"/>
      <c r="HRM2391" s="470"/>
      <c r="HRN2391" s="677"/>
      <c r="HRO2391" s="470"/>
      <c r="HRP2391" s="467"/>
      <c r="HRQ2391" s="559"/>
      <c r="HRR2391" s="467"/>
      <c r="HRS2391" s="467"/>
      <c r="HRT2391" s="467"/>
      <c r="HRU2391" s="467"/>
      <c r="HRV2391" s="467"/>
      <c r="HRW2391" s="467"/>
      <c r="HRX2391" s="467"/>
      <c r="HRY2391" s="467"/>
      <c r="HRZ2391" s="467"/>
      <c r="HSA2391" s="467"/>
      <c r="HSB2391" s="467"/>
      <c r="HSC2391" s="467"/>
      <c r="HSD2391" s="467"/>
      <c r="HSE2391" s="467"/>
      <c r="HSF2391" s="467"/>
      <c r="HSG2391" s="467"/>
      <c r="HSH2391" s="467"/>
      <c r="HSI2391" s="467"/>
      <c r="HSJ2391" s="467"/>
      <c r="HSK2391" s="467"/>
      <c r="HSL2391" s="467"/>
      <c r="HSM2391" s="467"/>
      <c r="HSN2391" s="1055"/>
      <c r="HSO2391" s="695"/>
      <c r="HSP2391" s="696"/>
      <c r="HSQ2391" s="696"/>
      <c r="HSR2391" s="697"/>
      <c r="HSS2391" s="697"/>
      <c r="HST2391" s="473"/>
      <c r="HSU2391" s="470"/>
      <c r="HSV2391" s="470"/>
      <c r="HSW2391" s="470"/>
      <c r="HSX2391" s="677"/>
      <c r="HSY2391" s="470"/>
      <c r="HSZ2391" s="467"/>
      <c r="HTA2391" s="559"/>
      <c r="HTB2391" s="467"/>
      <c r="HTC2391" s="467"/>
      <c r="HTD2391" s="467"/>
      <c r="HTE2391" s="467"/>
      <c r="HTF2391" s="467"/>
      <c r="HTG2391" s="467"/>
      <c r="HTH2391" s="467"/>
      <c r="HTI2391" s="467"/>
      <c r="HTJ2391" s="467"/>
      <c r="HTK2391" s="467"/>
      <c r="HTL2391" s="467"/>
      <c r="HTM2391" s="467"/>
      <c r="HTN2391" s="467"/>
      <c r="HTO2391" s="467"/>
      <c r="HTP2391" s="467"/>
      <c r="HTQ2391" s="467"/>
      <c r="HTR2391" s="467"/>
      <c r="HTS2391" s="467"/>
      <c r="HTT2391" s="467"/>
      <c r="HTU2391" s="467"/>
      <c r="HTV2391" s="467"/>
      <c r="HTW2391" s="467"/>
      <c r="HTX2391" s="1055"/>
      <c r="HTY2391" s="695"/>
      <c r="HTZ2391" s="696"/>
      <c r="HUA2391" s="696"/>
      <c r="HUB2391" s="697"/>
      <c r="HUC2391" s="697"/>
      <c r="HUD2391" s="473"/>
      <c r="HUE2391" s="470"/>
      <c r="HUF2391" s="470"/>
      <c r="HUG2391" s="470"/>
      <c r="HUH2391" s="677"/>
      <c r="HUI2391" s="470"/>
      <c r="HUJ2391" s="467"/>
      <c r="HUK2391" s="559"/>
      <c r="HUL2391" s="467"/>
      <c r="HUM2391" s="467"/>
      <c r="HUN2391" s="467"/>
      <c r="HUO2391" s="467"/>
      <c r="HUP2391" s="467"/>
      <c r="HUQ2391" s="467"/>
      <c r="HUR2391" s="467"/>
      <c r="HUS2391" s="467"/>
      <c r="HUT2391" s="467"/>
      <c r="HUU2391" s="467"/>
      <c r="HUV2391" s="467"/>
      <c r="HUW2391" s="467"/>
      <c r="HUX2391" s="467"/>
      <c r="HUY2391" s="467"/>
      <c r="HUZ2391" s="467"/>
      <c r="HVA2391" s="467"/>
      <c r="HVB2391" s="467"/>
      <c r="HVC2391" s="467"/>
      <c r="HVD2391" s="467"/>
      <c r="HVE2391" s="467"/>
      <c r="HVF2391" s="467"/>
      <c r="HVG2391" s="467"/>
      <c r="HVH2391" s="1055"/>
      <c r="HVI2391" s="695"/>
      <c r="HVJ2391" s="696"/>
      <c r="HVK2391" s="696"/>
      <c r="HVL2391" s="697"/>
      <c r="HVM2391" s="697"/>
      <c r="HVN2391" s="473"/>
      <c r="HVO2391" s="470"/>
      <c r="HVP2391" s="470"/>
      <c r="HVQ2391" s="470"/>
      <c r="HVR2391" s="677"/>
      <c r="HVS2391" s="470"/>
      <c r="HVT2391" s="467"/>
      <c r="HVU2391" s="559"/>
      <c r="HVV2391" s="467"/>
      <c r="HVW2391" s="467"/>
      <c r="HVX2391" s="467"/>
      <c r="HVY2391" s="467"/>
      <c r="HVZ2391" s="467"/>
      <c r="HWA2391" s="467"/>
      <c r="HWB2391" s="467"/>
      <c r="HWC2391" s="467"/>
      <c r="HWD2391" s="467"/>
      <c r="HWE2391" s="467"/>
      <c r="HWF2391" s="467"/>
      <c r="HWG2391" s="467"/>
      <c r="HWH2391" s="467"/>
      <c r="HWI2391" s="467"/>
      <c r="HWJ2391" s="467"/>
      <c r="HWK2391" s="467"/>
      <c r="HWL2391" s="467"/>
      <c r="HWM2391" s="467"/>
      <c r="HWN2391" s="467"/>
      <c r="HWO2391" s="467"/>
      <c r="HWP2391" s="467"/>
      <c r="HWQ2391" s="467"/>
      <c r="HWR2391" s="1055"/>
      <c r="HWS2391" s="695"/>
      <c r="HWT2391" s="696"/>
      <c r="HWU2391" s="696"/>
      <c r="HWV2391" s="697"/>
      <c r="HWW2391" s="697"/>
      <c r="HWX2391" s="473"/>
      <c r="HWY2391" s="470"/>
      <c r="HWZ2391" s="470"/>
      <c r="HXA2391" s="470"/>
      <c r="HXB2391" s="677"/>
      <c r="HXC2391" s="470"/>
      <c r="HXD2391" s="467"/>
      <c r="HXE2391" s="559"/>
      <c r="HXF2391" s="467"/>
      <c r="HXG2391" s="467"/>
      <c r="HXH2391" s="467"/>
      <c r="HXI2391" s="467"/>
      <c r="HXJ2391" s="467"/>
      <c r="HXK2391" s="467"/>
      <c r="HXL2391" s="467"/>
      <c r="HXM2391" s="467"/>
      <c r="HXN2391" s="467"/>
      <c r="HXO2391" s="467"/>
      <c r="HXP2391" s="467"/>
      <c r="HXQ2391" s="467"/>
      <c r="HXR2391" s="467"/>
      <c r="HXS2391" s="467"/>
      <c r="HXT2391" s="467"/>
      <c r="HXU2391" s="467"/>
      <c r="HXV2391" s="467"/>
      <c r="HXW2391" s="467"/>
      <c r="HXX2391" s="467"/>
      <c r="HXY2391" s="467"/>
      <c r="HXZ2391" s="467"/>
      <c r="HYA2391" s="467"/>
      <c r="HYB2391" s="1055"/>
      <c r="HYC2391" s="695"/>
      <c r="HYD2391" s="696"/>
      <c r="HYE2391" s="696"/>
      <c r="HYF2391" s="697"/>
      <c r="HYG2391" s="697"/>
      <c r="HYH2391" s="473"/>
      <c r="HYI2391" s="470"/>
      <c r="HYJ2391" s="470"/>
      <c r="HYK2391" s="470"/>
      <c r="HYL2391" s="677"/>
      <c r="HYM2391" s="470"/>
      <c r="HYN2391" s="467"/>
      <c r="HYO2391" s="559"/>
      <c r="HYP2391" s="467"/>
      <c r="HYQ2391" s="467"/>
      <c r="HYR2391" s="467"/>
      <c r="HYS2391" s="467"/>
      <c r="HYT2391" s="467"/>
      <c r="HYU2391" s="467"/>
      <c r="HYV2391" s="467"/>
      <c r="HYW2391" s="467"/>
      <c r="HYX2391" s="467"/>
      <c r="HYY2391" s="467"/>
      <c r="HYZ2391" s="467"/>
      <c r="HZA2391" s="467"/>
      <c r="HZB2391" s="467"/>
      <c r="HZC2391" s="467"/>
      <c r="HZD2391" s="467"/>
      <c r="HZE2391" s="467"/>
      <c r="HZF2391" s="467"/>
      <c r="HZG2391" s="467"/>
      <c r="HZH2391" s="467"/>
      <c r="HZI2391" s="467"/>
      <c r="HZJ2391" s="467"/>
      <c r="HZK2391" s="467"/>
      <c r="HZL2391" s="1055"/>
      <c r="HZM2391" s="695"/>
      <c r="HZN2391" s="696"/>
      <c r="HZO2391" s="696"/>
      <c r="HZP2391" s="697"/>
      <c r="HZQ2391" s="697"/>
      <c r="HZR2391" s="473"/>
      <c r="HZS2391" s="470"/>
      <c r="HZT2391" s="470"/>
      <c r="HZU2391" s="470"/>
      <c r="HZV2391" s="677"/>
      <c r="HZW2391" s="470"/>
      <c r="HZX2391" s="467"/>
      <c r="HZY2391" s="559"/>
      <c r="HZZ2391" s="467"/>
      <c r="IAA2391" s="467"/>
      <c r="IAB2391" s="467"/>
      <c r="IAC2391" s="467"/>
      <c r="IAD2391" s="467"/>
      <c r="IAE2391" s="467"/>
      <c r="IAF2391" s="467"/>
      <c r="IAG2391" s="467"/>
      <c r="IAH2391" s="467"/>
      <c r="IAI2391" s="467"/>
      <c r="IAJ2391" s="467"/>
      <c r="IAK2391" s="467"/>
      <c r="IAL2391" s="467"/>
      <c r="IAM2391" s="467"/>
      <c r="IAN2391" s="467"/>
      <c r="IAO2391" s="467"/>
      <c r="IAP2391" s="467"/>
      <c r="IAQ2391" s="467"/>
      <c r="IAR2391" s="467"/>
      <c r="IAS2391" s="467"/>
      <c r="IAT2391" s="467"/>
      <c r="IAU2391" s="467"/>
      <c r="IAV2391" s="1055"/>
      <c r="IAW2391" s="695"/>
      <c r="IAX2391" s="696"/>
      <c r="IAY2391" s="696"/>
      <c r="IAZ2391" s="697"/>
      <c r="IBA2391" s="697"/>
      <c r="IBB2391" s="473"/>
      <c r="IBC2391" s="470"/>
      <c r="IBD2391" s="470"/>
      <c r="IBE2391" s="470"/>
      <c r="IBF2391" s="677"/>
      <c r="IBG2391" s="470"/>
      <c r="IBH2391" s="467"/>
      <c r="IBI2391" s="559"/>
      <c r="IBJ2391" s="467"/>
      <c r="IBK2391" s="467"/>
      <c r="IBL2391" s="467"/>
      <c r="IBM2391" s="467"/>
      <c r="IBN2391" s="467"/>
      <c r="IBO2391" s="467"/>
      <c r="IBP2391" s="467"/>
      <c r="IBQ2391" s="467"/>
      <c r="IBR2391" s="467"/>
      <c r="IBS2391" s="467"/>
      <c r="IBT2391" s="467"/>
      <c r="IBU2391" s="467"/>
      <c r="IBV2391" s="467"/>
      <c r="IBW2391" s="467"/>
      <c r="IBX2391" s="467"/>
      <c r="IBY2391" s="467"/>
      <c r="IBZ2391" s="467"/>
      <c r="ICA2391" s="467"/>
      <c r="ICB2391" s="467"/>
      <c r="ICC2391" s="467"/>
      <c r="ICD2391" s="467"/>
      <c r="ICE2391" s="467"/>
      <c r="ICF2391" s="1055"/>
      <c r="ICG2391" s="695"/>
      <c r="ICH2391" s="696"/>
      <c r="ICI2391" s="696"/>
      <c r="ICJ2391" s="697"/>
      <c r="ICK2391" s="697"/>
      <c r="ICL2391" s="473"/>
      <c r="ICM2391" s="470"/>
      <c r="ICN2391" s="470"/>
      <c r="ICO2391" s="470"/>
      <c r="ICP2391" s="677"/>
      <c r="ICQ2391" s="470"/>
      <c r="ICR2391" s="467"/>
      <c r="ICS2391" s="559"/>
      <c r="ICT2391" s="467"/>
      <c r="ICU2391" s="467"/>
      <c r="ICV2391" s="467"/>
      <c r="ICW2391" s="467"/>
      <c r="ICX2391" s="467"/>
      <c r="ICY2391" s="467"/>
      <c r="ICZ2391" s="467"/>
      <c r="IDA2391" s="467"/>
      <c r="IDB2391" s="467"/>
      <c r="IDC2391" s="467"/>
      <c r="IDD2391" s="467"/>
      <c r="IDE2391" s="467"/>
      <c r="IDF2391" s="467"/>
      <c r="IDG2391" s="467"/>
      <c r="IDH2391" s="467"/>
      <c r="IDI2391" s="467"/>
      <c r="IDJ2391" s="467"/>
      <c r="IDK2391" s="467"/>
      <c r="IDL2391" s="467"/>
      <c r="IDM2391" s="467"/>
      <c r="IDN2391" s="467"/>
      <c r="IDO2391" s="467"/>
      <c r="IDP2391" s="1055"/>
      <c r="IDQ2391" s="695"/>
      <c r="IDR2391" s="696"/>
      <c r="IDS2391" s="696"/>
      <c r="IDT2391" s="697"/>
      <c r="IDU2391" s="697"/>
      <c r="IDV2391" s="473"/>
      <c r="IDW2391" s="470"/>
      <c r="IDX2391" s="470"/>
      <c r="IDY2391" s="470"/>
      <c r="IDZ2391" s="677"/>
      <c r="IEA2391" s="470"/>
      <c r="IEB2391" s="467"/>
      <c r="IEC2391" s="559"/>
      <c r="IED2391" s="467"/>
      <c r="IEE2391" s="467"/>
      <c r="IEF2391" s="467"/>
      <c r="IEG2391" s="467"/>
      <c r="IEH2391" s="467"/>
      <c r="IEI2391" s="467"/>
      <c r="IEJ2391" s="467"/>
      <c r="IEK2391" s="467"/>
      <c r="IEL2391" s="467"/>
      <c r="IEM2391" s="467"/>
      <c r="IEN2391" s="467"/>
      <c r="IEO2391" s="467"/>
      <c r="IEP2391" s="467"/>
      <c r="IEQ2391" s="467"/>
      <c r="IER2391" s="467"/>
      <c r="IES2391" s="467"/>
      <c r="IET2391" s="467"/>
      <c r="IEU2391" s="467"/>
      <c r="IEV2391" s="467"/>
      <c r="IEW2391" s="467"/>
      <c r="IEX2391" s="467"/>
      <c r="IEY2391" s="467"/>
      <c r="IEZ2391" s="1055"/>
      <c r="IFA2391" s="695"/>
      <c r="IFB2391" s="696"/>
      <c r="IFC2391" s="696"/>
      <c r="IFD2391" s="697"/>
      <c r="IFE2391" s="697"/>
      <c r="IFF2391" s="473"/>
      <c r="IFG2391" s="470"/>
      <c r="IFH2391" s="470"/>
      <c r="IFI2391" s="470"/>
      <c r="IFJ2391" s="677"/>
      <c r="IFK2391" s="470"/>
      <c r="IFL2391" s="467"/>
      <c r="IFM2391" s="559"/>
      <c r="IFN2391" s="467"/>
      <c r="IFO2391" s="467"/>
      <c r="IFP2391" s="467"/>
      <c r="IFQ2391" s="467"/>
      <c r="IFR2391" s="467"/>
      <c r="IFS2391" s="467"/>
      <c r="IFT2391" s="467"/>
      <c r="IFU2391" s="467"/>
      <c r="IFV2391" s="467"/>
      <c r="IFW2391" s="467"/>
      <c r="IFX2391" s="467"/>
      <c r="IFY2391" s="467"/>
      <c r="IFZ2391" s="467"/>
      <c r="IGA2391" s="467"/>
      <c r="IGB2391" s="467"/>
      <c r="IGC2391" s="467"/>
      <c r="IGD2391" s="467"/>
      <c r="IGE2391" s="467"/>
      <c r="IGF2391" s="467"/>
      <c r="IGG2391" s="467"/>
      <c r="IGH2391" s="467"/>
      <c r="IGI2391" s="467"/>
      <c r="IGJ2391" s="1055"/>
      <c r="IGK2391" s="695"/>
      <c r="IGL2391" s="696"/>
      <c r="IGM2391" s="696"/>
      <c r="IGN2391" s="697"/>
      <c r="IGO2391" s="697"/>
      <c r="IGP2391" s="473"/>
      <c r="IGQ2391" s="470"/>
      <c r="IGR2391" s="470"/>
      <c r="IGS2391" s="470"/>
      <c r="IGT2391" s="677"/>
      <c r="IGU2391" s="470"/>
      <c r="IGV2391" s="467"/>
      <c r="IGW2391" s="559"/>
      <c r="IGX2391" s="467"/>
      <c r="IGY2391" s="467"/>
      <c r="IGZ2391" s="467"/>
      <c r="IHA2391" s="467"/>
      <c r="IHB2391" s="467"/>
      <c r="IHC2391" s="467"/>
      <c r="IHD2391" s="467"/>
      <c r="IHE2391" s="467"/>
      <c r="IHF2391" s="467"/>
      <c r="IHG2391" s="467"/>
      <c r="IHH2391" s="467"/>
      <c r="IHI2391" s="467"/>
      <c r="IHJ2391" s="467"/>
      <c r="IHK2391" s="467"/>
      <c r="IHL2391" s="467"/>
      <c r="IHM2391" s="467"/>
      <c r="IHN2391" s="467"/>
      <c r="IHO2391" s="467"/>
      <c r="IHP2391" s="467"/>
      <c r="IHQ2391" s="467"/>
      <c r="IHR2391" s="467"/>
      <c r="IHS2391" s="467"/>
      <c r="IHT2391" s="1055"/>
      <c r="IHU2391" s="695"/>
      <c r="IHV2391" s="696"/>
      <c r="IHW2391" s="696"/>
      <c r="IHX2391" s="697"/>
      <c r="IHY2391" s="697"/>
      <c r="IHZ2391" s="473"/>
      <c r="IIA2391" s="470"/>
      <c r="IIB2391" s="470"/>
      <c r="IIC2391" s="470"/>
      <c r="IID2391" s="677"/>
      <c r="IIE2391" s="470"/>
      <c r="IIF2391" s="467"/>
      <c r="IIG2391" s="559"/>
      <c r="IIH2391" s="467"/>
      <c r="III2391" s="467"/>
      <c r="IIJ2391" s="467"/>
      <c r="IIK2391" s="467"/>
      <c r="IIL2391" s="467"/>
      <c r="IIM2391" s="467"/>
      <c r="IIN2391" s="467"/>
      <c r="IIO2391" s="467"/>
      <c r="IIP2391" s="467"/>
      <c r="IIQ2391" s="467"/>
      <c r="IIR2391" s="467"/>
      <c r="IIS2391" s="467"/>
      <c r="IIT2391" s="467"/>
      <c r="IIU2391" s="467"/>
      <c r="IIV2391" s="467"/>
      <c r="IIW2391" s="467"/>
      <c r="IIX2391" s="467"/>
      <c r="IIY2391" s="467"/>
      <c r="IIZ2391" s="467"/>
      <c r="IJA2391" s="467"/>
      <c r="IJB2391" s="467"/>
      <c r="IJC2391" s="467"/>
      <c r="IJD2391" s="1055"/>
      <c r="IJE2391" s="695"/>
      <c r="IJF2391" s="696"/>
      <c r="IJG2391" s="696"/>
      <c r="IJH2391" s="697"/>
      <c r="IJI2391" s="697"/>
      <c r="IJJ2391" s="473"/>
      <c r="IJK2391" s="470"/>
      <c r="IJL2391" s="470"/>
      <c r="IJM2391" s="470"/>
      <c r="IJN2391" s="677"/>
      <c r="IJO2391" s="470"/>
      <c r="IJP2391" s="467"/>
      <c r="IJQ2391" s="559"/>
      <c r="IJR2391" s="467"/>
      <c r="IJS2391" s="467"/>
      <c r="IJT2391" s="467"/>
      <c r="IJU2391" s="467"/>
      <c r="IJV2391" s="467"/>
      <c r="IJW2391" s="467"/>
      <c r="IJX2391" s="467"/>
      <c r="IJY2391" s="467"/>
      <c r="IJZ2391" s="467"/>
      <c r="IKA2391" s="467"/>
      <c r="IKB2391" s="467"/>
      <c r="IKC2391" s="467"/>
      <c r="IKD2391" s="467"/>
      <c r="IKE2391" s="467"/>
      <c r="IKF2391" s="467"/>
      <c r="IKG2391" s="467"/>
      <c r="IKH2391" s="467"/>
      <c r="IKI2391" s="467"/>
      <c r="IKJ2391" s="467"/>
      <c r="IKK2391" s="467"/>
      <c r="IKL2391" s="467"/>
      <c r="IKM2391" s="467"/>
      <c r="IKN2391" s="1055"/>
      <c r="IKO2391" s="695"/>
      <c r="IKP2391" s="696"/>
      <c r="IKQ2391" s="696"/>
      <c r="IKR2391" s="697"/>
      <c r="IKS2391" s="697"/>
      <c r="IKT2391" s="473"/>
      <c r="IKU2391" s="470"/>
      <c r="IKV2391" s="470"/>
      <c r="IKW2391" s="470"/>
      <c r="IKX2391" s="677"/>
      <c r="IKY2391" s="470"/>
      <c r="IKZ2391" s="467"/>
      <c r="ILA2391" s="559"/>
      <c r="ILB2391" s="467"/>
      <c r="ILC2391" s="467"/>
      <c r="ILD2391" s="467"/>
      <c r="ILE2391" s="467"/>
      <c r="ILF2391" s="467"/>
      <c r="ILG2391" s="467"/>
      <c r="ILH2391" s="467"/>
      <c r="ILI2391" s="467"/>
      <c r="ILJ2391" s="467"/>
      <c r="ILK2391" s="467"/>
      <c r="ILL2391" s="467"/>
      <c r="ILM2391" s="467"/>
      <c r="ILN2391" s="467"/>
      <c r="ILO2391" s="467"/>
      <c r="ILP2391" s="467"/>
      <c r="ILQ2391" s="467"/>
      <c r="ILR2391" s="467"/>
      <c r="ILS2391" s="467"/>
      <c r="ILT2391" s="467"/>
      <c r="ILU2391" s="467"/>
      <c r="ILV2391" s="467"/>
      <c r="ILW2391" s="467"/>
      <c r="ILX2391" s="1055"/>
      <c r="ILY2391" s="695"/>
      <c r="ILZ2391" s="696"/>
      <c r="IMA2391" s="696"/>
      <c r="IMB2391" s="697"/>
      <c r="IMC2391" s="697"/>
      <c r="IMD2391" s="473"/>
      <c r="IME2391" s="470"/>
      <c r="IMF2391" s="470"/>
      <c r="IMG2391" s="470"/>
      <c r="IMH2391" s="677"/>
      <c r="IMI2391" s="470"/>
      <c r="IMJ2391" s="467"/>
      <c r="IMK2391" s="559"/>
      <c r="IML2391" s="467"/>
      <c r="IMM2391" s="467"/>
      <c r="IMN2391" s="467"/>
      <c r="IMO2391" s="467"/>
      <c r="IMP2391" s="467"/>
      <c r="IMQ2391" s="467"/>
      <c r="IMR2391" s="467"/>
      <c r="IMS2391" s="467"/>
      <c r="IMT2391" s="467"/>
      <c r="IMU2391" s="467"/>
      <c r="IMV2391" s="467"/>
      <c r="IMW2391" s="467"/>
      <c r="IMX2391" s="467"/>
      <c r="IMY2391" s="467"/>
      <c r="IMZ2391" s="467"/>
      <c r="INA2391" s="467"/>
      <c r="INB2391" s="467"/>
      <c r="INC2391" s="467"/>
      <c r="IND2391" s="467"/>
      <c r="INE2391" s="467"/>
      <c r="INF2391" s="467"/>
      <c r="ING2391" s="467"/>
      <c r="INH2391" s="1055"/>
      <c r="INI2391" s="695"/>
      <c r="INJ2391" s="696"/>
      <c r="INK2391" s="696"/>
      <c r="INL2391" s="697"/>
      <c r="INM2391" s="697"/>
      <c r="INN2391" s="473"/>
      <c r="INO2391" s="470"/>
      <c r="INP2391" s="470"/>
      <c r="INQ2391" s="470"/>
      <c r="INR2391" s="677"/>
      <c r="INS2391" s="470"/>
      <c r="INT2391" s="467"/>
      <c r="INU2391" s="559"/>
      <c r="INV2391" s="467"/>
      <c r="INW2391" s="467"/>
      <c r="INX2391" s="467"/>
      <c r="INY2391" s="467"/>
      <c r="INZ2391" s="467"/>
      <c r="IOA2391" s="467"/>
      <c r="IOB2391" s="467"/>
      <c r="IOC2391" s="467"/>
      <c r="IOD2391" s="467"/>
      <c r="IOE2391" s="467"/>
      <c r="IOF2391" s="467"/>
      <c r="IOG2391" s="467"/>
      <c r="IOH2391" s="467"/>
      <c r="IOI2391" s="467"/>
      <c r="IOJ2391" s="467"/>
      <c r="IOK2391" s="467"/>
      <c r="IOL2391" s="467"/>
      <c r="IOM2391" s="467"/>
      <c r="ION2391" s="467"/>
      <c r="IOO2391" s="467"/>
      <c r="IOP2391" s="467"/>
      <c r="IOQ2391" s="467"/>
      <c r="IOR2391" s="1055"/>
      <c r="IOS2391" s="695"/>
      <c r="IOT2391" s="696"/>
      <c r="IOU2391" s="696"/>
      <c r="IOV2391" s="697"/>
      <c r="IOW2391" s="697"/>
      <c r="IOX2391" s="473"/>
      <c r="IOY2391" s="470"/>
      <c r="IOZ2391" s="470"/>
      <c r="IPA2391" s="470"/>
      <c r="IPB2391" s="677"/>
      <c r="IPC2391" s="470"/>
      <c r="IPD2391" s="467"/>
      <c r="IPE2391" s="559"/>
      <c r="IPF2391" s="467"/>
      <c r="IPG2391" s="467"/>
      <c r="IPH2391" s="467"/>
      <c r="IPI2391" s="467"/>
      <c r="IPJ2391" s="467"/>
      <c r="IPK2391" s="467"/>
      <c r="IPL2391" s="467"/>
      <c r="IPM2391" s="467"/>
      <c r="IPN2391" s="467"/>
      <c r="IPO2391" s="467"/>
      <c r="IPP2391" s="467"/>
      <c r="IPQ2391" s="467"/>
      <c r="IPR2391" s="467"/>
      <c r="IPS2391" s="467"/>
      <c r="IPT2391" s="467"/>
      <c r="IPU2391" s="467"/>
      <c r="IPV2391" s="467"/>
      <c r="IPW2391" s="467"/>
      <c r="IPX2391" s="467"/>
      <c r="IPY2391" s="467"/>
      <c r="IPZ2391" s="467"/>
      <c r="IQA2391" s="467"/>
      <c r="IQB2391" s="1055"/>
      <c r="IQC2391" s="695"/>
      <c r="IQD2391" s="696"/>
      <c r="IQE2391" s="696"/>
      <c r="IQF2391" s="697"/>
      <c r="IQG2391" s="697"/>
      <c r="IQH2391" s="473"/>
      <c r="IQI2391" s="470"/>
      <c r="IQJ2391" s="470"/>
      <c r="IQK2391" s="470"/>
      <c r="IQL2391" s="677"/>
      <c r="IQM2391" s="470"/>
      <c r="IQN2391" s="467"/>
      <c r="IQO2391" s="559"/>
      <c r="IQP2391" s="467"/>
      <c r="IQQ2391" s="467"/>
      <c r="IQR2391" s="467"/>
      <c r="IQS2391" s="467"/>
      <c r="IQT2391" s="467"/>
      <c r="IQU2391" s="467"/>
      <c r="IQV2391" s="467"/>
      <c r="IQW2391" s="467"/>
      <c r="IQX2391" s="467"/>
      <c r="IQY2391" s="467"/>
      <c r="IQZ2391" s="467"/>
      <c r="IRA2391" s="467"/>
      <c r="IRB2391" s="467"/>
      <c r="IRC2391" s="467"/>
      <c r="IRD2391" s="467"/>
      <c r="IRE2391" s="467"/>
      <c r="IRF2391" s="467"/>
      <c r="IRG2391" s="467"/>
      <c r="IRH2391" s="467"/>
      <c r="IRI2391" s="467"/>
      <c r="IRJ2391" s="467"/>
      <c r="IRK2391" s="467"/>
      <c r="IRL2391" s="1055"/>
      <c r="IRM2391" s="695"/>
      <c r="IRN2391" s="696"/>
      <c r="IRO2391" s="696"/>
      <c r="IRP2391" s="697"/>
      <c r="IRQ2391" s="697"/>
      <c r="IRR2391" s="473"/>
      <c r="IRS2391" s="470"/>
      <c r="IRT2391" s="470"/>
      <c r="IRU2391" s="470"/>
      <c r="IRV2391" s="677"/>
      <c r="IRW2391" s="470"/>
      <c r="IRX2391" s="467"/>
      <c r="IRY2391" s="559"/>
      <c r="IRZ2391" s="467"/>
      <c r="ISA2391" s="467"/>
      <c r="ISB2391" s="467"/>
      <c r="ISC2391" s="467"/>
      <c r="ISD2391" s="467"/>
      <c r="ISE2391" s="467"/>
      <c r="ISF2391" s="467"/>
      <c r="ISG2391" s="467"/>
      <c r="ISH2391" s="467"/>
      <c r="ISI2391" s="467"/>
      <c r="ISJ2391" s="467"/>
      <c r="ISK2391" s="467"/>
      <c r="ISL2391" s="467"/>
      <c r="ISM2391" s="467"/>
      <c r="ISN2391" s="467"/>
      <c r="ISO2391" s="467"/>
      <c r="ISP2391" s="467"/>
      <c r="ISQ2391" s="467"/>
      <c r="ISR2391" s="467"/>
      <c r="ISS2391" s="467"/>
      <c r="IST2391" s="467"/>
      <c r="ISU2391" s="467"/>
      <c r="ISV2391" s="1055"/>
      <c r="ISW2391" s="695"/>
      <c r="ISX2391" s="696"/>
      <c r="ISY2391" s="696"/>
      <c r="ISZ2391" s="697"/>
      <c r="ITA2391" s="697"/>
      <c r="ITB2391" s="473"/>
      <c r="ITC2391" s="470"/>
      <c r="ITD2391" s="470"/>
      <c r="ITE2391" s="470"/>
      <c r="ITF2391" s="677"/>
      <c r="ITG2391" s="470"/>
      <c r="ITH2391" s="467"/>
      <c r="ITI2391" s="559"/>
      <c r="ITJ2391" s="467"/>
      <c r="ITK2391" s="467"/>
      <c r="ITL2391" s="467"/>
      <c r="ITM2391" s="467"/>
      <c r="ITN2391" s="467"/>
      <c r="ITO2391" s="467"/>
      <c r="ITP2391" s="467"/>
      <c r="ITQ2391" s="467"/>
      <c r="ITR2391" s="467"/>
      <c r="ITS2391" s="467"/>
      <c r="ITT2391" s="467"/>
      <c r="ITU2391" s="467"/>
      <c r="ITV2391" s="467"/>
      <c r="ITW2391" s="467"/>
      <c r="ITX2391" s="467"/>
      <c r="ITY2391" s="467"/>
      <c r="ITZ2391" s="467"/>
      <c r="IUA2391" s="467"/>
      <c r="IUB2391" s="467"/>
      <c r="IUC2391" s="467"/>
      <c r="IUD2391" s="467"/>
      <c r="IUE2391" s="467"/>
      <c r="IUF2391" s="1055"/>
      <c r="IUG2391" s="695"/>
      <c r="IUH2391" s="696"/>
      <c r="IUI2391" s="696"/>
      <c r="IUJ2391" s="697"/>
      <c r="IUK2391" s="697"/>
      <c r="IUL2391" s="473"/>
      <c r="IUM2391" s="470"/>
      <c r="IUN2391" s="470"/>
      <c r="IUO2391" s="470"/>
      <c r="IUP2391" s="677"/>
      <c r="IUQ2391" s="470"/>
      <c r="IUR2391" s="467"/>
      <c r="IUS2391" s="559"/>
      <c r="IUT2391" s="467"/>
      <c r="IUU2391" s="467"/>
      <c r="IUV2391" s="467"/>
      <c r="IUW2391" s="467"/>
      <c r="IUX2391" s="467"/>
      <c r="IUY2391" s="467"/>
      <c r="IUZ2391" s="467"/>
      <c r="IVA2391" s="467"/>
      <c r="IVB2391" s="467"/>
      <c r="IVC2391" s="467"/>
      <c r="IVD2391" s="467"/>
      <c r="IVE2391" s="467"/>
      <c r="IVF2391" s="467"/>
      <c r="IVG2391" s="467"/>
      <c r="IVH2391" s="467"/>
      <c r="IVI2391" s="467"/>
      <c r="IVJ2391" s="467"/>
      <c r="IVK2391" s="467"/>
      <c r="IVL2391" s="467"/>
      <c r="IVM2391" s="467"/>
      <c r="IVN2391" s="467"/>
      <c r="IVO2391" s="467"/>
      <c r="IVP2391" s="1055"/>
      <c r="IVQ2391" s="695"/>
      <c r="IVR2391" s="696"/>
      <c r="IVS2391" s="696"/>
      <c r="IVT2391" s="697"/>
      <c r="IVU2391" s="697"/>
      <c r="IVV2391" s="473"/>
      <c r="IVW2391" s="470"/>
      <c r="IVX2391" s="470"/>
      <c r="IVY2391" s="470"/>
      <c r="IVZ2391" s="677"/>
      <c r="IWA2391" s="470"/>
      <c r="IWB2391" s="467"/>
      <c r="IWC2391" s="559"/>
      <c r="IWD2391" s="467"/>
      <c r="IWE2391" s="467"/>
      <c r="IWF2391" s="467"/>
      <c r="IWG2391" s="467"/>
      <c r="IWH2391" s="467"/>
      <c r="IWI2391" s="467"/>
      <c r="IWJ2391" s="467"/>
      <c r="IWK2391" s="467"/>
      <c r="IWL2391" s="467"/>
      <c r="IWM2391" s="467"/>
      <c r="IWN2391" s="467"/>
      <c r="IWO2391" s="467"/>
      <c r="IWP2391" s="467"/>
      <c r="IWQ2391" s="467"/>
      <c r="IWR2391" s="467"/>
      <c r="IWS2391" s="467"/>
      <c r="IWT2391" s="467"/>
      <c r="IWU2391" s="467"/>
      <c r="IWV2391" s="467"/>
      <c r="IWW2391" s="467"/>
      <c r="IWX2391" s="467"/>
      <c r="IWY2391" s="467"/>
      <c r="IWZ2391" s="1055"/>
      <c r="IXA2391" s="695"/>
      <c r="IXB2391" s="696"/>
      <c r="IXC2391" s="696"/>
      <c r="IXD2391" s="697"/>
      <c r="IXE2391" s="697"/>
      <c r="IXF2391" s="473"/>
      <c r="IXG2391" s="470"/>
      <c r="IXH2391" s="470"/>
      <c r="IXI2391" s="470"/>
      <c r="IXJ2391" s="677"/>
      <c r="IXK2391" s="470"/>
      <c r="IXL2391" s="467"/>
      <c r="IXM2391" s="559"/>
      <c r="IXN2391" s="467"/>
      <c r="IXO2391" s="467"/>
      <c r="IXP2391" s="467"/>
      <c r="IXQ2391" s="467"/>
      <c r="IXR2391" s="467"/>
      <c r="IXS2391" s="467"/>
      <c r="IXT2391" s="467"/>
      <c r="IXU2391" s="467"/>
      <c r="IXV2391" s="467"/>
      <c r="IXW2391" s="467"/>
      <c r="IXX2391" s="467"/>
      <c r="IXY2391" s="467"/>
      <c r="IXZ2391" s="467"/>
      <c r="IYA2391" s="467"/>
      <c r="IYB2391" s="467"/>
      <c r="IYC2391" s="467"/>
      <c r="IYD2391" s="467"/>
      <c r="IYE2391" s="467"/>
      <c r="IYF2391" s="467"/>
      <c r="IYG2391" s="467"/>
      <c r="IYH2391" s="467"/>
      <c r="IYI2391" s="467"/>
      <c r="IYJ2391" s="1055"/>
      <c r="IYK2391" s="695"/>
      <c r="IYL2391" s="696"/>
      <c r="IYM2391" s="696"/>
      <c r="IYN2391" s="697"/>
      <c r="IYO2391" s="697"/>
      <c r="IYP2391" s="473"/>
      <c r="IYQ2391" s="470"/>
      <c r="IYR2391" s="470"/>
      <c r="IYS2391" s="470"/>
      <c r="IYT2391" s="677"/>
      <c r="IYU2391" s="470"/>
      <c r="IYV2391" s="467"/>
      <c r="IYW2391" s="559"/>
      <c r="IYX2391" s="467"/>
      <c r="IYY2391" s="467"/>
      <c r="IYZ2391" s="467"/>
      <c r="IZA2391" s="467"/>
      <c r="IZB2391" s="467"/>
      <c r="IZC2391" s="467"/>
      <c r="IZD2391" s="467"/>
      <c r="IZE2391" s="467"/>
      <c r="IZF2391" s="467"/>
      <c r="IZG2391" s="467"/>
      <c r="IZH2391" s="467"/>
      <c r="IZI2391" s="467"/>
      <c r="IZJ2391" s="467"/>
      <c r="IZK2391" s="467"/>
      <c r="IZL2391" s="467"/>
      <c r="IZM2391" s="467"/>
      <c r="IZN2391" s="467"/>
      <c r="IZO2391" s="467"/>
      <c r="IZP2391" s="467"/>
      <c r="IZQ2391" s="467"/>
      <c r="IZR2391" s="467"/>
      <c r="IZS2391" s="467"/>
      <c r="IZT2391" s="1055"/>
      <c r="IZU2391" s="695"/>
      <c r="IZV2391" s="696"/>
      <c r="IZW2391" s="696"/>
      <c r="IZX2391" s="697"/>
      <c r="IZY2391" s="697"/>
      <c r="IZZ2391" s="473"/>
      <c r="JAA2391" s="470"/>
      <c r="JAB2391" s="470"/>
      <c r="JAC2391" s="470"/>
      <c r="JAD2391" s="677"/>
      <c r="JAE2391" s="470"/>
      <c r="JAF2391" s="467"/>
      <c r="JAG2391" s="559"/>
      <c r="JAH2391" s="467"/>
      <c r="JAI2391" s="467"/>
      <c r="JAJ2391" s="467"/>
      <c r="JAK2391" s="467"/>
      <c r="JAL2391" s="467"/>
      <c r="JAM2391" s="467"/>
      <c r="JAN2391" s="467"/>
      <c r="JAO2391" s="467"/>
      <c r="JAP2391" s="467"/>
      <c r="JAQ2391" s="467"/>
      <c r="JAR2391" s="467"/>
      <c r="JAS2391" s="467"/>
      <c r="JAT2391" s="467"/>
      <c r="JAU2391" s="467"/>
      <c r="JAV2391" s="467"/>
      <c r="JAW2391" s="467"/>
      <c r="JAX2391" s="467"/>
      <c r="JAY2391" s="467"/>
      <c r="JAZ2391" s="467"/>
      <c r="JBA2391" s="467"/>
      <c r="JBB2391" s="467"/>
      <c r="JBC2391" s="467"/>
      <c r="JBD2391" s="1055"/>
      <c r="JBE2391" s="695"/>
      <c r="JBF2391" s="696"/>
      <c r="JBG2391" s="696"/>
      <c r="JBH2391" s="697"/>
      <c r="JBI2391" s="697"/>
      <c r="JBJ2391" s="473"/>
      <c r="JBK2391" s="470"/>
      <c r="JBL2391" s="470"/>
      <c r="JBM2391" s="470"/>
      <c r="JBN2391" s="677"/>
      <c r="JBO2391" s="470"/>
      <c r="JBP2391" s="467"/>
      <c r="JBQ2391" s="559"/>
      <c r="JBR2391" s="467"/>
      <c r="JBS2391" s="467"/>
      <c r="JBT2391" s="467"/>
      <c r="JBU2391" s="467"/>
      <c r="JBV2391" s="467"/>
      <c r="JBW2391" s="467"/>
      <c r="JBX2391" s="467"/>
      <c r="JBY2391" s="467"/>
      <c r="JBZ2391" s="467"/>
      <c r="JCA2391" s="467"/>
      <c r="JCB2391" s="467"/>
      <c r="JCC2391" s="467"/>
      <c r="JCD2391" s="467"/>
      <c r="JCE2391" s="467"/>
      <c r="JCF2391" s="467"/>
      <c r="JCG2391" s="467"/>
      <c r="JCH2391" s="467"/>
      <c r="JCI2391" s="467"/>
      <c r="JCJ2391" s="467"/>
      <c r="JCK2391" s="467"/>
      <c r="JCL2391" s="467"/>
      <c r="JCM2391" s="467"/>
      <c r="JCN2391" s="1055"/>
      <c r="JCO2391" s="695"/>
      <c r="JCP2391" s="696"/>
      <c r="JCQ2391" s="696"/>
      <c r="JCR2391" s="697"/>
      <c r="JCS2391" s="697"/>
      <c r="JCT2391" s="473"/>
      <c r="JCU2391" s="470"/>
      <c r="JCV2391" s="470"/>
      <c r="JCW2391" s="470"/>
      <c r="JCX2391" s="677"/>
      <c r="JCY2391" s="470"/>
      <c r="JCZ2391" s="467"/>
      <c r="JDA2391" s="559"/>
      <c r="JDB2391" s="467"/>
      <c r="JDC2391" s="467"/>
      <c r="JDD2391" s="467"/>
      <c r="JDE2391" s="467"/>
      <c r="JDF2391" s="467"/>
      <c r="JDG2391" s="467"/>
      <c r="JDH2391" s="467"/>
      <c r="JDI2391" s="467"/>
      <c r="JDJ2391" s="467"/>
      <c r="JDK2391" s="467"/>
      <c r="JDL2391" s="467"/>
      <c r="JDM2391" s="467"/>
      <c r="JDN2391" s="467"/>
      <c r="JDO2391" s="467"/>
      <c r="JDP2391" s="467"/>
      <c r="JDQ2391" s="467"/>
      <c r="JDR2391" s="467"/>
      <c r="JDS2391" s="467"/>
      <c r="JDT2391" s="467"/>
      <c r="JDU2391" s="467"/>
      <c r="JDV2391" s="467"/>
      <c r="JDW2391" s="467"/>
      <c r="JDX2391" s="1055"/>
      <c r="JDY2391" s="695"/>
      <c r="JDZ2391" s="696"/>
      <c r="JEA2391" s="696"/>
      <c r="JEB2391" s="697"/>
      <c r="JEC2391" s="697"/>
      <c r="JED2391" s="473"/>
      <c r="JEE2391" s="470"/>
      <c r="JEF2391" s="470"/>
      <c r="JEG2391" s="470"/>
      <c r="JEH2391" s="677"/>
      <c r="JEI2391" s="470"/>
      <c r="JEJ2391" s="467"/>
      <c r="JEK2391" s="559"/>
      <c r="JEL2391" s="467"/>
      <c r="JEM2391" s="467"/>
      <c r="JEN2391" s="467"/>
      <c r="JEO2391" s="467"/>
      <c r="JEP2391" s="467"/>
      <c r="JEQ2391" s="467"/>
      <c r="JER2391" s="467"/>
      <c r="JES2391" s="467"/>
      <c r="JET2391" s="467"/>
      <c r="JEU2391" s="467"/>
      <c r="JEV2391" s="467"/>
      <c r="JEW2391" s="467"/>
      <c r="JEX2391" s="467"/>
      <c r="JEY2391" s="467"/>
      <c r="JEZ2391" s="467"/>
      <c r="JFA2391" s="467"/>
      <c r="JFB2391" s="467"/>
      <c r="JFC2391" s="467"/>
      <c r="JFD2391" s="467"/>
      <c r="JFE2391" s="467"/>
      <c r="JFF2391" s="467"/>
      <c r="JFG2391" s="467"/>
      <c r="JFH2391" s="1055"/>
      <c r="JFI2391" s="695"/>
      <c r="JFJ2391" s="696"/>
      <c r="JFK2391" s="696"/>
      <c r="JFL2391" s="697"/>
      <c r="JFM2391" s="697"/>
      <c r="JFN2391" s="473"/>
      <c r="JFO2391" s="470"/>
      <c r="JFP2391" s="470"/>
      <c r="JFQ2391" s="470"/>
      <c r="JFR2391" s="677"/>
      <c r="JFS2391" s="470"/>
      <c r="JFT2391" s="467"/>
      <c r="JFU2391" s="559"/>
      <c r="JFV2391" s="467"/>
      <c r="JFW2391" s="467"/>
      <c r="JFX2391" s="467"/>
      <c r="JFY2391" s="467"/>
      <c r="JFZ2391" s="467"/>
      <c r="JGA2391" s="467"/>
      <c r="JGB2391" s="467"/>
      <c r="JGC2391" s="467"/>
      <c r="JGD2391" s="467"/>
      <c r="JGE2391" s="467"/>
      <c r="JGF2391" s="467"/>
      <c r="JGG2391" s="467"/>
      <c r="JGH2391" s="467"/>
      <c r="JGI2391" s="467"/>
      <c r="JGJ2391" s="467"/>
      <c r="JGK2391" s="467"/>
      <c r="JGL2391" s="467"/>
      <c r="JGM2391" s="467"/>
      <c r="JGN2391" s="467"/>
      <c r="JGO2391" s="467"/>
      <c r="JGP2391" s="467"/>
      <c r="JGQ2391" s="467"/>
      <c r="JGR2391" s="1055"/>
      <c r="JGS2391" s="695"/>
      <c r="JGT2391" s="696"/>
      <c r="JGU2391" s="696"/>
      <c r="JGV2391" s="697"/>
      <c r="JGW2391" s="697"/>
      <c r="JGX2391" s="473"/>
      <c r="JGY2391" s="470"/>
      <c r="JGZ2391" s="470"/>
      <c r="JHA2391" s="470"/>
      <c r="JHB2391" s="677"/>
      <c r="JHC2391" s="470"/>
      <c r="JHD2391" s="467"/>
      <c r="JHE2391" s="559"/>
      <c r="JHF2391" s="467"/>
      <c r="JHG2391" s="467"/>
      <c r="JHH2391" s="467"/>
      <c r="JHI2391" s="467"/>
      <c r="JHJ2391" s="467"/>
      <c r="JHK2391" s="467"/>
      <c r="JHL2391" s="467"/>
      <c r="JHM2391" s="467"/>
      <c r="JHN2391" s="467"/>
      <c r="JHO2391" s="467"/>
      <c r="JHP2391" s="467"/>
      <c r="JHQ2391" s="467"/>
      <c r="JHR2391" s="467"/>
      <c r="JHS2391" s="467"/>
      <c r="JHT2391" s="467"/>
      <c r="JHU2391" s="467"/>
      <c r="JHV2391" s="467"/>
      <c r="JHW2391" s="467"/>
      <c r="JHX2391" s="467"/>
      <c r="JHY2391" s="467"/>
      <c r="JHZ2391" s="467"/>
      <c r="JIA2391" s="467"/>
      <c r="JIB2391" s="1055"/>
      <c r="JIC2391" s="695"/>
      <c r="JID2391" s="696"/>
      <c r="JIE2391" s="696"/>
      <c r="JIF2391" s="697"/>
      <c r="JIG2391" s="697"/>
      <c r="JIH2391" s="473"/>
      <c r="JII2391" s="470"/>
      <c r="JIJ2391" s="470"/>
      <c r="JIK2391" s="470"/>
      <c r="JIL2391" s="677"/>
      <c r="JIM2391" s="470"/>
      <c r="JIN2391" s="467"/>
      <c r="JIO2391" s="559"/>
      <c r="JIP2391" s="467"/>
      <c r="JIQ2391" s="467"/>
      <c r="JIR2391" s="467"/>
      <c r="JIS2391" s="467"/>
      <c r="JIT2391" s="467"/>
      <c r="JIU2391" s="467"/>
      <c r="JIV2391" s="467"/>
      <c r="JIW2391" s="467"/>
      <c r="JIX2391" s="467"/>
      <c r="JIY2391" s="467"/>
      <c r="JIZ2391" s="467"/>
      <c r="JJA2391" s="467"/>
      <c r="JJB2391" s="467"/>
      <c r="JJC2391" s="467"/>
      <c r="JJD2391" s="467"/>
      <c r="JJE2391" s="467"/>
      <c r="JJF2391" s="467"/>
      <c r="JJG2391" s="467"/>
      <c r="JJH2391" s="467"/>
      <c r="JJI2391" s="467"/>
      <c r="JJJ2391" s="467"/>
      <c r="JJK2391" s="467"/>
      <c r="JJL2391" s="1055"/>
      <c r="JJM2391" s="695"/>
      <c r="JJN2391" s="696"/>
      <c r="JJO2391" s="696"/>
      <c r="JJP2391" s="697"/>
      <c r="JJQ2391" s="697"/>
      <c r="JJR2391" s="473"/>
      <c r="JJS2391" s="470"/>
      <c r="JJT2391" s="470"/>
      <c r="JJU2391" s="470"/>
      <c r="JJV2391" s="677"/>
      <c r="JJW2391" s="470"/>
      <c r="JJX2391" s="467"/>
      <c r="JJY2391" s="559"/>
      <c r="JJZ2391" s="467"/>
      <c r="JKA2391" s="467"/>
      <c r="JKB2391" s="467"/>
      <c r="JKC2391" s="467"/>
      <c r="JKD2391" s="467"/>
      <c r="JKE2391" s="467"/>
      <c r="JKF2391" s="467"/>
      <c r="JKG2391" s="467"/>
      <c r="JKH2391" s="467"/>
      <c r="JKI2391" s="467"/>
      <c r="JKJ2391" s="467"/>
      <c r="JKK2391" s="467"/>
      <c r="JKL2391" s="467"/>
      <c r="JKM2391" s="467"/>
      <c r="JKN2391" s="467"/>
      <c r="JKO2391" s="467"/>
      <c r="JKP2391" s="467"/>
      <c r="JKQ2391" s="467"/>
      <c r="JKR2391" s="467"/>
      <c r="JKS2391" s="467"/>
      <c r="JKT2391" s="467"/>
      <c r="JKU2391" s="467"/>
      <c r="JKV2391" s="1055"/>
      <c r="JKW2391" s="695"/>
      <c r="JKX2391" s="696"/>
      <c r="JKY2391" s="696"/>
      <c r="JKZ2391" s="697"/>
      <c r="JLA2391" s="697"/>
      <c r="JLB2391" s="473"/>
      <c r="JLC2391" s="470"/>
      <c r="JLD2391" s="470"/>
      <c r="JLE2391" s="470"/>
      <c r="JLF2391" s="677"/>
      <c r="JLG2391" s="470"/>
      <c r="JLH2391" s="467"/>
      <c r="JLI2391" s="559"/>
      <c r="JLJ2391" s="467"/>
      <c r="JLK2391" s="467"/>
      <c r="JLL2391" s="467"/>
      <c r="JLM2391" s="467"/>
      <c r="JLN2391" s="467"/>
      <c r="JLO2391" s="467"/>
      <c r="JLP2391" s="467"/>
      <c r="JLQ2391" s="467"/>
      <c r="JLR2391" s="467"/>
      <c r="JLS2391" s="467"/>
      <c r="JLT2391" s="467"/>
      <c r="JLU2391" s="467"/>
      <c r="JLV2391" s="467"/>
      <c r="JLW2391" s="467"/>
      <c r="JLX2391" s="467"/>
      <c r="JLY2391" s="467"/>
      <c r="JLZ2391" s="467"/>
      <c r="JMA2391" s="467"/>
      <c r="JMB2391" s="467"/>
      <c r="JMC2391" s="467"/>
      <c r="JMD2391" s="467"/>
      <c r="JME2391" s="467"/>
      <c r="JMF2391" s="1055"/>
      <c r="JMG2391" s="695"/>
      <c r="JMH2391" s="696"/>
      <c r="JMI2391" s="696"/>
      <c r="JMJ2391" s="697"/>
      <c r="JMK2391" s="697"/>
      <c r="JML2391" s="473"/>
      <c r="JMM2391" s="470"/>
      <c r="JMN2391" s="470"/>
      <c r="JMO2391" s="470"/>
      <c r="JMP2391" s="677"/>
      <c r="JMQ2391" s="470"/>
      <c r="JMR2391" s="467"/>
      <c r="JMS2391" s="559"/>
      <c r="JMT2391" s="467"/>
      <c r="JMU2391" s="467"/>
      <c r="JMV2391" s="467"/>
      <c r="JMW2391" s="467"/>
      <c r="JMX2391" s="467"/>
      <c r="JMY2391" s="467"/>
      <c r="JMZ2391" s="467"/>
      <c r="JNA2391" s="467"/>
      <c r="JNB2391" s="467"/>
      <c r="JNC2391" s="467"/>
      <c r="JND2391" s="467"/>
      <c r="JNE2391" s="467"/>
      <c r="JNF2391" s="467"/>
      <c r="JNG2391" s="467"/>
      <c r="JNH2391" s="467"/>
      <c r="JNI2391" s="467"/>
      <c r="JNJ2391" s="467"/>
      <c r="JNK2391" s="467"/>
      <c r="JNL2391" s="467"/>
      <c r="JNM2391" s="467"/>
      <c r="JNN2391" s="467"/>
      <c r="JNO2391" s="467"/>
      <c r="JNP2391" s="1055"/>
      <c r="JNQ2391" s="695"/>
      <c r="JNR2391" s="696"/>
      <c r="JNS2391" s="696"/>
      <c r="JNT2391" s="697"/>
      <c r="JNU2391" s="697"/>
      <c r="JNV2391" s="473"/>
      <c r="JNW2391" s="470"/>
      <c r="JNX2391" s="470"/>
      <c r="JNY2391" s="470"/>
      <c r="JNZ2391" s="677"/>
      <c r="JOA2391" s="470"/>
      <c r="JOB2391" s="467"/>
      <c r="JOC2391" s="559"/>
      <c r="JOD2391" s="467"/>
      <c r="JOE2391" s="467"/>
      <c r="JOF2391" s="467"/>
      <c r="JOG2391" s="467"/>
      <c r="JOH2391" s="467"/>
      <c r="JOI2391" s="467"/>
      <c r="JOJ2391" s="467"/>
      <c r="JOK2391" s="467"/>
      <c r="JOL2391" s="467"/>
      <c r="JOM2391" s="467"/>
      <c r="JON2391" s="467"/>
      <c r="JOO2391" s="467"/>
      <c r="JOP2391" s="467"/>
      <c r="JOQ2391" s="467"/>
      <c r="JOR2391" s="467"/>
      <c r="JOS2391" s="467"/>
      <c r="JOT2391" s="467"/>
      <c r="JOU2391" s="467"/>
      <c r="JOV2391" s="467"/>
      <c r="JOW2391" s="467"/>
      <c r="JOX2391" s="467"/>
      <c r="JOY2391" s="467"/>
      <c r="JOZ2391" s="1055"/>
      <c r="JPA2391" s="695"/>
      <c r="JPB2391" s="696"/>
      <c r="JPC2391" s="696"/>
      <c r="JPD2391" s="697"/>
      <c r="JPE2391" s="697"/>
      <c r="JPF2391" s="473"/>
      <c r="JPG2391" s="470"/>
      <c r="JPH2391" s="470"/>
      <c r="JPI2391" s="470"/>
      <c r="JPJ2391" s="677"/>
      <c r="JPK2391" s="470"/>
      <c r="JPL2391" s="467"/>
      <c r="JPM2391" s="559"/>
      <c r="JPN2391" s="467"/>
      <c r="JPO2391" s="467"/>
      <c r="JPP2391" s="467"/>
      <c r="JPQ2391" s="467"/>
      <c r="JPR2391" s="467"/>
      <c r="JPS2391" s="467"/>
      <c r="JPT2391" s="467"/>
      <c r="JPU2391" s="467"/>
      <c r="JPV2391" s="467"/>
      <c r="JPW2391" s="467"/>
      <c r="JPX2391" s="467"/>
      <c r="JPY2391" s="467"/>
      <c r="JPZ2391" s="467"/>
      <c r="JQA2391" s="467"/>
      <c r="JQB2391" s="467"/>
      <c r="JQC2391" s="467"/>
      <c r="JQD2391" s="467"/>
      <c r="JQE2391" s="467"/>
      <c r="JQF2391" s="467"/>
      <c r="JQG2391" s="467"/>
      <c r="JQH2391" s="467"/>
      <c r="JQI2391" s="467"/>
      <c r="JQJ2391" s="1055"/>
      <c r="JQK2391" s="695"/>
      <c r="JQL2391" s="696"/>
      <c r="JQM2391" s="696"/>
      <c r="JQN2391" s="697"/>
      <c r="JQO2391" s="697"/>
      <c r="JQP2391" s="473"/>
      <c r="JQQ2391" s="470"/>
      <c r="JQR2391" s="470"/>
      <c r="JQS2391" s="470"/>
      <c r="JQT2391" s="677"/>
      <c r="JQU2391" s="470"/>
      <c r="JQV2391" s="467"/>
      <c r="JQW2391" s="559"/>
      <c r="JQX2391" s="467"/>
      <c r="JQY2391" s="467"/>
      <c r="JQZ2391" s="467"/>
      <c r="JRA2391" s="467"/>
      <c r="JRB2391" s="467"/>
      <c r="JRC2391" s="467"/>
      <c r="JRD2391" s="467"/>
      <c r="JRE2391" s="467"/>
      <c r="JRF2391" s="467"/>
      <c r="JRG2391" s="467"/>
      <c r="JRH2391" s="467"/>
      <c r="JRI2391" s="467"/>
      <c r="JRJ2391" s="467"/>
      <c r="JRK2391" s="467"/>
      <c r="JRL2391" s="467"/>
      <c r="JRM2391" s="467"/>
      <c r="JRN2391" s="467"/>
      <c r="JRO2391" s="467"/>
      <c r="JRP2391" s="467"/>
      <c r="JRQ2391" s="467"/>
      <c r="JRR2391" s="467"/>
      <c r="JRS2391" s="467"/>
      <c r="JRT2391" s="1055"/>
      <c r="JRU2391" s="695"/>
      <c r="JRV2391" s="696"/>
      <c r="JRW2391" s="696"/>
      <c r="JRX2391" s="697"/>
      <c r="JRY2391" s="697"/>
      <c r="JRZ2391" s="473"/>
      <c r="JSA2391" s="470"/>
      <c r="JSB2391" s="470"/>
      <c r="JSC2391" s="470"/>
      <c r="JSD2391" s="677"/>
      <c r="JSE2391" s="470"/>
      <c r="JSF2391" s="467"/>
      <c r="JSG2391" s="559"/>
      <c r="JSH2391" s="467"/>
      <c r="JSI2391" s="467"/>
      <c r="JSJ2391" s="467"/>
      <c r="JSK2391" s="467"/>
      <c r="JSL2391" s="467"/>
      <c r="JSM2391" s="467"/>
      <c r="JSN2391" s="467"/>
      <c r="JSO2391" s="467"/>
      <c r="JSP2391" s="467"/>
      <c r="JSQ2391" s="467"/>
      <c r="JSR2391" s="467"/>
      <c r="JSS2391" s="467"/>
      <c r="JST2391" s="467"/>
      <c r="JSU2391" s="467"/>
      <c r="JSV2391" s="467"/>
      <c r="JSW2391" s="467"/>
      <c r="JSX2391" s="467"/>
      <c r="JSY2391" s="467"/>
      <c r="JSZ2391" s="467"/>
      <c r="JTA2391" s="467"/>
      <c r="JTB2391" s="467"/>
      <c r="JTC2391" s="467"/>
      <c r="JTD2391" s="1055"/>
      <c r="JTE2391" s="695"/>
      <c r="JTF2391" s="696"/>
      <c r="JTG2391" s="696"/>
      <c r="JTH2391" s="697"/>
      <c r="JTI2391" s="697"/>
      <c r="JTJ2391" s="473"/>
      <c r="JTK2391" s="470"/>
      <c r="JTL2391" s="470"/>
      <c r="JTM2391" s="470"/>
      <c r="JTN2391" s="677"/>
      <c r="JTO2391" s="470"/>
      <c r="JTP2391" s="467"/>
      <c r="JTQ2391" s="559"/>
      <c r="JTR2391" s="467"/>
      <c r="JTS2391" s="467"/>
      <c r="JTT2391" s="467"/>
      <c r="JTU2391" s="467"/>
      <c r="JTV2391" s="467"/>
      <c r="JTW2391" s="467"/>
      <c r="JTX2391" s="467"/>
      <c r="JTY2391" s="467"/>
      <c r="JTZ2391" s="467"/>
      <c r="JUA2391" s="467"/>
      <c r="JUB2391" s="467"/>
      <c r="JUC2391" s="467"/>
      <c r="JUD2391" s="467"/>
      <c r="JUE2391" s="467"/>
      <c r="JUF2391" s="467"/>
      <c r="JUG2391" s="467"/>
      <c r="JUH2391" s="467"/>
      <c r="JUI2391" s="467"/>
      <c r="JUJ2391" s="467"/>
      <c r="JUK2391" s="467"/>
      <c r="JUL2391" s="467"/>
      <c r="JUM2391" s="467"/>
      <c r="JUN2391" s="1055"/>
      <c r="JUO2391" s="695"/>
      <c r="JUP2391" s="696"/>
      <c r="JUQ2391" s="696"/>
      <c r="JUR2391" s="697"/>
      <c r="JUS2391" s="697"/>
      <c r="JUT2391" s="473"/>
      <c r="JUU2391" s="470"/>
      <c r="JUV2391" s="470"/>
      <c r="JUW2391" s="470"/>
      <c r="JUX2391" s="677"/>
      <c r="JUY2391" s="470"/>
      <c r="JUZ2391" s="467"/>
      <c r="JVA2391" s="559"/>
      <c r="JVB2391" s="467"/>
      <c r="JVC2391" s="467"/>
      <c r="JVD2391" s="467"/>
      <c r="JVE2391" s="467"/>
      <c r="JVF2391" s="467"/>
      <c r="JVG2391" s="467"/>
      <c r="JVH2391" s="467"/>
      <c r="JVI2391" s="467"/>
      <c r="JVJ2391" s="467"/>
      <c r="JVK2391" s="467"/>
      <c r="JVL2391" s="467"/>
      <c r="JVM2391" s="467"/>
      <c r="JVN2391" s="467"/>
      <c r="JVO2391" s="467"/>
      <c r="JVP2391" s="467"/>
      <c r="JVQ2391" s="467"/>
      <c r="JVR2391" s="467"/>
      <c r="JVS2391" s="467"/>
      <c r="JVT2391" s="467"/>
      <c r="JVU2391" s="467"/>
      <c r="JVV2391" s="467"/>
      <c r="JVW2391" s="467"/>
      <c r="JVX2391" s="1055"/>
      <c r="JVY2391" s="695"/>
      <c r="JVZ2391" s="696"/>
      <c r="JWA2391" s="696"/>
      <c r="JWB2391" s="697"/>
      <c r="JWC2391" s="697"/>
      <c r="JWD2391" s="473"/>
      <c r="JWE2391" s="470"/>
      <c r="JWF2391" s="470"/>
      <c r="JWG2391" s="470"/>
      <c r="JWH2391" s="677"/>
      <c r="JWI2391" s="470"/>
      <c r="JWJ2391" s="467"/>
      <c r="JWK2391" s="559"/>
      <c r="JWL2391" s="467"/>
      <c r="JWM2391" s="467"/>
      <c r="JWN2391" s="467"/>
      <c r="JWO2391" s="467"/>
      <c r="JWP2391" s="467"/>
      <c r="JWQ2391" s="467"/>
      <c r="JWR2391" s="467"/>
      <c r="JWS2391" s="467"/>
      <c r="JWT2391" s="467"/>
      <c r="JWU2391" s="467"/>
      <c r="JWV2391" s="467"/>
      <c r="JWW2391" s="467"/>
      <c r="JWX2391" s="467"/>
      <c r="JWY2391" s="467"/>
      <c r="JWZ2391" s="467"/>
      <c r="JXA2391" s="467"/>
      <c r="JXB2391" s="467"/>
      <c r="JXC2391" s="467"/>
      <c r="JXD2391" s="467"/>
      <c r="JXE2391" s="467"/>
      <c r="JXF2391" s="467"/>
      <c r="JXG2391" s="467"/>
      <c r="JXH2391" s="1055"/>
      <c r="JXI2391" s="695"/>
      <c r="JXJ2391" s="696"/>
      <c r="JXK2391" s="696"/>
      <c r="JXL2391" s="697"/>
      <c r="JXM2391" s="697"/>
      <c r="JXN2391" s="473"/>
      <c r="JXO2391" s="470"/>
      <c r="JXP2391" s="470"/>
      <c r="JXQ2391" s="470"/>
      <c r="JXR2391" s="677"/>
      <c r="JXS2391" s="470"/>
      <c r="JXT2391" s="467"/>
      <c r="JXU2391" s="559"/>
      <c r="JXV2391" s="467"/>
      <c r="JXW2391" s="467"/>
      <c r="JXX2391" s="467"/>
      <c r="JXY2391" s="467"/>
      <c r="JXZ2391" s="467"/>
      <c r="JYA2391" s="467"/>
      <c r="JYB2391" s="467"/>
      <c r="JYC2391" s="467"/>
      <c r="JYD2391" s="467"/>
      <c r="JYE2391" s="467"/>
      <c r="JYF2391" s="467"/>
      <c r="JYG2391" s="467"/>
      <c r="JYH2391" s="467"/>
      <c r="JYI2391" s="467"/>
      <c r="JYJ2391" s="467"/>
      <c r="JYK2391" s="467"/>
      <c r="JYL2391" s="467"/>
      <c r="JYM2391" s="467"/>
      <c r="JYN2391" s="467"/>
      <c r="JYO2391" s="467"/>
      <c r="JYP2391" s="467"/>
      <c r="JYQ2391" s="467"/>
      <c r="JYR2391" s="1055"/>
      <c r="JYS2391" s="695"/>
      <c r="JYT2391" s="696"/>
      <c r="JYU2391" s="696"/>
      <c r="JYV2391" s="697"/>
      <c r="JYW2391" s="697"/>
      <c r="JYX2391" s="473"/>
      <c r="JYY2391" s="470"/>
      <c r="JYZ2391" s="470"/>
      <c r="JZA2391" s="470"/>
      <c r="JZB2391" s="677"/>
      <c r="JZC2391" s="470"/>
      <c r="JZD2391" s="467"/>
      <c r="JZE2391" s="559"/>
      <c r="JZF2391" s="467"/>
      <c r="JZG2391" s="467"/>
      <c r="JZH2391" s="467"/>
      <c r="JZI2391" s="467"/>
      <c r="JZJ2391" s="467"/>
      <c r="JZK2391" s="467"/>
      <c r="JZL2391" s="467"/>
      <c r="JZM2391" s="467"/>
      <c r="JZN2391" s="467"/>
      <c r="JZO2391" s="467"/>
      <c r="JZP2391" s="467"/>
      <c r="JZQ2391" s="467"/>
      <c r="JZR2391" s="467"/>
      <c r="JZS2391" s="467"/>
      <c r="JZT2391" s="467"/>
      <c r="JZU2391" s="467"/>
      <c r="JZV2391" s="467"/>
      <c r="JZW2391" s="467"/>
      <c r="JZX2391" s="467"/>
      <c r="JZY2391" s="467"/>
      <c r="JZZ2391" s="467"/>
      <c r="KAA2391" s="467"/>
      <c r="KAB2391" s="1055"/>
      <c r="KAC2391" s="695"/>
      <c r="KAD2391" s="696"/>
      <c r="KAE2391" s="696"/>
      <c r="KAF2391" s="697"/>
      <c r="KAG2391" s="697"/>
      <c r="KAH2391" s="473"/>
      <c r="KAI2391" s="470"/>
      <c r="KAJ2391" s="470"/>
      <c r="KAK2391" s="470"/>
      <c r="KAL2391" s="677"/>
      <c r="KAM2391" s="470"/>
      <c r="KAN2391" s="467"/>
      <c r="KAO2391" s="559"/>
      <c r="KAP2391" s="467"/>
      <c r="KAQ2391" s="467"/>
      <c r="KAR2391" s="467"/>
      <c r="KAS2391" s="467"/>
      <c r="KAT2391" s="467"/>
      <c r="KAU2391" s="467"/>
      <c r="KAV2391" s="467"/>
      <c r="KAW2391" s="467"/>
      <c r="KAX2391" s="467"/>
      <c r="KAY2391" s="467"/>
      <c r="KAZ2391" s="467"/>
      <c r="KBA2391" s="467"/>
      <c r="KBB2391" s="467"/>
      <c r="KBC2391" s="467"/>
      <c r="KBD2391" s="467"/>
      <c r="KBE2391" s="467"/>
      <c r="KBF2391" s="467"/>
      <c r="KBG2391" s="467"/>
      <c r="KBH2391" s="467"/>
      <c r="KBI2391" s="467"/>
      <c r="KBJ2391" s="467"/>
      <c r="KBK2391" s="467"/>
      <c r="KBL2391" s="1055"/>
      <c r="KBM2391" s="695"/>
      <c r="KBN2391" s="696"/>
      <c r="KBO2391" s="696"/>
      <c r="KBP2391" s="697"/>
      <c r="KBQ2391" s="697"/>
      <c r="KBR2391" s="473"/>
      <c r="KBS2391" s="470"/>
      <c r="KBT2391" s="470"/>
      <c r="KBU2391" s="470"/>
      <c r="KBV2391" s="677"/>
      <c r="KBW2391" s="470"/>
      <c r="KBX2391" s="467"/>
      <c r="KBY2391" s="559"/>
      <c r="KBZ2391" s="467"/>
      <c r="KCA2391" s="467"/>
      <c r="KCB2391" s="467"/>
      <c r="KCC2391" s="467"/>
      <c r="KCD2391" s="467"/>
      <c r="KCE2391" s="467"/>
      <c r="KCF2391" s="467"/>
      <c r="KCG2391" s="467"/>
      <c r="KCH2391" s="467"/>
      <c r="KCI2391" s="467"/>
      <c r="KCJ2391" s="467"/>
      <c r="KCK2391" s="467"/>
      <c r="KCL2391" s="467"/>
      <c r="KCM2391" s="467"/>
      <c r="KCN2391" s="467"/>
      <c r="KCO2391" s="467"/>
      <c r="KCP2391" s="467"/>
      <c r="KCQ2391" s="467"/>
      <c r="KCR2391" s="467"/>
      <c r="KCS2391" s="467"/>
      <c r="KCT2391" s="467"/>
      <c r="KCU2391" s="467"/>
      <c r="KCV2391" s="1055"/>
      <c r="KCW2391" s="695"/>
      <c r="KCX2391" s="696"/>
      <c r="KCY2391" s="696"/>
      <c r="KCZ2391" s="697"/>
      <c r="KDA2391" s="697"/>
      <c r="KDB2391" s="473"/>
      <c r="KDC2391" s="470"/>
      <c r="KDD2391" s="470"/>
      <c r="KDE2391" s="470"/>
      <c r="KDF2391" s="677"/>
      <c r="KDG2391" s="470"/>
      <c r="KDH2391" s="467"/>
      <c r="KDI2391" s="559"/>
      <c r="KDJ2391" s="467"/>
      <c r="KDK2391" s="467"/>
      <c r="KDL2391" s="467"/>
      <c r="KDM2391" s="467"/>
      <c r="KDN2391" s="467"/>
      <c r="KDO2391" s="467"/>
      <c r="KDP2391" s="467"/>
      <c r="KDQ2391" s="467"/>
      <c r="KDR2391" s="467"/>
      <c r="KDS2391" s="467"/>
      <c r="KDT2391" s="467"/>
      <c r="KDU2391" s="467"/>
      <c r="KDV2391" s="467"/>
      <c r="KDW2391" s="467"/>
      <c r="KDX2391" s="467"/>
      <c r="KDY2391" s="467"/>
      <c r="KDZ2391" s="467"/>
      <c r="KEA2391" s="467"/>
      <c r="KEB2391" s="467"/>
      <c r="KEC2391" s="467"/>
      <c r="KED2391" s="467"/>
      <c r="KEE2391" s="467"/>
      <c r="KEF2391" s="1055"/>
      <c r="KEG2391" s="695"/>
      <c r="KEH2391" s="696"/>
      <c r="KEI2391" s="696"/>
      <c r="KEJ2391" s="697"/>
      <c r="KEK2391" s="697"/>
      <c r="KEL2391" s="473"/>
      <c r="KEM2391" s="470"/>
      <c r="KEN2391" s="470"/>
      <c r="KEO2391" s="470"/>
      <c r="KEP2391" s="677"/>
      <c r="KEQ2391" s="470"/>
      <c r="KER2391" s="467"/>
      <c r="KES2391" s="559"/>
      <c r="KET2391" s="467"/>
      <c r="KEU2391" s="467"/>
      <c r="KEV2391" s="467"/>
      <c r="KEW2391" s="467"/>
      <c r="KEX2391" s="467"/>
      <c r="KEY2391" s="467"/>
      <c r="KEZ2391" s="467"/>
      <c r="KFA2391" s="467"/>
      <c r="KFB2391" s="467"/>
      <c r="KFC2391" s="467"/>
      <c r="KFD2391" s="467"/>
      <c r="KFE2391" s="467"/>
      <c r="KFF2391" s="467"/>
      <c r="KFG2391" s="467"/>
      <c r="KFH2391" s="467"/>
      <c r="KFI2391" s="467"/>
      <c r="KFJ2391" s="467"/>
      <c r="KFK2391" s="467"/>
      <c r="KFL2391" s="467"/>
      <c r="KFM2391" s="467"/>
      <c r="KFN2391" s="467"/>
      <c r="KFO2391" s="467"/>
      <c r="KFP2391" s="1055"/>
      <c r="KFQ2391" s="695"/>
      <c r="KFR2391" s="696"/>
      <c r="KFS2391" s="696"/>
      <c r="KFT2391" s="697"/>
      <c r="KFU2391" s="697"/>
      <c r="KFV2391" s="473"/>
      <c r="KFW2391" s="470"/>
      <c r="KFX2391" s="470"/>
      <c r="KFY2391" s="470"/>
      <c r="KFZ2391" s="677"/>
      <c r="KGA2391" s="470"/>
      <c r="KGB2391" s="467"/>
      <c r="KGC2391" s="559"/>
      <c r="KGD2391" s="467"/>
      <c r="KGE2391" s="467"/>
      <c r="KGF2391" s="467"/>
      <c r="KGG2391" s="467"/>
      <c r="KGH2391" s="467"/>
      <c r="KGI2391" s="467"/>
      <c r="KGJ2391" s="467"/>
      <c r="KGK2391" s="467"/>
      <c r="KGL2391" s="467"/>
      <c r="KGM2391" s="467"/>
      <c r="KGN2391" s="467"/>
      <c r="KGO2391" s="467"/>
      <c r="KGP2391" s="467"/>
      <c r="KGQ2391" s="467"/>
      <c r="KGR2391" s="467"/>
      <c r="KGS2391" s="467"/>
      <c r="KGT2391" s="467"/>
      <c r="KGU2391" s="467"/>
      <c r="KGV2391" s="467"/>
      <c r="KGW2391" s="467"/>
      <c r="KGX2391" s="467"/>
      <c r="KGY2391" s="467"/>
      <c r="KGZ2391" s="1055"/>
      <c r="KHA2391" s="695"/>
      <c r="KHB2391" s="696"/>
      <c r="KHC2391" s="696"/>
      <c r="KHD2391" s="697"/>
      <c r="KHE2391" s="697"/>
      <c r="KHF2391" s="473"/>
      <c r="KHG2391" s="470"/>
      <c r="KHH2391" s="470"/>
      <c r="KHI2391" s="470"/>
      <c r="KHJ2391" s="677"/>
      <c r="KHK2391" s="470"/>
      <c r="KHL2391" s="467"/>
      <c r="KHM2391" s="559"/>
      <c r="KHN2391" s="467"/>
      <c r="KHO2391" s="467"/>
      <c r="KHP2391" s="467"/>
      <c r="KHQ2391" s="467"/>
      <c r="KHR2391" s="467"/>
      <c r="KHS2391" s="467"/>
      <c r="KHT2391" s="467"/>
      <c r="KHU2391" s="467"/>
      <c r="KHV2391" s="467"/>
      <c r="KHW2391" s="467"/>
      <c r="KHX2391" s="467"/>
      <c r="KHY2391" s="467"/>
      <c r="KHZ2391" s="467"/>
      <c r="KIA2391" s="467"/>
      <c r="KIB2391" s="467"/>
      <c r="KIC2391" s="467"/>
      <c r="KID2391" s="467"/>
      <c r="KIE2391" s="467"/>
      <c r="KIF2391" s="467"/>
      <c r="KIG2391" s="467"/>
      <c r="KIH2391" s="467"/>
      <c r="KII2391" s="467"/>
      <c r="KIJ2391" s="1055"/>
      <c r="KIK2391" s="695"/>
      <c r="KIL2391" s="696"/>
      <c r="KIM2391" s="696"/>
      <c r="KIN2391" s="697"/>
      <c r="KIO2391" s="697"/>
      <c r="KIP2391" s="473"/>
      <c r="KIQ2391" s="470"/>
      <c r="KIR2391" s="470"/>
      <c r="KIS2391" s="470"/>
      <c r="KIT2391" s="677"/>
      <c r="KIU2391" s="470"/>
      <c r="KIV2391" s="467"/>
      <c r="KIW2391" s="559"/>
      <c r="KIX2391" s="467"/>
      <c r="KIY2391" s="467"/>
      <c r="KIZ2391" s="467"/>
      <c r="KJA2391" s="467"/>
      <c r="KJB2391" s="467"/>
      <c r="KJC2391" s="467"/>
      <c r="KJD2391" s="467"/>
      <c r="KJE2391" s="467"/>
      <c r="KJF2391" s="467"/>
      <c r="KJG2391" s="467"/>
      <c r="KJH2391" s="467"/>
      <c r="KJI2391" s="467"/>
      <c r="KJJ2391" s="467"/>
      <c r="KJK2391" s="467"/>
      <c r="KJL2391" s="467"/>
      <c r="KJM2391" s="467"/>
      <c r="KJN2391" s="467"/>
      <c r="KJO2391" s="467"/>
      <c r="KJP2391" s="467"/>
      <c r="KJQ2391" s="467"/>
      <c r="KJR2391" s="467"/>
      <c r="KJS2391" s="467"/>
      <c r="KJT2391" s="1055"/>
      <c r="KJU2391" s="695"/>
      <c r="KJV2391" s="696"/>
      <c r="KJW2391" s="696"/>
      <c r="KJX2391" s="697"/>
      <c r="KJY2391" s="697"/>
      <c r="KJZ2391" s="473"/>
      <c r="KKA2391" s="470"/>
      <c r="KKB2391" s="470"/>
      <c r="KKC2391" s="470"/>
      <c r="KKD2391" s="677"/>
      <c r="KKE2391" s="470"/>
      <c r="KKF2391" s="467"/>
      <c r="KKG2391" s="559"/>
      <c r="KKH2391" s="467"/>
      <c r="KKI2391" s="467"/>
      <c r="KKJ2391" s="467"/>
      <c r="KKK2391" s="467"/>
      <c r="KKL2391" s="467"/>
      <c r="KKM2391" s="467"/>
      <c r="KKN2391" s="467"/>
      <c r="KKO2391" s="467"/>
      <c r="KKP2391" s="467"/>
      <c r="KKQ2391" s="467"/>
      <c r="KKR2391" s="467"/>
      <c r="KKS2391" s="467"/>
      <c r="KKT2391" s="467"/>
      <c r="KKU2391" s="467"/>
      <c r="KKV2391" s="467"/>
      <c r="KKW2391" s="467"/>
      <c r="KKX2391" s="467"/>
      <c r="KKY2391" s="467"/>
      <c r="KKZ2391" s="467"/>
      <c r="KLA2391" s="467"/>
      <c r="KLB2391" s="467"/>
      <c r="KLC2391" s="467"/>
      <c r="KLD2391" s="1055"/>
      <c r="KLE2391" s="695"/>
      <c r="KLF2391" s="696"/>
      <c r="KLG2391" s="696"/>
      <c r="KLH2391" s="697"/>
      <c r="KLI2391" s="697"/>
      <c r="KLJ2391" s="473"/>
      <c r="KLK2391" s="470"/>
      <c r="KLL2391" s="470"/>
      <c r="KLM2391" s="470"/>
      <c r="KLN2391" s="677"/>
      <c r="KLO2391" s="470"/>
      <c r="KLP2391" s="467"/>
      <c r="KLQ2391" s="559"/>
      <c r="KLR2391" s="467"/>
      <c r="KLS2391" s="467"/>
      <c r="KLT2391" s="467"/>
      <c r="KLU2391" s="467"/>
      <c r="KLV2391" s="467"/>
      <c r="KLW2391" s="467"/>
      <c r="KLX2391" s="467"/>
      <c r="KLY2391" s="467"/>
      <c r="KLZ2391" s="467"/>
      <c r="KMA2391" s="467"/>
      <c r="KMB2391" s="467"/>
      <c r="KMC2391" s="467"/>
      <c r="KMD2391" s="467"/>
      <c r="KME2391" s="467"/>
      <c r="KMF2391" s="467"/>
      <c r="KMG2391" s="467"/>
      <c r="KMH2391" s="467"/>
      <c r="KMI2391" s="467"/>
      <c r="KMJ2391" s="467"/>
      <c r="KMK2391" s="467"/>
      <c r="KML2391" s="467"/>
      <c r="KMM2391" s="467"/>
      <c r="KMN2391" s="1055"/>
      <c r="KMO2391" s="695"/>
      <c r="KMP2391" s="696"/>
      <c r="KMQ2391" s="696"/>
      <c r="KMR2391" s="697"/>
      <c r="KMS2391" s="697"/>
      <c r="KMT2391" s="473"/>
      <c r="KMU2391" s="470"/>
      <c r="KMV2391" s="470"/>
      <c r="KMW2391" s="470"/>
      <c r="KMX2391" s="677"/>
      <c r="KMY2391" s="470"/>
      <c r="KMZ2391" s="467"/>
      <c r="KNA2391" s="559"/>
      <c r="KNB2391" s="467"/>
      <c r="KNC2391" s="467"/>
      <c r="KND2391" s="467"/>
      <c r="KNE2391" s="467"/>
      <c r="KNF2391" s="467"/>
      <c r="KNG2391" s="467"/>
      <c r="KNH2391" s="467"/>
      <c r="KNI2391" s="467"/>
      <c r="KNJ2391" s="467"/>
      <c r="KNK2391" s="467"/>
      <c r="KNL2391" s="467"/>
      <c r="KNM2391" s="467"/>
      <c r="KNN2391" s="467"/>
      <c r="KNO2391" s="467"/>
      <c r="KNP2391" s="467"/>
      <c r="KNQ2391" s="467"/>
      <c r="KNR2391" s="467"/>
      <c r="KNS2391" s="467"/>
      <c r="KNT2391" s="467"/>
      <c r="KNU2391" s="467"/>
      <c r="KNV2391" s="467"/>
      <c r="KNW2391" s="467"/>
      <c r="KNX2391" s="1055"/>
      <c r="KNY2391" s="695"/>
      <c r="KNZ2391" s="696"/>
      <c r="KOA2391" s="696"/>
      <c r="KOB2391" s="697"/>
      <c r="KOC2391" s="697"/>
      <c r="KOD2391" s="473"/>
      <c r="KOE2391" s="470"/>
      <c r="KOF2391" s="470"/>
      <c r="KOG2391" s="470"/>
      <c r="KOH2391" s="677"/>
      <c r="KOI2391" s="470"/>
      <c r="KOJ2391" s="467"/>
      <c r="KOK2391" s="559"/>
      <c r="KOL2391" s="467"/>
      <c r="KOM2391" s="467"/>
      <c r="KON2391" s="467"/>
      <c r="KOO2391" s="467"/>
      <c r="KOP2391" s="467"/>
      <c r="KOQ2391" s="467"/>
      <c r="KOR2391" s="467"/>
      <c r="KOS2391" s="467"/>
      <c r="KOT2391" s="467"/>
      <c r="KOU2391" s="467"/>
      <c r="KOV2391" s="467"/>
      <c r="KOW2391" s="467"/>
      <c r="KOX2391" s="467"/>
      <c r="KOY2391" s="467"/>
      <c r="KOZ2391" s="467"/>
      <c r="KPA2391" s="467"/>
      <c r="KPB2391" s="467"/>
      <c r="KPC2391" s="467"/>
      <c r="KPD2391" s="467"/>
      <c r="KPE2391" s="467"/>
      <c r="KPF2391" s="467"/>
      <c r="KPG2391" s="467"/>
      <c r="KPH2391" s="1055"/>
      <c r="KPI2391" s="695"/>
      <c r="KPJ2391" s="696"/>
      <c r="KPK2391" s="696"/>
      <c r="KPL2391" s="697"/>
      <c r="KPM2391" s="697"/>
      <c r="KPN2391" s="473"/>
      <c r="KPO2391" s="470"/>
      <c r="KPP2391" s="470"/>
      <c r="KPQ2391" s="470"/>
      <c r="KPR2391" s="677"/>
      <c r="KPS2391" s="470"/>
      <c r="KPT2391" s="467"/>
      <c r="KPU2391" s="559"/>
      <c r="KPV2391" s="467"/>
      <c r="KPW2391" s="467"/>
      <c r="KPX2391" s="467"/>
      <c r="KPY2391" s="467"/>
      <c r="KPZ2391" s="467"/>
      <c r="KQA2391" s="467"/>
      <c r="KQB2391" s="467"/>
      <c r="KQC2391" s="467"/>
      <c r="KQD2391" s="467"/>
      <c r="KQE2391" s="467"/>
      <c r="KQF2391" s="467"/>
      <c r="KQG2391" s="467"/>
      <c r="KQH2391" s="467"/>
      <c r="KQI2391" s="467"/>
      <c r="KQJ2391" s="467"/>
      <c r="KQK2391" s="467"/>
      <c r="KQL2391" s="467"/>
      <c r="KQM2391" s="467"/>
      <c r="KQN2391" s="467"/>
      <c r="KQO2391" s="467"/>
      <c r="KQP2391" s="467"/>
      <c r="KQQ2391" s="467"/>
      <c r="KQR2391" s="1055"/>
      <c r="KQS2391" s="695"/>
      <c r="KQT2391" s="696"/>
      <c r="KQU2391" s="696"/>
      <c r="KQV2391" s="697"/>
      <c r="KQW2391" s="697"/>
      <c r="KQX2391" s="473"/>
      <c r="KQY2391" s="470"/>
      <c r="KQZ2391" s="470"/>
      <c r="KRA2391" s="470"/>
      <c r="KRB2391" s="677"/>
      <c r="KRC2391" s="470"/>
      <c r="KRD2391" s="467"/>
      <c r="KRE2391" s="559"/>
      <c r="KRF2391" s="467"/>
      <c r="KRG2391" s="467"/>
      <c r="KRH2391" s="467"/>
      <c r="KRI2391" s="467"/>
      <c r="KRJ2391" s="467"/>
      <c r="KRK2391" s="467"/>
      <c r="KRL2391" s="467"/>
      <c r="KRM2391" s="467"/>
      <c r="KRN2391" s="467"/>
      <c r="KRO2391" s="467"/>
      <c r="KRP2391" s="467"/>
      <c r="KRQ2391" s="467"/>
      <c r="KRR2391" s="467"/>
      <c r="KRS2391" s="467"/>
      <c r="KRT2391" s="467"/>
      <c r="KRU2391" s="467"/>
      <c r="KRV2391" s="467"/>
      <c r="KRW2391" s="467"/>
      <c r="KRX2391" s="467"/>
      <c r="KRY2391" s="467"/>
      <c r="KRZ2391" s="467"/>
      <c r="KSA2391" s="467"/>
      <c r="KSB2391" s="1055"/>
      <c r="KSC2391" s="695"/>
      <c r="KSD2391" s="696"/>
      <c r="KSE2391" s="696"/>
      <c r="KSF2391" s="697"/>
      <c r="KSG2391" s="697"/>
      <c r="KSH2391" s="473"/>
      <c r="KSI2391" s="470"/>
      <c r="KSJ2391" s="470"/>
      <c r="KSK2391" s="470"/>
      <c r="KSL2391" s="677"/>
      <c r="KSM2391" s="470"/>
      <c r="KSN2391" s="467"/>
      <c r="KSO2391" s="559"/>
      <c r="KSP2391" s="467"/>
      <c r="KSQ2391" s="467"/>
      <c r="KSR2391" s="467"/>
      <c r="KSS2391" s="467"/>
      <c r="KST2391" s="467"/>
      <c r="KSU2391" s="467"/>
      <c r="KSV2391" s="467"/>
      <c r="KSW2391" s="467"/>
      <c r="KSX2391" s="467"/>
      <c r="KSY2391" s="467"/>
      <c r="KSZ2391" s="467"/>
      <c r="KTA2391" s="467"/>
      <c r="KTB2391" s="467"/>
      <c r="KTC2391" s="467"/>
      <c r="KTD2391" s="467"/>
      <c r="KTE2391" s="467"/>
      <c r="KTF2391" s="467"/>
      <c r="KTG2391" s="467"/>
      <c r="KTH2391" s="467"/>
      <c r="KTI2391" s="467"/>
      <c r="KTJ2391" s="467"/>
      <c r="KTK2391" s="467"/>
      <c r="KTL2391" s="1055"/>
      <c r="KTM2391" s="695"/>
      <c r="KTN2391" s="696"/>
      <c r="KTO2391" s="696"/>
      <c r="KTP2391" s="697"/>
      <c r="KTQ2391" s="697"/>
      <c r="KTR2391" s="473"/>
      <c r="KTS2391" s="470"/>
      <c r="KTT2391" s="470"/>
      <c r="KTU2391" s="470"/>
      <c r="KTV2391" s="677"/>
      <c r="KTW2391" s="470"/>
      <c r="KTX2391" s="467"/>
      <c r="KTY2391" s="559"/>
      <c r="KTZ2391" s="467"/>
      <c r="KUA2391" s="467"/>
      <c r="KUB2391" s="467"/>
      <c r="KUC2391" s="467"/>
      <c r="KUD2391" s="467"/>
      <c r="KUE2391" s="467"/>
      <c r="KUF2391" s="467"/>
      <c r="KUG2391" s="467"/>
      <c r="KUH2391" s="467"/>
      <c r="KUI2391" s="467"/>
      <c r="KUJ2391" s="467"/>
      <c r="KUK2391" s="467"/>
      <c r="KUL2391" s="467"/>
      <c r="KUM2391" s="467"/>
      <c r="KUN2391" s="467"/>
      <c r="KUO2391" s="467"/>
      <c r="KUP2391" s="467"/>
      <c r="KUQ2391" s="467"/>
      <c r="KUR2391" s="467"/>
      <c r="KUS2391" s="467"/>
      <c r="KUT2391" s="467"/>
      <c r="KUU2391" s="467"/>
      <c r="KUV2391" s="1055"/>
      <c r="KUW2391" s="695"/>
      <c r="KUX2391" s="696"/>
      <c r="KUY2391" s="696"/>
      <c r="KUZ2391" s="697"/>
      <c r="KVA2391" s="697"/>
      <c r="KVB2391" s="473"/>
      <c r="KVC2391" s="470"/>
      <c r="KVD2391" s="470"/>
      <c r="KVE2391" s="470"/>
      <c r="KVF2391" s="677"/>
      <c r="KVG2391" s="470"/>
      <c r="KVH2391" s="467"/>
      <c r="KVI2391" s="559"/>
      <c r="KVJ2391" s="467"/>
      <c r="KVK2391" s="467"/>
      <c r="KVL2391" s="467"/>
      <c r="KVM2391" s="467"/>
      <c r="KVN2391" s="467"/>
      <c r="KVO2391" s="467"/>
      <c r="KVP2391" s="467"/>
      <c r="KVQ2391" s="467"/>
      <c r="KVR2391" s="467"/>
      <c r="KVS2391" s="467"/>
      <c r="KVT2391" s="467"/>
      <c r="KVU2391" s="467"/>
      <c r="KVV2391" s="467"/>
      <c r="KVW2391" s="467"/>
      <c r="KVX2391" s="467"/>
      <c r="KVY2391" s="467"/>
      <c r="KVZ2391" s="467"/>
      <c r="KWA2391" s="467"/>
      <c r="KWB2391" s="467"/>
      <c r="KWC2391" s="467"/>
      <c r="KWD2391" s="467"/>
      <c r="KWE2391" s="467"/>
      <c r="KWF2391" s="1055"/>
      <c r="KWG2391" s="695"/>
      <c r="KWH2391" s="696"/>
      <c r="KWI2391" s="696"/>
      <c r="KWJ2391" s="697"/>
      <c r="KWK2391" s="697"/>
      <c r="KWL2391" s="473"/>
      <c r="KWM2391" s="470"/>
      <c r="KWN2391" s="470"/>
      <c r="KWO2391" s="470"/>
      <c r="KWP2391" s="677"/>
      <c r="KWQ2391" s="470"/>
      <c r="KWR2391" s="467"/>
      <c r="KWS2391" s="559"/>
      <c r="KWT2391" s="467"/>
      <c r="KWU2391" s="467"/>
      <c r="KWV2391" s="467"/>
      <c r="KWW2391" s="467"/>
      <c r="KWX2391" s="467"/>
      <c r="KWY2391" s="467"/>
      <c r="KWZ2391" s="467"/>
      <c r="KXA2391" s="467"/>
      <c r="KXB2391" s="467"/>
      <c r="KXC2391" s="467"/>
      <c r="KXD2391" s="467"/>
      <c r="KXE2391" s="467"/>
      <c r="KXF2391" s="467"/>
      <c r="KXG2391" s="467"/>
      <c r="KXH2391" s="467"/>
      <c r="KXI2391" s="467"/>
      <c r="KXJ2391" s="467"/>
      <c r="KXK2391" s="467"/>
      <c r="KXL2391" s="467"/>
      <c r="KXM2391" s="467"/>
      <c r="KXN2391" s="467"/>
      <c r="KXO2391" s="467"/>
      <c r="KXP2391" s="1055"/>
      <c r="KXQ2391" s="695"/>
      <c r="KXR2391" s="696"/>
      <c r="KXS2391" s="696"/>
      <c r="KXT2391" s="697"/>
      <c r="KXU2391" s="697"/>
      <c r="KXV2391" s="473"/>
      <c r="KXW2391" s="470"/>
      <c r="KXX2391" s="470"/>
      <c r="KXY2391" s="470"/>
      <c r="KXZ2391" s="677"/>
      <c r="KYA2391" s="470"/>
      <c r="KYB2391" s="467"/>
      <c r="KYC2391" s="559"/>
      <c r="KYD2391" s="467"/>
      <c r="KYE2391" s="467"/>
      <c r="KYF2391" s="467"/>
      <c r="KYG2391" s="467"/>
      <c r="KYH2391" s="467"/>
      <c r="KYI2391" s="467"/>
      <c r="KYJ2391" s="467"/>
      <c r="KYK2391" s="467"/>
      <c r="KYL2391" s="467"/>
      <c r="KYM2391" s="467"/>
      <c r="KYN2391" s="467"/>
      <c r="KYO2391" s="467"/>
      <c r="KYP2391" s="467"/>
      <c r="KYQ2391" s="467"/>
      <c r="KYR2391" s="467"/>
      <c r="KYS2391" s="467"/>
      <c r="KYT2391" s="467"/>
      <c r="KYU2391" s="467"/>
      <c r="KYV2391" s="467"/>
      <c r="KYW2391" s="467"/>
      <c r="KYX2391" s="467"/>
      <c r="KYY2391" s="467"/>
      <c r="KYZ2391" s="1055"/>
      <c r="KZA2391" s="695"/>
      <c r="KZB2391" s="696"/>
      <c r="KZC2391" s="696"/>
      <c r="KZD2391" s="697"/>
      <c r="KZE2391" s="697"/>
      <c r="KZF2391" s="473"/>
      <c r="KZG2391" s="470"/>
      <c r="KZH2391" s="470"/>
      <c r="KZI2391" s="470"/>
      <c r="KZJ2391" s="677"/>
      <c r="KZK2391" s="470"/>
      <c r="KZL2391" s="467"/>
      <c r="KZM2391" s="559"/>
      <c r="KZN2391" s="467"/>
      <c r="KZO2391" s="467"/>
      <c r="KZP2391" s="467"/>
      <c r="KZQ2391" s="467"/>
      <c r="KZR2391" s="467"/>
      <c r="KZS2391" s="467"/>
      <c r="KZT2391" s="467"/>
      <c r="KZU2391" s="467"/>
      <c r="KZV2391" s="467"/>
      <c r="KZW2391" s="467"/>
      <c r="KZX2391" s="467"/>
      <c r="KZY2391" s="467"/>
      <c r="KZZ2391" s="467"/>
      <c r="LAA2391" s="467"/>
      <c r="LAB2391" s="467"/>
      <c r="LAC2391" s="467"/>
      <c r="LAD2391" s="467"/>
      <c r="LAE2391" s="467"/>
      <c r="LAF2391" s="467"/>
      <c r="LAG2391" s="467"/>
      <c r="LAH2391" s="467"/>
      <c r="LAI2391" s="467"/>
      <c r="LAJ2391" s="1055"/>
      <c r="LAK2391" s="695"/>
      <c r="LAL2391" s="696"/>
      <c r="LAM2391" s="696"/>
      <c r="LAN2391" s="697"/>
      <c r="LAO2391" s="697"/>
      <c r="LAP2391" s="473"/>
      <c r="LAQ2391" s="470"/>
      <c r="LAR2391" s="470"/>
      <c r="LAS2391" s="470"/>
      <c r="LAT2391" s="677"/>
      <c r="LAU2391" s="470"/>
      <c r="LAV2391" s="467"/>
      <c r="LAW2391" s="559"/>
      <c r="LAX2391" s="467"/>
      <c r="LAY2391" s="467"/>
      <c r="LAZ2391" s="467"/>
      <c r="LBA2391" s="467"/>
      <c r="LBB2391" s="467"/>
      <c r="LBC2391" s="467"/>
      <c r="LBD2391" s="467"/>
      <c r="LBE2391" s="467"/>
      <c r="LBF2391" s="467"/>
      <c r="LBG2391" s="467"/>
      <c r="LBH2391" s="467"/>
      <c r="LBI2391" s="467"/>
      <c r="LBJ2391" s="467"/>
      <c r="LBK2391" s="467"/>
      <c r="LBL2391" s="467"/>
      <c r="LBM2391" s="467"/>
      <c r="LBN2391" s="467"/>
      <c r="LBO2391" s="467"/>
      <c r="LBP2391" s="467"/>
      <c r="LBQ2391" s="467"/>
      <c r="LBR2391" s="467"/>
      <c r="LBS2391" s="467"/>
      <c r="LBT2391" s="1055"/>
      <c r="LBU2391" s="695"/>
      <c r="LBV2391" s="696"/>
      <c r="LBW2391" s="696"/>
      <c r="LBX2391" s="697"/>
      <c r="LBY2391" s="697"/>
      <c r="LBZ2391" s="473"/>
      <c r="LCA2391" s="470"/>
      <c r="LCB2391" s="470"/>
      <c r="LCC2391" s="470"/>
      <c r="LCD2391" s="677"/>
      <c r="LCE2391" s="470"/>
      <c r="LCF2391" s="467"/>
      <c r="LCG2391" s="559"/>
      <c r="LCH2391" s="467"/>
      <c r="LCI2391" s="467"/>
      <c r="LCJ2391" s="467"/>
      <c r="LCK2391" s="467"/>
      <c r="LCL2391" s="467"/>
      <c r="LCM2391" s="467"/>
      <c r="LCN2391" s="467"/>
      <c r="LCO2391" s="467"/>
      <c r="LCP2391" s="467"/>
      <c r="LCQ2391" s="467"/>
      <c r="LCR2391" s="467"/>
      <c r="LCS2391" s="467"/>
      <c r="LCT2391" s="467"/>
      <c r="LCU2391" s="467"/>
      <c r="LCV2391" s="467"/>
      <c r="LCW2391" s="467"/>
      <c r="LCX2391" s="467"/>
      <c r="LCY2391" s="467"/>
      <c r="LCZ2391" s="467"/>
      <c r="LDA2391" s="467"/>
      <c r="LDB2391" s="467"/>
      <c r="LDC2391" s="467"/>
      <c r="LDD2391" s="1055"/>
      <c r="LDE2391" s="695"/>
      <c r="LDF2391" s="696"/>
      <c r="LDG2391" s="696"/>
      <c r="LDH2391" s="697"/>
      <c r="LDI2391" s="697"/>
      <c r="LDJ2391" s="473"/>
      <c r="LDK2391" s="470"/>
      <c r="LDL2391" s="470"/>
      <c r="LDM2391" s="470"/>
      <c r="LDN2391" s="677"/>
      <c r="LDO2391" s="470"/>
      <c r="LDP2391" s="467"/>
      <c r="LDQ2391" s="559"/>
      <c r="LDR2391" s="467"/>
      <c r="LDS2391" s="467"/>
      <c r="LDT2391" s="467"/>
      <c r="LDU2391" s="467"/>
      <c r="LDV2391" s="467"/>
      <c r="LDW2391" s="467"/>
      <c r="LDX2391" s="467"/>
      <c r="LDY2391" s="467"/>
      <c r="LDZ2391" s="467"/>
      <c r="LEA2391" s="467"/>
      <c r="LEB2391" s="467"/>
      <c r="LEC2391" s="467"/>
      <c r="LED2391" s="467"/>
      <c r="LEE2391" s="467"/>
      <c r="LEF2391" s="467"/>
      <c r="LEG2391" s="467"/>
      <c r="LEH2391" s="467"/>
      <c r="LEI2391" s="467"/>
      <c r="LEJ2391" s="467"/>
      <c r="LEK2391" s="467"/>
      <c r="LEL2391" s="467"/>
      <c r="LEM2391" s="467"/>
      <c r="LEN2391" s="1055"/>
      <c r="LEO2391" s="695"/>
      <c r="LEP2391" s="696"/>
      <c r="LEQ2391" s="696"/>
      <c r="LER2391" s="697"/>
      <c r="LES2391" s="697"/>
      <c r="LET2391" s="473"/>
      <c r="LEU2391" s="470"/>
      <c r="LEV2391" s="470"/>
      <c r="LEW2391" s="470"/>
      <c r="LEX2391" s="677"/>
      <c r="LEY2391" s="470"/>
      <c r="LEZ2391" s="467"/>
      <c r="LFA2391" s="559"/>
      <c r="LFB2391" s="467"/>
      <c r="LFC2391" s="467"/>
      <c r="LFD2391" s="467"/>
      <c r="LFE2391" s="467"/>
      <c r="LFF2391" s="467"/>
      <c r="LFG2391" s="467"/>
      <c r="LFH2391" s="467"/>
      <c r="LFI2391" s="467"/>
      <c r="LFJ2391" s="467"/>
      <c r="LFK2391" s="467"/>
      <c r="LFL2391" s="467"/>
      <c r="LFM2391" s="467"/>
      <c r="LFN2391" s="467"/>
      <c r="LFO2391" s="467"/>
      <c r="LFP2391" s="467"/>
      <c r="LFQ2391" s="467"/>
      <c r="LFR2391" s="467"/>
      <c r="LFS2391" s="467"/>
      <c r="LFT2391" s="467"/>
      <c r="LFU2391" s="467"/>
      <c r="LFV2391" s="467"/>
      <c r="LFW2391" s="467"/>
      <c r="LFX2391" s="1055"/>
      <c r="LFY2391" s="695"/>
      <c r="LFZ2391" s="696"/>
      <c r="LGA2391" s="696"/>
      <c r="LGB2391" s="697"/>
      <c r="LGC2391" s="697"/>
      <c r="LGD2391" s="473"/>
      <c r="LGE2391" s="470"/>
      <c r="LGF2391" s="470"/>
      <c r="LGG2391" s="470"/>
      <c r="LGH2391" s="677"/>
      <c r="LGI2391" s="470"/>
      <c r="LGJ2391" s="467"/>
      <c r="LGK2391" s="559"/>
      <c r="LGL2391" s="467"/>
      <c r="LGM2391" s="467"/>
      <c r="LGN2391" s="467"/>
      <c r="LGO2391" s="467"/>
      <c r="LGP2391" s="467"/>
      <c r="LGQ2391" s="467"/>
      <c r="LGR2391" s="467"/>
      <c r="LGS2391" s="467"/>
      <c r="LGT2391" s="467"/>
      <c r="LGU2391" s="467"/>
      <c r="LGV2391" s="467"/>
      <c r="LGW2391" s="467"/>
      <c r="LGX2391" s="467"/>
      <c r="LGY2391" s="467"/>
      <c r="LGZ2391" s="467"/>
      <c r="LHA2391" s="467"/>
      <c r="LHB2391" s="467"/>
      <c r="LHC2391" s="467"/>
      <c r="LHD2391" s="467"/>
      <c r="LHE2391" s="467"/>
      <c r="LHF2391" s="467"/>
      <c r="LHG2391" s="467"/>
      <c r="LHH2391" s="1055"/>
      <c r="LHI2391" s="695"/>
      <c r="LHJ2391" s="696"/>
      <c r="LHK2391" s="696"/>
      <c r="LHL2391" s="697"/>
      <c r="LHM2391" s="697"/>
      <c r="LHN2391" s="473"/>
      <c r="LHO2391" s="470"/>
      <c r="LHP2391" s="470"/>
      <c r="LHQ2391" s="470"/>
      <c r="LHR2391" s="677"/>
      <c r="LHS2391" s="470"/>
      <c r="LHT2391" s="467"/>
      <c r="LHU2391" s="559"/>
      <c r="LHV2391" s="467"/>
      <c r="LHW2391" s="467"/>
      <c r="LHX2391" s="467"/>
      <c r="LHY2391" s="467"/>
      <c r="LHZ2391" s="467"/>
      <c r="LIA2391" s="467"/>
      <c r="LIB2391" s="467"/>
      <c r="LIC2391" s="467"/>
      <c r="LID2391" s="467"/>
      <c r="LIE2391" s="467"/>
      <c r="LIF2391" s="467"/>
      <c r="LIG2391" s="467"/>
      <c r="LIH2391" s="467"/>
      <c r="LII2391" s="467"/>
      <c r="LIJ2391" s="467"/>
      <c r="LIK2391" s="467"/>
      <c r="LIL2391" s="467"/>
      <c r="LIM2391" s="467"/>
      <c r="LIN2391" s="467"/>
      <c r="LIO2391" s="467"/>
      <c r="LIP2391" s="467"/>
      <c r="LIQ2391" s="467"/>
      <c r="LIR2391" s="1055"/>
      <c r="LIS2391" s="695"/>
      <c r="LIT2391" s="696"/>
      <c r="LIU2391" s="696"/>
      <c r="LIV2391" s="697"/>
      <c r="LIW2391" s="697"/>
      <c r="LIX2391" s="473"/>
      <c r="LIY2391" s="470"/>
      <c r="LIZ2391" s="470"/>
      <c r="LJA2391" s="470"/>
      <c r="LJB2391" s="677"/>
      <c r="LJC2391" s="470"/>
      <c r="LJD2391" s="467"/>
      <c r="LJE2391" s="559"/>
      <c r="LJF2391" s="467"/>
      <c r="LJG2391" s="467"/>
      <c r="LJH2391" s="467"/>
      <c r="LJI2391" s="467"/>
      <c r="LJJ2391" s="467"/>
      <c r="LJK2391" s="467"/>
      <c r="LJL2391" s="467"/>
      <c r="LJM2391" s="467"/>
      <c r="LJN2391" s="467"/>
      <c r="LJO2391" s="467"/>
      <c r="LJP2391" s="467"/>
      <c r="LJQ2391" s="467"/>
      <c r="LJR2391" s="467"/>
      <c r="LJS2391" s="467"/>
      <c r="LJT2391" s="467"/>
      <c r="LJU2391" s="467"/>
      <c r="LJV2391" s="467"/>
      <c r="LJW2391" s="467"/>
      <c r="LJX2391" s="467"/>
      <c r="LJY2391" s="467"/>
      <c r="LJZ2391" s="467"/>
      <c r="LKA2391" s="467"/>
      <c r="LKB2391" s="1055"/>
      <c r="LKC2391" s="695"/>
      <c r="LKD2391" s="696"/>
      <c r="LKE2391" s="696"/>
      <c r="LKF2391" s="697"/>
      <c r="LKG2391" s="697"/>
      <c r="LKH2391" s="473"/>
      <c r="LKI2391" s="470"/>
      <c r="LKJ2391" s="470"/>
      <c r="LKK2391" s="470"/>
      <c r="LKL2391" s="677"/>
      <c r="LKM2391" s="470"/>
      <c r="LKN2391" s="467"/>
      <c r="LKO2391" s="559"/>
      <c r="LKP2391" s="467"/>
      <c r="LKQ2391" s="467"/>
      <c r="LKR2391" s="467"/>
      <c r="LKS2391" s="467"/>
      <c r="LKT2391" s="467"/>
      <c r="LKU2391" s="467"/>
      <c r="LKV2391" s="467"/>
      <c r="LKW2391" s="467"/>
      <c r="LKX2391" s="467"/>
      <c r="LKY2391" s="467"/>
      <c r="LKZ2391" s="467"/>
      <c r="LLA2391" s="467"/>
      <c r="LLB2391" s="467"/>
      <c r="LLC2391" s="467"/>
      <c r="LLD2391" s="467"/>
      <c r="LLE2391" s="467"/>
      <c r="LLF2391" s="467"/>
      <c r="LLG2391" s="467"/>
      <c r="LLH2391" s="467"/>
      <c r="LLI2391" s="467"/>
      <c r="LLJ2391" s="467"/>
      <c r="LLK2391" s="467"/>
      <c r="LLL2391" s="1055"/>
      <c r="LLM2391" s="695"/>
      <c r="LLN2391" s="696"/>
      <c r="LLO2391" s="696"/>
      <c r="LLP2391" s="697"/>
      <c r="LLQ2391" s="697"/>
      <c r="LLR2391" s="473"/>
      <c r="LLS2391" s="470"/>
      <c r="LLT2391" s="470"/>
      <c r="LLU2391" s="470"/>
      <c r="LLV2391" s="677"/>
      <c r="LLW2391" s="470"/>
      <c r="LLX2391" s="467"/>
      <c r="LLY2391" s="559"/>
      <c r="LLZ2391" s="467"/>
      <c r="LMA2391" s="467"/>
      <c r="LMB2391" s="467"/>
      <c r="LMC2391" s="467"/>
      <c r="LMD2391" s="467"/>
      <c r="LME2391" s="467"/>
      <c r="LMF2391" s="467"/>
      <c r="LMG2391" s="467"/>
      <c r="LMH2391" s="467"/>
      <c r="LMI2391" s="467"/>
      <c r="LMJ2391" s="467"/>
      <c r="LMK2391" s="467"/>
      <c r="LML2391" s="467"/>
      <c r="LMM2391" s="467"/>
      <c r="LMN2391" s="467"/>
      <c r="LMO2391" s="467"/>
      <c r="LMP2391" s="467"/>
      <c r="LMQ2391" s="467"/>
      <c r="LMR2391" s="467"/>
      <c r="LMS2391" s="467"/>
      <c r="LMT2391" s="467"/>
      <c r="LMU2391" s="467"/>
      <c r="LMV2391" s="1055"/>
      <c r="LMW2391" s="695"/>
      <c r="LMX2391" s="696"/>
      <c r="LMY2391" s="696"/>
      <c r="LMZ2391" s="697"/>
      <c r="LNA2391" s="697"/>
      <c r="LNB2391" s="473"/>
      <c r="LNC2391" s="470"/>
      <c r="LND2391" s="470"/>
      <c r="LNE2391" s="470"/>
      <c r="LNF2391" s="677"/>
      <c r="LNG2391" s="470"/>
      <c r="LNH2391" s="467"/>
      <c r="LNI2391" s="559"/>
      <c r="LNJ2391" s="467"/>
      <c r="LNK2391" s="467"/>
      <c r="LNL2391" s="467"/>
      <c r="LNM2391" s="467"/>
      <c r="LNN2391" s="467"/>
      <c r="LNO2391" s="467"/>
      <c r="LNP2391" s="467"/>
      <c r="LNQ2391" s="467"/>
      <c r="LNR2391" s="467"/>
      <c r="LNS2391" s="467"/>
      <c r="LNT2391" s="467"/>
      <c r="LNU2391" s="467"/>
      <c r="LNV2391" s="467"/>
      <c r="LNW2391" s="467"/>
      <c r="LNX2391" s="467"/>
      <c r="LNY2391" s="467"/>
      <c r="LNZ2391" s="467"/>
      <c r="LOA2391" s="467"/>
      <c r="LOB2391" s="467"/>
      <c r="LOC2391" s="467"/>
      <c r="LOD2391" s="467"/>
      <c r="LOE2391" s="467"/>
      <c r="LOF2391" s="1055"/>
      <c r="LOG2391" s="695"/>
      <c r="LOH2391" s="696"/>
      <c r="LOI2391" s="696"/>
      <c r="LOJ2391" s="697"/>
      <c r="LOK2391" s="697"/>
      <c r="LOL2391" s="473"/>
      <c r="LOM2391" s="470"/>
      <c r="LON2391" s="470"/>
      <c r="LOO2391" s="470"/>
      <c r="LOP2391" s="677"/>
      <c r="LOQ2391" s="470"/>
      <c r="LOR2391" s="467"/>
      <c r="LOS2391" s="559"/>
      <c r="LOT2391" s="467"/>
      <c r="LOU2391" s="467"/>
      <c r="LOV2391" s="467"/>
      <c r="LOW2391" s="467"/>
      <c r="LOX2391" s="467"/>
      <c r="LOY2391" s="467"/>
      <c r="LOZ2391" s="467"/>
      <c r="LPA2391" s="467"/>
      <c r="LPB2391" s="467"/>
      <c r="LPC2391" s="467"/>
      <c r="LPD2391" s="467"/>
      <c r="LPE2391" s="467"/>
      <c r="LPF2391" s="467"/>
      <c r="LPG2391" s="467"/>
      <c r="LPH2391" s="467"/>
      <c r="LPI2391" s="467"/>
      <c r="LPJ2391" s="467"/>
      <c r="LPK2391" s="467"/>
      <c r="LPL2391" s="467"/>
      <c r="LPM2391" s="467"/>
      <c r="LPN2391" s="467"/>
      <c r="LPO2391" s="467"/>
      <c r="LPP2391" s="1055"/>
      <c r="LPQ2391" s="695"/>
      <c r="LPR2391" s="696"/>
      <c r="LPS2391" s="696"/>
      <c r="LPT2391" s="697"/>
      <c r="LPU2391" s="697"/>
      <c r="LPV2391" s="473"/>
      <c r="LPW2391" s="470"/>
      <c r="LPX2391" s="470"/>
      <c r="LPY2391" s="470"/>
      <c r="LPZ2391" s="677"/>
      <c r="LQA2391" s="470"/>
      <c r="LQB2391" s="467"/>
      <c r="LQC2391" s="559"/>
      <c r="LQD2391" s="467"/>
      <c r="LQE2391" s="467"/>
      <c r="LQF2391" s="467"/>
      <c r="LQG2391" s="467"/>
      <c r="LQH2391" s="467"/>
      <c r="LQI2391" s="467"/>
      <c r="LQJ2391" s="467"/>
      <c r="LQK2391" s="467"/>
      <c r="LQL2391" s="467"/>
      <c r="LQM2391" s="467"/>
      <c r="LQN2391" s="467"/>
      <c r="LQO2391" s="467"/>
      <c r="LQP2391" s="467"/>
      <c r="LQQ2391" s="467"/>
      <c r="LQR2391" s="467"/>
      <c r="LQS2391" s="467"/>
      <c r="LQT2391" s="467"/>
      <c r="LQU2391" s="467"/>
      <c r="LQV2391" s="467"/>
      <c r="LQW2391" s="467"/>
      <c r="LQX2391" s="467"/>
      <c r="LQY2391" s="467"/>
      <c r="LQZ2391" s="1055"/>
      <c r="LRA2391" s="695"/>
      <c r="LRB2391" s="696"/>
      <c r="LRC2391" s="696"/>
      <c r="LRD2391" s="697"/>
      <c r="LRE2391" s="697"/>
      <c r="LRF2391" s="473"/>
      <c r="LRG2391" s="470"/>
      <c r="LRH2391" s="470"/>
      <c r="LRI2391" s="470"/>
      <c r="LRJ2391" s="677"/>
      <c r="LRK2391" s="470"/>
      <c r="LRL2391" s="467"/>
      <c r="LRM2391" s="559"/>
      <c r="LRN2391" s="467"/>
      <c r="LRO2391" s="467"/>
      <c r="LRP2391" s="467"/>
      <c r="LRQ2391" s="467"/>
      <c r="LRR2391" s="467"/>
      <c r="LRS2391" s="467"/>
      <c r="LRT2391" s="467"/>
      <c r="LRU2391" s="467"/>
      <c r="LRV2391" s="467"/>
      <c r="LRW2391" s="467"/>
      <c r="LRX2391" s="467"/>
      <c r="LRY2391" s="467"/>
      <c r="LRZ2391" s="467"/>
      <c r="LSA2391" s="467"/>
      <c r="LSB2391" s="467"/>
      <c r="LSC2391" s="467"/>
      <c r="LSD2391" s="467"/>
      <c r="LSE2391" s="467"/>
      <c r="LSF2391" s="467"/>
      <c r="LSG2391" s="467"/>
      <c r="LSH2391" s="467"/>
      <c r="LSI2391" s="467"/>
      <c r="LSJ2391" s="1055"/>
      <c r="LSK2391" s="695"/>
      <c r="LSL2391" s="696"/>
      <c r="LSM2391" s="696"/>
      <c r="LSN2391" s="697"/>
      <c r="LSO2391" s="697"/>
      <c r="LSP2391" s="473"/>
      <c r="LSQ2391" s="470"/>
      <c r="LSR2391" s="470"/>
      <c r="LSS2391" s="470"/>
      <c r="LST2391" s="677"/>
      <c r="LSU2391" s="470"/>
      <c r="LSV2391" s="467"/>
      <c r="LSW2391" s="559"/>
      <c r="LSX2391" s="467"/>
      <c r="LSY2391" s="467"/>
      <c r="LSZ2391" s="467"/>
      <c r="LTA2391" s="467"/>
      <c r="LTB2391" s="467"/>
      <c r="LTC2391" s="467"/>
      <c r="LTD2391" s="467"/>
      <c r="LTE2391" s="467"/>
      <c r="LTF2391" s="467"/>
      <c r="LTG2391" s="467"/>
      <c r="LTH2391" s="467"/>
      <c r="LTI2391" s="467"/>
      <c r="LTJ2391" s="467"/>
      <c r="LTK2391" s="467"/>
      <c r="LTL2391" s="467"/>
      <c r="LTM2391" s="467"/>
      <c r="LTN2391" s="467"/>
      <c r="LTO2391" s="467"/>
      <c r="LTP2391" s="467"/>
      <c r="LTQ2391" s="467"/>
      <c r="LTR2391" s="467"/>
      <c r="LTS2391" s="467"/>
      <c r="LTT2391" s="1055"/>
      <c r="LTU2391" s="695"/>
      <c r="LTV2391" s="696"/>
      <c r="LTW2391" s="696"/>
      <c r="LTX2391" s="697"/>
      <c r="LTY2391" s="697"/>
      <c r="LTZ2391" s="473"/>
      <c r="LUA2391" s="470"/>
      <c r="LUB2391" s="470"/>
      <c r="LUC2391" s="470"/>
      <c r="LUD2391" s="677"/>
      <c r="LUE2391" s="470"/>
      <c r="LUF2391" s="467"/>
      <c r="LUG2391" s="559"/>
      <c r="LUH2391" s="467"/>
      <c r="LUI2391" s="467"/>
      <c r="LUJ2391" s="467"/>
      <c r="LUK2391" s="467"/>
      <c r="LUL2391" s="467"/>
      <c r="LUM2391" s="467"/>
      <c r="LUN2391" s="467"/>
      <c r="LUO2391" s="467"/>
      <c r="LUP2391" s="467"/>
      <c r="LUQ2391" s="467"/>
      <c r="LUR2391" s="467"/>
      <c r="LUS2391" s="467"/>
      <c r="LUT2391" s="467"/>
      <c r="LUU2391" s="467"/>
      <c r="LUV2391" s="467"/>
      <c r="LUW2391" s="467"/>
      <c r="LUX2391" s="467"/>
      <c r="LUY2391" s="467"/>
      <c r="LUZ2391" s="467"/>
      <c r="LVA2391" s="467"/>
      <c r="LVB2391" s="467"/>
      <c r="LVC2391" s="467"/>
      <c r="LVD2391" s="1055"/>
      <c r="LVE2391" s="695"/>
      <c r="LVF2391" s="696"/>
      <c r="LVG2391" s="696"/>
      <c r="LVH2391" s="697"/>
      <c r="LVI2391" s="697"/>
      <c r="LVJ2391" s="473"/>
      <c r="LVK2391" s="470"/>
      <c r="LVL2391" s="470"/>
      <c r="LVM2391" s="470"/>
      <c r="LVN2391" s="677"/>
      <c r="LVO2391" s="470"/>
      <c r="LVP2391" s="467"/>
      <c r="LVQ2391" s="559"/>
      <c r="LVR2391" s="467"/>
      <c r="LVS2391" s="467"/>
      <c r="LVT2391" s="467"/>
      <c r="LVU2391" s="467"/>
      <c r="LVV2391" s="467"/>
      <c r="LVW2391" s="467"/>
      <c r="LVX2391" s="467"/>
      <c r="LVY2391" s="467"/>
      <c r="LVZ2391" s="467"/>
      <c r="LWA2391" s="467"/>
      <c r="LWB2391" s="467"/>
      <c r="LWC2391" s="467"/>
      <c r="LWD2391" s="467"/>
      <c r="LWE2391" s="467"/>
      <c r="LWF2391" s="467"/>
      <c r="LWG2391" s="467"/>
      <c r="LWH2391" s="467"/>
      <c r="LWI2391" s="467"/>
      <c r="LWJ2391" s="467"/>
      <c r="LWK2391" s="467"/>
      <c r="LWL2391" s="467"/>
      <c r="LWM2391" s="467"/>
      <c r="LWN2391" s="1055"/>
      <c r="LWO2391" s="695"/>
      <c r="LWP2391" s="696"/>
      <c r="LWQ2391" s="696"/>
      <c r="LWR2391" s="697"/>
      <c r="LWS2391" s="697"/>
      <c r="LWT2391" s="473"/>
      <c r="LWU2391" s="470"/>
      <c r="LWV2391" s="470"/>
      <c r="LWW2391" s="470"/>
      <c r="LWX2391" s="677"/>
      <c r="LWY2391" s="470"/>
      <c r="LWZ2391" s="467"/>
      <c r="LXA2391" s="559"/>
      <c r="LXB2391" s="467"/>
      <c r="LXC2391" s="467"/>
      <c r="LXD2391" s="467"/>
      <c r="LXE2391" s="467"/>
      <c r="LXF2391" s="467"/>
      <c r="LXG2391" s="467"/>
      <c r="LXH2391" s="467"/>
      <c r="LXI2391" s="467"/>
      <c r="LXJ2391" s="467"/>
      <c r="LXK2391" s="467"/>
      <c r="LXL2391" s="467"/>
      <c r="LXM2391" s="467"/>
      <c r="LXN2391" s="467"/>
      <c r="LXO2391" s="467"/>
      <c r="LXP2391" s="467"/>
      <c r="LXQ2391" s="467"/>
      <c r="LXR2391" s="467"/>
      <c r="LXS2391" s="467"/>
      <c r="LXT2391" s="467"/>
      <c r="LXU2391" s="467"/>
      <c r="LXV2391" s="467"/>
      <c r="LXW2391" s="467"/>
      <c r="LXX2391" s="1055"/>
      <c r="LXY2391" s="695"/>
      <c r="LXZ2391" s="696"/>
      <c r="LYA2391" s="696"/>
      <c r="LYB2391" s="697"/>
      <c r="LYC2391" s="697"/>
      <c r="LYD2391" s="473"/>
      <c r="LYE2391" s="470"/>
      <c r="LYF2391" s="470"/>
      <c r="LYG2391" s="470"/>
      <c r="LYH2391" s="677"/>
      <c r="LYI2391" s="470"/>
      <c r="LYJ2391" s="467"/>
      <c r="LYK2391" s="559"/>
      <c r="LYL2391" s="467"/>
      <c r="LYM2391" s="467"/>
      <c r="LYN2391" s="467"/>
      <c r="LYO2391" s="467"/>
      <c r="LYP2391" s="467"/>
      <c r="LYQ2391" s="467"/>
      <c r="LYR2391" s="467"/>
      <c r="LYS2391" s="467"/>
      <c r="LYT2391" s="467"/>
      <c r="LYU2391" s="467"/>
      <c r="LYV2391" s="467"/>
      <c r="LYW2391" s="467"/>
      <c r="LYX2391" s="467"/>
      <c r="LYY2391" s="467"/>
      <c r="LYZ2391" s="467"/>
      <c r="LZA2391" s="467"/>
      <c r="LZB2391" s="467"/>
      <c r="LZC2391" s="467"/>
      <c r="LZD2391" s="467"/>
      <c r="LZE2391" s="467"/>
      <c r="LZF2391" s="467"/>
      <c r="LZG2391" s="467"/>
      <c r="LZH2391" s="1055"/>
      <c r="LZI2391" s="695"/>
      <c r="LZJ2391" s="696"/>
      <c r="LZK2391" s="696"/>
      <c r="LZL2391" s="697"/>
      <c r="LZM2391" s="697"/>
      <c r="LZN2391" s="473"/>
      <c r="LZO2391" s="470"/>
      <c r="LZP2391" s="470"/>
      <c r="LZQ2391" s="470"/>
      <c r="LZR2391" s="677"/>
      <c r="LZS2391" s="470"/>
      <c r="LZT2391" s="467"/>
      <c r="LZU2391" s="559"/>
      <c r="LZV2391" s="467"/>
      <c r="LZW2391" s="467"/>
      <c r="LZX2391" s="467"/>
      <c r="LZY2391" s="467"/>
      <c r="LZZ2391" s="467"/>
      <c r="MAA2391" s="467"/>
      <c r="MAB2391" s="467"/>
      <c r="MAC2391" s="467"/>
      <c r="MAD2391" s="467"/>
      <c r="MAE2391" s="467"/>
      <c r="MAF2391" s="467"/>
      <c r="MAG2391" s="467"/>
      <c r="MAH2391" s="467"/>
      <c r="MAI2391" s="467"/>
      <c r="MAJ2391" s="467"/>
      <c r="MAK2391" s="467"/>
      <c r="MAL2391" s="467"/>
      <c r="MAM2391" s="467"/>
      <c r="MAN2391" s="467"/>
      <c r="MAO2391" s="467"/>
      <c r="MAP2391" s="467"/>
      <c r="MAQ2391" s="467"/>
      <c r="MAR2391" s="1055"/>
      <c r="MAS2391" s="695"/>
      <c r="MAT2391" s="696"/>
      <c r="MAU2391" s="696"/>
      <c r="MAV2391" s="697"/>
      <c r="MAW2391" s="697"/>
      <c r="MAX2391" s="473"/>
      <c r="MAY2391" s="470"/>
      <c r="MAZ2391" s="470"/>
      <c r="MBA2391" s="470"/>
      <c r="MBB2391" s="677"/>
      <c r="MBC2391" s="470"/>
      <c r="MBD2391" s="467"/>
      <c r="MBE2391" s="559"/>
      <c r="MBF2391" s="467"/>
      <c r="MBG2391" s="467"/>
      <c r="MBH2391" s="467"/>
      <c r="MBI2391" s="467"/>
      <c r="MBJ2391" s="467"/>
      <c r="MBK2391" s="467"/>
      <c r="MBL2391" s="467"/>
      <c r="MBM2391" s="467"/>
      <c r="MBN2391" s="467"/>
      <c r="MBO2391" s="467"/>
      <c r="MBP2391" s="467"/>
      <c r="MBQ2391" s="467"/>
      <c r="MBR2391" s="467"/>
      <c r="MBS2391" s="467"/>
      <c r="MBT2391" s="467"/>
      <c r="MBU2391" s="467"/>
      <c r="MBV2391" s="467"/>
      <c r="MBW2391" s="467"/>
      <c r="MBX2391" s="467"/>
      <c r="MBY2391" s="467"/>
      <c r="MBZ2391" s="467"/>
      <c r="MCA2391" s="467"/>
      <c r="MCB2391" s="1055"/>
      <c r="MCC2391" s="695"/>
      <c r="MCD2391" s="696"/>
      <c r="MCE2391" s="696"/>
      <c r="MCF2391" s="697"/>
      <c r="MCG2391" s="697"/>
      <c r="MCH2391" s="473"/>
      <c r="MCI2391" s="470"/>
      <c r="MCJ2391" s="470"/>
      <c r="MCK2391" s="470"/>
      <c r="MCL2391" s="677"/>
      <c r="MCM2391" s="470"/>
      <c r="MCN2391" s="467"/>
      <c r="MCO2391" s="559"/>
      <c r="MCP2391" s="467"/>
      <c r="MCQ2391" s="467"/>
      <c r="MCR2391" s="467"/>
      <c r="MCS2391" s="467"/>
      <c r="MCT2391" s="467"/>
      <c r="MCU2391" s="467"/>
      <c r="MCV2391" s="467"/>
      <c r="MCW2391" s="467"/>
      <c r="MCX2391" s="467"/>
      <c r="MCY2391" s="467"/>
      <c r="MCZ2391" s="467"/>
      <c r="MDA2391" s="467"/>
      <c r="MDB2391" s="467"/>
      <c r="MDC2391" s="467"/>
      <c r="MDD2391" s="467"/>
      <c r="MDE2391" s="467"/>
      <c r="MDF2391" s="467"/>
      <c r="MDG2391" s="467"/>
      <c r="MDH2391" s="467"/>
      <c r="MDI2391" s="467"/>
      <c r="MDJ2391" s="467"/>
      <c r="MDK2391" s="467"/>
      <c r="MDL2391" s="1055"/>
      <c r="MDM2391" s="695"/>
      <c r="MDN2391" s="696"/>
      <c r="MDO2391" s="696"/>
      <c r="MDP2391" s="697"/>
      <c r="MDQ2391" s="697"/>
      <c r="MDR2391" s="473"/>
      <c r="MDS2391" s="470"/>
      <c r="MDT2391" s="470"/>
      <c r="MDU2391" s="470"/>
      <c r="MDV2391" s="677"/>
      <c r="MDW2391" s="470"/>
      <c r="MDX2391" s="467"/>
      <c r="MDY2391" s="559"/>
      <c r="MDZ2391" s="467"/>
      <c r="MEA2391" s="467"/>
      <c r="MEB2391" s="467"/>
      <c r="MEC2391" s="467"/>
      <c r="MED2391" s="467"/>
      <c r="MEE2391" s="467"/>
      <c r="MEF2391" s="467"/>
      <c r="MEG2391" s="467"/>
      <c r="MEH2391" s="467"/>
      <c r="MEI2391" s="467"/>
      <c r="MEJ2391" s="467"/>
      <c r="MEK2391" s="467"/>
      <c r="MEL2391" s="467"/>
      <c r="MEM2391" s="467"/>
      <c r="MEN2391" s="467"/>
      <c r="MEO2391" s="467"/>
      <c r="MEP2391" s="467"/>
      <c r="MEQ2391" s="467"/>
      <c r="MER2391" s="467"/>
      <c r="MES2391" s="467"/>
      <c r="MET2391" s="467"/>
      <c r="MEU2391" s="467"/>
      <c r="MEV2391" s="1055"/>
      <c r="MEW2391" s="695"/>
      <c r="MEX2391" s="696"/>
      <c r="MEY2391" s="696"/>
      <c r="MEZ2391" s="697"/>
      <c r="MFA2391" s="697"/>
      <c r="MFB2391" s="473"/>
      <c r="MFC2391" s="470"/>
      <c r="MFD2391" s="470"/>
      <c r="MFE2391" s="470"/>
      <c r="MFF2391" s="677"/>
      <c r="MFG2391" s="470"/>
      <c r="MFH2391" s="467"/>
      <c r="MFI2391" s="559"/>
      <c r="MFJ2391" s="467"/>
      <c r="MFK2391" s="467"/>
      <c r="MFL2391" s="467"/>
      <c r="MFM2391" s="467"/>
      <c r="MFN2391" s="467"/>
      <c r="MFO2391" s="467"/>
      <c r="MFP2391" s="467"/>
      <c r="MFQ2391" s="467"/>
      <c r="MFR2391" s="467"/>
      <c r="MFS2391" s="467"/>
      <c r="MFT2391" s="467"/>
      <c r="MFU2391" s="467"/>
      <c r="MFV2391" s="467"/>
      <c r="MFW2391" s="467"/>
      <c r="MFX2391" s="467"/>
      <c r="MFY2391" s="467"/>
      <c r="MFZ2391" s="467"/>
      <c r="MGA2391" s="467"/>
      <c r="MGB2391" s="467"/>
      <c r="MGC2391" s="467"/>
      <c r="MGD2391" s="467"/>
      <c r="MGE2391" s="467"/>
      <c r="MGF2391" s="1055"/>
      <c r="MGG2391" s="695"/>
      <c r="MGH2391" s="696"/>
      <c r="MGI2391" s="696"/>
      <c r="MGJ2391" s="697"/>
      <c r="MGK2391" s="697"/>
      <c r="MGL2391" s="473"/>
      <c r="MGM2391" s="470"/>
      <c r="MGN2391" s="470"/>
      <c r="MGO2391" s="470"/>
      <c r="MGP2391" s="677"/>
      <c r="MGQ2391" s="470"/>
      <c r="MGR2391" s="467"/>
      <c r="MGS2391" s="559"/>
      <c r="MGT2391" s="467"/>
      <c r="MGU2391" s="467"/>
      <c r="MGV2391" s="467"/>
      <c r="MGW2391" s="467"/>
      <c r="MGX2391" s="467"/>
      <c r="MGY2391" s="467"/>
      <c r="MGZ2391" s="467"/>
      <c r="MHA2391" s="467"/>
      <c r="MHB2391" s="467"/>
      <c r="MHC2391" s="467"/>
      <c r="MHD2391" s="467"/>
      <c r="MHE2391" s="467"/>
      <c r="MHF2391" s="467"/>
      <c r="MHG2391" s="467"/>
      <c r="MHH2391" s="467"/>
      <c r="MHI2391" s="467"/>
      <c r="MHJ2391" s="467"/>
      <c r="MHK2391" s="467"/>
      <c r="MHL2391" s="467"/>
      <c r="MHM2391" s="467"/>
      <c r="MHN2391" s="467"/>
      <c r="MHO2391" s="467"/>
      <c r="MHP2391" s="1055"/>
      <c r="MHQ2391" s="695"/>
      <c r="MHR2391" s="696"/>
      <c r="MHS2391" s="696"/>
      <c r="MHT2391" s="697"/>
      <c r="MHU2391" s="697"/>
      <c r="MHV2391" s="473"/>
      <c r="MHW2391" s="470"/>
      <c r="MHX2391" s="470"/>
      <c r="MHY2391" s="470"/>
      <c r="MHZ2391" s="677"/>
      <c r="MIA2391" s="470"/>
      <c r="MIB2391" s="467"/>
      <c r="MIC2391" s="559"/>
      <c r="MID2391" s="467"/>
      <c r="MIE2391" s="467"/>
      <c r="MIF2391" s="467"/>
      <c r="MIG2391" s="467"/>
      <c r="MIH2391" s="467"/>
      <c r="MII2391" s="467"/>
      <c r="MIJ2391" s="467"/>
      <c r="MIK2391" s="467"/>
      <c r="MIL2391" s="467"/>
      <c r="MIM2391" s="467"/>
      <c r="MIN2391" s="467"/>
      <c r="MIO2391" s="467"/>
      <c r="MIP2391" s="467"/>
      <c r="MIQ2391" s="467"/>
      <c r="MIR2391" s="467"/>
      <c r="MIS2391" s="467"/>
      <c r="MIT2391" s="467"/>
      <c r="MIU2391" s="467"/>
      <c r="MIV2391" s="467"/>
      <c r="MIW2391" s="467"/>
      <c r="MIX2391" s="467"/>
      <c r="MIY2391" s="467"/>
      <c r="MIZ2391" s="1055"/>
      <c r="MJA2391" s="695"/>
      <c r="MJB2391" s="696"/>
      <c r="MJC2391" s="696"/>
      <c r="MJD2391" s="697"/>
      <c r="MJE2391" s="697"/>
      <c r="MJF2391" s="473"/>
      <c r="MJG2391" s="470"/>
      <c r="MJH2391" s="470"/>
      <c r="MJI2391" s="470"/>
      <c r="MJJ2391" s="677"/>
      <c r="MJK2391" s="470"/>
      <c r="MJL2391" s="467"/>
      <c r="MJM2391" s="559"/>
      <c r="MJN2391" s="467"/>
      <c r="MJO2391" s="467"/>
      <c r="MJP2391" s="467"/>
      <c r="MJQ2391" s="467"/>
      <c r="MJR2391" s="467"/>
      <c r="MJS2391" s="467"/>
      <c r="MJT2391" s="467"/>
      <c r="MJU2391" s="467"/>
      <c r="MJV2391" s="467"/>
      <c r="MJW2391" s="467"/>
      <c r="MJX2391" s="467"/>
      <c r="MJY2391" s="467"/>
      <c r="MJZ2391" s="467"/>
      <c r="MKA2391" s="467"/>
      <c r="MKB2391" s="467"/>
      <c r="MKC2391" s="467"/>
      <c r="MKD2391" s="467"/>
      <c r="MKE2391" s="467"/>
      <c r="MKF2391" s="467"/>
      <c r="MKG2391" s="467"/>
      <c r="MKH2391" s="467"/>
      <c r="MKI2391" s="467"/>
      <c r="MKJ2391" s="1055"/>
      <c r="MKK2391" s="695"/>
      <c r="MKL2391" s="696"/>
      <c r="MKM2391" s="696"/>
      <c r="MKN2391" s="697"/>
      <c r="MKO2391" s="697"/>
      <c r="MKP2391" s="473"/>
      <c r="MKQ2391" s="470"/>
      <c r="MKR2391" s="470"/>
      <c r="MKS2391" s="470"/>
      <c r="MKT2391" s="677"/>
      <c r="MKU2391" s="470"/>
      <c r="MKV2391" s="467"/>
      <c r="MKW2391" s="559"/>
      <c r="MKX2391" s="467"/>
      <c r="MKY2391" s="467"/>
      <c r="MKZ2391" s="467"/>
      <c r="MLA2391" s="467"/>
      <c r="MLB2391" s="467"/>
      <c r="MLC2391" s="467"/>
      <c r="MLD2391" s="467"/>
      <c r="MLE2391" s="467"/>
      <c r="MLF2391" s="467"/>
      <c r="MLG2391" s="467"/>
      <c r="MLH2391" s="467"/>
      <c r="MLI2391" s="467"/>
      <c r="MLJ2391" s="467"/>
      <c r="MLK2391" s="467"/>
      <c r="MLL2391" s="467"/>
      <c r="MLM2391" s="467"/>
      <c r="MLN2391" s="467"/>
      <c r="MLO2391" s="467"/>
      <c r="MLP2391" s="467"/>
      <c r="MLQ2391" s="467"/>
      <c r="MLR2391" s="467"/>
      <c r="MLS2391" s="467"/>
      <c r="MLT2391" s="1055"/>
      <c r="MLU2391" s="695"/>
      <c r="MLV2391" s="696"/>
      <c r="MLW2391" s="696"/>
      <c r="MLX2391" s="697"/>
      <c r="MLY2391" s="697"/>
      <c r="MLZ2391" s="473"/>
      <c r="MMA2391" s="470"/>
      <c r="MMB2391" s="470"/>
      <c r="MMC2391" s="470"/>
      <c r="MMD2391" s="677"/>
      <c r="MME2391" s="470"/>
      <c r="MMF2391" s="467"/>
      <c r="MMG2391" s="559"/>
      <c r="MMH2391" s="467"/>
      <c r="MMI2391" s="467"/>
      <c r="MMJ2391" s="467"/>
      <c r="MMK2391" s="467"/>
      <c r="MML2391" s="467"/>
      <c r="MMM2391" s="467"/>
      <c r="MMN2391" s="467"/>
      <c r="MMO2391" s="467"/>
      <c r="MMP2391" s="467"/>
      <c r="MMQ2391" s="467"/>
      <c r="MMR2391" s="467"/>
      <c r="MMS2391" s="467"/>
      <c r="MMT2391" s="467"/>
      <c r="MMU2391" s="467"/>
      <c r="MMV2391" s="467"/>
      <c r="MMW2391" s="467"/>
      <c r="MMX2391" s="467"/>
      <c r="MMY2391" s="467"/>
      <c r="MMZ2391" s="467"/>
      <c r="MNA2391" s="467"/>
      <c r="MNB2391" s="467"/>
      <c r="MNC2391" s="467"/>
      <c r="MND2391" s="1055"/>
      <c r="MNE2391" s="695"/>
      <c r="MNF2391" s="696"/>
      <c r="MNG2391" s="696"/>
      <c r="MNH2391" s="697"/>
      <c r="MNI2391" s="697"/>
      <c r="MNJ2391" s="473"/>
      <c r="MNK2391" s="470"/>
      <c r="MNL2391" s="470"/>
      <c r="MNM2391" s="470"/>
      <c r="MNN2391" s="677"/>
      <c r="MNO2391" s="470"/>
      <c r="MNP2391" s="467"/>
      <c r="MNQ2391" s="559"/>
      <c r="MNR2391" s="467"/>
      <c r="MNS2391" s="467"/>
      <c r="MNT2391" s="467"/>
      <c r="MNU2391" s="467"/>
      <c r="MNV2391" s="467"/>
      <c r="MNW2391" s="467"/>
      <c r="MNX2391" s="467"/>
      <c r="MNY2391" s="467"/>
      <c r="MNZ2391" s="467"/>
      <c r="MOA2391" s="467"/>
      <c r="MOB2391" s="467"/>
      <c r="MOC2391" s="467"/>
      <c r="MOD2391" s="467"/>
      <c r="MOE2391" s="467"/>
      <c r="MOF2391" s="467"/>
      <c r="MOG2391" s="467"/>
      <c r="MOH2391" s="467"/>
      <c r="MOI2391" s="467"/>
      <c r="MOJ2391" s="467"/>
      <c r="MOK2391" s="467"/>
      <c r="MOL2391" s="467"/>
      <c r="MOM2391" s="467"/>
      <c r="MON2391" s="1055"/>
      <c r="MOO2391" s="695"/>
      <c r="MOP2391" s="696"/>
      <c r="MOQ2391" s="696"/>
      <c r="MOR2391" s="697"/>
      <c r="MOS2391" s="697"/>
      <c r="MOT2391" s="473"/>
      <c r="MOU2391" s="470"/>
      <c r="MOV2391" s="470"/>
      <c r="MOW2391" s="470"/>
      <c r="MOX2391" s="677"/>
      <c r="MOY2391" s="470"/>
      <c r="MOZ2391" s="467"/>
      <c r="MPA2391" s="559"/>
      <c r="MPB2391" s="467"/>
      <c r="MPC2391" s="467"/>
      <c r="MPD2391" s="467"/>
      <c r="MPE2391" s="467"/>
      <c r="MPF2391" s="467"/>
      <c r="MPG2391" s="467"/>
      <c r="MPH2391" s="467"/>
      <c r="MPI2391" s="467"/>
      <c r="MPJ2391" s="467"/>
      <c r="MPK2391" s="467"/>
      <c r="MPL2391" s="467"/>
      <c r="MPM2391" s="467"/>
      <c r="MPN2391" s="467"/>
      <c r="MPO2391" s="467"/>
      <c r="MPP2391" s="467"/>
      <c r="MPQ2391" s="467"/>
      <c r="MPR2391" s="467"/>
      <c r="MPS2391" s="467"/>
      <c r="MPT2391" s="467"/>
      <c r="MPU2391" s="467"/>
      <c r="MPV2391" s="467"/>
      <c r="MPW2391" s="467"/>
      <c r="MPX2391" s="1055"/>
      <c r="MPY2391" s="695"/>
      <c r="MPZ2391" s="696"/>
      <c r="MQA2391" s="696"/>
      <c r="MQB2391" s="697"/>
      <c r="MQC2391" s="697"/>
      <c r="MQD2391" s="473"/>
      <c r="MQE2391" s="470"/>
      <c r="MQF2391" s="470"/>
      <c r="MQG2391" s="470"/>
      <c r="MQH2391" s="677"/>
      <c r="MQI2391" s="470"/>
      <c r="MQJ2391" s="467"/>
      <c r="MQK2391" s="559"/>
      <c r="MQL2391" s="467"/>
      <c r="MQM2391" s="467"/>
      <c r="MQN2391" s="467"/>
      <c r="MQO2391" s="467"/>
      <c r="MQP2391" s="467"/>
      <c r="MQQ2391" s="467"/>
      <c r="MQR2391" s="467"/>
      <c r="MQS2391" s="467"/>
      <c r="MQT2391" s="467"/>
      <c r="MQU2391" s="467"/>
      <c r="MQV2391" s="467"/>
      <c r="MQW2391" s="467"/>
      <c r="MQX2391" s="467"/>
      <c r="MQY2391" s="467"/>
      <c r="MQZ2391" s="467"/>
      <c r="MRA2391" s="467"/>
      <c r="MRB2391" s="467"/>
      <c r="MRC2391" s="467"/>
      <c r="MRD2391" s="467"/>
      <c r="MRE2391" s="467"/>
      <c r="MRF2391" s="467"/>
      <c r="MRG2391" s="467"/>
      <c r="MRH2391" s="1055"/>
      <c r="MRI2391" s="695"/>
      <c r="MRJ2391" s="696"/>
      <c r="MRK2391" s="696"/>
      <c r="MRL2391" s="697"/>
      <c r="MRM2391" s="697"/>
      <c r="MRN2391" s="473"/>
      <c r="MRO2391" s="470"/>
      <c r="MRP2391" s="470"/>
      <c r="MRQ2391" s="470"/>
      <c r="MRR2391" s="677"/>
      <c r="MRS2391" s="470"/>
      <c r="MRT2391" s="467"/>
      <c r="MRU2391" s="559"/>
      <c r="MRV2391" s="467"/>
      <c r="MRW2391" s="467"/>
      <c r="MRX2391" s="467"/>
      <c r="MRY2391" s="467"/>
      <c r="MRZ2391" s="467"/>
      <c r="MSA2391" s="467"/>
      <c r="MSB2391" s="467"/>
      <c r="MSC2391" s="467"/>
      <c r="MSD2391" s="467"/>
      <c r="MSE2391" s="467"/>
      <c r="MSF2391" s="467"/>
      <c r="MSG2391" s="467"/>
      <c r="MSH2391" s="467"/>
      <c r="MSI2391" s="467"/>
      <c r="MSJ2391" s="467"/>
      <c r="MSK2391" s="467"/>
      <c r="MSL2391" s="467"/>
      <c r="MSM2391" s="467"/>
      <c r="MSN2391" s="467"/>
      <c r="MSO2391" s="467"/>
      <c r="MSP2391" s="467"/>
      <c r="MSQ2391" s="467"/>
      <c r="MSR2391" s="1055"/>
      <c r="MSS2391" s="695"/>
      <c r="MST2391" s="696"/>
      <c r="MSU2391" s="696"/>
      <c r="MSV2391" s="697"/>
      <c r="MSW2391" s="697"/>
      <c r="MSX2391" s="473"/>
      <c r="MSY2391" s="470"/>
      <c r="MSZ2391" s="470"/>
      <c r="MTA2391" s="470"/>
      <c r="MTB2391" s="677"/>
      <c r="MTC2391" s="470"/>
      <c r="MTD2391" s="467"/>
      <c r="MTE2391" s="559"/>
      <c r="MTF2391" s="467"/>
      <c r="MTG2391" s="467"/>
      <c r="MTH2391" s="467"/>
      <c r="MTI2391" s="467"/>
      <c r="MTJ2391" s="467"/>
      <c r="MTK2391" s="467"/>
      <c r="MTL2391" s="467"/>
      <c r="MTM2391" s="467"/>
      <c r="MTN2391" s="467"/>
      <c r="MTO2391" s="467"/>
      <c r="MTP2391" s="467"/>
      <c r="MTQ2391" s="467"/>
      <c r="MTR2391" s="467"/>
      <c r="MTS2391" s="467"/>
      <c r="MTT2391" s="467"/>
      <c r="MTU2391" s="467"/>
      <c r="MTV2391" s="467"/>
      <c r="MTW2391" s="467"/>
      <c r="MTX2391" s="467"/>
      <c r="MTY2391" s="467"/>
      <c r="MTZ2391" s="467"/>
      <c r="MUA2391" s="467"/>
      <c r="MUB2391" s="1055"/>
      <c r="MUC2391" s="695"/>
      <c r="MUD2391" s="696"/>
      <c r="MUE2391" s="696"/>
      <c r="MUF2391" s="697"/>
      <c r="MUG2391" s="697"/>
      <c r="MUH2391" s="473"/>
      <c r="MUI2391" s="470"/>
      <c r="MUJ2391" s="470"/>
      <c r="MUK2391" s="470"/>
      <c r="MUL2391" s="677"/>
      <c r="MUM2391" s="470"/>
      <c r="MUN2391" s="467"/>
      <c r="MUO2391" s="559"/>
      <c r="MUP2391" s="467"/>
      <c r="MUQ2391" s="467"/>
      <c r="MUR2391" s="467"/>
      <c r="MUS2391" s="467"/>
      <c r="MUT2391" s="467"/>
      <c r="MUU2391" s="467"/>
      <c r="MUV2391" s="467"/>
      <c r="MUW2391" s="467"/>
      <c r="MUX2391" s="467"/>
      <c r="MUY2391" s="467"/>
      <c r="MUZ2391" s="467"/>
      <c r="MVA2391" s="467"/>
      <c r="MVB2391" s="467"/>
      <c r="MVC2391" s="467"/>
      <c r="MVD2391" s="467"/>
      <c r="MVE2391" s="467"/>
      <c r="MVF2391" s="467"/>
      <c r="MVG2391" s="467"/>
      <c r="MVH2391" s="467"/>
      <c r="MVI2391" s="467"/>
      <c r="MVJ2391" s="467"/>
      <c r="MVK2391" s="467"/>
      <c r="MVL2391" s="1055"/>
      <c r="MVM2391" s="695"/>
      <c r="MVN2391" s="696"/>
      <c r="MVO2391" s="696"/>
      <c r="MVP2391" s="697"/>
      <c r="MVQ2391" s="697"/>
      <c r="MVR2391" s="473"/>
      <c r="MVS2391" s="470"/>
      <c r="MVT2391" s="470"/>
      <c r="MVU2391" s="470"/>
      <c r="MVV2391" s="677"/>
      <c r="MVW2391" s="470"/>
      <c r="MVX2391" s="467"/>
      <c r="MVY2391" s="559"/>
      <c r="MVZ2391" s="467"/>
      <c r="MWA2391" s="467"/>
      <c r="MWB2391" s="467"/>
      <c r="MWC2391" s="467"/>
      <c r="MWD2391" s="467"/>
      <c r="MWE2391" s="467"/>
      <c r="MWF2391" s="467"/>
      <c r="MWG2391" s="467"/>
      <c r="MWH2391" s="467"/>
      <c r="MWI2391" s="467"/>
      <c r="MWJ2391" s="467"/>
      <c r="MWK2391" s="467"/>
      <c r="MWL2391" s="467"/>
      <c r="MWM2391" s="467"/>
      <c r="MWN2391" s="467"/>
      <c r="MWO2391" s="467"/>
      <c r="MWP2391" s="467"/>
      <c r="MWQ2391" s="467"/>
      <c r="MWR2391" s="467"/>
      <c r="MWS2391" s="467"/>
      <c r="MWT2391" s="467"/>
      <c r="MWU2391" s="467"/>
      <c r="MWV2391" s="1055"/>
      <c r="MWW2391" s="695"/>
      <c r="MWX2391" s="696"/>
      <c r="MWY2391" s="696"/>
      <c r="MWZ2391" s="697"/>
      <c r="MXA2391" s="697"/>
      <c r="MXB2391" s="473"/>
      <c r="MXC2391" s="470"/>
      <c r="MXD2391" s="470"/>
      <c r="MXE2391" s="470"/>
      <c r="MXF2391" s="677"/>
      <c r="MXG2391" s="470"/>
      <c r="MXH2391" s="467"/>
      <c r="MXI2391" s="559"/>
      <c r="MXJ2391" s="467"/>
      <c r="MXK2391" s="467"/>
      <c r="MXL2391" s="467"/>
      <c r="MXM2391" s="467"/>
      <c r="MXN2391" s="467"/>
      <c r="MXO2391" s="467"/>
      <c r="MXP2391" s="467"/>
      <c r="MXQ2391" s="467"/>
      <c r="MXR2391" s="467"/>
      <c r="MXS2391" s="467"/>
      <c r="MXT2391" s="467"/>
      <c r="MXU2391" s="467"/>
      <c r="MXV2391" s="467"/>
      <c r="MXW2391" s="467"/>
      <c r="MXX2391" s="467"/>
      <c r="MXY2391" s="467"/>
      <c r="MXZ2391" s="467"/>
      <c r="MYA2391" s="467"/>
      <c r="MYB2391" s="467"/>
      <c r="MYC2391" s="467"/>
      <c r="MYD2391" s="467"/>
      <c r="MYE2391" s="467"/>
      <c r="MYF2391" s="1055"/>
      <c r="MYG2391" s="695"/>
      <c r="MYH2391" s="696"/>
      <c r="MYI2391" s="696"/>
      <c r="MYJ2391" s="697"/>
      <c r="MYK2391" s="697"/>
      <c r="MYL2391" s="473"/>
      <c r="MYM2391" s="470"/>
      <c r="MYN2391" s="470"/>
      <c r="MYO2391" s="470"/>
      <c r="MYP2391" s="677"/>
      <c r="MYQ2391" s="470"/>
      <c r="MYR2391" s="467"/>
      <c r="MYS2391" s="559"/>
      <c r="MYT2391" s="467"/>
      <c r="MYU2391" s="467"/>
      <c r="MYV2391" s="467"/>
      <c r="MYW2391" s="467"/>
      <c r="MYX2391" s="467"/>
      <c r="MYY2391" s="467"/>
      <c r="MYZ2391" s="467"/>
      <c r="MZA2391" s="467"/>
      <c r="MZB2391" s="467"/>
      <c r="MZC2391" s="467"/>
      <c r="MZD2391" s="467"/>
      <c r="MZE2391" s="467"/>
      <c r="MZF2391" s="467"/>
      <c r="MZG2391" s="467"/>
      <c r="MZH2391" s="467"/>
      <c r="MZI2391" s="467"/>
      <c r="MZJ2391" s="467"/>
      <c r="MZK2391" s="467"/>
      <c r="MZL2391" s="467"/>
      <c r="MZM2391" s="467"/>
      <c r="MZN2391" s="467"/>
      <c r="MZO2391" s="467"/>
      <c r="MZP2391" s="1055"/>
      <c r="MZQ2391" s="695"/>
      <c r="MZR2391" s="696"/>
      <c r="MZS2391" s="696"/>
      <c r="MZT2391" s="697"/>
      <c r="MZU2391" s="697"/>
      <c r="MZV2391" s="473"/>
      <c r="MZW2391" s="470"/>
      <c r="MZX2391" s="470"/>
      <c r="MZY2391" s="470"/>
      <c r="MZZ2391" s="677"/>
      <c r="NAA2391" s="470"/>
      <c r="NAB2391" s="467"/>
      <c r="NAC2391" s="559"/>
      <c r="NAD2391" s="467"/>
      <c r="NAE2391" s="467"/>
      <c r="NAF2391" s="467"/>
      <c r="NAG2391" s="467"/>
      <c r="NAH2391" s="467"/>
      <c r="NAI2391" s="467"/>
      <c r="NAJ2391" s="467"/>
      <c r="NAK2391" s="467"/>
      <c r="NAL2391" s="467"/>
      <c r="NAM2391" s="467"/>
      <c r="NAN2391" s="467"/>
      <c r="NAO2391" s="467"/>
      <c r="NAP2391" s="467"/>
      <c r="NAQ2391" s="467"/>
      <c r="NAR2391" s="467"/>
      <c r="NAS2391" s="467"/>
      <c r="NAT2391" s="467"/>
      <c r="NAU2391" s="467"/>
      <c r="NAV2391" s="467"/>
      <c r="NAW2391" s="467"/>
      <c r="NAX2391" s="467"/>
      <c r="NAY2391" s="467"/>
      <c r="NAZ2391" s="1055"/>
      <c r="NBA2391" s="695"/>
      <c r="NBB2391" s="696"/>
      <c r="NBC2391" s="696"/>
      <c r="NBD2391" s="697"/>
      <c r="NBE2391" s="697"/>
      <c r="NBF2391" s="473"/>
      <c r="NBG2391" s="470"/>
      <c r="NBH2391" s="470"/>
      <c r="NBI2391" s="470"/>
      <c r="NBJ2391" s="677"/>
      <c r="NBK2391" s="470"/>
      <c r="NBL2391" s="467"/>
      <c r="NBM2391" s="559"/>
      <c r="NBN2391" s="467"/>
      <c r="NBO2391" s="467"/>
      <c r="NBP2391" s="467"/>
      <c r="NBQ2391" s="467"/>
      <c r="NBR2391" s="467"/>
      <c r="NBS2391" s="467"/>
      <c r="NBT2391" s="467"/>
      <c r="NBU2391" s="467"/>
      <c r="NBV2391" s="467"/>
      <c r="NBW2391" s="467"/>
      <c r="NBX2391" s="467"/>
      <c r="NBY2391" s="467"/>
      <c r="NBZ2391" s="467"/>
      <c r="NCA2391" s="467"/>
      <c r="NCB2391" s="467"/>
      <c r="NCC2391" s="467"/>
      <c r="NCD2391" s="467"/>
      <c r="NCE2391" s="467"/>
      <c r="NCF2391" s="467"/>
      <c r="NCG2391" s="467"/>
      <c r="NCH2391" s="467"/>
      <c r="NCI2391" s="467"/>
      <c r="NCJ2391" s="1055"/>
      <c r="NCK2391" s="695"/>
      <c r="NCL2391" s="696"/>
      <c r="NCM2391" s="696"/>
      <c r="NCN2391" s="697"/>
      <c r="NCO2391" s="697"/>
      <c r="NCP2391" s="473"/>
      <c r="NCQ2391" s="470"/>
      <c r="NCR2391" s="470"/>
      <c r="NCS2391" s="470"/>
      <c r="NCT2391" s="677"/>
      <c r="NCU2391" s="470"/>
      <c r="NCV2391" s="467"/>
      <c r="NCW2391" s="559"/>
      <c r="NCX2391" s="467"/>
      <c r="NCY2391" s="467"/>
      <c r="NCZ2391" s="467"/>
      <c r="NDA2391" s="467"/>
      <c r="NDB2391" s="467"/>
      <c r="NDC2391" s="467"/>
      <c r="NDD2391" s="467"/>
      <c r="NDE2391" s="467"/>
      <c r="NDF2391" s="467"/>
      <c r="NDG2391" s="467"/>
      <c r="NDH2391" s="467"/>
      <c r="NDI2391" s="467"/>
      <c r="NDJ2391" s="467"/>
      <c r="NDK2391" s="467"/>
      <c r="NDL2391" s="467"/>
      <c r="NDM2391" s="467"/>
      <c r="NDN2391" s="467"/>
      <c r="NDO2391" s="467"/>
      <c r="NDP2391" s="467"/>
      <c r="NDQ2391" s="467"/>
      <c r="NDR2391" s="467"/>
      <c r="NDS2391" s="467"/>
      <c r="NDT2391" s="1055"/>
      <c r="NDU2391" s="695"/>
      <c r="NDV2391" s="696"/>
      <c r="NDW2391" s="696"/>
      <c r="NDX2391" s="697"/>
      <c r="NDY2391" s="697"/>
      <c r="NDZ2391" s="473"/>
      <c r="NEA2391" s="470"/>
      <c r="NEB2391" s="470"/>
      <c r="NEC2391" s="470"/>
      <c r="NED2391" s="677"/>
      <c r="NEE2391" s="470"/>
      <c r="NEF2391" s="467"/>
      <c r="NEG2391" s="559"/>
      <c r="NEH2391" s="467"/>
      <c r="NEI2391" s="467"/>
      <c r="NEJ2391" s="467"/>
      <c r="NEK2391" s="467"/>
      <c r="NEL2391" s="467"/>
      <c r="NEM2391" s="467"/>
      <c r="NEN2391" s="467"/>
      <c r="NEO2391" s="467"/>
      <c r="NEP2391" s="467"/>
      <c r="NEQ2391" s="467"/>
      <c r="NER2391" s="467"/>
      <c r="NES2391" s="467"/>
      <c r="NET2391" s="467"/>
      <c r="NEU2391" s="467"/>
      <c r="NEV2391" s="467"/>
      <c r="NEW2391" s="467"/>
      <c r="NEX2391" s="467"/>
      <c r="NEY2391" s="467"/>
      <c r="NEZ2391" s="467"/>
      <c r="NFA2391" s="467"/>
      <c r="NFB2391" s="467"/>
      <c r="NFC2391" s="467"/>
      <c r="NFD2391" s="1055"/>
      <c r="NFE2391" s="695"/>
      <c r="NFF2391" s="696"/>
      <c r="NFG2391" s="696"/>
      <c r="NFH2391" s="697"/>
      <c r="NFI2391" s="697"/>
      <c r="NFJ2391" s="473"/>
      <c r="NFK2391" s="470"/>
      <c r="NFL2391" s="470"/>
      <c r="NFM2391" s="470"/>
      <c r="NFN2391" s="677"/>
      <c r="NFO2391" s="470"/>
      <c r="NFP2391" s="467"/>
      <c r="NFQ2391" s="559"/>
      <c r="NFR2391" s="467"/>
      <c r="NFS2391" s="467"/>
      <c r="NFT2391" s="467"/>
      <c r="NFU2391" s="467"/>
      <c r="NFV2391" s="467"/>
      <c r="NFW2391" s="467"/>
      <c r="NFX2391" s="467"/>
      <c r="NFY2391" s="467"/>
      <c r="NFZ2391" s="467"/>
      <c r="NGA2391" s="467"/>
      <c r="NGB2391" s="467"/>
      <c r="NGC2391" s="467"/>
      <c r="NGD2391" s="467"/>
      <c r="NGE2391" s="467"/>
      <c r="NGF2391" s="467"/>
      <c r="NGG2391" s="467"/>
      <c r="NGH2391" s="467"/>
      <c r="NGI2391" s="467"/>
      <c r="NGJ2391" s="467"/>
      <c r="NGK2391" s="467"/>
      <c r="NGL2391" s="467"/>
      <c r="NGM2391" s="467"/>
      <c r="NGN2391" s="1055"/>
      <c r="NGO2391" s="695"/>
      <c r="NGP2391" s="696"/>
      <c r="NGQ2391" s="696"/>
      <c r="NGR2391" s="697"/>
      <c r="NGS2391" s="697"/>
      <c r="NGT2391" s="473"/>
      <c r="NGU2391" s="470"/>
      <c r="NGV2391" s="470"/>
      <c r="NGW2391" s="470"/>
      <c r="NGX2391" s="677"/>
      <c r="NGY2391" s="470"/>
      <c r="NGZ2391" s="467"/>
      <c r="NHA2391" s="559"/>
      <c r="NHB2391" s="467"/>
      <c r="NHC2391" s="467"/>
      <c r="NHD2391" s="467"/>
      <c r="NHE2391" s="467"/>
      <c r="NHF2391" s="467"/>
      <c r="NHG2391" s="467"/>
      <c r="NHH2391" s="467"/>
      <c r="NHI2391" s="467"/>
      <c r="NHJ2391" s="467"/>
      <c r="NHK2391" s="467"/>
      <c r="NHL2391" s="467"/>
      <c r="NHM2391" s="467"/>
      <c r="NHN2391" s="467"/>
      <c r="NHO2391" s="467"/>
      <c r="NHP2391" s="467"/>
      <c r="NHQ2391" s="467"/>
      <c r="NHR2391" s="467"/>
      <c r="NHS2391" s="467"/>
      <c r="NHT2391" s="467"/>
      <c r="NHU2391" s="467"/>
      <c r="NHV2391" s="467"/>
      <c r="NHW2391" s="467"/>
      <c r="NHX2391" s="1055"/>
      <c r="NHY2391" s="695"/>
      <c r="NHZ2391" s="696"/>
      <c r="NIA2391" s="696"/>
      <c r="NIB2391" s="697"/>
      <c r="NIC2391" s="697"/>
      <c r="NID2391" s="473"/>
      <c r="NIE2391" s="470"/>
      <c r="NIF2391" s="470"/>
      <c r="NIG2391" s="470"/>
      <c r="NIH2391" s="677"/>
      <c r="NII2391" s="470"/>
      <c r="NIJ2391" s="467"/>
      <c r="NIK2391" s="559"/>
      <c r="NIL2391" s="467"/>
      <c r="NIM2391" s="467"/>
      <c r="NIN2391" s="467"/>
      <c r="NIO2391" s="467"/>
      <c r="NIP2391" s="467"/>
      <c r="NIQ2391" s="467"/>
      <c r="NIR2391" s="467"/>
      <c r="NIS2391" s="467"/>
      <c r="NIT2391" s="467"/>
      <c r="NIU2391" s="467"/>
      <c r="NIV2391" s="467"/>
      <c r="NIW2391" s="467"/>
      <c r="NIX2391" s="467"/>
      <c r="NIY2391" s="467"/>
      <c r="NIZ2391" s="467"/>
      <c r="NJA2391" s="467"/>
      <c r="NJB2391" s="467"/>
      <c r="NJC2391" s="467"/>
      <c r="NJD2391" s="467"/>
      <c r="NJE2391" s="467"/>
      <c r="NJF2391" s="467"/>
      <c r="NJG2391" s="467"/>
      <c r="NJH2391" s="1055"/>
      <c r="NJI2391" s="695"/>
      <c r="NJJ2391" s="696"/>
      <c r="NJK2391" s="696"/>
      <c r="NJL2391" s="697"/>
      <c r="NJM2391" s="697"/>
      <c r="NJN2391" s="473"/>
      <c r="NJO2391" s="470"/>
      <c r="NJP2391" s="470"/>
      <c r="NJQ2391" s="470"/>
      <c r="NJR2391" s="677"/>
      <c r="NJS2391" s="470"/>
      <c r="NJT2391" s="467"/>
      <c r="NJU2391" s="559"/>
      <c r="NJV2391" s="467"/>
      <c r="NJW2391" s="467"/>
      <c r="NJX2391" s="467"/>
      <c r="NJY2391" s="467"/>
      <c r="NJZ2391" s="467"/>
      <c r="NKA2391" s="467"/>
      <c r="NKB2391" s="467"/>
      <c r="NKC2391" s="467"/>
      <c r="NKD2391" s="467"/>
      <c r="NKE2391" s="467"/>
      <c r="NKF2391" s="467"/>
      <c r="NKG2391" s="467"/>
      <c r="NKH2391" s="467"/>
      <c r="NKI2391" s="467"/>
      <c r="NKJ2391" s="467"/>
      <c r="NKK2391" s="467"/>
      <c r="NKL2391" s="467"/>
      <c r="NKM2391" s="467"/>
      <c r="NKN2391" s="467"/>
      <c r="NKO2391" s="467"/>
      <c r="NKP2391" s="467"/>
      <c r="NKQ2391" s="467"/>
      <c r="NKR2391" s="1055"/>
      <c r="NKS2391" s="695"/>
      <c r="NKT2391" s="696"/>
      <c r="NKU2391" s="696"/>
      <c r="NKV2391" s="697"/>
      <c r="NKW2391" s="697"/>
      <c r="NKX2391" s="473"/>
      <c r="NKY2391" s="470"/>
      <c r="NKZ2391" s="470"/>
      <c r="NLA2391" s="470"/>
      <c r="NLB2391" s="677"/>
      <c r="NLC2391" s="470"/>
      <c r="NLD2391" s="467"/>
      <c r="NLE2391" s="559"/>
      <c r="NLF2391" s="467"/>
      <c r="NLG2391" s="467"/>
      <c r="NLH2391" s="467"/>
      <c r="NLI2391" s="467"/>
      <c r="NLJ2391" s="467"/>
      <c r="NLK2391" s="467"/>
      <c r="NLL2391" s="467"/>
      <c r="NLM2391" s="467"/>
      <c r="NLN2391" s="467"/>
      <c r="NLO2391" s="467"/>
      <c r="NLP2391" s="467"/>
      <c r="NLQ2391" s="467"/>
      <c r="NLR2391" s="467"/>
      <c r="NLS2391" s="467"/>
      <c r="NLT2391" s="467"/>
      <c r="NLU2391" s="467"/>
      <c r="NLV2391" s="467"/>
      <c r="NLW2391" s="467"/>
      <c r="NLX2391" s="467"/>
      <c r="NLY2391" s="467"/>
      <c r="NLZ2391" s="467"/>
      <c r="NMA2391" s="467"/>
      <c r="NMB2391" s="1055"/>
      <c r="NMC2391" s="695"/>
      <c r="NMD2391" s="696"/>
      <c r="NME2391" s="696"/>
      <c r="NMF2391" s="697"/>
      <c r="NMG2391" s="697"/>
      <c r="NMH2391" s="473"/>
      <c r="NMI2391" s="470"/>
      <c r="NMJ2391" s="470"/>
      <c r="NMK2391" s="470"/>
      <c r="NML2391" s="677"/>
      <c r="NMM2391" s="470"/>
      <c r="NMN2391" s="467"/>
      <c r="NMO2391" s="559"/>
      <c r="NMP2391" s="467"/>
      <c r="NMQ2391" s="467"/>
      <c r="NMR2391" s="467"/>
      <c r="NMS2391" s="467"/>
      <c r="NMT2391" s="467"/>
      <c r="NMU2391" s="467"/>
      <c r="NMV2391" s="467"/>
      <c r="NMW2391" s="467"/>
      <c r="NMX2391" s="467"/>
      <c r="NMY2391" s="467"/>
      <c r="NMZ2391" s="467"/>
      <c r="NNA2391" s="467"/>
      <c r="NNB2391" s="467"/>
      <c r="NNC2391" s="467"/>
      <c r="NND2391" s="467"/>
      <c r="NNE2391" s="467"/>
      <c r="NNF2391" s="467"/>
      <c r="NNG2391" s="467"/>
      <c r="NNH2391" s="467"/>
      <c r="NNI2391" s="467"/>
      <c r="NNJ2391" s="467"/>
      <c r="NNK2391" s="467"/>
      <c r="NNL2391" s="1055"/>
      <c r="NNM2391" s="695"/>
      <c r="NNN2391" s="696"/>
      <c r="NNO2391" s="696"/>
      <c r="NNP2391" s="697"/>
      <c r="NNQ2391" s="697"/>
      <c r="NNR2391" s="473"/>
      <c r="NNS2391" s="470"/>
      <c r="NNT2391" s="470"/>
      <c r="NNU2391" s="470"/>
      <c r="NNV2391" s="677"/>
      <c r="NNW2391" s="470"/>
      <c r="NNX2391" s="467"/>
      <c r="NNY2391" s="559"/>
      <c r="NNZ2391" s="467"/>
      <c r="NOA2391" s="467"/>
      <c r="NOB2391" s="467"/>
      <c r="NOC2391" s="467"/>
      <c r="NOD2391" s="467"/>
      <c r="NOE2391" s="467"/>
      <c r="NOF2391" s="467"/>
      <c r="NOG2391" s="467"/>
      <c r="NOH2391" s="467"/>
      <c r="NOI2391" s="467"/>
      <c r="NOJ2391" s="467"/>
      <c r="NOK2391" s="467"/>
      <c r="NOL2391" s="467"/>
      <c r="NOM2391" s="467"/>
      <c r="NON2391" s="467"/>
      <c r="NOO2391" s="467"/>
      <c r="NOP2391" s="467"/>
      <c r="NOQ2391" s="467"/>
      <c r="NOR2391" s="467"/>
      <c r="NOS2391" s="467"/>
      <c r="NOT2391" s="467"/>
      <c r="NOU2391" s="467"/>
      <c r="NOV2391" s="1055"/>
      <c r="NOW2391" s="695"/>
      <c r="NOX2391" s="696"/>
      <c r="NOY2391" s="696"/>
      <c r="NOZ2391" s="697"/>
      <c r="NPA2391" s="697"/>
      <c r="NPB2391" s="473"/>
      <c r="NPC2391" s="470"/>
      <c r="NPD2391" s="470"/>
      <c r="NPE2391" s="470"/>
      <c r="NPF2391" s="677"/>
      <c r="NPG2391" s="470"/>
      <c r="NPH2391" s="467"/>
      <c r="NPI2391" s="559"/>
      <c r="NPJ2391" s="467"/>
      <c r="NPK2391" s="467"/>
      <c r="NPL2391" s="467"/>
      <c r="NPM2391" s="467"/>
      <c r="NPN2391" s="467"/>
      <c r="NPO2391" s="467"/>
      <c r="NPP2391" s="467"/>
      <c r="NPQ2391" s="467"/>
      <c r="NPR2391" s="467"/>
      <c r="NPS2391" s="467"/>
      <c r="NPT2391" s="467"/>
      <c r="NPU2391" s="467"/>
      <c r="NPV2391" s="467"/>
      <c r="NPW2391" s="467"/>
      <c r="NPX2391" s="467"/>
      <c r="NPY2391" s="467"/>
      <c r="NPZ2391" s="467"/>
      <c r="NQA2391" s="467"/>
      <c r="NQB2391" s="467"/>
      <c r="NQC2391" s="467"/>
      <c r="NQD2391" s="467"/>
      <c r="NQE2391" s="467"/>
      <c r="NQF2391" s="1055"/>
      <c r="NQG2391" s="695"/>
      <c r="NQH2391" s="696"/>
      <c r="NQI2391" s="696"/>
      <c r="NQJ2391" s="697"/>
      <c r="NQK2391" s="697"/>
      <c r="NQL2391" s="473"/>
      <c r="NQM2391" s="470"/>
      <c r="NQN2391" s="470"/>
      <c r="NQO2391" s="470"/>
      <c r="NQP2391" s="677"/>
      <c r="NQQ2391" s="470"/>
      <c r="NQR2391" s="467"/>
      <c r="NQS2391" s="559"/>
      <c r="NQT2391" s="467"/>
      <c r="NQU2391" s="467"/>
      <c r="NQV2391" s="467"/>
      <c r="NQW2391" s="467"/>
      <c r="NQX2391" s="467"/>
      <c r="NQY2391" s="467"/>
      <c r="NQZ2391" s="467"/>
      <c r="NRA2391" s="467"/>
      <c r="NRB2391" s="467"/>
      <c r="NRC2391" s="467"/>
      <c r="NRD2391" s="467"/>
      <c r="NRE2391" s="467"/>
      <c r="NRF2391" s="467"/>
      <c r="NRG2391" s="467"/>
      <c r="NRH2391" s="467"/>
      <c r="NRI2391" s="467"/>
      <c r="NRJ2391" s="467"/>
      <c r="NRK2391" s="467"/>
      <c r="NRL2391" s="467"/>
      <c r="NRM2391" s="467"/>
      <c r="NRN2391" s="467"/>
      <c r="NRO2391" s="467"/>
      <c r="NRP2391" s="1055"/>
      <c r="NRQ2391" s="695"/>
      <c r="NRR2391" s="696"/>
      <c r="NRS2391" s="696"/>
      <c r="NRT2391" s="697"/>
      <c r="NRU2391" s="697"/>
      <c r="NRV2391" s="473"/>
      <c r="NRW2391" s="470"/>
      <c r="NRX2391" s="470"/>
      <c r="NRY2391" s="470"/>
      <c r="NRZ2391" s="677"/>
      <c r="NSA2391" s="470"/>
      <c r="NSB2391" s="467"/>
      <c r="NSC2391" s="559"/>
      <c r="NSD2391" s="467"/>
      <c r="NSE2391" s="467"/>
      <c r="NSF2391" s="467"/>
      <c r="NSG2391" s="467"/>
      <c r="NSH2391" s="467"/>
      <c r="NSI2391" s="467"/>
      <c r="NSJ2391" s="467"/>
      <c r="NSK2391" s="467"/>
      <c r="NSL2391" s="467"/>
      <c r="NSM2391" s="467"/>
      <c r="NSN2391" s="467"/>
      <c r="NSO2391" s="467"/>
      <c r="NSP2391" s="467"/>
      <c r="NSQ2391" s="467"/>
      <c r="NSR2391" s="467"/>
      <c r="NSS2391" s="467"/>
      <c r="NST2391" s="467"/>
      <c r="NSU2391" s="467"/>
      <c r="NSV2391" s="467"/>
      <c r="NSW2391" s="467"/>
      <c r="NSX2391" s="467"/>
      <c r="NSY2391" s="467"/>
      <c r="NSZ2391" s="1055"/>
      <c r="NTA2391" s="695"/>
      <c r="NTB2391" s="696"/>
      <c r="NTC2391" s="696"/>
      <c r="NTD2391" s="697"/>
      <c r="NTE2391" s="697"/>
      <c r="NTF2391" s="473"/>
      <c r="NTG2391" s="470"/>
      <c r="NTH2391" s="470"/>
      <c r="NTI2391" s="470"/>
      <c r="NTJ2391" s="677"/>
      <c r="NTK2391" s="470"/>
      <c r="NTL2391" s="467"/>
      <c r="NTM2391" s="559"/>
      <c r="NTN2391" s="467"/>
      <c r="NTO2391" s="467"/>
      <c r="NTP2391" s="467"/>
      <c r="NTQ2391" s="467"/>
      <c r="NTR2391" s="467"/>
      <c r="NTS2391" s="467"/>
      <c r="NTT2391" s="467"/>
      <c r="NTU2391" s="467"/>
      <c r="NTV2391" s="467"/>
      <c r="NTW2391" s="467"/>
      <c r="NTX2391" s="467"/>
      <c r="NTY2391" s="467"/>
      <c r="NTZ2391" s="467"/>
      <c r="NUA2391" s="467"/>
      <c r="NUB2391" s="467"/>
      <c r="NUC2391" s="467"/>
      <c r="NUD2391" s="467"/>
      <c r="NUE2391" s="467"/>
      <c r="NUF2391" s="467"/>
      <c r="NUG2391" s="467"/>
      <c r="NUH2391" s="467"/>
      <c r="NUI2391" s="467"/>
      <c r="NUJ2391" s="1055"/>
      <c r="NUK2391" s="695"/>
      <c r="NUL2391" s="696"/>
      <c r="NUM2391" s="696"/>
      <c r="NUN2391" s="697"/>
      <c r="NUO2391" s="697"/>
      <c r="NUP2391" s="473"/>
      <c r="NUQ2391" s="470"/>
      <c r="NUR2391" s="470"/>
      <c r="NUS2391" s="470"/>
      <c r="NUT2391" s="677"/>
      <c r="NUU2391" s="470"/>
      <c r="NUV2391" s="467"/>
      <c r="NUW2391" s="559"/>
      <c r="NUX2391" s="467"/>
      <c r="NUY2391" s="467"/>
      <c r="NUZ2391" s="467"/>
      <c r="NVA2391" s="467"/>
      <c r="NVB2391" s="467"/>
      <c r="NVC2391" s="467"/>
      <c r="NVD2391" s="467"/>
      <c r="NVE2391" s="467"/>
      <c r="NVF2391" s="467"/>
      <c r="NVG2391" s="467"/>
      <c r="NVH2391" s="467"/>
      <c r="NVI2391" s="467"/>
      <c r="NVJ2391" s="467"/>
      <c r="NVK2391" s="467"/>
      <c r="NVL2391" s="467"/>
      <c r="NVM2391" s="467"/>
      <c r="NVN2391" s="467"/>
      <c r="NVO2391" s="467"/>
      <c r="NVP2391" s="467"/>
      <c r="NVQ2391" s="467"/>
      <c r="NVR2391" s="467"/>
      <c r="NVS2391" s="467"/>
      <c r="NVT2391" s="1055"/>
      <c r="NVU2391" s="695"/>
      <c r="NVV2391" s="696"/>
      <c r="NVW2391" s="696"/>
      <c r="NVX2391" s="697"/>
      <c r="NVY2391" s="697"/>
      <c r="NVZ2391" s="473"/>
      <c r="NWA2391" s="470"/>
      <c r="NWB2391" s="470"/>
      <c r="NWC2391" s="470"/>
      <c r="NWD2391" s="677"/>
      <c r="NWE2391" s="470"/>
      <c r="NWF2391" s="467"/>
      <c r="NWG2391" s="559"/>
      <c r="NWH2391" s="467"/>
      <c r="NWI2391" s="467"/>
      <c r="NWJ2391" s="467"/>
      <c r="NWK2391" s="467"/>
      <c r="NWL2391" s="467"/>
      <c r="NWM2391" s="467"/>
      <c r="NWN2391" s="467"/>
      <c r="NWO2391" s="467"/>
      <c r="NWP2391" s="467"/>
      <c r="NWQ2391" s="467"/>
      <c r="NWR2391" s="467"/>
      <c r="NWS2391" s="467"/>
      <c r="NWT2391" s="467"/>
      <c r="NWU2391" s="467"/>
      <c r="NWV2391" s="467"/>
      <c r="NWW2391" s="467"/>
      <c r="NWX2391" s="467"/>
      <c r="NWY2391" s="467"/>
      <c r="NWZ2391" s="467"/>
      <c r="NXA2391" s="467"/>
      <c r="NXB2391" s="467"/>
      <c r="NXC2391" s="467"/>
      <c r="NXD2391" s="1055"/>
      <c r="NXE2391" s="695"/>
      <c r="NXF2391" s="696"/>
      <c r="NXG2391" s="696"/>
      <c r="NXH2391" s="697"/>
      <c r="NXI2391" s="697"/>
      <c r="NXJ2391" s="473"/>
      <c r="NXK2391" s="470"/>
      <c r="NXL2391" s="470"/>
      <c r="NXM2391" s="470"/>
      <c r="NXN2391" s="677"/>
      <c r="NXO2391" s="470"/>
      <c r="NXP2391" s="467"/>
      <c r="NXQ2391" s="559"/>
      <c r="NXR2391" s="467"/>
      <c r="NXS2391" s="467"/>
      <c r="NXT2391" s="467"/>
      <c r="NXU2391" s="467"/>
      <c r="NXV2391" s="467"/>
      <c r="NXW2391" s="467"/>
      <c r="NXX2391" s="467"/>
      <c r="NXY2391" s="467"/>
      <c r="NXZ2391" s="467"/>
      <c r="NYA2391" s="467"/>
      <c r="NYB2391" s="467"/>
      <c r="NYC2391" s="467"/>
      <c r="NYD2391" s="467"/>
      <c r="NYE2391" s="467"/>
      <c r="NYF2391" s="467"/>
      <c r="NYG2391" s="467"/>
      <c r="NYH2391" s="467"/>
      <c r="NYI2391" s="467"/>
      <c r="NYJ2391" s="467"/>
      <c r="NYK2391" s="467"/>
      <c r="NYL2391" s="467"/>
      <c r="NYM2391" s="467"/>
      <c r="NYN2391" s="1055"/>
      <c r="NYO2391" s="695"/>
      <c r="NYP2391" s="696"/>
      <c r="NYQ2391" s="696"/>
      <c r="NYR2391" s="697"/>
      <c r="NYS2391" s="697"/>
      <c r="NYT2391" s="473"/>
      <c r="NYU2391" s="470"/>
      <c r="NYV2391" s="470"/>
      <c r="NYW2391" s="470"/>
      <c r="NYX2391" s="677"/>
      <c r="NYY2391" s="470"/>
      <c r="NYZ2391" s="467"/>
      <c r="NZA2391" s="559"/>
      <c r="NZB2391" s="467"/>
      <c r="NZC2391" s="467"/>
      <c r="NZD2391" s="467"/>
      <c r="NZE2391" s="467"/>
      <c r="NZF2391" s="467"/>
      <c r="NZG2391" s="467"/>
      <c r="NZH2391" s="467"/>
      <c r="NZI2391" s="467"/>
      <c r="NZJ2391" s="467"/>
      <c r="NZK2391" s="467"/>
      <c r="NZL2391" s="467"/>
      <c r="NZM2391" s="467"/>
      <c r="NZN2391" s="467"/>
      <c r="NZO2391" s="467"/>
      <c r="NZP2391" s="467"/>
      <c r="NZQ2391" s="467"/>
      <c r="NZR2391" s="467"/>
      <c r="NZS2391" s="467"/>
      <c r="NZT2391" s="467"/>
      <c r="NZU2391" s="467"/>
      <c r="NZV2391" s="467"/>
      <c r="NZW2391" s="467"/>
      <c r="NZX2391" s="1055"/>
      <c r="NZY2391" s="695"/>
      <c r="NZZ2391" s="696"/>
      <c r="OAA2391" s="696"/>
      <c r="OAB2391" s="697"/>
      <c r="OAC2391" s="697"/>
      <c r="OAD2391" s="473"/>
      <c r="OAE2391" s="470"/>
      <c r="OAF2391" s="470"/>
      <c r="OAG2391" s="470"/>
      <c r="OAH2391" s="677"/>
      <c r="OAI2391" s="470"/>
      <c r="OAJ2391" s="467"/>
      <c r="OAK2391" s="559"/>
      <c r="OAL2391" s="467"/>
      <c r="OAM2391" s="467"/>
      <c r="OAN2391" s="467"/>
      <c r="OAO2391" s="467"/>
      <c r="OAP2391" s="467"/>
      <c r="OAQ2391" s="467"/>
      <c r="OAR2391" s="467"/>
      <c r="OAS2391" s="467"/>
      <c r="OAT2391" s="467"/>
      <c r="OAU2391" s="467"/>
      <c r="OAV2391" s="467"/>
      <c r="OAW2391" s="467"/>
      <c r="OAX2391" s="467"/>
      <c r="OAY2391" s="467"/>
      <c r="OAZ2391" s="467"/>
      <c r="OBA2391" s="467"/>
      <c r="OBB2391" s="467"/>
      <c r="OBC2391" s="467"/>
      <c r="OBD2391" s="467"/>
      <c r="OBE2391" s="467"/>
      <c r="OBF2391" s="467"/>
      <c r="OBG2391" s="467"/>
      <c r="OBH2391" s="1055"/>
      <c r="OBI2391" s="695"/>
      <c r="OBJ2391" s="696"/>
      <c r="OBK2391" s="696"/>
      <c r="OBL2391" s="697"/>
      <c r="OBM2391" s="697"/>
      <c r="OBN2391" s="473"/>
      <c r="OBO2391" s="470"/>
      <c r="OBP2391" s="470"/>
      <c r="OBQ2391" s="470"/>
      <c r="OBR2391" s="677"/>
      <c r="OBS2391" s="470"/>
      <c r="OBT2391" s="467"/>
      <c r="OBU2391" s="559"/>
      <c r="OBV2391" s="467"/>
      <c r="OBW2391" s="467"/>
      <c r="OBX2391" s="467"/>
      <c r="OBY2391" s="467"/>
      <c r="OBZ2391" s="467"/>
      <c r="OCA2391" s="467"/>
      <c r="OCB2391" s="467"/>
      <c r="OCC2391" s="467"/>
      <c r="OCD2391" s="467"/>
      <c r="OCE2391" s="467"/>
      <c r="OCF2391" s="467"/>
      <c r="OCG2391" s="467"/>
      <c r="OCH2391" s="467"/>
      <c r="OCI2391" s="467"/>
      <c r="OCJ2391" s="467"/>
      <c r="OCK2391" s="467"/>
      <c r="OCL2391" s="467"/>
      <c r="OCM2391" s="467"/>
      <c r="OCN2391" s="467"/>
      <c r="OCO2391" s="467"/>
      <c r="OCP2391" s="467"/>
      <c r="OCQ2391" s="467"/>
      <c r="OCR2391" s="1055"/>
      <c r="OCS2391" s="695"/>
      <c r="OCT2391" s="696"/>
      <c r="OCU2391" s="696"/>
      <c r="OCV2391" s="697"/>
      <c r="OCW2391" s="697"/>
      <c r="OCX2391" s="473"/>
      <c r="OCY2391" s="470"/>
      <c r="OCZ2391" s="470"/>
      <c r="ODA2391" s="470"/>
      <c r="ODB2391" s="677"/>
      <c r="ODC2391" s="470"/>
      <c r="ODD2391" s="467"/>
      <c r="ODE2391" s="559"/>
      <c r="ODF2391" s="467"/>
      <c r="ODG2391" s="467"/>
      <c r="ODH2391" s="467"/>
      <c r="ODI2391" s="467"/>
      <c r="ODJ2391" s="467"/>
      <c r="ODK2391" s="467"/>
      <c r="ODL2391" s="467"/>
      <c r="ODM2391" s="467"/>
      <c r="ODN2391" s="467"/>
      <c r="ODO2391" s="467"/>
      <c r="ODP2391" s="467"/>
      <c r="ODQ2391" s="467"/>
      <c r="ODR2391" s="467"/>
      <c r="ODS2391" s="467"/>
      <c r="ODT2391" s="467"/>
      <c r="ODU2391" s="467"/>
      <c r="ODV2391" s="467"/>
      <c r="ODW2391" s="467"/>
      <c r="ODX2391" s="467"/>
      <c r="ODY2391" s="467"/>
      <c r="ODZ2391" s="467"/>
      <c r="OEA2391" s="467"/>
      <c r="OEB2391" s="1055"/>
      <c r="OEC2391" s="695"/>
      <c r="OED2391" s="696"/>
      <c r="OEE2391" s="696"/>
      <c r="OEF2391" s="697"/>
      <c r="OEG2391" s="697"/>
      <c r="OEH2391" s="473"/>
      <c r="OEI2391" s="470"/>
      <c r="OEJ2391" s="470"/>
      <c r="OEK2391" s="470"/>
      <c r="OEL2391" s="677"/>
      <c r="OEM2391" s="470"/>
      <c r="OEN2391" s="467"/>
      <c r="OEO2391" s="559"/>
      <c r="OEP2391" s="467"/>
      <c r="OEQ2391" s="467"/>
      <c r="OER2391" s="467"/>
      <c r="OES2391" s="467"/>
      <c r="OET2391" s="467"/>
      <c r="OEU2391" s="467"/>
      <c r="OEV2391" s="467"/>
      <c r="OEW2391" s="467"/>
      <c r="OEX2391" s="467"/>
      <c r="OEY2391" s="467"/>
      <c r="OEZ2391" s="467"/>
      <c r="OFA2391" s="467"/>
      <c r="OFB2391" s="467"/>
      <c r="OFC2391" s="467"/>
      <c r="OFD2391" s="467"/>
      <c r="OFE2391" s="467"/>
      <c r="OFF2391" s="467"/>
      <c r="OFG2391" s="467"/>
      <c r="OFH2391" s="467"/>
      <c r="OFI2391" s="467"/>
      <c r="OFJ2391" s="467"/>
      <c r="OFK2391" s="467"/>
      <c r="OFL2391" s="1055"/>
      <c r="OFM2391" s="695"/>
      <c r="OFN2391" s="696"/>
      <c r="OFO2391" s="696"/>
      <c r="OFP2391" s="697"/>
      <c r="OFQ2391" s="697"/>
      <c r="OFR2391" s="473"/>
      <c r="OFS2391" s="470"/>
      <c r="OFT2391" s="470"/>
      <c r="OFU2391" s="470"/>
      <c r="OFV2391" s="677"/>
      <c r="OFW2391" s="470"/>
      <c r="OFX2391" s="467"/>
      <c r="OFY2391" s="559"/>
      <c r="OFZ2391" s="467"/>
      <c r="OGA2391" s="467"/>
      <c r="OGB2391" s="467"/>
      <c r="OGC2391" s="467"/>
      <c r="OGD2391" s="467"/>
      <c r="OGE2391" s="467"/>
      <c r="OGF2391" s="467"/>
      <c r="OGG2391" s="467"/>
      <c r="OGH2391" s="467"/>
      <c r="OGI2391" s="467"/>
      <c r="OGJ2391" s="467"/>
      <c r="OGK2391" s="467"/>
      <c r="OGL2391" s="467"/>
      <c r="OGM2391" s="467"/>
      <c r="OGN2391" s="467"/>
      <c r="OGO2391" s="467"/>
      <c r="OGP2391" s="467"/>
      <c r="OGQ2391" s="467"/>
      <c r="OGR2391" s="467"/>
      <c r="OGS2391" s="467"/>
      <c r="OGT2391" s="467"/>
      <c r="OGU2391" s="467"/>
      <c r="OGV2391" s="1055"/>
      <c r="OGW2391" s="695"/>
      <c r="OGX2391" s="696"/>
      <c r="OGY2391" s="696"/>
      <c r="OGZ2391" s="697"/>
      <c r="OHA2391" s="697"/>
      <c r="OHB2391" s="473"/>
      <c r="OHC2391" s="470"/>
      <c r="OHD2391" s="470"/>
      <c r="OHE2391" s="470"/>
      <c r="OHF2391" s="677"/>
      <c r="OHG2391" s="470"/>
      <c r="OHH2391" s="467"/>
      <c r="OHI2391" s="559"/>
      <c r="OHJ2391" s="467"/>
      <c r="OHK2391" s="467"/>
      <c r="OHL2391" s="467"/>
      <c r="OHM2391" s="467"/>
      <c r="OHN2391" s="467"/>
      <c r="OHO2391" s="467"/>
      <c r="OHP2391" s="467"/>
      <c r="OHQ2391" s="467"/>
      <c r="OHR2391" s="467"/>
      <c r="OHS2391" s="467"/>
      <c r="OHT2391" s="467"/>
      <c r="OHU2391" s="467"/>
      <c r="OHV2391" s="467"/>
      <c r="OHW2391" s="467"/>
      <c r="OHX2391" s="467"/>
      <c r="OHY2391" s="467"/>
      <c r="OHZ2391" s="467"/>
      <c r="OIA2391" s="467"/>
      <c r="OIB2391" s="467"/>
      <c r="OIC2391" s="467"/>
      <c r="OID2391" s="467"/>
      <c r="OIE2391" s="467"/>
      <c r="OIF2391" s="1055"/>
      <c r="OIG2391" s="695"/>
      <c r="OIH2391" s="696"/>
      <c r="OII2391" s="696"/>
      <c r="OIJ2391" s="697"/>
      <c r="OIK2391" s="697"/>
      <c r="OIL2391" s="473"/>
      <c r="OIM2391" s="470"/>
      <c r="OIN2391" s="470"/>
      <c r="OIO2391" s="470"/>
      <c r="OIP2391" s="677"/>
      <c r="OIQ2391" s="470"/>
      <c r="OIR2391" s="467"/>
      <c r="OIS2391" s="559"/>
      <c r="OIT2391" s="467"/>
      <c r="OIU2391" s="467"/>
      <c r="OIV2391" s="467"/>
      <c r="OIW2391" s="467"/>
      <c r="OIX2391" s="467"/>
      <c r="OIY2391" s="467"/>
      <c r="OIZ2391" s="467"/>
      <c r="OJA2391" s="467"/>
      <c r="OJB2391" s="467"/>
      <c r="OJC2391" s="467"/>
      <c r="OJD2391" s="467"/>
      <c r="OJE2391" s="467"/>
      <c r="OJF2391" s="467"/>
      <c r="OJG2391" s="467"/>
      <c r="OJH2391" s="467"/>
      <c r="OJI2391" s="467"/>
      <c r="OJJ2391" s="467"/>
      <c r="OJK2391" s="467"/>
      <c r="OJL2391" s="467"/>
      <c r="OJM2391" s="467"/>
      <c r="OJN2391" s="467"/>
      <c r="OJO2391" s="467"/>
      <c r="OJP2391" s="1055"/>
      <c r="OJQ2391" s="695"/>
      <c r="OJR2391" s="696"/>
      <c r="OJS2391" s="696"/>
      <c r="OJT2391" s="697"/>
      <c r="OJU2391" s="697"/>
      <c r="OJV2391" s="473"/>
      <c r="OJW2391" s="470"/>
      <c r="OJX2391" s="470"/>
      <c r="OJY2391" s="470"/>
      <c r="OJZ2391" s="677"/>
      <c r="OKA2391" s="470"/>
      <c r="OKB2391" s="467"/>
      <c r="OKC2391" s="559"/>
      <c r="OKD2391" s="467"/>
      <c r="OKE2391" s="467"/>
      <c r="OKF2391" s="467"/>
      <c r="OKG2391" s="467"/>
      <c r="OKH2391" s="467"/>
      <c r="OKI2391" s="467"/>
      <c r="OKJ2391" s="467"/>
      <c r="OKK2391" s="467"/>
      <c r="OKL2391" s="467"/>
      <c r="OKM2391" s="467"/>
      <c r="OKN2391" s="467"/>
      <c r="OKO2391" s="467"/>
      <c r="OKP2391" s="467"/>
      <c r="OKQ2391" s="467"/>
      <c r="OKR2391" s="467"/>
      <c r="OKS2391" s="467"/>
      <c r="OKT2391" s="467"/>
      <c r="OKU2391" s="467"/>
      <c r="OKV2391" s="467"/>
      <c r="OKW2391" s="467"/>
      <c r="OKX2391" s="467"/>
      <c r="OKY2391" s="467"/>
      <c r="OKZ2391" s="1055"/>
      <c r="OLA2391" s="695"/>
      <c r="OLB2391" s="696"/>
      <c r="OLC2391" s="696"/>
      <c r="OLD2391" s="697"/>
      <c r="OLE2391" s="697"/>
      <c r="OLF2391" s="473"/>
      <c r="OLG2391" s="470"/>
      <c r="OLH2391" s="470"/>
      <c r="OLI2391" s="470"/>
      <c r="OLJ2391" s="677"/>
      <c r="OLK2391" s="470"/>
      <c r="OLL2391" s="467"/>
      <c r="OLM2391" s="559"/>
      <c r="OLN2391" s="467"/>
      <c r="OLO2391" s="467"/>
      <c r="OLP2391" s="467"/>
      <c r="OLQ2391" s="467"/>
      <c r="OLR2391" s="467"/>
      <c r="OLS2391" s="467"/>
      <c r="OLT2391" s="467"/>
      <c r="OLU2391" s="467"/>
      <c r="OLV2391" s="467"/>
      <c r="OLW2391" s="467"/>
      <c r="OLX2391" s="467"/>
      <c r="OLY2391" s="467"/>
      <c r="OLZ2391" s="467"/>
      <c r="OMA2391" s="467"/>
      <c r="OMB2391" s="467"/>
      <c r="OMC2391" s="467"/>
      <c r="OMD2391" s="467"/>
      <c r="OME2391" s="467"/>
      <c r="OMF2391" s="467"/>
      <c r="OMG2391" s="467"/>
      <c r="OMH2391" s="467"/>
      <c r="OMI2391" s="467"/>
      <c r="OMJ2391" s="1055"/>
      <c r="OMK2391" s="695"/>
      <c r="OML2391" s="696"/>
      <c r="OMM2391" s="696"/>
      <c r="OMN2391" s="697"/>
      <c r="OMO2391" s="697"/>
      <c r="OMP2391" s="473"/>
      <c r="OMQ2391" s="470"/>
      <c r="OMR2391" s="470"/>
      <c r="OMS2391" s="470"/>
      <c r="OMT2391" s="677"/>
      <c r="OMU2391" s="470"/>
      <c r="OMV2391" s="467"/>
      <c r="OMW2391" s="559"/>
      <c r="OMX2391" s="467"/>
      <c r="OMY2391" s="467"/>
      <c r="OMZ2391" s="467"/>
      <c r="ONA2391" s="467"/>
      <c r="ONB2391" s="467"/>
      <c r="ONC2391" s="467"/>
      <c r="OND2391" s="467"/>
      <c r="ONE2391" s="467"/>
      <c r="ONF2391" s="467"/>
      <c r="ONG2391" s="467"/>
      <c r="ONH2391" s="467"/>
      <c r="ONI2391" s="467"/>
      <c r="ONJ2391" s="467"/>
      <c r="ONK2391" s="467"/>
      <c r="ONL2391" s="467"/>
      <c r="ONM2391" s="467"/>
      <c r="ONN2391" s="467"/>
      <c r="ONO2391" s="467"/>
      <c r="ONP2391" s="467"/>
      <c r="ONQ2391" s="467"/>
      <c r="ONR2391" s="467"/>
      <c r="ONS2391" s="467"/>
      <c r="ONT2391" s="1055"/>
      <c r="ONU2391" s="695"/>
      <c r="ONV2391" s="696"/>
      <c r="ONW2391" s="696"/>
      <c r="ONX2391" s="697"/>
      <c r="ONY2391" s="697"/>
      <c r="ONZ2391" s="473"/>
      <c r="OOA2391" s="470"/>
      <c r="OOB2391" s="470"/>
      <c r="OOC2391" s="470"/>
      <c r="OOD2391" s="677"/>
      <c r="OOE2391" s="470"/>
      <c r="OOF2391" s="467"/>
      <c r="OOG2391" s="559"/>
      <c r="OOH2391" s="467"/>
      <c r="OOI2391" s="467"/>
      <c r="OOJ2391" s="467"/>
      <c r="OOK2391" s="467"/>
      <c r="OOL2391" s="467"/>
      <c r="OOM2391" s="467"/>
      <c r="OON2391" s="467"/>
      <c r="OOO2391" s="467"/>
      <c r="OOP2391" s="467"/>
      <c r="OOQ2391" s="467"/>
      <c r="OOR2391" s="467"/>
      <c r="OOS2391" s="467"/>
      <c r="OOT2391" s="467"/>
      <c r="OOU2391" s="467"/>
      <c r="OOV2391" s="467"/>
      <c r="OOW2391" s="467"/>
      <c r="OOX2391" s="467"/>
      <c r="OOY2391" s="467"/>
      <c r="OOZ2391" s="467"/>
      <c r="OPA2391" s="467"/>
      <c r="OPB2391" s="467"/>
      <c r="OPC2391" s="467"/>
      <c r="OPD2391" s="1055"/>
      <c r="OPE2391" s="695"/>
      <c r="OPF2391" s="696"/>
      <c r="OPG2391" s="696"/>
      <c r="OPH2391" s="697"/>
      <c r="OPI2391" s="697"/>
      <c r="OPJ2391" s="473"/>
      <c r="OPK2391" s="470"/>
      <c r="OPL2391" s="470"/>
      <c r="OPM2391" s="470"/>
      <c r="OPN2391" s="677"/>
      <c r="OPO2391" s="470"/>
      <c r="OPP2391" s="467"/>
      <c r="OPQ2391" s="559"/>
      <c r="OPR2391" s="467"/>
      <c r="OPS2391" s="467"/>
      <c r="OPT2391" s="467"/>
      <c r="OPU2391" s="467"/>
      <c r="OPV2391" s="467"/>
      <c r="OPW2391" s="467"/>
      <c r="OPX2391" s="467"/>
      <c r="OPY2391" s="467"/>
      <c r="OPZ2391" s="467"/>
      <c r="OQA2391" s="467"/>
      <c r="OQB2391" s="467"/>
      <c r="OQC2391" s="467"/>
      <c r="OQD2391" s="467"/>
      <c r="OQE2391" s="467"/>
      <c r="OQF2391" s="467"/>
      <c r="OQG2391" s="467"/>
      <c r="OQH2391" s="467"/>
      <c r="OQI2391" s="467"/>
      <c r="OQJ2391" s="467"/>
      <c r="OQK2391" s="467"/>
      <c r="OQL2391" s="467"/>
      <c r="OQM2391" s="467"/>
      <c r="OQN2391" s="1055"/>
      <c r="OQO2391" s="695"/>
      <c r="OQP2391" s="696"/>
      <c r="OQQ2391" s="696"/>
      <c r="OQR2391" s="697"/>
      <c r="OQS2391" s="697"/>
      <c r="OQT2391" s="473"/>
      <c r="OQU2391" s="470"/>
      <c r="OQV2391" s="470"/>
      <c r="OQW2391" s="470"/>
      <c r="OQX2391" s="677"/>
      <c r="OQY2391" s="470"/>
      <c r="OQZ2391" s="467"/>
      <c r="ORA2391" s="559"/>
      <c r="ORB2391" s="467"/>
      <c r="ORC2391" s="467"/>
      <c r="ORD2391" s="467"/>
      <c r="ORE2391" s="467"/>
      <c r="ORF2391" s="467"/>
      <c r="ORG2391" s="467"/>
      <c r="ORH2391" s="467"/>
      <c r="ORI2391" s="467"/>
      <c r="ORJ2391" s="467"/>
      <c r="ORK2391" s="467"/>
      <c r="ORL2391" s="467"/>
      <c r="ORM2391" s="467"/>
      <c r="ORN2391" s="467"/>
      <c r="ORO2391" s="467"/>
      <c r="ORP2391" s="467"/>
      <c r="ORQ2391" s="467"/>
      <c r="ORR2391" s="467"/>
      <c r="ORS2391" s="467"/>
      <c r="ORT2391" s="467"/>
      <c r="ORU2391" s="467"/>
      <c r="ORV2391" s="467"/>
      <c r="ORW2391" s="467"/>
      <c r="ORX2391" s="1055"/>
      <c r="ORY2391" s="695"/>
      <c r="ORZ2391" s="696"/>
      <c r="OSA2391" s="696"/>
      <c r="OSB2391" s="697"/>
      <c r="OSC2391" s="697"/>
      <c r="OSD2391" s="473"/>
      <c r="OSE2391" s="470"/>
      <c r="OSF2391" s="470"/>
      <c r="OSG2391" s="470"/>
      <c r="OSH2391" s="677"/>
      <c r="OSI2391" s="470"/>
      <c r="OSJ2391" s="467"/>
      <c r="OSK2391" s="559"/>
      <c r="OSL2391" s="467"/>
      <c r="OSM2391" s="467"/>
      <c r="OSN2391" s="467"/>
      <c r="OSO2391" s="467"/>
      <c r="OSP2391" s="467"/>
      <c r="OSQ2391" s="467"/>
      <c r="OSR2391" s="467"/>
      <c r="OSS2391" s="467"/>
      <c r="OST2391" s="467"/>
      <c r="OSU2391" s="467"/>
      <c r="OSV2391" s="467"/>
      <c r="OSW2391" s="467"/>
      <c r="OSX2391" s="467"/>
      <c r="OSY2391" s="467"/>
      <c r="OSZ2391" s="467"/>
      <c r="OTA2391" s="467"/>
      <c r="OTB2391" s="467"/>
      <c r="OTC2391" s="467"/>
      <c r="OTD2391" s="467"/>
      <c r="OTE2391" s="467"/>
      <c r="OTF2391" s="467"/>
      <c r="OTG2391" s="467"/>
      <c r="OTH2391" s="1055"/>
      <c r="OTI2391" s="695"/>
      <c r="OTJ2391" s="696"/>
      <c r="OTK2391" s="696"/>
      <c r="OTL2391" s="697"/>
      <c r="OTM2391" s="697"/>
      <c r="OTN2391" s="473"/>
      <c r="OTO2391" s="470"/>
      <c r="OTP2391" s="470"/>
      <c r="OTQ2391" s="470"/>
      <c r="OTR2391" s="677"/>
      <c r="OTS2391" s="470"/>
      <c r="OTT2391" s="467"/>
      <c r="OTU2391" s="559"/>
      <c r="OTV2391" s="467"/>
      <c r="OTW2391" s="467"/>
      <c r="OTX2391" s="467"/>
      <c r="OTY2391" s="467"/>
      <c r="OTZ2391" s="467"/>
      <c r="OUA2391" s="467"/>
      <c r="OUB2391" s="467"/>
      <c r="OUC2391" s="467"/>
      <c r="OUD2391" s="467"/>
      <c r="OUE2391" s="467"/>
      <c r="OUF2391" s="467"/>
      <c r="OUG2391" s="467"/>
      <c r="OUH2391" s="467"/>
      <c r="OUI2391" s="467"/>
      <c r="OUJ2391" s="467"/>
      <c r="OUK2391" s="467"/>
      <c r="OUL2391" s="467"/>
      <c r="OUM2391" s="467"/>
      <c r="OUN2391" s="467"/>
      <c r="OUO2391" s="467"/>
      <c r="OUP2391" s="467"/>
      <c r="OUQ2391" s="467"/>
      <c r="OUR2391" s="1055"/>
      <c r="OUS2391" s="695"/>
      <c r="OUT2391" s="696"/>
      <c r="OUU2391" s="696"/>
      <c r="OUV2391" s="697"/>
      <c r="OUW2391" s="697"/>
      <c r="OUX2391" s="473"/>
      <c r="OUY2391" s="470"/>
      <c r="OUZ2391" s="470"/>
      <c r="OVA2391" s="470"/>
      <c r="OVB2391" s="677"/>
      <c r="OVC2391" s="470"/>
      <c r="OVD2391" s="467"/>
      <c r="OVE2391" s="559"/>
      <c r="OVF2391" s="467"/>
      <c r="OVG2391" s="467"/>
      <c r="OVH2391" s="467"/>
      <c r="OVI2391" s="467"/>
      <c r="OVJ2391" s="467"/>
      <c r="OVK2391" s="467"/>
      <c r="OVL2391" s="467"/>
      <c r="OVM2391" s="467"/>
      <c r="OVN2391" s="467"/>
      <c r="OVO2391" s="467"/>
      <c r="OVP2391" s="467"/>
      <c r="OVQ2391" s="467"/>
      <c r="OVR2391" s="467"/>
      <c r="OVS2391" s="467"/>
      <c r="OVT2391" s="467"/>
      <c r="OVU2391" s="467"/>
      <c r="OVV2391" s="467"/>
      <c r="OVW2391" s="467"/>
      <c r="OVX2391" s="467"/>
      <c r="OVY2391" s="467"/>
      <c r="OVZ2391" s="467"/>
      <c r="OWA2391" s="467"/>
      <c r="OWB2391" s="1055"/>
      <c r="OWC2391" s="695"/>
      <c r="OWD2391" s="696"/>
      <c r="OWE2391" s="696"/>
      <c r="OWF2391" s="697"/>
      <c r="OWG2391" s="697"/>
      <c r="OWH2391" s="473"/>
      <c r="OWI2391" s="470"/>
      <c r="OWJ2391" s="470"/>
      <c r="OWK2391" s="470"/>
      <c r="OWL2391" s="677"/>
      <c r="OWM2391" s="470"/>
      <c r="OWN2391" s="467"/>
      <c r="OWO2391" s="559"/>
      <c r="OWP2391" s="467"/>
      <c r="OWQ2391" s="467"/>
      <c r="OWR2391" s="467"/>
      <c r="OWS2391" s="467"/>
      <c r="OWT2391" s="467"/>
      <c r="OWU2391" s="467"/>
      <c r="OWV2391" s="467"/>
      <c r="OWW2391" s="467"/>
      <c r="OWX2391" s="467"/>
      <c r="OWY2391" s="467"/>
      <c r="OWZ2391" s="467"/>
      <c r="OXA2391" s="467"/>
      <c r="OXB2391" s="467"/>
      <c r="OXC2391" s="467"/>
      <c r="OXD2391" s="467"/>
      <c r="OXE2391" s="467"/>
      <c r="OXF2391" s="467"/>
      <c r="OXG2391" s="467"/>
      <c r="OXH2391" s="467"/>
      <c r="OXI2391" s="467"/>
      <c r="OXJ2391" s="467"/>
      <c r="OXK2391" s="467"/>
      <c r="OXL2391" s="1055"/>
      <c r="OXM2391" s="695"/>
      <c r="OXN2391" s="696"/>
      <c r="OXO2391" s="696"/>
      <c r="OXP2391" s="697"/>
      <c r="OXQ2391" s="697"/>
      <c r="OXR2391" s="473"/>
      <c r="OXS2391" s="470"/>
      <c r="OXT2391" s="470"/>
      <c r="OXU2391" s="470"/>
      <c r="OXV2391" s="677"/>
      <c r="OXW2391" s="470"/>
      <c r="OXX2391" s="467"/>
      <c r="OXY2391" s="559"/>
      <c r="OXZ2391" s="467"/>
      <c r="OYA2391" s="467"/>
      <c r="OYB2391" s="467"/>
      <c r="OYC2391" s="467"/>
      <c r="OYD2391" s="467"/>
      <c r="OYE2391" s="467"/>
      <c r="OYF2391" s="467"/>
      <c r="OYG2391" s="467"/>
      <c r="OYH2391" s="467"/>
      <c r="OYI2391" s="467"/>
      <c r="OYJ2391" s="467"/>
      <c r="OYK2391" s="467"/>
      <c r="OYL2391" s="467"/>
      <c r="OYM2391" s="467"/>
      <c r="OYN2391" s="467"/>
      <c r="OYO2391" s="467"/>
      <c r="OYP2391" s="467"/>
      <c r="OYQ2391" s="467"/>
      <c r="OYR2391" s="467"/>
      <c r="OYS2391" s="467"/>
      <c r="OYT2391" s="467"/>
      <c r="OYU2391" s="467"/>
      <c r="OYV2391" s="1055"/>
      <c r="OYW2391" s="695"/>
      <c r="OYX2391" s="696"/>
      <c r="OYY2391" s="696"/>
      <c r="OYZ2391" s="697"/>
      <c r="OZA2391" s="697"/>
      <c r="OZB2391" s="473"/>
      <c r="OZC2391" s="470"/>
      <c r="OZD2391" s="470"/>
      <c r="OZE2391" s="470"/>
      <c r="OZF2391" s="677"/>
      <c r="OZG2391" s="470"/>
      <c r="OZH2391" s="467"/>
      <c r="OZI2391" s="559"/>
      <c r="OZJ2391" s="467"/>
      <c r="OZK2391" s="467"/>
      <c r="OZL2391" s="467"/>
      <c r="OZM2391" s="467"/>
      <c r="OZN2391" s="467"/>
      <c r="OZO2391" s="467"/>
      <c r="OZP2391" s="467"/>
      <c r="OZQ2391" s="467"/>
      <c r="OZR2391" s="467"/>
      <c r="OZS2391" s="467"/>
      <c r="OZT2391" s="467"/>
      <c r="OZU2391" s="467"/>
      <c r="OZV2391" s="467"/>
      <c r="OZW2391" s="467"/>
      <c r="OZX2391" s="467"/>
      <c r="OZY2391" s="467"/>
      <c r="OZZ2391" s="467"/>
      <c r="PAA2391" s="467"/>
      <c r="PAB2391" s="467"/>
      <c r="PAC2391" s="467"/>
      <c r="PAD2391" s="467"/>
      <c r="PAE2391" s="467"/>
      <c r="PAF2391" s="1055"/>
      <c r="PAG2391" s="695"/>
      <c r="PAH2391" s="696"/>
      <c r="PAI2391" s="696"/>
      <c r="PAJ2391" s="697"/>
      <c r="PAK2391" s="697"/>
      <c r="PAL2391" s="473"/>
      <c r="PAM2391" s="470"/>
      <c r="PAN2391" s="470"/>
      <c r="PAO2391" s="470"/>
      <c r="PAP2391" s="677"/>
      <c r="PAQ2391" s="470"/>
      <c r="PAR2391" s="467"/>
      <c r="PAS2391" s="559"/>
      <c r="PAT2391" s="467"/>
      <c r="PAU2391" s="467"/>
      <c r="PAV2391" s="467"/>
      <c r="PAW2391" s="467"/>
      <c r="PAX2391" s="467"/>
      <c r="PAY2391" s="467"/>
      <c r="PAZ2391" s="467"/>
      <c r="PBA2391" s="467"/>
      <c r="PBB2391" s="467"/>
      <c r="PBC2391" s="467"/>
      <c r="PBD2391" s="467"/>
      <c r="PBE2391" s="467"/>
      <c r="PBF2391" s="467"/>
      <c r="PBG2391" s="467"/>
      <c r="PBH2391" s="467"/>
      <c r="PBI2391" s="467"/>
      <c r="PBJ2391" s="467"/>
      <c r="PBK2391" s="467"/>
      <c r="PBL2391" s="467"/>
      <c r="PBM2391" s="467"/>
      <c r="PBN2391" s="467"/>
      <c r="PBO2391" s="467"/>
      <c r="PBP2391" s="1055"/>
      <c r="PBQ2391" s="695"/>
      <c r="PBR2391" s="696"/>
      <c r="PBS2391" s="696"/>
      <c r="PBT2391" s="697"/>
      <c r="PBU2391" s="697"/>
      <c r="PBV2391" s="473"/>
      <c r="PBW2391" s="470"/>
      <c r="PBX2391" s="470"/>
      <c r="PBY2391" s="470"/>
      <c r="PBZ2391" s="677"/>
      <c r="PCA2391" s="470"/>
      <c r="PCB2391" s="467"/>
      <c r="PCC2391" s="559"/>
      <c r="PCD2391" s="467"/>
      <c r="PCE2391" s="467"/>
      <c r="PCF2391" s="467"/>
      <c r="PCG2391" s="467"/>
      <c r="PCH2391" s="467"/>
      <c r="PCI2391" s="467"/>
      <c r="PCJ2391" s="467"/>
      <c r="PCK2391" s="467"/>
      <c r="PCL2391" s="467"/>
      <c r="PCM2391" s="467"/>
      <c r="PCN2391" s="467"/>
      <c r="PCO2391" s="467"/>
      <c r="PCP2391" s="467"/>
      <c r="PCQ2391" s="467"/>
      <c r="PCR2391" s="467"/>
      <c r="PCS2391" s="467"/>
      <c r="PCT2391" s="467"/>
      <c r="PCU2391" s="467"/>
      <c r="PCV2391" s="467"/>
      <c r="PCW2391" s="467"/>
      <c r="PCX2391" s="467"/>
      <c r="PCY2391" s="467"/>
      <c r="PCZ2391" s="1055"/>
      <c r="PDA2391" s="695"/>
      <c r="PDB2391" s="696"/>
      <c r="PDC2391" s="696"/>
      <c r="PDD2391" s="697"/>
      <c r="PDE2391" s="697"/>
      <c r="PDF2391" s="473"/>
      <c r="PDG2391" s="470"/>
      <c r="PDH2391" s="470"/>
      <c r="PDI2391" s="470"/>
      <c r="PDJ2391" s="677"/>
      <c r="PDK2391" s="470"/>
      <c r="PDL2391" s="467"/>
      <c r="PDM2391" s="559"/>
      <c r="PDN2391" s="467"/>
      <c r="PDO2391" s="467"/>
      <c r="PDP2391" s="467"/>
      <c r="PDQ2391" s="467"/>
      <c r="PDR2391" s="467"/>
      <c r="PDS2391" s="467"/>
      <c r="PDT2391" s="467"/>
      <c r="PDU2391" s="467"/>
      <c r="PDV2391" s="467"/>
      <c r="PDW2391" s="467"/>
      <c r="PDX2391" s="467"/>
      <c r="PDY2391" s="467"/>
      <c r="PDZ2391" s="467"/>
      <c r="PEA2391" s="467"/>
      <c r="PEB2391" s="467"/>
      <c r="PEC2391" s="467"/>
      <c r="PED2391" s="467"/>
      <c r="PEE2391" s="467"/>
      <c r="PEF2391" s="467"/>
      <c r="PEG2391" s="467"/>
      <c r="PEH2391" s="467"/>
      <c r="PEI2391" s="467"/>
      <c r="PEJ2391" s="1055"/>
      <c r="PEK2391" s="695"/>
      <c r="PEL2391" s="696"/>
      <c r="PEM2391" s="696"/>
      <c r="PEN2391" s="697"/>
      <c r="PEO2391" s="697"/>
      <c r="PEP2391" s="473"/>
      <c r="PEQ2391" s="470"/>
      <c r="PER2391" s="470"/>
      <c r="PES2391" s="470"/>
      <c r="PET2391" s="677"/>
      <c r="PEU2391" s="470"/>
      <c r="PEV2391" s="467"/>
      <c r="PEW2391" s="559"/>
      <c r="PEX2391" s="467"/>
      <c r="PEY2391" s="467"/>
      <c r="PEZ2391" s="467"/>
      <c r="PFA2391" s="467"/>
      <c r="PFB2391" s="467"/>
      <c r="PFC2391" s="467"/>
      <c r="PFD2391" s="467"/>
      <c r="PFE2391" s="467"/>
      <c r="PFF2391" s="467"/>
      <c r="PFG2391" s="467"/>
      <c r="PFH2391" s="467"/>
      <c r="PFI2391" s="467"/>
      <c r="PFJ2391" s="467"/>
      <c r="PFK2391" s="467"/>
      <c r="PFL2391" s="467"/>
      <c r="PFM2391" s="467"/>
      <c r="PFN2391" s="467"/>
      <c r="PFO2391" s="467"/>
      <c r="PFP2391" s="467"/>
      <c r="PFQ2391" s="467"/>
      <c r="PFR2391" s="467"/>
      <c r="PFS2391" s="467"/>
      <c r="PFT2391" s="1055"/>
      <c r="PFU2391" s="695"/>
      <c r="PFV2391" s="696"/>
      <c r="PFW2391" s="696"/>
      <c r="PFX2391" s="697"/>
      <c r="PFY2391" s="697"/>
      <c r="PFZ2391" s="473"/>
      <c r="PGA2391" s="470"/>
      <c r="PGB2391" s="470"/>
      <c r="PGC2391" s="470"/>
      <c r="PGD2391" s="677"/>
      <c r="PGE2391" s="470"/>
      <c r="PGF2391" s="467"/>
      <c r="PGG2391" s="559"/>
      <c r="PGH2391" s="467"/>
      <c r="PGI2391" s="467"/>
      <c r="PGJ2391" s="467"/>
      <c r="PGK2391" s="467"/>
      <c r="PGL2391" s="467"/>
      <c r="PGM2391" s="467"/>
      <c r="PGN2391" s="467"/>
      <c r="PGO2391" s="467"/>
      <c r="PGP2391" s="467"/>
      <c r="PGQ2391" s="467"/>
      <c r="PGR2391" s="467"/>
      <c r="PGS2391" s="467"/>
      <c r="PGT2391" s="467"/>
      <c r="PGU2391" s="467"/>
      <c r="PGV2391" s="467"/>
      <c r="PGW2391" s="467"/>
      <c r="PGX2391" s="467"/>
      <c r="PGY2391" s="467"/>
      <c r="PGZ2391" s="467"/>
      <c r="PHA2391" s="467"/>
      <c r="PHB2391" s="467"/>
      <c r="PHC2391" s="467"/>
      <c r="PHD2391" s="1055"/>
      <c r="PHE2391" s="695"/>
      <c r="PHF2391" s="696"/>
      <c r="PHG2391" s="696"/>
      <c r="PHH2391" s="697"/>
      <c r="PHI2391" s="697"/>
      <c r="PHJ2391" s="473"/>
      <c r="PHK2391" s="470"/>
      <c r="PHL2391" s="470"/>
      <c r="PHM2391" s="470"/>
      <c r="PHN2391" s="677"/>
      <c r="PHO2391" s="470"/>
      <c r="PHP2391" s="467"/>
      <c r="PHQ2391" s="559"/>
      <c r="PHR2391" s="467"/>
      <c r="PHS2391" s="467"/>
      <c r="PHT2391" s="467"/>
      <c r="PHU2391" s="467"/>
      <c r="PHV2391" s="467"/>
      <c r="PHW2391" s="467"/>
      <c r="PHX2391" s="467"/>
      <c r="PHY2391" s="467"/>
      <c r="PHZ2391" s="467"/>
      <c r="PIA2391" s="467"/>
      <c r="PIB2391" s="467"/>
      <c r="PIC2391" s="467"/>
      <c r="PID2391" s="467"/>
      <c r="PIE2391" s="467"/>
      <c r="PIF2391" s="467"/>
      <c r="PIG2391" s="467"/>
      <c r="PIH2391" s="467"/>
      <c r="PII2391" s="467"/>
      <c r="PIJ2391" s="467"/>
      <c r="PIK2391" s="467"/>
      <c r="PIL2391" s="467"/>
      <c r="PIM2391" s="467"/>
      <c r="PIN2391" s="1055"/>
      <c r="PIO2391" s="695"/>
      <c r="PIP2391" s="696"/>
      <c r="PIQ2391" s="696"/>
      <c r="PIR2391" s="697"/>
      <c r="PIS2391" s="697"/>
      <c r="PIT2391" s="473"/>
      <c r="PIU2391" s="470"/>
      <c r="PIV2391" s="470"/>
      <c r="PIW2391" s="470"/>
      <c r="PIX2391" s="677"/>
      <c r="PIY2391" s="470"/>
      <c r="PIZ2391" s="467"/>
      <c r="PJA2391" s="559"/>
      <c r="PJB2391" s="467"/>
      <c r="PJC2391" s="467"/>
      <c r="PJD2391" s="467"/>
      <c r="PJE2391" s="467"/>
      <c r="PJF2391" s="467"/>
      <c r="PJG2391" s="467"/>
      <c r="PJH2391" s="467"/>
      <c r="PJI2391" s="467"/>
      <c r="PJJ2391" s="467"/>
      <c r="PJK2391" s="467"/>
      <c r="PJL2391" s="467"/>
      <c r="PJM2391" s="467"/>
      <c r="PJN2391" s="467"/>
      <c r="PJO2391" s="467"/>
      <c r="PJP2391" s="467"/>
      <c r="PJQ2391" s="467"/>
      <c r="PJR2391" s="467"/>
      <c r="PJS2391" s="467"/>
      <c r="PJT2391" s="467"/>
      <c r="PJU2391" s="467"/>
      <c r="PJV2391" s="467"/>
      <c r="PJW2391" s="467"/>
      <c r="PJX2391" s="1055"/>
      <c r="PJY2391" s="695"/>
      <c r="PJZ2391" s="696"/>
      <c r="PKA2391" s="696"/>
      <c r="PKB2391" s="697"/>
      <c r="PKC2391" s="697"/>
      <c r="PKD2391" s="473"/>
      <c r="PKE2391" s="470"/>
      <c r="PKF2391" s="470"/>
      <c r="PKG2391" s="470"/>
      <c r="PKH2391" s="677"/>
      <c r="PKI2391" s="470"/>
      <c r="PKJ2391" s="467"/>
      <c r="PKK2391" s="559"/>
      <c r="PKL2391" s="467"/>
      <c r="PKM2391" s="467"/>
      <c r="PKN2391" s="467"/>
      <c r="PKO2391" s="467"/>
      <c r="PKP2391" s="467"/>
      <c r="PKQ2391" s="467"/>
      <c r="PKR2391" s="467"/>
      <c r="PKS2391" s="467"/>
      <c r="PKT2391" s="467"/>
      <c r="PKU2391" s="467"/>
      <c r="PKV2391" s="467"/>
      <c r="PKW2391" s="467"/>
      <c r="PKX2391" s="467"/>
      <c r="PKY2391" s="467"/>
      <c r="PKZ2391" s="467"/>
      <c r="PLA2391" s="467"/>
      <c r="PLB2391" s="467"/>
      <c r="PLC2391" s="467"/>
      <c r="PLD2391" s="467"/>
      <c r="PLE2391" s="467"/>
      <c r="PLF2391" s="467"/>
      <c r="PLG2391" s="467"/>
      <c r="PLH2391" s="1055"/>
      <c r="PLI2391" s="695"/>
      <c r="PLJ2391" s="696"/>
      <c r="PLK2391" s="696"/>
      <c r="PLL2391" s="697"/>
      <c r="PLM2391" s="697"/>
      <c r="PLN2391" s="473"/>
      <c r="PLO2391" s="470"/>
      <c r="PLP2391" s="470"/>
      <c r="PLQ2391" s="470"/>
      <c r="PLR2391" s="677"/>
      <c r="PLS2391" s="470"/>
      <c r="PLT2391" s="467"/>
      <c r="PLU2391" s="559"/>
      <c r="PLV2391" s="467"/>
      <c r="PLW2391" s="467"/>
      <c r="PLX2391" s="467"/>
      <c r="PLY2391" s="467"/>
      <c r="PLZ2391" s="467"/>
      <c r="PMA2391" s="467"/>
      <c r="PMB2391" s="467"/>
      <c r="PMC2391" s="467"/>
      <c r="PMD2391" s="467"/>
      <c r="PME2391" s="467"/>
      <c r="PMF2391" s="467"/>
      <c r="PMG2391" s="467"/>
      <c r="PMH2391" s="467"/>
      <c r="PMI2391" s="467"/>
      <c r="PMJ2391" s="467"/>
      <c r="PMK2391" s="467"/>
      <c r="PML2391" s="467"/>
      <c r="PMM2391" s="467"/>
      <c r="PMN2391" s="467"/>
      <c r="PMO2391" s="467"/>
      <c r="PMP2391" s="467"/>
      <c r="PMQ2391" s="467"/>
      <c r="PMR2391" s="1055"/>
      <c r="PMS2391" s="695"/>
      <c r="PMT2391" s="696"/>
      <c r="PMU2391" s="696"/>
      <c r="PMV2391" s="697"/>
      <c r="PMW2391" s="697"/>
      <c r="PMX2391" s="473"/>
      <c r="PMY2391" s="470"/>
      <c r="PMZ2391" s="470"/>
      <c r="PNA2391" s="470"/>
      <c r="PNB2391" s="677"/>
      <c r="PNC2391" s="470"/>
      <c r="PND2391" s="467"/>
      <c r="PNE2391" s="559"/>
      <c r="PNF2391" s="467"/>
      <c r="PNG2391" s="467"/>
      <c r="PNH2391" s="467"/>
      <c r="PNI2391" s="467"/>
      <c r="PNJ2391" s="467"/>
      <c r="PNK2391" s="467"/>
      <c r="PNL2391" s="467"/>
      <c r="PNM2391" s="467"/>
      <c r="PNN2391" s="467"/>
      <c r="PNO2391" s="467"/>
      <c r="PNP2391" s="467"/>
      <c r="PNQ2391" s="467"/>
      <c r="PNR2391" s="467"/>
      <c r="PNS2391" s="467"/>
      <c r="PNT2391" s="467"/>
      <c r="PNU2391" s="467"/>
      <c r="PNV2391" s="467"/>
      <c r="PNW2391" s="467"/>
      <c r="PNX2391" s="467"/>
      <c r="PNY2391" s="467"/>
      <c r="PNZ2391" s="467"/>
      <c r="POA2391" s="467"/>
      <c r="POB2391" s="1055"/>
      <c r="POC2391" s="695"/>
      <c r="POD2391" s="696"/>
      <c r="POE2391" s="696"/>
      <c r="POF2391" s="697"/>
      <c r="POG2391" s="697"/>
      <c r="POH2391" s="473"/>
      <c r="POI2391" s="470"/>
      <c r="POJ2391" s="470"/>
      <c r="POK2391" s="470"/>
      <c r="POL2391" s="677"/>
      <c r="POM2391" s="470"/>
      <c r="PON2391" s="467"/>
      <c r="POO2391" s="559"/>
      <c r="POP2391" s="467"/>
      <c r="POQ2391" s="467"/>
      <c r="POR2391" s="467"/>
      <c r="POS2391" s="467"/>
      <c r="POT2391" s="467"/>
      <c r="POU2391" s="467"/>
      <c r="POV2391" s="467"/>
      <c r="POW2391" s="467"/>
      <c r="POX2391" s="467"/>
      <c r="POY2391" s="467"/>
      <c r="POZ2391" s="467"/>
      <c r="PPA2391" s="467"/>
      <c r="PPB2391" s="467"/>
      <c r="PPC2391" s="467"/>
      <c r="PPD2391" s="467"/>
      <c r="PPE2391" s="467"/>
      <c r="PPF2391" s="467"/>
      <c r="PPG2391" s="467"/>
      <c r="PPH2391" s="467"/>
      <c r="PPI2391" s="467"/>
      <c r="PPJ2391" s="467"/>
      <c r="PPK2391" s="467"/>
      <c r="PPL2391" s="1055"/>
      <c r="PPM2391" s="695"/>
      <c r="PPN2391" s="696"/>
      <c r="PPO2391" s="696"/>
      <c r="PPP2391" s="697"/>
      <c r="PPQ2391" s="697"/>
      <c r="PPR2391" s="473"/>
      <c r="PPS2391" s="470"/>
      <c r="PPT2391" s="470"/>
      <c r="PPU2391" s="470"/>
      <c r="PPV2391" s="677"/>
      <c r="PPW2391" s="470"/>
      <c r="PPX2391" s="467"/>
      <c r="PPY2391" s="559"/>
      <c r="PPZ2391" s="467"/>
      <c r="PQA2391" s="467"/>
      <c r="PQB2391" s="467"/>
      <c r="PQC2391" s="467"/>
      <c r="PQD2391" s="467"/>
      <c r="PQE2391" s="467"/>
      <c r="PQF2391" s="467"/>
      <c r="PQG2391" s="467"/>
      <c r="PQH2391" s="467"/>
      <c r="PQI2391" s="467"/>
      <c r="PQJ2391" s="467"/>
      <c r="PQK2391" s="467"/>
      <c r="PQL2391" s="467"/>
      <c r="PQM2391" s="467"/>
      <c r="PQN2391" s="467"/>
      <c r="PQO2391" s="467"/>
      <c r="PQP2391" s="467"/>
      <c r="PQQ2391" s="467"/>
      <c r="PQR2391" s="467"/>
      <c r="PQS2391" s="467"/>
      <c r="PQT2391" s="467"/>
      <c r="PQU2391" s="467"/>
      <c r="PQV2391" s="1055"/>
      <c r="PQW2391" s="695"/>
      <c r="PQX2391" s="696"/>
      <c r="PQY2391" s="696"/>
      <c r="PQZ2391" s="697"/>
      <c r="PRA2391" s="697"/>
      <c r="PRB2391" s="473"/>
      <c r="PRC2391" s="470"/>
      <c r="PRD2391" s="470"/>
      <c r="PRE2391" s="470"/>
      <c r="PRF2391" s="677"/>
      <c r="PRG2391" s="470"/>
      <c r="PRH2391" s="467"/>
      <c r="PRI2391" s="559"/>
      <c r="PRJ2391" s="467"/>
      <c r="PRK2391" s="467"/>
      <c r="PRL2391" s="467"/>
      <c r="PRM2391" s="467"/>
      <c r="PRN2391" s="467"/>
      <c r="PRO2391" s="467"/>
      <c r="PRP2391" s="467"/>
      <c r="PRQ2391" s="467"/>
      <c r="PRR2391" s="467"/>
      <c r="PRS2391" s="467"/>
      <c r="PRT2391" s="467"/>
      <c r="PRU2391" s="467"/>
      <c r="PRV2391" s="467"/>
      <c r="PRW2391" s="467"/>
      <c r="PRX2391" s="467"/>
      <c r="PRY2391" s="467"/>
      <c r="PRZ2391" s="467"/>
      <c r="PSA2391" s="467"/>
      <c r="PSB2391" s="467"/>
      <c r="PSC2391" s="467"/>
      <c r="PSD2391" s="467"/>
      <c r="PSE2391" s="467"/>
      <c r="PSF2391" s="1055"/>
      <c r="PSG2391" s="695"/>
      <c r="PSH2391" s="696"/>
      <c r="PSI2391" s="696"/>
      <c r="PSJ2391" s="697"/>
      <c r="PSK2391" s="697"/>
      <c r="PSL2391" s="473"/>
      <c r="PSM2391" s="470"/>
      <c r="PSN2391" s="470"/>
      <c r="PSO2391" s="470"/>
      <c r="PSP2391" s="677"/>
      <c r="PSQ2391" s="470"/>
      <c r="PSR2391" s="467"/>
      <c r="PSS2391" s="559"/>
      <c r="PST2391" s="467"/>
      <c r="PSU2391" s="467"/>
      <c r="PSV2391" s="467"/>
      <c r="PSW2391" s="467"/>
      <c r="PSX2391" s="467"/>
      <c r="PSY2391" s="467"/>
      <c r="PSZ2391" s="467"/>
      <c r="PTA2391" s="467"/>
      <c r="PTB2391" s="467"/>
      <c r="PTC2391" s="467"/>
      <c r="PTD2391" s="467"/>
      <c r="PTE2391" s="467"/>
      <c r="PTF2391" s="467"/>
      <c r="PTG2391" s="467"/>
      <c r="PTH2391" s="467"/>
      <c r="PTI2391" s="467"/>
      <c r="PTJ2391" s="467"/>
      <c r="PTK2391" s="467"/>
      <c r="PTL2391" s="467"/>
      <c r="PTM2391" s="467"/>
      <c r="PTN2391" s="467"/>
      <c r="PTO2391" s="467"/>
      <c r="PTP2391" s="1055"/>
      <c r="PTQ2391" s="695"/>
      <c r="PTR2391" s="696"/>
      <c r="PTS2391" s="696"/>
      <c r="PTT2391" s="697"/>
      <c r="PTU2391" s="697"/>
      <c r="PTV2391" s="473"/>
      <c r="PTW2391" s="470"/>
      <c r="PTX2391" s="470"/>
      <c r="PTY2391" s="470"/>
      <c r="PTZ2391" s="677"/>
      <c r="PUA2391" s="470"/>
      <c r="PUB2391" s="467"/>
      <c r="PUC2391" s="559"/>
      <c r="PUD2391" s="467"/>
      <c r="PUE2391" s="467"/>
      <c r="PUF2391" s="467"/>
      <c r="PUG2391" s="467"/>
      <c r="PUH2391" s="467"/>
      <c r="PUI2391" s="467"/>
      <c r="PUJ2391" s="467"/>
      <c r="PUK2391" s="467"/>
      <c r="PUL2391" s="467"/>
      <c r="PUM2391" s="467"/>
      <c r="PUN2391" s="467"/>
      <c r="PUO2391" s="467"/>
      <c r="PUP2391" s="467"/>
      <c r="PUQ2391" s="467"/>
      <c r="PUR2391" s="467"/>
      <c r="PUS2391" s="467"/>
      <c r="PUT2391" s="467"/>
      <c r="PUU2391" s="467"/>
      <c r="PUV2391" s="467"/>
      <c r="PUW2391" s="467"/>
      <c r="PUX2391" s="467"/>
      <c r="PUY2391" s="467"/>
      <c r="PUZ2391" s="1055"/>
      <c r="PVA2391" s="695"/>
      <c r="PVB2391" s="696"/>
      <c r="PVC2391" s="696"/>
      <c r="PVD2391" s="697"/>
      <c r="PVE2391" s="697"/>
      <c r="PVF2391" s="473"/>
      <c r="PVG2391" s="470"/>
      <c r="PVH2391" s="470"/>
      <c r="PVI2391" s="470"/>
      <c r="PVJ2391" s="677"/>
      <c r="PVK2391" s="470"/>
      <c r="PVL2391" s="467"/>
      <c r="PVM2391" s="559"/>
      <c r="PVN2391" s="467"/>
      <c r="PVO2391" s="467"/>
      <c r="PVP2391" s="467"/>
      <c r="PVQ2391" s="467"/>
      <c r="PVR2391" s="467"/>
      <c r="PVS2391" s="467"/>
      <c r="PVT2391" s="467"/>
      <c r="PVU2391" s="467"/>
      <c r="PVV2391" s="467"/>
      <c r="PVW2391" s="467"/>
      <c r="PVX2391" s="467"/>
      <c r="PVY2391" s="467"/>
      <c r="PVZ2391" s="467"/>
      <c r="PWA2391" s="467"/>
      <c r="PWB2391" s="467"/>
      <c r="PWC2391" s="467"/>
      <c r="PWD2391" s="467"/>
      <c r="PWE2391" s="467"/>
      <c r="PWF2391" s="467"/>
      <c r="PWG2391" s="467"/>
      <c r="PWH2391" s="467"/>
      <c r="PWI2391" s="467"/>
      <c r="PWJ2391" s="1055"/>
      <c r="PWK2391" s="695"/>
      <c r="PWL2391" s="696"/>
      <c r="PWM2391" s="696"/>
      <c r="PWN2391" s="697"/>
      <c r="PWO2391" s="697"/>
      <c r="PWP2391" s="473"/>
      <c r="PWQ2391" s="470"/>
      <c r="PWR2391" s="470"/>
      <c r="PWS2391" s="470"/>
      <c r="PWT2391" s="677"/>
      <c r="PWU2391" s="470"/>
      <c r="PWV2391" s="467"/>
      <c r="PWW2391" s="559"/>
      <c r="PWX2391" s="467"/>
      <c r="PWY2391" s="467"/>
      <c r="PWZ2391" s="467"/>
      <c r="PXA2391" s="467"/>
      <c r="PXB2391" s="467"/>
      <c r="PXC2391" s="467"/>
      <c r="PXD2391" s="467"/>
      <c r="PXE2391" s="467"/>
      <c r="PXF2391" s="467"/>
      <c r="PXG2391" s="467"/>
      <c r="PXH2391" s="467"/>
      <c r="PXI2391" s="467"/>
      <c r="PXJ2391" s="467"/>
      <c r="PXK2391" s="467"/>
      <c r="PXL2391" s="467"/>
      <c r="PXM2391" s="467"/>
      <c r="PXN2391" s="467"/>
      <c r="PXO2391" s="467"/>
      <c r="PXP2391" s="467"/>
      <c r="PXQ2391" s="467"/>
      <c r="PXR2391" s="467"/>
      <c r="PXS2391" s="467"/>
      <c r="PXT2391" s="1055"/>
      <c r="PXU2391" s="695"/>
      <c r="PXV2391" s="696"/>
      <c r="PXW2391" s="696"/>
      <c r="PXX2391" s="697"/>
      <c r="PXY2391" s="697"/>
      <c r="PXZ2391" s="473"/>
      <c r="PYA2391" s="470"/>
      <c r="PYB2391" s="470"/>
      <c r="PYC2391" s="470"/>
      <c r="PYD2391" s="677"/>
      <c r="PYE2391" s="470"/>
      <c r="PYF2391" s="467"/>
      <c r="PYG2391" s="559"/>
      <c r="PYH2391" s="467"/>
      <c r="PYI2391" s="467"/>
      <c r="PYJ2391" s="467"/>
      <c r="PYK2391" s="467"/>
      <c r="PYL2391" s="467"/>
      <c r="PYM2391" s="467"/>
      <c r="PYN2391" s="467"/>
      <c r="PYO2391" s="467"/>
      <c r="PYP2391" s="467"/>
      <c r="PYQ2391" s="467"/>
      <c r="PYR2391" s="467"/>
      <c r="PYS2391" s="467"/>
      <c r="PYT2391" s="467"/>
      <c r="PYU2391" s="467"/>
      <c r="PYV2391" s="467"/>
      <c r="PYW2391" s="467"/>
      <c r="PYX2391" s="467"/>
      <c r="PYY2391" s="467"/>
      <c r="PYZ2391" s="467"/>
      <c r="PZA2391" s="467"/>
      <c r="PZB2391" s="467"/>
      <c r="PZC2391" s="467"/>
      <c r="PZD2391" s="1055"/>
      <c r="PZE2391" s="695"/>
      <c r="PZF2391" s="696"/>
      <c r="PZG2391" s="696"/>
      <c r="PZH2391" s="697"/>
      <c r="PZI2391" s="697"/>
      <c r="PZJ2391" s="473"/>
      <c r="PZK2391" s="470"/>
      <c r="PZL2391" s="470"/>
      <c r="PZM2391" s="470"/>
      <c r="PZN2391" s="677"/>
      <c r="PZO2391" s="470"/>
      <c r="PZP2391" s="467"/>
      <c r="PZQ2391" s="559"/>
      <c r="PZR2391" s="467"/>
      <c r="PZS2391" s="467"/>
      <c r="PZT2391" s="467"/>
      <c r="PZU2391" s="467"/>
      <c r="PZV2391" s="467"/>
      <c r="PZW2391" s="467"/>
      <c r="PZX2391" s="467"/>
      <c r="PZY2391" s="467"/>
      <c r="PZZ2391" s="467"/>
      <c r="QAA2391" s="467"/>
      <c r="QAB2391" s="467"/>
      <c r="QAC2391" s="467"/>
      <c r="QAD2391" s="467"/>
      <c r="QAE2391" s="467"/>
      <c r="QAF2391" s="467"/>
      <c r="QAG2391" s="467"/>
      <c r="QAH2391" s="467"/>
      <c r="QAI2391" s="467"/>
      <c r="QAJ2391" s="467"/>
      <c r="QAK2391" s="467"/>
      <c r="QAL2391" s="467"/>
      <c r="QAM2391" s="467"/>
      <c r="QAN2391" s="1055"/>
      <c r="QAO2391" s="695"/>
      <c r="QAP2391" s="696"/>
      <c r="QAQ2391" s="696"/>
      <c r="QAR2391" s="697"/>
      <c r="QAS2391" s="697"/>
      <c r="QAT2391" s="473"/>
      <c r="QAU2391" s="470"/>
      <c r="QAV2391" s="470"/>
      <c r="QAW2391" s="470"/>
      <c r="QAX2391" s="677"/>
      <c r="QAY2391" s="470"/>
      <c r="QAZ2391" s="467"/>
      <c r="QBA2391" s="559"/>
      <c r="QBB2391" s="467"/>
      <c r="QBC2391" s="467"/>
      <c r="QBD2391" s="467"/>
      <c r="QBE2391" s="467"/>
      <c r="QBF2391" s="467"/>
      <c r="QBG2391" s="467"/>
      <c r="QBH2391" s="467"/>
      <c r="QBI2391" s="467"/>
      <c r="QBJ2391" s="467"/>
      <c r="QBK2391" s="467"/>
      <c r="QBL2391" s="467"/>
      <c r="QBM2391" s="467"/>
      <c r="QBN2391" s="467"/>
      <c r="QBO2391" s="467"/>
      <c r="QBP2391" s="467"/>
      <c r="QBQ2391" s="467"/>
      <c r="QBR2391" s="467"/>
      <c r="QBS2391" s="467"/>
      <c r="QBT2391" s="467"/>
      <c r="QBU2391" s="467"/>
      <c r="QBV2391" s="467"/>
      <c r="QBW2391" s="467"/>
      <c r="QBX2391" s="1055"/>
      <c r="QBY2391" s="695"/>
      <c r="QBZ2391" s="696"/>
      <c r="QCA2391" s="696"/>
      <c r="QCB2391" s="697"/>
      <c r="QCC2391" s="697"/>
      <c r="QCD2391" s="473"/>
      <c r="QCE2391" s="470"/>
      <c r="QCF2391" s="470"/>
      <c r="QCG2391" s="470"/>
      <c r="QCH2391" s="677"/>
      <c r="QCI2391" s="470"/>
      <c r="QCJ2391" s="467"/>
      <c r="QCK2391" s="559"/>
      <c r="QCL2391" s="467"/>
      <c r="QCM2391" s="467"/>
      <c r="QCN2391" s="467"/>
      <c r="QCO2391" s="467"/>
      <c r="QCP2391" s="467"/>
      <c r="QCQ2391" s="467"/>
      <c r="QCR2391" s="467"/>
      <c r="QCS2391" s="467"/>
      <c r="QCT2391" s="467"/>
      <c r="QCU2391" s="467"/>
      <c r="QCV2391" s="467"/>
      <c r="QCW2391" s="467"/>
      <c r="QCX2391" s="467"/>
      <c r="QCY2391" s="467"/>
      <c r="QCZ2391" s="467"/>
      <c r="QDA2391" s="467"/>
      <c r="QDB2391" s="467"/>
      <c r="QDC2391" s="467"/>
      <c r="QDD2391" s="467"/>
      <c r="QDE2391" s="467"/>
      <c r="QDF2391" s="467"/>
      <c r="QDG2391" s="467"/>
      <c r="QDH2391" s="1055"/>
      <c r="QDI2391" s="695"/>
      <c r="QDJ2391" s="696"/>
      <c r="QDK2391" s="696"/>
      <c r="QDL2391" s="697"/>
      <c r="QDM2391" s="697"/>
      <c r="QDN2391" s="473"/>
      <c r="QDO2391" s="470"/>
      <c r="QDP2391" s="470"/>
      <c r="QDQ2391" s="470"/>
      <c r="QDR2391" s="677"/>
      <c r="QDS2391" s="470"/>
      <c r="QDT2391" s="467"/>
      <c r="QDU2391" s="559"/>
      <c r="QDV2391" s="467"/>
      <c r="QDW2391" s="467"/>
      <c r="QDX2391" s="467"/>
      <c r="QDY2391" s="467"/>
      <c r="QDZ2391" s="467"/>
      <c r="QEA2391" s="467"/>
      <c r="QEB2391" s="467"/>
      <c r="QEC2391" s="467"/>
      <c r="QED2391" s="467"/>
      <c r="QEE2391" s="467"/>
      <c r="QEF2391" s="467"/>
      <c r="QEG2391" s="467"/>
      <c r="QEH2391" s="467"/>
      <c r="QEI2391" s="467"/>
      <c r="QEJ2391" s="467"/>
      <c r="QEK2391" s="467"/>
      <c r="QEL2391" s="467"/>
      <c r="QEM2391" s="467"/>
      <c r="QEN2391" s="467"/>
      <c r="QEO2391" s="467"/>
      <c r="QEP2391" s="467"/>
      <c r="QEQ2391" s="467"/>
      <c r="QER2391" s="1055"/>
      <c r="QES2391" s="695"/>
      <c r="QET2391" s="696"/>
      <c r="QEU2391" s="696"/>
      <c r="QEV2391" s="697"/>
      <c r="QEW2391" s="697"/>
      <c r="QEX2391" s="473"/>
      <c r="QEY2391" s="470"/>
      <c r="QEZ2391" s="470"/>
      <c r="QFA2391" s="470"/>
      <c r="QFB2391" s="677"/>
      <c r="QFC2391" s="470"/>
      <c r="QFD2391" s="467"/>
      <c r="QFE2391" s="559"/>
      <c r="QFF2391" s="467"/>
      <c r="QFG2391" s="467"/>
      <c r="QFH2391" s="467"/>
      <c r="QFI2391" s="467"/>
      <c r="QFJ2391" s="467"/>
      <c r="QFK2391" s="467"/>
      <c r="QFL2391" s="467"/>
      <c r="QFM2391" s="467"/>
      <c r="QFN2391" s="467"/>
      <c r="QFO2391" s="467"/>
      <c r="QFP2391" s="467"/>
      <c r="QFQ2391" s="467"/>
      <c r="QFR2391" s="467"/>
      <c r="QFS2391" s="467"/>
      <c r="QFT2391" s="467"/>
      <c r="QFU2391" s="467"/>
      <c r="QFV2391" s="467"/>
      <c r="QFW2391" s="467"/>
      <c r="QFX2391" s="467"/>
      <c r="QFY2391" s="467"/>
      <c r="QFZ2391" s="467"/>
      <c r="QGA2391" s="467"/>
      <c r="QGB2391" s="1055"/>
      <c r="QGC2391" s="695"/>
      <c r="QGD2391" s="696"/>
      <c r="QGE2391" s="696"/>
      <c r="QGF2391" s="697"/>
      <c r="QGG2391" s="697"/>
      <c r="QGH2391" s="473"/>
      <c r="QGI2391" s="470"/>
      <c r="QGJ2391" s="470"/>
      <c r="QGK2391" s="470"/>
      <c r="QGL2391" s="677"/>
      <c r="QGM2391" s="470"/>
      <c r="QGN2391" s="467"/>
      <c r="QGO2391" s="559"/>
      <c r="QGP2391" s="467"/>
      <c r="QGQ2391" s="467"/>
      <c r="QGR2391" s="467"/>
      <c r="QGS2391" s="467"/>
      <c r="QGT2391" s="467"/>
      <c r="QGU2391" s="467"/>
      <c r="QGV2391" s="467"/>
      <c r="QGW2391" s="467"/>
      <c r="QGX2391" s="467"/>
      <c r="QGY2391" s="467"/>
      <c r="QGZ2391" s="467"/>
      <c r="QHA2391" s="467"/>
      <c r="QHB2391" s="467"/>
      <c r="QHC2391" s="467"/>
      <c r="QHD2391" s="467"/>
      <c r="QHE2391" s="467"/>
      <c r="QHF2391" s="467"/>
      <c r="QHG2391" s="467"/>
      <c r="QHH2391" s="467"/>
      <c r="QHI2391" s="467"/>
      <c r="QHJ2391" s="467"/>
      <c r="QHK2391" s="467"/>
      <c r="QHL2391" s="1055"/>
      <c r="QHM2391" s="695"/>
      <c r="QHN2391" s="696"/>
      <c r="QHO2391" s="696"/>
      <c r="QHP2391" s="697"/>
      <c r="QHQ2391" s="697"/>
      <c r="QHR2391" s="473"/>
      <c r="QHS2391" s="470"/>
      <c r="QHT2391" s="470"/>
      <c r="QHU2391" s="470"/>
      <c r="QHV2391" s="677"/>
      <c r="QHW2391" s="470"/>
      <c r="QHX2391" s="467"/>
      <c r="QHY2391" s="559"/>
      <c r="QHZ2391" s="467"/>
      <c r="QIA2391" s="467"/>
      <c r="QIB2391" s="467"/>
      <c r="QIC2391" s="467"/>
      <c r="QID2391" s="467"/>
      <c r="QIE2391" s="467"/>
      <c r="QIF2391" s="467"/>
      <c r="QIG2391" s="467"/>
      <c r="QIH2391" s="467"/>
      <c r="QII2391" s="467"/>
      <c r="QIJ2391" s="467"/>
      <c r="QIK2391" s="467"/>
      <c r="QIL2391" s="467"/>
      <c r="QIM2391" s="467"/>
      <c r="QIN2391" s="467"/>
      <c r="QIO2391" s="467"/>
      <c r="QIP2391" s="467"/>
      <c r="QIQ2391" s="467"/>
      <c r="QIR2391" s="467"/>
      <c r="QIS2391" s="467"/>
      <c r="QIT2391" s="467"/>
      <c r="QIU2391" s="467"/>
      <c r="QIV2391" s="1055"/>
      <c r="QIW2391" s="695"/>
      <c r="QIX2391" s="696"/>
      <c r="QIY2391" s="696"/>
      <c r="QIZ2391" s="697"/>
      <c r="QJA2391" s="697"/>
      <c r="QJB2391" s="473"/>
      <c r="QJC2391" s="470"/>
      <c r="QJD2391" s="470"/>
      <c r="QJE2391" s="470"/>
      <c r="QJF2391" s="677"/>
      <c r="QJG2391" s="470"/>
      <c r="QJH2391" s="467"/>
      <c r="QJI2391" s="559"/>
      <c r="QJJ2391" s="467"/>
      <c r="QJK2391" s="467"/>
      <c r="QJL2391" s="467"/>
      <c r="QJM2391" s="467"/>
      <c r="QJN2391" s="467"/>
      <c r="QJO2391" s="467"/>
      <c r="QJP2391" s="467"/>
      <c r="QJQ2391" s="467"/>
      <c r="QJR2391" s="467"/>
      <c r="QJS2391" s="467"/>
      <c r="QJT2391" s="467"/>
      <c r="QJU2391" s="467"/>
      <c r="QJV2391" s="467"/>
      <c r="QJW2391" s="467"/>
      <c r="QJX2391" s="467"/>
      <c r="QJY2391" s="467"/>
      <c r="QJZ2391" s="467"/>
      <c r="QKA2391" s="467"/>
      <c r="QKB2391" s="467"/>
      <c r="QKC2391" s="467"/>
      <c r="QKD2391" s="467"/>
      <c r="QKE2391" s="467"/>
      <c r="QKF2391" s="1055"/>
      <c r="QKG2391" s="695"/>
      <c r="QKH2391" s="696"/>
      <c r="QKI2391" s="696"/>
      <c r="QKJ2391" s="697"/>
      <c r="QKK2391" s="697"/>
      <c r="QKL2391" s="473"/>
      <c r="QKM2391" s="470"/>
      <c r="QKN2391" s="470"/>
      <c r="QKO2391" s="470"/>
      <c r="QKP2391" s="677"/>
      <c r="QKQ2391" s="470"/>
      <c r="QKR2391" s="467"/>
      <c r="QKS2391" s="559"/>
      <c r="QKT2391" s="467"/>
      <c r="QKU2391" s="467"/>
      <c r="QKV2391" s="467"/>
      <c r="QKW2391" s="467"/>
      <c r="QKX2391" s="467"/>
      <c r="QKY2391" s="467"/>
      <c r="QKZ2391" s="467"/>
      <c r="QLA2391" s="467"/>
      <c r="QLB2391" s="467"/>
      <c r="QLC2391" s="467"/>
      <c r="QLD2391" s="467"/>
      <c r="QLE2391" s="467"/>
      <c r="QLF2391" s="467"/>
      <c r="QLG2391" s="467"/>
      <c r="QLH2391" s="467"/>
      <c r="QLI2391" s="467"/>
      <c r="QLJ2391" s="467"/>
      <c r="QLK2391" s="467"/>
      <c r="QLL2391" s="467"/>
      <c r="QLM2391" s="467"/>
      <c r="QLN2391" s="467"/>
      <c r="QLO2391" s="467"/>
      <c r="QLP2391" s="1055"/>
      <c r="QLQ2391" s="695"/>
      <c r="QLR2391" s="696"/>
      <c r="QLS2391" s="696"/>
      <c r="QLT2391" s="697"/>
      <c r="QLU2391" s="697"/>
      <c r="QLV2391" s="473"/>
      <c r="QLW2391" s="470"/>
      <c r="QLX2391" s="470"/>
      <c r="QLY2391" s="470"/>
      <c r="QLZ2391" s="677"/>
      <c r="QMA2391" s="470"/>
      <c r="QMB2391" s="467"/>
      <c r="QMC2391" s="559"/>
      <c r="QMD2391" s="467"/>
      <c r="QME2391" s="467"/>
      <c r="QMF2391" s="467"/>
      <c r="QMG2391" s="467"/>
      <c r="QMH2391" s="467"/>
      <c r="QMI2391" s="467"/>
      <c r="QMJ2391" s="467"/>
      <c r="QMK2391" s="467"/>
      <c r="QML2391" s="467"/>
      <c r="QMM2391" s="467"/>
      <c r="QMN2391" s="467"/>
      <c r="QMO2391" s="467"/>
      <c r="QMP2391" s="467"/>
      <c r="QMQ2391" s="467"/>
      <c r="QMR2391" s="467"/>
      <c r="QMS2391" s="467"/>
      <c r="QMT2391" s="467"/>
      <c r="QMU2391" s="467"/>
      <c r="QMV2391" s="467"/>
      <c r="QMW2391" s="467"/>
      <c r="QMX2391" s="467"/>
      <c r="QMY2391" s="467"/>
      <c r="QMZ2391" s="1055"/>
      <c r="QNA2391" s="695"/>
      <c r="QNB2391" s="696"/>
      <c r="QNC2391" s="696"/>
      <c r="QND2391" s="697"/>
      <c r="QNE2391" s="697"/>
      <c r="QNF2391" s="473"/>
      <c r="QNG2391" s="470"/>
      <c r="QNH2391" s="470"/>
      <c r="QNI2391" s="470"/>
      <c r="QNJ2391" s="677"/>
      <c r="QNK2391" s="470"/>
      <c r="QNL2391" s="467"/>
      <c r="QNM2391" s="559"/>
      <c r="QNN2391" s="467"/>
      <c r="QNO2391" s="467"/>
      <c r="QNP2391" s="467"/>
      <c r="QNQ2391" s="467"/>
      <c r="QNR2391" s="467"/>
      <c r="QNS2391" s="467"/>
      <c r="QNT2391" s="467"/>
      <c r="QNU2391" s="467"/>
      <c r="QNV2391" s="467"/>
      <c r="QNW2391" s="467"/>
      <c r="QNX2391" s="467"/>
      <c r="QNY2391" s="467"/>
      <c r="QNZ2391" s="467"/>
      <c r="QOA2391" s="467"/>
      <c r="QOB2391" s="467"/>
      <c r="QOC2391" s="467"/>
      <c r="QOD2391" s="467"/>
      <c r="QOE2391" s="467"/>
      <c r="QOF2391" s="467"/>
      <c r="QOG2391" s="467"/>
      <c r="QOH2391" s="467"/>
      <c r="QOI2391" s="467"/>
      <c r="QOJ2391" s="1055"/>
      <c r="QOK2391" s="695"/>
      <c r="QOL2391" s="696"/>
      <c r="QOM2391" s="696"/>
      <c r="QON2391" s="697"/>
      <c r="QOO2391" s="697"/>
      <c r="QOP2391" s="473"/>
      <c r="QOQ2391" s="470"/>
      <c r="QOR2391" s="470"/>
      <c r="QOS2391" s="470"/>
      <c r="QOT2391" s="677"/>
      <c r="QOU2391" s="470"/>
      <c r="QOV2391" s="467"/>
      <c r="QOW2391" s="559"/>
      <c r="QOX2391" s="467"/>
      <c r="QOY2391" s="467"/>
      <c r="QOZ2391" s="467"/>
      <c r="QPA2391" s="467"/>
      <c r="QPB2391" s="467"/>
      <c r="QPC2391" s="467"/>
      <c r="QPD2391" s="467"/>
      <c r="QPE2391" s="467"/>
      <c r="QPF2391" s="467"/>
      <c r="QPG2391" s="467"/>
      <c r="QPH2391" s="467"/>
      <c r="QPI2391" s="467"/>
      <c r="QPJ2391" s="467"/>
      <c r="QPK2391" s="467"/>
      <c r="QPL2391" s="467"/>
      <c r="QPM2391" s="467"/>
      <c r="QPN2391" s="467"/>
      <c r="QPO2391" s="467"/>
      <c r="QPP2391" s="467"/>
      <c r="QPQ2391" s="467"/>
      <c r="QPR2391" s="467"/>
      <c r="QPS2391" s="467"/>
      <c r="QPT2391" s="1055"/>
      <c r="QPU2391" s="695"/>
      <c r="QPV2391" s="696"/>
      <c r="QPW2391" s="696"/>
      <c r="QPX2391" s="697"/>
      <c r="QPY2391" s="697"/>
      <c r="QPZ2391" s="473"/>
      <c r="QQA2391" s="470"/>
      <c r="QQB2391" s="470"/>
      <c r="QQC2391" s="470"/>
      <c r="QQD2391" s="677"/>
      <c r="QQE2391" s="470"/>
      <c r="QQF2391" s="467"/>
      <c r="QQG2391" s="559"/>
      <c r="QQH2391" s="467"/>
      <c r="QQI2391" s="467"/>
      <c r="QQJ2391" s="467"/>
      <c r="QQK2391" s="467"/>
      <c r="QQL2391" s="467"/>
      <c r="QQM2391" s="467"/>
      <c r="QQN2391" s="467"/>
      <c r="QQO2391" s="467"/>
      <c r="QQP2391" s="467"/>
      <c r="QQQ2391" s="467"/>
      <c r="QQR2391" s="467"/>
      <c r="QQS2391" s="467"/>
      <c r="QQT2391" s="467"/>
      <c r="QQU2391" s="467"/>
      <c r="QQV2391" s="467"/>
      <c r="QQW2391" s="467"/>
      <c r="QQX2391" s="467"/>
      <c r="QQY2391" s="467"/>
      <c r="QQZ2391" s="467"/>
      <c r="QRA2391" s="467"/>
      <c r="QRB2391" s="467"/>
      <c r="QRC2391" s="467"/>
      <c r="QRD2391" s="1055"/>
      <c r="QRE2391" s="695"/>
      <c r="QRF2391" s="696"/>
      <c r="QRG2391" s="696"/>
      <c r="QRH2391" s="697"/>
      <c r="QRI2391" s="697"/>
      <c r="QRJ2391" s="473"/>
      <c r="QRK2391" s="470"/>
      <c r="QRL2391" s="470"/>
      <c r="QRM2391" s="470"/>
      <c r="QRN2391" s="677"/>
      <c r="QRO2391" s="470"/>
      <c r="QRP2391" s="467"/>
      <c r="QRQ2391" s="559"/>
      <c r="QRR2391" s="467"/>
      <c r="QRS2391" s="467"/>
      <c r="QRT2391" s="467"/>
      <c r="QRU2391" s="467"/>
      <c r="QRV2391" s="467"/>
      <c r="QRW2391" s="467"/>
      <c r="QRX2391" s="467"/>
      <c r="QRY2391" s="467"/>
      <c r="QRZ2391" s="467"/>
      <c r="QSA2391" s="467"/>
      <c r="QSB2391" s="467"/>
      <c r="QSC2391" s="467"/>
      <c r="QSD2391" s="467"/>
      <c r="QSE2391" s="467"/>
      <c r="QSF2391" s="467"/>
      <c r="QSG2391" s="467"/>
      <c r="QSH2391" s="467"/>
      <c r="QSI2391" s="467"/>
      <c r="QSJ2391" s="467"/>
      <c r="QSK2391" s="467"/>
      <c r="QSL2391" s="467"/>
      <c r="QSM2391" s="467"/>
      <c r="QSN2391" s="1055"/>
      <c r="QSO2391" s="695"/>
      <c r="QSP2391" s="696"/>
      <c r="QSQ2391" s="696"/>
      <c r="QSR2391" s="697"/>
      <c r="QSS2391" s="697"/>
      <c r="QST2391" s="473"/>
      <c r="QSU2391" s="470"/>
      <c r="QSV2391" s="470"/>
      <c r="QSW2391" s="470"/>
      <c r="QSX2391" s="677"/>
      <c r="QSY2391" s="470"/>
      <c r="QSZ2391" s="467"/>
      <c r="QTA2391" s="559"/>
      <c r="QTB2391" s="467"/>
      <c r="QTC2391" s="467"/>
      <c r="QTD2391" s="467"/>
      <c r="QTE2391" s="467"/>
      <c r="QTF2391" s="467"/>
      <c r="QTG2391" s="467"/>
      <c r="QTH2391" s="467"/>
      <c r="QTI2391" s="467"/>
      <c r="QTJ2391" s="467"/>
      <c r="QTK2391" s="467"/>
      <c r="QTL2391" s="467"/>
      <c r="QTM2391" s="467"/>
      <c r="QTN2391" s="467"/>
      <c r="QTO2391" s="467"/>
      <c r="QTP2391" s="467"/>
      <c r="QTQ2391" s="467"/>
      <c r="QTR2391" s="467"/>
      <c r="QTS2391" s="467"/>
      <c r="QTT2391" s="467"/>
      <c r="QTU2391" s="467"/>
      <c r="QTV2391" s="467"/>
      <c r="QTW2391" s="467"/>
      <c r="QTX2391" s="1055"/>
      <c r="QTY2391" s="695"/>
      <c r="QTZ2391" s="696"/>
      <c r="QUA2391" s="696"/>
      <c r="QUB2391" s="697"/>
      <c r="QUC2391" s="697"/>
      <c r="QUD2391" s="473"/>
      <c r="QUE2391" s="470"/>
      <c r="QUF2391" s="470"/>
      <c r="QUG2391" s="470"/>
      <c r="QUH2391" s="677"/>
      <c r="QUI2391" s="470"/>
      <c r="QUJ2391" s="467"/>
      <c r="QUK2391" s="559"/>
      <c r="QUL2391" s="467"/>
      <c r="QUM2391" s="467"/>
      <c r="QUN2391" s="467"/>
      <c r="QUO2391" s="467"/>
      <c r="QUP2391" s="467"/>
      <c r="QUQ2391" s="467"/>
      <c r="QUR2391" s="467"/>
      <c r="QUS2391" s="467"/>
      <c r="QUT2391" s="467"/>
      <c r="QUU2391" s="467"/>
      <c r="QUV2391" s="467"/>
      <c r="QUW2391" s="467"/>
      <c r="QUX2391" s="467"/>
      <c r="QUY2391" s="467"/>
      <c r="QUZ2391" s="467"/>
      <c r="QVA2391" s="467"/>
      <c r="QVB2391" s="467"/>
      <c r="QVC2391" s="467"/>
      <c r="QVD2391" s="467"/>
      <c r="QVE2391" s="467"/>
      <c r="QVF2391" s="467"/>
      <c r="QVG2391" s="467"/>
      <c r="QVH2391" s="1055"/>
      <c r="QVI2391" s="695"/>
      <c r="QVJ2391" s="696"/>
      <c r="QVK2391" s="696"/>
      <c r="QVL2391" s="697"/>
      <c r="QVM2391" s="697"/>
      <c r="QVN2391" s="473"/>
      <c r="QVO2391" s="470"/>
      <c r="QVP2391" s="470"/>
      <c r="QVQ2391" s="470"/>
      <c r="QVR2391" s="677"/>
      <c r="QVS2391" s="470"/>
      <c r="QVT2391" s="467"/>
      <c r="QVU2391" s="559"/>
      <c r="QVV2391" s="467"/>
      <c r="QVW2391" s="467"/>
      <c r="QVX2391" s="467"/>
      <c r="QVY2391" s="467"/>
      <c r="QVZ2391" s="467"/>
      <c r="QWA2391" s="467"/>
      <c r="QWB2391" s="467"/>
      <c r="QWC2391" s="467"/>
      <c r="QWD2391" s="467"/>
      <c r="QWE2391" s="467"/>
      <c r="QWF2391" s="467"/>
      <c r="QWG2391" s="467"/>
      <c r="QWH2391" s="467"/>
      <c r="QWI2391" s="467"/>
      <c r="QWJ2391" s="467"/>
      <c r="QWK2391" s="467"/>
      <c r="QWL2391" s="467"/>
      <c r="QWM2391" s="467"/>
      <c r="QWN2391" s="467"/>
      <c r="QWO2391" s="467"/>
      <c r="QWP2391" s="467"/>
      <c r="QWQ2391" s="467"/>
      <c r="QWR2391" s="1055"/>
      <c r="QWS2391" s="695"/>
      <c r="QWT2391" s="696"/>
      <c r="QWU2391" s="696"/>
      <c r="QWV2391" s="697"/>
      <c r="QWW2391" s="697"/>
      <c r="QWX2391" s="473"/>
      <c r="QWY2391" s="470"/>
      <c r="QWZ2391" s="470"/>
      <c r="QXA2391" s="470"/>
      <c r="QXB2391" s="677"/>
      <c r="QXC2391" s="470"/>
      <c r="QXD2391" s="467"/>
      <c r="QXE2391" s="559"/>
      <c r="QXF2391" s="467"/>
      <c r="QXG2391" s="467"/>
      <c r="QXH2391" s="467"/>
      <c r="QXI2391" s="467"/>
      <c r="QXJ2391" s="467"/>
      <c r="QXK2391" s="467"/>
      <c r="QXL2391" s="467"/>
      <c r="QXM2391" s="467"/>
      <c r="QXN2391" s="467"/>
      <c r="QXO2391" s="467"/>
      <c r="QXP2391" s="467"/>
      <c r="QXQ2391" s="467"/>
      <c r="QXR2391" s="467"/>
      <c r="QXS2391" s="467"/>
      <c r="QXT2391" s="467"/>
      <c r="QXU2391" s="467"/>
      <c r="QXV2391" s="467"/>
      <c r="QXW2391" s="467"/>
      <c r="QXX2391" s="467"/>
      <c r="QXY2391" s="467"/>
      <c r="QXZ2391" s="467"/>
      <c r="QYA2391" s="467"/>
      <c r="QYB2391" s="1055"/>
      <c r="QYC2391" s="695"/>
      <c r="QYD2391" s="696"/>
      <c r="QYE2391" s="696"/>
      <c r="QYF2391" s="697"/>
      <c r="QYG2391" s="697"/>
      <c r="QYH2391" s="473"/>
      <c r="QYI2391" s="470"/>
      <c r="QYJ2391" s="470"/>
      <c r="QYK2391" s="470"/>
      <c r="QYL2391" s="677"/>
      <c r="QYM2391" s="470"/>
      <c r="QYN2391" s="467"/>
      <c r="QYO2391" s="559"/>
      <c r="QYP2391" s="467"/>
      <c r="QYQ2391" s="467"/>
      <c r="QYR2391" s="467"/>
      <c r="QYS2391" s="467"/>
      <c r="QYT2391" s="467"/>
      <c r="QYU2391" s="467"/>
      <c r="QYV2391" s="467"/>
      <c r="QYW2391" s="467"/>
      <c r="QYX2391" s="467"/>
      <c r="QYY2391" s="467"/>
      <c r="QYZ2391" s="467"/>
      <c r="QZA2391" s="467"/>
      <c r="QZB2391" s="467"/>
      <c r="QZC2391" s="467"/>
      <c r="QZD2391" s="467"/>
      <c r="QZE2391" s="467"/>
      <c r="QZF2391" s="467"/>
      <c r="QZG2391" s="467"/>
      <c r="QZH2391" s="467"/>
      <c r="QZI2391" s="467"/>
      <c r="QZJ2391" s="467"/>
      <c r="QZK2391" s="467"/>
      <c r="QZL2391" s="1055"/>
      <c r="QZM2391" s="695"/>
      <c r="QZN2391" s="696"/>
      <c r="QZO2391" s="696"/>
      <c r="QZP2391" s="697"/>
      <c r="QZQ2391" s="697"/>
      <c r="QZR2391" s="473"/>
      <c r="QZS2391" s="470"/>
      <c r="QZT2391" s="470"/>
      <c r="QZU2391" s="470"/>
      <c r="QZV2391" s="677"/>
      <c r="QZW2391" s="470"/>
      <c r="QZX2391" s="467"/>
      <c r="QZY2391" s="559"/>
      <c r="QZZ2391" s="467"/>
      <c r="RAA2391" s="467"/>
      <c r="RAB2391" s="467"/>
      <c r="RAC2391" s="467"/>
      <c r="RAD2391" s="467"/>
      <c r="RAE2391" s="467"/>
      <c r="RAF2391" s="467"/>
      <c r="RAG2391" s="467"/>
      <c r="RAH2391" s="467"/>
      <c r="RAI2391" s="467"/>
      <c r="RAJ2391" s="467"/>
      <c r="RAK2391" s="467"/>
      <c r="RAL2391" s="467"/>
      <c r="RAM2391" s="467"/>
      <c r="RAN2391" s="467"/>
      <c r="RAO2391" s="467"/>
      <c r="RAP2391" s="467"/>
      <c r="RAQ2391" s="467"/>
      <c r="RAR2391" s="467"/>
      <c r="RAS2391" s="467"/>
      <c r="RAT2391" s="467"/>
      <c r="RAU2391" s="467"/>
      <c r="RAV2391" s="1055"/>
      <c r="RAW2391" s="695"/>
      <c r="RAX2391" s="696"/>
      <c r="RAY2391" s="696"/>
      <c r="RAZ2391" s="697"/>
      <c r="RBA2391" s="697"/>
      <c r="RBB2391" s="473"/>
      <c r="RBC2391" s="470"/>
      <c r="RBD2391" s="470"/>
      <c r="RBE2391" s="470"/>
      <c r="RBF2391" s="677"/>
      <c r="RBG2391" s="470"/>
      <c r="RBH2391" s="467"/>
      <c r="RBI2391" s="559"/>
      <c r="RBJ2391" s="467"/>
      <c r="RBK2391" s="467"/>
      <c r="RBL2391" s="467"/>
      <c r="RBM2391" s="467"/>
      <c r="RBN2391" s="467"/>
      <c r="RBO2391" s="467"/>
      <c r="RBP2391" s="467"/>
      <c r="RBQ2391" s="467"/>
      <c r="RBR2391" s="467"/>
      <c r="RBS2391" s="467"/>
      <c r="RBT2391" s="467"/>
      <c r="RBU2391" s="467"/>
      <c r="RBV2391" s="467"/>
      <c r="RBW2391" s="467"/>
      <c r="RBX2391" s="467"/>
      <c r="RBY2391" s="467"/>
      <c r="RBZ2391" s="467"/>
      <c r="RCA2391" s="467"/>
      <c r="RCB2391" s="467"/>
      <c r="RCC2391" s="467"/>
      <c r="RCD2391" s="467"/>
      <c r="RCE2391" s="467"/>
      <c r="RCF2391" s="1055"/>
      <c r="RCG2391" s="695"/>
      <c r="RCH2391" s="696"/>
      <c r="RCI2391" s="696"/>
      <c r="RCJ2391" s="697"/>
      <c r="RCK2391" s="697"/>
      <c r="RCL2391" s="473"/>
      <c r="RCM2391" s="470"/>
      <c r="RCN2391" s="470"/>
      <c r="RCO2391" s="470"/>
      <c r="RCP2391" s="677"/>
      <c r="RCQ2391" s="470"/>
      <c r="RCR2391" s="467"/>
      <c r="RCS2391" s="559"/>
      <c r="RCT2391" s="467"/>
      <c r="RCU2391" s="467"/>
      <c r="RCV2391" s="467"/>
      <c r="RCW2391" s="467"/>
      <c r="RCX2391" s="467"/>
      <c r="RCY2391" s="467"/>
      <c r="RCZ2391" s="467"/>
      <c r="RDA2391" s="467"/>
      <c r="RDB2391" s="467"/>
      <c r="RDC2391" s="467"/>
      <c r="RDD2391" s="467"/>
      <c r="RDE2391" s="467"/>
      <c r="RDF2391" s="467"/>
      <c r="RDG2391" s="467"/>
      <c r="RDH2391" s="467"/>
      <c r="RDI2391" s="467"/>
      <c r="RDJ2391" s="467"/>
      <c r="RDK2391" s="467"/>
      <c r="RDL2391" s="467"/>
      <c r="RDM2391" s="467"/>
      <c r="RDN2391" s="467"/>
      <c r="RDO2391" s="467"/>
      <c r="RDP2391" s="1055"/>
      <c r="RDQ2391" s="695"/>
      <c r="RDR2391" s="696"/>
      <c r="RDS2391" s="696"/>
      <c r="RDT2391" s="697"/>
      <c r="RDU2391" s="697"/>
      <c r="RDV2391" s="473"/>
      <c r="RDW2391" s="470"/>
      <c r="RDX2391" s="470"/>
      <c r="RDY2391" s="470"/>
      <c r="RDZ2391" s="677"/>
      <c r="REA2391" s="470"/>
      <c r="REB2391" s="467"/>
      <c r="REC2391" s="559"/>
      <c r="RED2391" s="467"/>
      <c r="REE2391" s="467"/>
      <c r="REF2391" s="467"/>
      <c r="REG2391" s="467"/>
      <c r="REH2391" s="467"/>
      <c r="REI2391" s="467"/>
      <c r="REJ2391" s="467"/>
      <c r="REK2391" s="467"/>
      <c r="REL2391" s="467"/>
      <c r="REM2391" s="467"/>
      <c r="REN2391" s="467"/>
      <c r="REO2391" s="467"/>
      <c r="REP2391" s="467"/>
      <c r="REQ2391" s="467"/>
      <c r="RER2391" s="467"/>
      <c r="RES2391" s="467"/>
      <c r="RET2391" s="467"/>
      <c r="REU2391" s="467"/>
      <c r="REV2391" s="467"/>
      <c r="REW2391" s="467"/>
      <c r="REX2391" s="467"/>
      <c r="REY2391" s="467"/>
      <c r="REZ2391" s="1055"/>
      <c r="RFA2391" s="695"/>
      <c r="RFB2391" s="696"/>
      <c r="RFC2391" s="696"/>
      <c r="RFD2391" s="697"/>
      <c r="RFE2391" s="697"/>
      <c r="RFF2391" s="473"/>
      <c r="RFG2391" s="470"/>
      <c r="RFH2391" s="470"/>
      <c r="RFI2391" s="470"/>
      <c r="RFJ2391" s="677"/>
      <c r="RFK2391" s="470"/>
      <c r="RFL2391" s="467"/>
      <c r="RFM2391" s="559"/>
      <c r="RFN2391" s="467"/>
      <c r="RFO2391" s="467"/>
      <c r="RFP2391" s="467"/>
      <c r="RFQ2391" s="467"/>
      <c r="RFR2391" s="467"/>
      <c r="RFS2391" s="467"/>
      <c r="RFT2391" s="467"/>
      <c r="RFU2391" s="467"/>
      <c r="RFV2391" s="467"/>
      <c r="RFW2391" s="467"/>
      <c r="RFX2391" s="467"/>
      <c r="RFY2391" s="467"/>
      <c r="RFZ2391" s="467"/>
      <c r="RGA2391" s="467"/>
      <c r="RGB2391" s="467"/>
      <c r="RGC2391" s="467"/>
      <c r="RGD2391" s="467"/>
      <c r="RGE2391" s="467"/>
      <c r="RGF2391" s="467"/>
      <c r="RGG2391" s="467"/>
      <c r="RGH2391" s="467"/>
      <c r="RGI2391" s="467"/>
      <c r="RGJ2391" s="1055"/>
      <c r="RGK2391" s="695"/>
      <c r="RGL2391" s="696"/>
      <c r="RGM2391" s="696"/>
      <c r="RGN2391" s="697"/>
      <c r="RGO2391" s="697"/>
      <c r="RGP2391" s="473"/>
      <c r="RGQ2391" s="470"/>
      <c r="RGR2391" s="470"/>
      <c r="RGS2391" s="470"/>
      <c r="RGT2391" s="677"/>
      <c r="RGU2391" s="470"/>
      <c r="RGV2391" s="467"/>
      <c r="RGW2391" s="559"/>
      <c r="RGX2391" s="467"/>
      <c r="RGY2391" s="467"/>
      <c r="RGZ2391" s="467"/>
      <c r="RHA2391" s="467"/>
      <c r="RHB2391" s="467"/>
      <c r="RHC2391" s="467"/>
      <c r="RHD2391" s="467"/>
      <c r="RHE2391" s="467"/>
      <c r="RHF2391" s="467"/>
      <c r="RHG2391" s="467"/>
      <c r="RHH2391" s="467"/>
      <c r="RHI2391" s="467"/>
      <c r="RHJ2391" s="467"/>
      <c r="RHK2391" s="467"/>
      <c r="RHL2391" s="467"/>
      <c r="RHM2391" s="467"/>
      <c r="RHN2391" s="467"/>
      <c r="RHO2391" s="467"/>
      <c r="RHP2391" s="467"/>
      <c r="RHQ2391" s="467"/>
      <c r="RHR2391" s="467"/>
      <c r="RHS2391" s="467"/>
      <c r="RHT2391" s="1055"/>
      <c r="RHU2391" s="695"/>
      <c r="RHV2391" s="696"/>
      <c r="RHW2391" s="696"/>
      <c r="RHX2391" s="697"/>
      <c r="RHY2391" s="697"/>
      <c r="RHZ2391" s="473"/>
      <c r="RIA2391" s="470"/>
      <c r="RIB2391" s="470"/>
      <c r="RIC2391" s="470"/>
      <c r="RID2391" s="677"/>
      <c r="RIE2391" s="470"/>
      <c r="RIF2391" s="467"/>
      <c r="RIG2391" s="559"/>
      <c r="RIH2391" s="467"/>
      <c r="RII2391" s="467"/>
      <c r="RIJ2391" s="467"/>
      <c r="RIK2391" s="467"/>
      <c r="RIL2391" s="467"/>
      <c r="RIM2391" s="467"/>
      <c r="RIN2391" s="467"/>
      <c r="RIO2391" s="467"/>
      <c r="RIP2391" s="467"/>
      <c r="RIQ2391" s="467"/>
      <c r="RIR2391" s="467"/>
      <c r="RIS2391" s="467"/>
      <c r="RIT2391" s="467"/>
      <c r="RIU2391" s="467"/>
      <c r="RIV2391" s="467"/>
      <c r="RIW2391" s="467"/>
      <c r="RIX2391" s="467"/>
      <c r="RIY2391" s="467"/>
      <c r="RIZ2391" s="467"/>
      <c r="RJA2391" s="467"/>
      <c r="RJB2391" s="467"/>
      <c r="RJC2391" s="467"/>
      <c r="RJD2391" s="1055"/>
      <c r="RJE2391" s="695"/>
      <c r="RJF2391" s="696"/>
      <c r="RJG2391" s="696"/>
      <c r="RJH2391" s="697"/>
      <c r="RJI2391" s="697"/>
      <c r="RJJ2391" s="473"/>
      <c r="RJK2391" s="470"/>
      <c r="RJL2391" s="470"/>
      <c r="RJM2391" s="470"/>
      <c r="RJN2391" s="677"/>
      <c r="RJO2391" s="470"/>
      <c r="RJP2391" s="467"/>
      <c r="RJQ2391" s="559"/>
      <c r="RJR2391" s="467"/>
      <c r="RJS2391" s="467"/>
      <c r="RJT2391" s="467"/>
      <c r="RJU2391" s="467"/>
      <c r="RJV2391" s="467"/>
      <c r="RJW2391" s="467"/>
      <c r="RJX2391" s="467"/>
      <c r="RJY2391" s="467"/>
      <c r="RJZ2391" s="467"/>
      <c r="RKA2391" s="467"/>
      <c r="RKB2391" s="467"/>
      <c r="RKC2391" s="467"/>
      <c r="RKD2391" s="467"/>
      <c r="RKE2391" s="467"/>
      <c r="RKF2391" s="467"/>
      <c r="RKG2391" s="467"/>
      <c r="RKH2391" s="467"/>
      <c r="RKI2391" s="467"/>
      <c r="RKJ2391" s="467"/>
      <c r="RKK2391" s="467"/>
      <c r="RKL2391" s="467"/>
      <c r="RKM2391" s="467"/>
      <c r="RKN2391" s="1055"/>
      <c r="RKO2391" s="695"/>
      <c r="RKP2391" s="696"/>
      <c r="RKQ2391" s="696"/>
      <c r="RKR2391" s="697"/>
      <c r="RKS2391" s="697"/>
      <c r="RKT2391" s="473"/>
      <c r="RKU2391" s="470"/>
      <c r="RKV2391" s="470"/>
      <c r="RKW2391" s="470"/>
      <c r="RKX2391" s="677"/>
      <c r="RKY2391" s="470"/>
      <c r="RKZ2391" s="467"/>
      <c r="RLA2391" s="559"/>
      <c r="RLB2391" s="467"/>
      <c r="RLC2391" s="467"/>
      <c r="RLD2391" s="467"/>
      <c r="RLE2391" s="467"/>
      <c r="RLF2391" s="467"/>
      <c r="RLG2391" s="467"/>
      <c r="RLH2391" s="467"/>
      <c r="RLI2391" s="467"/>
      <c r="RLJ2391" s="467"/>
      <c r="RLK2391" s="467"/>
      <c r="RLL2391" s="467"/>
      <c r="RLM2391" s="467"/>
      <c r="RLN2391" s="467"/>
      <c r="RLO2391" s="467"/>
      <c r="RLP2391" s="467"/>
      <c r="RLQ2391" s="467"/>
      <c r="RLR2391" s="467"/>
      <c r="RLS2391" s="467"/>
      <c r="RLT2391" s="467"/>
      <c r="RLU2391" s="467"/>
      <c r="RLV2391" s="467"/>
      <c r="RLW2391" s="467"/>
      <c r="RLX2391" s="1055"/>
      <c r="RLY2391" s="695"/>
      <c r="RLZ2391" s="696"/>
      <c r="RMA2391" s="696"/>
      <c r="RMB2391" s="697"/>
      <c r="RMC2391" s="697"/>
      <c r="RMD2391" s="473"/>
      <c r="RME2391" s="470"/>
      <c r="RMF2391" s="470"/>
      <c r="RMG2391" s="470"/>
      <c r="RMH2391" s="677"/>
      <c r="RMI2391" s="470"/>
      <c r="RMJ2391" s="467"/>
      <c r="RMK2391" s="559"/>
      <c r="RML2391" s="467"/>
      <c r="RMM2391" s="467"/>
      <c r="RMN2391" s="467"/>
      <c r="RMO2391" s="467"/>
      <c r="RMP2391" s="467"/>
      <c r="RMQ2391" s="467"/>
      <c r="RMR2391" s="467"/>
      <c r="RMS2391" s="467"/>
      <c r="RMT2391" s="467"/>
      <c r="RMU2391" s="467"/>
      <c r="RMV2391" s="467"/>
      <c r="RMW2391" s="467"/>
      <c r="RMX2391" s="467"/>
      <c r="RMY2391" s="467"/>
      <c r="RMZ2391" s="467"/>
      <c r="RNA2391" s="467"/>
      <c r="RNB2391" s="467"/>
      <c r="RNC2391" s="467"/>
      <c r="RND2391" s="467"/>
      <c r="RNE2391" s="467"/>
      <c r="RNF2391" s="467"/>
      <c r="RNG2391" s="467"/>
      <c r="RNH2391" s="1055"/>
      <c r="RNI2391" s="695"/>
      <c r="RNJ2391" s="696"/>
      <c r="RNK2391" s="696"/>
      <c r="RNL2391" s="697"/>
      <c r="RNM2391" s="697"/>
      <c r="RNN2391" s="473"/>
      <c r="RNO2391" s="470"/>
      <c r="RNP2391" s="470"/>
      <c r="RNQ2391" s="470"/>
      <c r="RNR2391" s="677"/>
      <c r="RNS2391" s="470"/>
      <c r="RNT2391" s="467"/>
      <c r="RNU2391" s="559"/>
      <c r="RNV2391" s="467"/>
      <c r="RNW2391" s="467"/>
      <c r="RNX2391" s="467"/>
      <c r="RNY2391" s="467"/>
      <c r="RNZ2391" s="467"/>
      <c r="ROA2391" s="467"/>
      <c r="ROB2391" s="467"/>
      <c r="ROC2391" s="467"/>
      <c r="ROD2391" s="467"/>
      <c r="ROE2391" s="467"/>
      <c r="ROF2391" s="467"/>
      <c r="ROG2391" s="467"/>
      <c r="ROH2391" s="467"/>
      <c r="ROI2391" s="467"/>
      <c r="ROJ2391" s="467"/>
      <c r="ROK2391" s="467"/>
      <c r="ROL2391" s="467"/>
      <c r="ROM2391" s="467"/>
      <c r="RON2391" s="467"/>
      <c r="ROO2391" s="467"/>
      <c r="ROP2391" s="467"/>
      <c r="ROQ2391" s="467"/>
      <c r="ROR2391" s="1055"/>
      <c r="ROS2391" s="695"/>
      <c r="ROT2391" s="696"/>
      <c r="ROU2391" s="696"/>
      <c r="ROV2391" s="697"/>
      <c r="ROW2391" s="697"/>
      <c r="ROX2391" s="473"/>
      <c r="ROY2391" s="470"/>
      <c r="ROZ2391" s="470"/>
      <c r="RPA2391" s="470"/>
      <c r="RPB2391" s="677"/>
      <c r="RPC2391" s="470"/>
      <c r="RPD2391" s="467"/>
      <c r="RPE2391" s="559"/>
      <c r="RPF2391" s="467"/>
      <c r="RPG2391" s="467"/>
      <c r="RPH2391" s="467"/>
      <c r="RPI2391" s="467"/>
      <c r="RPJ2391" s="467"/>
      <c r="RPK2391" s="467"/>
      <c r="RPL2391" s="467"/>
      <c r="RPM2391" s="467"/>
      <c r="RPN2391" s="467"/>
      <c r="RPO2391" s="467"/>
      <c r="RPP2391" s="467"/>
      <c r="RPQ2391" s="467"/>
      <c r="RPR2391" s="467"/>
      <c r="RPS2391" s="467"/>
      <c r="RPT2391" s="467"/>
      <c r="RPU2391" s="467"/>
      <c r="RPV2391" s="467"/>
      <c r="RPW2391" s="467"/>
      <c r="RPX2391" s="467"/>
      <c r="RPY2391" s="467"/>
      <c r="RPZ2391" s="467"/>
      <c r="RQA2391" s="467"/>
      <c r="RQB2391" s="1055"/>
      <c r="RQC2391" s="695"/>
      <c r="RQD2391" s="696"/>
      <c r="RQE2391" s="696"/>
      <c r="RQF2391" s="697"/>
      <c r="RQG2391" s="697"/>
      <c r="RQH2391" s="473"/>
      <c r="RQI2391" s="470"/>
      <c r="RQJ2391" s="470"/>
      <c r="RQK2391" s="470"/>
      <c r="RQL2391" s="677"/>
      <c r="RQM2391" s="470"/>
      <c r="RQN2391" s="467"/>
      <c r="RQO2391" s="559"/>
      <c r="RQP2391" s="467"/>
      <c r="RQQ2391" s="467"/>
      <c r="RQR2391" s="467"/>
      <c r="RQS2391" s="467"/>
      <c r="RQT2391" s="467"/>
      <c r="RQU2391" s="467"/>
      <c r="RQV2391" s="467"/>
      <c r="RQW2391" s="467"/>
      <c r="RQX2391" s="467"/>
      <c r="RQY2391" s="467"/>
      <c r="RQZ2391" s="467"/>
      <c r="RRA2391" s="467"/>
      <c r="RRB2391" s="467"/>
      <c r="RRC2391" s="467"/>
      <c r="RRD2391" s="467"/>
      <c r="RRE2391" s="467"/>
      <c r="RRF2391" s="467"/>
      <c r="RRG2391" s="467"/>
      <c r="RRH2391" s="467"/>
      <c r="RRI2391" s="467"/>
      <c r="RRJ2391" s="467"/>
      <c r="RRK2391" s="467"/>
      <c r="RRL2391" s="1055"/>
      <c r="RRM2391" s="695"/>
      <c r="RRN2391" s="696"/>
      <c r="RRO2391" s="696"/>
      <c r="RRP2391" s="697"/>
      <c r="RRQ2391" s="697"/>
      <c r="RRR2391" s="473"/>
      <c r="RRS2391" s="470"/>
      <c r="RRT2391" s="470"/>
      <c r="RRU2391" s="470"/>
      <c r="RRV2391" s="677"/>
      <c r="RRW2391" s="470"/>
      <c r="RRX2391" s="467"/>
      <c r="RRY2391" s="559"/>
      <c r="RRZ2391" s="467"/>
      <c r="RSA2391" s="467"/>
      <c r="RSB2391" s="467"/>
      <c r="RSC2391" s="467"/>
      <c r="RSD2391" s="467"/>
      <c r="RSE2391" s="467"/>
      <c r="RSF2391" s="467"/>
      <c r="RSG2391" s="467"/>
      <c r="RSH2391" s="467"/>
      <c r="RSI2391" s="467"/>
      <c r="RSJ2391" s="467"/>
      <c r="RSK2391" s="467"/>
      <c r="RSL2391" s="467"/>
      <c r="RSM2391" s="467"/>
      <c r="RSN2391" s="467"/>
      <c r="RSO2391" s="467"/>
      <c r="RSP2391" s="467"/>
      <c r="RSQ2391" s="467"/>
      <c r="RSR2391" s="467"/>
      <c r="RSS2391" s="467"/>
      <c r="RST2391" s="467"/>
      <c r="RSU2391" s="467"/>
      <c r="RSV2391" s="1055"/>
      <c r="RSW2391" s="695"/>
      <c r="RSX2391" s="696"/>
      <c r="RSY2391" s="696"/>
      <c r="RSZ2391" s="697"/>
      <c r="RTA2391" s="697"/>
      <c r="RTB2391" s="473"/>
      <c r="RTC2391" s="470"/>
      <c r="RTD2391" s="470"/>
      <c r="RTE2391" s="470"/>
      <c r="RTF2391" s="677"/>
      <c r="RTG2391" s="470"/>
      <c r="RTH2391" s="467"/>
      <c r="RTI2391" s="559"/>
      <c r="RTJ2391" s="467"/>
      <c r="RTK2391" s="467"/>
      <c r="RTL2391" s="467"/>
      <c r="RTM2391" s="467"/>
      <c r="RTN2391" s="467"/>
      <c r="RTO2391" s="467"/>
      <c r="RTP2391" s="467"/>
      <c r="RTQ2391" s="467"/>
      <c r="RTR2391" s="467"/>
      <c r="RTS2391" s="467"/>
      <c r="RTT2391" s="467"/>
      <c r="RTU2391" s="467"/>
      <c r="RTV2391" s="467"/>
      <c r="RTW2391" s="467"/>
      <c r="RTX2391" s="467"/>
      <c r="RTY2391" s="467"/>
      <c r="RTZ2391" s="467"/>
      <c r="RUA2391" s="467"/>
      <c r="RUB2391" s="467"/>
      <c r="RUC2391" s="467"/>
      <c r="RUD2391" s="467"/>
      <c r="RUE2391" s="467"/>
      <c r="RUF2391" s="1055"/>
      <c r="RUG2391" s="695"/>
      <c r="RUH2391" s="696"/>
      <c r="RUI2391" s="696"/>
      <c r="RUJ2391" s="697"/>
      <c r="RUK2391" s="697"/>
      <c r="RUL2391" s="473"/>
      <c r="RUM2391" s="470"/>
      <c r="RUN2391" s="470"/>
      <c r="RUO2391" s="470"/>
      <c r="RUP2391" s="677"/>
      <c r="RUQ2391" s="470"/>
      <c r="RUR2391" s="467"/>
      <c r="RUS2391" s="559"/>
      <c r="RUT2391" s="467"/>
      <c r="RUU2391" s="467"/>
      <c r="RUV2391" s="467"/>
      <c r="RUW2391" s="467"/>
      <c r="RUX2391" s="467"/>
      <c r="RUY2391" s="467"/>
      <c r="RUZ2391" s="467"/>
      <c r="RVA2391" s="467"/>
      <c r="RVB2391" s="467"/>
      <c r="RVC2391" s="467"/>
      <c r="RVD2391" s="467"/>
      <c r="RVE2391" s="467"/>
      <c r="RVF2391" s="467"/>
      <c r="RVG2391" s="467"/>
      <c r="RVH2391" s="467"/>
      <c r="RVI2391" s="467"/>
      <c r="RVJ2391" s="467"/>
      <c r="RVK2391" s="467"/>
      <c r="RVL2391" s="467"/>
      <c r="RVM2391" s="467"/>
      <c r="RVN2391" s="467"/>
      <c r="RVO2391" s="467"/>
      <c r="RVP2391" s="1055"/>
      <c r="RVQ2391" s="695"/>
      <c r="RVR2391" s="696"/>
      <c r="RVS2391" s="696"/>
      <c r="RVT2391" s="697"/>
      <c r="RVU2391" s="697"/>
      <c r="RVV2391" s="473"/>
      <c r="RVW2391" s="470"/>
      <c r="RVX2391" s="470"/>
      <c r="RVY2391" s="470"/>
      <c r="RVZ2391" s="677"/>
      <c r="RWA2391" s="470"/>
      <c r="RWB2391" s="467"/>
      <c r="RWC2391" s="559"/>
      <c r="RWD2391" s="467"/>
      <c r="RWE2391" s="467"/>
      <c r="RWF2391" s="467"/>
      <c r="RWG2391" s="467"/>
      <c r="RWH2391" s="467"/>
      <c r="RWI2391" s="467"/>
      <c r="RWJ2391" s="467"/>
      <c r="RWK2391" s="467"/>
      <c r="RWL2391" s="467"/>
      <c r="RWM2391" s="467"/>
      <c r="RWN2391" s="467"/>
      <c r="RWO2391" s="467"/>
      <c r="RWP2391" s="467"/>
      <c r="RWQ2391" s="467"/>
      <c r="RWR2391" s="467"/>
      <c r="RWS2391" s="467"/>
      <c r="RWT2391" s="467"/>
      <c r="RWU2391" s="467"/>
      <c r="RWV2391" s="467"/>
      <c r="RWW2391" s="467"/>
      <c r="RWX2391" s="467"/>
      <c r="RWY2391" s="467"/>
      <c r="RWZ2391" s="1055"/>
      <c r="RXA2391" s="695"/>
      <c r="RXB2391" s="696"/>
      <c r="RXC2391" s="696"/>
      <c r="RXD2391" s="697"/>
      <c r="RXE2391" s="697"/>
      <c r="RXF2391" s="473"/>
      <c r="RXG2391" s="470"/>
      <c r="RXH2391" s="470"/>
      <c r="RXI2391" s="470"/>
      <c r="RXJ2391" s="677"/>
      <c r="RXK2391" s="470"/>
      <c r="RXL2391" s="467"/>
      <c r="RXM2391" s="559"/>
      <c r="RXN2391" s="467"/>
      <c r="RXO2391" s="467"/>
      <c r="RXP2391" s="467"/>
      <c r="RXQ2391" s="467"/>
      <c r="RXR2391" s="467"/>
      <c r="RXS2391" s="467"/>
      <c r="RXT2391" s="467"/>
      <c r="RXU2391" s="467"/>
      <c r="RXV2391" s="467"/>
      <c r="RXW2391" s="467"/>
      <c r="RXX2391" s="467"/>
      <c r="RXY2391" s="467"/>
      <c r="RXZ2391" s="467"/>
      <c r="RYA2391" s="467"/>
      <c r="RYB2391" s="467"/>
      <c r="RYC2391" s="467"/>
      <c r="RYD2391" s="467"/>
      <c r="RYE2391" s="467"/>
      <c r="RYF2391" s="467"/>
      <c r="RYG2391" s="467"/>
      <c r="RYH2391" s="467"/>
      <c r="RYI2391" s="467"/>
      <c r="RYJ2391" s="1055"/>
      <c r="RYK2391" s="695"/>
      <c r="RYL2391" s="696"/>
      <c r="RYM2391" s="696"/>
      <c r="RYN2391" s="697"/>
      <c r="RYO2391" s="697"/>
      <c r="RYP2391" s="473"/>
      <c r="RYQ2391" s="470"/>
      <c r="RYR2391" s="470"/>
      <c r="RYS2391" s="470"/>
      <c r="RYT2391" s="677"/>
      <c r="RYU2391" s="470"/>
      <c r="RYV2391" s="467"/>
      <c r="RYW2391" s="559"/>
      <c r="RYX2391" s="467"/>
      <c r="RYY2391" s="467"/>
      <c r="RYZ2391" s="467"/>
      <c r="RZA2391" s="467"/>
      <c r="RZB2391" s="467"/>
      <c r="RZC2391" s="467"/>
      <c r="RZD2391" s="467"/>
      <c r="RZE2391" s="467"/>
      <c r="RZF2391" s="467"/>
      <c r="RZG2391" s="467"/>
      <c r="RZH2391" s="467"/>
      <c r="RZI2391" s="467"/>
      <c r="RZJ2391" s="467"/>
      <c r="RZK2391" s="467"/>
      <c r="RZL2391" s="467"/>
      <c r="RZM2391" s="467"/>
      <c r="RZN2391" s="467"/>
      <c r="RZO2391" s="467"/>
      <c r="RZP2391" s="467"/>
      <c r="RZQ2391" s="467"/>
      <c r="RZR2391" s="467"/>
      <c r="RZS2391" s="467"/>
      <c r="RZT2391" s="1055"/>
      <c r="RZU2391" s="695"/>
      <c r="RZV2391" s="696"/>
      <c r="RZW2391" s="696"/>
      <c r="RZX2391" s="697"/>
      <c r="RZY2391" s="697"/>
      <c r="RZZ2391" s="473"/>
      <c r="SAA2391" s="470"/>
      <c r="SAB2391" s="470"/>
      <c r="SAC2391" s="470"/>
      <c r="SAD2391" s="677"/>
      <c r="SAE2391" s="470"/>
      <c r="SAF2391" s="467"/>
      <c r="SAG2391" s="559"/>
      <c r="SAH2391" s="467"/>
      <c r="SAI2391" s="467"/>
      <c r="SAJ2391" s="467"/>
      <c r="SAK2391" s="467"/>
      <c r="SAL2391" s="467"/>
      <c r="SAM2391" s="467"/>
      <c r="SAN2391" s="467"/>
      <c r="SAO2391" s="467"/>
      <c r="SAP2391" s="467"/>
      <c r="SAQ2391" s="467"/>
      <c r="SAR2391" s="467"/>
      <c r="SAS2391" s="467"/>
      <c r="SAT2391" s="467"/>
      <c r="SAU2391" s="467"/>
      <c r="SAV2391" s="467"/>
      <c r="SAW2391" s="467"/>
      <c r="SAX2391" s="467"/>
      <c r="SAY2391" s="467"/>
      <c r="SAZ2391" s="467"/>
      <c r="SBA2391" s="467"/>
      <c r="SBB2391" s="467"/>
      <c r="SBC2391" s="467"/>
      <c r="SBD2391" s="1055"/>
      <c r="SBE2391" s="695"/>
      <c r="SBF2391" s="696"/>
      <c r="SBG2391" s="696"/>
      <c r="SBH2391" s="697"/>
      <c r="SBI2391" s="697"/>
      <c r="SBJ2391" s="473"/>
      <c r="SBK2391" s="470"/>
      <c r="SBL2391" s="470"/>
      <c r="SBM2391" s="470"/>
      <c r="SBN2391" s="677"/>
      <c r="SBO2391" s="470"/>
      <c r="SBP2391" s="467"/>
      <c r="SBQ2391" s="559"/>
      <c r="SBR2391" s="467"/>
      <c r="SBS2391" s="467"/>
      <c r="SBT2391" s="467"/>
      <c r="SBU2391" s="467"/>
      <c r="SBV2391" s="467"/>
      <c r="SBW2391" s="467"/>
      <c r="SBX2391" s="467"/>
      <c r="SBY2391" s="467"/>
      <c r="SBZ2391" s="467"/>
      <c r="SCA2391" s="467"/>
      <c r="SCB2391" s="467"/>
      <c r="SCC2391" s="467"/>
      <c r="SCD2391" s="467"/>
      <c r="SCE2391" s="467"/>
      <c r="SCF2391" s="467"/>
      <c r="SCG2391" s="467"/>
      <c r="SCH2391" s="467"/>
      <c r="SCI2391" s="467"/>
      <c r="SCJ2391" s="467"/>
      <c r="SCK2391" s="467"/>
      <c r="SCL2391" s="467"/>
      <c r="SCM2391" s="467"/>
      <c r="SCN2391" s="1055"/>
      <c r="SCO2391" s="695"/>
      <c r="SCP2391" s="696"/>
      <c r="SCQ2391" s="696"/>
      <c r="SCR2391" s="697"/>
      <c r="SCS2391" s="697"/>
      <c r="SCT2391" s="473"/>
      <c r="SCU2391" s="470"/>
      <c r="SCV2391" s="470"/>
      <c r="SCW2391" s="470"/>
      <c r="SCX2391" s="677"/>
      <c r="SCY2391" s="470"/>
      <c r="SCZ2391" s="467"/>
      <c r="SDA2391" s="559"/>
      <c r="SDB2391" s="467"/>
      <c r="SDC2391" s="467"/>
      <c r="SDD2391" s="467"/>
      <c r="SDE2391" s="467"/>
      <c r="SDF2391" s="467"/>
      <c r="SDG2391" s="467"/>
      <c r="SDH2391" s="467"/>
      <c r="SDI2391" s="467"/>
      <c r="SDJ2391" s="467"/>
      <c r="SDK2391" s="467"/>
      <c r="SDL2391" s="467"/>
      <c r="SDM2391" s="467"/>
      <c r="SDN2391" s="467"/>
      <c r="SDO2391" s="467"/>
      <c r="SDP2391" s="467"/>
      <c r="SDQ2391" s="467"/>
      <c r="SDR2391" s="467"/>
      <c r="SDS2391" s="467"/>
      <c r="SDT2391" s="467"/>
      <c r="SDU2391" s="467"/>
      <c r="SDV2391" s="467"/>
      <c r="SDW2391" s="467"/>
      <c r="SDX2391" s="1055"/>
      <c r="SDY2391" s="695"/>
      <c r="SDZ2391" s="696"/>
      <c r="SEA2391" s="696"/>
      <c r="SEB2391" s="697"/>
      <c r="SEC2391" s="697"/>
      <c r="SED2391" s="473"/>
      <c r="SEE2391" s="470"/>
      <c r="SEF2391" s="470"/>
      <c r="SEG2391" s="470"/>
      <c r="SEH2391" s="677"/>
      <c r="SEI2391" s="470"/>
      <c r="SEJ2391" s="467"/>
      <c r="SEK2391" s="559"/>
      <c r="SEL2391" s="467"/>
      <c r="SEM2391" s="467"/>
      <c r="SEN2391" s="467"/>
      <c r="SEO2391" s="467"/>
      <c r="SEP2391" s="467"/>
      <c r="SEQ2391" s="467"/>
      <c r="SER2391" s="467"/>
      <c r="SES2391" s="467"/>
      <c r="SET2391" s="467"/>
      <c r="SEU2391" s="467"/>
      <c r="SEV2391" s="467"/>
      <c r="SEW2391" s="467"/>
      <c r="SEX2391" s="467"/>
      <c r="SEY2391" s="467"/>
      <c r="SEZ2391" s="467"/>
      <c r="SFA2391" s="467"/>
      <c r="SFB2391" s="467"/>
      <c r="SFC2391" s="467"/>
      <c r="SFD2391" s="467"/>
      <c r="SFE2391" s="467"/>
      <c r="SFF2391" s="467"/>
      <c r="SFG2391" s="467"/>
      <c r="SFH2391" s="1055"/>
      <c r="SFI2391" s="695"/>
      <c r="SFJ2391" s="696"/>
      <c r="SFK2391" s="696"/>
      <c r="SFL2391" s="697"/>
      <c r="SFM2391" s="697"/>
      <c r="SFN2391" s="473"/>
      <c r="SFO2391" s="470"/>
      <c r="SFP2391" s="470"/>
      <c r="SFQ2391" s="470"/>
      <c r="SFR2391" s="677"/>
      <c r="SFS2391" s="470"/>
      <c r="SFT2391" s="467"/>
      <c r="SFU2391" s="559"/>
      <c r="SFV2391" s="467"/>
      <c r="SFW2391" s="467"/>
      <c r="SFX2391" s="467"/>
      <c r="SFY2391" s="467"/>
      <c r="SFZ2391" s="467"/>
      <c r="SGA2391" s="467"/>
      <c r="SGB2391" s="467"/>
      <c r="SGC2391" s="467"/>
      <c r="SGD2391" s="467"/>
      <c r="SGE2391" s="467"/>
      <c r="SGF2391" s="467"/>
      <c r="SGG2391" s="467"/>
      <c r="SGH2391" s="467"/>
      <c r="SGI2391" s="467"/>
      <c r="SGJ2391" s="467"/>
      <c r="SGK2391" s="467"/>
      <c r="SGL2391" s="467"/>
      <c r="SGM2391" s="467"/>
      <c r="SGN2391" s="467"/>
      <c r="SGO2391" s="467"/>
      <c r="SGP2391" s="467"/>
      <c r="SGQ2391" s="467"/>
      <c r="SGR2391" s="1055"/>
      <c r="SGS2391" s="695"/>
      <c r="SGT2391" s="696"/>
      <c r="SGU2391" s="696"/>
      <c r="SGV2391" s="697"/>
      <c r="SGW2391" s="697"/>
      <c r="SGX2391" s="473"/>
      <c r="SGY2391" s="470"/>
      <c r="SGZ2391" s="470"/>
      <c r="SHA2391" s="470"/>
      <c r="SHB2391" s="677"/>
      <c r="SHC2391" s="470"/>
      <c r="SHD2391" s="467"/>
      <c r="SHE2391" s="559"/>
      <c r="SHF2391" s="467"/>
      <c r="SHG2391" s="467"/>
      <c r="SHH2391" s="467"/>
      <c r="SHI2391" s="467"/>
      <c r="SHJ2391" s="467"/>
      <c r="SHK2391" s="467"/>
      <c r="SHL2391" s="467"/>
      <c r="SHM2391" s="467"/>
      <c r="SHN2391" s="467"/>
      <c r="SHO2391" s="467"/>
      <c r="SHP2391" s="467"/>
      <c r="SHQ2391" s="467"/>
      <c r="SHR2391" s="467"/>
      <c r="SHS2391" s="467"/>
      <c r="SHT2391" s="467"/>
      <c r="SHU2391" s="467"/>
      <c r="SHV2391" s="467"/>
      <c r="SHW2391" s="467"/>
      <c r="SHX2391" s="467"/>
      <c r="SHY2391" s="467"/>
      <c r="SHZ2391" s="467"/>
      <c r="SIA2391" s="467"/>
      <c r="SIB2391" s="1055"/>
      <c r="SIC2391" s="695"/>
      <c r="SID2391" s="696"/>
      <c r="SIE2391" s="696"/>
      <c r="SIF2391" s="697"/>
      <c r="SIG2391" s="697"/>
      <c r="SIH2391" s="473"/>
      <c r="SII2391" s="470"/>
      <c r="SIJ2391" s="470"/>
      <c r="SIK2391" s="470"/>
      <c r="SIL2391" s="677"/>
      <c r="SIM2391" s="470"/>
      <c r="SIN2391" s="467"/>
      <c r="SIO2391" s="559"/>
      <c r="SIP2391" s="467"/>
      <c r="SIQ2391" s="467"/>
      <c r="SIR2391" s="467"/>
      <c r="SIS2391" s="467"/>
      <c r="SIT2391" s="467"/>
      <c r="SIU2391" s="467"/>
      <c r="SIV2391" s="467"/>
      <c r="SIW2391" s="467"/>
      <c r="SIX2391" s="467"/>
      <c r="SIY2391" s="467"/>
      <c r="SIZ2391" s="467"/>
      <c r="SJA2391" s="467"/>
      <c r="SJB2391" s="467"/>
      <c r="SJC2391" s="467"/>
      <c r="SJD2391" s="467"/>
      <c r="SJE2391" s="467"/>
      <c r="SJF2391" s="467"/>
      <c r="SJG2391" s="467"/>
      <c r="SJH2391" s="467"/>
      <c r="SJI2391" s="467"/>
      <c r="SJJ2391" s="467"/>
      <c r="SJK2391" s="467"/>
      <c r="SJL2391" s="1055"/>
      <c r="SJM2391" s="695"/>
      <c r="SJN2391" s="696"/>
      <c r="SJO2391" s="696"/>
      <c r="SJP2391" s="697"/>
      <c r="SJQ2391" s="697"/>
      <c r="SJR2391" s="473"/>
      <c r="SJS2391" s="470"/>
      <c r="SJT2391" s="470"/>
      <c r="SJU2391" s="470"/>
      <c r="SJV2391" s="677"/>
      <c r="SJW2391" s="470"/>
      <c r="SJX2391" s="467"/>
      <c r="SJY2391" s="559"/>
      <c r="SJZ2391" s="467"/>
      <c r="SKA2391" s="467"/>
      <c r="SKB2391" s="467"/>
      <c r="SKC2391" s="467"/>
      <c r="SKD2391" s="467"/>
      <c r="SKE2391" s="467"/>
      <c r="SKF2391" s="467"/>
      <c r="SKG2391" s="467"/>
      <c r="SKH2391" s="467"/>
      <c r="SKI2391" s="467"/>
      <c r="SKJ2391" s="467"/>
      <c r="SKK2391" s="467"/>
      <c r="SKL2391" s="467"/>
      <c r="SKM2391" s="467"/>
      <c r="SKN2391" s="467"/>
      <c r="SKO2391" s="467"/>
      <c r="SKP2391" s="467"/>
      <c r="SKQ2391" s="467"/>
      <c r="SKR2391" s="467"/>
      <c r="SKS2391" s="467"/>
      <c r="SKT2391" s="467"/>
      <c r="SKU2391" s="467"/>
      <c r="SKV2391" s="1055"/>
      <c r="SKW2391" s="695"/>
      <c r="SKX2391" s="696"/>
      <c r="SKY2391" s="696"/>
      <c r="SKZ2391" s="697"/>
      <c r="SLA2391" s="697"/>
      <c r="SLB2391" s="473"/>
      <c r="SLC2391" s="470"/>
      <c r="SLD2391" s="470"/>
      <c r="SLE2391" s="470"/>
      <c r="SLF2391" s="677"/>
      <c r="SLG2391" s="470"/>
      <c r="SLH2391" s="467"/>
      <c r="SLI2391" s="559"/>
      <c r="SLJ2391" s="467"/>
      <c r="SLK2391" s="467"/>
      <c r="SLL2391" s="467"/>
      <c r="SLM2391" s="467"/>
      <c r="SLN2391" s="467"/>
      <c r="SLO2391" s="467"/>
      <c r="SLP2391" s="467"/>
      <c r="SLQ2391" s="467"/>
      <c r="SLR2391" s="467"/>
      <c r="SLS2391" s="467"/>
      <c r="SLT2391" s="467"/>
      <c r="SLU2391" s="467"/>
      <c r="SLV2391" s="467"/>
      <c r="SLW2391" s="467"/>
      <c r="SLX2391" s="467"/>
      <c r="SLY2391" s="467"/>
      <c r="SLZ2391" s="467"/>
      <c r="SMA2391" s="467"/>
      <c r="SMB2391" s="467"/>
      <c r="SMC2391" s="467"/>
      <c r="SMD2391" s="467"/>
      <c r="SME2391" s="467"/>
      <c r="SMF2391" s="1055"/>
      <c r="SMG2391" s="695"/>
      <c r="SMH2391" s="696"/>
      <c r="SMI2391" s="696"/>
      <c r="SMJ2391" s="697"/>
      <c r="SMK2391" s="697"/>
      <c r="SML2391" s="473"/>
      <c r="SMM2391" s="470"/>
      <c r="SMN2391" s="470"/>
      <c r="SMO2391" s="470"/>
      <c r="SMP2391" s="677"/>
      <c r="SMQ2391" s="470"/>
      <c r="SMR2391" s="467"/>
      <c r="SMS2391" s="559"/>
      <c r="SMT2391" s="467"/>
      <c r="SMU2391" s="467"/>
      <c r="SMV2391" s="467"/>
      <c r="SMW2391" s="467"/>
      <c r="SMX2391" s="467"/>
      <c r="SMY2391" s="467"/>
      <c r="SMZ2391" s="467"/>
      <c r="SNA2391" s="467"/>
      <c r="SNB2391" s="467"/>
      <c r="SNC2391" s="467"/>
      <c r="SND2391" s="467"/>
      <c r="SNE2391" s="467"/>
      <c r="SNF2391" s="467"/>
      <c r="SNG2391" s="467"/>
      <c r="SNH2391" s="467"/>
      <c r="SNI2391" s="467"/>
      <c r="SNJ2391" s="467"/>
      <c r="SNK2391" s="467"/>
      <c r="SNL2391" s="467"/>
      <c r="SNM2391" s="467"/>
      <c r="SNN2391" s="467"/>
      <c r="SNO2391" s="467"/>
      <c r="SNP2391" s="1055"/>
      <c r="SNQ2391" s="695"/>
      <c r="SNR2391" s="696"/>
      <c r="SNS2391" s="696"/>
      <c r="SNT2391" s="697"/>
      <c r="SNU2391" s="697"/>
      <c r="SNV2391" s="473"/>
      <c r="SNW2391" s="470"/>
      <c r="SNX2391" s="470"/>
      <c r="SNY2391" s="470"/>
      <c r="SNZ2391" s="677"/>
      <c r="SOA2391" s="470"/>
      <c r="SOB2391" s="467"/>
      <c r="SOC2391" s="559"/>
      <c r="SOD2391" s="467"/>
      <c r="SOE2391" s="467"/>
      <c r="SOF2391" s="467"/>
      <c r="SOG2391" s="467"/>
      <c r="SOH2391" s="467"/>
      <c r="SOI2391" s="467"/>
      <c r="SOJ2391" s="467"/>
      <c r="SOK2391" s="467"/>
      <c r="SOL2391" s="467"/>
      <c r="SOM2391" s="467"/>
      <c r="SON2391" s="467"/>
      <c r="SOO2391" s="467"/>
      <c r="SOP2391" s="467"/>
      <c r="SOQ2391" s="467"/>
      <c r="SOR2391" s="467"/>
      <c r="SOS2391" s="467"/>
      <c r="SOT2391" s="467"/>
      <c r="SOU2391" s="467"/>
      <c r="SOV2391" s="467"/>
      <c r="SOW2391" s="467"/>
      <c r="SOX2391" s="467"/>
      <c r="SOY2391" s="467"/>
      <c r="SOZ2391" s="1055"/>
      <c r="SPA2391" s="695"/>
      <c r="SPB2391" s="696"/>
      <c r="SPC2391" s="696"/>
      <c r="SPD2391" s="697"/>
      <c r="SPE2391" s="697"/>
      <c r="SPF2391" s="473"/>
      <c r="SPG2391" s="470"/>
      <c r="SPH2391" s="470"/>
      <c r="SPI2391" s="470"/>
      <c r="SPJ2391" s="677"/>
      <c r="SPK2391" s="470"/>
      <c r="SPL2391" s="467"/>
      <c r="SPM2391" s="559"/>
      <c r="SPN2391" s="467"/>
      <c r="SPO2391" s="467"/>
      <c r="SPP2391" s="467"/>
      <c r="SPQ2391" s="467"/>
      <c r="SPR2391" s="467"/>
      <c r="SPS2391" s="467"/>
      <c r="SPT2391" s="467"/>
      <c r="SPU2391" s="467"/>
      <c r="SPV2391" s="467"/>
      <c r="SPW2391" s="467"/>
      <c r="SPX2391" s="467"/>
      <c r="SPY2391" s="467"/>
      <c r="SPZ2391" s="467"/>
      <c r="SQA2391" s="467"/>
      <c r="SQB2391" s="467"/>
      <c r="SQC2391" s="467"/>
      <c r="SQD2391" s="467"/>
      <c r="SQE2391" s="467"/>
      <c r="SQF2391" s="467"/>
      <c r="SQG2391" s="467"/>
      <c r="SQH2391" s="467"/>
      <c r="SQI2391" s="467"/>
      <c r="SQJ2391" s="1055"/>
      <c r="SQK2391" s="695"/>
      <c r="SQL2391" s="696"/>
      <c r="SQM2391" s="696"/>
      <c r="SQN2391" s="697"/>
      <c r="SQO2391" s="697"/>
      <c r="SQP2391" s="473"/>
      <c r="SQQ2391" s="470"/>
      <c r="SQR2391" s="470"/>
      <c r="SQS2391" s="470"/>
      <c r="SQT2391" s="677"/>
      <c r="SQU2391" s="470"/>
      <c r="SQV2391" s="467"/>
      <c r="SQW2391" s="559"/>
      <c r="SQX2391" s="467"/>
      <c r="SQY2391" s="467"/>
      <c r="SQZ2391" s="467"/>
      <c r="SRA2391" s="467"/>
      <c r="SRB2391" s="467"/>
      <c r="SRC2391" s="467"/>
      <c r="SRD2391" s="467"/>
      <c r="SRE2391" s="467"/>
      <c r="SRF2391" s="467"/>
      <c r="SRG2391" s="467"/>
      <c r="SRH2391" s="467"/>
      <c r="SRI2391" s="467"/>
      <c r="SRJ2391" s="467"/>
      <c r="SRK2391" s="467"/>
      <c r="SRL2391" s="467"/>
      <c r="SRM2391" s="467"/>
      <c r="SRN2391" s="467"/>
      <c r="SRO2391" s="467"/>
      <c r="SRP2391" s="467"/>
      <c r="SRQ2391" s="467"/>
      <c r="SRR2391" s="467"/>
      <c r="SRS2391" s="467"/>
      <c r="SRT2391" s="1055"/>
      <c r="SRU2391" s="695"/>
      <c r="SRV2391" s="696"/>
      <c r="SRW2391" s="696"/>
      <c r="SRX2391" s="697"/>
      <c r="SRY2391" s="697"/>
      <c r="SRZ2391" s="473"/>
      <c r="SSA2391" s="470"/>
      <c r="SSB2391" s="470"/>
      <c r="SSC2391" s="470"/>
      <c r="SSD2391" s="677"/>
      <c r="SSE2391" s="470"/>
      <c r="SSF2391" s="467"/>
      <c r="SSG2391" s="559"/>
      <c r="SSH2391" s="467"/>
      <c r="SSI2391" s="467"/>
      <c r="SSJ2391" s="467"/>
      <c r="SSK2391" s="467"/>
      <c r="SSL2391" s="467"/>
      <c r="SSM2391" s="467"/>
      <c r="SSN2391" s="467"/>
      <c r="SSO2391" s="467"/>
      <c r="SSP2391" s="467"/>
      <c r="SSQ2391" s="467"/>
      <c r="SSR2391" s="467"/>
      <c r="SSS2391" s="467"/>
      <c r="SST2391" s="467"/>
      <c r="SSU2391" s="467"/>
      <c r="SSV2391" s="467"/>
      <c r="SSW2391" s="467"/>
      <c r="SSX2391" s="467"/>
      <c r="SSY2391" s="467"/>
      <c r="SSZ2391" s="467"/>
      <c r="STA2391" s="467"/>
      <c r="STB2391" s="467"/>
      <c r="STC2391" s="467"/>
      <c r="STD2391" s="1055"/>
      <c r="STE2391" s="695"/>
      <c r="STF2391" s="696"/>
      <c r="STG2391" s="696"/>
      <c r="STH2391" s="697"/>
      <c r="STI2391" s="697"/>
      <c r="STJ2391" s="473"/>
      <c r="STK2391" s="470"/>
      <c r="STL2391" s="470"/>
      <c r="STM2391" s="470"/>
      <c r="STN2391" s="677"/>
      <c r="STO2391" s="470"/>
      <c r="STP2391" s="467"/>
      <c r="STQ2391" s="559"/>
      <c r="STR2391" s="467"/>
      <c r="STS2391" s="467"/>
      <c r="STT2391" s="467"/>
      <c r="STU2391" s="467"/>
      <c r="STV2391" s="467"/>
      <c r="STW2391" s="467"/>
      <c r="STX2391" s="467"/>
      <c r="STY2391" s="467"/>
      <c r="STZ2391" s="467"/>
      <c r="SUA2391" s="467"/>
      <c r="SUB2391" s="467"/>
      <c r="SUC2391" s="467"/>
      <c r="SUD2391" s="467"/>
      <c r="SUE2391" s="467"/>
      <c r="SUF2391" s="467"/>
      <c r="SUG2391" s="467"/>
      <c r="SUH2391" s="467"/>
      <c r="SUI2391" s="467"/>
      <c r="SUJ2391" s="467"/>
      <c r="SUK2391" s="467"/>
      <c r="SUL2391" s="467"/>
      <c r="SUM2391" s="467"/>
      <c r="SUN2391" s="1055"/>
      <c r="SUO2391" s="695"/>
      <c r="SUP2391" s="696"/>
      <c r="SUQ2391" s="696"/>
      <c r="SUR2391" s="697"/>
      <c r="SUS2391" s="697"/>
      <c r="SUT2391" s="473"/>
      <c r="SUU2391" s="470"/>
      <c r="SUV2391" s="470"/>
      <c r="SUW2391" s="470"/>
      <c r="SUX2391" s="677"/>
      <c r="SUY2391" s="470"/>
      <c r="SUZ2391" s="467"/>
      <c r="SVA2391" s="559"/>
      <c r="SVB2391" s="467"/>
      <c r="SVC2391" s="467"/>
      <c r="SVD2391" s="467"/>
      <c r="SVE2391" s="467"/>
      <c r="SVF2391" s="467"/>
      <c r="SVG2391" s="467"/>
      <c r="SVH2391" s="467"/>
      <c r="SVI2391" s="467"/>
      <c r="SVJ2391" s="467"/>
      <c r="SVK2391" s="467"/>
      <c r="SVL2391" s="467"/>
      <c r="SVM2391" s="467"/>
      <c r="SVN2391" s="467"/>
      <c r="SVO2391" s="467"/>
      <c r="SVP2391" s="467"/>
      <c r="SVQ2391" s="467"/>
      <c r="SVR2391" s="467"/>
      <c r="SVS2391" s="467"/>
      <c r="SVT2391" s="467"/>
      <c r="SVU2391" s="467"/>
      <c r="SVV2391" s="467"/>
      <c r="SVW2391" s="467"/>
      <c r="SVX2391" s="1055"/>
      <c r="SVY2391" s="695"/>
      <c r="SVZ2391" s="696"/>
      <c r="SWA2391" s="696"/>
      <c r="SWB2391" s="697"/>
      <c r="SWC2391" s="697"/>
      <c r="SWD2391" s="473"/>
      <c r="SWE2391" s="470"/>
      <c r="SWF2391" s="470"/>
      <c r="SWG2391" s="470"/>
      <c r="SWH2391" s="677"/>
      <c r="SWI2391" s="470"/>
      <c r="SWJ2391" s="467"/>
      <c r="SWK2391" s="559"/>
      <c r="SWL2391" s="467"/>
      <c r="SWM2391" s="467"/>
      <c r="SWN2391" s="467"/>
      <c r="SWO2391" s="467"/>
      <c r="SWP2391" s="467"/>
      <c r="SWQ2391" s="467"/>
      <c r="SWR2391" s="467"/>
      <c r="SWS2391" s="467"/>
      <c r="SWT2391" s="467"/>
      <c r="SWU2391" s="467"/>
      <c r="SWV2391" s="467"/>
      <c r="SWW2391" s="467"/>
      <c r="SWX2391" s="467"/>
      <c r="SWY2391" s="467"/>
      <c r="SWZ2391" s="467"/>
      <c r="SXA2391" s="467"/>
      <c r="SXB2391" s="467"/>
      <c r="SXC2391" s="467"/>
      <c r="SXD2391" s="467"/>
      <c r="SXE2391" s="467"/>
      <c r="SXF2391" s="467"/>
      <c r="SXG2391" s="467"/>
      <c r="SXH2391" s="1055"/>
      <c r="SXI2391" s="695"/>
      <c r="SXJ2391" s="696"/>
      <c r="SXK2391" s="696"/>
      <c r="SXL2391" s="697"/>
      <c r="SXM2391" s="697"/>
      <c r="SXN2391" s="473"/>
      <c r="SXO2391" s="470"/>
      <c r="SXP2391" s="470"/>
      <c r="SXQ2391" s="470"/>
      <c r="SXR2391" s="677"/>
      <c r="SXS2391" s="470"/>
      <c r="SXT2391" s="467"/>
      <c r="SXU2391" s="559"/>
      <c r="SXV2391" s="467"/>
      <c r="SXW2391" s="467"/>
      <c r="SXX2391" s="467"/>
      <c r="SXY2391" s="467"/>
      <c r="SXZ2391" s="467"/>
      <c r="SYA2391" s="467"/>
      <c r="SYB2391" s="467"/>
      <c r="SYC2391" s="467"/>
      <c r="SYD2391" s="467"/>
      <c r="SYE2391" s="467"/>
      <c r="SYF2391" s="467"/>
      <c r="SYG2391" s="467"/>
      <c r="SYH2391" s="467"/>
      <c r="SYI2391" s="467"/>
      <c r="SYJ2391" s="467"/>
      <c r="SYK2391" s="467"/>
      <c r="SYL2391" s="467"/>
      <c r="SYM2391" s="467"/>
      <c r="SYN2391" s="467"/>
      <c r="SYO2391" s="467"/>
      <c r="SYP2391" s="467"/>
      <c r="SYQ2391" s="467"/>
      <c r="SYR2391" s="1055"/>
      <c r="SYS2391" s="695"/>
      <c r="SYT2391" s="696"/>
      <c r="SYU2391" s="696"/>
      <c r="SYV2391" s="697"/>
      <c r="SYW2391" s="697"/>
      <c r="SYX2391" s="473"/>
      <c r="SYY2391" s="470"/>
      <c r="SYZ2391" s="470"/>
      <c r="SZA2391" s="470"/>
      <c r="SZB2391" s="677"/>
      <c r="SZC2391" s="470"/>
      <c r="SZD2391" s="467"/>
      <c r="SZE2391" s="559"/>
      <c r="SZF2391" s="467"/>
      <c r="SZG2391" s="467"/>
      <c r="SZH2391" s="467"/>
      <c r="SZI2391" s="467"/>
      <c r="SZJ2391" s="467"/>
      <c r="SZK2391" s="467"/>
      <c r="SZL2391" s="467"/>
      <c r="SZM2391" s="467"/>
      <c r="SZN2391" s="467"/>
      <c r="SZO2391" s="467"/>
      <c r="SZP2391" s="467"/>
      <c r="SZQ2391" s="467"/>
      <c r="SZR2391" s="467"/>
      <c r="SZS2391" s="467"/>
      <c r="SZT2391" s="467"/>
      <c r="SZU2391" s="467"/>
      <c r="SZV2391" s="467"/>
      <c r="SZW2391" s="467"/>
      <c r="SZX2391" s="467"/>
      <c r="SZY2391" s="467"/>
      <c r="SZZ2391" s="467"/>
      <c r="TAA2391" s="467"/>
      <c r="TAB2391" s="1055"/>
      <c r="TAC2391" s="695"/>
      <c r="TAD2391" s="696"/>
      <c r="TAE2391" s="696"/>
      <c r="TAF2391" s="697"/>
      <c r="TAG2391" s="697"/>
      <c r="TAH2391" s="473"/>
      <c r="TAI2391" s="470"/>
      <c r="TAJ2391" s="470"/>
      <c r="TAK2391" s="470"/>
      <c r="TAL2391" s="677"/>
      <c r="TAM2391" s="470"/>
      <c r="TAN2391" s="467"/>
      <c r="TAO2391" s="559"/>
      <c r="TAP2391" s="467"/>
      <c r="TAQ2391" s="467"/>
      <c r="TAR2391" s="467"/>
      <c r="TAS2391" s="467"/>
      <c r="TAT2391" s="467"/>
      <c r="TAU2391" s="467"/>
      <c r="TAV2391" s="467"/>
      <c r="TAW2391" s="467"/>
      <c r="TAX2391" s="467"/>
      <c r="TAY2391" s="467"/>
      <c r="TAZ2391" s="467"/>
      <c r="TBA2391" s="467"/>
      <c r="TBB2391" s="467"/>
      <c r="TBC2391" s="467"/>
      <c r="TBD2391" s="467"/>
      <c r="TBE2391" s="467"/>
      <c r="TBF2391" s="467"/>
      <c r="TBG2391" s="467"/>
      <c r="TBH2391" s="467"/>
      <c r="TBI2391" s="467"/>
      <c r="TBJ2391" s="467"/>
      <c r="TBK2391" s="467"/>
      <c r="TBL2391" s="1055"/>
      <c r="TBM2391" s="695"/>
      <c r="TBN2391" s="696"/>
      <c r="TBO2391" s="696"/>
      <c r="TBP2391" s="697"/>
      <c r="TBQ2391" s="697"/>
      <c r="TBR2391" s="473"/>
      <c r="TBS2391" s="470"/>
      <c r="TBT2391" s="470"/>
      <c r="TBU2391" s="470"/>
      <c r="TBV2391" s="677"/>
      <c r="TBW2391" s="470"/>
      <c r="TBX2391" s="467"/>
      <c r="TBY2391" s="559"/>
      <c r="TBZ2391" s="467"/>
      <c r="TCA2391" s="467"/>
      <c r="TCB2391" s="467"/>
      <c r="TCC2391" s="467"/>
      <c r="TCD2391" s="467"/>
      <c r="TCE2391" s="467"/>
      <c r="TCF2391" s="467"/>
      <c r="TCG2391" s="467"/>
      <c r="TCH2391" s="467"/>
      <c r="TCI2391" s="467"/>
      <c r="TCJ2391" s="467"/>
      <c r="TCK2391" s="467"/>
      <c r="TCL2391" s="467"/>
      <c r="TCM2391" s="467"/>
      <c r="TCN2391" s="467"/>
      <c r="TCO2391" s="467"/>
      <c r="TCP2391" s="467"/>
      <c r="TCQ2391" s="467"/>
      <c r="TCR2391" s="467"/>
      <c r="TCS2391" s="467"/>
      <c r="TCT2391" s="467"/>
      <c r="TCU2391" s="467"/>
      <c r="TCV2391" s="1055"/>
      <c r="TCW2391" s="695"/>
      <c r="TCX2391" s="696"/>
      <c r="TCY2391" s="696"/>
      <c r="TCZ2391" s="697"/>
      <c r="TDA2391" s="697"/>
      <c r="TDB2391" s="473"/>
      <c r="TDC2391" s="470"/>
      <c r="TDD2391" s="470"/>
      <c r="TDE2391" s="470"/>
      <c r="TDF2391" s="677"/>
      <c r="TDG2391" s="470"/>
      <c r="TDH2391" s="467"/>
      <c r="TDI2391" s="559"/>
      <c r="TDJ2391" s="467"/>
      <c r="TDK2391" s="467"/>
      <c r="TDL2391" s="467"/>
      <c r="TDM2391" s="467"/>
      <c r="TDN2391" s="467"/>
      <c r="TDO2391" s="467"/>
      <c r="TDP2391" s="467"/>
      <c r="TDQ2391" s="467"/>
      <c r="TDR2391" s="467"/>
      <c r="TDS2391" s="467"/>
      <c r="TDT2391" s="467"/>
      <c r="TDU2391" s="467"/>
      <c r="TDV2391" s="467"/>
      <c r="TDW2391" s="467"/>
      <c r="TDX2391" s="467"/>
      <c r="TDY2391" s="467"/>
      <c r="TDZ2391" s="467"/>
      <c r="TEA2391" s="467"/>
      <c r="TEB2391" s="467"/>
      <c r="TEC2391" s="467"/>
      <c r="TED2391" s="467"/>
      <c r="TEE2391" s="467"/>
      <c r="TEF2391" s="1055"/>
      <c r="TEG2391" s="695"/>
      <c r="TEH2391" s="696"/>
      <c r="TEI2391" s="696"/>
      <c r="TEJ2391" s="697"/>
      <c r="TEK2391" s="697"/>
      <c r="TEL2391" s="473"/>
      <c r="TEM2391" s="470"/>
      <c r="TEN2391" s="470"/>
      <c r="TEO2391" s="470"/>
      <c r="TEP2391" s="677"/>
      <c r="TEQ2391" s="470"/>
      <c r="TER2391" s="467"/>
      <c r="TES2391" s="559"/>
      <c r="TET2391" s="467"/>
      <c r="TEU2391" s="467"/>
      <c r="TEV2391" s="467"/>
      <c r="TEW2391" s="467"/>
      <c r="TEX2391" s="467"/>
      <c r="TEY2391" s="467"/>
      <c r="TEZ2391" s="467"/>
      <c r="TFA2391" s="467"/>
      <c r="TFB2391" s="467"/>
      <c r="TFC2391" s="467"/>
      <c r="TFD2391" s="467"/>
      <c r="TFE2391" s="467"/>
      <c r="TFF2391" s="467"/>
      <c r="TFG2391" s="467"/>
      <c r="TFH2391" s="467"/>
      <c r="TFI2391" s="467"/>
      <c r="TFJ2391" s="467"/>
      <c r="TFK2391" s="467"/>
      <c r="TFL2391" s="467"/>
      <c r="TFM2391" s="467"/>
      <c r="TFN2391" s="467"/>
      <c r="TFO2391" s="467"/>
      <c r="TFP2391" s="1055"/>
      <c r="TFQ2391" s="695"/>
      <c r="TFR2391" s="696"/>
      <c r="TFS2391" s="696"/>
      <c r="TFT2391" s="697"/>
      <c r="TFU2391" s="697"/>
      <c r="TFV2391" s="473"/>
      <c r="TFW2391" s="470"/>
      <c r="TFX2391" s="470"/>
      <c r="TFY2391" s="470"/>
      <c r="TFZ2391" s="677"/>
      <c r="TGA2391" s="470"/>
      <c r="TGB2391" s="467"/>
      <c r="TGC2391" s="559"/>
      <c r="TGD2391" s="467"/>
      <c r="TGE2391" s="467"/>
      <c r="TGF2391" s="467"/>
      <c r="TGG2391" s="467"/>
      <c r="TGH2391" s="467"/>
      <c r="TGI2391" s="467"/>
      <c r="TGJ2391" s="467"/>
      <c r="TGK2391" s="467"/>
      <c r="TGL2391" s="467"/>
      <c r="TGM2391" s="467"/>
      <c r="TGN2391" s="467"/>
      <c r="TGO2391" s="467"/>
      <c r="TGP2391" s="467"/>
      <c r="TGQ2391" s="467"/>
      <c r="TGR2391" s="467"/>
      <c r="TGS2391" s="467"/>
      <c r="TGT2391" s="467"/>
      <c r="TGU2391" s="467"/>
      <c r="TGV2391" s="467"/>
      <c r="TGW2391" s="467"/>
      <c r="TGX2391" s="467"/>
      <c r="TGY2391" s="467"/>
      <c r="TGZ2391" s="1055"/>
      <c r="THA2391" s="695"/>
      <c r="THB2391" s="696"/>
      <c r="THC2391" s="696"/>
      <c r="THD2391" s="697"/>
      <c r="THE2391" s="697"/>
      <c r="THF2391" s="473"/>
      <c r="THG2391" s="470"/>
      <c r="THH2391" s="470"/>
      <c r="THI2391" s="470"/>
      <c r="THJ2391" s="677"/>
      <c r="THK2391" s="470"/>
      <c r="THL2391" s="467"/>
      <c r="THM2391" s="559"/>
      <c r="THN2391" s="467"/>
      <c r="THO2391" s="467"/>
      <c r="THP2391" s="467"/>
      <c r="THQ2391" s="467"/>
      <c r="THR2391" s="467"/>
      <c r="THS2391" s="467"/>
      <c r="THT2391" s="467"/>
      <c r="THU2391" s="467"/>
      <c r="THV2391" s="467"/>
      <c r="THW2391" s="467"/>
      <c r="THX2391" s="467"/>
      <c r="THY2391" s="467"/>
      <c r="THZ2391" s="467"/>
      <c r="TIA2391" s="467"/>
      <c r="TIB2391" s="467"/>
      <c r="TIC2391" s="467"/>
      <c r="TID2391" s="467"/>
      <c r="TIE2391" s="467"/>
      <c r="TIF2391" s="467"/>
      <c r="TIG2391" s="467"/>
      <c r="TIH2391" s="467"/>
      <c r="TII2391" s="467"/>
      <c r="TIJ2391" s="1055"/>
      <c r="TIK2391" s="695"/>
      <c r="TIL2391" s="696"/>
      <c r="TIM2391" s="696"/>
      <c r="TIN2391" s="697"/>
      <c r="TIO2391" s="697"/>
      <c r="TIP2391" s="473"/>
      <c r="TIQ2391" s="470"/>
      <c r="TIR2391" s="470"/>
      <c r="TIS2391" s="470"/>
      <c r="TIT2391" s="677"/>
      <c r="TIU2391" s="470"/>
      <c r="TIV2391" s="467"/>
      <c r="TIW2391" s="559"/>
      <c r="TIX2391" s="467"/>
      <c r="TIY2391" s="467"/>
      <c r="TIZ2391" s="467"/>
      <c r="TJA2391" s="467"/>
      <c r="TJB2391" s="467"/>
      <c r="TJC2391" s="467"/>
      <c r="TJD2391" s="467"/>
      <c r="TJE2391" s="467"/>
      <c r="TJF2391" s="467"/>
      <c r="TJG2391" s="467"/>
      <c r="TJH2391" s="467"/>
      <c r="TJI2391" s="467"/>
      <c r="TJJ2391" s="467"/>
      <c r="TJK2391" s="467"/>
      <c r="TJL2391" s="467"/>
      <c r="TJM2391" s="467"/>
      <c r="TJN2391" s="467"/>
      <c r="TJO2391" s="467"/>
      <c r="TJP2391" s="467"/>
      <c r="TJQ2391" s="467"/>
      <c r="TJR2391" s="467"/>
      <c r="TJS2391" s="467"/>
      <c r="TJT2391" s="1055"/>
      <c r="TJU2391" s="695"/>
      <c r="TJV2391" s="696"/>
      <c r="TJW2391" s="696"/>
      <c r="TJX2391" s="697"/>
      <c r="TJY2391" s="697"/>
      <c r="TJZ2391" s="473"/>
      <c r="TKA2391" s="470"/>
      <c r="TKB2391" s="470"/>
      <c r="TKC2391" s="470"/>
      <c r="TKD2391" s="677"/>
      <c r="TKE2391" s="470"/>
      <c r="TKF2391" s="467"/>
      <c r="TKG2391" s="559"/>
      <c r="TKH2391" s="467"/>
      <c r="TKI2391" s="467"/>
      <c r="TKJ2391" s="467"/>
      <c r="TKK2391" s="467"/>
      <c r="TKL2391" s="467"/>
      <c r="TKM2391" s="467"/>
      <c r="TKN2391" s="467"/>
      <c r="TKO2391" s="467"/>
      <c r="TKP2391" s="467"/>
      <c r="TKQ2391" s="467"/>
      <c r="TKR2391" s="467"/>
      <c r="TKS2391" s="467"/>
      <c r="TKT2391" s="467"/>
      <c r="TKU2391" s="467"/>
      <c r="TKV2391" s="467"/>
      <c r="TKW2391" s="467"/>
      <c r="TKX2391" s="467"/>
      <c r="TKY2391" s="467"/>
      <c r="TKZ2391" s="467"/>
      <c r="TLA2391" s="467"/>
      <c r="TLB2391" s="467"/>
      <c r="TLC2391" s="467"/>
      <c r="TLD2391" s="1055"/>
      <c r="TLE2391" s="695"/>
      <c r="TLF2391" s="696"/>
      <c r="TLG2391" s="696"/>
      <c r="TLH2391" s="697"/>
      <c r="TLI2391" s="697"/>
      <c r="TLJ2391" s="473"/>
      <c r="TLK2391" s="470"/>
      <c r="TLL2391" s="470"/>
      <c r="TLM2391" s="470"/>
      <c r="TLN2391" s="677"/>
      <c r="TLO2391" s="470"/>
      <c r="TLP2391" s="467"/>
      <c r="TLQ2391" s="559"/>
      <c r="TLR2391" s="467"/>
      <c r="TLS2391" s="467"/>
      <c r="TLT2391" s="467"/>
      <c r="TLU2391" s="467"/>
      <c r="TLV2391" s="467"/>
      <c r="TLW2391" s="467"/>
      <c r="TLX2391" s="467"/>
      <c r="TLY2391" s="467"/>
      <c r="TLZ2391" s="467"/>
      <c r="TMA2391" s="467"/>
      <c r="TMB2391" s="467"/>
      <c r="TMC2391" s="467"/>
      <c r="TMD2391" s="467"/>
      <c r="TME2391" s="467"/>
      <c r="TMF2391" s="467"/>
      <c r="TMG2391" s="467"/>
      <c r="TMH2391" s="467"/>
      <c r="TMI2391" s="467"/>
      <c r="TMJ2391" s="467"/>
      <c r="TMK2391" s="467"/>
      <c r="TML2391" s="467"/>
      <c r="TMM2391" s="467"/>
      <c r="TMN2391" s="1055"/>
      <c r="TMO2391" s="695"/>
      <c r="TMP2391" s="696"/>
      <c r="TMQ2391" s="696"/>
      <c r="TMR2391" s="697"/>
      <c r="TMS2391" s="697"/>
      <c r="TMT2391" s="473"/>
      <c r="TMU2391" s="470"/>
      <c r="TMV2391" s="470"/>
      <c r="TMW2391" s="470"/>
      <c r="TMX2391" s="677"/>
      <c r="TMY2391" s="470"/>
      <c r="TMZ2391" s="467"/>
      <c r="TNA2391" s="559"/>
      <c r="TNB2391" s="467"/>
      <c r="TNC2391" s="467"/>
      <c r="TND2391" s="467"/>
      <c r="TNE2391" s="467"/>
      <c r="TNF2391" s="467"/>
      <c r="TNG2391" s="467"/>
      <c r="TNH2391" s="467"/>
      <c r="TNI2391" s="467"/>
      <c r="TNJ2391" s="467"/>
      <c r="TNK2391" s="467"/>
      <c r="TNL2391" s="467"/>
      <c r="TNM2391" s="467"/>
      <c r="TNN2391" s="467"/>
      <c r="TNO2391" s="467"/>
      <c r="TNP2391" s="467"/>
      <c r="TNQ2391" s="467"/>
      <c r="TNR2391" s="467"/>
      <c r="TNS2391" s="467"/>
      <c r="TNT2391" s="467"/>
      <c r="TNU2391" s="467"/>
      <c r="TNV2391" s="467"/>
      <c r="TNW2391" s="467"/>
      <c r="TNX2391" s="1055"/>
      <c r="TNY2391" s="695"/>
      <c r="TNZ2391" s="696"/>
      <c r="TOA2391" s="696"/>
      <c r="TOB2391" s="697"/>
      <c r="TOC2391" s="697"/>
      <c r="TOD2391" s="473"/>
      <c r="TOE2391" s="470"/>
      <c r="TOF2391" s="470"/>
      <c r="TOG2391" s="470"/>
      <c r="TOH2391" s="677"/>
      <c r="TOI2391" s="470"/>
      <c r="TOJ2391" s="467"/>
      <c r="TOK2391" s="559"/>
      <c r="TOL2391" s="467"/>
      <c r="TOM2391" s="467"/>
      <c r="TON2391" s="467"/>
      <c r="TOO2391" s="467"/>
      <c r="TOP2391" s="467"/>
      <c r="TOQ2391" s="467"/>
      <c r="TOR2391" s="467"/>
      <c r="TOS2391" s="467"/>
      <c r="TOT2391" s="467"/>
      <c r="TOU2391" s="467"/>
      <c r="TOV2391" s="467"/>
      <c r="TOW2391" s="467"/>
      <c r="TOX2391" s="467"/>
      <c r="TOY2391" s="467"/>
      <c r="TOZ2391" s="467"/>
      <c r="TPA2391" s="467"/>
      <c r="TPB2391" s="467"/>
      <c r="TPC2391" s="467"/>
      <c r="TPD2391" s="467"/>
      <c r="TPE2391" s="467"/>
      <c r="TPF2391" s="467"/>
      <c r="TPG2391" s="467"/>
      <c r="TPH2391" s="1055"/>
      <c r="TPI2391" s="695"/>
      <c r="TPJ2391" s="696"/>
      <c r="TPK2391" s="696"/>
      <c r="TPL2391" s="697"/>
      <c r="TPM2391" s="697"/>
      <c r="TPN2391" s="473"/>
      <c r="TPO2391" s="470"/>
      <c r="TPP2391" s="470"/>
      <c r="TPQ2391" s="470"/>
      <c r="TPR2391" s="677"/>
      <c r="TPS2391" s="470"/>
      <c r="TPT2391" s="467"/>
      <c r="TPU2391" s="559"/>
      <c r="TPV2391" s="467"/>
      <c r="TPW2391" s="467"/>
      <c r="TPX2391" s="467"/>
      <c r="TPY2391" s="467"/>
      <c r="TPZ2391" s="467"/>
      <c r="TQA2391" s="467"/>
      <c r="TQB2391" s="467"/>
      <c r="TQC2391" s="467"/>
      <c r="TQD2391" s="467"/>
      <c r="TQE2391" s="467"/>
      <c r="TQF2391" s="467"/>
      <c r="TQG2391" s="467"/>
      <c r="TQH2391" s="467"/>
      <c r="TQI2391" s="467"/>
      <c r="TQJ2391" s="467"/>
      <c r="TQK2391" s="467"/>
      <c r="TQL2391" s="467"/>
      <c r="TQM2391" s="467"/>
      <c r="TQN2391" s="467"/>
      <c r="TQO2391" s="467"/>
      <c r="TQP2391" s="467"/>
      <c r="TQQ2391" s="467"/>
      <c r="TQR2391" s="1055"/>
      <c r="TQS2391" s="695"/>
      <c r="TQT2391" s="696"/>
      <c r="TQU2391" s="696"/>
      <c r="TQV2391" s="697"/>
      <c r="TQW2391" s="697"/>
      <c r="TQX2391" s="473"/>
      <c r="TQY2391" s="470"/>
      <c r="TQZ2391" s="470"/>
      <c r="TRA2391" s="470"/>
      <c r="TRB2391" s="677"/>
      <c r="TRC2391" s="470"/>
      <c r="TRD2391" s="467"/>
      <c r="TRE2391" s="559"/>
      <c r="TRF2391" s="467"/>
      <c r="TRG2391" s="467"/>
      <c r="TRH2391" s="467"/>
      <c r="TRI2391" s="467"/>
      <c r="TRJ2391" s="467"/>
      <c r="TRK2391" s="467"/>
      <c r="TRL2391" s="467"/>
      <c r="TRM2391" s="467"/>
      <c r="TRN2391" s="467"/>
      <c r="TRO2391" s="467"/>
      <c r="TRP2391" s="467"/>
      <c r="TRQ2391" s="467"/>
      <c r="TRR2391" s="467"/>
      <c r="TRS2391" s="467"/>
      <c r="TRT2391" s="467"/>
      <c r="TRU2391" s="467"/>
      <c r="TRV2391" s="467"/>
      <c r="TRW2391" s="467"/>
      <c r="TRX2391" s="467"/>
      <c r="TRY2391" s="467"/>
      <c r="TRZ2391" s="467"/>
      <c r="TSA2391" s="467"/>
      <c r="TSB2391" s="1055"/>
      <c r="TSC2391" s="695"/>
      <c r="TSD2391" s="696"/>
      <c r="TSE2391" s="696"/>
      <c r="TSF2391" s="697"/>
      <c r="TSG2391" s="697"/>
      <c r="TSH2391" s="473"/>
      <c r="TSI2391" s="470"/>
      <c r="TSJ2391" s="470"/>
      <c r="TSK2391" s="470"/>
      <c r="TSL2391" s="677"/>
      <c r="TSM2391" s="470"/>
      <c r="TSN2391" s="467"/>
      <c r="TSO2391" s="559"/>
      <c r="TSP2391" s="467"/>
      <c r="TSQ2391" s="467"/>
      <c r="TSR2391" s="467"/>
      <c r="TSS2391" s="467"/>
      <c r="TST2391" s="467"/>
      <c r="TSU2391" s="467"/>
      <c r="TSV2391" s="467"/>
      <c r="TSW2391" s="467"/>
      <c r="TSX2391" s="467"/>
      <c r="TSY2391" s="467"/>
      <c r="TSZ2391" s="467"/>
      <c r="TTA2391" s="467"/>
      <c r="TTB2391" s="467"/>
      <c r="TTC2391" s="467"/>
      <c r="TTD2391" s="467"/>
      <c r="TTE2391" s="467"/>
      <c r="TTF2391" s="467"/>
      <c r="TTG2391" s="467"/>
      <c r="TTH2391" s="467"/>
      <c r="TTI2391" s="467"/>
      <c r="TTJ2391" s="467"/>
      <c r="TTK2391" s="467"/>
      <c r="TTL2391" s="1055"/>
      <c r="TTM2391" s="695"/>
      <c r="TTN2391" s="696"/>
      <c r="TTO2391" s="696"/>
      <c r="TTP2391" s="697"/>
      <c r="TTQ2391" s="697"/>
      <c r="TTR2391" s="473"/>
      <c r="TTS2391" s="470"/>
      <c r="TTT2391" s="470"/>
      <c r="TTU2391" s="470"/>
      <c r="TTV2391" s="677"/>
      <c r="TTW2391" s="470"/>
      <c r="TTX2391" s="467"/>
      <c r="TTY2391" s="559"/>
      <c r="TTZ2391" s="467"/>
      <c r="TUA2391" s="467"/>
      <c r="TUB2391" s="467"/>
      <c r="TUC2391" s="467"/>
      <c r="TUD2391" s="467"/>
      <c r="TUE2391" s="467"/>
      <c r="TUF2391" s="467"/>
      <c r="TUG2391" s="467"/>
      <c r="TUH2391" s="467"/>
      <c r="TUI2391" s="467"/>
      <c r="TUJ2391" s="467"/>
      <c r="TUK2391" s="467"/>
      <c r="TUL2391" s="467"/>
      <c r="TUM2391" s="467"/>
      <c r="TUN2391" s="467"/>
      <c r="TUO2391" s="467"/>
      <c r="TUP2391" s="467"/>
      <c r="TUQ2391" s="467"/>
      <c r="TUR2391" s="467"/>
      <c r="TUS2391" s="467"/>
      <c r="TUT2391" s="467"/>
      <c r="TUU2391" s="467"/>
      <c r="TUV2391" s="1055"/>
      <c r="TUW2391" s="695"/>
      <c r="TUX2391" s="696"/>
      <c r="TUY2391" s="696"/>
      <c r="TUZ2391" s="697"/>
      <c r="TVA2391" s="697"/>
      <c r="TVB2391" s="473"/>
      <c r="TVC2391" s="470"/>
      <c r="TVD2391" s="470"/>
      <c r="TVE2391" s="470"/>
      <c r="TVF2391" s="677"/>
      <c r="TVG2391" s="470"/>
      <c r="TVH2391" s="467"/>
      <c r="TVI2391" s="559"/>
      <c r="TVJ2391" s="467"/>
      <c r="TVK2391" s="467"/>
      <c r="TVL2391" s="467"/>
      <c r="TVM2391" s="467"/>
      <c r="TVN2391" s="467"/>
      <c r="TVO2391" s="467"/>
      <c r="TVP2391" s="467"/>
      <c r="TVQ2391" s="467"/>
      <c r="TVR2391" s="467"/>
      <c r="TVS2391" s="467"/>
      <c r="TVT2391" s="467"/>
      <c r="TVU2391" s="467"/>
      <c r="TVV2391" s="467"/>
      <c r="TVW2391" s="467"/>
      <c r="TVX2391" s="467"/>
      <c r="TVY2391" s="467"/>
      <c r="TVZ2391" s="467"/>
      <c r="TWA2391" s="467"/>
      <c r="TWB2391" s="467"/>
      <c r="TWC2391" s="467"/>
      <c r="TWD2391" s="467"/>
      <c r="TWE2391" s="467"/>
      <c r="TWF2391" s="1055"/>
      <c r="TWG2391" s="695"/>
      <c r="TWH2391" s="696"/>
      <c r="TWI2391" s="696"/>
      <c r="TWJ2391" s="697"/>
      <c r="TWK2391" s="697"/>
      <c r="TWL2391" s="473"/>
      <c r="TWM2391" s="470"/>
      <c r="TWN2391" s="470"/>
      <c r="TWO2391" s="470"/>
      <c r="TWP2391" s="677"/>
      <c r="TWQ2391" s="470"/>
      <c r="TWR2391" s="467"/>
      <c r="TWS2391" s="559"/>
      <c r="TWT2391" s="467"/>
      <c r="TWU2391" s="467"/>
      <c r="TWV2391" s="467"/>
      <c r="TWW2391" s="467"/>
      <c r="TWX2391" s="467"/>
      <c r="TWY2391" s="467"/>
      <c r="TWZ2391" s="467"/>
      <c r="TXA2391" s="467"/>
      <c r="TXB2391" s="467"/>
      <c r="TXC2391" s="467"/>
      <c r="TXD2391" s="467"/>
      <c r="TXE2391" s="467"/>
      <c r="TXF2391" s="467"/>
      <c r="TXG2391" s="467"/>
      <c r="TXH2391" s="467"/>
      <c r="TXI2391" s="467"/>
      <c r="TXJ2391" s="467"/>
      <c r="TXK2391" s="467"/>
      <c r="TXL2391" s="467"/>
      <c r="TXM2391" s="467"/>
      <c r="TXN2391" s="467"/>
      <c r="TXO2391" s="467"/>
      <c r="TXP2391" s="1055"/>
      <c r="TXQ2391" s="695"/>
      <c r="TXR2391" s="696"/>
      <c r="TXS2391" s="696"/>
      <c r="TXT2391" s="697"/>
      <c r="TXU2391" s="697"/>
      <c r="TXV2391" s="473"/>
      <c r="TXW2391" s="470"/>
      <c r="TXX2391" s="470"/>
      <c r="TXY2391" s="470"/>
      <c r="TXZ2391" s="677"/>
      <c r="TYA2391" s="470"/>
      <c r="TYB2391" s="467"/>
      <c r="TYC2391" s="559"/>
      <c r="TYD2391" s="467"/>
      <c r="TYE2391" s="467"/>
      <c r="TYF2391" s="467"/>
      <c r="TYG2391" s="467"/>
      <c r="TYH2391" s="467"/>
      <c r="TYI2391" s="467"/>
      <c r="TYJ2391" s="467"/>
      <c r="TYK2391" s="467"/>
      <c r="TYL2391" s="467"/>
      <c r="TYM2391" s="467"/>
      <c r="TYN2391" s="467"/>
      <c r="TYO2391" s="467"/>
      <c r="TYP2391" s="467"/>
      <c r="TYQ2391" s="467"/>
      <c r="TYR2391" s="467"/>
      <c r="TYS2391" s="467"/>
      <c r="TYT2391" s="467"/>
      <c r="TYU2391" s="467"/>
      <c r="TYV2391" s="467"/>
      <c r="TYW2391" s="467"/>
      <c r="TYX2391" s="467"/>
      <c r="TYY2391" s="467"/>
      <c r="TYZ2391" s="1055"/>
      <c r="TZA2391" s="695"/>
      <c r="TZB2391" s="696"/>
      <c r="TZC2391" s="696"/>
      <c r="TZD2391" s="697"/>
      <c r="TZE2391" s="697"/>
      <c r="TZF2391" s="473"/>
      <c r="TZG2391" s="470"/>
      <c r="TZH2391" s="470"/>
      <c r="TZI2391" s="470"/>
      <c r="TZJ2391" s="677"/>
      <c r="TZK2391" s="470"/>
      <c r="TZL2391" s="467"/>
      <c r="TZM2391" s="559"/>
      <c r="TZN2391" s="467"/>
      <c r="TZO2391" s="467"/>
      <c r="TZP2391" s="467"/>
      <c r="TZQ2391" s="467"/>
      <c r="TZR2391" s="467"/>
      <c r="TZS2391" s="467"/>
      <c r="TZT2391" s="467"/>
      <c r="TZU2391" s="467"/>
      <c r="TZV2391" s="467"/>
      <c r="TZW2391" s="467"/>
      <c r="TZX2391" s="467"/>
      <c r="TZY2391" s="467"/>
      <c r="TZZ2391" s="467"/>
      <c r="UAA2391" s="467"/>
      <c r="UAB2391" s="467"/>
      <c r="UAC2391" s="467"/>
      <c r="UAD2391" s="467"/>
      <c r="UAE2391" s="467"/>
      <c r="UAF2391" s="467"/>
      <c r="UAG2391" s="467"/>
      <c r="UAH2391" s="467"/>
      <c r="UAI2391" s="467"/>
      <c r="UAJ2391" s="1055"/>
      <c r="UAK2391" s="695"/>
      <c r="UAL2391" s="696"/>
      <c r="UAM2391" s="696"/>
      <c r="UAN2391" s="697"/>
      <c r="UAO2391" s="697"/>
      <c r="UAP2391" s="473"/>
      <c r="UAQ2391" s="470"/>
      <c r="UAR2391" s="470"/>
      <c r="UAS2391" s="470"/>
      <c r="UAT2391" s="677"/>
      <c r="UAU2391" s="470"/>
      <c r="UAV2391" s="467"/>
      <c r="UAW2391" s="559"/>
      <c r="UAX2391" s="467"/>
      <c r="UAY2391" s="467"/>
      <c r="UAZ2391" s="467"/>
      <c r="UBA2391" s="467"/>
      <c r="UBB2391" s="467"/>
      <c r="UBC2391" s="467"/>
      <c r="UBD2391" s="467"/>
      <c r="UBE2391" s="467"/>
      <c r="UBF2391" s="467"/>
      <c r="UBG2391" s="467"/>
      <c r="UBH2391" s="467"/>
      <c r="UBI2391" s="467"/>
      <c r="UBJ2391" s="467"/>
      <c r="UBK2391" s="467"/>
      <c r="UBL2391" s="467"/>
      <c r="UBM2391" s="467"/>
      <c r="UBN2391" s="467"/>
      <c r="UBO2391" s="467"/>
      <c r="UBP2391" s="467"/>
      <c r="UBQ2391" s="467"/>
      <c r="UBR2391" s="467"/>
      <c r="UBS2391" s="467"/>
      <c r="UBT2391" s="1055"/>
      <c r="UBU2391" s="695"/>
      <c r="UBV2391" s="696"/>
      <c r="UBW2391" s="696"/>
      <c r="UBX2391" s="697"/>
      <c r="UBY2391" s="697"/>
      <c r="UBZ2391" s="473"/>
      <c r="UCA2391" s="470"/>
      <c r="UCB2391" s="470"/>
      <c r="UCC2391" s="470"/>
      <c r="UCD2391" s="677"/>
      <c r="UCE2391" s="470"/>
      <c r="UCF2391" s="467"/>
      <c r="UCG2391" s="559"/>
      <c r="UCH2391" s="467"/>
      <c r="UCI2391" s="467"/>
      <c r="UCJ2391" s="467"/>
      <c r="UCK2391" s="467"/>
      <c r="UCL2391" s="467"/>
      <c r="UCM2391" s="467"/>
      <c r="UCN2391" s="467"/>
      <c r="UCO2391" s="467"/>
      <c r="UCP2391" s="467"/>
      <c r="UCQ2391" s="467"/>
      <c r="UCR2391" s="467"/>
      <c r="UCS2391" s="467"/>
      <c r="UCT2391" s="467"/>
      <c r="UCU2391" s="467"/>
      <c r="UCV2391" s="467"/>
      <c r="UCW2391" s="467"/>
      <c r="UCX2391" s="467"/>
      <c r="UCY2391" s="467"/>
      <c r="UCZ2391" s="467"/>
      <c r="UDA2391" s="467"/>
      <c r="UDB2391" s="467"/>
      <c r="UDC2391" s="467"/>
      <c r="UDD2391" s="1055"/>
      <c r="UDE2391" s="695"/>
      <c r="UDF2391" s="696"/>
      <c r="UDG2391" s="696"/>
      <c r="UDH2391" s="697"/>
      <c r="UDI2391" s="697"/>
      <c r="UDJ2391" s="473"/>
      <c r="UDK2391" s="470"/>
      <c r="UDL2391" s="470"/>
      <c r="UDM2391" s="470"/>
      <c r="UDN2391" s="677"/>
      <c r="UDO2391" s="470"/>
      <c r="UDP2391" s="467"/>
      <c r="UDQ2391" s="559"/>
      <c r="UDR2391" s="467"/>
      <c r="UDS2391" s="467"/>
      <c r="UDT2391" s="467"/>
      <c r="UDU2391" s="467"/>
      <c r="UDV2391" s="467"/>
      <c r="UDW2391" s="467"/>
      <c r="UDX2391" s="467"/>
      <c r="UDY2391" s="467"/>
      <c r="UDZ2391" s="467"/>
      <c r="UEA2391" s="467"/>
      <c r="UEB2391" s="467"/>
      <c r="UEC2391" s="467"/>
      <c r="UED2391" s="467"/>
      <c r="UEE2391" s="467"/>
      <c r="UEF2391" s="467"/>
      <c r="UEG2391" s="467"/>
      <c r="UEH2391" s="467"/>
      <c r="UEI2391" s="467"/>
      <c r="UEJ2391" s="467"/>
      <c r="UEK2391" s="467"/>
      <c r="UEL2391" s="467"/>
      <c r="UEM2391" s="467"/>
      <c r="UEN2391" s="1055"/>
      <c r="UEO2391" s="695"/>
      <c r="UEP2391" s="696"/>
      <c r="UEQ2391" s="696"/>
      <c r="UER2391" s="697"/>
      <c r="UES2391" s="697"/>
      <c r="UET2391" s="473"/>
      <c r="UEU2391" s="470"/>
      <c r="UEV2391" s="470"/>
      <c r="UEW2391" s="470"/>
      <c r="UEX2391" s="677"/>
      <c r="UEY2391" s="470"/>
      <c r="UEZ2391" s="467"/>
      <c r="UFA2391" s="559"/>
      <c r="UFB2391" s="467"/>
      <c r="UFC2391" s="467"/>
      <c r="UFD2391" s="467"/>
      <c r="UFE2391" s="467"/>
      <c r="UFF2391" s="467"/>
      <c r="UFG2391" s="467"/>
      <c r="UFH2391" s="467"/>
      <c r="UFI2391" s="467"/>
      <c r="UFJ2391" s="467"/>
      <c r="UFK2391" s="467"/>
      <c r="UFL2391" s="467"/>
      <c r="UFM2391" s="467"/>
      <c r="UFN2391" s="467"/>
      <c r="UFO2391" s="467"/>
      <c r="UFP2391" s="467"/>
      <c r="UFQ2391" s="467"/>
      <c r="UFR2391" s="467"/>
      <c r="UFS2391" s="467"/>
      <c r="UFT2391" s="467"/>
      <c r="UFU2391" s="467"/>
      <c r="UFV2391" s="467"/>
      <c r="UFW2391" s="467"/>
      <c r="UFX2391" s="1055"/>
      <c r="UFY2391" s="695"/>
      <c r="UFZ2391" s="696"/>
      <c r="UGA2391" s="696"/>
      <c r="UGB2391" s="697"/>
      <c r="UGC2391" s="697"/>
      <c r="UGD2391" s="473"/>
      <c r="UGE2391" s="470"/>
      <c r="UGF2391" s="470"/>
      <c r="UGG2391" s="470"/>
      <c r="UGH2391" s="677"/>
      <c r="UGI2391" s="470"/>
      <c r="UGJ2391" s="467"/>
      <c r="UGK2391" s="559"/>
      <c r="UGL2391" s="467"/>
      <c r="UGM2391" s="467"/>
      <c r="UGN2391" s="467"/>
      <c r="UGO2391" s="467"/>
      <c r="UGP2391" s="467"/>
      <c r="UGQ2391" s="467"/>
      <c r="UGR2391" s="467"/>
      <c r="UGS2391" s="467"/>
      <c r="UGT2391" s="467"/>
      <c r="UGU2391" s="467"/>
      <c r="UGV2391" s="467"/>
      <c r="UGW2391" s="467"/>
      <c r="UGX2391" s="467"/>
      <c r="UGY2391" s="467"/>
      <c r="UGZ2391" s="467"/>
      <c r="UHA2391" s="467"/>
      <c r="UHB2391" s="467"/>
      <c r="UHC2391" s="467"/>
      <c r="UHD2391" s="467"/>
      <c r="UHE2391" s="467"/>
      <c r="UHF2391" s="467"/>
      <c r="UHG2391" s="467"/>
      <c r="UHH2391" s="1055"/>
      <c r="UHI2391" s="695"/>
      <c r="UHJ2391" s="696"/>
      <c r="UHK2391" s="696"/>
      <c r="UHL2391" s="697"/>
      <c r="UHM2391" s="697"/>
      <c r="UHN2391" s="473"/>
      <c r="UHO2391" s="470"/>
      <c r="UHP2391" s="470"/>
      <c r="UHQ2391" s="470"/>
      <c r="UHR2391" s="677"/>
      <c r="UHS2391" s="470"/>
      <c r="UHT2391" s="467"/>
      <c r="UHU2391" s="559"/>
      <c r="UHV2391" s="467"/>
      <c r="UHW2391" s="467"/>
      <c r="UHX2391" s="467"/>
      <c r="UHY2391" s="467"/>
      <c r="UHZ2391" s="467"/>
      <c r="UIA2391" s="467"/>
      <c r="UIB2391" s="467"/>
      <c r="UIC2391" s="467"/>
      <c r="UID2391" s="467"/>
      <c r="UIE2391" s="467"/>
      <c r="UIF2391" s="467"/>
      <c r="UIG2391" s="467"/>
      <c r="UIH2391" s="467"/>
      <c r="UII2391" s="467"/>
      <c r="UIJ2391" s="467"/>
      <c r="UIK2391" s="467"/>
      <c r="UIL2391" s="467"/>
      <c r="UIM2391" s="467"/>
      <c r="UIN2391" s="467"/>
      <c r="UIO2391" s="467"/>
      <c r="UIP2391" s="467"/>
      <c r="UIQ2391" s="467"/>
      <c r="UIR2391" s="1055"/>
      <c r="UIS2391" s="695"/>
      <c r="UIT2391" s="696"/>
      <c r="UIU2391" s="696"/>
      <c r="UIV2391" s="697"/>
      <c r="UIW2391" s="697"/>
      <c r="UIX2391" s="473"/>
      <c r="UIY2391" s="470"/>
      <c r="UIZ2391" s="470"/>
      <c r="UJA2391" s="470"/>
      <c r="UJB2391" s="677"/>
      <c r="UJC2391" s="470"/>
      <c r="UJD2391" s="467"/>
      <c r="UJE2391" s="559"/>
      <c r="UJF2391" s="467"/>
      <c r="UJG2391" s="467"/>
      <c r="UJH2391" s="467"/>
      <c r="UJI2391" s="467"/>
      <c r="UJJ2391" s="467"/>
      <c r="UJK2391" s="467"/>
      <c r="UJL2391" s="467"/>
      <c r="UJM2391" s="467"/>
      <c r="UJN2391" s="467"/>
      <c r="UJO2391" s="467"/>
      <c r="UJP2391" s="467"/>
      <c r="UJQ2391" s="467"/>
      <c r="UJR2391" s="467"/>
      <c r="UJS2391" s="467"/>
      <c r="UJT2391" s="467"/>
      <c r="UJU2391" s="467"/>
      <c r="UJV2391" s="467"/>
      <c r="UJW2391" s="467"/>
      <c r="UJX2391" s="467"/>
      <c r="UJY2391" s="467"/>
      <c r="UJZ2391" s="467"/>
      <c r="UKA2391" s="467"/>
      <c r="UKB2391" s="1055"/>
      <c r="UKC2391" s="695"/>
      <c r="UKD2391" s="696"/>
      <c r="UKE2391" s="696"/>
      <c r="UKF2391" s="697"/>
      <c r="UKG2391" s="697"/>
      <c r="UKH2391" s="473"/>
      <c r="UKI2391" s="470"/>
      <c r="UKJ2391" s="470"/>
      <c r="UKK2391" s="470"/>
      <c r="UKL2391" s="677"/>
      <c r="UKM2391" s="470"/>
      <c r="UKN2391" s="467"/>
      <c r="UKO2391" s="559"/>
      <c r="UKP2391" s="467"/>
      <c r="UKQ2391" s="467"/>
      <c r="UKR2391" s="467"/>
      <c r="UKS2391" s="467"/>
      <c r="UKT2391" s="467"/>
      <c r="UKU2391" s="467"/>
      <c r="UKV2391" s="467"/>
      <c r="UKW2391" s="467"/>
      <c r="UKX2391" s="467"/>
      <c r="UKY2391" s="467"/>
      <c r="UKZ2391" s="467"/>
      <c r="ULA2391" s="467"/>
      <c r="ULB2391" s="467"/>
      <c r="ULC2391" s="467"/>
      <c r="ULD2391" s="467"/>
      <c r="ULE2391" s="467"/>
      <c r="ULF2391" s="467"/>
      <c r="ULG2391" s="467"/>
      <c r="ULH2391" s="467"/>
      <c r="ULI2391" s="467"/>
      <c r="ULJ2391" s="467"/>
      <c r="ULK2391" s="467"/>
      <c r="ULL2391" s="1055"/>
      <c r="ULM2391" s="695"/>
      <c r="ULN2391" s="696"/>
      <c r="ULO2391" s="696"/>
      <c r="ULP2391" s="697"/>
      <c r="ULQ2391" s="697"/>
      <c r="ULR2391" s="473"/>
      <c r="ULS2391" s="470"/>
      <c r="ULT2391" s="470"/>
      <c r="ULU2391" s="470"/>
      <c r="ULV2391" s="677"/>
      <c r="ULW2391" s="470"/>
      <c r="ULX2391" s="467"/>
      <c r="ULY2391" s="559"/>
      <c r="ULZ2391" s="467"/>
      <c r="UMA2391" s="467"/>
      <c r="UMB2391" s="467"/>
      <c r="UMC2391" s="467"/>
      <c r="UMD2391" s="467"/>
      <c r="UME2391" s="467"/>
      <c r="UMF2391" s="467"/>
      <c r="UMG2391" s="467"/>
      <c r="UMH2391" s="467"/>
      <c r="UMI2391" s="467"/>
      <c r="UMJ2391" s="467"/>
      <c r="UMK2391" s="467"/>
      <c r="UML2391" s="467"/>
      <c r="UMM2391" s="467"/>
      <c r="UMN2391" s="467"/>
      <c r="UMO2391" s="467"/>
      <c r="UMP2391" s="467"/>
      <c r="UMQ2391" s="467"/>
      <c r="UMR2391" s="467"/>
      <c r="UMS2391" s="467"/>
      <c r="UMT2391" s="467"/>
      <c r="UMU2391" s="467"/>
      <c r="UMV2391" s="1055"/>
      <c r="UMW2391" s="695"/>
      <c r="UMX2391" s="696"/>
      <c r="UMY2391" s="696"/>
      <c r="UMZ2391" s="697"/>
      <c r="UNA2391" s="697"/>
      <c r="UNB2391" s="473"/>
      <c r="UNC2391" s="470"/>
      <c r="UND2391" s="470"/>
      <c r="UNE2391" s="470"/>
      <c r="UNF2391" s="677"/>
      <c r="UNG2391" s="470"/>
      <c r="UNH2391" s="467"/>
      <c r="UNI2391" s="559"/>
      <c r="UNJ2391" s="467"/>
      <c r="UNK2391" s="467"/>
      <c r="UNL2391" s="467"/>
      <c r="UNM2391" s="467"/>
      <c r="UNN2391" s="467"/>
      <c r="UNO2391" s="467"/>
      <c r="UNP2391" s="467"/>
      <c r="UNQ2391" s="467"/>
      <c r="UNR2391" s="467"/>
      <c r="UNS2391" s="467"/>
      <c r="UNT2391" s="467"/>
      <c r="UNU2391" s="467"/>
      <c r="UNV2391" s="467"/>
      <c r="UNW2391" s="467"/>
      <c r="UNX2391" s="467"/>
      <c r="UNY2391" s="467"/>
      <c r="UNZ2391" s="467"/>
      <c r="UOA2391" s="467"/>
      <c r="UOB2391" s="467"/>
      <c r="UOC2391" s="467"/>
      <c r="UOD2391" s="467"/>
      <c r="UOE2391" s="467"/>
      <c r="UOF2391" s="1055"/>
      <c r="UOG2391" s="695"/>
      <c r="UOH2391" s="696"/>
      <c r="UOI2391" s="696"/>
      <c r="UOJ2391" s="697"/>
      <c r="UOK2391" s="697"/>
      <c r="UOL2391" s="473"/>
      <c r="UOM2391" s="470"/>
      <c r="UON2391" s="470"/>
      <c r="UOO2391" s="470"/>
      <c r="UOP2391" s="677"/>
      <c r="UOQ2391" s="470"/>
      <c r="UOR2391" s="467"/>
      <c r="UOS2391" s="559"/>
      <c r="UOT2391" s="467"/>
      <c r="UOU2391" s="467"/>
      <c r="UOV2391" s="467"/>
      <c r="UOW2391" s="467"/>
      <c r="UOX2391" s="467"/>
      <c r="UOY2391" s="467"/>
      <c r="UOZ2391" s="467"/>
      <c r="UPA2391" s="467"/>
      <c r="UPB2391" s="467"/>
      <c r="UPC2391" s="467"/>
      <c r="UPD2391" s="467"/>
      <c r="UPE2391" s="467"/>
      <c r="UPF2391" s="467"/>
      <c r="UPG2391" s="467"/>
      <c r="UPH2391" s="467"/>
      <c r="UPI2391" s="467"/>
      <c r="UPJ2391" s="467"/>
      <c r="UPK2391" s="467"/>
      <c r="UPL2391" s="467"/>
      <c r="UPM2391" s="467"/>
      <c r="UPN2391" s="467"/>
      <c r="UPO2391" s="467"/>
      <c r="UPP2391" s="1055"/>
      <c r="UPQ2391" s="695"/>
      <c r="UPR2391" s="696"/>
      <c r="UPS2391" s="696"/>
      <c r="UPT2391" s="697"/>
      <c r="UPU2391" s="697"/>
      <c r="UPV2391" s="473"/>
      <c r="UPW2391" s="470"/>
      <c r="UPX2391" s="470"/>
      <c r="UPY2391" s="470"/>
      <c r="UPZ2391" s="677"/>
      <c r="UQA2391" s="470"/>
      <c r="UQB2391" s="467"/>
      <c r="UQC2391" s="559"/>
      <c r="UQD2391" s="467"/>
      <c r="UQE2391" s="467"/>
      <c r="UQF2391" s="467"/>
      <c r="UQG2391" s="467"/>
      <c r="UQH2391" s="467"/>
      <c r="UQI2391" s="467"/>
      <c r="UQJ2391" s="467"/>
      <c r="UQK2391" s="467"/>
      <c r="UQL2391" s="467"/>
      <c r="UQM2391" s="467"/>
      <c r="UQN2391" s="467"/>
      <c r="UQO2391" s="467"/>
      <c r="UQP2391" s="467"/>
      <c r="UQQ2391" s="467"/>
      <c r="UQR2391" s="467"/>
      <c r="UQS2391" s="467"/>
      <c r="UQT2391" s="467"/>
      <c r="UQU2391" s="467"/>
      <c r="UQV2391" s="467"/>
      <c r="UQW2391" s="467"/>
      <c r="UQX2391" s="467"/>
      <c r="UQY2391" s="467"/>
      <c r="UQZ2391" s="1055"/>
      <c r="URA2391" s="695"/>
      <c r="URB2391" s="696"/>
      <c r="URC2391" s="696"/>
      <c r="URD2391" s="697"/>
      <c r="URE2391" s="697"/>
      <c r="URF2391" s="473"/>
      <c r="URG2391" s="470"/>
      <c r="URH2391" s="470"/>
      <c r="URI2391" s="470"/>
      <c r="URJ2391" s="677"/>
      <c r="URK2391" s="470"/>
      <c r="URL2391" s="467"/>
      <c r="URM2391" s="559"/>
      <c r="URN2391" s="467"/>
      <c r="URO2391" s="467"/>
      <c r="URP2391" s="467"/>
      <c r="URQ2391" s="467"/>
      <c r="URR2391" s="467"/>
      <c r="URS2391" s="467"/>
      <c r="URT2391" s="467"/>
      <c r="URU2391" s="467"/>
      <c r="URV2391" s="467"/>
      <c r="URW2391" s="467"/>
      <c r="URX2391" s="467"/>
      <c r="URY2391" s="467"/>
      <c r="URZ2391" s="467"/>
      <c r="USA2391" s="467"/>
      <c r="USB2391" s="467"/>
      <c r="USC2391" s="467"/>
      <c r="USD2391" s="467"/>
      <c r="USE2391" s="467"/>
      <c r="USF2391" s="467"/>
      <c r="USG2391" s="467"/>
      <c r="USH2391" s="467"/>
      <c r="USI2391" s="467"/>
      <c r="USJ2391" s="1055"/>
      <c r="USK2391" s="695"/>
      <c r="USL2391" s="696"/>
      <c r="USM2391" s="696"/>
      <c r="USN2391" s="697"/>
      <c r="USO2391" s="697"/>
      <c r="USP2391" s="473"/>
      <c r="USQ2391" s="470"/>
      <c r="USR2391" s="470"/>
      <c r="USS2391" s="470"/>
      <c r="UST2391" s="677"/>
      <c r="USU2391" s="470"/>
      <c r="USV2391" s="467"/>
      <c r="USW2391" s="559"/>
      <c r="USX2391" s="467"/>
      <c r="USY2391" s="467"/>
      <c r="USZ2391" s="467"/>
      <c r="UTA2391" s="467"/>
      <c r="UTB2391" s="467"/>
      <c r="UTC2391" s="467"/>
      <c r="UTD2391" s="467"/>
      <c r="UTE2391" s="467"/>
      <c r="UTF2391" s="467"/>
      <c r="UTG2391" s="467"/>
      <c r="UTH2391" s="467"/>
      <c r="UTI2391" s="467"/>
      <c r="UTJ2391" s="467"/>
      <c r="UTK2391" s="467"/>
      <c r="UTL2391" s="467"/>
      <c r="UTM2391" s="467"/>
      <c r="UTN2391" s="467"/>
      <c r="UTO2391" s="467"/>
      <c r="UTP2391" s="467"/>
      <c r="UTQ2391" s="467"/>
      <c r="UTR2391" s="467"/>
      <c r="UTS2391" s="467"/>
      <c r="UTT2391" s="1055"/>
      <c r="UTU2391" s="695"/>
      <c r="UTV2391" s="696"/>
      <c r="UTW2391" s="696"/>
      <c r="UTX2391" s="697"/>
      <c r="UTY2391" s="697"/>
      <c r="UTZ2391" s="473"/>
      <c r="UUA2391" s="470"/>
      <c r="UUB2391" s="470"/>
      <c r="UUC2391" s="470"/>
      <c r="UUD2391" s="677"/>
      <c r="UUE2391" s="470"/>
      <c r="UUF2391" s="467"/>
      <c r="UUG2391" s="559"/>
      <c r="UUH2391" s="467"/>
      <c r="UUI2391" s="467"/>
      <c r="UUJ2391" s="467"/>
      <c r="UUK2391" s="467"/>
      <c r="UUL2391" s="467"/>
      <c r="UUM2391" s="467"/>
      <c r="UUN2391" s="467"/>
      <c r="UUO2391" s="467"/>
      <c r="UUP2391" s="467"/>
      <c r="UUQ2391" s="467"/>
      <c r="UUR2391" s="467"/>
      <c r="UUS2391" s="467"/>
      <c r="UUT2391" s="467"/>
      <c r="UUU2391" s="467"/>
      <c r="UUV2391" s="467"/>
      <c r="UUW2391" s="467"/>
      <c r="UUX2391" s="467"/>
      <c r="UUY2391" s="467"/>
      <c r="UUZ2391" s="467"/>
      <c r="UVA2391" s="467"/>
      <c r="UVB2391" s="467"/>
      <c r="UVC2391" s="467"/>
      <c r="UVD2391" s="1055"/>
      <c r="UVE2391" s="695"/>
      <c r="UVF2391" s="696"/>
      <c r="UVG2391" s="696"/>
      <c r="UVH2391" s="697"/>
      <c r="UVI2391" s="697"/>
      <c r="UVJ2391" s="473"/>
      <c r="UVK2391" s="470"/>
      <c r="UVL2391" s="470"/>
      <c r="UVM2391" s="470"/>
      <c r="UVN2391" s="677"/>
      <c r="UVO2391" s="470"/>
      <c r="UVP2391" s="467"/>
      <c r="UVQ2391" s="559"/>
      <c r="UVR2391" s="467"/>
      <c r="UVS2391" s="467"/>
      <c r="UVT2391" s="467"/>
      <c r="UVU2391" s="467"/>
      <c r="UVV2391" s="467"/>
      <c r="UVW2391" s="467"/>
      <c r="UVX2391" s="467"/>
      <c r="UVY2391" s="467"/>
      <c r="UVZ2391" s="467"/>
      <c r="UWA2391" s="467"/>
      <c r="UWB2391" s="467"/>
      <c r="UWC2391" s="467"/>
      <c r="UWD2391" s="467"/>
      <c r="UWE2391" s="467"/>
      <c r="UWF2391" s="467"/>
      <c r="UWG2391" s="467"/>
      <c r="UWH2391" s="467"/>
      <c r="UWI2391" s="467"/>
      <c r="UWJ2391" s="467"/>
      <c r="UWK2391" s="467"/>
      <c r="UWL2391" s="467"/>
      <c r="UWM2391" s="467"/>
      <c r="UWN2391" s="1055"/>
      <c r="UWO2391" s="695"/>
      <c r="UWP2391" s="696"/>
      <c r="UWQ2391" s="696"/>
      <c r="UWR2391" s="697"/>
      <c r="UWS2391" s="697"/>
      <c r="UWT2391" s="473"/>
      <c r="UWU2391" s="470"/>
      <c r="UWV2391" s="470"/>
      <c r="UWW2391" s="470"/>
      <c r="UWX2391" s="677"/>
      <c r="UWY2391" s="470"/>
      <c r="UWZ2391" s="467"/>
      <c r="UXA2391" s="559"/>
      <c r="UXB2391" s="467"/>
      <c r="UXC2391" s="467"/>
      <c r="UXD2391" s="467"/>
      <c r="UXE2391" s="467"/>
      <c r="UXF2391" s="467"/>
      <c r="UXG2391" s="467"/>
      <c r="UXH2391" s="467"/>
      <c r="UXI2391" s="467"/>
      <c r="UXJ2391" s="467"/>
      <c r="UXK2391" s="467"/>
      <c r="UXL2391" s="467"/>
      <c r="UXM2391" s="467"/>
      <c r="UXN2391" s="467"/>
      <c r="UXO2391" s="467"/>
      <c r="UXP2391" s="467"/>
      <c r="UXQ2391" s="467"/>
      <c r="UXR2391" s="467"/>
      <c r="UXS2391" s="467"/>
      <c r="UXT2391" s="467"/>
      <c r="UXU2391" s="467"/>
      <c r="UXV2391" s="467"/>
      <c r="UXW2391" s="467"/>
      <c r="UXX2391" s="1055"/>
      <c r="UXY2391" s="695"/>
      <c r="UXZ2391" s="696"/>
      <c r="UYA2391" s="696"/>
      <c r="UYB2391" s="697"/>
      <c r="UYC2391" s="697"/>
      <c r="UYD2391" s="473"/>
      <c r="UYE2391" s="470"/>
      <c r="UYF2391" s="470"/>
      <c r="UYG2391" s="470"/>
      <c r="UYH2391" s="677"/>
      <c r="UYI2391" s="470"/>
      <c r="UYJ2391" s="467"/>
      <c r="UYK2391" s="559"/>
      <c r="UYL2391" s="467"/>
      <c r="UYM2391" s="467"/>
      <c r="UYN2391" s="467"/>
      <c r="UYO2391" s="467"/>
      <c r="UYP2391" s="467"/>
      <c r="UYQ2391" s="467"/>
      <c r="UYR2391" s="467"/>
      <c r="UYS2391" s="467"/>
      <c r="UYT2391" s="467"/>
      <c r="UYU2391" s="467"/>
      <c r="UYV2391" s="467"/>
      <c r="UYW2391" s="467"/>
      <c r="UYX2391" s="467"/>
      <c r="UYY2391" s="467"/>
      <c r="UYZ2391" s="467"/>
      <c r="UZA2391" s="467"/>
      <c r="UZB2391" s="467"/>
      <c r="UZC2391" s="467"/>
      <c r="UZD2391" s="467"/>
      <c r="UZE2391" s="467"/>
      <c r="UZF2391" s="467"/>
      <c r="UZG2391" s="467"/>
      <c r="UZH2391" s="1055"/>
      <c r="UZI2391" s="695"/>
      <c r="UZJ2391" s="696"/>
      <c r="UZK2391" s="696"/>
      <c r="UZL2391" s="697"/>
      <c r="UZM2391" s="697"/>
      <c r="UZN2391" s="473"/>
      <c r="UZO2391" s="470"/>
      <c r="UZP2391" s="470"/>
      <c r="UZQ2391" s="470"/>
      <c r="UZR2391" s="677"/>
      <c r="UZS2391" s="470"/>
      <c r="UZT2391" s="467"/>
      <c r="UZU2391" s="559"/>
      <c r="UZV2391" s="467"/>
      <c r="UZW2391" s="467"/>
      <c r="UZX2391" s="467"/>
      <c r="UZY2391" s="467"/>
      <c r="UZZ2391" s="467"/>
      <c r="VAA2391" s="467"/>
      <c r="VAB2391" s="467"/>
      <c r="VAC2391" s="467"/>
      <c r="VAD2391" s="467"/>
      <c r="VAE2391" s="467"/>
      <c r="VAF2391" s="467"/>
      <c r="VAG2391" s="467"/>
      <c r="VAH2391" s="467"/>
      <c r="VAI2391" s="467"/>
      <c r="VAJ2391" s="467"/>
      <c r="VAK2391" s="467"/>
      <c r="VAL2391" s="467"/>
      <c r="VAM2391" s="467"/>
      <c r="VAN2391" s="467"/>
      <c r="VAO2391" s="467"/>
      <c r="VAP2391" s="467"/>
      <c r="VAQ2391" s="467"/>
      <c r="VAR2391" s="1055"/>
      <c r="VAS2391" s="695"/>
      <c r="VAT2391" s="696"/>
      <c r="VAU2391" s="696"/>
      <c r="VAV2391" s="697"/>
      <c r="VAW2391" s="697"/>
      <c r="VAX2391" s="473"/>
      <c r="VAY2391" s="470"/>
      <c r="VAZ2391" s="470"/>
      <c r="VBA2391" s="470"/>
      <c r="VBB2391" s="677"/>
      <c r="VBC2391" s="470"/>
      <c r="VBD2391" s="467"/>
      <c r="VBE2391" s="559"/>
      <c r="VBF2391" s="467"/>
      <c r="VBG2391" s="467"/>
      <c r="VBH2391" s="467"/>
      <c r="VBI2391" s="467"/>
      <c r="VBJ2391" s="467"/>
      <c r="VBK2391" s="467"/>
      <c r="VBL2391" s="467"/>
      <c r="VBM2391" s="467"/>
      <c r="VBN2391" s="467"/>
      <c r="VBO2391" s="467"/>
      <c r="VBP2391" s="467"/>
      <c r="VBQ2391" s="467"/>
      <c r="VBR2391" s="467"/>
      <c r="VBS2391" s="467"/>
      <c r="VBT2391" s="467"/>
      <c r="VBU2391" s="467"/>
      <c r="VBV2391" s="467"/>
      <c r="VBW2391" s="467"/>
      <c r="VBX2391" s="467"/>
      <c r="VBY2391" s="467"/>
      <c r="VBZ2391" s="467"/>
      <c r="VCA2391" s="467"/>
      <c r="VCB2391" s="1055"/>
      <c r="VCC2391" s="695"/>
      <c r="VCD2391" s="696"/>
      <c r="VCE2391" s="696"/>
      <c r="VCF2391" s="697"/>
      <c r="VCG2391" s="697"/>
      <c r="VCH2391" s="473"/>
      <c r="VCI2391" s="470"/>
      <c r="VCJ2391" s="470"/>
      <c r="VCK2391" s="470"/>
      <c r="VCL2391" s="677"/>
      <c r="VCM2391" s="470"/>
      <c r="VCN2391" s="467"/>
      <c r="VCO2391" s="559"/>
      <c r="VCP2391" s="467"/>
      <c r="VCQ2391" s="467"/>
      <c r="VCR2391" s="467"/>
      <c r="VCS2391" s="467"/>
      <c r="VCT2391" s="467"/>
      <c r="VCU2391" s="467"/>
      <c r="VCV2391" s="467"/>
      <c r="VCW2391" s="467"/>
      <c r="VCX2391" s="467"/>
      <c r="VCY2391" s="467"/>
      <c r="VCZ2391" s="467"/>
      <c r="VDA2391" s="467"/>
      <c r="VDB2391" s="467"/>
      <c r="VDC2391" s="467"/>
      <c r="VDD2391" s="467"/>
      <c r="VDE2391" s="467"/>
      <c r="VDF2391" s="467"/>
      <c r="VDG2391" s="467"/>
      <c r="VDH2391" s="467"/>
      <c r="VDI2391" s="467"/>
      <c r="VDJ2391" s="467"/>
      <c r="VDK2391" s="467"/>
      <c r="VDL2391" s="1055"/>
      <c r="VDM2391" s="695"/>
      <c r="VDN2391" s="696"/>
      <c r="VDO2391" s="696"/>
      <c r="VDP2391" s="697"/>
      <c r="VDQ2391" s="697"/>
      <c r="VDR2391" s="473"/>
      <c r="VDS2391" s="470"/>
      <c r="VDT2391" s="470"/>
      <c r="VDU2391" s="470"/>
      <c r="VDV2391" s="677"/>
      <c r="VDW2391" s="470"/>
      <c r="VDX2391" s="467"/>
      <c r="VDY2391" s="559"/>
      <c r="VDZ2391" s="467"/>
      <c r="VEA2391" s="467"/>
      <c r="VEB2391" s="467"/>
      <c r="VEC2391" s="467"/>
      <c r="VED2391" s="467"/>
      <c r="VEE2391" s="467"/>
      <c r="VEF2391" s="467"/>
      <c r="VEG2391" s="467"/>
      <c r="VEH2391" s="467"/>
      <c r="VEI2391" s="467"/>
      <c r="VEJ2391" s="467"/>
      <c r="VEK2391" s="467"/>
      <c r="VEL2391" s="467"/>
      <c r="VEM2391" s="467"/>
      <c r="VEN2391" s="467"/>
      <c r="VEO2391" s="467"/>
      <c r="VEP2391" s="467"/>
      <c r="VEQ2391" s="467"/>
      <c r="VER2391" s="467"/>
      <c r="VES2391" s="467"/>
      <c r="VET2391" s="467"/>
      <c r="VEU2391" s="467"/>
      <c r="VEV2391" s="1055"/>
      <c r="VEW2391" s="695"/>
      <c r="VEX2391" s="696"/>
      <c r="VEY2391" s="696"/>
      <c r="VEZ2391" s="697"/>
      <c r="VFA2391" s="697"/>
      <c r="VFB2391" s="473"/>
      <c r="VFC2391" s="470"/>
      <c r="VFD2391" s="470"/>
      <c r="VFE2391" s="470"/>
      <c r="VFF2391" s="677"/>
      <c r="VFG2391" s="470"/>
      <c r="VFH2391" s="467"/>
      <c r="VFI2391" s="559"/>
      <c r="VFJ2391" s="467"/>
      <c r="VFK2391" s="467"/>
      <c r="VFL2391" s="467"/>
      <c r="VFM2391" s="467"/>
      <c r="VFN2391" s="467"/>
      <c r="VFO2391" s="467"/>
      <c r="VFP2391" s="467"/>
      <c r="VFQ2391" s="467"/>
      <c r="VFR2391" s="467"/>
      <c r="VFS2391" s="467"/>
      <c r="VFT2391" s="467"/>
      <c r="VFU2391" s="467"/>
      <c r="VFV2391" s="467"/>
      <c r="VFW2391" s="467"/>
      <c r="VFX2391" s="467"/>
      <c r="VFY2391" s="467"/>
      <c r="VFZ2391" s="467"/>
      <c r="VGA2391" s="467"/>
      <c r="VGB2391" s="467"/>
      <c r="VGC2391" s="467"/>
      <c r="VGD2391" s="467"/>
      <c r="VGE2391" s="467"/>
      <c r="VGF2391" s="1055"/>
      <c r="VGG2391" s="695"/>
      <c r="VGH2391" s="696"/>
      <c r="VGI2391" s="696"/>
      <c r="VGJ2391" s="697"/>
      <c r="VGK2391" s="697"/>
      <c r="VGL2391" s="473"/>
      <c r="VGM2391" s="470"/>
      <c r="VGN2391" s="470"/>
      <c r="VGO2391" s="470"/>
      <c r="VGP2391" s="677"/>
      <c r="VGQ2391" s="470"/>
      <c r="VGR2391" s="467"/>
      <c r="VGS2391" s="559"/>
      <c r="VGT2391" s="467"/>
      <c r="VGU2391" s="467"/>
      <c r="VGV2391" s="467"/>
      <c r="VGW2391" s="467"/>
      <c r="VGX2391" s="467"/>
      <c r="VGY2391" s="467"/>
      <c r="VGZ2391" s="467"/>
      <c r="VHA2391" s="467"/>
      <c r="VHB2391" s="467"/>
      <c r="VHC2391" s="467"/>
      <c r="VHD2391" s="467"/>
      <c r="VHE2391" s="467"/>
      <c r="VHF2391" s="467"/>
      <c r="VHG2391" s="467"/>
      <c r="VHH2391" s="467"/>
      <c r="VHI2391" s="467"/>
      <c r="VHJ2391" s="467"/>
      <c r="VHK2391" s="467"/>
      <c r="VHL2391" s="467"/>
      <c r="VHM2391" s="467"/>
      <c r="VHN2391" s="467"/>
      <c r="VHO2391" s="467"/>
      <c r="VHP2391" s="1055"/>
      <c r="VHQ2391" s="695"/>
      <c r="VHR2391" s="696"/>
      <c r="VHS2391" s="696"/>
      <c r="VHT2391" s="697"/>
      <c r="VHU2391" s="697"/>
      <c r="VHV2391" s="473"/>
      <c r="VHW2391" s="470"/>
      <c r="VHX2391" s="470"/>
      <c r="VHY2391" s="470"/>
      <c r="VHZ2391" s="677"/>
      <c r="VIA2391" s="470"/>
      <c r="VIB2391" s="467"/>
      <c r="VIC2391" s="559"/>
      <c r="VID2391" s="467"/>
      <c r="VIE2391" s="467"/>
      <c r="VIF2391" s="467"/>
      <c r="VIG2391" s="467"/>
      <c r="VIH2391" s="467"/>
      <c r="VII2391" s="467"/>
      <c r="VIJ2391" s="467"/>
      <c r="VIK2391" s="467"/>
      <c r="VIL2391" s="467"/>
      <c r="VIM2391" s="467"/>
      <c r="VIN2391" s="467"/>
      <c r="VIO2391" s="467"/>
      <c r="VIP2391" s="467"/>
      <c r="VIQ2391" s="467"/>
      <c r="VIR2391" s="467"/>
      <c r="VIS2391" s="467"/>
      <c r="VIT2391" s="467"/>
      <c r="VIU2391" s="467"/>
      <c r="VIV2391" s="467"/>
      <c r="VIW2391" s="467"/>
      <c r="VIX2391" s="467"/>
      <c r="VIY2391" s="467"/>
      <c r="VIZ2391" s="1055"/>
      <c r="VJA2391" s="695"/>
      <c r="VJB2391" s="696"/>
      <c r="VJC2391" s="696"/>
      <c r="VJD2391" s="697"/>
      <c r="VJE2391" s="697"/>
      <c r="VJF2391" s="473"/>
      <c r="VJG2391" s="470"/>
      <c r="VJH2391" s="470"/>
      <c r="VJI2391" s="470"/>
      <c r="VJJ2391" s="677"/>
      <c r="VJK2391" s="470"/>
      <c r="VJL2391" s="467"/>
      <c r="VJM2391" s="559"/>
      <c r="VJN2391" s="467"/>
      <c r="VJO2391" s="467"/>
      <c r="VJP2391" s="467"/>
      <c r="VJQ2391" s="467"/>
      <c r="VJR2391" s="467"/>
      <c r="VJS2391" s="467"/>
      <c r="VJT2391" s="467"/>
      <c r="VJU2391" s="467"/>
      <c r="VJV2391" s="467"/>
      <c r="VJW2391" s="467"/>
      <c r="VJX2391" s="467"/>
      <c r="VJY2391" s="467"/>
      <c r="VJZ2391" s="467"/>
      <c r="VKA2391" s="467"/>
      <c r="VKB2391" s="467"/>
      <c r="VKC2391" s="467"/>
      <c r="VKD2391" s="467"/>
      <c r="VKE2391" s="467"/>
      <c r="VKF2391" s="467"/>
      <c r="VKG2391" s="467"/>
      <c r="VKH2391" s="467"/>
      <c r="VKI2391" s="467"/>
      <c r="VKJ2391" s="1055"/>
      <c r="VKK2391" s="695"/>
      <c r="VKL2391" s="696"/>
      <c r="VKM2391" s="696"/>
      <c r="VKN2391" s="697"/>
      <c r="VKO2391" s="697"/>
      <c r="VKP2391" s="473"/>
      <c r="VKQ2391" s="470"/>
      <c r="VKR2391" s="470"/>
      <c r="VKS2391" s="470"/>
      <c r="VKT2391" s="677"/>
      <c r="VKU2391" s="470"/>
      <c r="VKV2391" s="467"/>
      <c r="VKW2391" s="559"/>
      <c r="VKX2391" s="467"/>
      <c r="VKY2391" s="467"/>
      <c r="VKZ2391" s="467"/>
      <c r="VLA2391" s="467"/>
      <c r="VLB2391" s="467"/>
      <c r="VLC2391" s="467"/>
      <c r="VLD2391" s="467"/>
      <c r="VLE2391" s="467"/>
      <c r="VLF2391" s="467"/>
      <c r="VLG2391" s="467"/>
      <c r="VLH2391" s="467"/>
      <c r="VLI2391" s="467"/>
      <c r="VLJ2391" s="467"/>
      <c r="VLK2391" s="467"/>
      <c r="VLL2391" s="467"/>
      <c r="VLM2391" s="467"/>
      <c r="VLN2391" s="467"/>
      <c r="VLO2391" s="467"/>
      <c r="VLP2391" s="467"/>
      <c r="VLQ2391" s="467"/>
      <c r="VLR2391" s="467"/>
      <c r="VLS2391" s="467"/>
      <c r="VLT2391" s="1055"/>
      <c r="VLU2391" s="695"/>
      <c r="VLV2391" s="696"/>
      <c r="VLW2391" s="696"/>
      <c r="VLX2391" s="697"/>
      <c r="VLY2391" s="697"/>
      <c r="VLZ2391" s="473"/>
      <c r="VMA2391" s="470"/>
      <c r="VMB2391" s="470"/>
      <c r="VMC2391" s="470"/>
      <c r="VMD2391" s="677"/>
      <c r="VME2391" s="470"/>
      <c r="VMF2391" s="467"/>
      <c r="VMG2391" s="559"/>
      <c r="VMH2391" s="467"/>
      <c r="VMI2391" s="467"/>
      <c r="VMJ2391" s="467"/>
      <c r="VMK2391" s="467"/>
      <c r="VML2391" s="467"/>
      <c r="VMM2391" s="467"/>
      <c r="VMN2391" s="467"/>
      <c r="VMO2391" s="467"/>
      <c r="VMP2391" s="467"/>
      <c r="VMQ2391" s="467"/>
      <c r="VMR2391" s="467"/>
      <c r="VMS2391" s="467"/>
      <c r="VMT2391" s="467"/>
      <c r="VMU2391" s="467"/>
      <c r="VMV2391" s="467"/>
      <c r="VMW2391" s="467"/>
      <c r="VMX2391" s="467"/>
      <c r="VMY2391" s="467"/>
      <c r="VMZ2391" s="467"/>
      <c r="VNA2391" s="467"/>
      <c r="VNB2391" s="467"/>
      <c r="VNC2391" s="467"/>
      <c r="VND2391" s="1055"/>
      <c r="VNE2391" s="695"/>
      <c r="VNF2391" s="696"/>
      <c r="VNG2391" s="696"/>
      <c r="VNH2391" s="697"/>
      <c r="VNI2391" s="697"/>
      <c r="VNJ2391" s="473"/>
      <c r="VNK2391" s="470"/>
      <c r="VNL2391" s="470"/>
      <c r="VNM2391" s="470"/>
      <c r="VNN2391" s="677"/>
      <c r="VNO2391" s="470"/>
      <c r="VNP2391" s="467"/>
      <c r="VNQ2391" s="559"/>
      <c r="VNR2391" s="467"/>
      <c r="VNS2391" s="467"/>
      <c r="VNT2391" s="467"/>
      <c r="VNU2391" s="467"/>
      <c r="VNV2391" s="467"/>
      <c r="VNW2391" s="467"/>
      <c r="VNX2391" s="467"/>
      <c r="VNY2391" s="467"/>
      <c r="VNZ2391" s="467"/>
      <c r="VOA2391" s="467"/>
      <c r="VOB2391" s="467"/>
      <c r="VOC2391" s="467"/>
      <c r="VOD2391" s="467"/>
      <c r="VOE2391" s="467"/>
      <c r="VOF2391" s="467"/>
      <c r="VOG2391" s="467"/>
      <c r="VOH2391" s="467"/>
      <c r="VOI2391" s="467"/>
      <c r="VOJ2391" s="467"/>
      <c r="VOK2391" s="467"/>
      <c r="VOL2391" s="467"/>
      <c r="VOM2391" s="467"/>
      <c r="VON2391" s="1055"/>
      <c r="VOO2391" s="695"/>
      <c r="VOP2391" s="696"/>
      <c r="VOQ2391" s="696"/>
      <c r="VOR2391" s="697"/>
      <c r="VOS2391" s="697"/>
      <c r="VOT2391" s="473"/>
      <c r="VOU2391" s="470"/>
      <c r="VOV2391" s="470"/>
      <c r="VOW2391" s="470"/>
      <c r="VOX2391" s="677"/>
      <c r="VOY2391" s="470"/>
      <c r="VOZ2391" s="467"/>
      <c r="VPA2391" s="559"/>
      <c r="VPB2391" s="467"/>
      <c r="VPC2391" s="467"/>
      <c r="VPD2391" s="467"/>
      <c r="VPE2391" s="467"/>
      <c r="VPF2391" s="467"/>
      <c r="VPG2391" s="467"/>
      <c r="VPH2391" s="467"/>
      <c r="VPI2391" s="467"/>
      <c r="VPJ2391" s="467"/>
      <c r="VPK2391" s="467"/>
      <c r="VPL2391" s="467"/>
      <c r="VPM2391" s="467"/>
      <c r="VPN2391" s="467"/>
      <c r="VPO2391" s="467"/>
      <c r="VPP2391" s="467"/>
      <c r="VPQ2391" s="467"/>
      <c r="VPR2391" s="467"/>
      <c r="VPS2391" s="467"/>
      <c r="VPT2391" s="467"/>
      <c r="VPU2391" s="467"/>
      <c r="VPV2391" s="467"/>
      <c r="VPW2391" s="467"/>
      <c r="VPX2391" s="1055"/>
      <c r="VPY2391" s="695"/>
      <c r="VPZ2391" s="696"/>
      <c r="VQA2391" s="696"/>
      <c r="VQB2391" s="697"/>
      <c r="VQC2391" s="697"/>
      <c r="VQD2391" s="473"/>
      <c r="VQE2391" s="470"/>
      <c r="VQF2391" s="470"/>
      <c r="VQG2391" s="470"/>
      <c r="VQH2391" s="677"/>
      <c r="VQI2391" s="470"/>
      <c r="VQJ2391" s="467"/>
      <c r="VQK2391" s="559"/>
      <c r="VQL2391" s="467"/>
      <c r="VQM2391" s="467"/>
      <c r="VQN2391" s="467"/>
      <c r="VQO2391" s="467"/>
      <c r="VQP2391" s="467"/>
      <c r="VQQ2391" s="467"/>
      <c r="VQR2391" s="467"/>
      <c r="VQS2391" s="467"/>
      <c r="VQT2391" s="467"/>
      <c r="VQU2391" s="467"/>
      <c r="VQV2391" s="467"/>
      <c r="VQW2391" s="467"/>
      <c r="VQX2391" s="467"/>
      <c r="VQY2391" s="467"/>
      <c r="VQZ2391" s="467"/>
      <c r="VRA2391" s="467"/>
      <c r="VRB2391" s="467"/>
      <c r="VRC2391" s="467"/>
      <c r="VRD2391" s="467"/>
      <c r="VRE2391" s="467"/>
      <c r="VRF2391" s="467"/>
      <c r="VRG2391" s="467"/>
      <c r="VRH2391" s="1055"/>
      <c r="VRI2391" s="695"/>
      <c r="VRJ2391" s="696"/>
      <c r="VRK2391" s="696"/>
      <c r="VRL2391" s="697"/>
      <c r="VRM2391" s="697"/>
      <c r="VRN2391" s="473"/>
      <c r="VRO2391" s="470"/>
      <c r="VRP2391" s="470"/>
      <c r="VRQ2391" s="470"/>
      <c r="VRR2391" s="677"/>
      <c r="VRS2391" s="470"/>
      <c r="VRT2391" s="467"/>
      <c r="VRU2391" s="559"/>
      <c r="VRV2391" s="467"/>
      <c r="VRW2391" s="467"/>
      <c r="VRX2391" s="467"/>
      <c r="VRY2391" s="467"/>
      <c r="VRZ2391" s="467"/>
      <c r="VSA2391" s="467"/>
      <c r="VSB2391" s="467"/>
      <c r="VSC2391" s="467"/>
      <c r="VSD2391" s="467"/>
      <c r="VSE2391" s="467"/>
      <c r="VSF2391" s="467"/>
      <c r="VSG2391" s="467"/>
      <c r="VSH2391" s="467"/>
      <c r="VSI2391" s="467"/>
      <c r="VSJ2391" s="467"/>
      <c r="VSK2391" s="467"/>
      <c r="VSL2391" s="467"/>
      <c r="VSM2391" s="467"/>
      <c r="VSN2391" s="467"/>
      <c r="VSO2391" s="467"/>
      <c r="VSP2391" s="467"/>
      <c r="VSQ2391" s="467"/>
      <c r="VSR2391" s="1055"/>
      <c r="VSS2391" s="695"/>
      <c r="VST2391" s="696"/>
      <c r="VSU2391" s="696"/>
      <c r="VSV2391" s="697"/>
      <c r="VSW2391" s="697"/>
      <c r="VSX2391" s="473"/>
      <c r="VSY2391" s="470"/>
      <c r="VSZ2391" s="470"/>
      <c r="VTA2391" s="470"/>
      <c r="VTB2391" s="677"/>
      <c r="VTC2391" s="470"/>
      <c r="VTD2391" s="467"/>
      <c r="VTE2391" s="559"/>
      <c r="VTF2391" s="467"/>
      <c r="VTG2391" s="467"/>
      <c r="VTH2391" s="467"/>
      <c r="VTI2391" s="467"/>
      <c r="VTJ2391" s="467"/>
      <c r="VTK2391" s="467"/>
      <c r="VTL2391" s="467"/>
      <c r="VTM2391" s="467"/>
      <c r="VTN2391" s="467"/>
      <c r="VTO2391" s="467"/>
      <c r="VTP2391" s="467"/>
      <c r="VTQ2391" s="467"/>
      <c r="VTR2391" s="467"/>
      <c r="VTS2391" s="467"/>
      <c r="VTT2391" s="467"/>
      <c r="VTU2391" s="467"/>
      <c r="VTV2391" s="467"/>
      <c r="VTW2391" s="467"/>
      <c r="VTX2391" s="467"/>
      <c r="VTY2391" s="467"/>
      <c r="VTZ2391" s="467"/>
      <c r="VUA2391" s="467"/>
      <c r="VUB2391" s="1055"/>
      <c r="VUC2391" s="695"/>
      <c r="VUD2391" s="696"/>
      <c r="VUE2391" s="696"/>
      <c r="VUF2391" s="697"/>
      <c r="VUG2391" s="697"/>
      <c r="VUH2391" s="473"/>
      <c r="VUI2391" s="470"/>
      <c r="VUJ2391" s="470"/>
      <c r="VUK2391" s="470"/>
      <c r="VUL2391" s="677"/>
      <c r="VUM2391" s="470"/>
      <c r="VUN2391" s="467"/>
      <c r="VUO2391" s="559"/>
      <c r="VUP2391" s="467"/>
      <c r="VUQ2391" s="467"/>
      <c r="VUR2391" s="467"/>
      <c r="VUS2391" s="467"/>
      <c r="VUT2391" s="467"/>
      <c r="VUU2391" s="467"/>
      <c r="VUV2391" s="467"/>
      <c r="VUW2391" s="467"/>
      <c r="VUX2391" s="467"/>
      <c r="VUY2391" s="467"/>
      <c r="VUZ2391" s="467"/>
      <c r="VVA2391" s="467"/>
      <c r="VVB2391" s="467"/>
      <c r="VVC2391" s="467"/>
      <c r="VVD2391" s="467"/>
      <c r="VVE2391" s="467"/>
      <c r="VVF2391" s="467"/>
      <c r="VVG2391" s="467"/>
      <c r="VVH2391" s="467"/>
      <c r="VVI2391" s="467"/>
      <c r="VVJ2391" s="467"/>
      <c r="VVK2391" s="467"/>
      <c r="VVL2391" s="1055"/>
      <c r="VVM2391" s="695"/>
      <c r="VVN2391" s="696"/>
      <c r="VVO2391" s="696"/>
      <c r="VVP2391" s="697"/>
      <c r="VVQ2391" s="697"/>
      <c r="VVR2391" s="473"/>
      <c r="VVS2391" s="470"/>
      <c r="VVT2391" s="470"/>
      <c r="VVU2391" s="470"/>
      <c r="VVV2391" s="677"/>
      <c r="VVW2391" s="470"/>
      <c r="VVX2391" s="467"/>
      <c r="VVY2391" s="559"/>
      <c r="VVZ2391" s="467"/>
      <c r="VWA2391" s="467"/>
      <c r="VWB2391" s="467"/>
      <c r="VWC2391" s="467"/>
      <c r="VWD2391" s="467"/>
      <c r="VWE2391" s="467"/>
      <c r="VWF2391" s="467"/>
      <c r="VWG2391" s="467"/>
      <c r="VWH2391" s="467"/>
      <c r="VWI2391" s="467"/>
      <c r="VWJ2391" s="467"/>
      <c r="VWK2391" s="467"/>
      <c r="VWL2391" s="467"/>
      <c r="VWM2391" s="467"/>
      <c r="VWN2391" s="467"/>
      <c r="VWO2391" s="467"/>
      <c r="VWP2391" s="467"/>
      <c r="VWQ2391" s="467"/>
      <c r="VWR2391" s="467"/>
      <c r="VWS2391" s="467"/>
      <c r="VWT2391" s="467"/>
      <c r="VWU2391" s="467"/>
      <c r="VWV2391" s="1055"/>
      <c r="VWW2391" s="695"/>
      <c r="VWX2391" s="696"/>
      <c r="VWY2391" s="696"/>
      <c r="VWZ2391" s="697"/>
      <c r="VXA2391" s="697"/>
      <c r="VXB2391" s="473"/>
      <c r="VXC2391" s="470"/>
      <c r="VXD2391" s="470"/>
      <c r="VXE2391" s="470"/>
      <c r="VXF2391" s="677"/>
      <c r="VXG2391" s="470"/>
      <c r="VXH2391" s="467"/>
      <c r="VXI2391" s="559"/>
      <c r="VXJ2391" s="467"/>
      <c r="VXK2391" s="467"/>
      <c r="VXL2391" s="467"/>
      <c r="VXM2391" s="467"/>
      <c r="VXN2391" s="467"/>
      <c r="VXO2391" s="467"/>
      <c r="VXP2391" s="467"/>
      <c r="VXQ2391" s="467"/>
      <c r="VXR2391" s="467"/>
      <c r="VXS2391" s="467"/>
      <c r="VXT2391" s="467"/>
      <c r="VXU2391" s="467"/>
      <c r="VXV2391" s="467"/>
      <c r="VXW2391" s="467"/>
      <c r="VXX2391" s="467"/>
      <c r="VXY2391" s="467"/>
      <c r="VXZ2391" s="467"/>
      <c r="VYA2391" s="467"/>
      <c r="VYB2391" s="467"/>
      <c r="VYC2391" s="467"/>
      <c r="VYD2391" s="467"/>
      <c r="VYE2391" s="467"/>
      <c r="VYF2391" s="1055"/>
      <c r="VYG2391" s="695"/>
      <c r="VYH2391" s="696"/>
      <c r="VYI2391" s="696"/>
      <c r="VYJ2391" s="697"/>
      <c r="VYK2391" s="697"/>
      <c r="VYL2391" s="473"/>
      <c r="VYM2391" s="470"/>
      <c r="VYN2391" s="470"/>
      <c r="VYO2391" s="470"/>
      <c r="VYP2391" s="677"/>
      <c r="VYQ2391" s="470"/>
      <c r="VYR2391" s="467"/>
      <c r="VYS2391" s="559"/>
      <c r="VYT2391" s="467"/>
      <c r="VYU2391" s="467"/>
      <c r="VYV2391" s="467"/>
      <c r="VYW2391" s="467"/>
      <c r="VYX2391" s="467"/>
      <c r="VYY2391" s="467"/>
      <c r="VYZ2391" s="467"/>
      <c r="VZA2391" s="467"/>
      <c r="VZB2391" s="467"/>
      <c r="VZC2391" s="467"/>
      <c r="VZD2391" s="467"/>
      <c r="VZE2391" s="467"/>
      <c r="VZF2391" s="467"/>
      <c r="VZG2391" s="467"/>
      <c r="VZH2391" s="467"/>
      <c r="VZI2391" s="467"/>
      <c r="VZJ2391" s="467"/>
      <c r="VZK2391" s="467"/>
      <c r="VZL2391" s="467"/>
      <c r="VZM2391" s="467"/>
      <c r="VZN2391" s="467"/>
      <c r="VZO2391" s="467"/>
      <c r="VZP2391" s="1055"/>
      <c r="VZQ2391" s="695"/>
      <c r="VZR2391" s="696"/>
      <c r="VZS2391" s="696"/>
      <c r="VZT2391" s="697"/>
      <c r="VZU2391" s="697"/>
      <c r="VZV2391" s="473"/>
      <c r="VZW2391" s="470"/>
      <c r="VZX2391" s="470"/>
      <c r="VZY2391" s="470"/>
      <c r="VZZ2391" s="677"/>
      <c r="WAA2391" s="470"/>
      <c r="WAB2391" s="467"/>
      <c r="WAC2391" s="559"/>
      <c r="WAD2391" s="467"/>
      <c r="WAE2391" s="467"/>
      <c r="WAF2391" s="467"/>
      <c r="WAG2391" s="467"/>
      <c r="WAH2391" s="467"/>
      <c r="WAI2391" s="467"/>
      <c r="WAJ2391" s="467"/>
      <c r="WAK2391" s="467"/>
      <c r="WAL2391" s="467"/>
      <c r="WAM2391" s="467"/>
      <c r="WAN2391" s="467"/>
      <c r="WAO2391" s="467"/>
      <c r="WAP2391" s="467"/>
      <c r="WAQ2391" s="467"/>
      <c r="WAR2391" s="467"/>
      <c r="WAS2391" s="467"/>
      <c r="WAT2391" s="467"/>
      <c r="WAU2391" s="467"/>
      <c r="WAV2391" s="467"/>
      <c r="WAW2391" s="467"/>
      <c r="WAX2391" s="467"/>
      <c r="WAY2391" s="467"/>
      <c r="WAZ2391" s="1055"/>
      <c r="WBA2391" s="695"/>
      <c r="WBB2391" s="696"/>
      <c r="WBC2391" s="696"/>
      <c r="WBD2391" s="697"/>
      <c r="WBE2391" s="697"/>
      <c r="WBF2391" s="473"/>
      <c r="WBG2391" s="470"/>
      <c r="WBH2391" s="470"/>
      <c r="WBI2391" s="470"/>
      <c r="WBJ2391" s="677"/>
      <c r="WBK2391" s="470"/>
      <c r="WBL2391" s="467"/>
      <c r="WBM2391" s="559"/>
      <c r="WBN2391" s="467"/>
      <c r="WBO2391" s="467"/>
      <c r="WBP2391" s="467"/>
      <c r="WBQ2391" s="467"/>
      <c r="WBR2391" s="467"/>
      <c r="WBS2391" s="467"/>
      <c r="WBT2391" s="467"/>
      <c r="WBU2391" s="467"/>
      <c r="WBV2391" s="467"/>
      <c r="WBW2391" s="467"/>
      <c r="WBX2391" s="467"/>
      <c r="WBY2391" s="467"/>
      <c r="WBZ2391" s="467"/>
      <c r="WCA2391" s="467"/>
      <c r="WCB2391" s="467"/>
      <c r="WCC2391" s="467"/>
      <c r="WCD2391" s="467"/>
      <c r="WCE2391" s="467"/>
      <c r="WCF2391" s="467"/>
      <c r="WCG2391" s="467"/>
      <c r="WCH2391" s="467"/>
      <c r="WCI2391" s="467"/>
      <c r="WCJ2391" s="1055"/>
      <c r="WCK2391" s="695"/>
      <c r="WCL2391" s="696"/>
      <c r="WCM2391" s="696"/>
      <c r="WCN2391" s="697"/>
      <c r="WCO2391" s="697"/>
      <c r="WCP2391" s="473"/>
      <c r="WCQ2391" s="470"/>
      <c r="WCR2391" s="470"/>
      <c r="WCS2391" s="470"/>
      <c r="WCT2391" s="677"/>
      <c r="WCU2391" s="470"/>
      <c r="WCV2391" s="467"/>
      <c r="WCW2391" s="559"/>
      <c r="WCX2391" s="467"/>
      <c r="WCY2391" s="467"/>
      <c r="WCZ2391" s="467"/>
      <c r="WDA2391" s="467"/>
      <c r="WDB2391" s="467"/>
      <c r="WDC2391" s="467"/>
      <c r="WDD2391" s="467"/>
      <c r="WDE2391" s="467"/>
      <c r="WDF2391" s="467"/>
      <c r="WDG2391" s="467"/>
      <c r="WDH2391" s="467"/>
      <c r="WDI2391" s="467"/>
      <c r="WDJ2391" s="467"/>
      <c r="WDK2391" s="467"/>
      <c r="WDL2391" s="467"/>
      <c r="WDM2391" s="467"/>
      <c r="WDN2391" s="467"/>
      <c r="WDO2391" s="467"/>
      <c r="WDP2391" s="467"/>
      <c r="WDQ2391" s="467"/>
      <c r="WDR2391" s="467"/>
      <c r="WDS2391" s="467"/>
      <c r="WDT2391" s="1055"/>
      <c r="WDU2391" s="695"/>
      <c r="WDV2391" s="696"/>
      <c r="WDW2391" s="696"/>
      <c r="WDX2391" s="697"/>
      <c r="WDY2391" s="697"/>
      <c r="WDZ2391" s="473"/>
      <c r="WEA2391" s="470"/>
      <c r="WEB2391" s="470"/>
      <c r="WEC2391" s="470"/>
      <c r="WED2391" s="677"/>
      <c r="WEE2391" s="470"/>
      <c r="WEF2391" s="467"/>
      <c r="WEG2391" s="559"/>
      <c r="WEH2391" s="467"/>
      <c r="WEI2391" s="467"/>
      <c r="WEJ2391" s="467"/>
      <c r="WEK2391" s="467"/>
      <c r="WEL2391" s="467"/>
      <c r="WEM2391" s="467"/>
      <c r="WEN2391" s="467"/>
      <c r="WEO2391" s="467"/>
      <c r="WEP2391" s="467"/>
      <c r="WEQ2391" s="467"/>
      <c r="WER2391" s="467"/>
      <c r="WES2391" s="467"/>
      <c r="WET2391" s="467"/>
      <c r="WEU2391" s="467"/>
      <c r="WEV2391" s="467"/>
      <c r="WEW2391" s="467"/>
      <c r="WEX2391" s="467"/>
      <c r="WEY2391" s="467"/>
      <c r="WEZ2391" s="467"/>
      <c r="WFA2391" s="467"/>
      <c r="WFB2391" s="467"/>
      <c r="WFC2391" s="467"/>
      <c r="WFD2391" s="1055"/>
      <c r="WFE2391" s="695"/>
      <c r="WFF2391" s="696"/>
      <c r="WFG2391" s="696"/>
      <c r="WFH2391" s="697"/>
      <c r="WFI2391" s="697"/>
      <c r="WFJ2391" s="473"/>
      <c r="WFK2391" s="470"/>
      <c r="WFL2391" s="470"/>
      <c r="WFM2391" s="470"/>
      <c r="WFN2391" s="677"/>
      <c r="WFO2391" s="470"/>
      <c r="WFP2391" s="467"/>
      <c r="WFQ2391" s="559"/>
      <c r="WFR2391" s="467"/>
      <c r="WFS2391" s="467"/>
      <c r="WFT2391" s="467"/>
      <c r="WFU2391" s="467"/>
      <c r="WFV2391" s="467"/>
      <c r="WFW2391" s="467"/>
      <c r="WFX2391" s="467"/>
      <c r="WFY2391" s="467"/>
      <c r="WFZ2391" s="467"/>
      <c r="WGA2391" s="467"/>
      <c r="WGB2391" s="467"/>
      <c r="WGC2391" s="467"/>
      <c r="WGD2391" s="467"/>
      <c r="WGE2391" s="467"/>
      <c r="WGF2391" s="467"/>
      <c r="WGG2391" s="467"/>
      <c r="WGH2391" s="467"/>
      <c r="WGI2391" s="467"/>
      <c r="WGJ2391" s="467"/>
      <c r="WGK2391" s="467"/>
      <c r="WGL2391" s="467"/>
      <c r="WGM2391" s="467"/>
      <c r="WGN2391" s="1055"/>
      <c r="WGO2391" s="695"/>
      <c r="WGP2391" s="696"/>
      <c r="WGQ2391" s="696"/>
      <c r="WGR2391" s="697"/>
      <c r="WGS2391" s="697"/>
      <c r="WGT2391" s="473"/>
      <c r="WGU2391" s="470"/>
      <c r="WGV2391" s="470"/>
      <c r="WGW2391" s="470"/>
      <c r="WGX2391" s="677"/>
      <c r="WGY2391" s="470"/>
      <c r="WGZ2391" s="467"/>
      <c r="WHA2391" s="559"/>
      <c r="WHB2391" s="467"/>
      <c r="WHC2391" s="467"/>
      <c r="WHD2391" s="467"/>
      <c r="WHE2391" s="467"/>
      <c r="WHF2391" s="467"/>
      <c r="WHG2391" s="467"/>
      <c r="WHH2391" s="467"/>
      <c r="WHI2391" s="467"/>
      <c r="WHJ2391" s="467"/>
      <c r="WHK2391" s="467"/>
      <c r="WHL2391" s="467"/>
      <c r="WHM2391" s="467"/>
      <c r="WHN2391" s="467"/>
      <c r="WHO2391" s="467"/>
      <c r="WHP2391" s="467"/>
      <c r="WHQ2391" s="467"/>
      <c r="WHR2391" s="467"/>
      <c r="WHS2391" s="467"/>
      <c r="WHT2391" s="467"/>
      <c r="WHU2391" s="467"/>
      <c r="WHV2391" s="467"/>
      <c r="WHW2391" s="467"/>
      <c r="WHX2391" s="1055"/>
      <c r="WHY2391" s="695"/>
      <c r="WHZ2391" s="696"/>
      <c r="WIA2391" s="696"/>
      <c r="WIB2391" s="697"/>
      <c r="WIC2391" s="697"/>
      <c r="WID2391" s="473"/>
      <c r="WIE2391" s="470"/>
      <c r="WIF2391" s="470"/>
      <c r="WIG2391" s="470"/>
      <c r="WIH2391" s="677"/>
      <c r="WII2391" s="470"/>
      <c r="WIJ2391" s="467"/>
      <c r="WIK2391" s="559"/>
      <c r="WIL2391" s="467"/>
      <c r="WIM2391" s="467"/>
      <c r="WIN2391" s="467"/>
      <c r="WIO2391" s="467"/>
      <c r="WIP2391" s="467"/>
      <c r="WIQ2391" s="467"/>
      <c r="WIR2391" s="467"/>
      <c r="WIS2391" s="467"/>
      <c r="WIT2391" s="467"/>
      <c r="WIU2391" s="467"/>
      <c r="WIV2391" s="467"/>
      <c r="WIW2391" s="467"/>
      <c r="WIX2391" s="467"/>
      <c r="WIY2391" s="467"/>
      <c r="WIZ2391" s="467"/>
      <c r="WJA2391" s="467"/>
      <c r="WJB2391" s="467"/>
      <c r="WJC2391" s="467"/>
      <c r="WJD2391" s="467"/>
      <c r="WJE2391" s="467"/>
      <c r="WJF2391" s="467"/>
      <c r="WJG2391" s="467"/>
      <c r="WJH2391" s="1055"/>
      <c r="WJI2391" s="695"/>
      <c r="WJJ2391" s="696"/>
      <c r="WJK2391" s="696"/>
      <c r="WJL2391" s="697"/>
      <c r="WJM2391" s="697"/>
      <c r="WJN2391" s="473"/>
      <c r="WJO2391" s="470"/>
      <c r="WJP2391" s="470"/>
      <c r="WJQ2391" s="470"/>
      <c r="WJR2391" s="677"/>
      <c r="WJS2391" s="470"/>
      <c r="WJT2391" s="467"/>
      <c r="WJU2391" s="559"/>
      <c r="WJV2391" s="467"/>
      <c r="WJW2391" s="467"/>
      <c r="WJX2391" s="467"/>
      <c r="WJY2391" s="467"/>
      <c r="WJZ2391" s="467"/>
      <c r="WKA2391" s="467"/>
      <c r="WKB2391" s="467"/>
      <c r="WKC2391" s="467"/>
      <c r="WKD2391" s="467"/>
      <c r="WKE2391" s="467"/>
      <c r="WKF2391" s="467"/>
      <c r="WKG2391" s="467"/>
      <c r="WKH2391" s="467"/>
      <c r="WKI2391" s="467"/>
      <c r="WKJ2391" s="467"/>
      <c r="WKK2391" s="467"/>
      <c r="WKL2391" s="467"/>
      <c r="WKM2391" s="467"/>
      <c r="WKN2391" s="467"/>
      <c r="WKO2391" s="467"/>
      <c r="WKP2391" s="467"/>
      <c r="WKQ2391" s="467"/>
      <c r="WKR2391" s="1055"/>
      <c r="WKS2391" s="695"/>
      <c r="WKT2391" s="696"/>
      <c r="WKU2391" s="696"/>
      <c r="WKV2391" s="697"/>
      <c r="WKW2391" s="697"/>
      <c r="WKX2391" s="473"/>
      <c r="WKY2391" s="470"/>
      <c r="WKZ2391" s="470"/>
      <c r="WLA2391" s="470"/>
      <c r="WLB2391" s="677"/>
      <c r="WLC2391" s="470"/>
      <c r="WLD2391" s="467"/>
      <c r="WLE2391" s="559"/>
      <c r="WLF2391" s="467"/>
      <c r="WLG2391" s="467"/>
      <c r="WLH2391" s="467"/>
      <c r="WLI2391" s="467"/>
      <c r="WLJ2391" s="467"/>
      <c r="WLK2391" s="467"/>
      <c r="WLL2391" s="467"/>
      <c r="WLM2391" s="467"/>
      <c r="WLN2391" s="467"/>
      <c r="WLO2391" s="467"/>
      <c r="WLP2391" s="467"/>
      <c r="WLQ2391" s="467"/>
      <c r="WLR2391" s="467"/>
      <c r="WLS2391" s="467"/>
      <c r="WLT2391" s="467"/>
      <c r="WLU2391" s="467"/>
      <c r="WLV2391" s="467"/>
      <c r="WLW2391" s="467"/>
      <c r="WLX2391" s="467"/>
      <c r="WLY2391" s="467"/>
      <c r="WLZ2391" s="467"/>
      <c r="WMA2391" s="467"/>
      <c r="WMB2391" s="1055"/>
      <c r="WMC2391" s="695"/>
      <c r="WMD2391" s="696"/>
      <c r="WME2391" s="696"/>
      <c r="WMF2391" s="697"/>
      <c r="WMG2391" s="697"/>
      <c r="WMH2391" s="473"/>
      <c r="WMI2391" s="470"/>
      <c r="WMJ2391" s="470"/>
      <c r="WMK2391" s="470"/>
      <c r="WML2391" s="677"/>
      <c r="WMM2391" s="470"/>
      <c r="WMN2391" s="467"/>
      <c r="WMO2391" s="559"/>
      <c r="WMP2391" s="467"/>
      <c r="WMQ2391" s="467"/>
      <c r="WMR2391" s="467"/>
      <c r="WMS2391" s="467"/>
      <c r="WMT2391" s="467"/>
      <c r="WMU2391" s="467"/>
      <c r="WMV2391" s="467"/>
      <c r="WMW2391" s="467"/>
      <c r="WMX2391" s="467"/>
      <c r="WMY2391" s="467"/>
      <c r="WMZ2391" s="467"/>
      <c r="WNA2391" s="467"/>
      <c r="WNB2391" s="467"/>
      <c r="WNC2391" s="467"/>
      <c r="WND2391" s="467"/>
      <c r="WNE2391" s="467"/>
      <c r="WNF2391" s="467"/>
      <c r="WNG2391" s="467"/>
      <c r="WNH2391" s="467"/>
      <c r="WNI2391" s="467"/>
      <c r="WNJ2391" s="467"/>
      <c r="WNK2391" s="467"/>
      <c r="WNL2391" s="1055"/>
      <c r="WNM2391" s="695"/>
      <c r="WNN2391" s="696"/>
      <c r="WNO2391" s="696"/>
      <c r="WNP2391" s="697"/>
      <c r="WNQ2391" s="697"/>
      <c r="WNR2391" s="473"/>
      <c r="WNS2391" s="470"/>
      <c r="WNT2391" s="470"/>
      <c r="WNU2391" s="470"/>
      <c r="WNV2391" s="677"/>
      <c r="WNW2391" s="470"/>
      <c r="WNX2391" s="467"/>
      <c r="WNY2391" s="559"/>
      <c r="WNZ2391" s="467"/>
      <c r="WOA2391" s="467"/>
      <c r="WOB2391" s="467"/>
      <c r="WOC2391" s="467"/>
      <c r="WOD2391" s="467"/>
      <c r="WOE2391" s="467"/>
      <c r="WOF2391" s="467"/>
      <c r="WOG2391" s="467"/>
      <c r="WOH2391" s="467"/>
      <c r="WOI2391" s="467"/>
      <c r="WOJ2391" s="467"/>
      <c r="WOK2391" s="467"/>
      <c r="WOL2391" s="467"/>
      <c r="WOM2391" s="467"/>
      <c r="WON2391" s="467"/>
      <c r="WOO2391" s="467"/>
      <c r="WOP2391" s="467"/>
      <c r="WOQ2391" s="467"/>
      <c r="WOR2391" s="467"/>
      <c r="WOS2391" s="467"/>
      <c r="WOT2391" s="467"/>
      <c r="WOU2391" s="467"/>
      <c r="WOV2391" s="1055"/>
      <c r="WOW2391" s="695"/>
      <c r="WOX2391" s="696"/>
      <c r="WOY2391" s="696"/>
      <c r="WOZ2391" s="697"/>
      <c r="WPA2391" s="697"/>
      <c r="WPB2391" s="473"/>
      <c r="WPC2391" s="470"/>
      <c r="WPD2391" s="470"/>
      <c r="WPE2391" s="470"/>
      <c r="WPF2391" s="677"/>
      <c r="WPG2391" s="470"/>
      <c r="WPH2391" s="467"/>
      <c r="WPI2391" s="559"/>
      <c r="WPJ2391" s="467"/>
      <c r="WPK2391" s="467"/>
      <c r="WPL2391" s="467"/>
      <c r="WPM2391" s="467"/>
      <c r="WPN2391" s="467"/>
      <c r="WPO2391" s="467"/>
      <c r="WPP2391" s="467"/>
      <c r="WPQ2391" s="467"/>
      <c r="WPR2391" s="467"/>
      <c r="WPS2391" s="467"/>
      <c r="WPT2391" s="467"/>
      <c r="WPU2391" s="467"/>
      <c r="WPV2391" s="467"/>
      <c r="WPW2391" s="467"/>
      <c r="WPX2391" s="467"/>
      <c r="WPY2391" s="467"/>
      <c r="WPZ2391" s="467"/>
      <c r="WQA2391" s="467"/>
      <c r="WQB2391" s="467"/>
      <c r="WQC2391" s="467"/>
      <c r="WQD2391" s="467"/>
      <c r="WQE2391" s="467"/>
      <c r="WQF2391" s="1055"/>
      <c r="WQG2391" s="695"/>
      <c r="WQH2391" s="696"/>
      <c r="WQI2391" s="696"/>
      <c r="WQJ2391" s="697"/>
      <c r="WQK2391" s="697"/>
      <c r="WQL2391" s="473"/>
      <c r="WQM2391" s="470"/>
      <c r="WQN2391" s="470"/>
      <c r="WQO2391" s="470"/>
      <c r="WQP2391" s="677"/>
      <c r="WQQ2391" s="470"/>
      <c r="WQR2391" s="467"/>
      <c r="WQS2391" s="559"/>
      <c r="WQT2391" s="467"/>
      <c r="WQU2391" s="467"/>
      <c r="WQV2391" s="467"/>
      <c r="WQW2391" s="467"/>
      <c r="WQX2391" s="467"/>
      <c r="WQY2391" s="467"/>
      <c r="WQZ2391" s="467"/>
      <c r="WRA2391" s="467"/>
      <c r="WRB2391" s="467"/>
      <c r="WRC2391" s="467"/>
      <c r="WRD2391" s="467"/>
      <c r="WRE2391" s="467"/>
      <c r="WRF2391" s="467"/>
      <c r="WRG2391" s="467"/>
      <c r="WRH2391" s="467"/>
      <c r="WRI2391" s="467"/>
      <c r="WRJ2391" s="467"/>
      <c r="WRK2391" s="467"/>
      <c r="WRL2391" s="467"/>
      <c r="WRM2391" s="467"/>
      <c r="WRN2391" s="467"/>
      <c r="WRO2391" s="467"/>
      <c r="WRP2391" s="1055"/>
      <c r="WRQ2391" s="695"/>
      <c r="WRR2391" s="696"/>
      <c r="WRS2391" s="696"/>
      <c r="WRT2391" s="697"/>
      <c r="WRU2391" s="697"/>
      <c r="WRV2391" s="473"/>
      <c r="WRW2391" s="470"/>
      <c r="WRX2391" s="470"/>
      <c r="WRY2391" s="470"/>
      <c r="WRZ2391" s="677"/>
      <c r="WSA2391" s="470"/>
      <c r="WSB2391" s="467"/>
      <c r="WSC2391" s="559"/>
      <c r="WSD2391" s="467"/>
      <c r="WSE2391" s="467"/>
      <c r="WSF2391" s="467"/>
      <c r="WSG2391" s="467"/>
      <c r="WSH2391" s="467"/>
      <c r="WSI2391" s="467"/>
      <c r="WSJ2391" s="467"/>
      <c r="WSK2391" s="467"/>
      <c r="WSL2391" s="467"/>
      <c r="WSM2391" s="467"/>
      <c r="WSN2391" s="467"/>
      <c r="WSO2391" s="467"/>
      <c r="WSP2391" s="467"/>
      <c r="WSQ2391" s="467"/>
      <c r="WSR2391" s="467"/>
      <c r="WSS2391" s="467"/>
      <c r="WST2391" s="467"/>
      <c r="WSU2391" s="467"/>
      <c r="WSV2391" s="467"/>
      <c r="WSW2391" s="467"/>
      <c r="WSX2391" s="467"/>
      <c r="WSY2391" s="467"/>
      <c r="WSZ2391" s="1055"/>
      <c r="WTA2391" s="695"/>
      <c r="WTB2391" s="696"/>
      <c r="WTC2391" s="696"/>
      <c r="WTD2391" s="697"/>
      <c r="WTE2391" s="697"/>
      <c r="WTF2391" s="473"/>
      <c r="WTG2391" s="470"/>
      <c r="WTH2391" s="470"/>
      <c r="WTI2391" s="470"/>
      <c r="WTJ2391" s="677"/>
      <c r="WTK2391" s="470"/>
      <c r="WTL2391" s="467"/>
      <c r="WTM2391" s="559"/>
      <c r="WTN2391" s="467"/>
      <c r="WTO2391" s="467"/>
      <c r="WTP2391" s="467"/>
      <c r="WTQ2391" s="467"/>
      <c r="WTR2391" s="467"/>
      <c r="WTS2391" s="467"/>
      <c r="WTT2391" s="467"/>
      <c r="WTU2391" s="467"/>
      <c r="WTV2391" s="467"/>
      <c r="WTW2391" s="467"/>
      <c r="WTX2391" s="467"/>
      <c r="WTY2391" s="467"/>
      <c r="WTZ2391" s="467"/>
      <c r="WUA2391" s="467"/>
      <c r="WUB2391" s="467"/>
      <c r="WUC2391" s="467"/>
      <c r="WUD2391" s="467"/>
      <c r="WUE2391" s="467"/>
      <c r="WUF2391" s="467"/>
      <c r="WUG2391" s="467"/>
      <c r="WUH2391" s="467"/>
      <c r="WUI2391" s="467"/>
      <c r="WUJ2391" s="1055"/>
      <c r="WUK2391" s="695"/>
      <c r="WUL2391" s="696"/>
      <c r="WUM2391" s="696"/>
      <c r="WUN2391" s="697"/>
      <c r="WUO2391" s="697"/>
      <c r="WUP2391" s="473"/>
      <c r="WUQ2391" s="470"/>
      <c r="WUR2391" s="470"/>
      <c r="WUS2391" s="470"/>
      <c r="WUT2391" s="677"/>
      <c r="WUU2391" s="470"/>
      <c r="WUV2391" s="467"/>
      <c r="WUW2391" s="559"/>
      <c r="WUX2391" s="467"/>
      <c r="WUY2391" s="467"/>
      <c r="WUZ2391" s="467"/>
      <c r="WVA2391" s="467"/>
      <c r="WVB2391" s="467"/>
      <c r="WVC2391" s="467"/>
      <c r="WVD2391" s="467"/>
      <c r="WVE2391" s="467"/>
      <c r="WVF2391" s="467"/>
      <c r="WVG2391" s="467"/>
      <c r="WVH2391" s="467"/>
      <c r="WVI2391" s="467"/>
      <c r="WVJ2391" s="467"/>
      <c r="WVK2391" s="467"/>
      <c r="WVL2391" s="467"/>
      <c r="WVM2391" s="467"/>
      <c r="WVN2391" s="467"/>
      <c r="WVO2391" s="467"/>
      <c r="WVP2391" s="467"/>
      <c r="WVQ2391" s="467"/>
      <c r="WVR2391" s="467"/>
      <c r="WVS2391" s="467"/>
      <c r="WVT2391" s="1055"/>
      <c r="WVU2391" s="695"/>
      <c r="WVV2391" s="696"/>
      <c r="WVW2391" s="696"/>
      <c r="WVX2391" s="697"/>
      <c r="WVY2391" s="697"/>
      <c r="WVZ2391" s="473"/>
      <c r="WWA2391" s="470"/>
      <c r="WWB2391" s="470"/>
      <c r="WWC2391" s="470"/>
      <c r="WWD2391" s="677"/>
      <c r="WWE2391" s="470"/>
      <c r="WWF2391" s="467"/>
      <c r="WWG2391" s="559"/>
      <c r="WWH2391" s="467"/>
      <c r="WWI2391" s="467"/>
      <c r="WWJ2391" s="467"/>
      <c r="WWK2391" s="467"/>
      <c r="WWL2391" s="467"/>
      <c r="WWM2391" s="467"/>
      <c r="WWN2391" s="467"/>
      <c r="WWO2391" s="467"/>
      <c r="WWP2391" s="467"/>
      <c r="WWQ2391" s="467"/>
      <c r="WWR2391" s="467"/>
      <c r="WWS2391" s="467"/>
      <c r="WWT2391" s="467"/>
      <c r="WWU2391" s="467"/>
      <c r="WWV2391" s="467"/>
      <c r="WWW2391" s="467"/>
      <c r="WWX2391" s="467"/>
      <c r="WWY2391" s="467"/>
      <c r="WWZ2391" s="467"/>
      <c r="WXA2391" s="467"/>
      <c r="WXB2391" s="467"/>
      <c r="WXC2391" s="467"/>
      <c r="WXD2391" s="1055"/>
      <c r="WXE2391" s="695"/>
      <c r="WXF2391" s="696"/>
      <c r="WXG2391" s="696"/>
      <c r="WXH2391" s="697"/>
      <c r="WXI2391" s="697"/>
      <c r="WXJ2391" s="473"/>
      <c r="WXK2391" s="470"/>
      <c r="WXL2391" s="470"/>
      <c r="WXM2391" s="470"/>
      <c r="WXN2391" s="677"/>
      <c r="WXO2391" s="470"/>
      <c r="WXP2391" s="467"/>
      <c r="WXQ2391" s="559"/>
      <c r="WXR2391" s="467"/>
      <c r="WXS2391" s="467"/>
      <c r="WXT2391" s="467"/>
      <c r="WXU2391" s="467"/>
      <c r="WXV2391" s="467"/>
      <c r="WXW2391" s="467"/>
      <c r="WXX2391" s="467"/>
      <c r="WXY2391" s="467"/>
      <c r="WXZ2391" s="467"/>
      <c r="WYA2391" s="467"/>
      <c r="WYB2391" s="467"/>
      <c r="WYC2391" s="467"/>
      <c r="WYD2391" s="467"/>
      <c r="WYE2391" s="467"/>
      <c r="WYF2391" s="467"/>
      <c r="WYG2391" s="467"/>
      <c r="WYH2391" s="467"/>
      <c r="WYI2391" s="467"/>
      <c r="WYJ2391" s="467"/>
      <c r="WYK2391" s="467"/>
      <c r="WYL2391" s="467"/>
      <c r="WYM2391" s="467"/>
      <c r="WYN2391" s="1055"/>
      <c r="WYO2391" s="695"/>
      <c r="WYP2391" s="696"/>
      <c r="WYQ2391" s="696"/>
      <c r="WYR2391" s="697"/>
      <c r="WYS2391" s="697"/>
      <c r="WYT2391" s="473"/>
      <c r="WYU2391" s="470"/>
      <c r="WYV2391" s="470"/>
      <c r="WYW2391" s="470"/>
      <c r="WYX2391" s="677"/>
      <c r="WYY2391" s="470"/>
      <c r="WYZ2391" s="467"/>
      <c r="WZA2391" s="559"/>
      <c r="WZB2391" s="467"/>
      <c r="WZC2391" s="467"/>
      <c r="WZD2391" s="467"/>
      <c r="WZE2391" s="467"/>
      <c r="WZF2391" s="467"/>
      <c r="WZG2391" s="467"/>
      <c r="WZH2391" s="467"/>
      <c r="WZI2391" s="467"/>
      <c r="WZJ2391" s="467"/>
      <c r="WZK2391" s="467"/>
      <c r="WZL2391" s="467"/>
      <c r="WZM2391" s="467"/>
      <c r="WZN2391" s="467"/>
      <c r="WZO2391" s="467"/>
      <c r="WZP2391" s="467"/>
      <c r="WZQ2391" s="467"/>
      <c r="WZR2391" s="467"/>
      <c r="WZS2391" s="467"/>
      <c r="WZT2391" s="467"/>
      <c r="WZU2391" s="467"/>
      <c r="WZV2391" s="467"/>
      <c r="WZW2391" s="467"/>
      <c r="WZX2391" s="1055"/>
      <c r="WZY2391" s="695"/>
      <c r="WZZ2391" s="696"/>
      <c r="XAA2391" s="696"/>
      <c r="XAB2391" s="697"/>
      <c r="XAC2391" s="697"/>
      <c r="XAD2391" s="473"/>
      <c r="XAE2391" s="470"/>
      <c r="XAF2391" s="470"/>
      <c r="XAG2391" s="470"/>
      <c r="XAH2391" s="677"/>
      <c r="XAI2391" s="470"/>
      <c r="XAJ2391" s="467"/>
      <c r="XAK2391" s="559"/>
      <c r="XAL2391" s="467"/>
      <c r="XAM2391" s="467"/>
      <c r="XAN2391" s="467"/>
      <c r="XAO2391" s="467"/>
      <c r="XAP2391" s="467"/>
      <c r="XAQ2391" s="467"/>
      <c r="XAR2391" s="467"/>
      <c r="XAS2391" s="467"/>
      <c r="XAT2391" s="467"/>
      <c r="XAU2391" s="467"/>
      <c r="XAV2391" s="467"/>
      <c r="XAW2391" s="467"/>
      <c r="XAX2391" s="467"/>
      <c r="XAY2391" s="467"/>
      <c r="XAZ2391" s="467"/>
      <c r="XBA2391" s="467"/>
      <c r="XBB2391" s="467"/>
      <c r="XBC2391" s="467"/>
      <c r="XBD2391" s="467"/>
      <c r="XBE2391" s="467"/>
      <c r="XBF2391" s="467"/>
      <c r="XBG2391" s="467"/>
      <c r="XBH2391" s="1055"/>
      <c r="XBI2391" s="695"/>
      <c r="XBJ2391" s="696"/>
      <c r="XBK2391" s="696"/>
      <c r="XBL2391" s="697"/>
      <c r="XBM2391" s="697"/>
      <c r="XBN2391" s="473"/>
      <c r="XBO2391" s="470"/>
      <c r="XBP2391" s="470"/>
      <c r="XBQ2391" s="470"/>
      <c r="XBR2391" s="677"/>
      <c r="XBS2391" s="470"/>
      <c r="XBT2391" s="467"/>
      <c r="XBU2391" s="559"/>
      <c r="XBV2391" s="467"/>
      <c r="XBW2391" s="467"/>
      <c r="XBX2391" s="467"/>
      <c r="XBY2391" s="467"/>
      <c r="XBZ2391" s="467"/>
      <c r="XCA2391" s="467"/>
      <c r="XCB2391" s="467"/>
      <c r="XCC2391" s="467"/>
      <c r="XCD2391" s="467"/>
      <c r="XCE2391" s="467"/>
      <c r="XCF2391" s="467"/>
      <c r="XCG2391" s="467"/>
      <c r="XCH2391" s="467"/>
      <c r="XCI2391" s="467"/>
      <c r="XCJ2391" s="467"/>
      <c r="XCK2391" s="467"/>
      <c r="XCL2391" s="467"/>
      <c r="XCM2391" s="467"/>
      <c r="XCN2391" s="467"/>
      <c r="XCO2391" s="467"/>
      <c r="XCP2391" s="467"/>
      <c r="XCQ2391" s="467"/>
      <c r="XCR2391" s="1055"/>
      <c r="XCS2391" s="695"/>
      <c r="XCT2391" s="696"/>
      <c r="XCU2391" s="696"/>
      <c r="XCV2391" s="697"/>
      <c r="XCW2391" s="697"/>
      <c r="XCX2391" s="473"/>
      <c r="XCY2391" s="470"/>
      <c r="XCZ2391" s="470"/>
      <c r="XDA2391" s="470"/>
      <c r="XDB2391" s="677"/>
      <c r="XDC2391" s="470"/>
      <c r="XDD2391" s="467"/>
      <c r="XDE2391" s="559"/>
      <c r="XDF2391" s="467"/>
      <c r="XDG2391" s="467"/>
      <c r="XDH2391" s="467"/>
      <c r="XDI2391" s="467"/>
      <c r="XDJ2391" s="467"/>
      <c r="XDK2391" s="467"/>
      <c r="XDL2391" s="467"/>
      <c r="XDM2391" s="467"/>
      <c r="XDN2391" s="467"/>
      <c r="XDO2391" s="467"/>
      <c r="XDP2391" s="467"/>
      <c r="XDQ2391" s="467"/>
      <c r="XDR2391" s="467"/>
      <c r="XDS2391" s="467"/>
      <c r="XDT2391" s="467"/>
      <c r="XDU2391" s="467"/>
      <c r="XDV2391" s="467"/>
      <c r="XDW2391" s="467"/>
      <c r="XDX2391" s="467"/>
      <c r="XDY2391" s="467"/>
      <c r="XDZ2391" s="467"/>
      <c r="XEA2391" s="467"/>
      <c r="XEB2391" s="1055"/>
      <c r="XEC2391" s="695"/>
      <c r="XED2391" s="696"/>
      <c r="XEE2391" s="696"/>
      <c r="XEF2391" s="697"/>
    </row>
    <row r="2392" spans="1:16360" ht="14.45" customHeight="1" outlineLevel="1" x14ac:dyDescent="0.25">
      <c r="A2392" s="878">
        <v>216</v>
      </c>
      <c r="B2392" s="690">
        <v>264</v>
      </c>
      <c r="C2392" s="1215" t="s">
        <v>3348</v>
      </c>
      <c r="D2392" s="773" t="s">
        <v>3397</v>
      </c>
      <c r="E2392" s="755"/>
      <c r="F2392" s="1110"/>
      <c r="G2392" s="755"/>
      <c r="H2392" s="755"/>
      <c r="I2392" s="755"/>
      <c r="J2392" s="755"/>
      <c r="K2392" s="755"/>
      <c r="L2392" s="755"/>
      <c r="M2392" s="755" t="s">
        <v>830</v>
      </c>
      <c r="N2392" s="755"/>
      <c r="O2392" s="1236">
        <v>788.16</v>
      </c>
      <c r="P2392" s="697"/>
      <c r="Q2392" s="697"/>
      <c r="R2392" s="473"/>
      <c r="S2392" s="470"/>
      <c r="T2392" s="470"/>
      <c r="U2392" s="470"/>
      <c r="V2392" s="677"/>
      <c r="W2392" s="470"/>
      <c r="X2392" s="467"/>
      <c r="Y2392" s="559"/>
      <c r="Z2392" s="467"/>
      <c r="AA2392" s="467"/>
      <c r="AB2392" s="467"/>
      <c r="AC2392" s="467"/>
      <c r="AD2392" s="467"/>
      <c r="AE2392" s="467"/>
      <c r="AF2392" s="467"/>
      <c r="AG2392" s="467"/>
      <c r="AH2392" s="467"/>
      <c r="AI2392" s="467"/>
      <c r="AJ2392" s="467"/>
      <c r="AK2392" s="467"/>
      <c r="AL2392" s="467"/>
      <c r="AM2392" s="467"/>
      <c r="AN2392" s="467"/>
      <c r="AO2392" s="467"/>
      <c r="AP2392" s="467"/>
      <c r="AQ2392" s="467"/>
      <c r="AR2392" s="467"/>
      <c r="AS2392" s="467"/>
      <c r="AT2392" s="467"/>
      <c r="AU2392" s="467"/>
      <c r="AV2392" s="1055"/>
      <c r="AW2392" s="695"/>
      <c r="AX2392" s="696"/>
      <c r="AY2392" s="696"/>
      <c r="AZ2392" s="697"/>
      <c r="BA2392" s="697"/>
      <c r="BB2392" s="473"/>
      <c r="BC2392" s="470"/>
      <c r="BD2392" s="470"/>
      <c r="BE2392" s="470"/>
      <c r="BF2392" s="677"/>
      <c r="BG2392" s="470"/>
      <c r="BH2392" s="467"/>
      <c r="BI2392" s="559"/>
      <c r="BJ2392" s="467"/>
      <c r="BK2392" s="467"/>
      <c r="BL2392" s="467"/>
      <c r="BM2392" s="467"/>
      <c r="BN2392" s="467"/>
      <c r="BO2392" s="467"/>
      <c r="BP2392" s="467"/>
      <c r="BQ2392" s="467"/>
      <c r="BR2392" s="467"/>
      <c r="BS2392" s="467"/>
      <c r="BT2392" s="467"/>
      <c r="BU2392" s="467"/>
      <c r="BV2392" s="467"/>
      <c r="BW2392" s="467"/>
      <c r="BX2392" s="467"/>
      <c r="BY2392" s="467"/>
      <c r="BZ2392" s="467"/>
      <c r="CA2392" s="467"/>
      <c r="CB2392" s="467"/>
      <c r="CC2392" s="467"/>
      <c r="CD2392" s="467"/>
      <c r="CE2392" s="467"/>
      <c r="CF2392" s="1055"/>
      <c r="CG2392" s="695"/>
      <c r="CH2392" s="696"/>
      <c r="CI2392" s="696"/>
      <c r="CJ2392" s="697"/>
      <c r="CK2392" s="697"/>
      <c r="CL2392" s="473"/>
      <c r="CM2392" s="470"/>
      <c r="CN2392" s="470"/>
      <c r="CO2392" s="470"/>
      <c r="CP2392" s="677"/>
      <c r="CQ2392" s="470"/>
      <c r="CR2392" s="467"/>
      <c r="CS2392" s="559"/>
      <c r="CT2392" s="467"/>
      <c r="CU2392" s="467"/>
      <c r="CV2392" s="467"/>
      <c r="CW2392" s="467"/>
      <c r="CX2392" s="467"/>
      <c r="CY2392" s="467"/>
      <c r="CZ2392" s="467"/>
      <c r="DA2392" s="467"/>
      <c r="DB2392" s="467"/>
      <c r="DC2392" s="467"/>
      <c r="DD2392" s="467"/>
      <c r="DE2392" s="467"/>
      <c r="DF2392" s="467"/>
      <c r="DG2392" s="467"/>
      <c r="DH2392" s="467"/>
      <c r="DI2392" s="467"/>
      <c r="DJ2392" s="467"/>
      <c r="DK2392" s="467"/>
      <c r="DL2392" s="467"/>
      <c r="DM2392" s="467"/>
      <c r="DN2392" s="467"/>
      <c r="DO2392" s="467"/>
      <c r="DP2392" s="1055"/>
      <c r="DQ2392" s="695"/>
      <c r="DR2392" s="696"/>
      <c r="DS2392" s="696"/>
      <c r="DT2392" s="697"/>
      <c r="DU2392" s="697"/>
      <c r="DV2392" s="473"/>
      <c r="DW2392" s="470"/>
      <c r="DX2392" s="470"/>
      <c r="DY2392" s="470"/>
      <c r="DZ2392" s="677"/>
      <c r="EA2392" s="470"/>
      <c r="EB2392" s="467"/>
      <c r="EC2392" s="559"/>
      <c r="ED2392" s="467"/>
      <c r="EE2392" s="467"/>
      <c r="EF2392" s="467"/>
      <c r="EG2392" s="467"/>
      <c r="EH2392" s="467"/>
      <c r="EI2392" s="467"/>
      <c r="EJ2392" s="467"/>
      <c r="EK2392" s="467"/>
      <c r="EL2392" s="467"/>
      <c r="EM2392" s="467"/>
      <c r="EN2392" s="467"/>
      <c r="EO2392" s="467"/>
      <c r="EP2392" s="467"/>
      <c r="EQ2392" s="467"/>
      <c r="ER2392" s="467"/>
      <c r="ES2392" s="467"/>
      <c r="ET2392" s="467"/>
      <c r="EU2392" s="467"/>
      <c r="EV2392" s="467"/>
      <c r="EW2392" s="467"/>
      <c r="EX2392" s="467"/>
      <c r="EY2392" s="467"/>
      <c r="EZ2392" s="1055"/>
      <c r="FA2392" s="695"/>
      <c r="FB2392" s="696"/>
      <c r="FC2392" s="696"/>
      <c r="FD2392" s="697"/>
      <c r="FE2392" s="697"/>
      <c r="FF2392" s="473"/>
      <c r="FG2392" s="470"/>
      <c r="FH2392" s="470"/>
      <c r="FI2392" s="470"/>
      <c r="FJ2392" s="677"/>
      <c r="FK2392" s="470"/>
      <c r="FL2392" s="467"/>
      <c r="FM2392" s="559"/>
      <c r="FN2392" s="467"/>
      <c r="FO2392" s="467"/>
      <c r="FP2392" s="467"/>
      <c r="FQ2392" s="467"/>
      <c r="FR2392" s="467"/>
      <c r="FS2392" s="467"/>
      <c r="FT2392" s="467"/>
      <c r="FU2392" s="467"/>
      <c r="FV2392" s="467"/>
      <c r="FW2392" s="467"/>
      <c r="FX2392" s="467"/>
      <c r="FY2392" s="467"/>
      <c r="FZ2392" s="467"/>
      <c r="GA2392" s="467"/>
      <c r="GB2392" s="467"/>
      <c r="GC2392" s="467"/>
      <c r="GD2392" s="467"/>
      <c r="GE2392" s="467"/>
      <c r="GF2392" s="467"/>
      <c r="GG2392" s="467"/>
      <c r="GH2392" s="467"/>
      <c r="GI2392" s="467"/>
      <c r="GJ2392" s="1055"/>
      <c r="GK2392" s="695"/>
      <c r="GL2392" s="696"/>
      <c r="GM2392" s="696"/>
      <c r="GN2392" s="697"/>
      <c r="GO2392" s="697"/>
      <c r="GP2392" s="473"/>
      <c r="GQ2392" s="470"/>
      <c r="GR2392" s="470"/>
      <c r="GS2392" s="470"/>
      <c r="GT2392" s="677"/>
      <c r="GU2392" s="470"/>
      <c r="GV2392" s="467"/>
      <c r="GW2392" s="559"/>
      <c r="GX2392" s="467"/>
      <c r="GY2392" s="467"/>
      <c r="GZ2392" s="467"/>
      <c r="HA2392" s="467"/>
      <c r="HB2392" s="467"/>
      <c r="HC2392" s="467"/>
      <c r="HD2392" s="467"/>
      <c r="HE2392" s="467"/>
      <c r="HF2392" s="467"/>
      <c r="HG2392" s="467"/>
      <c r="HH2392" s="467"/>
      <c r="HI2392" s="467"/>
      <c r="HJ2392" s="467"/>
      <c r="HK2392" s="467"/>
      <c r="HL2392" s="467"/>
      <c r="HM2392" s="467"/>
      <c r="HN2392" s="467"/>
      <c r="HO2392" s="467"/>
      <c r="HP2392" s="467"/>
      <c r="HQ2392" s="467"/>
      <c r="HR2392" s="467"/>
      <c r="HS2392" s="467"/>
      <c r="HT2392" s="1055"/>
      <c r="HU2392" s="695"/>
      <c r="HV2392" s="696"/>
      <c r="HW2392" s="696"/>
      <c r="HX2392" s="697"/>
      <c r="HY2392" s="697"/>
      <c r="HZ2392" s="473"/>
      <c r="IA2392" s="470"/>
      <c r="IB2392" s="470"/>
      <c r="IC2392" s="470"/>
      <c r="ID2392" s="677"/>
      <c r="IE2392" s="470"/>
      <c r="IF2392" s="467"/>
      <c r="IG2392" s="559"/>
      <c r="IH2392" s="467"/>
      <c r="II2392" s="467"/>
      <c r="IJ2392" s="467"/>
      <c r="IK2392" s="467"/>
      <c r="IL2392" s="467"/>
      <c r="IM2392" s="467"/>
      <c r="IN2392" s="467"/>
      <c r="IO2392" s="467"/>
      <c r="IP2392" s="467"/>
      <c r="IQ2392" s="467"/>
      <c r="IR2392" s="467"/>
      <c r="IS2392" s="467"/>
      <c r="IT2392" s="467"/>
      <c r="IU2392" s="467"/>
      <c r="IV2392" s="467"/>
      <c r="IW2392" s="467"/>
      <c r="IX2392" s="467"/>
      <c r="IY2392" s="467"/>
      <c r="IZ2392" s="467"/>
      <c r="JA2392" s="467"/>
      <c r="JB2392" s="467"/>
      <c r="JC2392" s="467"/>
      <c r="JD2392" s="1055"/>
      <c r="JE2392" s="695"/>
      <c r="JF2392" s="696"/>
      <c r="JG2392" s="696"/>
      <c r="JH2392" s="697"/>
      <c r="JI2392" s="697"/>
      <c r="JJ2392" s="473"/>
      <c r="JK2392" s="470"/>
      <c r="JL2392" s="470"/>
      <c r="JM2392" s="470"/>
      <c r="JN2392" s="677"/>
      <c r="JO2392" s="470"/>
      <c r="JP2392" s="467"/>
      <c r="JQ2392" s="559"/>
      <c r="JR2392" s="467"/>
      <c r="JS2392" s="467"/>
      <c r="JT2392" s="467"/>
      <c r="JU2392" s="467"/>
      <c r="JV2392" s="467"/>
      <c r="JW2392" s="467"/>
      <c r="JX2392" s="467"/>
      <c r="JY2392" s="467"/>
      <c r="JZ2392" s="467"/>
      <c r="KA2392" s="467"/>
      <c r="KB2392" s="467"/>
      <c r="KC2392" s="467"/>
      <c r="KD2392" s="467"/>
      <c r="KE2392" s="467"/>
      <c r="KF2392" s="467"/>
      <c r="KG2392" s="467"/>
      <c r="KH2392" s="467"/>
      <c r="KI2392" s="467"/>
      <c r="KJ2392" s="467"/>
      <c r="KK2392" s="467"/>
      <c r="KL2392" s="467"/>
      <c r="KM2392" s="467"/>
      <c r="KN2392" s="1055"/>
      <c r="KO2392" s="695"/>
      <c r="KP2392" s="696"/>
      <c r="KQ2392" s="696"/>
      <c r="KR2392" s="697"/>
      <c r="KS2392" s="697"/>
      <c r="KT2392" s="473"/>
      <c r="KU2392" s="470"/>
      <c r="KV2392" s="470"/>
      <c r="KW2392" s="470"/>
      <c r="KX2392" s="677"/>
      <c r="KY2392" s="470"/>
      <c r="KZ2392" s="467"/>
      <c r="LA2392" s="559"/>
      <c r="LB2392" s="467"/>
      <c r="LC2392" s="467"/>
      <c r="LD2392" s="467"/>
      <c r="LE2392" s="467"/>
      <c r="LF2392" s="467"/>
      <c r="LG2392" s="467"/>
      <c r="LH2392" s="467"/>
      <c r="LI2392" s="467"/>
      <c r="LJ2392" s="467"/>
      <c r="LK2392" s="467"/>
      <c r="LL2392" s="467"/>
      <c r="LM2392" s="467"/>
      <c r="LN2392" s="467"/>
      <c r="LO2392" s="467"/>
      <c r="LP2392" s="467"/>
      <c r="LQ2392" s="467"/>
      <c r="LR2392" s="467"/>
      <c r="LS2392" s="467"/>
      <c r="LT2392" s="467"/>
      <c r="LU2392" s="467"/>
      <c r="LV2392" s="467"/>
      <c r="LW2392" s="467"/>
      <c r="LX2392" s="1055"/>
      <c r="LY2392" s="695"/>
      <c r="LZ2392" s="696"/>
      <c r="MA2392" s="696"/>
      <c r="MB2392" s="697"/>
      <c r="MC2392" s="697"/>
      <c r="MD2392" s="473"/>
      <c r="ME2392" s="470"/>
      <c r="MF2392" s="470"/>
      <c r="MG2392" s="470"/>
      <c r="MH2392" s="677"/>
      <c r="MI2392" s="470"/>
      <c r="MJ2392" s="467"/>
      <c r="MK2392" s="559"/>
      <c r="ML2392" s="467"/>
      <c r="MM2392" s="467"/>
      <c r="MN2392" s="467"/>
      <c r="MO2392" s="467"/>
      <c r="MP2392" s="467"/>
      <c r="MQ2392" s="467"/>
      <c r="MR2392" s="467"/>
      <c r="MS2392" s="467"/>
      <c r="MT2392" s="467"/>
      <c r="MU2392" s="467"/>
      <c r="MV2392" s="467"/>
      <c r="MW2392" s="467"/>
      <c r="MX2392" s="467"/>
      <c r="MY2392" s="467"/>
      <c r="MZ2392" s="467"/>
      <c r="NA2392" s="467"/>
      <c r="NB2392" s="467"/>
      <c r="NC2392" s="467"/>
      <c r="ND2392" s="467"/>
      <c r="NE2392" s="467"/>
      <c r="NF2392" s="467"/>
      <c r="NG2392" s="467"/>
      <c r="NH2392" s="1055"/>
      <c r="NI2392" s="695"/>
      <c r="NJ2392" s="696"/>
      <c r="NK2392" s="696"/>
      <c r="NL2392" s="697"/>
      <c r="NM2392" s="697"/>
      <c r="NN2392" s="473"/>
      <c r="NO2392" s="470"/>
      <c r="NP2392" s="470"/>
      <c r="NQ2392" s="470"/>
      <c r="NR2392" s="677"/>
      <c r="NS2392" s="470"/>
      <c r="NT2392" s="467"/>
      <c r="NU2392" s="559"/>
      <c r="NV2392" s="467"/>
      <c r="NW2392" s="467"/>
      <c r="NX2392" s="467"/>
      <c r="NY2392" s="467"/>
      <c r="NZ2392" s="467"/>
      <c r="OA2392" s="467"/>
      <c r="OB2392" s="467"/>
      <c r="OC2392" s="467"/>
      <c r="OD2392" s="467"/>
      <c r="OE2392" s="467"/>
      <c r="OF2392" s="467"/>
      <c r="OG2392" s="467"/>
      <c r="OH2392" s="467"/>
      <c r="OI2392" s="467"/>
      <c r="OJ2392" s="467"/>
      <c r="OK2392" s="467"/>
      <c r="OL2392" s="467"/>
      <c r="OM2392" s="467"/>
      <c r="ON2392" s="467"/>
      <c r="OO2392" s="467"/>
      <c r="OP2392" s="467"/>
      <c r="OQ2392" s="467"/>
      <c r="OR2392" s="1055"/>
      <c r="OS2392" s="695"/>
      <c r="OT2392" s="696"/>
      <c r="OU2392" s="696"/>
      <c r="OV2392" s="697"/>
      <c r="OW2392" s="697"/>
      <c r="OX2392" s="473"/>
      <c r="OY2392" s="470"/>
      <c r="OZ2392" s="470"/>
      <c r="PA2392" s="470"/>
      <c r="PB2392" s="677"/>
      <c r="PC2392" s="470"/>
      <c r="PD2392" s="467"/>
      <c r="PE2392" s="559"/>
      <c r="PF2392" s="467"/>
      <c r="PG2392" s="467"/>
      <c r="PH2392" s="467"/>
      <c r="PI2392" s="467"/>
      <c r="PJ2392" s="467"/>
      <c r="PK2392" s="467"/>
      <c r="PL2392" s="467"/>
      <c r="PM2392" s="467"/>
      <c r="PN2392" s="467"/>
      <c r="PO2392" s="467"/>
      <c r="PP2392" s="467"/>
      <c r="PQ2392" s="467"/>
      <c r="PR2392" s="467"/>
      <c r="PS2392" s="467"/>
      <c r="PT2392" s="467"/>
      <c r="PU2392" s="467"/>
      <c r="PV2392" s="467"/>
      <c r="PW2392" s="467"/>
      <c r="PX2392" s="467"/>
      <c r="PY2392" s="467"/>
      <c r="PZ2392" s="467"/>
      <c r="QA2392" s="467"/>
      <c r="QB2392" s="1055"/>
      <c r="QC2392" s="695"/>
      <c r="QD2392" s="696"/>
      <c r="QE2392" s="696"/>
      <c r="QF2392" s="697"/>
      <c r="QG2392" s="697"/>
      <c r="QH2392" s="473"/>
      <c r="QI2392" s="470"/>
      <c r="QJ2392" s="470"/>
      <c r="QK2392" s="470"/>
      <c r="QL2392" s="677"/>
      <c r="QM2392" s="470"/>
      <c r="QN2392" s="467"/>
      <c r="QO2392" s="559"/>
      <c r="QP2392" s="467"/>
      <c r="QQ2392" s="467"/>
      <c r="QR2392" s="467"/>
      <c r="QS2392" s="467"/>
      <c r="QT2392" s="467"/>
      <c r="QU2392" s="467"/>
      <c r="QV2392" s="467"/>
      <c r="QW2392" s="467"/>
      <c r="QX2392" s="467"/>
      <c r="QY2392" s="467"/>
      <c r="QZ2392" s="467"/>
      <c r="RA2392" s="467"/>
      <c r="RB2392" s="467"/>
      <c r="RC2392" s="467"/>
      <c r="RD2392" s="467"/>
      <c r="RE2392" s="467"/>
      <c r="RF2392" s="467"/>
      <c r="RG2392" s="467"/>
      <c r="RH2392" s="467"/>
      <c r="RI2392" s="467"/>
      <c r="RJ2392" s="467"/>
      <c r="RK2392" s="467"/>
      <c r="RL2392" s="1055"/>
      <c r="RM2392" s="695"/>
      <c r="RN2392" s="696"/>
      <c r="RO2392" s="696"/>
      <c r="RP2392" s="697"/>
      <c r="RQ2392" s="697"/>
      <c r="RR2392" s="473"/>
      <c r="RS2392" s="470"/>
      <c r="RT2392" s="470"/>
      <c r="RU2392" s="470"/>
      <c r="RV2392" s="677"/>
      <c r="RW2392" s="470"/>
      <c r="RX2392" s="467"/>
      <c r="RY2392" s="559"/>
      <c r="RZ2392" s="467"/>
      <c r="SA2392" s="467"/>
      <c r="SB2392" s="467"/>
      <c r="SC2392" s="467"/>
      <c r="SD2392" s="467"/>
      <c r="SE2392" s="467"/>
      <c r="SF2392" s="467"/>
      <c r="SG2392" s="467"/>
      <c r="SH2392" s="467"/>
      <c r="SI2392" s="467"/>
      <c r="SJ2392" s="467"/>
      <c r="SK2392" s="467"/>
      <c r="SL2392" s="467"/>
      <c r="SM2392" s="467"/>
      <c r="SN2392" s="467"/>
      <c r="SO2392" s="467"/>
      <c r="SP2392" s="467"/>
      <c r="SQ2392" s="467"/>
      <c r="SR2392" s="467"/>
      <c r="SS2392" s="467"/>
      <c r="ST2392" s="467"/>
      <c r="SU2392" s="467"/>
      <c r="SV2392" s="1055"/>
      <c r="SW2392" s="695"/>
      <c r="SX2392" s="696"/>
      <c r="SY2392" s="696"/>
      <c r="SZ2392" s="697"/>
      <c r="TA2392" s="697"/>
      <c r="TB2392" s="473"/>
      <c r="TC2392" s="470"/>
      <c r="TD2392" s="470"/>
      <c r="TE2392" s="470"/>
      <c r="TF2392" s="677"/>
      <c r="TG2392" s="470"/>
      <c r="TH2392" s="467"/>
      <c r="TI2392" s="559"/>
      <c r="TJ2392" s="467"/>
      <c r="TK2392" s="467"/>
      <c r="TL2392" s="467"/>
      <c r="TM2392" s="467"/>
      <c r="TN2392" s="467"/>
      <c r="TO2392" s="467"/>
      <c r="TP2392" s="467"/>
      <c r="TQ2392" s="467"/>
      <c r="TR2392" s="467"/>
      <c r="TS2392" s="467"/>
      <c r="TT2392" s="467"/>
      <c r="TU2392" s="467"/>
      <c r="TV2392" s="467"/>
      <c r="TW2392" s="467"/>
      <c r="TX2392" s="467"/>
      <c r="TY2392" s="467"/>
      <c r="TZ2392" s="467"/>
      <c r="UA2392" s="467"/>
      <c r="UB2392" s="467"/>
      <c r="UC2392" s="467"/>
      <c r="UD2392" s="467"/>
      <c r="UE2392" s="467"/>
      <c r="UF2392" s="1055"/>
      <c r="UG2392" s="695"/>
      <c r="UH2392" s="696"/>
      <c r="UI2392" s="696"/>
      <c r="UJ2392" s="697"/>
      <c r="UK2392" s="697"/>
      <c r="UL2392" s="473"/>
      <c r="UM2392" s="470"/>
      <c r="UN2392" s="470"/>
      <c r="UO2392" s="470"/>
      <c r="UP2392" s="677"/>
      <c r="UQ2392" s="470"/>
      <c r="UR2392" s="467"/>
      <c r="US2392" s="559"/>
      <c r="UT2392" s="467"/>
      <c r="UU2392" s="467"/>
      <c r="UV2392" s="467"/>
      <c r="UW2392" s="467"/>
      <c r="UX2392" s="467"/>
      <c r="UY2392" s="467"/>
      <c r="UZ2392" s="467"/>
      <c r="VA2392" s="467"/>
      <c r="VB2392" s="467"/>
      <c r="VC2392" s="467"/>
      <c r="VD2392" s="467"/>
      <c r="VE2392" s="467"/>
      <c r="VF2392" s="467"/>
      <c r="VG2392" s="467"/>
      <c r="VH2392" s="467"/>
      <c r="VI2392" s="467"/>
      <c r="VJ2392" s="467"/>
      <c r="VK2392" s="467"/>
      <c r="VL2392" s="467"/>
      <c r="VM2392" s="467"/>
      <c r="VN2392" s="467"/>
      <c r="VO2392" s="467"/>
      <c r="VP2392" s="1055"/>
      <c r="VQ2392" s="695"/>
      <c r="VR2392" s="696"/>
      <c r="VS2392" s="696"/>
      <c r="VT2392" s="697"/>
      <c r="VU2392" s="697"/>
      <c r="VV2392" s="473"/>
      <c r="VW2392" s="470"/>
      <c r="VX2392" s="470"/>
      <c r="VY2392" s="470"/>
      <c r="VZ2392" s="677"/>
      <c r="WA2392" s="470"/>
      <c r="WB2392" s="467"/>
      <c r="WC2392" s="559"/>
      <c r="WD2392" s="467"/>
      <c r="WE2392" s="467"/>
      <c r="WF2392" s="467"/>
      <c r="WG2392" s="467"/>
      <c r="WH2392" s="467"/>
      <c r="WI2392" s="467"/>
      <c r="WJ2392" s="467"/>
      <c r="WK2392" s="467"/>
      <c r="WL2392" s="467"/>
      <c r="WM2392" s="467"/>
      <c r="WN2392" s="467"/>
      <c r="WO2392" s="467"/>
      <c r="WP2392" s="467"/>
      <c r="WQ2392" s="467"/>
      <c r="WR2392" s="467"/>
      <c r="WS2392" s="467"/>
      <c r="WT2392" s="467"/>
      <c r="WU2392" s="467"/>
      <c r="WV2392" s="467"/>
      <c r="WW2392" s="467"/>
      <c r="WX2392" s="467"/>
      <c r="WY2392" s="467"/>
      <c r="WZ2392" s="1055"/>
      <c r="XA2392" s="695"/>
      <c r="XB2392" s="696"/>
      <c r="XC2392" s="696"/>
      <c r="XD2392" s="697"/>
      <c r="XE2392" s="697"/>
      <c r="XF2392" s="473"/>
      <c r="XG2392" s="470"/>
      <c r="XH2392" s="470"/>
      <c r="XI2392" s="470"/>
      <c r="XJ2392" s="677"/>
      <c r="XK2392" s="470"/>
      <c r="XL2392" s="467"/>
      <c r="XM2392" s="559"/>
      <c r="XN2392" s="467"/>
      <c r="XO2392" s="467"/>
      <c r="XP2392" s="467"/>
      <c r="XQ2392" s="467"/>
      <c r="XR2392" s="467"/>
      <c r="XS2392" s="467"/>
      <c r="XT2392" s="467"/>
      <c r="XU2392" s="467"/>
      <c r="XV2392" s="467"/>
      <c r="XW2392" s="467"/>
      <c r="XX2392" s="467"/>
      <c r="XY2392" s="467"/>
      <c r="XZ2392" s="467"/>
      <c r="YA2392" s="467"/>
      <c r="YB2392" s="467"/>
      <c r="YC2392" s="467"/>
      <c r="YD2392" s="467"/>
      <c r="YE2392" s="467"/>
      <c r="YF2392" s="467"/>
      <c r="YG2392" s="467"/>
      <c r="YH2392" s="467"/>
      <c r="YI2392" s="467"/>
      <c r="YJ2392" s="1055"/>
      <c r="YK2392" s="695"/>
      <c r="YL2392" s="696"/>
      <c r="YM2392" s="696"/>
      <c r="YN2392" s="697"/>
      <c r="YO2392" s="697"/>
      <c r="YP2392" s="473"/>
      <c r="YQ2392" s="470"/>
      <c r="YR2392" s="470"/>
      <c r="YS2392" s="470"/>
      <c r="YT2392" s="677"/>
      <c r="YU2392" s="470"/>
      <c r="YV2392" s="467"/>
      <c r="YW2392" s="559"/>
      <c r="YX2392" s="467"/>
      <c r="YY2392" s="467"/>
      <c r="YZ2392" s="467"/>
      <c r="ZA2392" s="467"/>
      <c r="ZB2392" s="467"/>
      <c r="ZC2392" s="467"/>
      <c r="ZD2392" s="467"/>
      <c r="ZE2392" s="467"/>
      <c r="ZF2392" s="467"/>
      <c r="ZG2392" s="467"/>
      <c r="ZH2392" s="467"/>
      <c r="ZI2392" s="467"/>
      <c r="ZJ2392" s="467"/>
      <c r="ZK2392" s="467"/>
      <c r="ZL2392" s="467"/>
      <c r="ZM2392" s="467"/>
      <c r="ZN2392" s="467"/>
      <c r="ZO2392" s="467"/>
      <c r="ZP2392" s="467"/>
      <c r="ZQ2392" s="467"/>
      <c r="ZR2392" s="467"/>
      <c r="ZS2392" s="467"/>
      <c r="ZT2392" s="1055"/>
      <c r="ZU2392" s="695"/>
      <c r="ZV2392" s="696"/>
      <c r="ZW2392" s="696"/>
      <c r="ZX2392" s="697"/>
      <c r="ZY2392" s="697"/>
      <c r="ZZ2392" s="473"/>
      <c r="AAA2392" s="470"/>
      <c r="AAB2392" s="470"/>
      <c r="AAC2392" s="470"/>
      <c r="AAD2392" s="677"/>
      <c r="AAE2392" s="470"/>
      <c r="AAF2392" s="467"/>
      <c r="AAG2392" s="559"/>
      <c r="AAH2392" s="467"/>
      <c r="AAI2392" s="467"/>
      <c r="AAJ2392" s="467"/>
      <c r="AAK2392" s="467"/>
      <c r="AAL2392" s="467"/>
      <c r="AAM2392" s="467"/>
      <c r="AAN2392" s="467"/>
      <c r="AAO2392" s="467"/>
      <c r="AAP2392" s="467"/>
      <c r="AAQ2392" s="467"/>
      <c r="AAR2392" s="467"/>
      <c r="AAS2392" s="467"/>
      <c r="AAT2392" s="467"/>
      <c r="AAU2392" s="467"/>
      <c r="AAV2392" s="467"/>
      <c r="AAW2392" s="467"/>
      <c r="AAX2392" s="467"/>
      <c r="AAY2392" s="467"/>
      <c r="AAZ2392" s="467"/>
      <c r="ABA2392" s="467"/>
      <c r="ABB2392" s="467"/>
      <c r="ABC2392" s="467"/>
      <c r="ABD2392" s="1055"/>
      <c r="ABE2392" s="695"/>
      <c r="ABF2392" s="696"/>
      <c r="ABG2392" s="696"/>
      <c r="ABH2392" s="697"/>
      <c r="ABI2392" s="697"/>
      <c r="ABJ2392" s="473"/>
      <c r="ABK2392" s="470"/>
      <c r="ABL2392" s="470"/>
      <c r="ABM2392" s="470"/>
      <c r="ABN2392" s="677"/>
      <c r="ABO2392" s="470"/>
      <c r="ABP2392" s="467"/>
      <c r="ABQ2392" s="559"/>
      <c r="ABR2392" s="467"/>
      <c r="ABS2392" s="467"/>
      <c r="ABT2392" s="467"/>
      <c r="ABU2392" s="467"/>
      <c r="ABV2392" s="467"/>
      <c r="ABW2392" s="467"/>
      <c r="ABX2392" s="467"/>
      <c r="ABY2392" s="467"/>
      <c r="ABZ2392" s="467"/>
      <c r="ACA2392" s="467"/>
      <c r="ACB2392" s="467"/>
      <c r="ACC2392" s="467"/>
      <c r="ACD2392" s="467"/>
      <c r="ACE2392" s="467"/>
      <c r="ACF2392" s="467"/>
      <c r="ACG2392" s="467"/>
      <c r="ACH2392" s="467"/>
      <c r="ACI2392" s="467"/>
      <c r="ACJ2392" s="467"/>
      <c r="ACK2392" s="467"/>
      <c r="ACL2392" s="467"/>
      <c r="ACM2392" s="467"/>
      <c r="ACN2392" s="1055"/>
      <c r="ACO2392" s="695"/>
      <c r="ACP2392" s="696"/>
      <c r="ACQ2392" s="696"/>
      <c r="ACR2392" s="697"/>
      <c r="ACS2392" s="697"/>
      <c r="ACT2392" s="473"/>
      <c r="ACU2392" s="470"/>
      <c r="ACV2392" s="470"/>
      <c r="ACW2392" s="470"/>
      <c r="ACX2392" s="677"/>
      <c r="ACY2392" s="470"/>
      <c r="ACZ2392" s="467"/>
      <c r="ADA2392" s="559"/>
      <c r="ADB2392" s="467"/>
      <c r="ADC2392" s="467"/>
      <c r="ADD2392" s="467"/>
      <c r="ADE2392" s="467"/>
      <c r="ADF2392" s="467"/>
      <c r="ADG2392" s="467"/>
      <c r="ADH2392" s="467"/>
      <c r="ADI2392" s="467"/>
      <c r="ADJ2392" s="467"/>
      <c r="ADK2392" s="467"/>
      <c r="ADL2392" s="467"/>
      <c r="ADM2392" s="467"/>
      <c r="ADN2392" s="467"/>
      <c r="ADO2392" s="467"/>
      <c r="ADP2392" s="467"/>
      <c r="ADQ2392" s="467"/>
      <c r="ADR2392" s="467"/>
      <c r="ADS2392" s="467"/>
      <c r="ADT2392" s="467"/>
      <c r="ADU2392" s="467"/>
      <c r="ADV2392" s="467"/>
      <c r="ADW2392" s="467"/>
      <c r="ADX2392" s="1055"/>
      <c r="ADY2392" s="695"/>
      <c r="ADZ2392" s="696"/>
      <c r="AEA2392" s="696"/>
      <c r="AEB2392" s="697"/>
      <c r="AEC2392" s="697"/>
      <c r="AED2392" s="473"/>
      <c r="AEE2392" s="470"/>
      <c r="AEF2392" s="470"/>
      <c r="AEG2392" s="470"/>
      <c r="AEH2392" s="677"/>
      <c r="AEI2392" s="470"/>
      <c r="AEJ2392" s="467"/>
      <c r="AEK2392" s="559"/>
      <c r="AEL2392" s="467"/>
      <c r="AEM2392" s="467"/>
      <c r="AEN2392" s="467"/>
      <c r="AEO2392" s="467"/>
      <c r="AEP2392" s="467"/>
      <c r="AEQ2392" s="467"/>
      <c r="AER2392" s="467"/>
      <c r="AES2392" s="467"/>
      <c r="AET2392" s="467"/>
      <c r="AEU2392" s="467"/>
      <c r="AEV2392" s="467"/>
      <c r="AEW2392" s="467"/>
      <c r="AEX2392" s="467"/>
      <c r="AEY2392" s="467"/>
      <c r="AEZ2392" s="467"/>
      <c r="AFA2392" s="467"/>
      <c r="AFB2392" s="467"/>
      <c r="AFC2392" s="467"/>
      <c r="AFD2392" s="467"/>
      <c r="AFE2392" s="467"/>
      <c r="AFF2392" s="467"/>
      <c r="AFG2392" s="467"/>
      <c r="AFH2392" s="1055"/>
      <c r="AFI2392" s="695"/>
      <c r="AFJ2392" s="696"/>
      <c r="AFK2392" s="696"/>
      <c r="AFL2392" s="697"/>
      <c r="AFM2392" s="697"/>
      <c r="AFN2392" s="473"/>
      <c r="AFO2392" s="470"/>
      <c r="AFP2392" s="470"/>
      <c r="AFQ2392" s="470"/>
      <c r="AFR2392" s="677"/>
      <c r="AFS2392" s="470"/>
      <c r="AFT2392" s="467"/>
      <c r="AFU2392" s="559"/>
      <c r="AFV2392" s="467"/>
      <c r="AFW2392" s="467"/>
      <c r="AFX2392" s="467"/>
      <c r="AFY2392" s="467"/>
      <c r="AFZ2392" s="467"/>
      <c r="AGA2392" s="467"/>
      <c r="AGB2392" s="467"/>
      <c r="AGC2392" s="467"/>
      <c r="AGD2392" s="467"/>
      <c r="AGE2392" s="467"/>
      <c r="AGF2392" s="467"/>
      <c r="AGG2392" s="467"/>
      <c r="AGH2392" s="467"/>
      <c r="AGI2392" s="467"/>
      <c r="AGJ2392" s="467"/>
      <c r="AGK2392" s="467"/>
      <c r="AGL2392" s="467"/>
      <c r="AGM2392" s="467"/>
      <c r="AGN2392" s="467"/>
      <c r="AGO2392" s="467"/>
      <c r="AGP2392" s="467"/>
      <c r="AGQ2392" s="467"/>
      <c r="AGR2392" s="1055"/>
      <c r="AGS2392" s="695"/>
      <c r="AGT2392" s="696"/>
      <c r="AGU2392" s="696"/>
      <c r="AGV2392" s="697"/>
      <c r="AGW2392" s="697"/>
      <c r="AGX2392" s="473"/>
      <c r="AGY2392" s="470"/>
      <c r="AGZ2392" s="470"/>
      <c r="AHA2392" s="470"/>
      <c r="AHB2392" s="677"/>
      <c r="AHC2392" s="470"/>
      <c r="AHD2392" s="467"/>
      <c r="AHE2392" s="559"/>
      <c r="AHF2392" s="467"/>
      <c r="AHG2392" s="467"/>
      <c r="AHH2392" s="467"/>
      <c r="AHI2392" s="467"/>
      <c r="AHJ2392" s="467"/>
      <c r="AHK2392" s="467"/>
      <c r="AHL2392" s="467"/>
      <c r="AHM2392" s="467"/>
      <c r="AHN2392" s="467"/>
      <c r="AHO2392" s="467"/>
      <c r="AHP2392" s="467"/>
      <c r="AHQ2392" s="467"/>
      <c r="AHR2392" s="467"/>
      <c r="AHS2392" s="467"/>
      <c r="AHT2392" s="467"/>
      <c r="AHU2392" s="467"/>
      <c r="AHV2392" s="467"/>
      <c r="AHW2392" s="467"/>
      <c r="AHX2392" s="467"/>
      <c r="AHY2392" s="467"/>
      <c r="AHZ2392" s="467"/>
      <c r="AIA2392" s="467"/>
      <c r="AIB2392" s="1055"/>
      <c r="AIC2392" s="695"/>
      <c r="AID2392" s="696"/>
      <c r="AIE2392" s="696"/>
      <c r="AIF2392" s="697"/>
      <c r="AIG2392" s="697"/>
      <c r="AIH2392" s="473"/>
      <c r="AII2392" s="470"/>
      <c r="AIJ2392" s="470"/>
      <c r="AIK2392" s="470"/>
      <c r="AIL2392" s="677"/>
      <c r="AIM2392" s="470"/>
      <c r="AIN2392" s="467"/>
      <c r="AIO2392" s="559"/>
      <c r="AIP2392" s="467"/>
      <c r="AIQ2392" s="467"/>
      <c r="AIR2392" s="467"/>
      <c r="AIS2392" s="467"/>
      <c r="AIT2392" s="467"/>
      <c r="AIU2392" s="467"/>
      <c r="AIV2392" s="467"/>
      <c r="AIW2392" s="467"/>
      <c r="AIX2392" s="467"/>
      <c r="AIY2392" s="467"/>
      <c r="AIZ2392" s="467"/>
      <c r="AJA2392" s="467"/>
      <c r="AJB2392" s="467"/>
      <c r="AJC2392" s="467"/>
      <c r="AJD2392" s="467"/>
      <c r="AJE2392" s="467"/>
      <c r="AJF2392" s="467"/>
      <c r="AJG2392" s="467"/>
      <c r="AJH2392" s="467"/>
      <c r="AJI2392" s="467"/>
      <c r="AJJ2392" s="467"/>
      <c r="AJK2392" s="467"/>
      <c r="AJL2392" s="1055"/>
      <c r="AJM2392" s="695"/>
      <c r="AJN2392" s="696"/>
      <c r="AJO2392" s="696"/>
      <c r="AJP2392" s="697"/>
      <c r="AJQ2392" s="697"/>
      <c r="AJR2392" s="473"/>
      <c r="AJS2392" s="470"/>
      <c r="AJT2392" s="470"/>
      <c r="AJU2392" s="470"/>
      <c r="AJV2392" s="677"/>
      <c r="AJW2392" s="470"/>
      <c r="AJX2392" s="467"/>
      <c r="AJY2392" s="559"/>
      <c r="AJZ2392" s="467"/>
      <c r="AKA2392" s="467"/>
      <c r="AKB2392" s="467"/>
      <c r="AKC2392" s="467"/>
      <c r="AKD2392" s="467"/>
      <c r="AKE2392" s="467"/>
      <c r="AKF2392" s="467"/>
      <c r="AKG2392" s="467"/>
      <c r="AKH2392" s="467"/>
      <c r="AKI2392" s="467"/>
      <c r="AKJ2392" s="467"/>
      <c r="AKK2392" s="467"/>
      <c r="AKL2392" s="467"/>
      <c r="AKM2392" s="467"/>
      <c r="AKN2392" s="467"/>
      <c r="AKO2392" s="467"/>
      <c r="AKP2392" s="467"/>
      <c r="AKQ2392" s="467"/>
      <c r="AKR2392" s="467"/>
      <c r="AKS2392" s="467"/>
      <c r="AKT2392" s="467"/>
      <c r="AKU2392" s="467"/>
      <c r="AKV2392" s="1055"/>
      <c r="AKW2392" s="695"/>
      <c r="AKX2392" s="696"/>
      <c r="AKY2392" s="696"/>
      <c r="AKZ2392" s="697"/>
      <c r="ALA2392" s="697"/>
      <c r="ALB2392" s="473"/>
      <c r="ALC2392" s="470"/>
      <c r="ALD2392" s="470"/>
      <c r="ALE2392" s="470"/>
      <c r="ALF2392" s="677"/>
      <c r="ALG2392" s="470"/>
      <c r="ALH2392" s="467"/>
      <c r="ALI2392" s="559"/>
      <c r="ALJ2392" s="467"/>
      <c r="ALK2392" s="467"/>
      <c r="ALL2392" s="467"/>
      <c r="ALM2392" s="467"/>
      <c r="ALN2392" s="467"/>
      <c r="ALO2392" s="467"/>
      <c r="ALP2392" s="467"/>
      <c r="ALQ2392" s="467"/>
      <c r="ALR2392" s="467"/>
      <c r="ALS2392" s="467"/>
      <c r="ALT2392" s="467"/>
      <c r="ALU2392" s="467"/>
      <c r="ALV2392" s="467"/>
      <c r="ALW2392" s="467"/>
      <c r="ALX2392" s="467"/>
      <c r="ALY2392" s="467"/>
      <c r="ALZ2392" s="467"/>
      <c r="AMA2392" s="467"/>
      <c r="AMB2392" s="467"/>
      <c r="AMC2392" s="467"/>
      <c r="AMD2392" s="467"/>
      <c r="AME2392" s="467"/>
      <c r="AMF2392" s="1055"/>
      <c r="AMG2392" s="695"/>
      <c r="AMH2392" s="696"/>
      <c r="AMI2392" s="696"/>
      <c r="AMJ2392" s="697"/>
      <c r="AMK2392" s="697"/>
      <c r="AML2392" s="473"/>
      <c r="AMM2392" s="470"/>
      <c r="AMN2392" s="470"/>
      <c r="AMO2392" s="470"/>
      <c r="AMP2392" s="677"/>
      <c r="AMQ2392" s="470"/>
      <c r="AMR2392" s="467"/>
      <c r="AMS2392" s="559"/>
      <c r="AMT2392" s="467"/>
      <c r="AMU2392" s="467"/>
      <c r="AMV2392" s="467"/>
      <c r="AMW2392" s="467"/>
      <c r="AMX2392" s="467"/>
      <c r="AMY2392" s="467"/>
      <c r="AMZ2392" s="467"/>
      <c r="ANA2392" s="467"/>
      <c r="ANB2392" s="467"/>
      <c r="ANC2392" s="467"/>
      <c r="AND2392" s="467"/>
      <c r="ANE2392" s="467"/>
      <c r="ANF2392" s="467"/>
      <c r="ANG2392" s="467"/>
      <c r="ANH2392" s="467"/>
      <c r="ANI2392" s="467"/>
      <c r="ANJ2392" s="467"/>
      <c r="ANK2392" s="467"/>
      <c r="ANL2392" s="467"/>
      <c r="ANM2392" s="467"/>
      <c r="ANN2392" s="467"/>
      <c r="ANO2392" s="467"/>
      <c r="ANP2392" s="1055"/>
      <c r="ANQ2392" s="695"/>
      <c r="ANR2392" s="696"/>
      <c r="ANS2392" s="696"/>
      <c r="ANT2392" s="697"/>
      <c r="ANU2392" s="697"/>
      <c r="ANV2392" s="473"/>
      <c r="ANW2392" s="470"/>
      <c r="ANX2392" s="470"/>
      <c r="ANY2392" s="470"/>
      <c r="ANZ2392" s="677"/>
      <c r="AOA2392" s="470"/>
      <c r="AOB2392" s="467"/>
      <c r="AOC2392" s="559"/>
      <c r="AOD2392" s="467"/>
      <c r="AOE2392" s="467"/>
      <c r="AOF2392" s="467"/>
      <c r="AOG2392" s="467"/>
      <c r="AOH2392" s="467"/>
      <c r="AOI2392" s="467"/>
      <c r="AOJ2392" s="467"/>
      <c r="AOK2392" s="467"/>
      <c r="AOL2392" s="467"/>
      <c r="AOM2392" s="467"/>
      <c r="AON2392" s="467"/>
      <c r="AOO2392" s="467"/>
      <c r="AOP2392" s="467"/>
      <c r="AOQ2392" s="467"/>
      <c r="AOR2392" s="467"/>
      <c r="AOS2392" s="467"/>
      <c r="AOT2392" s="467"/>
      <c r="AOU2392" s="467"/>
      <c r="AOV2392" s="467"/>
      <c r="AOW2392" s="467"/>
      <c r="AOX2392" s="467"/>
      <c r="AOY2392" s="467"/>
      <c r="AOZ2392" s="1055"/>
      <c r="APA2392" s="695"/>
      <c r="APB2392" s="696"/>
      <c r="APC2392" s="696"/>
      <c r="APD2392" s="697"/>
      <c r="APE2392" s="697"/>
      <c r="APF2392" s="473"/>
      <c r="APG2392" s="470"/>
      <c r="APH2392" s="470"/>
      <c r="API2392" s="470"/>
      <c r="APJ2392" s="677"/>
      <c r="APK2392" s="470"/>
      <c r="APL2392" s="467"/>
      <c r="APM2392" s="559"/>
      <c r="APN2392" s="467"/>
      <c r="APO2392" s="467"/>
      <c r="APP2392" s="467"/>
      <c r="APQ2392" s="467"/>
      <c r="APR2392" s="467"/>
      <c r="APS2392" s="467"/>
      <c r="APT2392" s="467"/>
      <c r="APU2392" s="467"/>
      <c r="APV2392" s="467"/>
      <c r="APW2392" s="467"/>
      <c r="APX2392" s="467"/>
      <c r="APY2392" s="467"/>
      <c r="APZ2392" s="467"/>
      <c r="AQA2392" s="467"/>
      <c r="AQB2392" s="467"/>
      <c r="AQC2392" s="467"/>
      <c r="AQD2392" s="467"/>
      <c r="AQE2392" s="467"/>
      <c r="AQF2392" s="467"/>
      <c r="AQG2392" s="467"/>
      <c r="AQH2392" s="467"/>
      <c r="AQI2392" s="467"/>
      <c r="AQJ2392" s="1055"/>
      <c r="AQK2392" s="695"/>
      <c r="AQL2392" s="696"/>
      <c r="AQM2392" s="696"/>
      <c r="AQN2392" s="697"/>
      <c r="AQO2392" s="697"/>
      <c r="AQP2392" s="473"/>
      <c r="AQQ2392" s="470"/>
      <c r="AQR2392" s="470"/>
      <c r="AQS2392" s="470"/>
      <c r="AQT2392" s="677"/>
      <c r="AQU2392" s="470"/>
      <c r="AQV2392" s="467"/>
      <c r="AQW2392" s="559"/>
      <c r="AQX2392" s="467"/>
      <c r="AQY2392" s="467"/>
      <c r="AQZ2392" s="467"/>
      <c r="ARA2392" s="467"/>
      <c r="ARB2392" s="467"/>
      <c r="ARC2392" s="467"/>
      <c r="ARD2392" s="467"/>
      <c r="ARE2392" s="467"/>
      <c r="ARF2392" s="467"/>
      <c r="ARG2392" s="467"/>
      <c r="ARH2392" s="467"/>
      <c r="ARI2392" s="467"/>
      <c r="ARJ2392" s="467"/>
      <c r="ARK2392" s="467"/>
      <c r="ARL2392" s="467"/>
      <c r="ARM2392" s="467"/>
      <c r="ARN2392" s="467"/>
      <c r="ARO2392" s="467"/>
      <c r="ARP2392" s="467"/>
      <c r="ARQ2392" s="467"/>
      <c r="ARR2392" s="467"/>
      <c r="ARS2392" s="467"/>
      <c r="ART2392" s="1055"/>
      <c r="ARU2392" s="695"/>
      <c r="ARV2392" s="696"/>
      <c r="ARW2392" s="696"/>
      <c r="ARX2392" s="697"/>
      <c r="ARY2392" s="697"/>
      <c r="ARZ2392" s="473"/>
      <c r="ASA2392" s="470"/>
      <c r="ASB2392" s="470"/>
      <c r="ASC2392" s="470"/>
      <c r="ASD2392" s="677"/>
      <c r="ASE2392" s="470"/>
      <c r="ASF2392" s="467"/>
      <c r="ASG2392" s="559"/>
      <c r="ASH2392" s="467"/>
      <c r="ASI2392" s="467"/>
      <c r="ASJ2392" s="467"/>
      <c r="ASK2392" s="467"/>
      <c r="ASL2392" s="467"/>
      <c r="ASM2392" s="467"/>
      <c r="ASN2392" s="467"/>
      <c r="ASO2392" s="467"/>
      <c r="ASP2392" s="467"/>
      <c r="ASQ2392" s="467"/>
      <c r="ASR2392" s="467"/>
      <c r="ASS2392" s="467"/>
      <c r="AST2392" s="467"/>
      <c r="ASU2392" s="467"/>
      <c r="ASV2392" s="467"/>
      <c r="ASW2392" s="467"/>
      <c r="ASX2392" s="467"/>
      <c r="ASY2392" s="467"/>
      <c r="ASZ2392" s="467"/>
      <c r="ATA2392" s="467"/>
      <c r="ATB2392" s="467"/>
      <c r="ATC2392" s="467"/>
      <c r="ATD2392" s="1055"/>
      <c r="ATE2392" s="695"/>
      <c r="ATF2392" s="696"/>
      <c r="ATG2392" s="696"/>
      <c r="ATH2392" s="697"/>
      <c r="ATI2392" s="697"/>
      <c r="ATJ2392" s="473"/>
      <c r="ATK2392" s="470"/>
      <c r="ATL2392" s="470"/>
      <c r="ATM2392" s="470"/>
      <c r="ATN2392" s="677"/>
      <c r="ATO2392" s="470"/>
      <c r="ATP2392" s="467"/>
      <c r="ATQ2392" s="559"/>
      <c r="ATR2392" s="467"/>
      <c r="ATS2392" s="467"/>
      <c r="ATT2392" s="467"/>
      <c r="ATU2392" s="467"/>
      <c r="ATV2392" s="467"/>
      <c r="ATW2392" s="467"/>
      <c r="ATX2392" s="467"/>
      <c r="ATY2392" s="467"/>
      <c r="ATZ2392" s="467"/>
      <c r="AUA2392" s="467"/>
      <c r="AUB2392" s="467"/>
      <c r="AUC2392" s="467"/>
      <c r="AUD2392" s="467"/>
      <c r="AUE2392" s="467"/>
      <c r="AUF2392" s="467"/>
      <c r="AUG2392" s="467"/>
      <c r="AUH2392" s="467"/>
      <c r="AUI2392" s="467"/>
      <c r="AUJ2392" s="467"/>
      <c r="AUK2392" s="467"/>
      <c r="AUL2392" s="467"/>
      <c r="AUM2392" s="467"/>
      <c r="AUN2392" s="1055"/>
      <c r="AUO2392" s="695"/>
      <c r="AUP2392" s="696"/>
      <c r="AUQ2392" s="696"/>
      <c r="AUR2392" s="697"/>
      <c r="AUS2392" s="697"/>
      <c r="AUT2392" s="473"/>
      <c r="AUU2392" s="470"/>
      <c r="AUV2392" s="470"/>
      <c r="AUW2392" s="470"/>
      <c r="AUX2392" s="677"/>
      <c r="AUY2392" s="470"/>
      <c r="AUZ2392" s="467"/>
      <c r="AVA2392" s="559"/>
      <c r="AVB2392" s="467"/>
      <c r="AVC2392" s="467"/>
      <c r="AVD2392" s="467"/>
      <c r="AVE2392" s="467"/>
      <c r="AVF2392" s="467"/>
      <c r="AVG2392" s="467"/>
      <c r="AVH2392" s="467"/>
      <c r="AVI2392" s="467"/>
      <c r="AVJ2392" s="467"/>
      <c r="AVK2392" s="467"/>
      <c r="AVL2392" s="467"/>
      <c r="AVM2392" s="467"/>
      <c r="AVN2392" s="467"/>
      <c r="AVO2392" s="467"/>
      <c r="AVP2392" s="467"/>
      <c r="AVQ2392" s="467"/>
      <c r="AVR2392" s="467"/>
      <c r="AVS2392" s="467"/>
      <c r="AVT2392" s="467"/>
      <c r="AVU2392" s="467"/>
      <c r="AVV2392" s="467"/>
      <c r="AVW2392" s="467"/>
      <c r="AVX2392" s="1055"/>
      <c r="AVY2392" s="695"/>
      <c r="AVZ2392" s="696"/>
      <c r="AWA2392" s="696"/>
      <c r="AWB2392" s="697"/>
      <c r="AWC2392" s="697"/>
      <c r="AWD2392" s="473"/>
      <c r="AWE2392" s="470"/>
      <c r="AWF2392" s="470"/>
      <c r="AWG2392" s="470"/>
      <c r="AWH2392" s="677"/>
      <c r="AWI2392" s="470"/>
      <c r="AWJ2392" s="467"/>
      <c r="AWK2392" s="559"/>
      <c r="AWL2392" s="467"/>
      <c r="AWM2392" s="467"/>
      <c r="AWN2392" s="467"/>
      <c r="AWO2392" s="467"/>
      <c r="AWP2392" s="467"/>
      <c r="AWQ2392" s="467"/>
      <c r="AWR2392" s="467"/>
      <c r="AWS2392" s="467"/>
      <c r="AWT2392" s="467"/>
      <c r="AWU2392" s="467"/>
      <c r="AWV2392" s="467"/>
      <c r="AWW2392" s="467"/>
      <c r="AWX2392" s="467"/>
      <c r="AWY2392" s="467"/>
      <c r="AWZ2392" s="467"/>
      <c r="AXA2392" s="467"/>
      <c r="AXB2392" s="467"/>
      <c r="AXC2392" s="467"/>
      <c r="AXD2392" s="467"/>
      <c r="AXE2392" s="467"/>
      <c r="AXF2392" s="467"/>
      <c r="AXG2392" s="467"/>
      <c r="AXH2392" s="1055"/>
      <c r="AXI2392" s="695"/>
      <c r="AXJ2392" s="696"/>
      <c r="AXK2392" s="696"/>
      <c r="AXL2392" s="697"/>
      <c r="AXM2392" s="697"/>
      <c r="AXN2392" s="473"/>
      <c r="AXO2392" s="470"/>
      <c r="AXP2392" s="470"/>
      <c r="AXQ2392" s="470"/>
      <c r="AXR2392" s="677"/>
      <c r="AXS2392" s="470"/>
      <c r="AXT2392" s="467"/>
      <c r="AXU2392" s="559"/>
      <c r="AXV2392" s="467"/>
      <c r="AXW2392" s="467"/>
      <c r="AXX2392" s="467"/>
      <c r="AXY2392" s="467"/>
      <c r="AXZ2392" s="467"/>
      <c r="AYA2392" s="467"/>
      <c r="AYB2392" s="467"/>
      <c r="AYC2392" s="467"/>
      <c r="AYD2392" s="467"/>
      <c r="AYE2392" s="467"/>
      <c r="AYF2392" s="467"/>
      <c r="AYG2392" s="467"/>
      <c r="AYH2392" s="467"/>
      <c r="AYI2392" s="467"/>
      <c r="AYJ2392" s="467"/>
      <c r="AYK2392" s="467"/>
      <c r="AYL2392" s="467"/>
      <c r="AYM2392" s="467"/>
      <c r="AYN2392" s="467"/>
      <c r="AYO2392" s="467"/>
      <c r="AYP2392" s="467"/>
      <c r="AYQ2392" s="467"/>
      <c r="AYR2392" s="1055"/>
      <c r="AYS2392" s="695"/>
      <c r="AYT2392" s="696"/>
      <c r="AYU2392" s="696"/>
      <c r="AYV2392" s="697"/>
      <c r="AYW2392" s="697"/>
      <c r="AYX2392" s="473"/>
      <c r="AYY2392" s="470"/>
      <c r="AYZ2392" s="470"/>
      <c r="AZA2392" s="470"/>
      <c r="AZB2392" s="677"/>
      <c r="AZC2392" s="470"/>
      <c r="AZD2392" s="467"/>
      <c r="AZE2392" s="559"/>
      <c r="AZF2392" s="467"/>
      <c r="AZG2392" s="467"/>
      <c r="AZH2392" s="467"/>
      <c r="AZI2392" s="467"/>
      <c r="AZJ2392" s="467"/>
      <c r="AZK2392" s="467"/>
      <c r="AZL2392" s="467"/>
      <c r="AZM2392" s="467"/>
      <c r="AZN2392" s="467"/>
      <c r="AZO2392" s="467"/>
      <c r="AZP2392" s="467"/>
      <c r="AZQ2392" s="467"/>
      <c r="AZR2392" s="467"/>
      <c r="AZS2392" s="467"/>
      <c r="AZT2392" s="467"/>
      <c r="AZU2392" s="467"/>
      <c r="AZV2392" s="467"/>
      <c r="AZW2392" s="467"/>
      <c r="AZX2392" s="467"/>
      <c r="AZY2392" s="467"/>
      <c r="AZZ2392" s="467"/>
      <c r="BAA2392" s="467"/>
      <c r="BAB2392" s="1055"/>
      <c r="BAC2392" s="695"/>
      <c r="BAD2392" s="696"/>
      <c r="BAE2392" s="696"/>
      <c r="BAF2392" s="697"/>
      <c r="BAG2392" s="697"/>
      <c r="BAH2392" s="473"/>
      <c r="BAI2392" s="470"/>
      <c r="BAJ2392" s="470"/>
      <c r="BAK2392" s="470"/>
      <c r="BAL2392" s="677"/>
      <c r="BAM2392" s="470"/>
      <c r="BAN2392" s="467"/>
      <c r="BAO2392" s="559"/>
      <c r="BAP2392" s="467"/>
      <c r="BAQ2392" s="467"/>
      <c r="BAR2392" s="467"/>
      <c r="BAS2392" s="467"/>
      <c r="BAT2392" s="467"/>
      <c r="BAU2392" s="467"/>
      <c r="BAV2392" s="467"/>
      <c r="BAW2392" s="467"/>
      <c r="BAX2392" s="467"/>
      <c r="BAY2392" s="467"/>
      <c r="BAZ2392" s="467"/>
      <c r="BBA2392" s="467"/>
      <c r="BBB2392" s="467"/>
      <c r="BBC2392" s="467"/>
      <c r="BBD2392" s="467"/>
      <c r="BBE2392" s="467"/>
      <c r="BBF2392" s="467"/>
      <c r="BBG2392" s="467"/>
      <c r="BBH2392" s="467"/>
      <c r="BBI2392" s="467"/>
      <c r="BBJ2392" s="467"/>
      <c r="BBK2392" s="467"/>
      <c r="BBL2392" s="1055"/>
      <c r="BBM2392" s="695"/>
      <c r="BBN2392" s="696"/>
      <c r="BBO2392" s="696"/>
      <c r="BBP2392" s="697"/>
      <c r="BBQ2392" s="697"/>
      <c r="BBR2392" s="473"/>
      <c r="BBS2392" s="470"/>
      <c r="BBT2392" s="470"/>
      <c r="BBU2392" s="470"/>
      <c r="BBV2392" s="677"/>
      <c r="BBW2392" s="470"/>
      <c r="BBX2392" s="467"/>
      <c r="BBY2392" s="559"/>
      <c r="BBZ2392" s="467"/>
      <c r="BCA2392" s="467"/>
      <c r="BCB2392" s="467"/>
      <c r="BCC2392" s="467"/>
      <c r="BCD2392" s="467"/>
      <c r="BCE2392" s="467"/>
      <c r="BCF2392" s="467"/>
      <c r="BCG2392" s="467"/>
      <c r="BCH2392" s="467"/>
      <c r="BCI2392" s="467"/>
      <c r="BCJ2392" s="467"/>
      <c r="BCK2392" s="467"/>
      <c r="BCL2392" s="467"/>
      <c r="BCM2392" s="467"/>
      <c r="BCN2392" s="467"/>
      <c r="BCO2392" s="467"/>
      <c r="BCP2392" s="467"/>
      <c r="BCQ2392" s="467"/>
      <c r="BCR2392" s="467"/>
      <c r="BCS2392" s="467"/>
      <c r="BCT2392" s="467"/>
      <c r="BCU2392" s="467"/>
      <c r="BCV2392" s="1055"/>
      <c r="BCW2392" s="695"/>
      <c r="BCX2392" s="696"/>
      <c r="BCY2392" s="696"/>
      <c r="BCZ2392" s="697"/>
      <c r="BDA2392" s="697"/>
      <c r="BDB2392" s="473"/>
      <c r="BDC2392" s="470"/>
      <c r="BDD2392" s="470"/>
      <c r="BDE2392" s="470"/>
      <c r="BDF2392" s="677"/>
      <c r="BDG2392" s="470"/>
      <c r="BDH2392" s="467"/>
      <c r="BDI2392" s="559"/>
      <c r="BDJ2392" s="467"/>
      <c r="BDK2392" s="467"/>
      <c r="BDL2392" s="467"/>
      <c r="BDM2392" s="467"/>
      <c r="BDN2392" s="467"/>
      <c r="BDO2392" s="467"/>
      <c r="BDP2392" s="467"/>
      <c r="BDQ2392" s="467"/>
      <c r="BDR2392" s="467"/>
      <c r="BDS2392" s="467"/>
      <c r="BDT2392" s="467"/>
      <c r="BDU2392" s="467"/>
      <c r="BDV2392" s="467"/>
      <c r="BDW2392" s="467"/>
      <c r="BDX2392" s="467"/>
      <c r="BDY2392" s="467"/>
      <c r="BDZ2392" s="467"/>
      <c r="BEA2392" s="467"/>
      <c r="BEB2392" s="467"/>
      <c r="BEC2392" s="467"/>
      <c r="BED2392" s="467"/>
      <c r="BEE2392" s="467"/>
      <c r="BEF2392" s="1055"/>
      <c r="BEG2392" s="695"/>
      <c r="BEH2392" s="696"/>
      <c r="BEI2392" s="696"/>
      <c r="BEJ2392" s="697"/>
      <c r="BEK2392" s="697"/>
      <c r="BEL2392" s="473"/>
      <c r="BEM2392" s="470"/>
      <c r="BEN2392" s="470"/>
      <c r="BEO2392" s="470"/>
      <c r="BEP2392" s="677"/>
      <c r="BEQ2392" s="470"/>
      <c r="BER2392" s="467"/>
      <c r="BES2392" s="559"/>
      <c r="BET2392" s="467"/>
      <c r="BEU2392" s="467"/>
      <c r="BEV2392" s="467"/>
      <c r="BEW2392" s="467"/>
      <c r="BEX2392" s="467"/>
      <c r="BEY2392" s="467"/>
      <c r="BEZ2392" s="467"/>
      <c r="BFA2392" s="467"/>
      <c r="BFB2392" s="467"/>
      <c r="BFC2392" s="467"/>
      <c r="BFD2392" s="467"/>
      <c r="BFE2392" s="467"/>
      <c r="BFF2392" s="467"/>
      <c r="BFG2392" s="467"/>
      <c r="BFH2392" s="467"/>
      <c r="BFI2392" s="467"/>
      <c r="BFJ2392" s="467"/>
      <c r="BFK2392" s="467"/>
      <c r="BFL2392" s="467"/>
      <c r="BFM2392" s="467"/>
      <c r="BFN2392" s="467"/>
      <c r="BFO2392" s="467"/>
      <c r="BFP2392" s="1055"/>
      <c r="BFQ2392" s="695"/>
      <c r="BFR2392" s="696"/>
      <c r="BFS2392" s="696"/>
      <c r="BFT2392" s="697"/>
      <c r="BFU2392" s="697"/>
      <c r="BFV2392" s="473"/>
      <c r="BFW2392" s="470"/>
      <c r="BFX2392" s="470"/>
      <c r="BFY2392" s="470"/>
      <c r="BFZ2392" s="677"/>
      <c r="BGA2392" s="470"/>
      <c r="BGB2392" s="467"/>
      <c r="BGC2392" s="559"/>
      <c r="BGD2392" s="467"/>
      <c r="BGE2392" s="467"/>
      <c r="BGF2392" s="467"/>
      <c r="BGG2392" s="467"/>
      <c r="BGH2392" s="467"/>
      <c r="BGI2392" s="467"/>
      <c r="BGJ2392" s="467"/>
      <c r="BGK2392" s="467"/>
      <c r="BGL2392" s="467"/>
      <c r="BGM2392" s="467"/>
      <c r="BGN2392" s="467"/>
      <c r="BGO2392" s="467"/>
      <c r="BGP2392" s="467"/>
      <c r="BGQ2392" s="467"/>
      <c r="BGR2392" s="467"/>
      <c r="BGS2392" s="467"/>
      <c r="BGT2392" s="467"/>
      <c r="BGU2392" s="467"/>
      <c r="BGV2392" s="467"/>
      <c r="BGW2392" s="467"/>
      <c r="BGX2392" s="467"/>
      <c r="BGY2392" s="467"/>
      <c r="BGZ2392" s="1055"/>
      <c r="BHA2392" s="695"/>
      <c r="BHB2392" s="696"/>
      <c r="BHC2392" s="696"/>
      <c r="BHD2392" s="697"/>
      <c r="BHE2392" s="697"/>
      <c r="BHF2392" s="473"/>
      <c r="BHG2392" s="470"/>
      <c r="BHH2392" s="470"/>
      <c r="BHI2392" s="470"/>
      <c r="BHJ2392" s="677"/>
      <c r="BHK2392" s="470"/>
      <c r="BHL2392" s="467"/>
      <c r="BHM2392" s="559"/>
      <c r="BHN2392" s="467"/>
      <c r="BHO2392" s="467"/>
      <c r="BHP2392" s="467"/>
      <c r="BHQ2392" s="467"/>
      <c r="BHR2392" s="467"/>
      <c r="BHS2392" s="467"/>
      <c r="BHT2392" s="467"/>
      <c r="BHU2392" s="467"/>
      <c r="BHV2392" s="467"/>
      <c r="BHW2392" s="467"/>
      <c r="BHX2392" s="467"/>
      <c r="BHY2392" s="467"/>
      <c r="BHZ2392" s="467"/>
      <c r="BIA2392" s="467"/>
      <c r="BIB2392" s="467"/>
      <c r="BIC2392" s="467"/>
      <c r="BID2392" s="467"/>
      <c r="BIE2392" s="467"/>
      <c r="BIF2392" s="467"/>
      <c r="BIG2392" s="467"/>
      <c r="BIH2392" s="467"/>
      <c r="BII2392" s="467"/>
      <c r="BIJ2392" s="1055"/>
      <c r="BIK2392" s="695"/>
      <c r="BIL2392" s="696"/>
      <c r="BIM2392" s="696"/>
      <c r="BIN2392" s="697"/>
      <c r="BIO2392" s="697"/>
      <c r="BIP2392" s="473"/>
      <c r="BIQ2392" s="470"/>
      <c r="BIR2392" s="470"/>
      <c r="BIS2392" s="470"/>
      <c r="BIT2392" s="677"/>
      <c r="BIU2392" s="470"/>
      <c r="BIV2392" s="467"/>
      <c r="BIW2392" s="559"/>
      <c r="BIX2392" s="467"/>
      <c r="BIY2392" s="467"/>
      <c r="BIZ2392" s="467"/>
      <c r="BJA2392" s="467"/>
      <c r="BJB2392" s="467"/>
      <c r="BJC2392" s="467"/>
      <c r="BJD2392" s="467"/>
      <c r="BJE2392" s="467"/>
      <c r="BJF2392" s="467"/>
      <c r="BJG2392" s="467"/>
      <c r="BJH2392" s="467"/>
      <c r="BJI2392" s="467"/>
      <c r="BJJ2392" s="467"/>
      <c r="BJK2392" s="467"/>
      <c r="BJL2392" s="467"/>
      <c r="BJM2392" s="467"/>
      <c r="BJN2392" s="467"/>
      <c r="BJO2392" s="467"/>
      <c r="BJP2392" s="467"/>
      <c r="BJQ2392" s="467"/>
      <c r="BJR2392" s="467"/>
      <c r="BJS2392" s="467"/>
      <c r="BJT2392" s="1055"/>
      <c r="BJU2392" s="695"/>
      <c r="BJV2392" s="696"/>
      <c r="BJW2392" s="696"/>
      <c r="BJX2392" s="697"/>
      <c r="BJY2392" s="697"/>
      <c r="BJZ2392" s="473"/>
      <c r="BKA2392" s="470"/>
      <c r="BKB2392" s="470"/>
      <c r="BKC2392" s="470"/>
      <c r="BKD2392" s="677"/>
      <c r="BKE2392" s="470"/>
      <c r="BKF2392" s="467"/>
      <c r="BKG2392" s="559"/>
      <c r="BKH2392" s="467"/>
      <c r="BKI2392" s="467"/>
      <c r="BKJ2392" s="467"/>
      <c r="BKK2392" s="467"/>
      <c r="BKL2392" s="467"/>
      <c r="BKM2392" s="467"/>
      <c r="BKN2392" s="467"/>
      <c r="BKO2392" s="467"/>
      <c r="BKP2392" s="467"/>
      <c r="BKQ2392" s="467"/>
      <c r="BKR2392" s="467"/>
      <c r="BKS2392" s="467"/>
      <c r="BKT2392" s="467"/>
      <c r="BKU2392" s="467"/>
      <c r="BKV2392" s="467"/>
      <c r="BKW2392" s="467"/>
      <c r="BKX2392" s="467"/>
      <c r="BKY2392" s="467"/>
      <c r="BKZ2392" s="467"/>
      <c r="BLA2392" s="467"/>
      <c r="BLB2392" s="467"/>
      <c r="BLC2392" s="467"/>
      <c r="BLD2392" s="1055"/>
      <c r="BLE2392" s="695"/>
      <c r="BLF2392" s="696"/>
      <c r="BLG2392" s="696"/>
      <c r="BLH2392" s="697"/>
      <c r="BLI2392" s="697"/>
      <c r="BLJ2392" s="473"/>
      <c r="BLK2392" s="470"/>
      <c r="BLL2392" s="470"/>
      <c r="BLM2392" s="470"/>
      <c r="BLN2392" s="677"/>
      <c r="BLO2392" s="470"/>
      <c r="BLP2392" s="467"/>
      <c r="BLQ2392" s="559"/>
      <c r="BLR2392" s="467"/>
      <c r="BLS2392" s="467"/>
      <c r="BLT2392" s="467"/>
      <c r="BLU2392" s="467"/>
      <c r="BLV2392" s="467"/>
      <c r="BLW2392" s="467"/>
      <c r="BLX2392" s="467"/>
      <c r="BLY2392" s="467"/>
      <c r="BLZ2392" s="467"/>
      <c r="BMA2392" s="467"/>
      <c r="BMB2392" s="467"/>
      <c r="BMC2392" s="467"/>
      <c r="BMD2392" s="467"/>
      <c r="BME2392" s="467"/>
      <c r="BMF2392" s="467"/>
      <c r="BMG2392" s="467"/>
      <c r="BMH2392" s="467"/>
      <c r="BMI2392" s="467"/>
      <c r="BMJ2392" s="467"/>
      <c r="BMK2392" s="467"/>
      <c r="BML2392" s="467"/>
      <c r="BMM2392" s="467"/>
      <c r="BMN2392" s="1055"/>
      <c r="BMO2392" s="695"/>
      <c r="BMP2392" s="696"/>
      <c r="BMQ2392" s="696"/>
      <c r="BMR2392" s="697"/>
      <c r="BMS2392" s="697"/>
      <c r="BMT2392" s="473"/>
      <c r="BMU2392" s="470"/>
      <c r="BMV2392" s="470"/>
      <c r="BMW2392" s="470"/>
      <c r="BMX2392" s="677"/>
      <c r="BMY2392" s="470"/>
      <c r="BMZ2392" s="467"/>
      <c r="BNA2392" s="559"/>
      <c r="BNB2392" s="467"/>
      <c r="BNC2392" s="467"/>
      <c r="BND2392" s="467"/>
      <c r="BNE2392" s="467"/>
      <c r="BNF2392" s="467"/>
      <c r="BNG2392" s="467"/>
      <c r="BNH2392" s="467"/>
      <c r="BNI2392" s="467"/>
      <c r="BNJ2392" s="467"/>
      <c r="BNK2392" s="467"/>
      <c r="BNL2392" s="467"/>
      <c r="BNM2392" s="467"/>
      <c r="BNN2392" s="467"/>
      <c r="BNO2392" s="467"/>
      <c r="BNP2392" s="467"/>
      <c r="BNQ2392" s="467"/>
      <c r="BNR2392" s="467"/>
      <c r="BNS2392" s="467"/>
      <c r="BNT2392" s="467"/>
      <c r="BNU2392" s="467"/>
      <c r="BNV2392" s="467"/>
      <c r="BNW2392" s="467"/>
      <c r="BNX2392" s="1055"/>
      <c r="BNY2392" s="695"/>
      <c r="BNZ2392" s="696"/>
      <c r="BOA2392" s="696"/>
      <c r="BOB2392" s="697"/>
      <c r="BOC2392" s="697"/>
      <c r="BOD2392" s="473"/>
      <c r="BOE2392" s="470"/>
      <c r="BOF2392" s="470"/>
      <c r="BOG2392" s="470"/>
      <c r="BOH2392" s="677"/>
      <c r="BOI2392" s="470"/>
      <c r="BOJ2392" s="467"/>
      <c r="BOK2392" s="559"/>
      <c r="BOL2392" s="467"/>
      <c r="BOM2392" s="467"/>
      <c r="BON2392" s="467"/>
      <c r="BOO2392" s="467"/>
      <c r="BOP2392" s="467"/>
      <c r="BOQ2392" s="467"/>
      <c r="BOR2392" s="467"/>
      <c r="BOS2392" s="467"/>
      <c r="BOT2392" s="467"/>
      <c r="BOU2392" s="467"/>
      <c r="BOV2392" s="467"/>
      <c r="BOW2392" s="467"/>
      <c r="BOX2392" s="467"/>
      <c r="BOY2392" s="467"/>
      <c r="BOZ2392" s="467"/>
      <c r="BPA2392" s="467"/>
      <c r="BPB2392" s="467"/>
      <c r="BPC2392" s="467"/>
      <c r="BPD2392" s="467"/>
      <c r="BPE2392" s="467"/>
      <c r="BPF2392" s="467"/>
      <c r="BPG2392" s="467"/>
      <c r="BPH2392" s="1055"/>
      <c r="BPI2392" s="695"/>
      <c r="BPJ2392" s="696"/>
      <c r="BPK2392" s="696"/>
      <c r="BPL2392" s="697"/>
      <c r="BPM2392" s="697"/>
      <c r="BPN2392" s="473"/>
      <c r="BPO2392" s="470"/>
      <c r="BPP2392" s="470"/>
      <c r="BPQ2392" s="470"/>
      <c r="BPR2392" s="677"/>
      <c r="BPS2392" s="470"/>
      <c r="BPT2392" s="467"/>
      <c r="BPU2392" s="559"/>
      <c r="BPV2392" s="467"/>
      <c r="BPW2392" s="467"/>
      <c r="BPX2392" s="467"/>
      <c r="BPY2392" s="467"/>
      <c r="BPZ2392" s="467"/>
      <c r="BQA2392" s="467"/>
      <c r="BQB2392" s="467"/>
      <c r="BQC2392" s="467"/>
      <c r="BQD2392" s="467"/>
      <c r="BQE2392" s="467"/>
      <c r="BQF2392" s="467"/>
      <c r="BQG2392" s="467"/>
      <c r="BQH2392" s="467"/>
      <c r="BQI2392" s="467"/>
      <c r="BQJ2392" s="467"/>
      <c r="BQK2392" s="467"/>
      <c r="BQL2392" s="467"/>
      <c r="BQM2392" s="467"/>
      <c r="BQN2392" s="467"/>
      <c r="BQO2392" s="467"/>
      <c r="BQP2392" s="467"/>
      <c r="BQQ2392" s="467"/>
      <c r="BQR2392" s="1055"/>
      <c r="BQS2392" s="695"/>
      <c r="BQT2392" s="696"/>
      <c r="BQU2392" s="696"/>
      <c r="BQV2392" s="697"/>
      <c r="BQW2392" s="697"/>
      <c r="BQX2392" s="473"/>
      <c r="BQY2392" s="470"/>
      <c r="BQZ2392" s="470"/>
      <c r="BRA2392" s="470"/>
      <c r="BRB2392" s="677"/>
      <c r="BRC2392" s="470"/>
      <c r="BRD2392" s="467"/>
      <c r="BRE2392" s="559"/>
      <c r="BRF2392" s="467"/>
      <c r="BRG2392" s="467"/>
      <c r="BRH2392" s="467"/>
      <c r="BRI2392" s="467"/>
      <c r="BRJ2392" s="467"/>
      <c r="BRK2392" s="467"/>
      <c r="BRL2392" s="467"/>
      <c r="BRM2392" s="467"/>
      <c r="BRN2392" s="467"/>
      <c r="BRO2392" s="467"/>
      <c r="BRP2392" s="467"/>
      <c r="BRQ2392" s="467"/>
      <c r="BRR2392" s="467"/>
      <c r="BRS2392" s="467"/>
      <c r="BRT2392" s="467"/>
      <c r="BRU2392" s="467"/>
      <c r="BRV2392" s="467"/>
      <c r="BRW2392" s="467"/>
      <c r="BRX2392" s="467"/>
      <c r="BRY2392" s="467"/>
      <c r="BRZ2392" s="467"/>
      <c r="BSA2392" s="467"/>
      <c r="BSB2392" s="1055"/>
      <c r="BSC2392" s="695"/>
      <c r="BSD2392" s="696"/>
      <c r="BSE2392" s="696"/>
      <c r="BSF2392" s="697"/>
      <c r="BSG2392" s="697"/>
      <c r="BSH2392" s="473"/>
      <c r="BSI2392" s="470"/>
      <c r="BSJ2392" s="470"/>
      <c r="BSK2392" s="470"/>
      <c r="BSL2392" s="677"/>
      <c r="BSM2392" s="470"/>
      <c r="BSN2392" s="467"/>
      <c r="BSO2392" s="559"/>
      <c r="BSP2392" s="467"/>
      <c r="BSQ2392" s="467"/>
      <c r="BSR2392" s="467"/>
      <c r="BSS2392" s="467"/>
      <c r="BST2392" s="467"/>
      <c r="BSU2392" s="467"/>
      <c r="BSV2392" s="467"/>
      <c r="BSW2392" s="467"/>
      <c r="BSX2392" s="467"/>
      <c r="BSY2392" s="467"/>
      <c r="BSZ2392" s="467"/>
      <c r="BTA2392" s="467"/>
      <c r="BTB2392" s="467"/>
      <c r="BTC2392" s="467"/>
      <c r="BTD2392" s="467"/>
      <c r="BTE2392" s="467"/>
      <c r="BTF2392" s="467"/>
      <c r="BTG2392" s="467"/>
      <c r="BTH2392" s="467"/>
      <c r="BTI2392" s="467"/>
      <c r="BTJ2392" s="467"/>
      <c r="BTK2392" s="467"/>
      <c r="BTL2392" s="1055"/>
      <c r="BTM2392" s="695"/>
      <c r="BTN2392" s="696"/>
      <c r="BTO2392" s="696"/>
      <c r="BTP2392" s="697"/>
      <c r="BTQ2392" s="697"/>
      <c r="BTR2392" s="473"/>
      <c r="BTS2392" s="470"/>
      <c r="BTT2392" s="470"/>
      <c r="BTU2392" s="470"/>
      <c r="BTV2392" s="677"/>
      <c r="BTW2392" s="470"/>
      <c r="BTX2392" s="467"/>
      <c r="BTY2392" s="559"/>
      <c r="BTZ2392" s="467"/>
      <c r="BUA2392" s="467"/>
      <c r="BUB2392" s="467"/>
      <c r="BUC2392" s="467"/>
      <c r="BUD2392" s="467"/>
      <c r="BUE2392" s="467"/>
      <c r="BUF2392" s="467"/>
      <c r="BUG2392" s="467"/>
      <c r="BUH2392" s="467"/>
      <c r="BUI2392" s="467"/>
      <c r="BUJ2392" s="467"/>
      <c r="BUK2392" s="467"/>
      <c r="BUL2392" s="467"/>
      <c r="BUM2392" s="467"/>
      <c r="BUN2392" s="467"/>
      <c r="BUO2392" s="467"/>
      <c r="BUP2392" s="467"/>
      <c r="BUQ2392" s="467"/>
      <c r="BUR2392" s="467"/>
      <c r="BUS2392" s="467"/>
      <c r="BUT2392" s="467"/>
      <c r="BUU2392" s="467"/>
      <c r="BUV2392" s="1055"/>
      <c r="BUW2392" s="695"/>
      <c r="BUX2392" s="696"/>
      <c r="BUY2392" s="696"/>
      <c r="BUZ2392" s="697"/>
      <c r="BVA2392" s="697"/>
      <c r="BVB2392" s="473"/>
      <c r="BVC2392" s="470"/>
      <c r="BVD2392" s="470"/>
      <c r="BVE2392" s="470"/>
      <c r="BVF2392" s="677"/>
      <c r="BVG2392" s="470"/>
      <c r="BVH2392" s="467"/>
      <c r="BVI2392" s="559"/>
      <c r="BVJ2392" s="467"/>
      <c r="BVK2392" s="467"/>
      <c r="BVL2392" s="467"/>
      <c r="BVM2392" s="467"/>
      <c r="BVN2392" s="467"/>
      <c r="BVO2392" s="467"/>
      <c r="BVP2392" s="467"/>
      <c r="BVQ2392" s="467"/>
      <c r="BVR2392" s="467"/>
      <c r="BVS2392" s="467"/>
      <c r="BVT2392" s="467"/>
      <c r="BVU2392" s="467"/>
      <c r="BVV2392" s="467"/>
      <c r="BVW2392" s="467"/>
      <c r="BVX2392" s="467"/>
      <c r="BVY2392" s="467"/>
      <c r="BVZ2392" s="467"/>
      <c r="BWA2392" s="467"/>
      <c r="BWB2392" s="467"/>
      <c r="BWC2392" s="467"/>
      <c r="BWD2392" s="467"/>
      <c r="BWE2392" s="467"/>
      <c r="BWF2392" s="1055"/>
      <c r="BWG2392" s="695"/>
      <c r="BWH2392" s="696"/>
      <c r="BWI2392" s="696"/>
      <c r="BWJ2392" s="697"/>
      <c r="BWK2392" s="697"/>
      <c r="BWL2392" s="473"/>
      <c r="BWM2392" s="470"/>
      <c r="BWN2392" s="470"/>
      <c r="BWO2392" s="470"/>
      <c r="BWP2392" s="677"/>
      <c r="BWQ2392" s="470"/>
      <c r="BWR2392" s="467"/>
      <c r="BWS2392" s="559"/>
      <c r="BWT2392" s="467"/>
      <c r="BWU2392" s="467"/>
      <c r="BWV2392" s="467"/>
      <c r="BWW2392" s="467"/>
      <c r="BWX2392" s="467"/>
      <c r="BWY2392" s="467"/>
      <c r="BWZ2392" s="467"/>
      <c r="BXA2392" s="467"/>
      <c r="BXB2392" s="467"/>
      <c r="BXC2392" s="467"/>
      <c r="BXD2392" s="467"/>
      <c r="BXE2392" s="467"/>
      <c r="BXF2392" s="467"/>
      <c r="BXG2392" s="467"/>
      <c r="BXH2392" s="467"/>
      <c r="BXI2392" s="467"/>
      <c r="BXJ2392" s="467"/>
      <c r="BXK2392" s="467"/>
      <c r="BXL2392" s="467"/>
      <c r="BXM2392" s="467"/>
      <c r="BXN2392" s="467"/>
      <c r="BXO2392" s="467"/>
      <c r="BXP2392" s="1055"/>
      <c r="BXQ2392" s="695"/>
      <c r="BXR2392" s="696"/>
      <c r="BXS2392" s="696"/>
      <c r="BXT2392" s="697"/>
      <c r="BXU2392" s="697"/>
      <c r="BXV2392" s="473"/>
      <c r="BXW2392" s="470"/>
      <c r="BXX2392" s="470"/>
      <c r="BXY2392" s="470"/>
      <c r="BXZ2392" s="677"/>
      <c r="BYA2392" s="470"/>
      <c r="BYB2392" s="467"/>
      <c r="BYC2392" s="559"/>
      <c r="BYD2392" s="467"/>
      <c r="BYE2392" s="467"/>
      <c r="BYF2392" s="467"/>
      <c r="BYG2392" s="467"/>
      <c r="BYH2392" s="467"/>
      <c r="BYI2392" s="467"/>
      <c r="BYJ2392" s="467"/>
      <c r="BYK2392" s="467"/>
      <c r="BYL2392" s="467"/>
      <c r="BYM2392" s="467"/>
      <c r="BYN2392" s="467"/>
      <c r="BYO2392" s="467"/>
      <c r="BYP2392" s="467"/>
      <c r="BYQ2392" s="467"/>
      <c r="BYR2392" s="467"/>
      <c r="BYS2392" s="467"/>
      <c r="BYT2392" s="467"/>
      <c r="BYU2392" s="467"/>
      <c r="BYV2392" s="467"/>
      <c r="BYW2392" s="467"/>
      <c r="BYX2392" s="467"/>
      <c r="BYY2392" s="467"/>
      <c r="BYZ2392" s="1055"/>
      <c r="BZA2392" s="695"/>
      <c r="BZB2392" s="696"/>
      <c r="BZC2392" s="696"/>
      <c r="BZD2392" s="697"/>
      <c r="BZE2392" s="697"/>
      <c r="BZF2392" s="473"/>
      <c r="BZG2392" s="470"/>
      <c r="BZH2392" s="470"/>
      <c r="BZI2392" s="470"/>
      <c r="BZJ2392" s="677"/>
      <c r="BZK2392" s="470"/>
      <c r="BZL2392" s="467"/>
      <c r="BZM2392" s="559"/>
      <c r="BZN2392" s="467"/>
      <c r="BZO2392" s="467"/>
      <c r="BZP2392" s="467"/>
      <c r="BZQ2392" s="467"/>
      <c r="BZR2392" s="467"/>
      <c r="BZS2392" s="467"/>
      <c r="BZT2392" s="467"/>
      <c r="BZU2392" s="467"/>
      <c r="BZV2392" s="467"/>
      <c r="BZW2392" s="467"/>
      <c r="BZX2392" s="467"/>
      <c r="BZY2392" s="467"/>
      <c r="BZZ2392" s="467"/>
      <c r="CAA2392" s="467"/>
      <c r="CAB2392" s="467"/>
      <c r="CAC2392" s="467"/>
      <c r="CAD2392" s="467"/>
      <c r="CAE2392" s="467"/>
      <c r="CAF2392" s="467"/>
      <c r="CAG2392" s="467"/>
      <c r="CAH2392" s="467"/>
      <c r="CAI2392" s="467"/>
      <c r="CAJ2392" s="1055"/>
      <c r="CAK2392" s="695"/>
      <c r="CAL2392" s="696"/>
      <c r="CAM2392" s="696"/>
      <c r="CAN2392" s="697"/>
      <c r="CAO2392" s="697"/>
      <c r="CAP2392" s="473"/>
      <c r="CAQ2392" s="470"/>
      <c r="CAR2392" s="470"/>
      <c r="CAS2392" s="470"/>
      <c r="CAT2392" s="677"/>
      <c r="CAU2392" s="470"/>
      <c r="CAV2392" s="467"/>
      <c r="CAW2392" s="559"/>
      <c r="CAX2392" s="467"/>
      <c r="CAY2392" s="467"/>
      <c r="CAZ2392" s="467"/>
      <c r="CBA2392" s="467"/>
      <c r="CBB2392" s="467"/>
      <c r="CBC2392" s="467"/>
      <c r="CBD2392" s="467"/>
      <c r="CBE2392" s="467"/>
      <c r="CBF2392" s="467"/>
      <c r="CBG2392" s="467"/>
      <c r="CBH2392" s="467"/>
      <c r="CBI2392" s="467"/>
      <c r="CBJ2392" s="467"/>
      <c r="CBK2392" s="467"/>
      <c r="CBL2392" s="467"/>
      <c r="CBM2392" s="467"/>
      <c r="CBN2392" s="467"/>
      <c r="CBO2392" s="467"/>
      <c r="CBP2392" s="467"/>
      <c r="CBQ2392" s="467"/>
      <c r="CBR2392" s="467"/>
      <c r="CBS2392" s="467"/>
      <c r="CBT2392" s="1055"/>
      <c r="CBU2392" s="695"/>
      <c r="CBV2392" s="696"/>
      <c r="CBW2392" s="696"/>
      <c r="CBX2392" s="697"/>
      <c r="CBY2392" s="697"/>
      <c r="CBZ2392" s="473"/>
      <c r="CCA2392" s="470"/>
      <c r="CCB2392" s="470"/>
      <c r="CCC2392" s="470"/>
      <c r="CCD2392" s="677"/>
      <c r="CCE2392" s="470"/>
      <c r="CCF2392" s="467"/>
      <c r="CCG2392" s="559"/>
      <c r="CCH2392" s="467"/>
      <c r="CCI2392" s="467"/>
      <c r="CCJ2392" s="467"/>
      <c r="CCK2392" s="467"/>
      <c r="CCL2392" s="467"/>
      <c r="CCM2392" s="467"/>
      <c r="CCN2392" s="467"/>
      <c r="CCO2392" s="467"/>
      <c r="CCP2392" s="467"/>
      <c r="CCQ2392" s="467"/>
      <c r="CCR2392" s="467"/>
      <c r="CCS2392" s="467"/>
      <c r="CCT2392" s="467"/>
      <c r="CCU2392" s="467"/>
      <c r="CCV2392" s="467"/>
      <c r="CCW2392" s="467"/>
      <c r="CCX2392" s="467"/>
      <c r="CCY2392" s="467"/>
      <c r="CCZ2392" s="467"/>
      <c r="CDA2392" s="467"/>
      <c r="CDB2392" s="467"/>
      <c r="CDC2392" s="467"/>
      <c r="CDD2392" s="1055"/>
      <c r="CDE2392" s="695"/>
      <c r="CDF2392" s="696"/>
      <c r="CDG2392" s="696"/>
      <c r="CDH2392" s="697"/>
      <c r="CDI2392" s="697"/>
      <c r="CDJ2392" s="473"/>
      <c r="CDK2392" s="470"/>
      <c r="CDL2392" s="470"/>
      <c r="CDM2392" s="470"/>
      <c r="CDN2392" s="677"/>
      <c r="CDO2392" s="470"/>
      <c r="CDP2392" s="467"/>
      <c r="CDQ2392" s="559"/>
      <c r="CDR2392" s="467"/>
      <c r="CDS2392" s="467"/>
      <c r="CDT2392" s="467"/>
      <c r="CDU2392" s="467"/>
      <c r="CDV2392" s="467"/>
      <c r="CDW2392" s="467"/>
      <c r="CDX2392" s="467"/>
      <c r="CDY2392" s="467"/>
      <c r="CDZ2392" s="467"/>
      <c r="CEA2392" s="467"/>
      <c r="CEB2392" s="467"/>
      <c r="CEC2392" s="467"/>
      <c r="CED2392" s="467"/>
      <c r="CEE2392" s="467"/>
      <c r="CEF2392" s="467"/>
      <c r="CEG2392" s="467"/>
      <c r="CEH2392" s="467"/>
      <c r="CEI2392" s="467"/>
      <c r="CEJ2392" s="467"/>
      <c r="CEK2392" s="467"/>
      <c r="CEL2392" s="467"/>
      <c r="CEM2392" s="467"/>
      <c r="CEN2392" s="1055"/>
      <c r="CEO2392" s="695"/>
      <c r="CEP2392" s="696"/>
      <c r="CEQ2392" s="696"/>
      <c r="CER2392" s="697"/>
      <c r="CES2392" s="697"/>
      <c r="CET2392" s="473"/>
      <c r="CEU2392" s="470"/>
      <c r="CEV2392" s="470"/>
      <c r="CEW2392" s="470"/>
      <c r="CEX2392" s="677"/>
      <c r="CEY2392" s="470"/>
      <c r="CEZ2392" s="467"/>
      <c r="CFA2392" s="559"/>
      <c r="CFB2392" s="467"/>
      <c r="CFC2392" s="467"/>
      <c r="CFD2392" s="467"/>
      <c r="CFE2392" s="467"/>
      <c r="CFF2392" s="467"/>
      <c r="CFG2392" s="467"/>
      <c r="CFH2392" s="467"/>
      <c r="CFI2392" s="467"/>
      <c r="CFJ2392" s="467"/>
      <c r="CFK2392" s="467"/>
      <c r="CFL2392" s="467"/>
      <c r="CFM2392" s="467"/>
      <c r="CFN2392" s="467"/>
      <c r="CFO2392" s="467"/>
      <c r="CFP2392" s="467"/>
      <c r="CFQ2392" s="467"/>
      <c r="CFR2392" s="467"/>
      <c r="CFS2392" s="467"/>
      <c r="CFT2392" s="467"/>
      <c r="CFU2392" s="467"/>
      <c r="CFV2392" s="467"/>
      <c r="CFW2392" s="467"/>
      <c r="CFX2392" s="1055"/>
      <c r="CFY2392" s="695"/>
      <c r="CFZ2392" s="696"/>
      <c r="CGA2392" s="696"/>
      <c r="CGB2392" s="697"/>
      <c r="CGC2392" s="697"/>
      <c r="CGD2392" s="473"/>
      <c r="CGE2392" s="470"/>
      <c r="CGF2392" s="470"/>
      <c r="CGG2392" s="470"/>
      <c r="CGH2392" s="677"/>
      <c r="CGI2392" s="470"/>
      <c r="CGJ2392" s="467"/>
      <c r="CGK2392" s="559"/>
      <c r="CGL2392" s="467"/>
      <c r="CGM2392" s="467"/>
      <c r="CGN2392" s="467"/>
      <c r="CGO2392" s="467"/>
      <c r="CGP2392" s="467"/>
      <c r="CGQ2392" s="467"/>
      <c r="CGR2392" s="467"/>
      <c r="CGS2392" s="467"/>
      <c r="CGT2392" s="467"/>
      <c r="CGU2392" s="467"/>
      <c r="CGV2392" s="467"/>
      <c r="CGW2392" s="467"/>
      <c r="CGX2392" s="467"/>
      <c r="CGY2392" s="467"/>
      <c r="CGZ2392" s="467"/>
      <c r="CHA2392" s="467"/>
      <c r="CHB2392" s="467"/>
      <c r="CHC2392" s="467"/>
      <c r="CHD2392" s="467"/>
      <c r="CHE2392" s="467"/>
      <c r="CHF2392" s="467"/>
      <c r="CHG2392" s="467"/>
      <c r="CHH2392" s="1055"/>
      <c r="CHI2392" s="695"/>
      <c r="CHJ2392" s="696"/>
      <c r="CHK2392" s="696"/>
      <c r="CHL2392" s="697"/>
      <c r="CHM2392" s="697"/>
      <c r="CHN2392" s="473"/>
      <c r="CHO2392" s="470"/>
      <c r="CHP2392" s="470"/>
      <c r="CHQ2392" s="470"/>
      <c r="CHR2392" s="677"/>
      <c r="CHS2392" s="470"/>
      <c r="CHT2392" s="467"/>
      <c r="CHU2392" s="559"/>
      <c r="CHV2392" s="467"/>
      <c r="CHW2392" s="467"/>
      <c r="CHX2392" s="467"/>
      <c r="CHY2392" s="467"/>
      <c r="CHZ2392" s="467"/>
      <c r="CIA2392" s="467"/>
      <c r="CIB2392" s="467"/>
      <c r="CIC2392" s="467"/>
      <c r="CID2392" s="467"/>
      <c r="CIE2392" s="467"/>
      <c r="CIF2392" s="467"/>
      <c r="CIG2392" s="467"/>
      <c r="CIH2392" s="467"/>
      <c r="CII2392" s="467"/>
      <c r="CIJ2392" s="467"/>
      <c r="CIK2392" s="467"/>
      <c r="CIL2392" s="467"/>
      <c r="CIM2392" s="467"/>
      <c r="CIN2392" s="467"/>
      <c r="CIO2392" s="467"/>
      <c r="CIP2392" s="467"/>
      <c r="CIQ2392" s="467"/>
      <c r="CIR2392" s="1055"/>
      <c r="CIS2392" s="695"/>
      <c r="CIT2392" s="696"/>
      <c r="CIU2392" s="696"/>
      <c r="CIV2392" s="697"/>
      <c r="CIW2392" s="697"/>
      <c r="CIX2392" s="473"/>
      <c r="CIY2392" s="470"/>
      <c r="CIZ2392" s="470"/>
      <c r="CJA2392" s="470"/>
      <c r="CJB2392" s="677"/>
      <c r="CJC2392" s="470"/>
      <c r="CJD2392" s="467"/>
      <c r="CJE2392" s="559"/>
      <c r="CJF2392" s="467"/>
      <c r="CJG2392" s="467"/>
      <c r="CJH2392" s="467"/>
      <c r="CJI2392" s="467"/>
      <c r="CJJ2392" s="467"/>
      <c r="CJK2392" s="467"/>
      <c r="CJL2392" s="467"/>
      <c r="CJM2392" s="467"/>
      <c r="CJN2392" s="467"/>
      <c r="CJO2392" s="467"/>
      <c r="CJP2392" s="467"/>
      <c r="CJQ2392" s="467"/>
      <c r="CJR2392" s="467"/>
      <c r="CJS2392" s="467"/>
      <c r="CJT2392" s="467"/>
      <c r="CJU2392" s="467"/>
      <c r="CJV2392" s="467"/>
      <c r="CJW2392" s="467"/>
      <c r="CJX2392" s="467"/>
      <c r="CJY2392" s="467"/>
      <c r="CJZ2392" s="467"/>
      <c r="CKA2392" s="467"/>
      <c r="CKB2392" s="1055"/>
      <c r="CKC2392" s="695"/>
      <c r="CKD2392" s="696"/>
      <c r="CKE2392" s="696"/>
      <c r="CKF2392" s="697"/>
      <c r="CKG2392" s="697"/>
      <c r="CKH2392" s="473"/>
      <c r="CKI2392" s="470"/>
      <c r="CKJ2392" s="470"/>
      <c r="CKK2392" s="470"/>
      <c r="CKL2392" s="677"/>
      <c r="CKM2392" s="470"/>
      <c r="CKN2392" s="467"/>
      <c r="CKO2392" s="559"/>
      <c r="CKP2392" s="467"/>
      <c r="CKQ2392" s="467"/>
      <c r="CKR2392" s="467"/>
      <c r="CKS2392" s="467"/>
      <c r="CKT2392" s="467"/>
      <c r="CKU2392" s="467"/>
      <c r="CKV2392" s="467"/>
      <c r="CKW2392" s="467"/>
      <c r="CKX2392" s="467"/>
      <c r="CKY2392" s="467"/>
      <c r="CKZ2392" s="467"/>
      <c r="CLA2392" s="467"/>
      <c r="CLB2392" s="467"/>
      <c r="CLC2392" s="467"/>
      <c r="CLD2392" s="467"/>
      <c r="CLE2392" s="467"/>
      <c r="CLF2392" s="467"/>
      <c r="CLG2392" s="467"/>
      <c r="CLH2392" s="467"/>
      <c r="CLI2392" s="467"/>
      <c r="CLJ2392" s="467"/>
      <c r="CLK2392" s="467"/>
      <c r="CLL2392" s="1055"/>
      <c r="CLM2392" s="695"/>
      <c r="CLN2392" s="696"/>
      <c r="CLO2392" s="696"/>
      <c r="CLP2392" s="697"/>
      <c r="CLQ2392" s="697"/>
      <c r="CLR2392" s="473"/>
      <c r="CLS2392" s="470"/>
      <c r="CLT2392" s="470"/>
      <c r="CLU2392" s="470"/>
      <c r="CLV2392" s="677"/>
      <c r="CLW2392" s="470"/>
      <c r="CLX2392" s="467"/>
      <c r="CLY2392" s="559"/>
      <c r="CLZ2392" s="467"/>
      <c r="CMA2392" s="467"/>
      <c r="CMB2392" s="467"/>
      <c r="CMC2392" s="467"/>
      <c r="CMD2392" s="467"/>
      <c r="CME2392" s="467"/>
      <c r="CMF2392" s="467"/>
      <c r="CMG2392" s="467"/>
      <c r="CMH2392" s="467"/>
      <c r="CMI2392" s="467"/>
      <c r="CMJ2392" s="467"/>
      <c r="CMK2392" s="467"/>
      <c r="CML2392" s="467"/>
      <c r="CMM2392" s="467"/>
      <c r="CMN2392" s="467"/>
      <c r="CMO2392" s="467"/>
      <c r="CMP2392" s="467"/>
      <c r="CMQ2392" s="467"/>
      <c r="CMR2392" s="467"/>
      <c r="CMS2392" s="467"/>
      <c r="CMT2392" s="467"/>
      <c r="CMU2392" s="467"/>
      <c r="CMV2392" s="1055"/>
      <c r="CMW2392" s="695"/>
      <c r="CMX2392" s="696"/>
      <c r="CMY2392" s="696"/>
      <c r="CMZ2392" s="697"/>
      <c r="CNA2392" s="697"/>
      <c r="CNB2392" s="473"/>
      <c r="CNC2392" s="470"/>
      <c r="CND2392" s="470"/>
      <c r="CNE2392" s="470"/>
      <c r="CNF2392" s="677"/>
      <c r="CNG2392" s="470"/>
      <c r="CNH2392" s="467"/>
      <c r="CNI2392" s="559"/>
      <c r="CNJ2392" s="467"/>
      <c r="CNK2392" s="467"/>
      <c r="CNL2392" s="467"/>
      <c r="CNM2392" s="467"/>
      <c r="CNN2392" s="467"/>
      <c r="CNO2392" s="467"/>
      <c r="CNP2392" s="467"/>
      <c r="CNQ2392" s="467"/>
      <c r="CNR2392" s="467"/>
      <c r="CNS2392" s="467"/>
      <c r="CNT2392" s="467"/>
      <c r="CNU2392" s="467"/>
      <c r="CNV2392" s="467"/>
      <c r="CNW2392" s="467"/>
      <c r="CNX2392" s="467"/>
      <c r="CNY2392" s="467"/>
      <c r="CNZ2392" s="467"/>
      <c r="COA2392" s="467"/>
      <c r="COB2392" s="467"/>
      <c r="COC2392" s="467"/>
      <c r="COD2392" s="467"/>
      <c r="COE2392" s="467"/>
      <c r="COF2392" s="1055"/>
      <c r="COG2392" s="695"/>
      <c r="COH2392" s="696"/>
      <c r="COI2392" s="696"/>
      <c r="COJ2392" s="697"/>
      <c r="COK2392" s="697"/>
      <c r="COL2392" s="473"/>
      <c r="COM2392" s="470"/>
      <c r="CON2392" s="470"/>
      <c r="COO2392" s="470"/>
      <c r="COP2392" s="677"/>
      <c r="COQ2392" s="470"/>
      <c r="COR2392" s="467"/>
      <c r="COS2392" s="559"/>
      <c r="COT2392" s="467"/>
      <c r="COU2392" s="467"/>
      <c r="COV2392" s="467"/>
      <c r="COW2392" s="467"/>
      <c r="COX2392" s="467"/>
      <c r="COY2392" s="467"/>
      <c r="COZ2392" s="467"/>
      <c r="CPA2392" s="467"/>
      <c r="CPB2392" s="467"/>
      <c r="CPC2392" s="467"/>
      <c r="CPD2392" s="467"/>
      <c r="CPE2392" s="467"/>
      <c r="CPF2392" s="467"/>
      <c r="CPG2392" s="467"/>
      <c r="CPH2392" s="467"/>
      <c r="CPI2392" s="467"/>
      <c r="CPJ2392" s="467"/>
      <c r="CPK2392" s="467"/>
      <c r="CPL2392" s="467"/>
      <c r="CPM2392" s="467"/>
      <c r="CPN2392" s="467"/>
      <c r="CPO2392" s="467"/>
      <c r="CPP2392" s="1055"/>
      <c r="CPQ2392" s="695"/>
      <c r="CPR2392" s="696"/>
      <c r="CPS2392" s="696"/>
      <c r="CPT2392" s="697"/>
      <c r="CPU2392" s="697"/>
      <c r="CPV2392" s="473"/>
      <c r="CPW2392" s="470"/>
      <c r="CPX2392" s="470"/>
      <c r="CPY2392" s="470"/>
      <c r="CPZ2392" s="677"/>
      <c r="CQA2392" s="470"/>
      <c r="CQB2392" s="467"/>
      <c r="CQC2392" s="559"/>
      <c r="CQD2392" s="467"/>
      <c r="CQE2392" s="467"/>
      <c r="CQF2392" s="467"/>
      <c r="CQG2392" s="467"/>
      <c r="CQH2392" s="467"/>
      <c r="CQI2392" s="467"/>
      <c r="CQJ2392" s="467"/>
      <c r="CQK2392" s="467"/>
      <c r="CQL2392" s="467"/>
      <c r="CQM2392" s="467"/>
      <c r="CQN2392" s="467"/>
      <c r="CQO2392" s="467"/>
      <c r="CQP2392" s="467"/>
      <c r="CQQ2392" s="467"/>
      <c r="CQR2392" s="467"/>
      <c r="CQS2392" s="467"/>
      <c r="CQT2392" s="467"/>
      <c r="CQU2392" s="467"/>
      <c r="CQV2392" s="467"/>
      <c r="CQW2392" s="467"/>
      <c r="CQX2392" s="467"/>
      <c r="CQY2392" s="467"/>
      <c r="CQZ2392" s="1055"/>
      <c r="CRA2392" s="695"/>
      <c r="CRB2392" s="696"/>
      <c r="CRC2392" s="696"/>
      <c r="CRD2392" s="697"/>
      <c r="CRE2392" s="697"/>
      <c r="CRF2392" s="473"/>
      <c r="CRG2392" s="470"/>
      <c r="CRH2392" s="470"/>
      <c r="CRI2392" s="470"/>
      <c r="CRJ2392" s="677"/>
      <c r="CRK2392" s="470"/>
      <c r="CRL2392" s="467"/>
      <c r="CRM2392" s="559"/>
      <c r="CRN2392" s="467"/>
      <c r="CRO2392" s="467"/>
      <c r="CRP2392" s="467"/>
      <c r="CRQ2392" s="467"/>
      <c r="CRR2392" s="467"/>
      <c r="CRS2392" s="467"/>
      <c r="CRT2392" s="467"/>
      <c r="CRU2392" s="467"/>
      <c r="CRV2392" s="467"/>
      <c r="CRW2392" s="467"/>
      <c r="CRX2392" s="467"/>
      <c r="CRY2392" s="467"/>
      <c r="CRZ2392" s="467"/>
      <c r="CSA2392" s="467"/>
      <c r="CSB2392" s="467"/>
      <c r="CSC2392" s="467"/>
      <c r="CSD2392" s="467"/>
      <c r="CSE2392" s="467"/>
      <c r="CSF2392" s="467"/>
      <c r="CSG2392" s="467"/>
      <c r="CSH2392" s="467"/>
      <c r="CSI2392" s="467"/>
      <c r="CSJ2392" s="1055"/>
      <c r="CSK2392" s="695"/>
      <c r="CSL2392" s="696"/>
      <c r="CSM2392" s="696"/>
      <c r="CSN2392" s="697"/>
      <c r="CSO2392" s="697"/>
      <c r="CSP2392" s="473"/>
      <c r="CSQ2392" s="470"/>
      <c r="CSR2392" s="470"/>
      <c r="CSS2392" s="470"/>
      <c r="CST2392" s="677"/>
      <c r="CSU2392" s="470"/>
      <c r="CSV2392" s="467"/>
      <c r="CSW2392" s="559"/>
      <c r="CSX2392" s="467"/>
      <c r="CSY2392" s="467"/>
      <c r="CSZ2392" s="467"/>
      <c r="CTA2392" s="467"/>
      <c r="CTB2392" s="467"/>
      <c r="CTC2392" s="467"/>
      <c r="CTD2392" s="467"/>
      <c r="CTE2392" s="467"/>
      <c r="CTF2392" s="467"/>
      <c r="CTG2392" s="467"/>
      <c r="CTH2392" s="467"/>
      <c r="CTI2392" s="467"/>
      <c r="CTJ2392" s="467"/>
      <c r="CTK2392" s="467"/>
      <c r="CTL2392" s="467"/>
      <c r="CTM2392" s="467"/>
      <c r="CTN2392" s="467"/>
      <c r="CTO2392" s="467"/>
      <c r="CTP2392" s="467"/>
      <c r="CTQ2392" s="467"/>
      <c r="CTR2392" s="467"/>
      <c r="CTS2392" s="467"/>
      <c r="CTT2392" s="1055"/>
      <c r="CTU2392" s="695"/>
      <c r="CTV2392" s="696"/>
      <c r="CTW2392" s="696"/>
      <c r="CTX2392" s="697"/>
      <c r="CTY2392" s="697"/>
      <c r="CTZ2392" s="473"/>
      <c r="CUA2392" s="470"/>
      <c r="CUB2392" s="470"/>
      <c r="CUC2392" s="470"/>
      <c r="CUD2392" s="677"/>
      <c r="CUE2392" s="470"/>
      <c r="CUF2392" s="467"/>
      <c r="CUG2392" s="559"/>
      <c r="CUH2392" s="467"/>
      <c r="CUI2392" s="467"/>
      <c r="CUJ2392" s="467"/>
      <c r="CUK2392" s="467"/>
      <c r="CUL2392" s="467"/>
      <c r="CUM2392" s="467"/>
      <c r="CUN2392" s="467"/>
      <c r="CUO2392" s="467"/>
      <c r="CUP2392" s="467"/>
      <c r="CUQ2392" s="467"/>
      <c r="CUR2392" s="467"/>
      <c r="CUS2392" s="467"/>
      <c r="CUT2392" s="467"/>
      <c r="CUU2392" s="467"/>
      <c r="CUV2392" s="467"/>
      <c r="CUW2392" s="467"/>
      <c r="CUX2392" s="467"/>
      <c r="CUY2392" s="467"/>
      <c r="CUZ2392" s="467"/>
      <c r="CVA2392" s="467"/>
      <c r="CVB2392" s="467"/>
      <c r="CVC2392" s="467"/>
      <c r="CVD2392" s="1055"/>
      <c r="CVE2392" s="695"/>
      <c r="CVF2392" s="696"/>
      <c r="CVG2392" s="696"/>
      <c r="CVH2392" s="697"/>
      <c r="CVI2392" s="697"/>
      <c r="CVJ2392" s="473"/>
      <c r="CVK2392" s="470"/>
      <c r="CVL2392" s="470"/>
      <c r="CVM2392" s="470"/>
      <c r="CVN2392" s="677"/>
      <c r="CVO2392" s="470"/>
      <c r="CVP2392" s="467"/>
      <c r="CVQ2392" s="559"/>
      <c r="CVR2392" s="467"/>
      <c r="CVS2392" s="467"/>
      <c r="CVT2392" s="467"/>
      <c r="CVU2392" s="467"/>
      <c r="CVV2392" s="467"/>
      <c r="CVW2392" s="467"/>
      <c r="CVX2392" s="467"/>
      <c r="CVY2392" s="467"/>
      <c r="CVZ2392" s="467"/>
      <c r="CWA2392" s="467"/>
      <c r="CWB2392" s="467"/>
      <c r="CWC2392" s="467"/>
      <c r="CWD2392" s="467"/>
      <c r="CWE2392" s="467"/>
      <c r="CWF2392" s="467"/>
      <c r="CWG2392" s="467"/>
      <c r="CWH2392" s="467"/>
      <c r="CWI2392" s="467"/>
      <c r="CWJ2392" s="467"/>
      <c r="CWK2392" s="467"/>
      <c r="CWL2392" s="467"/>
      <c r="CWM2392" s="467"/>
      <c r="CWN2392" s="1055"/>
      <c r="CWO2392" s="695"/>
      <c r="CWP2392" s="696"/>
      <c r="CWQ2392" s="696"/>
      <c r="CWR2392" s="697"/>
      <c r="CWS2392" s="697"/>
      <c r="CWT2392" s="473"/>
      <c r="CWU2392" s="470"/>
      <c r="CWV2392" s="470"/>
      <c r="CWW2392" s="470"/>
      <c r="CWX2392" s="677"/>
      <c r="CWY2392" s="470"/>
      <c r="CWZ2392" s="467"/>
      <c r="CXA2392" s="559"/>
      <c r="CXB2392" s="467"/>
      <c r="CXC2392" s="467"/>
      <c r="CXD2392" s="467"/>
      <c r="CXE2392" s="467"/>
      <c r="CXF2392" s="467"/>
      <c r="CXG2392" s="467"/>
      <c r="CXH2392" s="467"/>
      <c r="CXI2392" s="467"/>
      <c r="CXJ2392" s="467"/>
      <c r="CXK2392" s="467"/>
      <c r="CXL2392" s="467"/>
      <c r="CXM2392" s="467"/>
      <c r="CXN2392" s="467"/>
      <c r="CXO2392" s="467"/>
      <c r="CXP2392" s="467"/>
      <c r="CXQ2392" s="467"/>
      <c r="CXR2392" s="467"/>
      <c r="CXS2392" s="467"/>
      <c r="CXT2392" s="467"/>
      <c r="CXU2392" s="467"/>
      <c r="CXV2392" s="467"/>
      <c r="CXW2392" s="467"/>
      <c r="CXX2392" s="1055"/>
      <c r="CXY2392" s="695"/>
      <c r="CXZ2392" s="696"/>
      <c r="CYA2392" s="696"/>
      <c r="CYB2392" s="697"/>
      <c r="CYC2392" s="697"/>
      <c r="CYD2392" s="473"/>
      <c r="CYE2392" s="470"/>
      <c r="CYF2392" s="470"/>
      <c r="CYG2392" s="470"/>
      <c r="CYH2392" s="677"/>
      <c r="CYI2392" s="470"/>
      <c r="CYJ2392" s="467"/>
      <c r="CYK2392" s="559"/>
      <c r="CYL2392" s="467"/>
      <c r="CYM2392" s="467"/>
      <c r="CYN2392" s="467"/>
      <c r="CYO2392" s="467"/>
      <c r="CYP2392" s="467"/>
      <c r="CYQ2392" s="467"/>
      <c r="CYR2392" s="467"/>
      <c r="CYS2392" s="467"/>
      <c r="CYT2392" s="467"/>
      <c r="CYU2392" s="467"/>
      <c r="CYV2392" s="467"/>
      <c r="CYW2392" s="467"/>
      <c r="CYX2392" s="467"/>
      <c r="CYY2392" s="467"/>
      <c r="CYZ2392" s="467"/>
      <c r="CZA2392" s="467"/>
      <c r="CZB2392" s="467"/>
      <c r="CZC2392" s="467"/>
      <c r="CZD2392" s="467"/>
      <c r="CZE2392" s="467"/>
      <c r="CZF2392" s="467"/>
      <c r="CZG2392" s="467"/>
      <c r="CZH2392" s="1055"/>
      <c r="CZI2392" s="695"/>
      <c r="CZJ2392" s="696"/>
      <c r="CZK2392" s="696"/>
      <c r="CZL2392" s="697"/>
      <c r="CZM2392" s="697"/>
      <c r="CZN2392" s="473"/>
      <c r="CZO2392" s="470"/>
      <c r="CZP2392" s="470"/>
      <c r="CZQ2392" s="470"/>
      <c r="CZR2392" s="677"/>
      <c r="CZS2392" s="470"/>
      <c r="CZT2392" s="467"/>
      <c r="CZU2392" s="559"/>
      <c r="CZV2392" s="467"/>
      <c r="CZW2392" s="467"/>
      <c r="CZX2392" s="467"/>
      <c r="CZY2392" s="467"/>
      <c r="CZZ2392" s="467"/>
      <c r="DAA2392" s="467"/>
      <c r="DAB2392" s="467"/>
      <c r="DAC2392" s="467"/>
      <c r="DAD2392" s="467"/>
      <c r="DAE2392" s="467"/>
      <c r="DAF2392" s="467"/>
      <c r="DAG2392" s="467"/>
      <c r="DAH2392" s="467"/>
      <c r="DAI2392" s="467"/>
      <c r="DAJ2392" s="467"/>
      <c r="DAK2392" s="467"/>
      <c r="DAL2392" s="467"/>
      <c r="DAM2392" s="467"/>
      <c r="DAN2392" s="467"/>
      <c r="DAO2392" s="467"/>
      <c r="DAP2392" s="467"/>
      <c r="DAQ2392" s="467"/>
      <c r="DAR2392" s="1055"/>
      <c r="DAS2392" s="695"/>
      <c r="DAT2392" s="696"/>
      <c r="DAU2392" s="696"/>
      <c r="DAV2392" s="697"/>
      <c r="DAW2392" s="697"/>
      <c r="DAX2392" s="473"/>
      <c r="DAY2392" s="470"/>
      <c r="DAZ2392" s="470"/>
      <c r="DBA2392" s="470"/>
      <c r="DBB2392" s="677"/>
      <c r="DBC2392" s="470"/>
      <c r="DBD2392" s="467"/>
      <c r="DBE2392" s="559"/>
      <c r="DBF2392" s="467"/>
      <c r="DBG2392" s="467"/>
      <c r="DBH2392" s="467"/>
      <c r="DBI2392" s="467"/>
      <c r="DBJ2392" s="467"/>
      <c r="DBK2392" s="467"/>
      <c r="DBL2392" s="467"/>
      <c r="DBM2392" s="467"/>
      <c r="DBN2392" s="467"/>
      <c r="DBO2392" s="467"/>
      <c r="DBP2392" s="467"/>
      <c r="DBQ2392" s="467"/>
      <c r="DBR2392" s="467"/>
      <c r="DBS2392" s="467"/>
      <c r="DBT2392" s="467"/>
      <c r="DBU2392" s="467"/>
      <c r="DBV2392" s="467"/>
      <c r="DBW2392" s="467"/>
      <c r="DBX2392" s="467"/>
      <c r="DBY2392" s="467"/>
      <c r="DBZ2392" s="467"/>
      <c r="DCA2392" s="467"/>
      <c r="DCB2392" s="1055"/>
      <c r="DCC2392" s="695"/>
      <c r="DCD2392" s="696"/>
      <c r="DCE2392" s="696"/>
      <c r="DCF2392" s="697"/>
      <c r="DCG2392" s="697"/>
      <c r="DCH2392" s="473"/>
      <c r="DCI2392" s="470"/>
      <c r="DCJ2392" s="470"/>
      <c r="DCK2392" s="470"/>
      <c r="DCL2392" s="677"/>
      <c r="DCM2392" s="470"/>
      <c r="DCN2392" s="467"/>
      <c r="DCO2392" s="559"/>
      <c r="DCP2392" s="467"/>
      <c r="DCQ2392" s="467"/>
      <c r="DCR2392" s="467"/>
      <c r="DCS2392" s="467"/>
      <c r="DCT2392" s="467"/>
      <c r="DCU2392" s="467"/>
      <c r="DCV2392" s="467"/>
      <c r="DCW2392" s="467"/>
      <c r="DCX2392" s="467"/>
      <c r="DCY2392" s="467"/>
      <c r="DCZ2392" s="467"/>
      <c r="DDA2392" s="467"/>
      <c r="DDB2392" s="467"/>
      <c r="DDC2392" s="467"/>
      <c r="DDD2392" s="467"/>
      <c r="DDE2392" s="467"/>
      <c r="DDF2392" s="467"/>
      <c r="DDG2392" s="467"/>
      <c r="DDH2392" s="467"/>
      <c r="DDI2392" s="467"/>
      <c r="DDJ2392" s="467"/>
      <c r="DDK2392" s="467"/>
      <c r="DDL2392" s="1055"/>
      <c r="DDM2392" s="695"/>
      <c r="DDN2392" s="696"/>
      <c r="DDO2392" s="696"/>
      <c r="DDP2392" s="697"/>
      <c r="DDQ2392" s="697"/>
      <c r="DDR2392" s="473"/>
      <c r="DDS2392" s="470"/>
      <c r="DDT2392" s="470"/>
      <c r="DDU2392" s="470"/>
      <c r="DDV2392" s="677"/>
      <c r="DDW2392" s="470"/>
      <c r="DDX2392" s="467"/>
      <c r="DDY2392" s="559"/>
      <c r="DDZ2392" s="467"/>
      <c r="DEA2392" s="467"/>
      <c r="DEB2392" s="467"/>
      <c r="DEC2392" s="467"/>
      <c r="DED2392" s="467"/>
      <c r="DEE2392" s="467"/>
      <c r="DEF2392" s="467"/>
      <c r="DEG2392" s="467"/>
      <c r="DEH2392" s="467"/>
      <c r="DEI2392" s="467"/>
      <c r="DEJ2392" s="467"/>
      <c r="DEK2392" s="467"/>
      <c r="DEL2392" s="467"/>
      <c r="DEM2392" s="467"/>
      <c r="DEN2392" s="467"/>
      <c r="DEO2392" s="467"/>
      <c r="DEP2392" s="467"/>
      <c r="DEQ2392" s="467"/>
      <c r="DER2392" s="467"/>
      <c r="DES2392" s="467"/>
      <c r="DET2392" s="467"/>
      <c r="DEU2392" s="467"/>
      <c r="DEV2392" s="1055"/>
      <c r="DEW2392" s="695"/>
      <c r="DEX2392" s="696"/>
      <c r="DEY2392" s="696"/>
      <c r="DEZ2392" s="697"/>
      <c r="DFA2392" s="697"/>
      <c r="DFB2392" s="473"/>
      <c r="DFC2392" s="470"/>
      <c r="DFD2392" s="470"/>
      <c r="DFE2392" s="470"/>
      <c r="DFF2392" s="677"/>
      <c r="DFG2392" s="470"/>
      <c r="DFH2392" s="467"/>
      <c r="DFI2392" s="559"/>
      <c r="DFJ2392" s="467"/>
      <c r="DFK2392" s="467"/>
      <c r="DFL2392" s="467"/>
      <c r="DFM2392" s="467"/>
      <c r="DFN2392" s="467"/>
      <c r="DFO2392" s="467"/>
      <c r="DFP2392" s="467"/>
      <c r="DFQ2392" s="467"/>
      <c r="DFR2392" s="467"/>
      <c r="DFS2392" s="467"/>
      <c r="DFT2392" s="467"/>
      <c r="DFU2392" s="467"/>
      <c r="DFV2392" s="467"/>
      <c r="DFW2392" s="467"/>
      <c r="DFX2392" s="467"/>
      <c r="DFY2392" s="467"/>
      <c r="DFZ2392" s="467"/>
      <c r="DGA2392" s="467"/>
      <c r="DGB2392" s="467"/>
      <c r="DGC2392" s="467"/>
      <c r="DGD2392" s="467"/>
      <c r="DGE2392" s="467"/>
      <c r="DGF2392" s="1055"/>
      <c r="DGG2392" s="695"/>
      <c r="DGH2392" s="696"/>
      <c r="DGI2392" s="696"/>
      <c r="DGJ2392" s="697"/>
      <c r="DGK2392" s="697"/>
      <c r="DGL2392" s="473"/>
      <c r="DGM2392" s="470"/>
      <c r="DGN2392" s="470"/>
      <c r="DGO2392" s="470"/>
      <c r="DGP2392" s="677"/>
      <c r="DGQ2392" s="470"/>
      <c r="DGR2392" s="467"/>
      <c r="DGS2392" s="559"/>
      <c r="DGT2392" s="467"/>
      <c r="DGU2392" s="467"/>
      <c r="DGV2392" s="467"/>
      <c r="DGW2392" s="467"/>
      <c r="DGX2392" s="467"/>
      <c r="DGY2392" s="467"/>
      <c r="DGZ2392" s="467"/>
      <c r="DHA2392" s="467"/>
      <c r="DHB2392" s="467"/>
      <c r="DHC2392" s="467"/>
      <c r="DHD2392" s="467"/>
      <c r="DHE2392" s="467"/>
      <c r="DHF2392" s="467"/>
      <c r="DHG2392" s="467"/>
      <c r="DHH2392" s="467"/>
      <c r="DHI2392" s="467"/>
      <c r="DHJ2392" s="467"/>
      <c r="DHK2392" s="467"/>
      <c r="DHL2392" s="467"/>
      <c r="DHM2392" s="467"/>
      <c r="DHN2392" s="467"/>
      <c r="DHO2392" s="467"/>
      <c r="DHP2392" s="1055"/>
      <c r="DHQ2392" s="695"/>
      <c r="DHR2392" s="696"/>
      <c r="DHS2392" s="696"/>
      <c r="DHT2392" s="697"/>
      <c r="DHU2392" s="697"/>
      <c r="DHV2392" s="473"/>
      <c r="DHW2392" s="470"/>
      <c r="DHX2392" s="470"/>
      <c r="DHY2392" s="470"/>
      <c r="DHZ2392" s="677"/>
      <c r="DIA2392" s="470"/>
      <c r="DIB2392" s="467"/>
      <c r="DIC2392" s="559"/>
      <c r="DID2392" s="467"/>
      <c r="DIE2392" s="467"/>
      <c r="DIF2392" s="467"/>
      <c r="DIG2392" s="467"/>
      <c r="DIH2392" s="467"/>
      <c r="DII2392" s="467"/>
      <c r="DIJ2392" s="467"/>
      <c r="DIK2392" s="467"/>
      <c r="DIL2392" s="467"/>
      <c r="DIM2392" s="467"/>
      <c r="DIN2392" s="467"/>
      <c r="DIO2392" s="467"/>
      <c r="DIP2392" s="467"/>
      <c r="DIQ2392" s="467"/>
      <c r="DIR2392" s="467"/>
      <c r="DIS2392" s="467"/>
      <c r="DIT2392" s="467"/>
      <c r="DIU2392" s="467"/>
      <c r="DIV2392" s="467"/>
      <c r="DIW2392" s="467"/>
      <c r="DIX2392" s="467"/>
      <c r="DIY2392" s="467"/>
      <c r="DIZ2392" s="1055"/>
      <c r="DJA2392" s="695"/>
      <c r="DJB2392" s="696"/>
      <c r="DJC2392" s="696"/>
      <c r="DJD2392" s="697"/>
      <c r="DJE2392" s="697"/>
      <c r="DJF2392" s="473"/>
      <c r="DJG2392" s="470"/>
      <c r="DJH2392" s="470"/>
      <c r="DJI2392" s="470"/>
      <c r="DJJ2392" s="677"/>
      <c r="DJK2392" s="470"/>
      <c r="DJL2392" s="467"/>
      <c r="DJM2392" s="559"/>
      <c r="DJN2392" s="467"/>
      <c r="DJO2392" s="467"/>
      <c r="DJP2392" s="467"/>
      <c r="DJQ2392" s="467"/>
      <c r="DJR2392" s="467"/>
      <c r="DJS2392" s="467"/>
      <c r="DJT2392" s="467"/>
      <c r="DJU2392" s="467"/>
      <c r="DJV2392" s="467"/>
      <c r="DJW2392" s="467"/>
      <c r="DJX2392" s="467"/>
      <c r="DJY2392" s="467"/>
      <c r="DJZ2392" s="467"/>
      <c r="DKA2392" s="467"/>
      <c r="DKB2392" s="467"/>
      <c r="DKC2392" s="467"/>
      <c r="DKD2392" s="467"/>
      <c r="DKE2392" s="467"/>
      <c r="DKF2392" s="467"/>
      <c r="DKG2392" s="467"/>
      <c r="DKH2392" s="467"/>
      <c r="DKI2392" s="467"/>
      <c r="DKJ2392" s="1055"/>
      <c r="DKK2392" s="695"/>
      <c r="DKL2392" s="696"/>
      <c r="DKM2392" s="696"/>
      <c r="DKN2392" s="697"/>
      <c r="DKO2392" s="697"/>
      <c r="DKP2392" s="473"/>
      <c r="DKQ2392" s="470"/>
      <c r="DKR2392" s="470"/>
      <c r="DKS2392" s="470"/>
      <c r="DKT2392" s="677"/>
      <c r="DKU2392" s="470"/>
      <c r="DKV2392" s="467"/>
      <c r="DKW2392" s="559"/>
      <c r="DKX2392" s="467"/>
      <c r="DKY2392" s="467"/>
      <c r="DKZ2392" s="467"/>
      <c r="DLA2392" s="467"/>
      <c r="DLB2392" s="467"/>
      <c r="DLC2392" s="467"/>
      <c r="DLD2392" s="467"/>
      <c r="DLE2392" s="467"/>
      <c r="DLF2392" s="467"/>
      <c r="DLG2392" s="467"/>
      <c r="DLH2392" s="467"/>
      <c r="DLI2392" s="467"/>
      <c r="DLJ2392" s="467"/>
      <c r="DLK2392" s="467"/>
      <c r="DLL2392" s="467"/>
      <c r="DLM2392" s="467"/>
      <c r="DLN2392" s="467"/>
      <c r="DLO2392" s="467"/>
      <c r="DLP2392" s="467"/>
      <c r="DLQ2392" s="467"/>
      <c r="DLR2392" s="467"/>
      <c r="DLS2392" s="467"/>
      <c r="DLT2392" s="1055"/>
      <c r="DLU2392" s="695"/>
      <c r="DLV2392" s="696"/>
      <c r="DLW2392" s="696"/>
      <c r="DLX2392" s="697"/>
      <c r="DLY2392" s="697"/>
      <c r="DLZ2392" s="473"/>
      <c r="DMA2392" s="470"/>
      <c r="DMB2392" s="470"/>
      <c r="DMC2392" s="470"/>
      <c r="DMD2392" s="677"/>
      <c r="DME2392" s="470"/>
      <c r="DMF2392" s="467"/>
      <c r="DMG2392" s="559"/>
      <c r="DMH2392" s="467"/>
      <c r="DMI2392" s="467"/>
      <c r="DMJ2392" s="467"/>
      <c r="DMK2392" s="467"/>
      <c r="DML2392" s="467"/>
      <c r="DMM2392" s="467"/>
      <c r="DMN2392" s="467"/>
      <c r="DMO2392" s="467"/>
      <c r="DMP2392" s="467"/>
      <c r="DMQ2392" s="467"/>
      <c r="DMR2392" s="467"/>
      <c r="DMS2392" s="467"/>
      <c r="DMT2392" s="467"/>
      <c r="DMU2392" s="467"/>
      <c r="DMV2392" s="467"/>
      <c r="DMW2392" s="467"/>
      <c r="DMX2392" s="467"/>
      <c r="DMY2392" s="467"/>
      <c r="DMZ2392" s="467"/>
      <c r="DNA2392" s="467"/>
      <c r="DNB2392" s="467"/>
      <c r="DNC2392" s="467"/>
      <c r="DND2392" s="1055"/>
      <c r="DNE2392" s="695"/>
      <c r="DNF2392" s="696"/>
      <c r="DNG2392" s="696"/>
      <c r="DNH2392" s="697"/>
      <c r="DNI2392" s="697"/>
      <c r="DNJ2392" s="473"/>
      <c r="DNK2392" s="470"/>
      <c r="DNL2392" s="470"/>
      <c r="DNM2392" s="470"/>
      <c r="DNN2392" s="677"/>
      <c r="DNO2392" s="470"/>
      <c r="DNP2392" s="467"/>
      <c r="DNQ2392" s="559"/>
      <c r="DNR2392" s="467"/>
      <c r="DNS2392" s="467"/>
      <c r="DNT2392" s="467"/>
      <c r="DNU2392" s="467"/>
      <c r="DNV2392" s="467"/>
      <c r="DNW2392" s="467"/>
      <c r="DNX2392" s="467"/>
      <c r="DNY2392" s="467"/>
      <c r="DNZ2392" s="467"/>
      <c r="DOA2392" s="467"/>
      <c r="DOB2392" s="467"/>
      <c r="DOC2392" s="467"/>
      <c r="DOD2392" s="467"/>
      <c r="DOE2392" s="467"/>
      <c r="DOF2392" s="467"/>
      <c r="DOG2392" s="467"/>
      <c r="DOH2392" s="467"/>
      <c r="DOI2392" s="467"/>
      <c r="DOJ2392" s="467"/>
      <c r="DOK2392" s="467"/>
      <c r="DOL2392" s="467"/>
      <c r="DOM2392" s="467"/>
      <c r="DON2392" s="1055"/>
      <c r="DOO2392" s="695"/>
      <c r="DOP2392" s="696"/>
      <c r="DOQ2392" s="696"/>
      <c r="DOR2392" s="697"/>
      <c r="DOS2392" s="697"/>
      <c r="DOT2392" s="473"/>
      <c r="DOU2392" s="470"/>
      <c r="DOV2392" s="470"/>
      <c r="DOW2392" s="470"/>
      <c r="DOX2392" s="677"/>
      <c r="DOY2392" s="470"/>
      <c r="DOZ2392" s="467"/>
      <c r="DPA2392" s="559"/>
      <c r="DPB2392" s="467"/>
      <c r="DPC2392" s="467"/>
      <c r="DPD2392" s="467"/>
      <c r="DPE2392" s="467"/>
      <c r="DPF2392" s="467"/>
      <c r="DPG2392" s="467"/>
      <c r="DPH2392" s="467"/>
      <c r="DPI2392" s="467"/>
      <c r="DPJ2392" s="467"/>
      <c r="DPK2392" s="467"/>
      <c r="DPL2392" s="467"/>
      <c r="DPM2392" s="467"/>
      <c r="DPN2392" s="467"/>
      <c r="DPO2392" s="467"/>
      <c r="DPP2392" s="467"/>
      <c r="DPQ2392" s="467"/>
      <c r="DPR2392" s="467"/>
      <c r="DPS2392" s="467"/>
      <c r="DPT2392" s="467"/>
      <c r="DPU2392" s="467"/>
      <c r="DPV2392" s="467"/>
      <c r="DPW2392" s="467"/>
      <c r="DPX2392" s="1055"/>
      <c r="DPY2392" s="695"/>
      <c r="DPZ2392" s="696"/>
      <c r="DQA2392" s="696"/>
      <c r="DQB2392" s="697"/>
      <c r="DQC2392" s="697"/>
      <c r="DQD2392" s="473"/>
      <c r="DQE2392" s="470"/>
      <c r="DQF2392" s="470"/>
      <c r="DQG2392" s="470"/>
      <c r="DQH2392" s="677"/>
      <c r="DQI2392" s="470"/>
      <c r="DQJ2392" s="467"/>
      <c r="DQK2392" s="559"/>
      <c r="DQL2392" s="467"/>
      <c r="DQM2392" s="467"/>
      <c r="DQN2392" s="467"/>
      <c r="DQO2392" s="467"/>
      <c r="DQP2392" s="467"/>
      <c r="DQQ2392" s="467"/>
      <c r="DQR2392" s="467"/>
      <c r="DQS2392" s="467"/>
      <c r="DQT2392" s="467"/>
      <c r="DQU2392" s="467"/>
      <c r="DQV2392" s="467"/>
      <c r="DQW2392" s="467"/>
      <c r="DQX2392" s="467"/>
      <c r="DQY2392" s="467"/>
      <c r="DQZ2392" s="467"/>
      <c r="DRA2392" s="467"/>
      <c r="DRB2392" s="467"/>
      <c r="DRC2392" s="467"/>
      <c r="DRD2392" s="467"/>
      <c r="DRE2392" s="467"/>
      <c r="DRF2392" s="467"/>
      <c r="DRG2392" s="467"/>
      <c r="DRH2392" s="1055"/>
      <c r="DRI2392" s="695"/>
      <c r="DRJ2392" s="696"/>
      <c r="DRK2392" s="696"/>
      <c r="DRL2392" s="697"/>
      <c r="DRM2392" s="697"/>
      <c r="DRN2392" s="473"/>
      <c r="DRO2392" s="470"/>
      <c r="DRP2392" s="470"/>
      <c r="DRQ2392" s="470"/>
      <c r="DRR2392" s="677"/>
      <c r="DRS2392" s="470"/>
      <c r="DRT2392" s="467"/>
      <c r="DRU2392" s="559"/>
      <c r="DRV2392" s="467"/>
      <c r="DRW2392" s="467"/>
      <c r="DRX2392" s="467"/>
      <c r="DRY2392" s="467"/>
      <c r="DRZ2392" s="467"/>
      <c r="DSA2392" s="467"/>
      <c r="DSB2392" s="467"/>
      <c r="DSC2392" s="467"/>
      <c r="DSD2392" s="467"/>
      <c r="DSE2392" s="467"/>
      <c r="DSF2392" s="467"/>
      <c r="DSG2392" s="467"/>
      <c r="DSH2392" s="467"/>
      <c r="DSI2392" s="467"/>
      <c r="DSJ2392" s="467"/>
      <c r="DSK2392" s="467"/>
      <c r="DSL2392" s="467"/>
      <c r="DSM2392" s="467"/>
      <c r="DSN2392" s="467"/>
      <c r="DSO2392" s="467"/>
      <c r="DSP2392" s="467"/>
      <c r="DSQ2392" s="467"/>
      <c r="DSR2392" s="1055"/>
      <c r="DSS2392" s="695"/>
      <c r="DST2392" s="696"/>
      <c r="DSU2392" s="696"/>
      <c r="DSV2392" s="697"/>
      <c r="DSW2392" s="697"/>
      <c r="DSX2392" s="473"/>
      <c r="DSY2392" s="470"/>
      <c r="DSZ2392" s="470"/>
      <c r="DTA2392" s="470"/>
      <c r="DTB2392" s="677"/>
      <c r="DTC2392" s="470"/>
      <c r="DTD2392" s="467"/>
      <c r="DTE2392" s="559"/>
      <c r="DTF2392" s="467"/>
      <c r="DTG2392" s="467"/>
      <c r="DTH2392" s="467"/>
      <c r="DTI2392" s="467"/>
      <c r="DTJ2392" s="467"/>
      <c r="DTK2392" s="467"/>
      <c r="DTL2392" s="467"/>
      <c r="DTM2392" s="467"/>
      <c r="DTN2392" s="467"/>
      <c r="DTO2392" s="467"/>
      <c r="DTP2392" s="467"/>
      <c r="DTQ2392" s="467"/>
      <c r="DTR2392" s="467"/>
      <c r="DTS2392" s="467"/>
      <c r="DTT2392" s="467"/>
      <c r="DTU2392" s="467"/>
      <c r="DTV2392" s="467"/>
      <c r="DTW2392" s="467"/>
      <c r="DTX2392" s="467"/>
      <c r="DTY2392" s="467"/>
      <c r="DTZ2392" s="467"/>
      <c r="DUA2392" s="467"/>
      <c r="DUB2392" s="1055"/>
      <c r="DUC2392" s="695"/>
      <c r="DUD2392" s="696"/>
      <c r="DUE2392" s="696"/>
      <c r="DUF2392" s="697"/>
      <c r="DUG2392" s="697"/>
      <c r="DUH2392" s="473"/>
      <c r="DUI2392" s="470"/>
      <c r="DUJ2392" s="470"/>
      <c r="DUK2392" s="470"/>
      <c r="DUL2392" s="677"/>
      <c r="DUM2392" s="470"/>
      <c r="DUN2392" s="467"/>
      <c r="DUO2392" s="559"/>
      <c r="DUP2392" s="467"/>
      <c r="DUQ2392" s="467"/>
      <c r="DUR2392" s="467"/>
      <c r="DUS2392" s="467"/>
      <c r="DUT2392" s="467"/>
      <c r="DUU2392" s="467"/>
      <c r="DUV2392" s="467"/>
      <c r="DUW2392" s="467"/>
      <c r="DUX2392" s="467"/>
      <c r="DUY2392" s="467"/>
      <c r="DUZ2392" s="467"/>
      <c r="DVA2392" s="467"/>
      <c r="DVB2392" s="467"/>
      <c r="DVC2392" s="467"/>
      <c r="DVD2392" s="467"/>
      <c r="DVE2392" s="467"/>
      <c r="DVF2392" s="467"/>
      <c r="DVG2392" s="467"/>
      <c r="DVH2392" s="467"/>
      <c r="DVI2392" s="467"/>
      <c r="DVJ2392" s="467"/>
      <c r="DVK2392" s="467"/>
      <c r="DVL2392" s="1055"/>
      <c r="DVM2392" s="695"/>
      <c r="DVN2392" s="696"/>
      <c r="DVO2392" s="696"/>
      <c r="DVP2392" s="697"/>
      <c r="DVQ2392" s="697"/>
      <c r="DVR2392" s="473"/>
      <c r="DVS2392" s="470"/>
      <c r="DVT2392" s="470"/>
      <c r="DVU2392" s="470"/>
      <c r="DVV2392" s="677"/>
      <c r="DVW2392" s="470"/>
      <c r="DVX2392" s="467"/>
      <c r="DVY2392" s="559"/>
      <c r="DVZ2392" s="467"/>
      <c r="DWA2392" s="467"/>
      <c r="DWB2392" s="467"/>
      <c r="DWC2392" s="467"/>
      <c r="DWD2392" s="467"/>
      <c r="DWE2392" s="467"/>
      <c r="DWF2392" s="467"/>
      <c r="DWG2392" s="467"/>
      <c r="DWH2392" s="467"/>
      <c r="DWI2392" s="467"/>
      <c r="DWJ2392" s="467"/>
      <c r="DWK2392" s="467"/>
      <c r="DWL2392" s="467"/>
      <c r="DWM2392" s="467"/>
      <c r="DWN2392" s="467"/>
      <c r="DWO2392" s="467"/>
      <c r="DWP2392" s="467"/>
      <c r="DWQ2392" s="467"/>
      <c r="DWR2392" s="467"/>
      <c r="DWS2392" s="467"/>
      <c r="DWT2392" s="467"/>
      <c r="DWU2392" s="467"/>
      <c r="DWV2392" s="1055"/>
      <c r="DWW2392" s="695"/>
      <c r="DWX2392" s="696"/>
      <c r="DWY2392" s="696"/>
      <c r="DWZ2392" s="697"/>
      <c r="DXA2392" s="697"/>
      <c r="DXB2392" s="473"/>
      <c r="DXC2392" s="470"/>
      <c r="DXD2392" s="470"/>
      <c r="DXE2392" s="470"/>
      <c r="DXF2392" s="677"/>
      <c r="DXG2392" s="470"/>
      <c r="DXH2392" s="467"/>
      <c r="DXI2392" s="559"/>
      <c r="DXJ2392" s="467"/>
      <c r="DXK2392" s="467"/>
      <c r="DXL2392" s="467"/>
      <c r="DXM2392" s="467"/>
      <c r="DXN2392" s="467"/>
      <c r="DXO2392" s="467"/>
      <c r="DXP2392" s="467"/>
      <c r="DXQ2392" s="467"/>
      <c r="DXR2392" s="467"/>
      <c r="DXS2392" s="467"/>
      <c r="DXT2392" s="467"/>
      <c r="DXU2392" s="467"/>
      <c r="DXV2392" s="467"/>
      <c r="DXW2392" s="467"/>
      <c r="DXX2392" s="467"/>
      <c r="DXY2392" s="467"/>
      <c r="DXZ2392" s="467"/>
      <c r="DYA2392" s="467"/>
      <c r="DYB2392" s="467"/>
      <c r="DYC2392" s="467"/>
      <c r="DYD2392" s="467"/>
      <c r="DYE2392" s="467"/>
      <c r="DYF2392" s="1055"/>
      <c r="DYG2392" s="695"/>
      <c r="DYH2392" s="696"/>
      <c r="DYI2392" s="696"/>
      <c r="DYJ2392" s="697"/>
      <c r="DYK2392" s="697"/>
      <c r="DYL2392" s="473"/>
      <c r="DYM2392" s="470"/>
      <c r="DYN2392" s="470"/>
      <c r="DYO2392" s="470"/>
      <c r="DYP2392" s="677"/>
      <c r="DYQ2392" s="470"/>
      <c r="DYR2392" s="467"/>
      <c r="DYS2392" s="559"/>
      <c r="DYT2392" s="467"/>
      <c r="DYU2392" s="467"/>
      <c r="DYV2392" s="467"/>
      <c r="DYW2392" s="467"/>
      <c r="DYX2392" s="467"/>
      <c r="DYY2392" s="467"/>
      <c r="DYZ2392" s="467"/>
      <c r="DZA2392" s="467"/>
      <c r="DZB2392" s="467"/>
      <c r="DZC2392" s="467"/>
      <c r="DZD2392" s="467"/>
      <c r="DZE2392" s="467"/>
      <c r="DZF2392" s="467"/>
      <c r="DZG2392" s="467"/>
      <c r="DZH2392" s="467"/>
      <c r="DZI2392" s="467"/>
      <c r="DZJ2392" s="467"/>
      <c r="DZK2392" s="467"/>
      <c r="DZL2392" s="467"/>
      <c r="DZM2392" s="467"/>
      <c r="DZN2392" s="467"/>
      <c r="DZO2392" s="467"/>
      <c r="DZP2392" s="1055"/>
      <c r="DZQ2392" s="695"/>
      <c r="DZR2392" s="696"/>
      <c r="DZS2392" s="696"/>
      <c r="DZT2392" s="697"/>
      <c r="DZU2392" s="697"/>
      <c r="DZV2392" s="473"/>
      <c r="DZW2392" s="470"/>
      <c r="DZX2392" s="470"/>
      <c r="DZY2392" s="470"/>
      <c r="DZZ2392" s="677"/>
      <c r="EAA2392" s="470"/>
      <c r="EAB2392" s="467"/>
      <c r="EAC2392" s="559"/>
      <c r="EAD2392" s="467"/>
      <c r="EAE2392" s="467"/>
      <c r="EAF2392" s="467"/>
      <c r="EAG2392" s="467"/>
      <c r="EAH2392" s="467"/>
      <c r="EAI2392" s="467"/>
      <c r="EAJ2392" s="467"/>
      <c r="EAK2392" s="467"/>
      <c r="EAL2392" s="467"/>
      <c r="EAM2392" s="467"/>
      <c r="EAN2392" s="467"/>
      <c r="EAO2392" s="467"/>
      <c r="EAP2392" s="467"/>
      <c r="EAQ2392" s="467"/>
      <c r="EAR2392" s="467"/>
      <c r="EAS2392" s="467"/>
      <c r="EAT2392" s="467"/>
      <c r="EAU2392" s="467"/>
      <c r="EAV2392" s="467"/>
      <c r="EAW2392" s="467"/>
      <c r="EAX2392" s="467"/>
      <c r="EAY2392" s="467"/>
      <c r="EAZ2392" s="1055"/>
      <c r="EBA2392" s="695"/>
      <c r="EBB2392" s="696"/>
      <c r="EBC2392" s="696"/>
      <c r="EBD2392" s="697"/>
      <c r="EBE2392" s="697"/>
      <c r="EBF2392" s="473"/>
      <c r="EBG2392" s="470"/>
      <c r="EBH2392" s="470"/>
      <c r="EBI2392" s="470"/>
      <c r="EBJ2392" s="677"/>
      <c r="EBK2392" s="470"/>
      <c r="EBL2392" s="467"/>
      <c r="EBM2392" s="559"/>
      <c r="EBN2392" s="467"/>
      <c r="EBO2392" s="467"/>
      <c r="EBP2392" s="467"/>
      <c r="EBQ2392" s="467"/>
      <c r="EBR2392" s="467"/>
      <c r="EBS2392" s="467"/>
      <c r="EBT2392" s="467"/>
      <c r="EBU2392" s="467"/>
      <c r="EBV2392" s="467"/>
      <c r="EBW2392" s="467"/>
      <c r="EBX2392" s="467"/>
      <c r="EBY2392" s="467"/>
      <c r="EBZ2392" s="467"/>
      <c r="ECA2392" s="467"/>
      <c r="ECB2392" s="467"/>
      <c r="ECC2392" s="467"/>
      <c r="ECD2392" s="467"/>
      <c r="ECE2392" s="467"/>
      <c r="ECF2392" s="467"/>
      <c r="ECG2392" s="467"/>
      <c r="ECH2392" s="467"/>
      <c r="ECI2392" s="467"/>
      <c r="ECJ2392" s="1055"/>
      <c r="ECK2392" s="695"/>
      <c r="ECL2392" s="696"/>
      <c r="ECM2392" s="696"/>
      <c r="ECN2392" s="697"/>
      <c r="ECO2392" s="697"/>
      <c r="ECP2392" s="473"/>
      <c r="ECQ2392" s="470"/>
      <c r="ECR2392" s="470"/>
      <c r="ECS2392" s="470"/>
      <c r="ECT2392" s="677"/>
      <c r="ECU2392" s="470"/>
      <c r="ECV2392" s="467"/>
      <c r="ECW2392" s="559"/>
      <c r="ECX2392" s="467"/>
      <c r="ECY2392" s="467"/>
      <c r="ECZ2392" s="467"/>
      <c r="EDA2392" s="467"/>
      <c r="EDB2392" s="467"/>
      <c r="EDC2392" s="467"/>
      <c r="EDD2392" s="467"/>
      <c r="EDE2392" s="467"/>
      <c r="EDF2392" s="467"/>
      <c r="EDG2392" s="467"/>
      <c r="EDH2392" s="467"/>
      <c r="EDI2392" s="467"/>
      <c r="EDJ2392" s="467"/>
      <c r="EDK2392" s="467"/>
      <c r="EDL2392" s="467"/>
      <c r="EDM2392" s="467"/>
      <c r="EDN2392" s="467"/>
      <c r="EDO2392" s="467"/>
      <c r="EDP2392" s="467"/>
      <c r="EDQ2392" s="467"/>
      <c r="EDR2392" s="467"/>
      <c r="EDS2392" s="467"/>
      <c r="EDT2392" s="1055"/>
      <c r="EDU2392" s="695"/>
      <c r="EDV2392" s="696"/>
      <c r="EDW2392" s="696"/>
      <c r="EDX2392" s="697"/>
      <c r="EDY2392" s="697"/>
      <c r="EDZ2392" s="473"/>
      <c r="EEA2392" s="470"/>
      <c r="EEB2392" s="470"/>
      <c r="EEC2392" s="470"/>
      <c r="EED2392" s="677"/>
      <c r="EEE2392" s="470"/>
      <c r="EEF2392" s="467"/>
      <c r="EEG2392" s="559"/>
      <c r="EEH2392" s="467"/>
      <c r="EEI2392" s="467"/>
      <c r="EEJ2392" s="467"/>
      <c r="EEK2392" s="467"/>
      <c r="EEL2392" s="467"/>
      <c r="EEM2392" s="467"/>
      <c r="EEN2392" s="467"/>
      <c r="EEO2392" s="467"/>
      <c r="EEP2392" s="467"/>
      <c r="EEQ2392" s="467"/>
      <c r="EER2392" s="467"/>
      <c r="EES2392" s="467"/>
      <c r="EET2392" s="467"/>
      <c r="EEU2392" s="467"/>
      <c r="EEV2392" s="467"/>
      <c r="EEW2392" s="467"/>
      <c r="EEX2392" s="467"/>
      <c r="EEY2392" s="467"/>
      <c r="EEZ2392" s="467"/>
      <c r="EFA2392" s="467"/>
      <c r="EFB2392" s="467"/>
      <c r="EFC2392" s="467"/>
      <c r="EFD2392" s="1055"/>
      <c r="EFE2392" s="695"/>
      <c r="EFF2392" s="696"/>
      <c r="EFG2392" s="696"/>
      <c r="EFH2392" s="697"/>
      <c r="EFI2392" s="697"/>
      <c r="EFJ2392" s="473"/>
      <c r="EFK2392" s="470"/>
      <c r="EFL2392" s="470"/>
      <c r="EFM2392" s="470"/>
      <c r="EFN2392" s="677"/>
      <c r="EFO2392" s="470"/>
      <c r="EFP2392" s="467"/>
      <c r="EFQ2392" s="559"/>
      <c r="EFR2392" s="467"/>
      <c r="EFS2392" s="467"/>
      <c r="EFT2392" s="467"/>
      <c r="EFU2392" s="467"/>
      <c r="EFV2392" s="467"/>
      <c r="EFW2392" s="467"/>
      <c r="EFX2392" s="467"/>
      <c r="EFY2392" s="467"/>
      <c r="EFZ2392" s="467"/>
      <c r="EGA2392" s="467"/>
      <c r="EGB2392" s="467"/>
      <c r="EGC2392" s="467"/>
      <c r="EGD2392" s="467"/>
      <c r="EGE2392" s="467"/>
      <c r="EGF2392" s="467"/>
      <c r="EGG2392" s="467"/>
      <c r="EGH2392" s="467"/>
      <c r="EGI2392" s="467"/>
      <c r="EGJ2392" s="467"/>
      <c r="EGK2392" s="467"/>
      <c r="EGL2392" s="467"/>
      <c r="EGM2392" s="467"/>
      <c r="EGN2392" s="1055"/>
      <c r="EGO2392" s="695"/>
      <c r="EGP2392" s="696"/>
      <c r="EGQ2392" s="696"/>
      <c r="EGR2392" s="697"/>
      <c r="EGS2392" s="697"/>
      <c r="EGT2392" s="473"/>
      <c r="EGU2392" s="470"/>
      <c r="EGV2392" s="470"/>
      <c r="EGW2392" s="470"/>
      <c r="EGX2392" s="677"/>
      <c r="EGY2392" s="470"/>
      <c r="EGZ2392" s="467"/>
      <c r="EHA2392" s="559"/>
      <c r="EHB2392" s="467"/>
      <c r="EHC2392" s="467"/>
      <c r="EHD2392" s="467"/>
      <c r="EHE2392" s="467"/>
      <c r="EHF2392" s="467"/>
      <c r="EHG2392" s="467"/>
      <c r="EHH2392" s="467"/>
      <c r="EHI2392" s="467"/>
      <c r="EHJ2392" s="467"/>
      <c r="EHK2392" s="467"/>
      <c r="EHL2392" s="467"/>
      <c r="EHM2392" s="467"/>
      <c r="EHN2392" s="467"/>
      <c r="EHO2392" s="467"/>
      <c r="EHP2392" s="467"/>
      <c r="EHQ2392" s="467"/>
      <c r="EHR2392" s="467"/>
      <c r="EHS2392" s="467"/>
      <c r="EHT2392" s="467"/>
      <c r="EHU2392" s="467"/>
      <c r="EHV2392" s="467"/>
      <c r="EHW2392" s="467"/>
      <c r="EHX2392" s="1055"/>
      <c r="EHY2392" s="695"/>
      <c r="EHZ2392" s="696"/>
      <c r="EIA2392" s="696"/>
      <c r="EIB2392" s="697"/>
      <c r="EIC2392" s="697"/>
      <c r="EID2392" s="473"/>
      <c r="EIE2392" s="470"/>
      <c r="EIF2392" s="470"/>
      <c r="EIG2392" s="470"/>
      <c r="EIH2392" s="677"/>
      <c r="EII2392" s="470"/>
      <c r="EIJ2392" s="467"/>
      <c r="EIK2392" s="559"/>
      <c r="EIL2392" s="467"/>
      <c r="EIM2392" s="467"/>
      <c r="EIN2392" s="467"/>
      <c r="EIO2392" s="467"/>
      <c r="EIP2392" s="467"/>
      <c r="EIQ2392" s="467"/>
      <c r="EIR2392" s="467"/>
      <c r="EIS2392" s="467"/>
      <c r="EIT2392" s="467"/>
      <c r="EIU2392" s="467"/>
      <c r="EIV2392" s="467"/>
      <c r="EIW2392" s="467"/>
      <c r="EIX2392" s="467"/>
      <c r="EIY2392" s="467"/>
      <c r="EIZ2392" s="467"/>
      <c r="EJA2392" s="467"/>
      <c r="EJB2392" s="467"/>
      <c r="EJC2392" s="467"/>
      <c r="EJD2392" s="467"/>
      <c r="EJE2392" s="467"/>
      <c r="EJF2392" s="467"/>
      <c r="EJG2392" s="467"/>
      <c r="EJH2392" s="1055"/>
      <c r="EJI2392" s="695"/>
      <c r="EJJ2392" s="696"/>
      <c r="EJK2392" s="696"/>
      <c r="EJL2392" s="697"/>
      <c r="EJM2392" s="697"/>
      <c r="EJN2392" s="473"/>
      <c r="EJO2392" s="470"/>
      <c r="EJP2392" s="470"/>
      <c r="EJQ2392" s="470"/>
      <c r="EJR2392" s="677"/>
      <c r="EJS2392" s="470"/>
      <c r="EJT2392" s="467"/>
      <c r="EJU2392" s="559"/>
      <c r="EJV2392" s="467"/>
      <c r="EJW2392" s="467"/>
      <c r="EJX2392" s="467"/>
      <c r="EJY2392" s="467"/>
      <c r="EJZ2392" s="467"/>
      <c r="EKA2392" s="467"/>
      <c r="EKB2392" s="467"/>
      <c r="EKC2392" s="467"/>
      <c r="EKD2392" s="467"/>
      <c r="EKE2392" s="467"/>
      <c r="EKF2392" s="467"/>
      <c r="EKG2392" s="467"/>
      <c r="EKH2392" s="467"/>
      <c r="EKI2392" s="467"/>
      <c r="EKJ2392" s="467"/>
      <c r="EKK2392" s="467"/>
      <c r="EKL2392" s="467"/>
      <c r="EKM2392" s="467"/>
      <c r="EKN2392" s="467"/>
      <c r="EKO2392" s="467"/>
      <c r="EKP2392" s="467"/>
      <c r="EKQ2392" s="467"/>
      <c r="EKR2392" s="1055"/>
      <c r="EKS2392" s="695"/>
      <c r="EKT2392" s="696"/>
      <c r="EKU2392" s="696"/>
      <c r="EKV2392" s="697"/>
      <c r="EKW2392" s="697"/>
      <c r="EKX2392" s="473"/>
      <c r="EKY2392" s="470"/>
      <c r="EKZ2392" s="470"/>
      <c r="ELA2392" s="470"/>
      <c r="ELB2392" s="677"/>
      <c r="ELC2392" s="470"/>
      <c r="ELD2392" s="467"/>
      <c r="ELE2392" s="559"/>
      <c r="ELF2392" s="467"/>
      <c r="ELG2392" s="467"/>
      <c r="ELH2392" s="467"/>
      <c r="ELI2392" s="467"/>
      <c r="ELJ2392" s="467"/>
      <c r="ELK2392" s="467"/>
      <c r="ELL2392" s="467"/>
      <c r="ELM2392" s="467"/>
      <c r="ELN2392" s="467"/>
      <c r="ELO2392" s="467"/>
      <c r="ELP2392" s="467"/>
      <c r="ELQ2392" s="467"/>
      <c r="ELR2392" s="467"/>
      <c r="ELS2392" s="467"/>
      <c r="ELT2392" s="467"/>
      <c r="ELU2392" s="467"/>
      <c r="ELV2392" s="467"/>
      <c r="ELW2392" s="467"/>
      <c r="ELX2392" s="467"/>
      <c r="ELY2392" s="467"/>
      <c r="ELZ2392" s="467"/>
      <c r="EMA2392" s="467"/>
      <c r="EMB2392" s="1055"/>
      <c r="EMC2392" s="695"/>
      <c r="EMD2392" s="696"/>
      <c r="EME2392" s="696"/>
      <c r="EMF2392" s="697"/>
      <c r="EMG2392" s="697"/>
      <c r="EMH2392" s="473"/>
      <c r="EMI2392" s="470"/>
      <c r="EMJ2392" s="470"/>
      <c r="EMK2392" s="470"/>
      <c r="EML2392" s="677"/>
      <c r="EMM2392" s="470"/>
      <c r="EMN2392" s="467"/>
      <c r="EMO2392" s="559"/>
      <c r="EMP2392" s="467"/>
      <c r="EMQ2392" s="467"/>
      <c r="EMR2392" s="467"/>
      <c r="EMS2392" s="467"/>
      <c r="EMT2392" s="467"/>
      <c r="EMU2392" s="467"/>
      <c r="EMV2392" s="467"/>
      <c r="EMW2392" s="467"/>
      <c r="EMX2392" s="467"/>
      <c r="EMY2392" s="467"/>
      <c r="EMZ2392" s="467"/>
      <c r="ENA2392" s="467"/>
      <c r="ENB2392" s="467"/>
      <c r="ENC2392" s="467"/>
      <c r="END2392" s="467"/>
      <c r="ENE2392" s="467"/>
      <c r="ENF2392" s="467"/>
      <c r="ENG2392" s="467"/>
      <c r="ENH2392" s="467"/>
      <c r="ENI2392" s="467"/>
      <c r="ENJ2392" s="467"/>
      <c r="ENK2392" s="467"/>
      <c r="ENL2392" s="1055"/>
      <c r="ENM2392" s="695"/>
      <c r="ENN2392" s="696"/>
      <c r="ENO2392" s="696"/>
      <c r="ENP2392" s="697"/>
      <c r="ENQ2392" s="697"/>
      <c r="ENR2392" s="473"/>
      <c r="ENS2392" s="470"/>
      <c r="ENT2392" s="470"/>
      <c r="ENU2392" s="470"/>
      <c r="ENV2392" s="677"/>
      <c r="ENW2392" s="470"/>
      <c r="ENX2392" s="467"/>
      <c r="ENY2392" s="559"/>
      <c r="ENZ2392" s="467"/>
      <c r="EOA2392" s="467"/>
      <c r="EOB2392" s="467"/>
      <c r="EOC2392" s="467"/>
      <c r="EOD2392" s="467"/>
      <c r="EOE2392" s="467"/>
      <c r="EOF2392" s="467"/>
      <c r="EOG2392" s="467"/>
      <c r="EOH2392" s="467"/>
      <c r="EOI2392" s="467"/>
      <c r="EOJ2392" s="467"/>
      <c r="EOK2392" s="467"/>
      <c r="EOL2392" s="467"/>
      <c r="EOM2392" s="467"/>
      <c r="EON2392" s="467"/>
      <c r="EOO2392" s="467"/>
      <c r="EOP2392" s="467"/>
      <c r="EOQ2392" s="467"/>
      <c r="EOR2392" s="467"/>
      <c r="EOS2392" s="467"/>
      <c r="EOT2392" s="467"/>
      <c r="EOU2392" s="467"/>
      <c r="EOV2392" s="1055"/>
      <c r="EOW2392" s="695"/>
      <c r="EOX2392" s="696"/>
      <c r="EOY2392" s="696"/>
      <c r="EOZ2392" s="697"/>
      <c r="EPA2392" s="697"/>
      <c r="EPB2392" s="473"/>
      <c r="EPC2392" s="470"/>
      <c r="EPD2392" s="470"/>
      <c r="EPE2392" s="470"/>
      <c r="EPF2392" s="677"/>
      <c r="EPG2392" s="470"/>
      <c r="EPH2392" s="467"/>
      <c r="EPI2392" s="559"/>
      <c r="EPJ2392" s="467"/>
      <c r="EPK2392" s="467"/>
      <c r="EPL2392" s="467"/>
      <c r="EPM2392" s="467"/>
      <c r="EPN2392" s="467"/>
      <c r="EPO2392" s="467"/>
      <c r="EPP2392" s="467"/>
      <c r="EPQ2392" s="467"/>
      <c r="EPR2392" s="467"/>
      <c r="EPS2392" s="467"/>
      <c r="EPT2392" s="467"/>
      <c r="EPU2392" s="467"/>
      <c r="EPV2392" s="467"/>
      <c r="EPW2392" s="467"/>
      <c r="EPX2392" s="467"/>
      <c r="EPY2392" s="467"/>
      <c r="EPZ2392" s="467"/>
      <c r="EQA2392" s="467"/>
      <c r="EQB2392" s="467"/>
      <c r="EQC2392" s="467"/>
      <c r="EQD2392" s="467"/>
      <c r="EQE2392" s="467"/>
      <c r="EQF2392" s="1055"/>
      <c r="EQG2392" s="695"/>
      <c r="EQH2392" s="696"/>
      <c r="EQI2392" s="696"/>
      <c r="EQJ2392" s="697"/>
      <c r="EQK2392" s="697"/>
      <c r="EQL2392" s="473"/>
      <c r="EQM2392" s="470"/>
      <c r="EQN2392" s="470"/>
      <c r="EQO2392" s="470"/>
      <c r="EQP2392" s="677"/>
      <c r="EQQ2392" s="470"/>
      <c r="EQR2392" s="467"/>
      <c r="EQS2392" s="559"/>
      <c r="EQT2392" s="467"/>
      <c r="EQU2392" s="467"/>
      <c r="EQV2392" s="467"/>
      <c r="EQW2392" s="467"/>
      <c r="EQX2392" s="467"/>
      <c r="EQY2392" s="467"/>
      <c r="EQZ2392" s="467"/>
      <c r="ERA2392" s="467"/>
      <c r="ERB2392" s="467"/>
      <c r="ERC2392" s="467"/>
      <c r="ERD2392" s="467"/>
      <c r="ERE2392" s="467"/>
      <c r="ERF2392" s="467"/>
      <c r="ERG2392" s="467"/>
      <c r="ERH2392" s="467"/>
      <c r="ERI2392" s="467"/>
      <c r="ERJ2392" s="467"/>
      <c r="ERK2392" s="467"/>
      <c r="ERL2392" s="467"/>
      <c r="ERM2392" s="467"/>
      <c r="ERN2392" s="467"/>
      <c r="ERO2392" s="467"/>
      <c r="ERP2392" s="1055"/>
      <c r="ERQ2392" s="695"/>
      <c r="ERR2392" s="696"/>
      <c r="ERS2392" s="696"/>
      <c r="ERT2392" s="697"/>
      <c r="ERU2392" s="697"/>
      <c r="ERV2392" s="473"/>
      <c r="ERW2392" s="470"/>
      <c r="ERX2392" s="470"/>
      <c r="ERY2392" s="470"/>
      <c r="ERZ2392" s="677"/>
      <c r="ESA2392" s="470"/>
      <c r="ESB2392" s="467"/>
      <c r="ESC2392" s="559"/>
      <c r="ESD2392" s="467"/>
      <c r="ESE2392" s="467"/>
      <c r="ESF2392" s="467"/>
      <c r="ESG2392" s="467"/>
      <c r="ESH2392" s="467"/>
      <c r="ESI2392" s="467"/>
      <c r="ESJ2392" s="467"/>
      <c r="ESK2392" s="467"/>
      <c r="ESL2392" s="467"/>
      <c r="ESM2392" s="467"/>
      <c r="ESN2392" s="467"/>
      <c r="ESO2392" s="467"/>
      <c r="ESP2392" s="467"/>
      <c r="ESQ2392" s="467"/>
      <c r="ESR2392" s="467"/>
      <c r="ESS2392" s="467"/>
      <c r="EST2392" s="467"/>
      <c r="ESU2392" s="467"/>
      <c r="ESV2392" s="467"/>
      <c r="ESW2392" s="467"/>
      <c r="ESX2392" s="467"/>
      <c r="ESY2392" s="467"/>
      <c r="ESZ2392" s="1055"/>
      <c r="ETA2392" s="695"/>
      <c r="ETB2392" s="696"/>
      <c r="ETC2392" s="696"/>
      <c r="ETD2392" s="697"/>
      <c r="ETE2392" s="697"/>
      <c r="ETF2392" s="473"/>
      <c r="ETG2392" s="470"/>
      <c r="ETH2392" s="470"/>
      <c r="ETI2392" s="470"/>
      <c r="ETJ2392" s="677"/>
      <c r="ETK2392" s="470"/>
      <c r="ETL2392" s="467"/>
      <c r="ETM2392" s="559"/>
      <c r="ETN2392" s="467"/>
      <c r="ETO2392" s="467"/>
      <c r="ETP2392" s="467"/>
      <c r="ETQ2392" s="467"/>
      <c r="ETR2392" s="467"/>
      <c r="ETS2392" s="467"/>
      <c r="ETT2392" s="467"/>
      <c r="ETU2392" s="467"/>
      <c r="ETV2392" s="467"/>
      <c r="ETW2392" s="467"/>
      <c r="ETX2392" s="467"/>
      <c r="ETY2392" s="467"/>
      <c r="ETZ2392" s="467"/>
      <c r="EUA2392" s="467"/>
      <c r="EUB2392" s="467"/>
      <c r="EUC2392" s="467"/>
      <c r="EUD2392" s="467"/>
      <c r="EUE2392" s="467"/>
      <c r="EUF2392" s="467"/>
      <c r="EUG2392" s="467"/>
      <c r="EUH2392" s="467"/>
      <c r="EUI2392" s="467"/>
      <c r="EUJ2392" s="1055"/>
      <c r="EUK2392" s="695"/>
      <c r="EUL2392" s="696"/>
      <c r="EUM2392" s="696"/>
      <c r="EUN2392" s="697"/>
      <c r="EUO2392" s="697"/>
      <c r="EUP2392" s="473"/>
      <c r="EUQ2392" s="470"/>
      <c r="EUR2392" s="470"/>
      <c r="EUS2392" s="470"/>
      <c r="EUT2392" s="677"/>
      <c r="EUU2392" s="470"/>
      <c r="EUV2392" s="467"/>
      <c r="EUW2392" s="559"/>
      <c r="EUX2392" s="467"/>
      <c r="EUY2392" s="467"/>
      <c r="EUZ2392" s="467"/>
      <c r="EVA2392" s="467"/>
      <c r="EVB2392" s="467"/>
      <c r="EVC2392" s="467"/>
      <c r="EVD2392" s="467"/>
      <c r="EVE2392" s="467"/>
      <c r="EVF2392" s="467"/>
      <c r="EVG2392" s="467"/>
      <c r="EVH2392" s="467"/>
      <c r="EVI2392" s="467"/>
      <c r="EVJ2392" s="467"/>
      <c r="EVK2392" s="467"/>
      <c r="EVL2392" s="467"/>
      <c r="EVM2392" s="467"/>
      <c r="EVN2392" s="467"/>
      <c r="EVO2392" s="467"/>
      <c r="EVP2392" s="467"/>
      <c r="EVQ2392" s="467"/>
      <c r="EVR2392" s="467"/>
      <c r="EVS2392" s="467"/>
      <c r="EVT2392" s="1055"/>
      <c r="EVU2392" s="695"/>
      <c r="EVV2392" s="696"/>
      <c r="EVW2392" s="696"/>
      <c r="EVX2392" s="697"/>
      <c r="EVY2392" s="697"/>
      <c r="EVZ2392" s="473"/>
      <c r="EWA2392" s="470"/>
      <c r="EWB2392" s="470"/>
      <c r="EWC2392" s="470"/>
      <c r="EWD2392" s="677"/>
      <c r="EWE2392" s="470"/>
      <c r="EWF2392" s="467"/>
      <c r="EWG2392" s="559"/>
      <c r="EWH2392" s="467"/>
      <c r="EWI2392" s="467"/>
      <c r="EWJ2392" s="467"/>
      <c r="EWK2392" s="467"/>
      <c r="EWL2392" s="467"/>
      <c r="EWM2392" s="467"/>
      <c r="EWN2392" s="467"/>
      <c r="EWO2392" s="467"/>
      <c r="EWP2392" s="467"/>
      <c r="EWQ2392" s="467"/>
      <c r="EWR2392" s="467"/>
      <c r="EWS2392" s="467"/>
      <c r="EWT2392" s="467"/>
      <c r="EWU2392" s="467"/>
      <c r="EWV2392" s="467"/>
      <c r="EWW2392" s="467"/>
      <c r="EWX2392" s="467"/>
      <c r="EWY2392" s="467"/>
      <c r="EWZ2392" s="467"/>
      <c r="EXA2392" s="467"/>
      <c r="EXB2392" s="467"/>
      <c r="EXC2392" s="467"/>
      <c r="EXD2392" s="1055"/>
      <c r="EXE2392" s="695"/>
      <c r="EXF2392" s="696"/>
      <c r="EXG2392" s="696"/>
      <c r="EXH2392" s="697"/>
      <c r="EXI2392" s="697"/>
      <c r="EXJ2392" s="473"/>
      <c r="EXK2392" s="470"/>
      <c r="EXL2392" s="470"/>
      <c r="EXM2392" s="470"/>
      <c r="EXN2392" s="677"/>
      <c r="EXO2392" s="470"/>
      <c r="EXP2392" s="467"/>
      <c r="EXQ2392" s="559"/>
      <c r="EXR2392" s="467"/>
      <c r="EXS2392" s="467"/>
      <c r="EXT2392" s="467"/>
      <c r="EXU2392" s="467"/>
      <c r="EXV2392" s="467"/>
      <c r="EXW2392" s="467"/>
      <c r="EXX2392" s="467"/>
      <c r="EXY2392" s="467"/>
      <c r="EXZ2392" s="467"/>
      <c r="EYA2392" s="467"/>
      <c r="EYB2392" s="467"/>
      <c r="EYC2392" s="467"/>
      <c r="EYD2392" s="467"/>
      <c r="EYE2392" s="467"/>
      <c r="EYF2392" s="467"/>
      <c r="EYG2392" s="467"/>
      <c r="EYH2392" s="467"/>
      <c r="EYI2392" s="467"/>
      <c r="EYJ2392" s="467"/>
      <c r="EYK2392" s="467"/>
      <c r="EYL2392" s="467"/>
      <c r="EYM2392" s="467"/>
      <c r="EYN2392" s="1055"/>
      <c r="EYO2392" s="695"/>
      <c r="EYP2392" s="696"/>
      <c r="EYQ2392" s="696"/>
      <c r="EYR2392" s="697"/>
      <c r="EYS2392" s="697"/>
      <c r="EYT2392" s="473"/>
      <c r="EYU2392" s="470"/>
      <c r="EYV2392" s="470"/>
      <c r="EYW2392" s="470"/>
      <c r="EYX2392" s="677"/>
      <c r="EYY2392" s="470"/>
      <c r="EYZ2392" s="467"/>
      <c r="EZA2392" s="559"/>
      <c r="EZB2392" s="467"/>
      <c r="EZC2392" s="467"/>
      <c r="EZD2392" s="467"/>
      <c r="EZE2392" s="467"/>
      <c r="EZF2392" s="467"/>
      <c r="EZG2392" s="467"/>
      <c r="EZH2392" s="467"/>
      <c r="EZI2392" s="467"/>
      <c r="EZJ2392" s="467"/>
      <c r="EZK2392" s="467"/>
      <c r="EZL2392" s="467"/>
      <c r="EZM2392" s="467"/>
      <c r="EZN2392" s="467"/>
      <c r="EZO2392" s="467"/>
      <c r="EZP2392" s="467"/>
      <c r="EZQ2392" s="467"/>
      <c r="EZR2392" s="467"/>
      <c r="EZS2392" s="467"/>
      <c r="EZT2392" s="467"/>
      <c r="EZU2392" s="467"/>
      <c r="EZV2392" s="467"/>
      <c r="EZW2392" s="467"/>
      <c r="EZX2392" s="1055"/>
      <c r="EZY2392" s="695"/>
      <c r="EZZ2392" s="696"/>
      <c r="FAA2392" s="696"/>
      <c r="FAB2392" s="697"/>
      <c r="FAC2392" s="697"/>
      <c r="FAD2392" s="473"/>
      <c r="FAE2392" s="470"/>
      <c r="FAF2392" s="470"/>
      <c r="FAG2392" s="470"/>
      <c r="FAH2392" s="677"/>
      <c r="FAI2392" s="470"/>
      <c r="FAJ2392" s="467"/>
      <c r="FAK2392" s="559"/>
      <c r="FAL2392" s="467"/>
      <c r="FAM2392" s="467"/>
      <c r="FAN2392" s="467"/>
      <c r="FAO2392" s="467"/>
      <c r="FAP2392" s="467"/>
      <c r="FAQ2392" s="467"/>
      <c r="FAR2392" s="467"/>
      <c r="FAS2392" s="467"/>
      <c r="FAT2392" s="467"/>
      <c r="FAU2392" s="467"/>
      <c r="FAV2392" s="467"/>
      <c r="FAW2392" s="467"/>
      <c r="FAX2392" s="467"/>
      <c r="FAY2392" s="467"/>
      <c r="FAZ2392" s="467"/>
      <c r="FBA2392" s="467"/>
      <c r="FBB2392" s="467"/>
      <c r="FBC2392" s="467"/>
      <c r="FBD2392" s="467"/>
      <c r="FBE2392" s="467"/>
      <c r="FBF2392" s="467"/>
      <c r="FBG2392" s="467"/>
      <c r="FBH2392" s="1055"/>
      <c r="FBI2392" s="695"/>
      <c r="FBJ2392" s="696"/>
      <c r="FBK2392" s="696"/>
      <c r="FBL2392" s="697"/>
      <c r="FBM2392" s="697"/>
      <c r="FBN2392" s="473"/>
      <c r="FBO2392" s="470"/>
      <c r="FBP2392" s="470"/>
      <c r="FBQ2392" s="470"/>
      <c r="FBR2392" s="677"/>
      <c r="FBS2392" s="470"/>
      <c r="FBT2392" s="467"/>
      <c r="FBU2392" s="559"/>
      <c r="FBV2392" s="467"/>
      <c r="FBW2392" s="467"/>
      <c r="FBX2392" s="467"/>
      <c r="FBY2392" s="467"/>
      <c r="FBZ2392" s="467"/>
      <c r="FCA2392" s="467"/>
      <c r="FCB2392" s="467"/>
      <c r="FCC2392" s="467"/>
      <c r="FCD2392" s="467"/>
      <c r="FCE2392" s="467"/>
      <c r="FCF2392" s="467"/>
      <c r="FCG2392" s="467"/>
      <c r="FCH2392" s="467"/>
      <c r="FCI2392" s="467"/>
      <c r="FCJ2392" s="467"/>
      <c r="FCK2392" s="467"/>
      <c r="FCL2392" s="467"/>
      <c r="FCM2392" s="467"/>
      <c r="FCN2392" s="467"/>
      <c r="FCO2392" s="467"/>
      <c r="FCP2392" s="467"/>
      <c r="FCQ2392" s="467"/>
      <c r="FCR2392" s="1055"/>
      <c r="FCS2392" s="695"/>
      <c r="FCT2392" s="696"/>
      <c r="FCU2392" s="696"/>
      <c r="FCV2392" s="697"/>
      <c r="FCW2392" s="697"/>
      <c r="FCX2392" s="473"/>
      <c r="FCY2392" s="470"/>
      <c r="FCZ2392" s="470"/>
      <c r="FDA2392" s="470"/>
      <c r="FDB2392" s="677"/>
      <c r="FDC2392" s="470"/>
      <c r="FDD2392" s="467"/>
      <c r="FDE2392" s="559"/>
      <c r="FDF2392" s="467"/>
      <c r="FDG2392" s="467"/>
      <c r="FDH2392" s="467"/>
      <c r="FDI2392" s="467"/>
      <c r="FDJ2392" s="467"/>
      <c r="FDK2392" s="467"/>
      <c r="FDL2392" s="467"/>
      <c r="FDM2392" s="467"/>
      <c r="FDN2392" s="467"/>
      <c r="FDO2392" s="467"/>
      <c r="FDP2392" s="467"/>
      <c r="FDQ2392" s="467"/>
      <c r="FDR2392" s="467"/>
      <c r="FDS2392" s="467"/>
      <c r="FDT2392" s="467"/>
      <c r="FDU2392" s="467"/>
      <c r="FDV2392" s="467"/>
      <c r="FDW2392" s="467"/>
      <c r="FDX2392" s="467"/>
      <c r="FDY2392" s="467"/>
      <c r="FDZ2392" s="467"/>
      <c r="FEA2392" s="467"/>
      <c r="FEB2392" s="1055"/>
      <c r="FEC2392" s="695"/>
      <c r="FED2392" s="696"/>
      <c r="FEE2392" s="696"/>
      <c r="FEF2392" s="697"/>
      <c r="FEG2392" s="697"/>
      <c r="FEH2392" s="473"/>
      <c r="FEI2392" s="470"/>
      <c r="FEJ2392" s="470"/>
      <c r="FEK2392" s="470"/>
      <c r="FEL2392" s="677"/>
      <c r="FEM2392" s="470"/>
      <c r="FEN2392" s="467"/>
      <c r="FEO2392" s="559"/>
      <c r="FEP2392" s="467"/>
      <c r="FEQ2392" s="467"/>
      <c r="FER2392" s="467"/>
      <c r="FES2392" s="467"/>
      <c r="FET2392" s="467"/>
      <c r="FEU2392" s="467"/>
      <c r="FEV2392" s="467"/>
      <c r="FEW2392" s="467"/>
      <c r="FEX2392" s="467"/>
      <c r="FEY2392" s="467"/>
      <c r="FEZ2392" s="467"/>
      <c r="FFA2392" s="467"/>
      <c r="FFB2392" s="467"/>
      <c r="FFC2392" s="467"/>
      <c r="FFD2392" s="467"/>
      <c r="FFE2392" s="467"/>
      <c r="FFF2392" s="467"/>
      <c r="FFG2392" s="467"/>
      <c r="FFH2392" s="467"/>
      <c r="FFI2392" s="467"/>
      <c r="FFJ2392" s="467"/>
      <c r="FFK2392" s="467"/>
      <c r="FFL2392" s="1055"/>
      <c r="FFM2392" s="695"/>
      <c r="FFN2392" s="696"/>
      <c r="FFO2392" s="696"/>
      <c r="FFP2392" s="697"/>
      <c r="FFQ2392" s="697"/>
      <c r="FFR2392" s="473"/>
      <c r="FFS2392" s="470"/>
      <c r="FFT2392" s="470"/>
      <c r="FFU2392" s="470"/>
      <c r="FFV2392" s="677"/>
      <c r="FFW2392" s="470"/>
      <c r="FFX2392" s="467"/>
      <c r="FFY2392" s="559"/>
      <c r="FFZ2392" s="467"/>
      <c r="FGA2392" s="467"/>
      <c r="FGB2392" s="467"/>
      <c r="FGC2392" s="467"/>
      <c r="FGD2392" s="467"/>
      <c r="FGE2392" s="467"/>
      <c r="FGF2392" s="467"/>
      <c r="FGG2392" s="467"/>
      <c r="FGH2392" s="467"/>
      <c r="FGI2392" s="467"/>
      <c r="FGJ2392" s="467"/>
      <c r="FGK2392" s="467"/>
      <c r="FGL2392" s="467"/>
      <c r="FGM2392" s="467"/>
      <c r="FGN2392" s="467"/>
      <c r="FGO2392" s="467"/>
      <c r="FGP2392" s="467"/>
      <c r="FGQ2392" s="467"/>
      <c r="FGR2392" s="467"/>
      <c r="FGS2392" s="467"/>
      <c r="FGT2392" s="467"/>
      <c r="FGU2392" s="467"/>
      <c r="FGV2392" s="1055"/>
      <c r="FGW2392" s="695"/>
      <c r="FGX2392" s="696"/>
      <c r="FGY2392" s="696"/>
      <c r="FGZ2392" s="697"/>
      <c r="FHA2392" s="697"/>
      <c r="FHB2392" s="473"/>
      <c r="FHC2392" s="470"/>
      <c r="FHD2392" s="470"/>
      <c r="FHE2392" s="470"/>
      <c r="FHF2392" s="677"/>
      <c r="FHG2392" s="470"/>
      <c r="FHH2392" s="467"/>
      <c r="FHI2392" s="559"/>
      <c r="FHJ2392" s="467"/>
      <c r="FHK2392" s="467"/>
      <c r="FHL2392" s="467"/>
      <c r="FHM2392" s="467"/>
      <c r="FHN2392" s="467"/>
      <c r="FHO2392" s="467"/>
      <c r="FHP2392" s="467"/>
      <c r="FHQ2392" s="467"/>
      <c r="FHR2392" s="467"/>
      <c r="FHS2392" s="467"/>
      <c r="FHT2392" s="467"/>
      <c r="FHU2392" s="467"/>
      <c r="FHV2392" s="467"/>
      <c r="FHW2392" s="467"/>
      <c r="FHX2392" s="467"/>
      <c r="FHY2392" s="467"/>
      <c r="FHZ2392" s="467"/>
      <c r="FIA2392" s="467"/>
      <c r="FIB2392" s="467"/>
      <c r="FIC2392" s="467"/>
      <c r="FID2392" s="467"/>
      <c r="FIE2392" s="467"/>
      <c r="FIF2392" s="1055"/>
      <c r="FIG2392" s="695"/>
      <c r="FIH2392" s="696"/>
      <c r="FII2392" s="696"/>
      <c r="FIJ2392" s="697"/>
      <c r="FIK2392" s="697"/>
      <c r="FIL2392" s="473"/>
      <c r="FIM2392" s="470"/>
      <c r="FIN2392" s="470"/>
      <c r="FIO2392" s="470"/>
      <c r="FIP2392" s="677"/>
      <c r="FIQ2392" s="470"/>
      <c r="FIR2392" s="467"/>
      <c r="FIS2392" s="559"/>
      <c r="FIT2392" s="467"/>
      <c r="FIU2392" s="467"/>
      <c r="FIV2392" s="467"/>
      <c r="FIW2392" s="467"/>
      <c r="FIX2392" s="467"/>
      <c r="FIY2392" s="467"/>
      <c r="FIZ2392" s="467"/>
      <c r="FJA2392" s="467"/>
      <c r="FJB2392" s="467"/>
      <c r="FJC2392" s="467"/>
      <c r="FJD2392" s="467"/>
      <c r="FJE2392" s="467"/>
      <c r="FJF2392" s="467"/>
      <c r="FJG2392" s="467"/>
      <c r="FJH2392" s="467"/>
      <c r="FJI2392" s="467"/>
      <c r="FJJ2392" s="467"/>
      <c r="FJK2392" s="467"/>
      <c r="FJL2392" s="467"/>
      <c r="FJM2392" s="467"/>
      <c r="FJN2392" s="467"/>
      <c r="FJO2392" s="467"/>
      <c r="FJP2392" s="1055"/>
      <c r="FJQ2392" s="695"/>
      <c r="FJR2392" s="696"/>
      <c r="FJS2392" s="696"/>
      <c r="FJT2392" s="697"/>
      <c r="FJU2392" s="697"/>
      <c r="FJV2392" s="473"/>
      <c r="FJW2392" s="470"/>
      <c r="FJX2392" s="470"/>
      <c r="FJY2392" s="470"/>
      <c r="FJZ2392" s="677"/>
      <c r="FKA2392" s="470"/>
      <c r="FKB2392" s="467"/>
      <c r="FKC2392" s="559"/>
      <c r="FKD2392" s="467"/>
      <c r="FKE2392" s="467"/>
      <c r="FKF2392" s="467"/>
      <c r="FKG2392" s="467"/>
      <c r="FKH2392" s="467"/>
      <c r="FKI2392" s="467"/>
      <c r="FKJ2392" s="467"/>
      <c r="FKK2392" s="467"/>
      <c r="FKL2392" s="467"/>
      <c r="FKM2392" s="467"/>
      <c r="FKN2392" s="467"/>
      <c r="FKO2392" s="467"/>
      <c r="FKP2392" s="467"/>
      <c r="FKQ2392" s="467"/>
      <c r="FKR2392" s="467"/>
      <c r="FKS2392" s="467"/>
      <c r="FKT2392" s="467"/>
      <c r="FKU2392" s="467"/>
      <c r="FKV2392" s="467"/>
      <c r="FKW2392" s="467"/>
      <c r="FKX2392" s="467"/>
      <c r="FKY2392" s="467"/>
      <c r="FKZ2392" s="1055"/>
      <c r="FLA2392" s="695"/>
      <c r="FLB2392" s="696"/>
      <c r="FLC2392" s="696"/>
      <c r="FLD2392" s="697"/>
      <c r="FLE2392" s="697"/>
      <c r="FLF2392" s="473"/>
      <c r="FLG2392" s="470"/>
      <c r="FLH2392" s="470"/>
      <c r="FLI2392" s="470"/>
      <c r="FLJ2392" s="677"/>
      <c r="FLK2392" s="470"/>
      <c r="FLL2392" s="467"/>
      <c r="FLM2392" s="559"/>
      <c r="FLN2392" s="467"/>
      <c r="FLO2392" s="467"/>
      <c r="FLP2392" s="467"/>
      <c r="FLQ2392" s="467"/>
      <c r="FLR2392" s="467"/>
      <c r="FLS2392" s="467"/>
      <c r="FLT2392" s="467"/>
      <c r="FLU2392" s="467"/>
      <c r="FLV2392" s="467"/>
      <c r="FLW2392" s="467"/>
      <c r="FLX2392" s="467"/>
      <c r="FLY2392" s="467"/>
      <c r="FLZ2392" s="467"/>
      <c r="FMA2392" s="467"/>
      <c r="FMB2392" s="467"/>
      <c r="FMC2392" s="467"/>
      <c r="FMD2392" s="467"/>
      <c r="FME2392" s="467"/>
      <c r="FMF2392" s="467"/>
      <c r="FMG2392" s="467"/>
      <c r="FMH2392" s="467"/>
      <c r="FMI2392" s="467"/>
      <c r="FMJ2392" s="1055"/>
      <c r="FMK2392" s="695"/>
      <c r="FML2392" s="696"/>
      <c r="FMM2392" s="696"/>
      <c r="FMN2392" s="697"/>
      <c r="FMO2392" s="697"/>
      <c r="FMP2392" s="473"/>
      <c r="FMQ2392" s="470"/>
      <c r="FMR2392" s="470"/>
      <c r="FMS2392" s="470"/>
      <c r="FMT2392" s="677"/>
      <c r="FMU2392" s="470"/>
      <c r="FMV2392" s="467"/>
      <c r="FMW2392" s="559"/>
      <c r="FMX2392" s="467"/>
      <c r="FMY2392" s="467"/>
      <c r="FMZ2392" s="467"/>
      <c r="FNA2392" s="467"/>
      <c r="FNB2392" s="467"/>
      <c r="FNC2392" s="467"/>
      <c r="FND2392" s="467"/>
      <c r="FNE2392" s="467"/>
      <c r="FNF2392" s="467"/>
      <c r="FNG2392" s="467"/>
      <c r="FNH2392" s="467"/>
      <c r="FNI2392" s="467"/>
      <c r="FNJ2392" s="467"/>
      <c r="FNK2392" s="467"/>
      <c r="FNL2392" s="467"/>
      <c r="FNM2392" s="467"/>
      <c r="FNN2392" s="467"/>
      <c r="FNO2392" s="467"/>
      <c r="FNP2392" s="467"/>
      <c r="FNQ2392" s="467"/>
      <c r="FNR2392" s="467"/>
      <c r="FNS2392" s="467"/>
      <c r="FNT2392" s="1055"/>
      <c r="FNU2392" s="695"/>
      <c r="FNV2392" s="696"/>
      <c r="FNW2392" s="696"/>
      <c r="FNX2392" s="697"/>
      <c r="FNY2392" s="697"/>
      <c r="FNZ2392" s="473"/>
      <c r="FOA2392" s="470"/>
      <c r="FOB2392" s="470"/>
      <c r="FOC2392" s="470"/>
      <c r="FOD2392" s="677"/>
      <c r="FOE2392" s="470"/>
      <c r="FOF2392" s="467"/>
      <c r="FOG2392" s="559"/>
      <c r="FOH2392" s="467"/>
      <c r="FOI2392" s="467"/>
      <c r="FOJ2392" s="467"/>
      <c r="FOK2392" s="467"/>
      <c r="FOL2392" s="467"/>
      <c r="FOM2392" s="467"/>
      <c r="FON2392" s="467"/>
      <c r="FOO2392" s="467"/>
      <c r="FOP2392" s="467"/>
      <c r="FOQ2392" s="467"/>
      <c r="FOR2392" s="467"/>
      <c r="FOS2392" s="467"/>
      <c r="FOT2392" s="467"/>
      <c r="FOU2392" s="467"/>
      <c r="FOV2392" s="467"/>
      <c r="FOW2392" s="467"/>
      <c r="FOX2392" s="467"/>
      <c r="FOY2392" s="467"/>
      <c r="FOZ2392" s="467"/>
      <c r="FPA2392" s="467"/>
      <c r="FPB2392" s="467"/>
      <c r="FPC2392" s="467"/>
      <c r="FPD2392" s="1055"/>
      <c r="FPE2392" s="695"/>
      <c r="FPF2392" s="696"/>
      <c r="FPG2392" s="696"/>
      <c r="FPH2392" s="697"/>
      <c r="FPI2392" s="697"/>
      <c r="FPJ2392" s="473"/>
      <c r="FPK2392" s="470"/>
      <c r="FPL2392" s="470"/>
      <c r="FPM2392" s="470"/>
      <c r="FPN2392" s="677"/>
      <c r="FPO2392" s="470"/>
      <c r="FPP2392" s="467"/>
      <c r="FPQ2392" s="559"/>
      <c r="FPR2392" s="467"/>
      <c r="FPS2392" s="467"/>
      <c r="FPT2392" s="467"/>
      <c r="FPU2392" s="467"/>
      <c r="FPV2392" s="467"/>
      <c r="FPW2392" s="467"/>
      <c r="FPX2392" s="467"/>
      <c r="FPY2392" s="467"/>
      <c r="FPZ2392" s="467"/>
      <c r="FQA2392" s="467"/>
      <c r="FQB2392" s="467"/>
      <c r="FQC2392" s="467"/>
      <c r="FQD2392" s="467"/>
      <c r="FQE2392" s="467"/>
      <c r="FQF2392" s="467"/>
      <c r="FQG2392" s="467"/>
      <c r="FQH2392" s="467"/>
      <c r="FQI2392" s="467"/>
      <c r="FQJ2392" s="467"/>
      <c r="FQK2392" s="467"/>
      <c r="FQL2392" s="467"/>
      <c r="FQM2392" s="467"/>
      <c r="FQN2392" s="1055"/>
      <c r="FQO2392" s="695"/>
      <c r="FQP2392" s="696"/>
      <c r="FQQ2392" s="696"/>
      <c r="FQR2392" s="697"/>
      <c r="FQS2392" s="697"/>
      <c r="FQT2392" s="473"/>
      <c r="FQU2392" s="470"/>
      <c r="FQV2392" s="470"/>
      <c r="FQW2392" s="470"/>
      <c r="FQX2392" s="677"/>
      <c r="FQY2392" s="470"/>
      <c r="FQZ2392" s="467"/>
      <c r="FRA2392" s="559"/>
      <c r="FRB2392" s="467"/>
      <c r="FRC2392" s="467"/>
      <c r="FRD2392" s="467"/>
      <c r="FRE2392" s="467"/>
      <c r="FRF2392" s="467"/>
      <c r="FRG2392" s="467"/>
      <c r="FRH2392" s="467"/>
      <c r="FRI2392" s="467"/>
      <c r="FRJ2392" s="467"/>
      <c r="FRK2392" s="467"/>
      <c r="FRL2392" s="467"/>
      <c r="FRM2392" s="467"/>
      <c r="FRN2392" s="467"/>
      <c r="FRO2392" s="467"/>
      <c r="FRP2392" s="467"/>
      <c r="FRQ2392" s="467"/>
      <c r="FRR2392" s="467"/>
      <c r="FRS2392" s="467"/>
      <c r="FRT2392" s="467"/>
      <c r="FRU2392" s="467"/>
      <c r="FRV2392" s="467"/>
      <c r="FRW2392" s="467"/>
      <c r="FRX2392" s="1055"/>
      <c r="FRY2392" s="695"/>
      <c r="FRZ2392" s="696"/>
      <c r="FSA2392" s="696"/>
      <c r="FSB2392" s="697"/>
      <c r="FSC2392" s="697"/>
      <c r="FSD2392" s="473"/>
      <c r="FSE2392" s="470"/>
      <c r="FSF2392" s="470"/>
      <c r="FSG2392" s="470"/>
      <c r="FSH2392" s="677"/>
      <c r="FSI2392" s="470"/>
      <c r="FSJ2392" s="467"/>
      <c r="FSK2392" s="559"/>
      <c r="FSL2392" s="467"/>
      <c r="FSM2392" s="467"/>
      <c r="FSN2392" s="467"/>
      <c r="FSO2392" s="467"/>
      <c r="FSP2392" s="467"/>
      <c r="FSQ2392" s="467"/>
      <c r="FSR2392" s="467"/>
      <c r="FSS2392" s="467"/>
      <c r="FST2392" s="467"/>
      <c r="FSU2392" s="467"/>
      <c r="FSV2392" s="467"/>
      <c r="FSW2392" s="467"/>
      <c r="FSX2392" s="467"/>
      <c r="FSY2392" s="467"/>
      <c r="FSZ2392" s="467"/>
      <c r="FTA2392" s="467"/>
      <c r="FTB2392" s="467"/>
      <c r="FTC2392" s="467"/>
      <c r="FTD2392" s="467"/>
      <c r="FTE2392" s="467"/>
      <c r="FTF2392" s="467"/>
      <c r="FTG2392" s="467"/>
      <c r="FTH2392" s="1055"/>
      <c r="FTI2392" s="695"/>
      <c r="FTJ2392" s="696"/>
      <c r="FTK2392" s="696"/>
      <c r="FTL2392" s="697"/>
      <c r="FTM2392" s="697"/>
      <c r="FTN2392" s="473"/>
      <c r="FTO2392" s="470"/>
      <c r="FTP2392" s="470"/>
      <c r="FTQ2392" s="470"/>
      <c r="FTR2392" s="677"/>
      <c r="FTS2392" s="470"/>
      <c r="FTT2392" s="467"/>
      <c r="FTU2392" s="559"/>
      <c r="FTV2392" s="467"/>
      <c r="FTW2392" s="467"/>
      <c r="FTX2392" s="467"/>
      <c r="FTY2392" s="467"/>
      <c r="FTZ2392" s="467"/>
      <c r="FUA2392" s="467"/>
      <c r="FUB2392" s="467"/>
      <c r="FUC2392" s="467"/>
      <c r="FUD2392" s="467"/>
      <c r="FUE2392" s="467"/>
      <c r="FUF2392" s="467"/>
      <c r="FUG2392" s="467"/>
      <c r="FUH2392" s="467"/>
      <c r="FUI2392" s="467"/>
      <c r="FUJ2392" s="467"/>
      <c r="FUK2392" s="467"/>
      <c r="FUL2392" s="467"/>
      <c r="FUM2392" s="467"/>
      <c r="FUN2392" s="467"/>
      <c r="FUO2392" s="467"/>
      <c r="FUP2392" s="467"/>
      <c r="FUQ2392" s="467"/>
      <c r="FUR2392" s="1055"/>
      <c r="FUS2392" s="695"/>
      <c r="FUT2392" s="696"/>
      <c r="FUU2392" s="696"/>
      <c r="FUV2392" s="697"/>
      <c r="FUW2392" s="697"/>
      <c r="FUX2392" s="473"/>
      <c r="FUY2392" s="470"/>
      <c r="FUZ2392" s="470"/>
      <c r="FVA2392" s="470"/>
      <c r="FVB2392" s="677"/>
      <c r="FVC2392" s="470"/>
      <c r="FVD2392" s="467"/>
      <c r="FVE2392" s="559"/>
      <c r="FVF2392" s="467"/>
      <c r="FVG2392" s="467"/>
      <c r="FVH2392" s="467"/>
      <c r="FVI2392" s="467"/>
      <c r="FVJ2392" s="467"/>
      <c r="FVK2392" s="467"/>
      <c r="FVL2392" s="467"/>
      <c r="FVM2392" s="467"/>
      <c r="FVN2392" s="467"/>
      <c r="FVO2392" s="467"/>
      <c r="FVP2392" s="467"/>
      <c r="FVQ2392" s="467"/>
      <c r="FVR2392" s="467"/>
      <c r="FVS2392" s="467"/>
      <c r="FVT2392" s="467"/>
      <c r="FVU2392" s="467"/>
      <c r="FVV2392" s="467"/>
      <c r="FVW2392" s="467"/>
      <c r="FVX2392" s="467"/>
      <c r="FVY2392" s="467"/>
      <c r="FVZ2392" s="467"/>
      <c r="FWA2392" s="467"/>
      <c r="FWB2392" s="1055"/>
      <c r="FWC2392" s="695"/>
      <c r="FWD2392" s="696"/>
      <c r="FWE2392" s="696"/>
      <c r="FWF2392" s="697"/>
      <c r="FWG2392" s="697"/>
      <c r="FWH2392" s="473"/>
      <c r="FWI2392" s="470"/>
      <c r="FWJ2392" s="470"/>
      <c r="FWK2392" s="470"/>
      <c r="FWL2392" s="677"/>
      <c r="FWM2392" s="470"/>
      <c r="FWN2392" s="467"/>
      <c r="FWO2392" s="559"/>
      <c r="FWP2392" s="467"/>
      <c r="FWQ2392" s="467"/>
      <c r="FWR2392" s="467"/>
      <c r="FWS2392" s="467"/>
      <c r="FWT2392" s="467"/>
      <c r="FWU2392" s="467"/>
      <c r="FWV2392" s="467"/>
      <c r="FWW2392" s="467"/>
      <c r="FWX2392" s="467"/>
      <c r="FWY2392" s="467"/>
      <c r="FWZ2392" s="467"/>
      <c r="FXA2392" s="467"/>
      <c r="FXB2392" s="467"/>
      <c r="FXC2392" s="467"/>
      <c r="FXD2392" s="467"/>
      <c r="FXE2392" s="467"/>
      <c r="FXF2392" s="467"/>
      <c r="FXG2392" s="467"/>
      <c r="FXH2392" s="467"/>
      <c r="FXI2392" s="467"/>
      <c r="FXJ2392" s="467"/>
      <c r="FXK2392" s="467"/>
      <c r="FXL2392" s="1055"/>
      <c r="FXM2392" s="695"/>
      <c r="FXN2392" s="696"/>
      <c r="FXO2392" s="696"/>
      <c r="FXP2392" s="697"/>
      <c r="FXQ2392" s="697"/>
      <c r="FXR2392" s="473"/>
      <c r="FXS2392" s="470"/>
      <c r="FXT2392" s="470"/>
      <c r="FXU2392" s="470"/>
      <c r="FXV2392" s="677"/>
      <c r="FXW2392" s="470"/>
      <c r="FXX2392" s="467"/>
      <c r="FXY2392" s="559"/>
      <c r="FXZ2392" s="467"/>
      <c r="FYA2392" s="467"/>
      <c r="FYB2392" s="467"/>
      <c r="FYC2392" s="467"/>
      <c r="FYD2392" s="467"/>
      <c r="FYE2392" s="467"/>
      <c r="FYF2392" s="467"/>
      <c r="FYG2392" s="467"/>
      <c r="FYH2392" s="467"/>
      <c r="FYI2392" s="467"/>
      <c r="FYJ2392" s="467"/>
      <c r="FYK2392" s="467"/>
      <c r="FYL2392" s="467"/>
      <c r="FYM2392" s="467"/>
      <c r="FYN2392" s="467"/>
      <c r="FYO2392" s="467"/>
      <c r="FYP2392" s="467"/>
      <c r="FYQ2392" s="467"/>
      <c r="FYR2392" s="467"/>
      <c r="FYS2392" s="467"/>
      <c r="FYT2392" s="467"/>
      <c r="FYU2392" s="467"/>
      <c r="FYV2392" s="1055"/>
      <c r="FYW2392" s="695"/>
      <c r="FYX2392" s="696"/>
      <c r="FYY2392" s="696"/>
      <c r="FYZ2392" s="697"/>
      <c r="FZA2392" s="697"/>
      <c r="FZB2392" s="473"/>
      <c r="FZC2392" s="470"/>
      <c r="FZD2392" s="470"/>
      <c r="FZE2392" s="470"/>
      <c r="FZF2392" s="677"/>
      <c r="FZG2392" s="470"/>
      <c r="FZH2392" s="467"/>
      <c r="FZI2392" s="559"/>
      <c r="FZJ2392" s="467"/>
      <c r="FZK2392" s="467"/>
      <c r="FZL2392" s="467"/>
      <c r="FZM2392" s="467"/>
      <c r="FZN2392" s="467"/>
      <c r="FZO2392" s="467"/>
      <c r="FZP2392" s="467"/>
      <c r="FZQ2392" s="467"/>
      <c r="FZR2392" s="467"/>
      <c r="FZS2392" s="467"/>
      <c r="FZT2392" s="467"/>
      <c r="FZU2392" s="467"/>
      <c r="FZV2392" s="467"/>
      <c r="FZW2392" s="467"/>
      <c r="FZX2392" s="467"/>
      <c r="FZY2392" s="467"/>
      <c r="FZZ2392" s="467"/>
      <c r="GAA2392" s="467"/>
      <c r="GAB2392" s="467"/>
      <c r="GAC2392" s="467"/>
      <c r="GAD2392" s="467"/>
      <c r="GAE2392" s="467"/>
      <c r="GAF2392" s="1055"/>
      <c r="GAG2392" s="695"/>
      <c r="GAH2392" s="696"/>
      <c r="GAI2392" s="696"/>
      <c r="GAJ2392" s="697"/>
      <c r="GAK2392" s="697"/>
      <c r="GAL2392" s="473"/>
      <c r="GAM2392" s="470"/>
      <c r="GAN2392" s="470"/>
      <c r="GAO2392" s="470"/>
      <c r="GAP2392" s="677"/>
      <c r="GAQ2392" s="470"/>
      <c r="GAR2392" s="467"/>
      <c r="GAS2392" s="559"/>
      <c r="GAT2392" s="467"/>
      <c r="GAU2392" s="467"/>
      <c r="GAV2392" s="467"/>
      <c r="GAW2392" s="467"/>
      <c r="GAX2392" s="467"/>
      <c r="GAY2392" s="467"/>
      <c r="GAZ2392" s="467"/>
      <c r="GBA2392" s="467"/>
      <c r="GBB2392" s="467"/>
      <c r="GBC2392" s="467"/>
      <c r="GBD2392" s="467"/>
      <c r="GBE2392" s="467"/>
      <c r="GBF2392" s="467"/>
      <c r="GBG2392" s="467"/>
      <c r="GBH2392" s="467"/>
      <c r="GBI2392" s="467"/>
      <c r="GBJ2392" s="467"/>
      <c r="GBK2392" s="467"/>
      <c r="GBL2392" s="467"/>
      <c r="GBM2392" s="467"/>
      <c r="GBN2392" s="467"/>
      <c r="GBO2392" s="467"/>
      <c r="GBP2392" s="1055"/>
      <c r="GBQ2392" s="695"/>
      <c r="GBR2392" s="696"/>
      <c r="GBS2392" s="696"/>
      <c r="GBT2392" s="697"/>
      <c r="GBU2392" s="697"/>
      <c r="GBV2392" s="473"/>
      <c r="GBW2392" s="470"/>
      <c r="GBX2392" s="470"/>
      <c r="GBY2392" s="470"/>
      <c r="GBZ2392" s="677"/>
      <c r="GCA2392" s="470"/>
      <c r="GCB2392" s="467"/>
      <c r="GCC2392" s="559"/>
      <c r="GCD2392" s="467"/>
      <c r="GCE2392" s="467"/>
      <c r="GCF2392" s="467"/>
      <c r="GCG2392" s="467"/>
      <c r="GCH2392" s="467"/>
      <c r="GCI2392" s="467"/>
      <c r="GCJ2392" s="467"/>
      <c r="GCK2392" s="467"/>
      <c r="GCL2392" s="467"/>
      <c r="GCM2392" s="467"/>
      <c r="GCN2392" s="467"/>
      <c r="GCO2392" s="467"/>
      <c r="GCP2392" s="467"/>
      <c r="GCQ2392" s="467"/>
      <c r="GCR2392" s="467"/>
      <c r="GCS2392" s="467"/>
      <c r="GCT2392" s="467"/>
      <c r="GCU2392" s="467"/>
      <c r="GCV2392" s="467"/>
      <c r="GCW2392" s="467"/>
      <c r="GCX2392" s="467"/>
      <c r="GCY2392" s="467"/>
      <c r="GCZ2392" s="1055"/>
      <c r="GDA2392" s="695"/>
      <c r="GDB2392" s="696"/>
      <c r="GDC2392" s="696"/>
      <c r="GDD2392" s="697"/>
      <c r="GDE2392" s="697"/>
      <c r="GDF2392" s="473"/>
      <c r="GDG2392" s="470"/>
      <c r="GDH2392" s="470"/>
      <c r="GDI2392" s="470"/>
      <c r="GDJ2392" s="677"/>
      <c r="GDK2392" s="470"/>
      <c r="GDL2392" s="467"/>
      <c r="GDM2392" s="559"/>
      <c r="GDN2392" s="467"/>
      <c r="GDO2392" s="467"/>
      <c r="GDP2392" s="467"/>
      <c r="GDQ2392" s="467"/>
      <c r="GDR2392" s="467"/>
      <c r="GDS2392" s="467"/>
      <c r="GDT2392" s="467"/>
      <c r="GDU2392" s="467"/>
      <c r="GDV2392" s="467"/>
      <c r="GDW2392" s="467"/>
      <c r="GDX2392" s="467"/>
      <c r="GDY2392" s="467"/>
      <c r="GDZ2392" s="467"/>
      <c r="GEA2392" s="467"/>
      <c r="GEB2392" s="467"/>
      <c r="GEC2392" s="467"/>
      <c r="GED2392" s="467"/>
      <c r="GEE2392" s="467"/>
      <c r="GEF2392" s="467"/>
      <c r="GEG2392" s="467"/>
      <c r="GEH2392" s="467"/>
      <c r="GEI2392" s="467"/>
      <c r="GEJ2392" s="1055"/>
      <c r="GEK2392" s="695"/>
      <c r="GEL2392" s="696"/>
      <c r="GEM2392" s="696"/>
      <c r="GEN2392" s="697"/>
      <c r="GEO2392" s="697"/>
      <c r="GEP2392" s="473"/>
      <c r="GEQ2392" s="470"/>
      <c r="GER2392" s="470"/>
      <c r="GES2392" s="470"/>
      <c r="GET2392" s="677"/>
      <c r="GEU2392" s="470"/>
      <c r="GEV2392" s="467"/>
      <c r="GEW2392" s="559"/>
      <c r="GEX2392" s="467"/>
      <c r="GEY2392" s="467"/>
      <c r="GEZ2392" s="467"/>
      <c r="GFA2392" s="467"/>
      <c r="GFB2392" s="467"/>
      <c r="GFC2392" s="467"/>
      <c r="GFD2392" s="467"/>
      <c r="GFE2392" s="467"/>
      <c r="GFF2392" s="467"/>
      <c r="GFG2392" s="467"/>
      <c r="GFH2392" s="467"/>
      <c r="GFI2392" s="467"/>
      <c r="GFJ2392" s="467"/>
      <c r="GFK2392" s="467"/>
      <c r="GFL2392" s="467"/>
      <c r="GFM2392" s="467"/>
      <c r="GFN2392" s="467"/>
      <c r="GFO2392" s="467"/>
      <c r="GFP2392" s="467"/>
      <c r="GFQ2392" s="467"/>
      <c r="GFR2392" s="467"/>
      <c r="GFS2392" s="467"/>
      <c r="GFT2392" s="1055"/>
      <c r="GFU2392" s="695"/>
      <c r="GFV2392" s="696"/>
      <c r="GFW2392" s="696"/>
      <c r="GFX2392" s="697"/>
      <c r="GFY2392" s="697"/>
      <c r="GFZ2392" s="473"/>
      <c r="GGA2392" s="470"/>
      <c r="GGB2392" s="470"/>
      <c r="GGC2392" s="470"/>
      <c r="GGD2392" s="677"/>
      <c r="GGE2392" s="470"/>
      <c r="GGF2392" s="467"/>
      <c r="GGG2392" s="559"/>
      <c r="GGH2392" s="467"/>
      <c r="GGI2392" s="467"/>
      <c r="GGJ2392" s="467"/>
      <c r="GGK2392" s="467"/>
      <c r="GGL2392" s="467"/>
      <c r="GGM2392" s="467"/>
      <c r="GGN2392" s="467"/>
      <c r="GGO2392" s="467"/>
      <c r="GGP2392" s="467"/>
      <c r="GGQ2392" s="467"/>
      <c r="GGR2392" s="467"/>
      <c r="GGS2392" s="467"/>
      <c r="GGT2392" s="467"/>
      <c r="GGU2392" s="467"/>
      <c r="GGV2392" s="467"/>
      <c r="GGW2392" s="467"/>
      <c r="GGX2392" s="467"/>
      <c r="GGY2392" s="467"/>
      <c r="GGZ2392" s="467"/>
      <c r="GHA2392" s="467"/>
      <c r="GHB2392" s="467"/>
      <c r="GHC2392" s="467"/>
      <c r="GHD2392" s="1055"/>
      <c r="GHE2392" s="695"/>
      <c r="GHF2392" s="696"/>
      <c r="GHG2392" s="696"/>
      <c r="GHH2392" s="697"/>
      <c r="GHI2392" s="697"/>
      <c r="GHJ2392" s="473"/>
      <c r="GHK2392" s="470"/>
      <c r="GHL2392" s="470"/>
      <c r="GHM2392" s="470"/>
      <c r="GHN2392" s="677"/>
      <c r="GHO2392" s="470"/>
      <c r="GHP2392" s="467"/>
      <c r="GHQ2392" s="559"/>
      <c r="GHR2392" s="467"/>
      <c r="GHS2392" s="467"/>
      <c r="GHT2392" s="467"/>
      <c r="GHU2392" s="467"/>
      <c r="GHV2392" s="467"/>
      <c r="GHW2392" s="467"/>
      <c r="GHX2392" s="467"/>
      <c r="GHY2392" s="467"/>
      <c r="GHZ2392" s="467"/>
      <c r="GIA2392" s="467"/>
      <c r="GIB2392" s="467"/>
      <c r="GIC2392" s="467"/>
      <c r="GID2392" s="467"/>
      <c r="GIE2392" s="467"/>
      <c r="GIF2392" s="467"/>
      <c r="GIG2392" s="467"/>
      <c r="GIH2392" s="467"/>
      <c r="GII2392" s="467"/>
      <c r="GIJ2392" s="467"/>
      <c r="GIK2392" s="467"/>
      <c r="GIL2392" s="467"/>
      <c r="GIM2392" s="467"/>
      <c r="GIN2392" s="1055"/>
      <c r="GIO2392" s="695"/>
      <c r="GIP2392" s="696"/>
      <c r="GIQ2392" s="696"/>
      <c r="GIR2392" s="697"/>
      <c r="GIS2392" s="697"/>
      <c r="GIT2392" s="473"/>
      <c r="GIU2392" s="470"/>
      <c r="GIV2392" s="470"/>
      <c r="GIW2392" s="470"/>
      <c r="GIX2392" s="677"/>
      <c r="GIY2392" s="470"/>
      <c r="GIZ2392" s="467"/>
      <c r="GJA2392" s="559"/>
      <c r="GJB2392" s="467"/>
      <c r="GJC2392" s="467"/>
      <c r="GJD2392" s="467"/>
      <c r="GJE2392" s="467"/>
      <c r="GJF2392" s="467"/>
      <c r="GJG2392" s="467"/>
      <c r="GJH2392" s="467"/>
      <c r="GJI2392" s="467"/>
      <c r="GJJ2392" s="467"/>
      <c r="GJK2392" s="467"/>
      <c r="GJL2392" s="467"/>
      <c r="GJM2392" s="467"/>
      <c r="GJN2392" s="467"/>
      <c r="GJO2392" s="467"/>
      <c r="GJP2392" s="467"/>
      <c r="GJQ2392" s="467"/>
      <c r="GJR2392" s="467"/>
      <c r="GJS2392" s="467"/>
      <c r="GJT2392" s="467"/>
      <c r="GJU2392" s="467"/>
      <c r="GJV2392" s="467"/>
      <c r="GJW2392" s="467"/>
      <c r="GJX2392" s="1055"/>
      <c r="GJY2392" s="695"/>
      <c r="GJZ2392" s="696"/>
      <c r="GKA2392" s="696"/>
      <c r="GKB2392" s="697"/>
      <c r="GKC2392" s="697"/>
      <c r="GKD2392" s="473"/>
      <c r="GKE2392" s="470"/>
      <c r="GKF2392" s="470"/>
      <c r="GKG2392" s="470"/>
      <c r="GKH2392" s="677"/>
      <c r="GKI2392" s="470"/>
      <c r="GKJ2392" s="467"/>
      <c r="GKK2392" s="559"/>
      <c r="GKL2392" s="467"/>
      <c r="GKM2392" s="467"/>
      <c r="GKN2392" s="467"/>
      <c r="GKO2392" s="467"/>
      <c r="GKP2392" s="467"/>
      <c r="GKQ2392" s="467"/>
      <c r="GKR2392" s="467"/>
      <c r="GKS2392" s="467"/>
      <c r="GKT2392" s="467"/>
      <c r="GKU2392" s="467"/>
      <c r="GKV2392" s="467"/>
      <c r="GKW2392" s="467"/>
      <c r="GKX2392" s="467"/>
      <c r="GKY2392" s="467"/>
      <c r="GKZ2392" s="467"/>
      <c r="GLA2392" s="467"/>
      <c r="GLB2392" s="467"/>
      <c r="GLC2392" s="467"/>
      <c r="GLD2392" s="467"/>
      <c r="GLE2392" s="467"/>
      <c r="GLF2392" s="467"/>
      <c r="GLG2392" s="467"/>
      <c r="GLH2392" s="1055"/>
      <c r="GLI2392" s="695"/>
      <c r="GLJ2392" s="696"/>
      <c r="GLK2392" s="696"/>
      <c r="GLL2392" s="697"/>
      <c r="GLM2392" s="697"/>
      <c r="GLN2392" s="473"/>
      <c r="GLO2392" s="470"/>
      <c r="GLP2392" s="470"/>
      <c r="GLQ2392" s="470"/>
      <c r="GLR2392" s="677"/>
      <c r="GLS2392" s="470"/>
      <c r="GLT2392" s="467"/>
      <c r="GLU2392" s="559"/>
      <c r="GLV2392" s="467"/>
      <c r="GLW2392" s="467"/>
      <c r="GLX2392" s="467"/>
      <c r="GLY2392" s="467"/>
      <c r="GLZ2392" s="467"/>
      <c r="GMA2392" s="467"/>
      <c r="GMB2392" s="467"/>
      <c r="GMC2392" s="467"/>
      <c r="GMD2392" s="467"/>
      <c r="GME2392" s="467"/>
      <c r="GMF2392" s="467"/>
      <c r="GMG2392" s="467"/>
      <c r="GMH2392" s="467"/>
      <c r="GMI2392" s="467"/>
      <c r="GMJ2392" s="467"/>
      <c r="GMK2392" s="467"/>
      <c r="GML2392" s="467"/>
      <c r="GMM2392" s="467"/>
      <c r="GMN2392" s="467"/>
      <c r="GMO2392" s="467"/>
      <c r="GMP2392" s="467"/>
      <c r="GMQ2392" s="467"/>
      <c r="GMR2392" s="1055"/>
      <c r="GMS2392" s="695"/>
      <c r="GMT2392" s="696"/>
      <c r="GMU2392" s="696"/>
      <c r="GMV2392" s="697"/>
      <c r="GMW2392" s="697"/>
      <c r="GMX2392" s="473"/>
      <c r="GMY2392" s="470"/>
      <c r="GMZ2392" s="470"/>
      <c r="GNA2392" s="470"/>
      <c r="GNB2392" s="677"/>
      <c r="GNC2392" s="470"/>
      <c r="GND2392" s="467"/>
      <c r="GNE2392" s="559"/>
      <c r="GNF2392" s="467"/>
      <c r="GNG2392" s="467"/>
      <c r="GNH2392" s="467"/>
      <c r="GNI2392" s="467"/>
      <c r="GNJ2392" s="467"/>
      <c r="GNK2392" s="467"/>
      <c r="GNL2392" s="467"/>
      <c r="GNM2392" s="467"/>
      <c r="GNN2392" s="467"/>
      <c r="GNO2392" s="467"/>
      <c r="GNP2392" s="467"/>
      <c r="GNQ2392" s="467"/>
      <c r="GNR2392" s="467"/>
      <c r="GNS2392" s="467"/>
      <c r="GNT2392" s="467"/>
      <c r="GNU2392" s="467"/>
      <c r="GNV2392" s="467"/>
      <c r="GNW2392" s="467"/>
      <c r="GNX2392" s="467"/>
      <c r="GNY2392" s="467"/>
      <c r="GNZ2392" s="467"/>
      <c r="GOA2392" s="467"/>
      <c r="GOB2392" s="1055"/>
      <c r="GOC2392" s="695"/>
      <c r="GOD2392" s="696"/>
      <c r="GOE2392" s="696"/>
      <c r="GOF2392" s="697"/>
      <c r="GOG2392" s="697"/>
      <c r="GOH2392" s="473"/>
      <c r="GOI2392" s="470"/>
      <c r="GOJ2392" s="470"/>
      <c r="GOK2392" s="470"/>
      <c r="GOL2392" s="677"/>
      <c r="GOM2392" s="470"/>
      <c r="GON2392" s="467"/>
      <c r="GOO2392" s="559"/>
      <c r="GOP2392" s="467"/>
      <c r="GOQ2392" s="467"/>
      <c r="GOR2392" s="467"/>
      <c r="GOS2392" s="467"/>
      <c r="GOT2392" s="467"/>
      <c r="GOU2392" s="467"/>
      <c r="GOV2392" s="467"/>
      <c r="GOW2392" s="467"/>
      <c r="GOX2392" s="467"/>
      <c r="GOY2392" s="467"/>
      <c r="GOZ2392" s="467"/>
      <c r="GPA2392" s="467"/>
      <c r="GPB2392" s="467"/>
      <c r="GPC2392" s="467"/>
      <c r="GPD2392" s="467"/>
      <c r="GPE2392" s="467"/>
      <c r="GPF2392" s="467"/>
      <c r="GPG2392" s="467"/>
      <c r="GPH2392" s="467"/>
      <c r="GPI2392" s="467"/>
      <c r="GPJ2392" s="467"/>
      <c r="GPK2392" s="467"/>
      <c r="GPL2392" s="1055"/>
      <c r="GPM2392" s="695"/>
      <c r="GPN2392" s="696"/>
      <c r="GPO2392" s="696"/>
      <c r="GPP2392" s="697"/>
      <c r="GPQ2392" s="697"/>
      <c r="GPR2392" s="473"/>
      <c r="GPS2392" s="470"/>
      <c r="GPT2392" s="470"/>
      <c r="GPU2392" s="470"/>
      <c r="GPV2392" s="677"/>
      <c r="GPW2392" s="470"/>
      <c r="GPX2392" s="467"/>
      <c r="GPY2392" s="559"/>
      <c r="GPZ2392" s="467"/>
      <c r="GQA2392" s="467"/>
      <c r="GQB2392" s="467"/>
      <c r="GQC2392" s="467"/>
      <c r="GQD2392" s="467"/>
      <c r="GQE2392" s="467"/>
      <c r="GQF2392" s="467"/>
      <c r="GQG2392" s="467"/>
      <c r="GQH2392" s="467"/>
      <c r="GQI2392" s="467"/>
      <c r="GQJ2392" s="467"/>
      <c r="GQK2392" s="467"/>
      <c r="GQL2392" s="467"/>
      <c r="GQM2392" s="467"/>
      <c r="GQN2392" s="467"/>
      <c r="GQO2392" s="467"/>
      <c r="GQP2392" s="467"/>
      <c r="GQQ2392" s="467"/>
      <c r="GQR2392" s="467"/>
      <c r="GQS2392" s="467"/>
      <c r="GQT2392" s="467"/>
      <c r="GQU2392" s="467"/>
      <c r="GQV2392" s="1055"/>
      <c r="GQW2392" s="695"/>
      <c r="GQX2392" s="696"/>
      <c r="GQY2392" s="696"/>
      <c r="GQZ2392" s="697"/>
      <c r="GRA2392" s="697"/>
      <c r="GRB2392" s="473"/>
      <c r="GRC2392" s="470"/>
      <c r="GRD2392" s="470"/>
      <c r="GRE2392" s="470"/>
      <c r="GRF2392" s="677"/>
      <c r="GRG2392" s="470"/>
      <c r="GRH2392" s="467"/>
      <c r="GRI2392" s="559"/>
      <c r="GRJ2392" s="467"/>
      <c r="GRK2392" s="467"/>
      <c r="GRL2392" s="467"/>
      <c r="GRM2392" s="467"/>
      <c r="GRN2392" s="467"/>
      <c r="GRO2392" s="467"/>
      <c r="GRP2392" s="467"/>
      <c r="GRQ2392" s="467"/>
      <c r="GRR2392" s="467"/>
      <c r="GRS2392" s="467"/>
      <c r="GRT2392" s="467"/>
      <c r="GRU2392" s="467"/>
      <c r="GRV2392" s="467"/>
      <c r="GRW2392" s="467"/>
      <c r="GRX2392" s="467"/>
      <c r="GRY2392" s="467"/>
      <c r="GRZ2392" s="467"/>
      <c r="GSA2392" s="467"/>
      <c r="GSB2392" s="467"/>
      <c r="GSC2392" s="467"/>
      <c r="GSD2392" s="467"/>
      <c r="GSE2392" s="467"/>
      <c r="GSF2392" s="1055"/>
      <c r="GSG2392" s="695"/>
      <c r="GSH2392" s="696"/>
      <c r="GSI2392" s="696"/>
      <c r="GSJ2392" s="697"/>
      <c r="GSK2392" s="697"/>
      <c r="GSL2392" s="473"/>
      <c r="GSM2392" s="470"/>
      <c r="GSN2392" s="470"/>
      <c r="GSO2392" s="470"/>
      <c r="GSP2392" s="677"/>
      <c r="GSQ2392" s="470"/>
      <c r="GSR2392" s="467"/>
      <c r="GSS2392" s="559"/>
      <c r="GST2392" s="467"/>
      <c r="GSU2392" s="467"/>
      <c r="GSV2392" s="467"/>
      <c r="GSW2392" s="467"/>
      <c r="GSX2392" s="467"/>
      <c r="GSY2392" s="467"/>
      <c r="GSZ2392" s="467"/>
      <c r="GTA2392" s="467"/>
      <c r="GTB2392" s="467"/>
      <c r="GTC2392" s="467"/>
      <c r="GTD2392" s="467"/>
      <c r="GTE2392" s="467"/>
      <c r="GTF2392" s="467"/>
      <c r="GTG2392" s="467"/>
      <c r="GTH2392" s="467"/>
      <c r="GTI2392" s="467"/>
      <c r="GTJ2392" s="467"/>
      <c r="GTK2392" s="467"/>
      <c r="GTL2392" s="467"/>
      <c r="GTM2392" s="467"/>
      <c r="GTN2392" s="467"/>
      <c r="GTO2392" s="467"/>
      <c r="GTP2392" s="1055"/>
      <c r="GTQ2392" s="695"/>
      <c r="GTR2392" s="696"/>
      <c r="GTS2392" s="696"/>
      <c r="GTT2392" s="697"/>
      <c r="GTU2392" s="697"/>
      <c r="GTV2392" s="473"/>
      <c r="GTW2392" s="470"/>
      <c r="GTX2392" s="470"/>
      <c r="GTY2392" s="470"/>
      <c r="GTZ2392" s="677"/>
      <c r="GUA2392" s="470"/>
      <c r="GUB2392" s="467"/>
      <c r="GUC2392" s="559"/>
      <c r="GUD2392" s="467"/>
      <c r="GUE2392" s="467"/>
      <c r="GUF2392" s="467"/>
      <c r="GUG2392" s="467"/>
      <c r="GUH2392" s="467"/>
      <c r="GUI2392" s="467"/>
      <c r="GUJ2392" s="467"/>
      <c r="GUK2392" s="467"/>
      <c r="GUL2392" s="467"/>
      <c r="GUM2392" s="467"/>
      <c r="GUN2392" s="467"/>
      <c r="GUO2392" s="467"/>
      <c r="GUP2392" s="467"/>
      <c r="GUQ2392" s="467"/>
      <c r="GUR2392" s="467"/>
      <c r="GUS2392" s="467"/>
      <c r="GUT2392" s="467"/>
      <c r="GUU2392" s="467"/>
      <c r="GUV2392" s="467"/>
      <c r="GUW2392" s="467"/>
      <c r="GUX2392" s="467"/>
      <c r="GUY2392" s="467"/>
      <c r="GUZ2392" s="1055"/>
      <c r="GVA2392" s="695"/>
      <c r="GVB2392" s="696"/>
      <c r="GVC2392" s="696"/>
      <c r="GVD2392" s="697"/>
      <c r="GVE2392" s="697"/>
      <c r="GVF2392" s="473"/>
      <c r="GVG2392" s="470"/>
      <c r="GVH2392" s="470"/>
      <c r="GVI2392" s="470"/>
      <c r="GVJ2392" s="677"/>
      <c r="GVK2392" s="470"/>
      <c r="GVL2392" s="467"/>
      <c r="GVM2392" s="559"/>
      <c r="GVN2392" s="467"/>
      <c r="GVO2392" s="467"/>
      <c r="GVP2392" s="467"/>
      <c r="GVQ2392" s="467"/>
      <c r="GVR2392" s="467"/>
      <c r="GVS2392" s="467"/>
      <c r="GVT2392" s="467"/>
      <c r="GVU2392" s="467"/>
      <c r="GVV2392" s="467"/>
      <c r="GVW2392" s="467"/>
      <c r="GVX2392" s="467"/>
      <c r="GVY2392" s="467"/>
      <c r="GVZ2392" s="467"/>
      <c r="GWA2392" s="467"/>
      <c r="GWB2392" s="467"/>
      <c r="GWC2392" s="467"/>
      <c r="GWD2392" s="467"/>
      <c r="GWE2392" s="467"/>
      <c r="GWF2392" s="467"/>
      <c r="GWG2392" s="467"/>
      <c r="GWH2392" s="467"/>
      <c r="GWI2392" s="467"/>
      <c r="GWJ2392" s="1055"/>
      <c r="GWK2392" s="695"/>
      <c r="GWL2392" s="696"/>
      <c r="GWM2392" s="696"/>
      <c r="GWN2392" s="697"/>
      <c r="GWO2392" s="697"/>
      <c r="GWP2392" s="473"/>
      <c r="GWQ2392" s="470"/>
      <c r="GWR2392" s="470"/>
      <c r="GWS2392" s="470"/>
      <c r="GWT2392" s="677"/>
      <c r="GWU2392" s="470"/>
      <c r="GWV2392" s="467"/>
      <c r="GWW2392" s="559"/>
      <c r="GWX2392" s="467"/>
      <c r="GWY2392" s="467"/>
      <c r="GWZ2392" s="467"/>
      <c r="GXA2392" s="467"/>
      <c r="GXB2392" s="467"/>
      <c r="GXC2392" s="467"/>
      <c r="GXD2392" s="467"/>
      <c r="GXE2392" s="467"/>
      <c r="GXF2392" s="467"/>
      <c r="GXG2392" s="467"/>
      <c r="GXH2392" s="467"/>
      <c r="GXI2392" s="467"/>
      <c r="GXJ2392" s="467"/>
      <c r="GXK2392" s="467"/>
      <c r="GXL2392" s="467"/>
      <c r="GXM2392" s="467"/>
      <c r="GXN2392" s="467"/>
      <c r="GXO2392" s="467"/>
      <c r="GXP2392" s="467"/>
      <c r="GXQ2392" s="467"/>
      <c r="GXR2392" s="467"/>
      <c r="GXS2392" s="467"/>
      <c r="GXT2392" s="1055"/>
      <c r="GXU2392" s="695"/>
      <c r="GXV2392" s="696"/>
      <c r="GXW2392" s="696"/>
      <c r="GXX2392" s="697"/>
      <c r="GXY2392" s="697"/>
      <c r="GXZ2392" s="473"/>
      <c r="GYA2392" s="470"/>
      <c r="GYB2392" s="470"/>
      <c r="GYC2392" s="470"/>
      <c r="GYD2392" s="677"/>
      <c r="GYE2392" s="470"/>
      <c r="GYF2392" s="467"/>
      <c r="GYG2392" s="559"/>
      <c r="GYH2392" s="467"/>
      <c r="GYI2392" s="467"/>
      <c r="GYJ2392" s="467"/>
      <c r="GYK2392" s="467"/>
      <c r="GYL2392" s="467"/>
      <c r="GYM2392" s="467"/>
      <c r="GYN2392" s="467"/>
      <c r="GYO2392" s="467"/>
      <c r="GYP2392" s="467"/>
      <c r="GYQ2392" s="467"/>
      <c r="GYR2392" s="467"/>
      <c r="GYS2392" s="467"/>
      <c r="GYT2392" s="467"/>
      <c r="GYU2392" s="467"/>
      <c r="GYV2392" s="467"/>
      <c r="GYW2392" s="467"/>
      <c r="GYX2392" s="467"/>
      <c r="GYY2392" s="467"/>
      <c r="GYZ2392" s="467"/>
      <c r="GZA2392" s="467"/>
      <c r="GZB2392" s="467"/>
      <c r="GZC2392" s="467"/>
      <c r="GZD2392" s="1055"/>
      <c r="GZE2392" s="695"/>
      <c r="GZF2392" s="696"/>
      <c r="GZG2392" s="696"/>
      <c r="GZH2392" s="697"/>
      <c r="GZI2392" s="697"/>
      <c r="GZJ2392" s="473"/>
      <c r="GZK2392" s="470"/>
      <c r="GZL2392" s="470"/>
      <c r="GZM2392" s="470"/>
      <c r="GZN2392" s="677"/>
      <c r="GZO2392" s="470"/>
      <c r="GZP2392" s="467"/>
      <c r="GZQ2392" s="559"/>
      <c r="GZR2392" s="467"/>
      <c r="GZS2392" s="467"/>
      <c r="GZT2392" s="467"/>
      <c r="GZU2392" s="467"/>
      <c r="GZV2392" s="467"/>
      <c r="GZW2392" s="467"/>
      <c r="GZX2392" s="467"/>
      <c r="GZY2392" s="467"/>
      <c r="GZZ2392" s="467"/>
      <c r="HAA2392" s="467"/>
      <c r="HAB2392" s="467"/>
      <c r="HAC2392" s="467"/>
      <c r="HAD2392" s="467"/>
      <c r="HAE2392" s="467"/>
      <c r="HAF2392" s="467"/>
      <c r="HAG2392" s="467"/>
      <c r="HAH2392" s="467"/>
      <c r="HAI2392" s="467"/>
      <c r="HAJ2392" s="467"/>
      <c r="HAK2392" s="467"/>
      <c r="HAL2392" s="467"/>
      <c r="HAM2392" s="467"/>
      <c r="HAN2392" s="1055"/>
      <c r="HAO2392" s="695"/>
      <c r="HAP2392" s="696"/>
      <c r="HAQ2392" s="696"/>
      <c r="HAR2392" s="697"/>
      <c r="HAS2392" s="697"/>
      <c r="HAT2392" s="473"/>
      <c r="HAU2392" s="470"/>
      <c r="HAV2392" s="470"/>
      <c r="HAW2392" s="470"/>
      <c r="HAX2392" s="677"/>
      <c r="HAY2392" s="470"/>
      <c r="HAZ2392" s="467"/>
      <c r="HBA2392" s="559"/>
      <c r="HBB2392" s="467"/>
      <c r="HBC2392" s="467"/>
      <c r="HBD2392" s="467"/>
      <c r="HBE2392" s="467"/>
      <c r="HBF2392" s="467"/>
      <c r="HBG2392" s="467"/>
      <c r="HBH2392" s="467"/>
      <c r="HBI2392" s="467"/>
      <c r="HBJ2392" s="467"/>
      <c r="HBK2392" s="467"/>
      <c r="HBL2392" s="467"/>
      <c r="HBM2392" s="467"/>
      <c r="HBN2392" s="467"/>
      <c r="HBO2392" s="467"/>
      <c r="HBP2392" s="467"/>
      <c r="HBQ2392" s="467"/>
      <c r="HBR2392" s="467"/>
      <c r="HBS2392" s="467"/>
      <c r="HBT2392" s="467"/>
      <c r="HBU2392" s="467"/>
      <c r="HBV2392" s="467"/>
      <c r="HBW2392" s="467"/>
      <c r="HBX2392" s="1055"/>
      <c r="HBY2392" s="695"/>
      <c r="HBZ2392" s="696"/>
      <c r="HCA2392" s="696"/>
      <c r="HCB2392" s="697"/>
      <c r="HCC2392" s="697"/>
      <c r="HCD2392" s="473"/>
      <c r="HCE2392" s="470"/>
      <c r="HCF2392" s="470"/>
      <c r="HCG2392" s="470"/>
      <c r="HCH2392" s="677"/>
      <c r="HCI2392" s="470"/>
      <c r="HCJ2392" s="467"/>
      <c r="HCK2392" s="559"/>
      <c r="HCL2392" s="467"/>
      <c r="HCM2392" s="467"/>
      <c r="HCN2392" s="467"/>
      <c r="HCO2392" s="467"/>
      <c r="HCP2392" s="467"/>
      <c r="HCQ2392" s="467"/>
      <c r="HCR2392" s="467"/>
      <c r="HCS2392" s="467"/>
      <c r="HCT2392" s="467"/>
      <c r="HCU2392" s="467"/>
      <c r="HCV2392" s="467"/>
      <c r="HCW2392" s="467"/>
      <c r="HCX2392" s="467"/>
      <c r="HCY2392" s="467"/>
      <c r="HCZ2392" s="467"/>
      <c r="HDA2392" s="467"/>
      <c r="HDB2392" s="467"/>
      <c r="HDC2392" s="467"/>
      <c r="HDD2392" s="467"/>
      <c r="HDE2392" s="467"/>
      <c r="HDF2392" s="467"/>
      <c r="HDG2392" s="467"/>
      <c r="HDH2392" s="1055"/>
      <c r="HDI2392" s="695"/>
      <c r="HDJ2392" s="696"/>
      <c r="HDK2392" s="696"/>
      <c r="HDL2392" s="697"/>
      <c r="HDM2392" s="697"/>
      <c r="HDN2392" s="473"/>
      <c r="HDO2392" s="470"/>
      <c r="HDP2392" s="470"/>
      <c r="HDQ2392" s="470"/>
      <c r="HDR2392" s="677"/>
      <c r="HDS2392" s="470"/>
      <c r="HDT2392" s="467"/>
      <c r="HDU2392" s="559"/>
      <c r="HDV2392" s="467"/>
      <c r="HDW2392" s="467"/>
      <c r="HDX2392" s="467"/>
      <c r="HDY2392" s="467"/>
      <c r="HDZ2392" s="467"/>
      <c r="HEA2392" s="467"/>
      <c r="HEB2392" s="467"/>
      <c r="HEC2392" s="467"/>
      <c r="HED2392" s="467"/>
      <c r="HEE2392" s="467"/>
      <c r="HEF2392" s="467"/>
      <c r="HEG2392" s="467"/>
      <c r="HEH2392" s="467"/>
      <c r="HEI2392" s="467"/>
      <c r="HEJ2392" s="467"/>
      <c r="HEK2392" s="467"/>
      <c r="HEL2392" s="467"/>
      <c r="HEM2392" s="467"/>
      <c r="HEN2392" s="467"/>
      <c r="HEO2392" s="467"/>
      <c r="HEP2392" s="467"/>
      <c r="HEQ2392" s="467"/>
      <c r="HER2392" s="1055"/>
      <c r="HES2392" s="695"/>
      <c r="HET2392" s="696"/>
      <c r="HEU2392" s="696"/>
      <c r="HEV2392" s="697"/>
      <c r="HEW2392" s="697"/>
      <c r="HEX2392" s="473"/>
      <c r="HEY2392" s="470"/>
      <c r="HEZ2392" s="470"/>
      <c r="HFA2392" s="470"/>
      <c r="HFB2392" s="677"/>
      <c r="HFC2392" s="470"/>
      <c r="HFD2392" s="467"/>
      <c r="HFE2392" s="559"/>
      <c r="HFF2392" s="467"/>
      <c r="HFG2392" s="467"/>
      <c r="HFH2392" s="467"/>
      <c r="HFI2392" s="467"/>
      <c r="HFJ2392" s="467"/>
      <c r="HFK2392" s="467"/>
      <c r="HFL2392" s="467"/>
      <c r="HFM2392" s="467"/>
      <c r="HFN2392" s="467"/>
      <c r="HFO2392" s="467"/>
      <c r="HFP2392" s="467"/>
      <c r="HFQ2392" s="467"/>
      <c r="HFR2392" s="467"/>
      <c r="HFS2392" s="467"/>
      <c r="HFT2392" s="467"/>
      <c r="HFU2392" s="467"/>
      <c r="HFV2392" s="467"/>
      <c r="HFW2392" s="467"/>
      <c r="HFX2392" s="467"/>
      <c r="HFY2392" s="467"/>
      <c r="HFZ2392" s="467"/>
      <c r="HGA2392" s="467"/>
      <c r="HGB2392" s="1055"/>
      <c r="HGC2392" s="695"/>
      <c r="HGD2392" s="696"/>
      <c r="HGE2392" s="696"/>
      <c r="HGF2392" s="697"/>
      <c r="HGG2392" s="697"/>
      <c r="HGH2392" s="473"/>
      <c r="HGI2392" s="470"/>
      <c r="HGJ2392" s="470"/>
      <c r="HGK2392" s="470"/>
      <c r="HGL2392" s="677"/>
      <c r="HGM2392" s="470"/>
      <c r="HGN2392" s="467"/>
      <c r="HGO2392" s="559"/>
      <c r="HGP2392" s="467"/>
      <c r="HGQ2392" s="467"/>
      <c r="HGR2392" s="467"/>
      <c r="HGS2392" s="467"/>
      <c r="HGT2392" s="467"/>
      <c r="HGU2392" s="467"/>
      <c r="HGV2392" s="467"/>
      <c r="HGW2392" s="467"/>
      <c r="HGX2392" s="467"/>
      <c r="HGY2392" s="467"/>
      <c r="HGZ2392" s="467"/>
      <c r="HHA2392" s="467"/>
      <c r="HHB2392" s="467"/>
      <c r="HHC2392" s="467"/>
      <c r="HHD2392" s="467"/>
      <c r="HHE2392" s="467"/>
      <c r="HHF2392" s="467"/>
      <c r="HHG2392" s="467"/>
      <c r="HHH2392" s="467"/>
      <c r="HHI2392" s="467"/>
      <c r="HHJ2392" s="467"/>
      <c r="HHK2392" s="467"/>
      <c r="HHL2392" s="1055"/>
      <c r="HHM2392" s="695"/>
      <c r="HHN2392" s="696"/>
      <c r="HHO2392" s="696"/>
      <c r="HHP2392" s="697"/>
      <c r="HHQ2392" s="697"/>
      <c r="HHR2392" s="473"/>
      <c r="HHS2392" s="470"/>
      <c r="HHT2392" s="470"/>
      <c r="HHU2392" s="470"/>
      <c r="HHV2392" s="677"/>
      <c r="HHW2392" s="470"/>
      <c r="HHX2392" s="467"/>
      <c r="HHY2392" s="559"/>
      <c r="HHZ2392" s="467"/>
      <c r="HIA2392" s="467"/>
      <c r="HIB2392" s="467"/>
      <c r="HIC2392" s="467"/>
      <c r="HID2392" s="467"/>
      <c r="HIE2392" s="467"/>
      <c r="HIF2392" s="467"/>
      <c r="HIG2392" s="467"/>
      <c r="HIH2392" s="467"/>
      <c r="HII2392" s="467"/>
      <c r="HIJ2392" s="467"/>
      <c r="HIK2392" s="467"/>
      <c r="HIL2392" s="467"/>
      <c r="HIM2392" s="467"/>
      <c r="HIN2392" s="467"/>
      <c r="HIO2392" s="467"/>
      <c r="HIP2392" s="467"/>
      <c r="HIQ2392" s="467"/>
      <c r="HIR2392" s="467"/>
      <c r="HIS2392" s="467"/>
      <c r="HIT2392" s="467"/>
      <c r="HIU2392" s="467"/>
      <c r="HIV2392" s="1055"/>
      <c r="HIW2392" s="695"/>
      <c r="HIX2392" s="696"/>
      <c r="HIY2392" s="696"/>
      <c r="HIZ2392" s="697"/>
      <c r="HJA2392" s="697"/>
      <c r="HJB2392" s="473"/>
      <c r="HJC2392" s="470"/>
      <c r="HJD2392" s="470"/>
      <c r="HJE2392" s="470"/>
      <c r="HJF2392" s="677"/>
      <c r="HJG2392" s="470"/>
      <c r="HJH2392" s="467"/>
      <c r="HJI2392" s="559"/>
      <c r="HJJ2392" s="467"/>
      <c r="HJK2392" s="467"/>
      <c r="HJL2392" s="467"/>
      <c r="HJM2392" s="467"/>
      <c r="HJN2392" s="467"/>
      <c r="HJO2392" s="467"/>
      <c r="HJP2392" s="467"/>
      <c r="HJQ2392" s="467"/>
      <c r="HJR2392" s="467"/>
      <c r="HJS2392" s="467"/>
      <c r="HJT2392" s="467"/>
      <c r="HJU2392" s="467"/>
      <c r="HJV2392" s="467"/>
      <c r="HJW2392" s="467"/>
      <c r="HJX2392" s="467"/>
      <c r="HJY2392" s="467"/>
      <c r="HJZ2392" s="467"/>
      <c r="HKA2392" s="467"/>
      <c r="HKB2392" s="467"/>
      <c r="HKC2392" s="467"/>
      <c r="HKD2392" s="467"/>
      <c r="HKE2392" s="467"/>
      <c r="HKF2392" s="1055"/>
      <c r="HKG2392" s="695"/>
      <c r="HKH2392" s="696"/>
      <c r="HKI2392" s="696"/>
      <c r="HKJ2392" s="697"/>
      <c r="HKK2392" s="697"/>
      <c r="HKL2392" s="473"/>
      <c r="HKM2392" s="470"/>
      <c r="HKN2392" s="470"/>
      <c r="HKO2392" s="470"/>
      <c r="HKP2392" s="677"/>
      <c r="HKQ2392" s="470"/>
      <c r="HKR2392" s="467"/>
      <c r="HKS2392" s="559"/>
      <c r="HKT2392" s="467"/>
      <c r="HKU2392" s="467"/>
      <c r="HKV2392" s="467"/>
      <c r="HKW2392" s="467"/>
      <c r="HKX2392" s="467"/>
      <c r="HKY2392" s="467"/>
      <c r="HKZ2392" s="467"/>
      <c r="HLA2392" s="467"/>
      <c r="HLB2392" s="467"/>
      <c r="HLC2392" s="467"/>
      <c r="HLD2392" s="467"/>
      <c r="HLE2392" s="467"/>
      <c r="HLF2392" s="467"/>
      <c r="HLG2392" s="467"/>
      <c r="HLH2392" s="467"/>
      <c r="HLI2392" s="467"/>
      <c r="HLJ2392" s="467"/>
      <c r="HLK2392" s="467"/>
      <c r="HLL2392" s="467"/>
      <c r="HLM2392" s="467"/>
      <c r="HLN2392" s="467"/>
      <c r="HLO2392" s="467"/>
      <c r="HLP2392" s="1055"/>
      <c r="HLQ2392" s="695"/>
      <c r="HLR2392" s="696"/>
      <c r="HLS2392" s="696"/>
      <c r="HLT2392" s="697"/>
      <c r="HLU2392" s="697"/>
      <c r="HLV2392" s="473"/>
      <c r="HLW2392" s="470"/>
      <c r="HLX2392" s="470"/>
      <c r="HLY2392" s="470"/>
      <c r="HLZ2392" s="677"/>
      <c r="HMA2392" s="470"/>
      <c r="HMB2392" s="467"/>
      <c r="HMC2392" s="559"/>
      <c r="HMD2392" s="467"/>
      <c r="HME2392" s="467"/>
      <c r="HMF2392" s="467"/>
      <c r="HMG2392" s="467"/>
      <c r="HMH2392" s="467"/>
      <c r="HMI2392" s="467"/>
      <c r="HMJ2392" s="467"/>
      <c r="HMK2392" s="467"/>
      <c r="HML2392" s="467"/>
      <c r="HMM2392" s="467"/>
      <c r="HMN2392" s="467"/>
      <c r="HMO2392" s="467"/>
      <c r="HMP2392" s="467"/>
      <c r="HMQ2392" s="467"/>
      <c r="HMR2392" s="467"/>
      <c r="HMS2392" s="467"/>
      <c r="HMT2392" s="467"/>
      <c r="HMU2392" s="467"/>
      <c r="HMV2392" s="467"/>
      <c r="HMW2392" s="467"/>
      <c r="HMX2392" s="467"/>
      <c r="HMY2392" s="467"/>
      <c r="HMZ2392" s="1055"/>
      <c r="HNA2392" s="695"/>
      <c r="HNB2392" s="696"/>
      <c r="HNC2392" s="696"/>
      <c r="HND2392" s="697"/>
      <c r="HNE2392" s="697"/>
      <c r="HNF2392" s="473"/>
      <c r="HNG2392" s="470"/>
      <c r="HNH2392" s="470"/>
      <c r="HNI2392" s="470"/>
      <c r="HNJ2392" s="677"/>
      <c r="HNK2392" s="470"/>
      <c r="HNL2392" s="467"/>
      <c r="HNM2392" s="559"/>
      <c r="HNN2392" s="467"/>
      <c r="HNO2392" s="467"/>
      <c r="HNP2392" s="467"/>
      <c r="HNQ2392" s="467"/>
      <c r="HNR2392" s="467"/>
      <c r="HNS2392" s="467"/>
      <c r="HNT2392" s="467"/>
      <c r="HNU2392" s="467"/>
      <c r="HNV2392" s="467"/>
      <c r="HNW2392" s="467"/>
      <c r="HNX2392" s="467"/>
      <c r="HNY2392" s="467"/>
      <c r="HNZ2392" s="467"/>
      <c r="HOA2392" s="467"/>
      <c r="HOB2392" s="467"/>
      <c r="HOC2392" s="467"/>
      <c r="HOD2392" s="467"/>
      <c r="HOE2392" s="467"/>
      <c r="HOF2392" s="467"/>
      <c r="HOG2392" s="467"/>
      <c r="HOH2392" s="467"/>
      <c r="HOI2392" s="467"/>
      <c r="HOJ2392" s="1055"/>
      <c r="HOK2392" s="695"/>
      <c r="HOL2392" s="696"/>
      <c r="HOM2392" s="696"/>
      <c r="HON2392" s="697"/>
      <c r="HOO2392" s="697"/>
      <c r="HOP2392" s="473"/>
      <c r="HOQ2392" s="470"/>
      <c r="HOR2392" s="470"/>
      <c r="HOS2392" s="470"/>
      <c r="HOT2392" s="677"/>
      <c r="HOU2392" s="470"/>
      <c r="HOV2392" s="467"/>
      <c r="HOW2392" s="559"/>
      <c r="HOX2392" s="467"/>
      <c r="HOY2392" s="467"/>
      <c r="HOZ2392" s="467"/>
      <c r="HPA2392" s="467"/>
      <c r="HPB2392" s="467"/>
      <c r="HPC2392" s="467"/>
      <c r="HPD2392" s="467"/>
      <c r="HPE2392" s="467"/>
      <c r="HPF2392" s="467"/>
      <c r="HPG2392" s="467"/>
      <c r="HPH2392" s="467"/>
      <c r="HPI2392" s="467"/>
      <c r="HPJ2392" s="467"/>
      <c r="HPK2392" s="467"/>
      <c r="HPL2392" s="467"/>
      <c r="HPM2392" s="467"/>
      <c r="HPN2392" s="467"/>
      <c r="HPO2392" s="467"/>
      <c r="HPP2392" s="467"/>
      <c r="HPQ2392" s="467"/>
      <c r="HPR2392" s="467"/>
      <c r="HPS2392" s="467"/>
      <c r="HPT2392" s="1055"/>
      <c r="HPU2392" s="695"/>
      <c r="HPV2392" s="696"/>
      <c r="HPW2392" s="696"/>
      <c r="HPX2392" s="697"/>
      <c r="HPY2392" s="697"/>
      <c r="HPZ2392" s="473"/>
      <c r="HQA2392" s="470"/>
      <c r="HQB2392" s="470"/>
      <c r="HQC2392" s="470"/>
      <c r="HQD2392" s="677"/>
      <c r="HQE2392" s="470"/>
      <c r="HQF2392" s="467"/>
      <c r="HQG2392" s="559"/>
      <c r="HQH2392" s="467"/>
      <c r="HQI2392" s="467"/>
      <c r="HQJ2392" s="467"/>
      <c r="HQK2392" s="467"/>
      <c r="HQL2392" s="467"/>
      <c r="HQM2392" s="467"/>
      <c r="HQN2392" s="467"/>
      <c r="HQO2392" s="467"/>
      <c r="HQP2392" s="467"/>
      <c r="HQQ2392" s="467"/>
      <c r="HQR2392" s="467"/>
      <c r="HQS2392" s="467"/>
      <c r="HQT2392" s="467"/>
      <c r="HQU2392" s="467"/>
      <c r="HQV2392" s="467"/>
      <c r="HQW2392" s="467"/>
      <c r="HQX2392" s="467"/>
      <c r="HQY2392" s="467"/>
      <c r="HQZ2392" s="467"/>
      <c r="HRA2392" s="467"/>
      <c r="HRB2392" s="467"/>
      <c r="HRC2392" s="467"/>
      <c r="HRD2392" s="1055"/>
      <c r="HRE2392" s="695"/>
      <c r="HRF2392" s="696"/>
      <c r="HRG2392" s="696"/>
      <c r="HRH2392" s="697"/>
      <c r="HRI2392" s="697"/>
      <c r="HRJ2392" s="473"/>
      <c r="HRK2392" s="470"/>
      <c r="HRL2392" s="470"/>
      <c r="HRM2392" s="470"/>
      <c r="HRN2392" s="677"/>
      <c r="HRO2392" s="470"/>
      <c r="HRP2392" s="467"/>
      <c r="HRQ2392" s="559"/>
      <c r="HRR2392" s="467"/>
      <c r="HRS2392" s="467"/>
      <c r="HRT2392" s="467"/>
      <c r="HRU2392" s="467"/>
      <c r="HRV2392" s="467"/>
      <c r="HRW2392" s="467"/>
      <c r="HRX2392" s="467"/>
      <c r="HRY2392" s="467"/>
      <c r="HRZ2392" s="467"/>
      <c r="HSA2392" s="467"/>
      <c r="HSB2392" s="467"/>
      <c r="HSC2392" s="467"/>
      <c r="HSD2392" s="467"/>
      <c r="HSE2392" s="467"/>
      <c r="HSF2392" s="467"/>
      <c r="HSG2392" s="467"/>
      <c r="HSH2392" s="467"/>
      <c r="HSI2392" s="467"/>
      <c r="HSJ2392" s="467"/>
      <c r="HSK2392" s="467"/>
      <c r="HSL2392" s="467"/>
      <c r="HSM2392" s="467"/>
      <c r="HSN2392" s="1055"/>
      <c r="HSO2392" s="695"/>
      <c r="HSP2392" s="696"/>
      <c r="HSQ2392" s="696"/>
      <c r="HSR2392" s="697"/>
      <c r="HSS2392" s="697"/>
      <c r="HST2392" s="473"/>
      <c r="HSU2392" s="470"/>
      <c r="HSV2392" s="470"/>
      <c r="HSW2392" s="470"/>
      <c r="HSX2392" s="677"/>
      <c r="HSY2392" s="470"/>
      <c r="HSZ2392" s="467"/>
      <c r="HTA2392" s="559"/>
      <c r="HTB2392" s="467"/>
      <c r="HTC2392" s="467"/>
      <c r="HTD2392" s="467"/>
      <c r="HTE2392" s="467"/>
      <c r="HTF2392" s="467"/>
      <c r="HTG2392" s="467"/>
      <c r="HTH2392" s="467"/>
      <c r="HTI2392" s="467"/>
      <c r="HTJ2392" s="467"/>
      <c r="HTK2392" s="467"/>
      <c r="HTL2392" s="467"/>
      <c r="HTM2392" s="467"/>
      <c r="HTN2392" s="467"/>
      <c r="HTO2392" s="467"/>
      <c r="HTP2392" s="467"/>
      <c r="HTQ2392" s="467"/>
      <c r="HTR2392" s="467"/>
      <c r="HTS2392" s="467"/>
      <c r="HTT2392" s="467"/>
      <c r="HTU2392" s="467"/>
      <c r="HTV2392" s="467"/>
      <c r="HTW2392" s="467"/>
      <c r="HTX2392" s="1055"/>
      <c r="HTY2392" s="695"/>
      <c r="HTZ2392" s="696"/>
      <c r="HUA2392" s="696"/>
      <c r="HUB2392" s="697"/>
      <c r="HUC2392" s="697"/>
      <c r="HUD2392" s="473"/>
      <c r="HUE2392" s="470"/>
      <c r="HUF2392" s="470"/>
      <c r="HUG2392" s="470"/>
      <c r="HUH2392" s="677"/>
      <c r="HUI2392" s="470"/>
      <c r="HUJ2392" s="467"/>
      <c r="HUK2392" s="559"/>
      <c r="HUL2392" s="467"/>
      <c r="HUM2392" s="467"/>
      <c r="HUN2392" s="467"/>
      <c r="HUO2392" s="467"/>
      <c r="HUP2392" s="467"/>
      <c r="HUQ2392" s="467"/>
      <c r="HUR2392" s="467"/>
      <c r="HUS2392" s="467"/>
      <c r="HUT2392" s="467"/>
      <c r="HUU2392" s="467"/>
      <c r="HUV2392" s="467"/>
      <c r="HUW2392" s="467"/>
      <c r="HUX2392" s="467"/>
      <c r="HUY2392" s="467"/>
      <c r="HUZ2392" s="467"/>
      <c r="HVA2392" s="467"/>
      <c r="HVB2392" s="467"/>
      <c r="HVC2392" s="467"/>
      <c r="HVD2392" s="467"/>
      <c r="HVE2392" s="467"/>
      <c r="HVF2392" s="467"/>
      <c r="HVG2392" s="467"/>
      <c r="HVH2392" s="1055"/>
      <c r="HVI2392" s="695"/>
      <c r="HVJ2392" s="696"/>
      <c r="HVK2392" s="696"/>
      <c r="HVL2392" s="697"/>
      <c r="HVM2392" s="697"/>
      <c r="HVN2392" s="473"/>
      <c r="HVO2392" s="470"/>
      <c r="HVP2392" s="470"/>
      <c r="HVQ2392" s="470"/>
      <c r="HVR2392" s="677"/>
      <c r="HVS2392" s="470"/>
      <c r="HVT2392" s="467"/>
      <c r="HVU2392" s="559"/>
      <c r="HVV2392" s="467"/>
      <c r="HVW2392" s="467"/>
      <c r="HVX2392" s="467"/>
      <c r="HVY2392" s="467"/>
      <c r="HVZ2392" s="467"/>
      <c r="HWA2392" s="467"/>
      <c r="HWB2392" s="467"/>
      <c r="HWC2392" s="467"/>
      <c r="HWD2392" s="467"/>
      <c r="HWE2392" s="467"/>
      <c r="HWF2392" s="467"/>
      <c r="HWG2392" s="467"/>
      <c r="HWH2392" s="467"/>
      <c r="HWI2392" s="467"/>
      <c r="HWJ2392" s="467"/>
      <c r="HWK2392" s="467"/>
      <c r="HWL2392" s="467"/>
      <c r="HWM2392" s="467"/>
      <c r="HWN2392" s="467"/>
      <c r="HWO2392" s="467"/>
      <c r="HWP2392" s="467"/>
      <c r="HWQ2392" s="467"/>
      <c r="HWR2392" s="1055"/>
      <c r="HWS2392" s="695"/>
      <c r="HWT2392" s="696"/>
      <c r="HWU2392" s="696"/>
      <c r="HWV2392" s="697"/>
      <c r="HWW2392" s="697"/>
      <c r="HWX2392" s="473"/>
      <c r="HWY2392" s="470"/>
      <c r="HWZ2392" s="470"/>
      <c r="HXA2392" s="470"/>
      <c r="HXB2392" s="677"/>
      <c r="HXC2392" s="470"/>
      <c r="HXD2392" s="467"/>
      <c r="HXE2392" s="559"/>
      <c r="HXF2392" s="467"/>
      <c r="HXG2392" s="467"/>
      <c r="HXH2392" s="467"/>
      <c r="HXI2392" s="467"/>
      <c r="HXJ2392" s="467"/>
      <c r="HXK2392" s="467"/>
      <c r="HXL2392" s="467"/>
      <c r="HXM2392" s="467"/>
      <c r="HXN2392" s="467"/>
      <c r="HXO2392" s="467"/>
      <c r="HXP2392" s="467"/>
      <c r="HXQ2392" s="467"/>
      <c r="HXR2392" s="467"/>
      <c r="HXS2392" s="467"/>
      <c r="HXT2392" s="467"/>
      <c r="HXU2392" s="467"/>
      <c r="HXV2392" s="467"/>
      <c r="HXW2392" s="467"/>
      <c r="HXX2392" s="467"/>
      <c r="HXY2392" s="467"/>
      <c r="HXZ2392" s="467"/>
      <c r="HYA2392" s="467"/>
      <c r="HYB2392" s="1055"/>
      <c r="HYC2392" s="695"/>
      <c r="HYD2392" s="696"/>
      <c r="HYE2392" s="696"/>
      <c r="HYF2392" s="697"/>
      <c r="HYG2392" s="697"/>
      <c r="HYH2392" s="473"/>
      <c r="HYI2392" s="470"/>
      <c r="HYJ2392" s="470"/>
      <c r="HYK2392" s="470"/>
      <c r="HYL2392" s="677"/>
      <c r="HYM2392" s="470"/>
      <c r="HYN2392" s="467"/>
      <c r="HYO2392" s="559"/>
      <c r="HYP2392" s="467"/>
      <c r="HYQ2392" s="467"/>
      <c r="HYR2392" s="467"/>
      <c r="HYS2392" s="467"/>
      <c r="HYT2392" s="467"/>
      <c r="HYU2392" s="467"/>
      <c r="HYV2392" s="467"/>
      <c r="HYW2392" s="467"/>
      <c r="HYX2392" s="467"/>
      <c r="HYY2392" s="467"/>
      <c r="HYZ2392" s="467"/>
      <c r="HZA2392" s="467"/>
      <c r="HZB2392" s="467"/>
      <c r="HZC2392" s="467"/>
      <c r="HZD2392" s="467"/>
      <c r="HZE2392" s="467"/>
      <c r="HZF2392" s="467"/>
      <c r="HZG2392" s="467"/>
      <c r="HZH2392" s="467"/>
      <c r="HZI2392" s="467"/>
      <c r="HZJ2392" s="467"/>
      <c r="HZK2392" s="467"/>
      <c r="HZL2392" s="1055"/>
      <c r="HZM2392" s="695"/>
      <c r="HZN2392" s="696"/>
      <c r="HZO2392" s="696"/>
      <c r="HZP2392" s="697"/>
      <c r="HZQ2392" s="697"/>
      <c r="HZR2392" s="473"/>
      <c r="HZS2392" s="470"/>
      <c r="HZT2392" s="470"/>
      <c r="HZU2392" s="470"/>
      <c r="HZV2392" s="677"/>
      <c r="HZW2392" s="470"/>
      <c r="HZX2392" s="467"/>
      <c r="HZY2392" s="559"/>
      <c r="HZZ2392" s="467"/>
      <c r="IAA2392" s="467"/>
      <c r="IAB2392" s="467"/>
      <c r="IAC2392" s="467"/>
      <c r="IAD2392" s="467"/>
      <c r="IAE2392" s="467"/>
      <c r="IAF2392" s="467"/>
      <c r="IAG2392" s="467"/>
      <c r="IAH2392" s="467"/>
      <c r="IAI2392" s="467"/>
      <c r="IAJ2392" s="467"/>
      <c r="IAK2392" s="467"/>
      <c r="IAL2392" s="467"/>
      <c r="IAM2392" s="467"/>
      <c r="IAN2392" s="467"/>
      <c r="IAO2392" s="467"/>
      <c r="IAP2392" s="467"/>
      <c r="IAQ2392" s="467"/>
      <c r="IAR2392" s="467"/>
      <c r="IAS2392" s="467"/>
      <c r="IAT2392" s="467"/>
      <c r="IAU2392" s="467"/>
      <c r="IAV2392" s="1055"/>
      <c r="IAW2392" s="695"/>
      <c r="IAX2392" s="696"/>
      <c r="IAY2392" s="696"/>
      <c r="IAZ2392" s="697"/>
      <c r="IBA2392" s="697"/>
      <c r="IBB2392" s="473"/>
      <c r="IBC2392" s="470"/>
      <c r="IBD2392" s="470"/>
      <c r="IBE2392" s="470"/>
      <c r="IBF2392" s="677"/>
      <c r="IBG2392" s="470"/>
      <c r="IBH2392" s="467"/>
      <c r="IBI2392" s="559"/>
      <c r="IBJ2392" s="467"/>
      <c r="IBK2392" s="467"/>
      <c r="IBL2392" s="467"/>
      <c r="IBM2392" s="467"/>
      <c r="IBN2392" s="467"/>
      <c r="IBO2392" s="467"/>
      <c r="IBP2392" s="467"/>
      <c r="IBQ2392" s="467"/>
      <c r="IBR2392" s="467"/>
      <c r="IBS2392" s="467"/>
      <c r="IBT2392" s="467"/>
      <c r="IBU2392" s="467"/>
      <c r="IBV2392" s="467"/>
      <c r="IBW2392" s="467"/>
      <c r="IBX2392" s="467"/>
      <c r="IBY2392" s="467"/>
      <c r="IBZ2392" s="467"/>
      <c r="ICA2392" s="467"/>
      <c r="ICB2392" s="467"/>
      <c r="ICC2392" s="467"/>
      <c r="ICD2392" s="467"/>
      <c r="ICE2392" s="467"/>
      <c r="ICF2392" s="1055"/>
      <c r="ICG2392" s="695"/>
      <c r="ICH2392" s="696"/>
      <c r="ICI2392" s="696"/>
      <c r="ICJ2392" s="697"/>
      <c r="ICK2392" s="697"/>
      <c r="ICL2392" s="473"/>
      <c r="ICM2392" s="470"/>
      <c r="ICN2392" s="470"/>
      <c r="ICO2392" s="470"/>
      <c r="ICP2392" s="677"/>
      <c r="ICQ2392" s="470"/>
      <c r="ICR2392" s="467"/>
      <c r="ICS2392" s="559"/>
      <c r="ICT2392" s="467"/>
      <c r="ICU2392" s="467"/>
      <c r="ICV2392" s="467"/>
      <c r="ICW2392" s="467"/>
      <c r="ICX2392" s="467"/>
      <c r="ICY2392" s="467"/>
      <c r="ICZ2392" s="467"/>
      <c r="IDA2392" s="467"/>
      <c r="IDB2392" s="467"/>
      <c r="IDC2392" s="467"/>
      <c r="IDD2392" s="467"/>
      <c r="IDE2392" s="467"/>
      <c r="IDF2392" s="467"/>
      <c r="IDG2392" s="467"/>
      <c r="IDH2392" s="467"/>
      <c r="IDI2392" s="467"/>
      <c r="IDJ2392" s="467"/>
      <c r="IDK2392" s="467"/>
      <c r="IDL2392" s="467"/>
      <c r="IDM2392" s="467"/>
      <c r="IDN2392" s="467"/>
      <c r="IDO2392" s="467"/>
      <c r="IDP2392" s="1055"/>
      <c r="IDQ2392" s="695"/>
      <c r="IDR2392" s="696"/>
      <c r="IDS2392" s="696"/>
      <c r="IDT2392" s="697"/>
      <c r="IDU2392" s="697"/>
      <c r="IDV2392" s="473"/>
      <c r="IDW2392" s="470"/>
      <c r="IDX2392" s="470"/>
      <c r="IDY2392" s="470"/>
      <c r="IDZ2392" s="677"/>
      <c r="IEA2392" s="470"/>
      <c r="IEB2392" s="467"/>
      <c r="IEC2392" s="559"/>
      <c r="IED2392" s="467"/>
      <c r="IEE2392" s="467"/>
      <c r="IEF2392" s="467"/>
      <c r="IEG2392" s="467"/>
      <c r="IEH2392" s="467"/>
      <c r="IEI2392" s="467"/>
      <c r="IEJ2392" s="467"/>
      <c r="IEK2392" s="467"/>
      <c r="IEL2392" s="467"/>
      <c r="IEM2392" s="467"/>
      <c r="IEN2392" s="467"/>
      <c r="IEO2392" s="467"/>
      <c r="IEP2392" s="467"/>
      <c r="IEQ2392" s="467"/>
      <c r="IER2392" s="467"/>
      <c r="IES2392" s="467"/>
      <c r="IET2392" s="467"/>
      <c r="IEU2392" s="467"/>
      <c r="IEV2392" s="467"/>
      <c r="IEW2392" s="467"/>
      <c r="IEX2392" s="467"/>
      <c r="IEY2392" s="467"/>
      <c r="IEZ2392" s="1055"/>
      <c r="IFA2392" s="695"/>
      <c r="IFB2392" s="696"/>
      <c r="IFC2392" s="696"/>
      <c r="IFD2392" s="697"/>
      <c r="IFE2392" s="697"/>
      <c r="IFF2392" s="473"/>
      <c r="IFG2392" s="470"/>
      <c r="IFH2392" s="470"/>
      <c r="IFI2392" s="470"/>
      <c r="IFJ2392" s="677"/>
      <c r="IFK2392" s="470"/>
      <c r="IFL2392" s="467"/>
      <c r="IFM2392" s="559"/>
      <c r="IFN2392" s="467"/>
      <c r="IFO2392" s="467"/>
      <c r="IFP2392" s="467"/>
      <c r="IFQ2392" s="467"/>
      <c r="IFR2392" s="467"/>
      <c r="IFS2392" s="467"/>
      <c r="IFT2392" s="467"/>
      <c r="IFU2392" s="467"/>
      <c r="IFV2392" s="467"/>
      <c r="IFW2392" s="467"/>
      <c r="IFX2392" s="467"/>
      <c r="IFY2392" s="467"/>
      <c r="IFZ2392" s="467"/>
      <c r="IGA2392" s="467"/>
      <c r="IGB2392" s="467"/>
      <c r="IGC2392" s="467"/>
      <c r="IGD2392" s="467"/>
      <c r="IGE2392" s="467"/>
      <c r="IGF2392" s="467"/>
      <c r="IGG2392" s="467"/>
      <c r="IGH2392" s="467"/>
      <c r="IGI2392" s="467"/>
      <c r="IGJ2392" s="1055"/>
      <c r="IGK2392" s="695"/>
      <c r="IGL2392" s="696"/>
      <c r="IGM2392" s="696"/>
      <c r="IGN2392" s="697"/>
      <c r="IGO2392" s="697"/>
      <c r="IGP2392" s="473"/>
      <c r="IGQ2392" s="470"/>
      <c r="IGR2392" s="470"/>
      <c r="IGS2392" s="470"/>
      <c r="IGT2392" s="677"/>
      <c r="IGU2392" s="470"/>
      <c r="IGV2392" s="467"/>
      <c r="IGW2392" s="559"/>
      <c r="IGX2392" s="467"/>
      <c r="IGY2392" s="467"/>
      <c r="IGZ2392" s="467"/>
      <c r="IHA2392" s="467"/>
      <c r="IHB2392" s="467"/>
      <c r="IHC2392" s="467"/>
      <c r="IHD2392" s="467"/>
      <c r="IHE2392" s="467"/>
      <c r="IHF2392" s="467"/>
      <c r="IHG2392" s="467"/>
      <c r="IHH2392" s="467"/>
      <c r="IHI2392" s="467"/>
      <c r="IHJ2392" s="467"/>
      <c r="IHK2392" s="467"/>
      <c r="IHL2392" s="467"/>
      <c r="IHM2392" s="467"/>
      <c r="IHN2392" s="467"/>
      <c r="IHO2392" s="467"/>
      <c r="IHP2392" s="467"/>
      <c r="IHQ2392" s="467"/>
      <c r="IHR2392" s="467"/>
      <c r="IHS2392" s="467"/>
      <c r="IHT2392" s="1055"/>
      <c r="IHU2392" s="695"/>
      <c r="IHV2392" s="696"/>
      <c r="IHW2392" s="696"/>
      <c r="IHX2392" s="697"/>
      <c r="IHY2392" s="697"/>
      <c r="IHZ2392" s="473"/>
      <c r="IIA2392" s="470"/>
      <c r="IIB2392" s="470"/>
      <c r="IIC2392" s="470"/>
      <c r="IID2392" s="677"/>
      <c r="IIE2392" s="470"/>
      <c r="IIF2392" s="467"/>
      <c r="IIG2392" s="559"/>
      <c r="IIH2392" s="467"/>
      <c r="III2392" s="467"/>
      <c r="IIJ2392" s="467"/>
      <c r="IIK2392" s="467"/>
      <c r="IIL2392" s="467"/>
      <c r="IIM2392" s="467"/>
      <c r="IIN2392" s="467"/>
      <c r="IIO2392" s="467"/>
      <c r="IIP2392" s="467"/>
      <c r="IIQ2392" s="467"/>
      <c r="IIR2392" s="467"/>
      <c r="IIS2392" s="467"/>
      <c r="IIT2392" s="467"/>
      <c r="IIU2392" s="467"/>
      <c r="IIV2392" s="467"/>
      <c r="IIW2392" s="467"/>
      <c r="IIX2392" s="467"/>
      <c r="IIY2392" s="467"/>
      <c r="IIZ2392" s="467"/>
      <c r="IJA2392" s="467"/>
      <c r="IJB2392" s="467"/>
      <c r="IJC2392" s="467"/>
      <c r="IJD2392" s="1055"/>
      <c r="IJE2392" s="695"/>
      <c r="IJF2392" s="696"/>
      <c r="IJG2392" s="696"/>
      <c r="IJH2392" s="697"/>
      <c r="IJI2392" s="697"/>
      <c r="IJJ2392" s="473"/>
      <c r="IJK2392" s="470"/>
      <c r="IJL2392" s="470"/>
      <c r="IJM2392" s="470"/>
      <c r="IJN2392" s="677"/>
      <c r="IJO2392" s="470"/>
      <c r="IJP2392" s="467"/>
      <c r="IJQ2392" s="559"/>
      <c r="IJR2392" s="467"/>
      <c r="IJS2392" s="467"/>
      <c r="IJT2392" s="467"/>
      <c r="IJU2392" s="467"/>
      <c r="IJV2392" s="467"/>
      <c r="IJW2392" s="467"/>
      <c r="IJX2392" s="467"/>
      <c r="IJY2392" s="467"/>
      <c r="IJZ2392" s="467"/>
      <c r="IKA2392" s="467"/>
      <c r="IKB2392" s="467"/>
      <c r="IKC2392" s="467"/>
      <c r="IKD2392" s="467"/>
      <c r="IKE2392" s="467"/>
      <c r="IKF2392" s="467"/>
      <c r="IKG2392" s="467"/>
      <c r="IKH2392" s="467"/>
      <c r="IKI2392" s="467"/>
      <c r="IKJ2392" s="467"/>
      <c r="IKK2392" s="467"/>
      <c r="IKL2392" s="467"/>
      <c r="IKM2392" s="467"/>
      <c r="IKN2392" s="1055"/>
      <c r="IKO2392" s="695"/>
      <c r="IKP2392" s="696"/>
      <c r="IKQ2392" s="696"/>
      <c r="IKR2392" s="697"/>
      <c r="IKS2392" s="697"/>
      <c r="IKT2392" s="473"/>
      <c r="IKU2392" s="470"/>
      <c r="IKV2392" s="470"/>
      <c r="IKW2392" s="470"/>
      <c r="IKX2392" s="677"/>
      <c r="IKY2392" s="470"/>
      <c r="IKZ2392" s="467"/>
      <c r="ILA2392" s="559"/>
      <c r="ILB2392" s="467"/>
      <c r="ILC2392" s="467"/>
      <c r="ILD2392" s="467"/>
      <c r="ILE2392" s="467"/>
      <c r="ILF2392" s="467"/>
      <c r="ILG2392" s="467"/>
      <c r="ILH2392" s="467"/>
      <c r="ILI2392" s="467"/>
      <c r="ILJ2392" s="467"/>
      <c r="ILK2392" s="467"/>
      <c r="ILL2392" s="467"/>
      <c r="ILM2392" s="467"/>
      <c r="ILN2392" s="467"/>
      <c r="ILO2392" s="467"/>
      <c r="ILP2392" s="467"/>
      <c r="ILQ2392" s="467"/>
      <c r="ILR2392" s="467"/>
      <c r="ILS2392" s="467"/>
      <c r="ILT2392" s="467"/>
      <c r="ILU2392" s="467"/>
      <c r="ILV2392" s="467"/>
      <c r="ILW2392" s="467"/>
      <c r="ILX2392" s="1055"/>
      <c r="ILY2392" s="695"/>
      <c r="ILZ2392" s="696"/>
      <c r="IMA2392" s="696"/>
      <c r="IMB2392" s="697"/>
      <c r="IMC2392" s="697"/>
      <c r="IMD2392" s="473"/>
      <c r="IME2392" s="470"/>
      <c r="IMF2392" s="470"/>
      <c r="IMG2392" s="470"/>
      <c r="IMH2392" s="677"/>
      <c r="IMI2392" s="470"/>
      <c r="IMJ2392" s="467"/>
      <c r="IMK2392" s="559"/>
      <c r="IML2392" s="467"/>
      <c r="IMM2392" s="467"/>
      <c r="IMN2392" s="467"/>
      <c r="IMO2392" s="467"/>
      <c r="IMP2392" s="467"/>
      <c r="IMQ2392" s="467"/>
      <c r="IMR2392" s="467"/>
      <c r="IMS2392" s="467"/>
      <c r="IMT2392" s="467"/>
      <c r="IMU2392" s="467"/>
      <c r="IMV2392" s="467"/>
      <c r="IMW2392" s="467"/>
      <c r="IMX2392" s="467"/>
      <c r="IMY2392" s="467"/>
      <c r="IMZ2392" s="467"/>
      <c r="INA2392" s="467"/>
      <c r="INB2392" s="467"/>
      <c r="INC2392" s="467"/>
      <c r="IND2392" s="467"/>
      <c r="INE2392" s="467"/>
      <c r="INF2392" s="467"/>
      <c r="ING2392" s="467"/>
      <c r="INH2392" s="1055"/>
      <c r="INI2392" s="695"/>
      <c r="INJ2392" s="696"/>
      <c r="INK2392" s="696"/>
      <c r="INL2392" s="697"/>
      <c r="INM2392" s="697"/>
      <c r="INN2392" s="473"/>
      <c r="INO2392" s="470"/>
      <c r="INP2392" s="470"/>
      <c r="INQ2392" s="470"/>
      <c r="INR2392" s="677"/>
      <c r="INS2392" s="470"/>
      <c r="INT2392" s="467"/>
      <c r="INU2392" s="559"/>
      <c r="INV2392" s="467"/>
      <c r="INW2392" s="467"/>
      <c r="INX2392" s="467"/>
      <c r="INY2392" s="467"/>
      <c r="INZ2392" s="467"/>
      <c r="IOA2392" s="467"/>
      <c r="IOB2392" s="467"/>
      <c r="IOC2392" s="467"/>
      <c r="IOD2392" s="467"/>
      <c r="IOE2392" s="467"/>
      <c r="IOF2392" s="467"/>
      <c r="IOG2392" s="467"/>
      <c r="IOH2392" s="467"/>
      <c r="IOI2392" s="467"/>
      <c r="IOJ2392" s="467"/>
      <c r="IOK2392" s="467"/>
      <c r="IOL2392" s="467"/>
      <c r="IOM2392" s="467"/>
      <c r="ION2392" s="467"/>
      <c r="IOO2392" s="467"/>
      <c r="IOP2392" s="467"/>
      <c r="IOQ2392" s="467"/>
      <c r="IOR2392" s="1055"/>
      <c r="IOS2392" s="695"/>
      <c r="IOT2392" s="696"/>
      <c r="IOU2392" s="696"/>
      <c r="IOV2392" s="697"/>
      <c r="IOW2392" s="697"/>
      <c r="IOX2392" s="473"/>
      <c r="IOY2392" s="470"/>
      <c r="IOZ2392" s="470"/>
      <c r="IPA2392" s="470"/>
      <c r="IPB2392" s="677"/>
      <c r="IPC2392" s="470"/>
      <c r="IPD2392" s="467"/>
      <c r="IPE2392" s="559"/>
      <c r="IPF2392" s="467"/>
      <c r="IPG2392" s="467"/>
      <c r="IPH2392" s="467"/>
      <c r="IPI2392" s="467"/>
      <c r="IPJ2392" s="467"/>
      <c r="IPK2392" s="467"/>
      <c r="IPL2392" s="467"/>
      <c r="IPM2392" s="467"/>
      <c r="IPN2392" s="467"/>
      <c r="IPO2392" s="467"/>
      <c r="IPP2392" s="467"/>
      <c r="IPQ2392" s="467"/>
      <c r="IPR2392" s="467"/>
      <c r="IPS2392" s="467"/>
      <c r="IPT2392" s="467"/>
      <c r="IPU2392" s="467"/>
      <c r="IPV2392" s="467"/>
      <c r="IPW2392" s="467"/>
      <c r="IPX2392" s="467"/>
      <c r="IPY2392" s="467"/>
      <c r="IPZ2392" s="467"/>
      <c r="IQA2392" s="467"/>
      <c r="IQB2392" s="1055"/>
      <c r="IQC2392" s="695"/>
      <c r="IQD2392" s="696"/>
      <c r="IQE2392" s="696"/>
      <c r="IQF2392" s="697"/>
      <c r="IQG2392" s="697"/>
      <c r="IQH2392" s="473"/>
      <c r="IQI2392" s="470"/>
      <c r="IQJ2392" s="470"/>
      <c r="IQK2392" s="470"/>
      <c r="IQL2392" s="677"/>
      <c r="IQM2392" s="470"/>
      <c r="IQN2392" s="467"/>
      <c r="IQO2392" s="559"/>
      <c r="IQP2392" s="467"/>
      <c r="IQQ2392" s="467"/>
      <c r="IQR2392" s="467"/>
      <c r="IQS2392" s="467"/>
      <c r="IQT2392" s="467"/>
      <c r="IQU2392" s="467"/>
      <c r="IQV2392" s="467"/>
      <c r="IQW2392" s="467"/>
      <c r="IQX2392" s="467"/>
      <c r="IQY2392" s="467"/>
      <c r="IQZ2392" s="467"/>
      <c r="IRA2392" s="467"/>
      <c r="IRB2392" s="467"/>
      <c r="IRC2392" s="467"/>
      <c r="IRD2392" s="467"/>
      <c r="IRE2392" s="467"/>
      <c r="IRF2392" s="467"/>
      <c r="IRG2392" s="467"/>
      <c r="IRH2392" s="467"/>
      <c r="IRI2392" s="467"/>
      <c r="IRJ2392" s="467"/>
      <c r="IRK2392" s="467"/>
      <c r="IRL2392" s="1055"/>
      <c r="IRM2392" s="695"/>
      <c r="IRN2392" s="696"/>
      <c r="IRO2392" s="696"/>
      <c r="IRP2392" s="697"/>
      <c r="IRQ2392" s="697"/>
      <c r="IRR2392" s="473"/>
      <c r="IRS2392" s="470"/>
      <c r="IRT2392" s="470"/>
      <c r="IRU2392" s="470"/>
      <c r="IRV2392" s="677"/>
      <c r="IRW2392" s="470"/>
      <c r="IRX2392" s="467"/>
      <c r="IRY2392" s="559"/>
      <c r="IRZ2392" s="467"/>
      <c r="ISA2392" s="467"/>
      <c r="ISB2392" s="467"/>
      <c r="ISC2392" s="467"/>
      <c r="ISD2392" s="467"/>
      <c r="ISE2392" s="467"/>
      <c r="ISF2392" s="467"/>
      <c r="ISG2392" s="467"/>
      <c r="ISH2392" s="467"/>
      <c r="ISI2392" s="467"/>
      <c r="ISJ2392" s="467"/>
      <c r="ISK2392" s="467"/>
      <c r="ISL2392" s="467"/>
      <c r="ISM2392" s="467"/>
      <c r="ISN2392" s="467"/>
      <c r="ISO2392" s="467"/>
      <c r="ISP2392" s="467"/>
      <c r="ISQ2392" s="467"/>
      <c r="ISR2392" s="467"/>
      <c r="ISS2392" s="467"/>
      <c r="IST2392" s="467"/>
      <c r="ISU2392" s="467"/>
      <c r="ISV2392" s="1055"/>
      <c r="ISW2392" s="695"/>
      <c r="ISX2392" s="696"/>
      <c r="ISY2392" s="696"/>
      <c r="ISZ2392" s="697"/>
      <c r="ITA2392" s="697"/>
      <c r="ITB2392" s="473"/>
      <c r="ITC2392" s="470"/>
      <c r="ITD2392" s="470"/>
      <c r="ITE2392" s="470"/>
      <c r="ITF2392" s="677"/>
      <c r="ITG2392" s="470"/>
      <c r="ITH2392" s="467"/>
      <c r="ITI2392" s="559"/>
      <c r="ITJ2392" s="467"/>
      <c r="ITK2392" s="467"/>
      <c r="ITL2392" s="467"/>
      <c r="ITM2392" s="467"/>
      <c r="ITN2392" s="467"/>
      <c r="ITO2392" s="467"/>
      <c r="ITP2392" s="467"/>
      <c r="ITQ2392" s="467"/>
      <c r="ITR2392" s="467"/>
      <c r="ITS2392" s="467"/>
      <c r="ITT2392" s="467"/>
      <c r="ITU2392" s="467"/>
      <c r="ITV2392" s="467"/>
      <c r="ITW2392" s="467"/>
      <c r="ITX2392" s="467"/>
      <c r="ITY2392" s="467"/>
      <c r="ITZ2392" s="467"/>
      <c r="IUA2392" s="467"/>
      <c r="IUB2392" s="467"/>
      <c r="IUC2392" s="467"/>
      <c r="IUD2392" s="467"/>
      <c r="IUE2392" s="467"/>
      <c r="IUF2392" s="1055"/>
      <c r="IUG2392" s="695"/>
      <c r="IUH2392" s="696"/>
      <c r="IUI2392" s="696"/>
      <c r="IUJ2392" s="697"/>
      <c r="IUK2392" s="697"/>
      <c r="IUL2392" s="473"/>
      <c r="IUM2392" s="470"/>
      <c r="IUN2392" s="470"/>
      <c r="IUO2392" s="470"/>
      <c r="IUP2392" s="677"/>
      <c r="IUQ2392" s="470"/>
      <c r="IUR2392" s="467"/>
      <c r="IUS2392" s="559"/>
      <c r="IUT2392" s="467"/>
      <c r="IUU2392" s="467"/>
      <c r="IUV2392" s="467"/>
      <c r="IUW2392" s="467"/>
      <c r="IUX2392" s="467"/>
      <c r="IUY2392" s="467"/>
      <c r="IUZ2392" s="467"/>
      <c r="IVA2392" s="467"/>
      <c r="IVB2392" s="467"/>
      <c r="IVC2392" s="467"/>
      <c r="IVD2392" s="467"/>
      <c r="IVE2392" s="467"/>
      <c r="IVF2392" s="467"/>
      <c r="IVG2392" s="467"/>
      <c r="IVH2392" s="467"/>
      <c r="IVI2392" s="467"/>
      <c r="IVJ2392" s="467"/>
      <c r="IVK2392" s="467"/>
      <c r="IVL2392" s="467"/>
      <c r="IVM2392" s="467"/>
      <c r="IVN2392" s="467"/>
      <c r="IVO2392" s="467"/>
      <c r="IVP2392" s="1055"/>
      <c r="IVQ2392" s="695"/>
      <c r="IVR2392" s="696"/>
      <c r="IVS2392" s="696"/>
      <c r="IVT2392" s="697"/>
      <c r="IVU2392" s="697"/>
      <c r="IVV2392" s="473"/>
      <c r="IVW2392" s="470"/>
      <c r="IVX2392" s="470"/>
      <c r="IVY2392" s="470"/>
      <c r="IVZ2392" s="677"/>
      <c r="IWA2392" s="470"/>
      <c r="IWB2392" s="467"/>
      <c r="IWC2392" s="559"/>
      <c r="IWD2392" s="467"/>
      <c r="IWE2392" s="467"/>
      <c r="IWF2392" s="467"/>
      <c r="IWG2392" s="467"/>
      <c r="IWH2392" s="467"/>
      <c r="IWI2392" s="467"/>
      <c r="IWJ2392" s="467"/>
      <c r="IWK2392" s="467"/>
      <c r="IWL2392" s="467"/>
      <c r="IWM2392" s="467"/>
      <c r="IWN2392" s="467"/>
      <c r="IWO2392" s="467"/>
      <c r="IWP2392" s="467"/>
      <c r="IWQ2392" s="467"/>
      <c r="IWR2392" s="467"/>
      <c r="IWS2392" s="467"/>
      <c r="IWT2392" s="467"/>
      <c r="IWU2392" s="467"/>
      <c r="IWV2392" s="467"/>
      <c r="IWW2392" s="467"/>
      <c r="IWX2392" s="467"/>
      <c r="IWY2392" s="467"/>
      <c r="IWZ2392" s="1055"/>
      <c r="IXA2392" s="695"/>
      <c r="IXB2392" s="696"/>
      <c r="IXC2392" s="696"/>
      <c r="IXD2392" s="697"/>
      <c r="IXE2392" s="697"/>
      <c r="IXF2392" s="473"/>
      <c r="IXG2392" s="470"/>
      <c r="IXH2392" s="470"/>
      <c r="IXI2392" s="470"/>
      <c r="IXJ2392" s="677"/>
      <c r="IXK2392" s="470"/>
      <c r="IXL2392" s="467"/>
      <c r="IXM2392" s="559"/>
      <c r="IXN2392" s="467"/>
      <c r="IXO2392" s="467"/>
      <c r="IXP2392" s="467"/>
      <c r="IXQ2392" s="467"/>
      <c r="IXR2392" s="467"/>
      <c r="IXS2392" s="467"/>
      <c r="IXT2392" s="467"/>
      <c r="IXU2392" s="467"/>
      <c r="IXV2392" s="467"/>
      <c r="IXW2392" s="467"/>
      <c r="IXX2392" s="467"/>
      <c r="IXY2392" s="467"/>
      <c r="IXZ2392" s="467"/>
      <c r="IYA2392" s="467"/>
      <c r="IYB2392" s="467"/>
      <c r="IYC2392" s="467"/>
      <c r="IYD2392" s="467"/>
      <c r="IYE2392" s="467"/>
      <c r="IYF2392" s="467"/>
      <c r="IYG2392" s="467"/>
      <c r="IYH2392" s="467"/>
      <c r="IYI2392" s="467"/>
      <c r="IYJ2392" s="1055"/>
      <c r="IYK2392" s="695"/>
      <c r="IYL2392" s="696"/>
      <c r="IYM2392" s="696"/>
      <c r="IYN2392" s="697"/>
      <c r="IYO2392" s="697"/>
      <c r="IYP2392" s="473"/>
      <c r="IYQ2392" s="470"/>
      <c r="IYR2392" s="470"/>
      <c r="IYS2392" s="470"/>
      <c r="IYT2392" s="677"/>
      <c r="IYU2392" s="470"/>
      <c r="IYV2392" s="467"/>
      <c r="IYW2392" s="559"/>
      <c r="IYX2392" s="467"/>
      <c r="IYY2392" s="467"/>
      <c r="IYZ2392" s="467"/>
      <c r="IZA2392" s="467"/>
      <c r="IZB2392" s="467"/>
      <c r="IZC2392" s="467"/>
      <c r="IZD2392" s="467"/>
      <c r="IZE2392" s="467"/>
      <c r="IZF2392" s="467"/>
      <c r="IZG2392" s="467"/>
      <c r="IZH2392" s="467"/>
      <c r="IZI2392" s="467"/>
      <c r="IZJ2392" s="467"/>
      <c r="IZK2392" s="467"/>
      <c r="IZL2392" s="467"/>
      <c r="IZM2392" s="467"/>
      <c r="IZN2392" s="467"/>
      <c r="IZO2392" s="467"/>
      <c r="IZP2392" s="467"/>
      <c r="IZQ2392" s="467"/>
      <c r="IZR2392" s="467"/>
      <c r="IZS2392" s="467"/>
      <c r="IZT2392" s="1055"/>
      <c r="IZU2392" s="695"/>
      <c r="IZV2392" s="696"/>
      <c r="IZW2392" s="696"/>
      <c r="IZX2392" s="697"/>
      <c r="IZY2392" s="697"/>
      <c r="IZZ2392" s="473"/>
      <c r="JAA2392" s="470"/>
      <c r="JAB2392" s="470"/>
      <c r="JAC2392" s="470"/>
      <c r="JAD2392" s="677"/>
      <c r="JAE2392" s="470"/>
      <c r="JAF2392" s="467"/>
      <c r="JAG2392" s="559"/>
      <c r="JAH2392" s="467"/>
      <c r="JAI2392" s="467"/>
      <c r="JAJ2392" s="467"/>
      <c r="JAK2392" s="467"/>
      <c r="JAL2392" s="467"/>
      <c r="JAM2392" s="467"/>
      <c r="JAN2392" s="467"/>
      <c r="JAO2392" s="467"/>
      <c r="JAP2392" s="467"/>
      <c r="JAQ2392" s="467"/>
      <c r="JAR2392" s="467"/>
      <c r="JAS2392" s="467"/>
      <c r="JAT2392" s="467"/>
      <c r="JAU2392" s="467"/>
      <c r="JAV2392" s="467"/>
      <c r="JAW2392" s="467"/>
      <c r="JAX2392" s="467"/>
      <c r="JAY2392" s="467"/>
      <c r="JAZ2392" s="467"/>
      <c r="JBA2392" s="467"/>
      <c r="JBB2392" s="467"/>
      <c r="JBC2392" s="467"/>
      <c r="JBD2392" s="1055"/>
      <c r="JBE2392" s="695"/>
      <c r="JBF2392" s="696"/>
      <c r="JBG2392" s="696"/>
      <c r="JBH2392" s="697"/>
      <c r="JBI2392" s="697"/>
      <c r="JBJ2392" s="473"/>
      <c r="JBK2392" s="470"/>
      <c r="JBL2392" s="470"/>
      <c r="JBM2392" s="470"/>
      <c r="JBN2392" s="677"/>
      <c r="JBO2392" s="470"/>
      <c r="JBP2392" s="467"/>
      <c r="JBQ2392" s="559"/>
      <c r="JBR2392" s="467"/>
      <c r="JBS2392" s="467"/>
      <c r="JBT2392" s="467"/>
      <c r="JBU2392" s="467"/>
      <c r="JBV2392" s="467"/>
      <c r="JBW2392" s="467"/>
      <c r="JBX2392" s="467"/>
      <c r="JBY2392" s="467"/>
      <c r="JBZ2392" s="467"/>
      <c r="JCA2392" s="467"/>
      <c r="JCB2392" s="467"/>
      <c r="JCC2392" s="467"/>
      <c r="JCD2392" s="467"/>
      <c r="JCE2392" s="467"/>
      <c r="JCF2392" s="467"/>
      <c r="JCG2392" s="467"/>
      <c r="JCH2392" s="467"/>
      <c r="JCI2392" s="467"/>
      <c r="JCJ2392" s="467"/>
      <c r="JCK2392" s="467"/>
      <c r="JCL2392" s="467"/>
      <c r="JCM2392" s="467"/>
      <c r="JCN2392" s="1055"/>
      <c r="JCO2392" s="695"/>
      <c r="JCP2392" s="696"/>
      <c r="JCQ2392" s="696"/>
      <c r="JCR2392" s="697"/>
      <c r="JCS2392" s="697"/>
      <c r="JCT2392" s="473"/>
      <c r="JCU2392" s="470"/>
      <c r="JCV2392" s="470"/>
      <c r="JCW2392" s="470"/>
      <c r="JCX2392" s="677"/>
      <c r="JCY2392" s="470"/>
      <c r="JCZ2392" s="467"/>
      <c r="JDA2392" s="559"/>
      <c r="JDB2392" s="467"/>
      <c r="JDC2392" s="467"/>
      <c r="JDD2392" s="467"/>
      <c r="JDE2392" s="467"/>
      <c r="JDF2392" s="467"/>
      <c r="JDG2392" s="467"/>
      <c r="JDH2392" s="467"/>
      <c r="JDI2392" s="467"/>
      <c r="JDJ2392" s="467"/>
      <c r="JDK2392" s="467"/>
      <c r="JDL2392" s="467"/>
      <c r="JDM2392" s="467"/>
      <c r="JDN2392" s="467"/>
      <c r="JDO2392" s="467"/>
      <c r="JDP2392" s="467"/>
      <c r="JDQ2392" s="467"/>
      <c r="JDR2392" s="467"/>
      <c r="JDS2392" s="467"/>
      <c r="JDT2392" s="467"/>
      <c r="JDU2392" s="467"/>
      <c r="JDV2392" s="467"/>
      <c r="JDW2392" s="467"/>
      <c r="JDX2392" s="1055"/>
      <c r="JDY2392" s="695"/>
      <c r="JDZ2392" s="696"/>
      <c r="JEA2392" s="696"/>
      <c r="JEB2392" s="697"/>
      <c r="JEC2392" s="697"/>
      <c r="JED2392" s="473"/>
      <c r="JEE2392" s="470"/>
      <c r="JEF2392" s="470"/>
      <c r="JEG2392" s="470"/>
      <c r="JEH2392" s="677"/>
      <c r="JEI2392" s="470"/>
      <c r="JEJ2392" s="467"/>
      <c r="JEK2392" s="559"/>
      <c r="JEL2392" s="467"/>
      <c r="JEM2392" s="467"/>
      <c r="JEN2392" s="467"/>
      <c r="JEO2392" s="467"/>
      <c r="JEP2392" s="467"/>
      <c r="JEQ2392" s="467"/>
      <c r="JER2392" s="467"/>
      <c r="JES2392" s="467"/>
      <c r="JET2392" s="467"/>
      <c r="JEU2392" s="467"/>
      <c r="JEV2392" s="467"/>
      <c r="JEW2392" s="467"/>
      <c r="JEX2392" s="467"/>
      <c r="JEY2392" s="467"/>
      <c r="JEZ2392" s="467"/>
      <c r="JFA2392" s="467"/>
      <c r="JFB2392" s="467"/>
      <c r="JFC2392" s="467"/>
      <c r="JFD2392" s="467"/>
      <c r="JFE2392" s="467"/>
      <c r="JFF2392" s="467"/>
      <c r="JFG2392" s="467"/>
      <c r="JFH2392" s="1055"/>
      <c r="JFI2392" s="695"/>
      <c r="JFJ2392" s="696"/>
      <c r="JFK2392" s="696"/>
      <c r="JFL2392" s="697"/>
      <c r="JFM2392" s="697"/>
      <c r="JFN2392" s="473"/>
      <c r="JFO2392" s="470"/>
      <c r="JFP2392" s="470"/>
      <c r="JFQ2392" s="470"/>
      <c r="JFR2392" s="677"/>
      <c r="JFS2392" s="470"/>
      <c r="JFT2392" s="467"/>
      <c r="JFU2392" s="559"/>
      <c r="JFV2392" s="467"/>
      <c r="JFW2392" s="467"/>
      <c r="JFX2392" s="467"/>
      <c r="JFY2392" s="467"/>
      <c r="JFZ2392" s="467"/>
      <c r="JGA2392" s="467"/>
      <c r="JGB2392" s="467"/>
      <c r="JGC2392" s="467"/>
      <c r="JGD2392" s="467"/>
      <c r="JGE2392" s="467"/>
      <c r="JGF2392" s="467"/>
      <c r="JGG2392" s="467"/>
      <c r="JGH2392" s="467"/>
      <c r="JGI2392" s="467"/>
      <c r="JGJ2392" s="467"/>
      <c r="JGK2392" s="467"/>
      <c r="JGL2392" s="467"/>
      <c r="JGM2392" s="467"/>
      <c r="JGN2392" s="467"/>
      <c r="JGO2392" s="467"/>
      <c r="JGP2392" s="467"/>
      <c r="JGQ2392" s="467"/>
      <c r="JGR2392" s="1055"/>
      <c r="JGS2392" s="695"/>
      <c r="JGT2392" s="696"/>
      <c r="JGU2392" s="696"/>
      <c r="JGV2392" s="697"/>
      <c r="JGW2392" s="697"/>
      <c r="JGX2392" s="473"/>
      <c r="JGY2392" s="470"/>
      <c r="JGZ2392" s="470"/>
      <c r="JHA2392" s="470"/>
      <c r="JHB2392" s="677"/>
      <c r="JHC2392" s="470"/>
      <c r="JHD2392" s="467"/>
      <c r="JHE2392" s="559"/>
      <c r="JHF2392" s="467"/>
      <c r="JHG2392" s="467"/>
      <c r="JHH2392" s="467"/>
      <c r="JHI2392" s="467"/>
      <c r="JHJ2392" s="467"/>
      <c r="JHK2392" s="467"/>
      <c r="JHL2392" s="467"/>
      <c r="JHM2392" s="467"/>
      <c r="JHN2392" s="467"/>
      <c r="JHO2392" s="467"/>
      <c r="JHP2392" s="467"/>
      <c r="JHQ2392" s="467"/>
      <c r="JHR2392" s="467"/>
      <c r="JHS2392" s="467"/>
      <c r="JHT2392" s="467"/>
      <c r="JHU2392" s="467"/>
      <c r="JHV2392" s="467"/>
      <c r="JHW2392" s="467"/>
      <c r="JHX2392" s="467"/>
      <c r="JHY2392" s="467"/>
      <c r="JHZ2392" s="467"/>
      <c r="JIA2392" s="467"/>
      <c r="JIB2392" s="1055"/>
      <c r="JIC2392" s="695"/>
      <c r="JID2392" s="696"/>
      <c r="JIE2392" s="696"/>
      <c r="JIF2392" s="697"/>
      <c r="JIG2392" s="697"/>
      <c r="JIH2392" s="473"/>
      <c r="JII2392" s="470"/>
      <c r="JIJ2392" s="470"/>
      <c r="JIK2392" s="470"/>
      <c r="JIL2392" s="677"/>
      <c r="JIM2392" s="470"/>
      <c r="JIN2392" s="467"/>
      <c r="JIO2392" s="559"/>
      <c r="JIP2392" s="467"/>
      <c r="JIQ2392" s="467"/>
      <c r="JIR2392" s="467"/>
      <c r="JIS2392" s="467"/>
      <c r="JIT2392" s="467"/>
      <c r="JIU2392" s="467"/>
      <c r="JIV2392" s="467"/>
      <c r="JIW2392" s="467"/>
      <c r="JIX2392" s="467"/>
      <c r="JIY2392" s="467"/>
      <c r="JIZ2392" s="467"/>
      <c r="JJA2392" s="467"/>
      <c r="JJB2392" s="467"/>
      <c r="JJC2392" s="467"/>
      <c r="JJD2392" s="467"/>
      <c r="JJE2392" s="467"/>
      <c r="JJF2392" s="467"/>
      <c r="JJG2392" s="467"/>
      <c r="JJH2392" s="467"/>
      <c r="JJI2392" s="467"/>
      <c r="JJJ2392" s="467"/>
      <c r="JJK2392" s="467"/>
      <c r="JJL2392" s="1055"/>
      <c r="JJM2392" s="695"/>
      <c r="JJN2392" s="696"/>
      <c r="JJO2392" s="696"/>
      <c r="JJP2392" s="697"/>
      <c r="JJQ2392" s="697"/>
      <c r="JJR2392" s="473"/>
      <c r="JJS2392" s="470"/>
      <c r="JJT2392" s="470"/>
      <c r="JJU2392" s="470"/>
      <c r="JJV2392" s="677"/>
      <c r="JJW2392" s="470"/>
      <c r="JJX2392" s="467"/>
      <c r="JJY2392" s="559"/>
      <c r="JJZ2392" s="467"/>
      <c r="JKA2392" s="467"/>
      <c r="JKB2392" s="467"/>
      <c r="JKC2392" s="467"/>
      <c r="JKD2392" s="467"/>
      <c r="JKE2392" s="467"/>
      <c r="JKF2392" s="467"/>
      <c r="JKG2392" s="467"/>
      <c r="JKH2392" s="467"/>
      <c r="JKI2392" s="467"/>
      <c r="JKJ2392" s="467"/>
      <c r="JKK2392" s="467"/>
      <c r="JKL2392" s="467"/>
      <c r="JKM2392" s="467"/>
      <c r="JKN2392" s="467"/>
      <c r="JKO2392" s="467"/>
      <c r="JKP2392" s="467"/>
      <c r="JKQ2392" s="467"/>
      <c r="JKR2392" s="467"/>
      <c r="JKS2392" s="467"/>
      <c r="JKT2392" s="467"/>
      <c r="JKU2392" s="467"/>
      <c r="JKV2392" s="1055"/>
      <c r="JKW2392" s="695"/>
      <c r="JKX2392" s="696"/>
      <c r="JKY2392" s="696"/>
      <c r="JKZ2392" s="697"/>
      <c r="JLA2392" s="697"/>
      <c r="JLB2392" s="473"/>
      <c r="JLC2392" s="470"/>
      <c r="JLD2392" s="470"/>
      <c r="JLE2392" s="470"/>
      <c r="JLF2392" s="677"/>
      <c r="JLG2392" s="470"/>
      <c r="JLH2392" s="467"/>
      <c r="JLI2392" s="559"/>
      <c r="JLJ2392" s="467"/>
      <c r="JLK2392" s="467"/>
      <c r="JLL2392" s="467"/>
      <c r="JLM2392" s="467"/>
      <c r="JLN2392" s="467"/>
      <c r="JLO2392" s="467"/>
      <c r="JLP2392" s="467"/>
      <c r="JLQ2392" s="467"/>
      <c r="JLR2392" s="467"/>
      <c r="JLS2392" s="467"/>
      <c r="JLT2392" s="467"/>
      <c r="JLU2392" s="467"/>
      <c r="JLV2392" s="467"/>
      <c r="JLW2392" s="467"/>
      <c r="JLX2392" s="467"/>
      <c r="JLY2392" s="467"/>
      <c r="JLZ2392" s="467"/>
      <c r="JMA2392" s="467"/>
      <c r="JMB2392" s="467"/>
      <c r="JMC2392" s="467"/>
      <c r="JMD2392" s="467"/>
      <c r="JME2392" s="467"/>
      <c r="JMF2392" s="1055"/>
      <c r="JMG2392" s="695"/>
      <c r="JMH2392" s="696"/>
      <c r="JMI2392" s="696"/>
      <c r="JMJ2392" s="697"/>
      <c r="JMK2392" s="697"/>
      <c r="JML2392" s="473"/>
      <c r="JMM2392" s="470"/>
      <c r="JMN2392" s="470"/>
      <c r="JMO2392" s="470"/>
      <c r="JMP2392" s="677"/>
      <c r="JMQ2392" s="470"/>
      <c r="JMR2392" s="467"/>
      <c r="JMS2392" s="559"/>
      <c r="JMT2392" s="467"/>
      <c r="JMU2392" s="467"/>
      <c r="JMV2392" s="467"/>
      <c r="JMW2392" s="467"/>
      <c r="JMX2392" s="467"/>
      <c r="JMY2392" s="467"/>
      <c r="JMZ2392" s="467"/>
      <c r="JNA2392" s="467"/>
      <c r="JNB2392" s="467"/>
      <c r="JNC2392" s="467"/>
      <c r="JND2392" s="467"/>
      <c r="JNE2392" s="467"/>
      <c r="JNF2392" s="467"/>
      <c r="JNG2392" s="467"/>
      <c r="JNH2392" s="467"/>
      <c r="JNI2392" s="467"/>
      <c r="JNJ2392" s="467"/>
      <c r="JNK2392" s="467"/>
      <c r="JNL2392" s="467"/>
      <c r="JNM2392" s="467"/>
      <c r="JNN2392" s="467"/>
      <c r="JNO2392" s="467"/>
      <c r="JNP2392" s="1055"/>
      <c r="JNQ2392" s="695"/>
      <c r="JNR2392" s="696"/>
      <c r="JNS2392" s="696"/>
      <c r="JNT2392" s="697"/>
      <c r="JNU2392" s="697"/>
      <c r="JNV2392" s="473"/>
      <c r="JNW2392" s="470"/>
      <c r="JNX2392" s="470"/>
      <c r="JNY2392" s="470"/>
      <c r="JNZ2392" s="677"/>
      <c r="JOA2392" s="470"/>
      <c r="JOB2392" s="467"/>
      <c r="JOC2392" s="559"/>
      <c r="JOD2392" s="467"/>
      <c r="JOE2392" s="467"/>
      <c r="JOF2392" s="467"/>
      <c r="JOG2392" s="467"/>
      <c r="JOH2392" s="467"/>
      <c r="JOI2392" s="467"/>
      <c r="JOJ2392" s="467"/>
      <c r="JOK2392" s="467"/>
      <c r="JOL2392" s="467"/>
      <c r="JOM2392" s="467"/>
      <c r="JON2392" s="467"/>
      <c r="JOO2392" s="467"/>
      <c r="JOP2392" s="467"/>
      <c r="JOQ2392" s="467"/>
      <c r="JOR2392" s="467"/>
      <c r="JOS2392" s="467"/>
      <c r="JOT2392" s="467"/>
      <c r="JOU2392" s="467"/>
      <c r="JOV2392" s="467"/>
      <c r="JOW2392" s="467"/>
      <c r="JOX2392" s="467"/>
      <c r="JOY2392" s="467"/>
      <c r="JOZ2392" s="1055"/>
      <c r="JPA2392" s="695"/>
      <c r="JPB2392" s="696"/>
      <c r="JPC2392" s="696"/>
      <c r="JPD2392" s="697"/>
      <c r="JPE2392" s="697"/>
      <c r="JPF2392" s="473"/>
      <c r="JPG2392" s="470"/>
      <c r="JPH2392" s="470"/>
      <c r="JPI2392" s="470"/>
      <c r="JPJ2392" s="677"/>
      <c r="JPK2392" s="470"/>
      <c r="JPL2392" s="467"/>
      <c r="JPM2392" s="559"/>
      <c r="JPN2392" s="467"/>
      <c r="JPO2392" s="467"/>
      <c r="JPP2392" s="467"/>
      <c r="JPQ2392" s="467"/>
      <c r="JPR2392" s="467"/>
      <c r="JPS2392" s="467"/>
      <c r="JPT2392" s="467"/>
      <c r="JPU2392" s="467"/>
      <c r="JPV2392" s="467"/>
      <c r="JPW2392" s="467"/>
      <c r="JPX2392" s="467"/>
      <c r="JPY2392" s="467"/>
      <c r="JPZ2392" s="467"/>
      <c r="JQA2392" s="467"/>
      <c r="JQB2392" s="467"/>
      <c r="JQC2392" s="467"/>
      <c r="JQD2392" s="467"/>
      <c r="JQE2392" s="467"/>
      <c r="JQF2392" s="467"/>
      <c r="JQG2392" s="467"/>
      <c r="JQH2392" s="467"/>
      <c r="JQI2392" s="467"/>
      <c r="JQJ2392" s="1055"/>
      <c r="JQK2392" s="695"/>
      <c r="JQL2392" s="696"/>
      <c r="JQM2392" s="696"/>
      <c r="JQN2392" s="697"/>
      <c r="JQO2392" s="697"/>
      <c r="JQP2392" s="473"/>
      <c r="JQQ2392" s="470"/>
      <c r="JQR2392" s="470"/>
      <c r="JQS2392" s="470"/>
      <c r="JQT2392" s="677"/>
      <c r="JQU2392" s="470"/>
      <c r="JQV2392" s="467"/>
      <c r="JQW2392" s="559"/>
      <c r="JQX2392" s="467"/>
      <c r="JQY2392" s="467"/>
      <c r="JQZ2392" s="467"/>
      <c r="JRA2392" s="467"/>
      <c r="JRB2392" s="467"/>
      <c r="JRC2392" s="467"/>
      <c r="JRD2392" s="467"/>
      <c r="JRE2392" s="467"/>
      <c r="JRF2392" s="467"/>
      <c r="JRG2392" s="467"/>
      <c r="JRH2392" s="467"/>
      <c r="JRI2392" s="467"/>
      <c r="JRJ2392" s="467"/>
      <c r="JRK2392" s="467"/>
      <c r="JRL2392" s="467"/>
      <c r="JRM2392" s="467"/>
      <c r="JRN2392" s="467"/>
      <c r="JRO2392" s="467"/>
      <c r="JRP2392" s="467"/>
      <c r="JRQ2392" s="467"/>
      <c r="JRR2392" s="467"/>
      <c r="JRS2392" s="467"/>
      <c r="JRT2392" s="1055"/>
      <c r="JRU2392" s="695"/>
      <c r="JRV2392" s="696"/>
      <c r="JRW2392" s="696"/>
      <c r="JRX2392" s="697"/>
      <c r="JRY2392" s="697"/>
      <c r="JRZ2392" s="473"/>
      <c r="JSA2392" s="470"/>
      <c r="JSB2392" s="470"/>
      <c r="JSC2392" s="470"/>
      <c r="JSD2392" s="677"/>
      <c r="JSE2392" s="470"/>
      <c r="JSF2392" s="467"/>
      <c r="JSG2392" s="559"/>
      <c r="JSH2392" s="467"/>
      <c r="JSI2392" s="467"/>
      <c r="JSJ2392" s="467"/>
      <c r="JSK2392" s="467"/>
      <c r="JSL2392" s="467"/>
      <c r="JSM2392" s="467"/>
      <c r="JSN2392" s="467"/>
      <c r="JSO2392" s="467"/>
      <c r="JSP2392" s="467"/>
      <c r="JSQ2392" s="467"/>
      <c r="JSR2392" s="467"/>
      <c r="JSS2392" s="467"/>
      <c r="JST2392" s="467"/>
      <c r="JSU2392" s="467"/>
      <c r="JSV2392" s="467"/>
      <c r="JSW2392" s="467"/>
      <c r="JSX2392" s="467"/>
      <c r="JSY2392" s="467"/>
      <c r="JSZ2392" s="467"/>
      <c r="JTA2392" s="467"/>
      <c r="JTB2392" s="467"/>
      <c r="JTC2392" s="467"/>
      <c r="JTD2392" s="1055"/>
      <c r="JTE2392" s="695"/>
      <c r="JTF2392" s="696"/>
      <c r="JTG2392" s="696"/>
      <c r="JTH2392" s="697"/>
      <c r="JTI2392" s="697"/>
      <c r="JTJ2392" s="473"/>
      <c r="JTK2392" s="470"/>
      <c r="JTL2392" s="470"/>
      <c r="JTM2392" s="470"/>
      <c r="JTN2392" s="677"/>
      <c r="JTO2392" s="470"/>
      <c r="JTP2392" s="467"/>
      <c r="JTQ2392" s="559"/>
      <c r="JTR2392" s="467"/>
      <c r="JTS2392" s="467"/>
      <c r="JTT2392" s="467"/>
      <c r="JTU2392" s="467"/>
      <c r="JTV2392" s="467"/>
      <c r="JTW2392" s="467"/>
      <c r="JTX2392" s="467"/>
      <c r="JTY2392" s="467"/>
      <c r="JTZ2392" s="467"/>
      <c r="JUA2392" s="467"/>
      <c r="JUB2392" s="467"/>
      <c r="JUC2392" s="467"/>
      <c r="JUD2392" s="467"/>
      <c r="JUE2392" s="467"/>
      <c r="JUF2392" s="467"/>
      <c r="JUG2392" s="467"/>
      <c r="JUH2392" s="467"/>
      <c r="JUI2392" s="467"/>
      <c r="JUJ2392" s="467"/>
      <c r="JUK2392" s="467"/>
      <c r="JUL2392" s="467"/>
      <c r="JUM2392" s="467"/>
      <c r="JUN2392" s="1055"/>
      <c r="JUO2392" s="695"/>
      <c r="JUP2392" s="696"/>
      <c r="JUQ2392" s="696"/>
      <c r="JUR2392" s="697"/>
      <c r="JUS2392" s="697"/>
      <c r="JUT2392" s="473"/>
      <c r="JUU2392" s="470"/>
      <c r="JUV2392" s="470"/>
      <c r="JUW2392" s="470"/>
      <c r="JUX2392" s="677"/>
      <c r="JUY2392" s="470"/>
      <c r="JUZ2392" s="467"/>
      <c r="JVA2392" s="559"/>
      <c r="JVB2392" s="467"/>
      <c r="JVC2392" s="467"/>
      <c r="JVD2392" s="467"/>
      <c r="JVE2392" s="467"/>
      <c r="JVF2392" s="467"/>
      <c r="JVG2392" s="467"/>
      <c r="JVH2392" s="467"/>
      <c r="JVI2392" s="467"/>
      <c r="JVJ2392" s="467"/>
      <c r="JVK2392" s="467"/>
      <c r="JVL2392" s="467"/>
      <c r="JVM2392" s="467"/>
      <c r="JVN2392" s="467"/>
      <c r="JVO2392" s="467"/>
      <c r="JVP2392" s="467"/>
      <c r="JVQ2392" s="467"/>
      <c r="JVR2392" s="467"/>
      <c r="JVS2392" s="467"/>
      <c r="JVT2392" s="467"/>
      <c r="JVU2392" s="467"/>
      <c r="JVV2392" s="467"/>
      <c r="JVW2392" s="467"/>
      <c r="JVX2392" s="1055"/>
      <c r="JVY2392" s="695"/>
      <c r="JVZ2392" s="696"/>
      <c r="JWA2392" s="696"/>
      <c r="JWB2392" s="697"/>
      <c r="JWC2392" s="697"/>
      <c r="JWD2392" s="473"/>
      <c r="JWE2392" s="470"/>
      <c r="JWF2392" s="470"/>
      <c r="JWG2392" s="470"/>
      <c r="JWH2392" s="677"/>
      <c r="JWI2392" s="470"/>
      <c r="JWJ2392" s="467"/>
      <c r="JWK2392" s="559"/>
      <c r="JWL2392" s="467"/>
      <c r="JWM2392" s="467"/>
      <c r="JWN2392" s="467"/>
      <c r="JWO2392" s="467"/>
      <c r="JWP2392" s="467"/>
      <c r="JWQ2392" s="467"/>
      <c r="JWR2392" s="467"/>
      <c r="JWS2392" s="467"/>
      <c r="JWT2392" s="467"/>
      <c r="JWU2392" s="467"/>
      <c r="JWV2392" s="467"/>
      <c r="JWW2392" s="467"/>
      <c r="JWX2392" s="467"/>
      <c r="JWY2392" s="467"/>
      <c r="JWZ2392" s="467"/>
      <c r="JXA2392" s="467"/>
      <c r="JXB2392" s="467"/>
      <c r="JXC2392" s="467"/>
      <c r="JXD2392" s="467"/>
      <c r="JXE2392" s="467"/>
      <c r="JXF2392" s="467"/>
      <c r="JXG2392" s="467"/>
      <c r="JXH2392" s="1055"/>
      <c r="JXI2392" s="695"/>
      <c r="JXJ2392" s="696"/>
      <c r="JXK2392" s="696"/>
      <c r="JXL2392" s="697"/>
      <c r="JXM2392" s="697"/>
      <c r="JXN2392" s="473"/>
      <c r="JXO2392" s="470"/>
      <c r="JXP2392" s="470"/>
      <c r="JXQ2392" s="470"/>
      <c r="JXR2392" s="677"/>
      <c r="JXS2392" s="470"/>
      <c r="JXT2392" s="467"/>
      <c r="JXU2392" s="559"/>
      <c r="JXV2392" s="467"/>
      <c r="JXW2392" s="467"/>
      <c r="JXX2392" s="467"/>
      <c r="JXY2392" s="467"/>
      <c r="JXZ2392" s="467"/>
      <c r="JYA2392" s="467"/>
      <c r="JYB2392" s="467"/>
      <c r="JYC2392" s="467"/>
      <c r="JYD2392" s="467"/>
      <c r="JYE2392" s="467"/>
      <c r="JYF2392" s="467"/>
      <c r="JYG2392" s="467"/>
      <c r="JYH2392" s="467"/>
      <c r="JYI2392" s="467"/>
      <c r="JYJ2392" s="467"/>
      <c r="JYK2392" s="467"/>
      <c r="JYL2392" s="467"/>
      <c r="JYM2392" s="467"/>
      <c r="JYN2392" s="467"/>
      <c r="JYO2392" s="467"/>
      <c r="JYP2392" s="467"/>
      <c r="JYQ2392" s="467"/>
      <c r="JYR2392" s="1055"/>
      <c r="JYS2392" s="695"/>
      <c r="JYT2392" s="696"/>
      <c r="JYU2392" s="696"/>
      <c r="JYV2392" s="697"/>
      <c r="JYW2392" s="697"/>
      <c r="JYX2392" s="473"/>
      <c r="JYY2392" s="470"/>
      <c r="JYZ2392" s="470"/>
      <c r="JZA2392" s="470"/>
      <c r="JZB2392" s="677"/>
      <c r="JZC2392" s="470"/>
      <c r="JZD2392" s="467"/>
      <c r="JZE2392" s="559"/>
      <c r="JZF2392" s="467"/>
      <c r="JZG2392" s="467"/>
      <c r="JZH2392" s="467"/>
      <c r="JZI2392" s="467"/>
      <c r="JZJ2392" s="467"/>
      <c r="JZK2392" s="467"/>
      <c r="JZL2392" s="467"/>
      <c r="JZM2392" s="467"/>
      <c r="JZN2392" s="467"/>
      <c r="JZO2392" s="467"/>
      <c r="JZP2392" s="467"/>
      <c r="JZQ2392" s="467"/>
      <c r="JZR2392" s="467"/>
      <c r="JZS2392" s="467"/>
      <c r="JZT2392" s="467"/>
      <c r="JZU2392" s="467"/>
      <c r="JZV2392" s="467"/>
      <c r="JZW2392" s="467"/>
      <c r="JZX2392" s="467"/>
      <c r="JZY2392" s="467"/>
      <c r="JZZ2392" s="467"/>
      <c r="KAA2392" s="467"/>
      <c r="KAB2392" s="1055"/>
      <c r="KAC2392" s="695"/>
      <c r="KAD2392" s="696"/>
      <c r="KAE2392" s="696"/>
      <c r="KAF2392" s="697"/>
      <c r="KAG2392" s="697"/>
      <c r="KAH2392" s="473"/>
      <c r="KAI2392" s="470"/>
      <c r="KAJ2392" s="470"/>
      <c r="KAK2392" s="470"/>
      <c r="KAL2392" s="677"/>
      <c r="KAM2392" s="470"/>
      <c r="KAN2392" s="467"/>
      <c r="KAO2392" s="559"/>
      <c r="KAP2392" s="467"/>
      <c r="KAQ2392" s="467"/>
      <c r="KAR2392" s="467"/>
      <c r="KAS2392" s="467"/>
      <c r="KAT2392" s="467"/>
      <c r="KAU2392" s="467"/>
      <c r="KAV2392" s="467"/>
      <c r="KAW2392" s="467"/>
      <c r="KAX2392" s="467"/>
      <c r="KAY2392" s="467"/>
      <c r="KAZ2392" s="467"/>
      <c r="KBA2392" s="467"/>
      <c r="KBB2392" s="467"/>
      <c r="KBC2392" s="467"/>
      <c r="KBD2392" s="467"/>
      <c r="KBE2392" s="467"/>
      <c r="KBF2392" s="467"/>
      <c r="KBG2392" s="467"/>
      <c r="KBH2392" s="467"/>
      <c r="KBI2392" s="467"/>
      <c r="KBJ2392" s="467"/>
      <c r="KBK2392" s="467"/>
      <c r="KBL2392" s="1055"/>
      <c r="KBM2392" s="695"/>
      <c r="KBN2392" s="696"/>
      <c r="KBO2392" s="696"/>
      <c r="KBP2392" s="697"/>
      <c r="KBQ2392" s="697"/>
      <c r="KBR2392" s="473"/>
      <c r="KBS2392" s="470"/>
      <c r="KBT2392" s="470"/>
      <c r="KBU2392" s="470"/>
      <c r="KBV2392" s="677"/>
      <c r="KBW2392" s="470"/>
      <c r="KBX2392" s="467"/>
      <c r="KBY2392" s="559"/>
      <c r="KBZ2392" s="467"/>
      <c r="KCA2392" s="467"/>
      <c r="KCB2392" s="467"/>
      <c r="KCC2392" s="467"/>
      <c r="KCD2392" s="467"/>
      <c r="KCE2392" s="467"/>
      <c r="KCF2392" s="467"/>
      <c r="KCG2392" s="467"/>
      <c r="KCH2392" s="467"/>
      <c r="KCI2392" s="467"/>
      <c r="KCJ2392" s="467"/>
      <c r="KCK2392" s="467"/>
      <c r="KCL2392" s="467"/>
      <c r="KCM2392" s="467"/>
      <c r="KCN2392" s="467"/>
      <c r="KCO2392" s="467"/>
      <c r="KCP2392" s="467"/>
      <c r="KCQ2392" s="467"/>
      <c r="KCR2392" s="467"/>
      <c r="KCS2392" s="467"/>
      <c r="KCT2392" s="467"/>
      <c r="KCU2392" s="467"/>
      <c r="KCV2392" s="1055"/>
      <c r="KCW2392" s="695"/>
      <c r="KCX2392" s="696"/>
      <c r="KCY2392" s="696"/>
      <c r="KCZ2392" s="697"/>
      <c r="KDA2392" s="697"/>
      <c r="KDB2392" s="473"/>
      <c r="KDC2392" s="470"/>
      <c r="KDD2392" s="470"/>
      <c r="KDE2392" s="470"/>
      <c r="KDF2392" s="677"/>
      <c r="KDG2392" s="470"/>
      <c r="KDH2392" s="467"/>
      <c r="KDI2392" s="559"/>
      <c r="KDJ2392" s="467"/>
      <c r="KDK2392" s="467"/>
      <c r="KDL2392" s="467"/>
      <c r="KDM2392" s="467"/>
      <c r="KDN2392" s="467"/>
      <c r="KDO2392" s="467"/>
      <c r="KDP2392" s="467"/>
      <c r="KDQ2392" s="467"/>
      <c r="KDR2392" s="467"/>
      <c r="KDS2392" s="467"/>
      <c r="KDT2392" s="467"/>
      <c r="KDU2392" s="467"/>
      <c r="KDV2392" s="467"/>
      <c r="KDW2392" s="467"/>
      <c r="KDX2392" s="467"/>
      <c r="KDY2392" s="467"/>
      <c r="KDZ2392" s="467"/>
      <c r="KEA2392" s="467"/>
      <c r="KEB2392" s="467"/>
      <c r="KEC2392" s="467"/>
      <c r="KED2392" s="467"/>
      <c r="KEE2392" s="467"/>
      <c r="KEF2392" s="1055"/>
      <c r="KEG2392" s="695"/>
      <c r="KEH2392" s="696"/>
      <c r="KEI2392" s="696"/>
      <c r="KEJ2392" s="697"/>
      <c r="KEK2392" s="697"/>
      <c r="KEL2392" s="473"/>
      <c r="KEM2392" s="470"/>
      <c r="KEN2392" s="470"/>
      <c r="KEO2392" s="470"/>
      <c r="KEP2392" s="677"/>
      <c r="KEQ2392" s="470"/>
      <c r="KER2392" s="467"/>
      <c r="KES2392" s="559"/>
      <c r="KET2392" s="467"/>
      <c r="KEU2392" s="467"/>
      <c r="KEV2392" s="467"/>
      <c r="KEW2392" s="467"/>
      <c r="KEX2392" s="467"/>
      <c r="KEY2392" s="467"/>
      <c r="KEZ2392" s="467"/>
      <c r="KFA2392" s="467"/>
      <c r="KFB2392" s="467"/>
      <c r="KFC2392" s="467"/>
      <c r="KFD2392" s="467"/>
      <c r="KFE2392" s="467"/>
      <c r="KFF2392" s="467"/>
      <c r="KFG2392" s="467"/>
      <c r="KFH2392" s="467"/>
      <c r="KFI2392" s="467"/>
      <c r="KFJ2392" s="467"/>
      <c r="KFK2392" s="467"/>
      <c r="KFL2392" s="467"/>
      <c r="KFM2392" s="467"/>
      <c r="KFN2392" s="467"/>
      <c r="KFO2392" s="467"/>
      <c r="KFP2392" s="1055"/>
      <c r="KFQ2392" s="695"/>
      <c r="KFR2392" s="696"/>
      <c r="KFS2392" s="696"/>
      <c r="KFT2392" s="697"/>
      <c r="KFU2392" s="697"/>
      <c r="KFV2392" s="473"/>
      <c r="KFW2392" s="470"/>
      <c r="KFX2392" s="470"/>
      <c r="KFY2392" s="470"/>
      <c r="KFZ2392" s="677"/>
      <c r="KGA2392" s="470"/>
      <c r="KGB2392" s="467"/>
      <c r="KGC2392" s="559"/>
      <c r="KGD2392" s="467"/>
      <c r="KGE2392" s="467"/>
      <c r="KGF2392" s="467"/>
      <c r="KGG2392" s="467"/>
      <c r="KGH2392" s="467"/>
      <c r="KGI2392" s="467"/>
      <c r="KGJ2392" s="467"/>
      <c r="KGK2392" s="467"/>
      <c r="KGL2392" s="467"/>
      <c r="KGM2392" s="467"/>
      <c r="KGN2392" s="467"/>
      <c r="KGO2392" s="467"/>
      <c r="KGP2392" s="467"/>
      <c r="KGQ2392" s="467"/>
      <c r="KGR2392" s="467"/>
      <c r="KGS2392" s="467"/>
      <c r="KGT2392" s="467"/>
      <c r="KGU2392" s="467"/>
      <c r="KGV2392" s="467"/>
      <c r="KGW2392" s="467"/>
      <c r="KGX2392" s="467"/>
      <c r="KGY2392" s="467"/>
      <c r="KGZ2392" s="1055"/>
      <c r="KHA2392" s="695"/>
      <c r="KHB2392" s="696"/>
      <c r="KHC2392" s="696"/>
      <c r="KHD2392" s="697"/>
      <c r="KHE2392" s="697"/>
      <c r="KHF2392" s="473"/>
      <c r="KHG2392" s="470"/>
      <c r="KHH2392" s="470"/>
      <c r="KHI2392" s="470"/>
      <c r="KHJ2392" s="677"/>
      <c r="KHK2392" s="470"/>
      <c r="KHL2392" s="467"/>
      <c r="KHM2392" s="559"/>
      <c r="KHN2392" s="467"/>
      <c r="KHO2392" s="467"/>
      <c r="KHP2392" s="467"/>
      <c r="KHQ2392" s="467"/>
      <c r="KHR2392" s="467"/>
      <c r="KHS2392" s="467"/>
      <c r="KHT2392" s="467"/>
      <c r="KHU2392" s="467"/>
      <c r="KHV2392" s="467"/>
      <c r="KHW2392" s="467"/>
      <c r="KHX2392" s="467"/>
      <c r="KHY2392" s="467"/>
      <c r="KHZ2392" s="467"/>
      <c r="KIA2392" s="467"/>
      <c r="KIB2392" s="467"/>
      <c r="KIC2392" s="467"/>
      <c r="KID2392" s="467"/>
      <c r="KIE2392" s="467"/>
      <c r="KIF2392" s="467"/>
      <c r="KIG2392" s="467"/>
      <c r="KIH2392" s="467"/>
      <c r="KII2392" s="467"/>
      <c r="KIJ2392" s="1055"/>
      <c r="KIK2392" s="695"/>
      <c r="KIL2392" s="696"/>
      <c r="KIM2392" s="696"/>
      <c r="KIN2392" s="697"/>
      <c r="KIO2392" s="697"/>
      <c r="KIP2392" s="473"/>
      <c r="KIQ2392" s="470"/>
      <c r="KIR2392" s="470"/>
      <c r="KIS2392" s="470"/>
      <c r="KIT2392" s="677"/>
      <c r="KIU2392" s="470"/>
      <c r="KIV2392" s="467"/>
      <c r="KIW2392" s="559"/>
      <c r="KIX2392" s="467"/>
      <c r="KIY2392" s="467"/>
      <c r="KIZ2392" s="467"/>
      <c r="KJA2392" s="467"/>
      <c r="KJB2392" s="467"/>
      <c r="KJC2392" s="467"/>
      <c r="KJD2392" s="467"/>
      <c r="KJE2392" s="467"/>
      <c r="KJF2392" s="467"/>
      <c r="KJG2392" s="467"/>
      <c r="KJH2392" s="467"/>
      <c r="KJI2392" s="467"/>
      <c r="KJJ2392" s="467"/>
      <c r="KJK2392" s="467"/>
      <c r="KJL2392" s="467"/>
      <c r="KJM2392" s="467"/>
      <c r="KJN2392" s="467"/>
      <c r="KJO2392" s="467"/>
      <c r="KJP2392" s="467"/>
      <c r="KJQ2392" s="467"/>
      <c r="KJR2392" s="467"/>
      <c r="KJS2392" s="467"/>
      <c r="KJT2392" s="1055"/>
      <c r="KJU2392" s="695"/>
      <c r="KJV2392" s="696"/>
      <c r="KJW2392" s="696"/>
      <c r="KJX2392" s="697"/>
      <c r="KJY2392" s="697"/>
      <c r="KJZ2392" s="473"/>
      <c r="KKA2392" s="470"/>
      <c r="KKB2392" s="470"/>
      <c r="KKC2392" s="470"/>
      <c r="KKD2392" s="677"/>
      <c r="KKE2392" s="470"/>
      <c r="KKF2392" s="467"/>
      <c r="KKG2392" s="559"/>
      <c r="KKH2392" s="467"/>
      <c r="KKI2392" s="467"/>
      <c r="KKJ2392" s="467"/>
      <c r="KKK2392" s="467"/>
      <c r="KKL2392" s="467"/>
      <c r="KKM2392" s="467"/>
      <c r="KKN2392" s="467"/>
      <c r="KKO2392" s="467"/>
      <c r="KKP2392" s="467"/>
      <c r="KKQ2392" s="467"/>
      <c r="KKR2392" s="467"/>
      <c r="KKS2392" s="467"/>
      <c r="KKT2392" s="467"/>
      <c r="KKU2392" s="467"/>
      <c r="KKV2392" s="467"/>
      <c r="KKW2392" s="467"/>
      <c r="KKX2392" s="467"/>
      <c r="KKY2392" s="467"/>
      <c r="KKZ2392" s="467"/>
      <c r="KLA2392" s="467"/>
      <c r="KLB2392" s="467"/>
      <c r="KLC2392" s="467"/>
      <c r="KLD2392" s="1055"/>
      <c r="KLE2392" s="695"/>
      <c r="KLF2392" s="696"/>
      <c r="KLG2392" s="696"/>
      <c r="KLH2392" s="697"/>
      <c r="KLI2392" s="697"/>
      <c r="KLJ2392" s="473"/>
      <c r="KLK2392" s="470"/>
      <c r="KLL2392" s="470"/>
      <c r="KLM2392" s="470"/>
      <c r="KLN2392" s="677"/>
      <c r="KLO2392" s="470"/>
      <c r="KLP2392" s="467"/>
      <c r="KLQ2392" s="559"/>
      <c r="KLR2392" s="467"/>
      <c r="KLS2392" s="467"/>
      <c r="KLT2392" s="467"/>
      <c r="KLU2392" s="467"/>
      <c r="KLV2392" s="467"/>
      <c r="KLW2392" s="467"/>
      <c r="KLX2392" s="467"/>
      <c r="KLY2392" s="467"/>
      <c r="KLZ2392" s="467"/>
      <c r="KMA2392" s="467"/>
      <c r="KMB2392" s="467"/>
      <c r="KMC2392" s="467"/>
      <c r="KMD2392" s="467"/>
      <c r="KME2392" s="467"/>
      <c r="KMF2392" s="467"/>
      <c r="KMG2392" s="467"/>
      <c r="KMH2392" s="467"/>
      <c r="KMI2392" s="467"/>
      <c r="KMJ2392" s="467"/>
      <c r="KMK2392" s="467"/>
      <c r="KML2392" s="467"/>
      <c r="KMM2392" s="467"/>
      <c r="KMN2392" s="1055"/>
      <c r="KMO2392" s="695"/>
      <c r="KMP2392" s="696"/>
      <c r="KMQ2392" s="696"/>
      <c r="KMR2392" s="697"/>
      <c r="KMS2392" s="697"/>
      <c r="KMT2392" s="473"/>
      <c r="KMU2392" s="470"/>
      <c r="KMV2392" s="470"/>
      <c r="KMW2392" s="470"/>
      <c r="KMX2392" s="677"/>
      <c r="KMY2392" s="470"/>
      <c r="KMZ2392" s="467"/>
      <c r="KNA2392" s="559"/>
      <c r="KNB2392" s="467"/>
      <c r="KNC2392" s="467"/>
      <c r="KND2392" s="467"/>
      <c r="KNE2392" s="467"/>
      <c r="KNF2392" s="467"/>
      <c r="KNG2392" s="467"/>
      <c r="KNH2392" s="467"/>
      <c r="KNI2392" s="467"/>
      <c r="KNJ2392" s="467"/>
      <c r="KNK2392" s="467"/>
      <c r="KNL2392" s="467"/>
      <c r="KNM2392" s="467"/>
      <c r="KNN2392" s="467"/>
      <c r="KNO2392" s="467"/>
      <c r="KNP2392" s="467"/>
      <c r="KNQ2392" s="467"/>
      <c r="KNR2392" s="467"/>
      <c r="KNS2392" s="467"/>
      <c r="KNT2392" s="467"/>
      <c r="KNU2392" s="467"/>
      <c r="KNV2392" s="467"/>
      <c r="KNW2392" s="467"/>
      <c r="KNX2392" s="1055"/>
      <c r="KNY2392" s="695"/>
      <c r="KNZ2392" s="696"/>
      <c r="KOA2392" s="696"/>
      <c r="KOB2392" s="697"/>
      <c r="KOC2392" s="697"/>
      <c r="KOD2392" s="473"/>
      <c r="KOE2392" s="470"/>
      <c r="KOF2392" s="470"/>
      <c r="KOG2392" s="470"/>
      <c r="KOH2392" s="677"/>
      <c r="KOI2392" s="470"/>
      <c r="KOJ2392" s="467"/>
      <c r="KOK2392" s="559"/>
      <c r="KOL2392" s="467"/>
      <c r="KOM2392" s="467"/>
      <c r="KON2392" s="467"/>
      <c r="KOO2392" s="467"/>
      <c r="KOP2392" s="467"/>
      <c r="KOQ2392" s="467"/>
      <c r="KOR2392" s="467"/>
      <c r="KOS2392" s="467"/>
      <c r="KOT2392" s="467"/>
      <c r="KOU2392" s="467"/>
      <c r="KOV2392" s="467"/>
      <c r="KOW2392" s="467"/>
      <c r="KOX2392" s="467"/>
      <c r="KOY2392" s="467"/>
      <c r="KOZ2392" s="467"/>
      <c r="KPA2392" s="467"/>
      <c r="KPB2392" s="467"/>
      <c r="KPC2392" s="467"/>
      <c r="KPD2392" s="467"/>
      <c r="KPE2392" s="467"/>
      <c r="KPF2392" s="467"/>
      <c r="KPG2392" s="467"/>
      <c r="KPH2392" s="1055"/>
      <c r="KPI2392" s="695"/>
      <c r="KPJ2392" s="696"/>
      <c r="KPK2392" s="696"/>
      <c r="KPL2392" s="697"/>
      <c r="KPM2392" s="697"/>
      <c r="KPN2392" s="473"/>
      <c r="KPO2392" s="470"/>
      <c r="KPP2392" s="470"/>
      <c r="KPQ2392" s="470"/>
      <c r="KPR2392" s="677"/>
      <c r="KPS2392" s="470"/>
      <c r="KPT2392" s="467"/>
      <c r="KPU2392" s="559"/>
      <c r="KPV2392" s="467"/>
      <c r="KPW2392" s="467"/>
      <c r="KPX2392" s="467"/>
      <c r="KPY2392" s="467"/>
      <c r="KPZ2392" s="467"/>
      <c r="KQA2392" s="467"/>
      <c r="KQB2392" s="467"/>
      <c r="KQC2392" s="467"/>
      <c r="KQD2392" s="467"/>
      <c r="KQE2392" s="467"/>
      <c r="KQF2392" s="467"/>
      <c r="KQG2392" s="467"/>
      <c r="KQH2392" s="467"/>
      <c r="KQI2392" s="467"/>
      <c r="KQJ2392" s="467"/>
      <c r="KQK2392" s="467"/>
      <c r="KQL2392" s="467"/>
      <c r="KQM2392" s="467"/>
      <c r="KQN2392" s="467"/>
      <c r="KQO2392" s="467"/>
      <c r="KQP2392" s="467"/>
      <c r="KQQ2392" s="467"/>
      <c r="KQR2392" s="1055"/>
      <c r="KQS2392" s="695"/>
      <c r="KQT2392" s="696"/>
      <c r="KQU2392" s="696"/>
      <c r="KQV2392" s="697"/>
      <c r="KQW2392" s="697"/>
      <c r="KQX2392" s="473"/>
      <c r="KQY2392" s="470"/>
      <c r="KQZ2392" s="470"/>
      <c r="KRA2392" s="470"/>
      <c r="KRB2392" s="677"/>
      <c r="KRC2392" s="470"/>
      <c r="KRD2392" s="467"/>
      <c r="KRE2392" s="559"/>
      <c r="KRF2392" s="467"/>
      <c r="KRG2392" s="467"/>
      <c r="KRH2392" s="467"/>
      <c r="KRI2392" s="467"/>
      <c r="KRJ2392" s="467"/>
      <c r="KRK2392" s="467"/>
      <c r="KRL2392" s="467"/>
      <c r="KRM2392" s="467"/>
      <c r="KRN2392" s="467"/>
      <c r="KRO2392" s="467"/>
      <c r="KRP2392" s="467"/>
      <c r="KRQ2392" s="467"/>
      <c r="KRR2392" s="467"/>
      <c r="KRS2392" s="467"/>
      <c r="KRT2392" s="467"/>
      <c r="KRU2392" s="467"/>
      <c r="KRV2392" s="467"/>
      <c r="KRW2392" s="467"/>
      <c r="KRX2392" s="467"/>
      <c r="KRY2392" s="467"/>
      <c r="KRZ2392" s="467"/>
      <c r="KSA2392" s="467"/>
      <c r="KSB2392" s="1055"/>
      <c r="KSC2392" s="695"/>
      <c r="KSD2392" s="696"/>
      <c r="KSE2392" s="696"/>
      <c r="KSF2392" s="697"/>
      <c r="KSG2392" s="697"/>
      <c r="KSH2392" s="473"/>
      <c r="KSI2392" s="470"/>
      <c r="KSJ2392" s="470"/>
      <c r="KSK2392" s="470"/>
      <c r="KSL2392" s="677"/>
      <c r="KSM2392" s="470"/>
      <c r="KSN2392" s="467"/>
      <c r="KSO2392" s="559"/>
      <c r="KSP2392" s="467"/>
      <c r="KSQ2392" s="467"/>
      <c r="KSR2392" s="467"/>
      <c r="KSS2392" s="467"/>
      <c r="KST2392" s="467"/>
      <c r="KSU2392" s="467"/>
      <c r="KSV2392" s="467"/>
      <c r="KSW2392" s="467"/>
      <c r="KSX2392" s="467"/>
      <c r="KSY2392" s="467"/>
      <c r="KSZ2392" s="467"/>
      <c r="KTA2392" s="467"/>
      <c r="KTB2392" s="467"/>
      <c r="KTC2392" s="467"/>
      <c r="KTD2392" s="467"/>
      <c r="KTE2392" s="467"/>
      <c r="KTF2392" s="467"/>
      <c r="KTG2392" s="467"/>
      <c r="KTH2392" s="467"/>
      <c r="KTI2392" s="467"/>
      <c r="KTJ2392" s="467"/>
      <c r="KTK2392" s="467"/>
      <c r="KTL2392" s="1055"/>
      <c r="KTM2392" s="695"/>
      <c r="KTN2392" s="696"/>
      <c r="KTO2392" s="696"/>
      <c r="KTP2392" s="697"/>
      <c r="KTQ2392" s="697"/>
      <c r="KTR2392" s="473"/>
      <c r="KTS2392" s="470"/>
      <c r="KTT2392" s="470"/>
      <c r="KTU2392" s="470"/>
      <c r="KTV2392" s="677"/>
      <c r="KTW2392" s="470"/>
      <c r="KTX2392" s="467"/>
      <c r="KTY2392" s="559"/>
      <c r="KTZ2392" s="467"/>
      <c r="KUA2392" s="467"/>
      <c r="KUB2392" s="467"/>
      <c r="KUC2392" s="467"/>
      <c r="KUD2392" s="467"/>
      <c r="KUE2392" s="467"/>
      <c r="KUF2392" s="467"/>
      <c r="KUG2392" s="467"/>
      <c r="KUH2392" s="467"/>
      <c r="KUI2392" s="467"/>
      <c r="KUJ2392" s="467"/>
      <c r="KUK2392" s="467"/>
      <c r="KUL2392" s="467"/>
      <c r="KUM2392" s="467"/>
      <c r="KUN2392" s="467"/>
      <c r="KUO2392" s="467"/>
      <c r="KUP2392" s="467"/>
      <c r="KUQ2392" s="467"/>
      <c r="KUR2392" s="467"/>
      <c r="KUS2392" s="467"/>
      <c r="KUT2392" s="467"/>
      <c r="KUU2392" s="467"/>
      <c r="KUV2392" s="1055"/>
      <c r="KUW2392" s="695"/>
      <c r="KUX2392" s="696"/>
      <c r="KUY2392" s="696"/>
      <c r="KUZ2392" s="697"/>
      <c r="KVA2392" s="697"/>
      <c r="KVB2392" s="473"/>
      <c r="KVC2392" s="470"/>
      <c r="KVD2392" s="470"/>
      <c r="KVE2392" s="470"/>
      <c r="KVF2392" s="677"/>
      <c r="KVG2392" s="470"/>
      <c r="KVH2392" s="467"/>
      <c r="KVI2392" s="559"/>
      <c r="KVJ2392" s="467"/>
      <c r="KVK2392" s="467"/>
      <c r="KVL2392" s="467"/>
      <c r="KVM2392" s="467"/>
      <c r="KVN2392" s="467"/>
      <c r="KVO2392" s="467"/>
      <c r="KVP2392" s="467"/>
      <c r="KVQ2392" s="467"/>
      <c r="KVR2392" s="467"/>
      <c r="KVS2392" s="467"/>
      <c r="KVT2392" s="467"/>
      <c r="KVU2392" s="467"/>
      <c r="KVV2392" s="467"/>
      <c r="KVW2392" s="467"/>
      <c r="KVX2392" s="467"/>
      <c r="KVY2392" s="467"/>
      <c r="KVZ2392" s="467"/>
      <c r="KWA2392" s="467"/>
      <c r="KWB2392" s="467"/>
      <c r="KWC2392" s="467"/>
      <c r="KWD2392" s="467"/>
      <c r="KWE2392" s="467"/>
      <c r="KWF2392" s="1055"/>
      <c r="KWG2392" s="695"/>
      <c r="KWH2392" s="696"/>
      <c r="KWI2392" s="696"/>
      <c r="KWJ2392" s="697"/>
      <c r="KWK2392" s="697"/>
      <c r="KWL2392" s="473"/>
      <c r="KWM2392" s="470"/>
      <c r="KWN2392" s="470"/>
      <c r="KWO2392" s="470"/>
      <c r="KWP2392" s="677"/>
      <c r="KWQ2392" s="470"/>
      <c r="KWR2392" s="467"/>
      <c r="KWS2392" s="559"/>
      <c r="KWT2392" s="467"/>
      <c r="KWU2392" s="467"/>
      <c r="KWV2392" s="467"/>
      <c r="KWW2392" s="467"/>
      <c r="KWX2392" s="467"/>
      <c r="KWY2392" s="467"/>
      <c r="KWZ2392" s="467"/>
      <c r="KXA2392" s="467"/>
      <c r="KXB2392" s="467"/>
      <c r="KXC2392" s="467"/>
      <c r="KXD2392" s="467"/>
      <c r="KXE2392" s="467"/>
      <c r="KXF2392" s="467"/>
      <c r="KXG2392" s="467"/>
      <c r="KXH2392" s="467"/>
      <c r="KXI2392" s="467"/>
      <c r="KXJ2392" s="467"/>
      <c r="KXK2392" s="467"/>
      <c r="KXL2392" s="467"/>
      <c r="KXM2392" s="467"/>
      <c r="KXN2392" s="467"/>
      <c r="KXO2392" s="467"/>
      <c r="KXP2392" s="1055"/>
      <c r="KXQ2392" s="695"/>
      <c r="KXR2392" s="696"/>
      <c r="KXS2392" s="696"/>
      <c r="KXT2392" s="697"/>
      <c r="KXU2392" s="697"/>
      <c r="KXV2392" s="473"/>
      <c r="KXW2392" s="470"/>
      <c r="KXX2392" s="470"/>
      <c r="KXY2392" s="470"/>
      <c r="KXZ2392" s="677"/>
      <c r="KYA2392" s="470"/>
      <c r="KYB2392" s="467"/>
      <c r="KYC2392" s="559"/>
      <c r="KYD2392" s="467"/>
      <c r="KYE2392" s="467"/>
      <c r="KYF2392" s="467"/>
      <c r="KYG2392" s="467"/>
      <c r="KYH2392" s="467"/>
      <c r="KYI2392" s="467"/>
      <c r="KYJ2392" s="467"/>
      <c r="KYK2392" s="467"/>
      <c r="KYL2392" s="467"/>
      <c r="KYM2392" s="467"/>
      <c r="KYN2392" s="467"/>
      <c r="KYO2392" s="467"/>
      <c r="KYP2392" s="467"/>
      <c r="KYQ2392" s="467"/>
      <c r="KYR2392" s="467"/>
      <c r="KYS2392" s="467"/>
      <c r="KYT2392" s="467"/>
      <c r="KYU2392" s="467"/>
      <c r="KYV2392" s="467"/>
      <c r="KYW2392" s="467"/>
      <c r="KYX2392" s="467"/>
      <c r="KYY2392" s="467"/>
      <c r="KYZ2392" s="1055"/>
      <c r="KZA2392" s="695"/>
      <c r="KZB2392" s="696"/>
      <c r="KZC2392" s="696"/>
      <c r="KZD2392" s="697"/>
      <c r="KZE2392" s="697"/>
      <c r="KZF2392" s="473"/>
      <c r="KZG2392" s="470"/>
      <c r="KZH2392" s="470"/>
      <c r="KZI2392" s="470"/>
      <c r="KZJ2392" s="677"/>
      <c r="KZK2392" s="470"/>
      <c r="KZL2392" s="467"/>
      <c r="KZM2392" s="559"/>
      <c r="KZN2392" s="467"/>
      <c r="KZO2392" s="467"/>
      <c r="KZP2392" s="467"/>
      <c r="KZQ2392" s="467"/>
      <c r="KZR2392" s="467"/>
      <c r="KZS2392" s="467"/>
      <c r="KZT2392" s="467"/>
      <c r="KZU2392" s="467"/>
      <c r="KZV2392" s="467"/>
      <c r="KZW2392" s="467"/>
      <c r="KZX2392" s="467"/>
      <c r="KZY2392" s="467"/>
      <c r="KZZ2392" s="467"/>
      <c r="LAA2392" s="467"/>
      <c r="LAB2392" s="467"/>
      <c r="LAC2392" s="467"/>
      <c r="LAD2392" s="467"/>
      <c r="LAE2392" s="467"/>
      <c r="LAF2392" s="467"/>
      <c r="LAG2392" s="467"/>
      <c r="LAH2392" s="467"/>
      <c r="LAI2392" s="467"/>
      <c r="LAJ2392" s="1055"/>
      <c r="LAK2392" s="695"/>
      <c r="LAL2392" s="696"/>
      <c r="LAM2392" s="696"/>
      <c r="LAN2392" s="697"/>
      <c r="LAO2392" s="697"/>
      <c r="LAP2392" s="473"/>
      <c r="LAQ2392" s="470"/>
      <c r="LAR2392" s="470"/>
      <c r="LAS2392" s="470"/>
      <c r="LAT2392" s="677"/>
      <c r="LAU2392" s="470"/>
      <c r="LAV2392" s="467"/>
      <c r="LAW2392" s="559"/>
      <c r="LAX2392" s="467"/>
      <c r="LAY2392" s="467"/>
      <c r="LAZ2392" s="467"/>
      <c r="LBA2392" s="467"/>
      <c r="LBB2392" s="467"/>
      <c r="LBC2392" s="467"/>
      <c r="LBD2392" s="467"/>
      <c r="LBE2392" s="467"/>
      <c r="LBF2392" s="467"/>
      <c r="LBG2392" s="467"/>
      <c r="LBH2392" s="467"/>
      <c r="LBI2392" s="467"/>
      <c r="LBJ2392" s="467"/>
      <c r="LBK2392" s="467"/>
      <c r="LBL2392" s="467"/>
      <c r="LBM2392" s="467"/>
      <c r="LBN2392" s="467"/>
      <c r="LBO2392" s="467"/>
      <c r="LBP2392" s="467"/>
      <c r="LBQ2392" s="467"/>
      <c r="LBR2392" s="467"/>
      <c r="LBS2392" s="467"/>
      <c r="LBT2392" s="1055"/>
      <c r="LBU2392" s="695"/>
      <c r="LBV2392" s="696"/>
      <c r="LBW2392" s="696"/>
      <c r="LBX2392" s="697"/>
      <c r="LBY2392" s="697"/>
      <c r="LBZ2392" s="473"/>
      <c r="LCA2392" s="470"/>
      <c r="LCB2392" s="470"/>
      <c r="LCC2392" s="470"/>
      <c r="LCD2392" s="677"/>
      <c r="LCE2392" s="470"/>
      <c r="LCF2392" s="467"/>
      <c r="LCG2392" s="559"/>
      <c r="LCH2392" s="467"/>
      <c r="LCI2392" s="467"/>
      <c r="LCJ2392" s="467"/>
      <c r="LCK2392" s="467"/>
      <c r="LCL2392" s="467"/>
      <c r="LCM2392" s="467"/>
      <c r="LCN2392" s="467"/>
      <c r="LCO2392" s="467"/>
      <c r="LCP2392" s="467"/>
      <c r="LCQ2392" s="467"/>
      <c r="LCR2392" s="467"/>
      <c r="LCS2392" s="467"/>
      <c r="LCT2392" s="467"/>
      <c r="LCU2392" s="467"/>
      <c r="LCV2392" s="467"/>
      <c r="LCW2392" s="467"/>
      <c r="LCX2392" s="467"/>
      <c r="LCY2392" s="467"/>
      <c r="LCZ2392" s="467"/>
      <c r="LDA2392" s="467"/>
      <c r="LDB2392" s="467"/>
      <c r="LDC2392" s="467"/>
      <c r="LDD2392" s="1055"/>
      <c r="LDE2392" s="695"/>
      <c r="LDF2392" s="696"/>
      <c r="LDG2392" s="696"/>
      <c r="LDH2392" s="697"/>
      <c r="LDI2392" s="697"/>
      <c r="LDJ2392" s="473"/>
      <c r="LDK2392" s="470"/>
      <c r="LDL2392" s="470"/>
      <c r="LDM2392" s="470"/>
      <c r="LDN2392" s="677"/>
      <c r="LDO2392" s="470"/>
      <c r="LDP2392" s="467"/>
      <c r="LDQ2392" s="559"/>
      <c r="LDR2392" s="467"/>
      <c r="LDS2392" s="467"/>
      <c r="LDT2392" s="467"/>
      <c r="LDU2392" s="467"/>
      <c r="LDV2392" s="467"/>
      <c r="LDW2392" s="467"/>
      <c r="LDX2392" s="467"/>
      <c r="LDY2392" s="467"/>
      <c r="LDZ2392" s="467"/>
      <c r="LEA2392" s="467"/>
      <c r="LEB2392" s="467"/>
      <c r="LEC2392" s="467"/>
      <c r="LED2392" s="467"/>
      <c r="LEE2392" s="467"/>
      <c r="LEF2392" s="467"/>
      <c r="LEG2392" s="467"/>
      <c r="LEH2392" s="467"/>
      <c r="LEI2392" s="467"/>
      <c r="LEJ2392" s="467"/>
      <c r="LEK2392" s="467"/>
      <c r="LEL2392" s="467"/>
      <c r="LEM2392" s="467"/>
      <c r="LEN2392" s="1055"/>
      <c r="LEO2392" s="695"/>
      <c r="LEP2392" s="696"/>
      <c r="LEQ2392" s="696"/>
      <c r="LER2392" s="697"/>
      <c r="LES2392" s="697"/>
      <c r="LET2392" s="473"/>
      <c r="LEU2392" s="470"/>
      <c r="LEV2392" s="470"/>
      <c r="LEW2392" s="470"/>
      <c r="LEX2392" s="677"/>
      <c r="LEY2392" s="470"/>
      <c r="LEZ2392" s="467"/>
      <c r="LFA2392" s="559"/>
      <c r="LFB2392" s="467"/>
      <c r="LFC2392" s="467"/>
      <c r="LFD2392" s="467"/>
      <c r="LFE2392" s="467"/>
      <c r="LFF2392" s="467"/>
      <c r="LFG2392" s="467"/>
      <c r="LFH2392" s="467"/>
      <c r="LFI2392" s="467"/>
      <c r="LFJ2392" s="467"/>
      <c r="LFK2392" s="467"/>
      <c r="LFL2392" s="467"/>
      <c r="LFM2392" s="467"/>
      <c r="LFN2392" s="467"/>
      <c r="LFO2392" s="467"/>
      <c r="LFP2392" s="467"/>
      <c r="LFQ2392" s="467"/>
      <c r="LFR2392" s="467"/>
      <c r="LFS2392" s="467"/>
      <c r="LFT2392" s="467"/>
      <c r="LFU2392" s="467"/>
      <c r="LFV2392" s="467"/>
      <c r="LFW2392" s="467"/>
      <c r="LFX2392" s="1055"/>
      <c r="LFY2392" s="695"/>
      <c r="LFZ2392" s="696"/>
      <c r="LGA2392" s="696"/>
      <c r="LGB2392" s="697"/>
      <c r="LGC2392" s="697"/>
      <c r="LGD2392" s="473"/>
      <c r="LGE2392" s="470"/>
      <c r="LGF2392" s="470"/>
      <c r="LGG2392" s="470"/>
      <c r="LGH2392" s="677"/>
      <c r="LGI2392" s="470"/>
      <c r="LGJ2392" s="467"/>
      <c r="LGK2392" s="559"/>
      <c r="LGL2392" s="467"/>
      <c r="LGM2392" s="467"/>
      <c r="LGN2392" s="467"/>
      <c r="LGO2392" s="467"/>
      <c r="LGP2392" s="467"/>
      <c r="LGQ2392" s="467"/>
      <c r="LGR2392" s="467"/>
      <c r="LGS2392" s="467"/>
      <c r="LGT2392" s="467"/>
      <c r="LGU2392" s="467"/>
      <c r="LGV2392" s="467"/>
      <c r="LGW2392" s="467"/>
      <c r="LGX2392" s="467"/>
      <c r="LGY2392" s="467"/>
      <c r="LGZ2392" s="467"/>
      <c r="LHA2392" s="467"/>
      <c r="LHB2392" s="467"/>
      <c r="LHC2392" s="467"/>
      <c r="LHD2392" s="467"/>
      <c r="LHE2392" s="467"/>
      <c r="LHF2392" s="467"/>
      <c r="LHG2392" s="467"/>
      <c r="LHH2392" s="1055"/>
      <c r="LHI2392" s="695"/>
      <c r="LHJ2392" s="696"/>
      <c r="LHK2392" s="696"/>
      <c r="LHL2392" s="697"/>
      <c r="LHM2392" s="697"/>
      <c r="LHN2392" s="473"/>
      <c r="LHO2392" s="470"/>
      <c r="LHP2392" s="470"/>
      <c r="LHQ2392" s="470"/>
      <c r="LHR2392" s="677"/>
      <c r="LHS2392" s="470"/>
      <c r="LHT2392" s="467"/>
      <c r="LHU2392" s="559"/>
      <c r="LHV2392" s="467"/>
      <c r="LHW2392" s="467"/>
      <c r="LHX2392" s="467"/>
      <c r="LHY2392" s="467"/>
      <c r="LHZ2392" s="467"/>
      <c r="LIA2392" s="467"/>
      <c r="LIB2392" s="467"/>
      <c r="LIC2392" s="467"/>
      <c r="LID2392" s="467"/>
      <c r="LIE2392" s="467"/>
      <c r="LIF2392" s="467"/>
      <c r="LIG2392" s="467"/>
      <c r="LIH2392" s="467"/>
      <c r="LII2392" s="467"/>
      <c r="LIJ2392" s="467"/>
      <c r="LIK2392" s="467"/>
      <c r="LIL2392" s="467"/>
      <c r="LIM2392" s="467"/>
      <c r="LIN2392" s="467"/>
      <c r="LIO2392" s="467"/>
      <c r="LIP2392" s="467"/>
      <c r="LIQ2392" s="467"/>
      <c r="LIR2392" s="1055"/>
      <c r="LIS2392" s="695"/>
      <c r="LIT2392" s="696"/>
      <c r="LIU2392" s="696"/>
      <c r="LIV2392" s="697"/>
      <c r="LIW2392" s="697"/>
      <c r="LIX2392" s="473"/>
      <c r="LIY2392" s="470"/>
      <c r="LIZ2392" s="470"/>
      <c r="LJA2392" s="470"/>
      <c r="LJB2392" s="677"/>
      <c r="LJC2392" s="470"/>
      <c r="LJD2392" s="467"/>
      <c r="LJE2392" s="559"/>
      <c r="LJF2392" s="467"/>
      <c r="LJG2392" s="467"/>
      <c r="LJH2392" s="467"/>
      <c r="LJI2392" s="467"/>
      <c r="LJJ2392" s="467"/>
      <c r="LJK2392" s="467"/>
      <c r="LJL2392" s="467"/>
      <c r="LJM2392" s="467"/>
      <c r="LJN2392" s="467"/>
      <c r="LJO2392" s="467"/>
      <c r="LJP2392" s="467"/>
      <c r="LJQ2392" s="467"/>
      <c r="LJR2392" s="467"/>
      <c r="LJS2392" s="467"/>
      <c r="LJT2392" s="467"/>
      <c r="LJU2392" s="467"/>
      <c r="LJV2392" s="467"/>
      <c r="LJW2392" s="467"/>
      <c r="LJX2392" s="467"/>
      <c r="LJY2392" s="467"/>
      <c r="LJZ2392" s="467"/>
      <c r="LKA2392" s="467"/>
      <c r="LKB2392" s="1055"/>
      <c r="LKC2392" s="695"/>
      <c r="LKD2392" s="696"/>
      <c r="LKE2392" s="696"/>
      <c r="LKF2392" s="697"/>
      <c r="LKG2392" s="697"/>
      <c r="LKH2392" s="473"/>
      <c r="LKI2392" s="470"/>
      <c r="LKJ2392" s="470"/>
      <c r="LKK2392" s="470"/>
      <c r="LKL2392" s="677"/>
      <c r="LKM2392" s="470"/>
      <c r="LKN2392" s="467"/>
      <c r="LKO2392" s="559"/>
      <c r="LKP2392" s="467"/>
      <c r="LKQ2392" s="467"/>
      <c r="LKR2392" s="467"/>
      <c r="LKS2392" s="467"/>
      <c r="LKT2392" s="467"/>
      <c r="LKU2392" s="467"/>
      <c r="LKV2392" s="467"/>
      <c r="LKW2392" s="467"/>
      <c r="LKX2392" s="467"/>
      <c r="LKY2392" s="467"/>
      <c r="LKZ2392" s="467"/>
      <c r="LLA2392" s="467"/>
      <c r="LLB2392" s="467"/>
      <c r="LLC2392" s="467"/>
      <c r="LLD2392" s="467"/>
      <c r="LLE2392" s="467"/>
      <c r="LLF2392" s="467"/>
      <c r="LLG2392" s="467"/>
      <c r="LLH2392" s="467"/>
      <c r="LLI2392" s="467"/>
      <c r="LLJ2392" s="467"/>
      <c r="LLK2392" s="467"/>
      <c r="LLL2392" s="1055"/>
      <c r="LLM2392" s="695"/>
      <c r="LLN2392" s="696"/>
      <c r="LLO2392" s="696"/>
      <c r="LLP2392" s="697"/>
      <c r="LLQ2392" s="697"/>
      <c r="LLR2392" s="473"/>
      <c r="LLS2392" s="470"/>
      <c r="LLT2392" s="470"/>
      <c r="LLU2392" s="470"/>
      <c r="LLV2392" s="677"/>
      <c r="LLW2392" s="470"/>
      <c r="LLX2392" s="467"/>
      <c r="LLY2392" s="559"/>
      <c r="LLZ2392" s="467"/>
      <c r="LMA2392" s="467"/>
      <c r="LMB2392" s="467"/>
      <c r="LMC2392" s="467"/>
      <c r="LMD2392" s="467"/>
      <c r="LME2392" s="467"/>
      <c r="LMF2392" s="467"/>
      <c r="LMG2392" s="467"/>
      <c r="LMH2392" s="467"/>
      <c r="LMI2392" s="467"/>
      <c r="LMJ2392" s="467"/>
      <c r="LMK2392" s="467"/>
      <c r="LML2392" s="467"/>
      <c r="LMM2392" s="467"/>
      <c r="LMN2392" s="467"/>
      <c r="LMO2392" s="467"/>
      <c r="LMP2392" s="467"/>
      <c r="LMQ2392" s="467"/>
      <c r="LMR2392" s="467"/>
      <c r="LMS2392" s="467"/>
      <c r="LMT2392" s="467"/>
      <c r="LMU2392" s="467"/>
      <c r="LMV2392" s="1055"/>
      <c r="LMW2392" s="695"/>
      <c r="LMX2392" s="696"/>
      <c r="LMY2392" s="696"/>
      <c r="LMZ2392" s="697"/>
      <c r="LNA2392" s="697"/>
      <c r="LNB2392" s="473"/>
      <c r="LNC2392" s="470"/>
      <c r="LND2392" s="470"/>
      <c r="LNE2392" s="470"/>
      <c r="LNF2392" s="677"/>
      <c r="LNG2392" s="470"/>
      <c r="LNH2392" s="467"/>
      <c r="LNI2392" s="559"/>
      <c r="LNJ2392" s="467"/>
      <c r="LNK2392" s="467"/>
      <c r="LNL2392" s="467"/>
      <c r="LNM2392" s="467"/>
      <c r="LNN2392" s="467"/>
      <c r="LNO2392" s="467"/>
      <c r="LNP2392" s="467"/>
      <c r="LNQ2392" s="467"/>
      <c r="LNR2392" s="467"/>
      <c r="LNS2392" s="467"/>
      <c r="LNT2392" s="467"/>
      <c r="LNU2392" s="467"/>
      <c r="LNV2392" s="467"/>
      <c r="LNW2392" s="467"/>
      <c r="LNX2392" s="467"/>
      <c r="LNY2392" s="467"/>
      <c r="LNZ2392" s="467"/>
      <c r="LOA2392" s="467"/>
      <c r="LOB2392" s="467"/>
      <c r="LOC2392" s="467"/>
      <c r="LOD2392" s="467"/>
      <c r="LOE2392" s="467"/>
      <c r="LOF2392" s="1055"/>
      <c r="LOG2392" s="695"/>
      <c r="LOH2392" s="696"/>
      <c r="LOI2392" s="696"/>
      <c r="LOJ2392" s="697"/>
      <c r="LOK2392" s="697"/>
      <c r="LOL2392" s="473"/>
      <c r="LOM2392" s="470"/>
      <c r="LON2392" s="470"/>
      <c r="LOO2392" s="470"/>
      <c r="LOP2392" s="677"/>
      <c r="LOQ2392" s="470"/>
      <c r="LOR2392" s="467"/>
      <c r="LOS2392" s="559"/>
      <c r="LOT2392" s="467"/>
      <c r="LOU2392" s="467"/>
      <c r="LOV2392" s="467"/>
      <c r="LOW2392" s="467"/>
      <c r="LOX2392" s="467"/>
      <c r="LOY2392" s="467"/>
      <c r="LOZ2392" s="467"/>
      <c r="LPA2392" s="467"/>
      <c r="LPB2392" s="467"/>
      <c r="LPC2392" s="467"/>
      <c r="LPD2392" s="467"/>
      <c r="LPE2392" s="467"/>
      <c r="LPF2392" s="467"/>
      <c r="LPG2392" s="467"/>
      <c r="LPH2392" s="467"/>
      <c r="LPI2392" s="467"/>
      <c r="LPJ2392" s="467"/>
      <c r="LPK2392" s="467"/>
      <c r="LPL2392" s="467"/>
      <c r="LPM2392" s="467"/>
      <c r="LPN2392" s="467"/>
      <c r="LPO2392" s="467"/>
      <c r="LPP2392" s="1055"/>
      <c r="LPQ2392" s="695"/>
      <c r="LPR2392" s="696"/>
      <c r="LPS2392" s="696"/>
      <c r="LPT2392" s="697"/>
      <c r="LPU2392" s="697"/>
      <c r="LPV2392" s="473"/>
      <c r="LPW2392" s="470"/>
      <c r="LPX2392" s="470"/>
      <c r="LPY2392" s="470"/>
      <c r="LPZ2392" s="677"/>
      <c r="LQA2392" s="470"/>
      <c r="LQB2392" s="467"/>
      <c r="LQC2392" s="559"/>
      <c r="LQD2392" s="467"/>
      <c r="LQE2392" s="467"/>
      <c r="LQF2392" s="467"/>
      <c r="LQG2392" s="467"/>
      <c r="LQH2392" s="467"/>
      <c r="LQI2392" s="467"/>
      <c r="LQJ2392" s="467"/>
      <c r="LQK2392" s="467"/>
      <c r="LQL2392" s="467"/>
      <c r="LQM2392" s="467"/>
      <c r="LQN2392" s="467"/>
      <c r="LQO2392" s="467"/>
      <c r="LQP2392" s="467"/>
      <c r="LQQ2392" s="467"/>
      <c r="LQR2392" s="467"/>
      <c r="LQS2392" s="467"/>
      <c r="LQT2392" s="467"/>
      <c r="LQU2392" s="467"/>
      <c r="LQV2392" s="467"/>
      <c r="LQW2392" s="467"/>
      <c r="LQX2392" s="467"/>
      <c r="LQY2392" s="467"/>
      <c r="LQZ2392" s="1055"/>
      <c r="LRA2392" s="695"/>
      <c r="LRB2392" s="696"/>
      <c r="LRC2392" s="696"/>
      <c r="LRD2392" s="697"/>
      <c r="LRE2392" s="697"/>
      <c r="LRF2392" s="473"/>
      <c r="LRG2392" s="470"/>
      <c r="LRH2392" s="470"/>
      <c r="LRI2392" s="470"/>
      <c r="LRJ2392" s="677"/>
      <c r="LRK2392" s="470"/>
      <c r="LRL2392" s="467"/>
      <c r="LRM2392" s="559"/>
      <c r="LRN2392" s="467"/>
      <c r="LRO2392" s="467"/>
      <c r="LRP2392" s="467"/>
      <c r="LRQ2392" s="467"/>
      <c r="LRR2392" s="467"/>
      <c r="LRS2392" s="467"/>
      <c r="LRT2392" s="467"/>
      <c r="LRU2392" s="467"/>
      <c r="LRV2392" s="467"/>
      <c r="LRW2392" s="467"/>
      <c r="LRX2392" s="467"/>
      <c r="LRY2392" s="467"/>
      <c r="LRZ2392" s="467"/>
      <c r="LSA2392" s="467"/>
      <c r="LSB2392" s="467"/>
      <c r="LSC2392" s="467"/>
      <c r="LSD2392" s="467"/>
      <c r="LSE2392" s="467"/>
      <c r="LSF2392" s="467"/>
      <c r="LSG2392" s="467"/>
      <c r="LSH2392" s="467"/>
      <c r="LSI2392" s="467"/>
      <c r="LSJ2392" s="1055"/>
      <c r="LSK2392" s="695"/>
      <c r="LSL2392" s="696"/>
      <c r="LSM2392" s="696"/>
      <c r="LSN2392" s="697"/>
      <c r="LSO2392" s="697"/>
      <c r="LSP2392" s="473"/>
      <c r="LSQ2392" s="470"/>
      <c r="LSR2392" s="470"/>
      <c r="LSS2392" s="470"/>
      <c r="LST2392" s="677"/>
      <c r="LSU2392" s="470"/>
      <c r="LSV2392" s="467"/>
      <c r="LSW2392" s="559"/>
      <c r="LSX2392" s="467"/>
      <c r="LSY2392" s="467"/>
      <c r="LSZ2392" s="467"/>
      <c r="LTA2392" s="467"/>
      <c r="LTB2392" s="467"/>
      <c r="LTC2392" s="467"/>
      <c r="LTD2392" s="467"/>
      <c r="LTE2392" s="467"/>
      <c r="LTF2392" s="467"/>
      <c r="LTG2392" s="467"/>
      <c r="LTH2392" s="467"/>
      <c r="LTI2392" s="467"/>
      <c r="LTJ2392" s="467"/>
      <c r="LTK2392" s="467"/>
      <c r="LTL2392" s="467"/>
      <c r="LTM2392" s="467"/>
      <c r="LTN2392" s="467"/>
      <c r="LTO2392" s="467"/>
      <c r="LTP2392" s="467"/>
      <c r="LTQ2392" s="467"/>
      <c r="LTR2392" s="467"/>
      <c r="LTS2392" s="467"/>
      <c r="LTT2392" s="1055"/>
      <c r="LTU2392" s="695"/>
      <c r="LTV2392" s="696"/>
      <c r="LTW2392" s="696"/>
      <c r="LTX2392" s="697"/>
      <c r="LTY2392" s="697"/>
      <c r="LTZ2392" s="473"/>
      <c r="LUA2392" s="470"/>
      <c r="LUB2392" s="470"/>
      <c r="LUC2392" s="470"/>
      <c r="LUD2392" s="677"/>
      <c r="LUE2392" s="470"/>
      <c r="LUF2392" s="467"/>
      <c r="LUG2392" s="559"/>
      <c r="LUH2392" s="467"/>
      <c r="LUI2392" s="467"/>
      <c r="LUJ2392" s="467"/>
      <c r="LUK2392" s="467"/>
      <c r="LUL2392" s="467"/>
      <c r="LUM2392" s="467"/>
      <c r="LUN2392" s="467"/>
      <c r="LUO2392" s="467"/>
      <c r="LUP2392" s="467"/>
      <c r="LUQ2392" s="467"/>
      <c r="LUR2392" s="467"/>
      <c r="LUS2392" s="467"/>
      <c r="LUT2392" s="467"/>
      <c r="LUU2392" s="467"/>
      <c r="LUV2392" s="467"/>
      <c r="LUW2392" s="467"/>
      <c r="LUX2392" s="467"/>
      <c r="LUY2392" s="467"/>
      <c r="LUZ2392" s="467"/>
      <c r="LVA2392" s="467"/>
      <c r="LVB2392" s="467"/>
      <c r="LVC2392" s="467"/>
      <c r="LVD2392" s="1055"/>
      <c r="LVE2392" s="695"/>
      <c r="LVF2392" s="696"/>
      <c r="LVG2392" s="696"/>
      <c r="LVH2392" s="697"/>
      <c r="LVI2392" s="697"/>
      <c r="LVJ2392" s="473"/>
      <c r="LVK2392" s="470"/>
      <c r="LVL2392" s="470"/>
      <c r="LVM2392" s="470"/>
      <c r="LVN2392" s="677"/>
      <c r="LVO2392" s="470"/>
      <c r="LVP2392" s="467"/>
      <c r="LVQ2392" s="559"/>
      <c r="LVR2392" s="467"/>
      <c r="LVS2392" s="467"/>
      <c r="LVT2392" s="467"/>
      <c r="LVU2392" s="467"/>
      <c r="LVV2392" s="467"/>
      <c r="LVW2392" s="467"/>
      <c r="LVX2392" s="467"/>
      <c r="LVY2392" s="467"/>
      <c r="LVZ2392" s="467"/>
      <c r="LWA2392" s="467"/>
      <c r="LWB2392" s="467"/>
      <c r="LWC2392" s="467"/>
      <c r="LWD2392" s="467"/>
      <c r="LWE2392" s="467"/>
      <c r="LWF2392" s="467"/>
      <c r="LWG2392" s="467"/>
      <c r="LWH2392" s="467"/>
      <c r="LWI2392" s="467"/>
      <c r="LWJ2392" s="467"/>
      <c r="LWK2392" s="467"/>
      <c r="LWL2392" s="467"/>
      <c r="LWM2392" s="467"/>
      <c r="LWN2392" s="1055"/>
      <c r="LWO2392" s="695"/>
      <c r="LWP2392" s="696"/>
      <c r="LWQ2392" s="696"/>
      <c r="LWR2392" s="697"/>
      <c r="LWS2392" s="697"/>
      <c r="LWT2392" s="473"/>
      <c r="LWU2392" s="470"/>
      <c r="LWV2392" s="470"/>
      <c r="LWW2392" s="470"/>
      <c r="LWX2392" s="677"/>
      <c r="LWY2392" s="470"/>
      <c r="LWZ2392" s="467"/>
      <c r="LXA2392" s="559"/>
      <c r="LXB2392" s="467"/>
      <c r="LXC2392" s="467"/>
      <c r="LXD2392" s="467"/>
      <c r="LXE2392" s="467"/>
      <c r="LXF2392" s="467"/>
      <c r="LXG2392" s="467"/>
      <c r="LXH2392" s="467"/>
      <c r="LXI2392" s="467"/>
      <c r="LXJ2392" s="467"/>
      <c r="LXK2392" s="467"/>
      <c r="LXL2392" s="467"/>
      <c r="LXM2392" s="467"/>
      <c r="LXN2392" s="467"/>
      <c r="LXO2392" s="467"/>
      <c r="LXP2392" s="467"/>
      <c r="LXQ2392" s="467"/>
      <c r="LXR2392" s="467"/>
      <c r="LXS2392" s="467"/>
      <c r="LXT2392" s="467"/>
      <c r="LXU2392" s="467"/>
      <c r="LXV2392" s="467"/>
      <c r="LXW2392" s="467"/>
      <c r="LXX2392" s="1055"/>
      <c r="LXY2392" s="695"/>
      <c r="LXZ2392" s="696"/>
      <c r="LYA2392" s="696"/>
      <c r="LYB2392" s="697"/>
      <c r="LYC2392" s="697"/>
      <c r="LYD2392" s="473"/>
      <c r="LYE2392" s="470"/>
      <c r="LYF2392" s="470"/>
      <c r="LYG2392" s="470"/>
      <c r="LYH2392" s="677"/>
      <c r="LYI2392" s="470"/>
      <c r="LYJ2392" s="467"/>
      <c r="LYK2392" s="559"/>
      <c r="LYL2392" s="467"/>
      <c r="LYM2392" s="467"/>
      <c r="LYN2392" s="467"/>
      <c r="LYO2392" s="467"/>
      <c r="LYP2392" s="467"/>
      <c r="LYQ2392" s="467"/>
      <c r="LYR2392" s="467"/>
      <c r="LYS2392" s="467"/>
      <c r="LYT2392" s="467"/>
      <c r="LYU2392" s="467"/>
      <c r="LYV2392" s="467"/>
      <c r="LYW2392" s="467"/>
      <c r="LYX2392" s="467"/>
      <c r="LYY2392" s="467"/>
      <c r="LYZ2392" s="467"/>
      <c r="LZA2392" s="467"/>
      <c r="LZB2392" s="467"/>
      <c r="LZC2392" s="467"/>
      <c r="LZD2392" s="467"/>
      <c r="LZE2392" s="467"/>
      <c r="LZF2392" s="467"/>
      <c r="LZG2392" s="467"/>
      <c r="LZH2392" s="1055"/>
      <c r="LZI2392" s="695"/>
      <c r="LZJ2392" s="696"/>
      <c r="LZK2392" s="696"/>
      <c r="LZL2392" s="697"/>
      <c r="LZM2392" s="697"/>
      <c r="LZN2392" s="473"/>
      <c r="LZO2392" s="470"/>
      <c r="LZP2392" s="470"/>
      <c r="LZQ2392" s="470"/>
      <c r="LZR2392" s="677"/>
      <c r="LZS2392" s="470"/>
      <c r="LZT2392" s="467"/>
      <c r="LZU2392" s="559"/>
      <c r="LZV2392" s="467"/>
      <c r="LZW2392" s="467"/>
      <c r="LZX2392" s="467"/>
      <c r="LZY2392" s="467"/>
      <c r="LZZ2392" s="467"/>
      <c r="MAA2392" s="467"/>
      <c r="MAB2392" s="467"/>
      <c r="MAC2392" s="467"/>
      <c r="MAD2392" s="467"/>
      <c r="MAE2392" s="467"/>
      <c r="MAF2392" s="467"/>
      <c r="MAG2392" s="467"/>
      <c r="MAH2392" s="467"/>
      <c r="MAI2392" s="467"/>
      <c r="MAJ2392" s="467"/>
      <c r="MAK2392" s="467"/>
      <c r="MAL2392" s="467"/>
      <c r="MAM2392" s="467"/>
      <c r="MAN2392" s="467"/>
      <c r="MAO2392" s="467"/>
      <c r="MAP2392" s="467"/>
      <c r="MAQ2392" s="467"/>
      <c r="MAR2392" s="1055"/>
      <c r="MAS2392" s="695"/>
      <c r="MAT2392" s="696"/>
      <c r="MAU2392" s="696"/>
      <c r="MAV2392" s="697"/>
      <c r="MAW2392" s="697"/>
      <c r="MAX2392" s="473"/>
      <c r="MAY2392" s="470"/>
      <c r="MAZ2392" s="470"/>
      <c r="MBA2392" s="470"/>
      <c r="MBB2392" s="677"/>
      <c r="MBC2392" s="470"/>
      <c r="MBD2392" s="467"/>
      <c r="MBE2392" s="559"/>
      <c r="MBF2392" s="467"/>
      <c r="MBG2392" s="467"/>
      <c r="MBH2392" s="467"/>
      <c r="MBI2392" s="467"/>
      <c r="MBJ2392" s="467"/>
      <c r="MBK2392" s="467"/>
      <c r="MBL2392" s="467"/>
      <c r="MBM2392" s="467"/>
      <c r="MBN2392" s="467"/>
      <c r="MBO2392" s="467"/>
      <c r="MBP2392" s="467"/>
      <c r="MBQ2392" s="467"/>
      <c r="MBR2392" s="467"/>
      <c r="MBS2392" s="467"/>
      <c r="MBT2392" s="467"/>
      <c r="MBU2392" s="467"/>
      <c r="MBV2392" s="467"/>
      <c r="MBW2392" s="467"/>
      <c r="MBX2392" s="467"/>
      <c r="MBY2392" s="467"/>
      <c r="MBZ2392" s="467"/>
      <c r="MCA2392" s="467"/>
      <c r="MCB2392" s="1055"/>
      <c r="MCC2392" s="695"/>
      <c r="MCD2392" s="696"/>
      <c r="MCE2392" s="696"/>
      <c r="MCF2392" s="697"/>
      <c r="MCG2392" s="697"/>
      <c r="MCH2392" s="473"/>
      <c r="MCI2392" s="470"/>
      <c r="MCJ2392" s="470"/>
      <c r="MCK2392" s="470"/>
      <c r="MCL2392" s="677"/>
      <c r="MCM2392" s="470"/>
      <c r="MCN2392" s="467"/>
      <c r="MCO2392" s="559"/>
      <c r="MCP2392" s="467"/>
      <c r="MCQ2392" s="467"/>
      <c r="MCR2392" s="467"/>
      <c r="MCS2392" s="467"/>
      <c r="MCT2392" s="467"/>
      <c r="MCU2392" s="467"/>
      <c r="MCV2392" s="467"/>
      <c r="MCW2392" s="467"/>
      <c r="MCX2392" s="467"/>
      <c r="MCY2392" s="467"/>
      <c r="MCZ2392" s="467"/>
      <c r="MDA2392" s="467"/>
      <c r="MDB2392" s="467"/>
      <c r="MDC2392" s="467"/>
      <c r="MDD2392" s="467"/>
      <c r="MDE2392" s="467"/>
      <c r="MDF2392" s="467"/>
      <c r="MDG2392" s="467"/>
      <c r="MDH2392" s="467"/>
      <c r="MDI2392" s="467"/>
      <c r="MDJ2392" s="467"/>
      <c r="MDK2392" s="467"/>
      <c r="MDL2392" s="1055"/>
      <c r="MDM2392" s="695"/>
      <c r="MDN2392" s="696"/>
      <c r="MDO2392" s="696"/>
      <c r="MDP2392" s="697"/>
      <c r="MDQ2392" s="697"/>
      <c r="MDR2392" s="473"/>
      <c r="MDS2392" s="470"/>
      <c r="MDT2392" s="470"/>
      <c r="MDU2392" s="470"/>
      <c r="MDV2392" s="677"/>
      <c r="MDW2392" s="470"/>
      <c r="MDX2392" s="467"/>
      <c r="MDY2392" s="559"/>
      <c r="MDZ2392" s="467"/>
      <c r="MEA2392" s="467"/>
      <c r="MEB2392" s="467"/>
      <c r="MEC2392" s="467"/>
      <c r="MED2392" s="467"/>
      <c r="MEE2392" s="467"/>
      <c r="MEF2392" s="467"/>
      <c r="MEG2392" s="467"/>
      <c r="MEH2392" s="467"/>
      <c r="MEI2392" s="467"/>
      <c r="MEJ2392" s="467"/>
      <c r="MEK2392" s="467"/>
      <c r="MEL2392" s="467"/>
      <c r="MEM2392" s="467"/>
      <c r="MEN2392" s="467"/>
      <c r="MEO2392" s="467"/>
      <c r="MEP2392" s="467"/>
      <c r="MEQ2392" s="467"/>
      <c r="MER2392" s="467"/>
      <c r="MES2392" s="467"/>
      <c r="MET2392" s="467"/>
      <c r="MEU2392" s="467"/>
      <c r="MEV2392" s="1055"/>
      <c r="MEW2392" s="695"/>
      <c r="MEX2392" s="696"/>
      <c r="MEY2392" s="696"/>
      <c r="MEZ2392" s="697"/>
      <c r="MFA2392" s="697"/>
      <c r="MFB2392" s="473"/>
      <c r="MFC2392" s="470"/>
      <c r="MFD2392" s="470"/>
      <c r="MFE2392" s="470"/>
      <c r="MFF2392" s="677"/>
      <c r="MFG2392" s="470"/>
      <c r="MFH2392" s="467"/>
      <c r="MFI2392" s="559"/>
      <c r="MFJ2392" s="467"/>
      <c r="MFK2392" s="467"/>
      <c r="MFL2392" s="467"/>
      <c r="MFM2392" s="467"/>
      <c r="MFN2392" s="467"/>
      <c r="MFO2392" s="467"/>
      <c r="MFP2392" s="467"/>
      <c r="MFQ2392" s="467"/>
      <c r="MFR2392" s="467"/>
      <c r="MFS2392" s="467"/>
      <c r="MFT2392" s="467"/>
      <c r="MFU2392" s="467"/>
      <c r="MFV2392" s="467"/>
      <c r="MFW2392" s="467"/>
      <c r="MFX2392" s="467"/>
      <c r="MFY2392" s="467"/>
      <c r="MFZ2392" s="467"/>
      <c r="MGA2392" s="467"/>
      <c r="MGB2392" s="467"/>
      <c r="MGC2392" s="467"/>
      <c r="MGD2392" s="467"/>
      <c r="MGE2392" s="467"/>
      <c r="MGF2392" s="1055"/>
      <c r="MGG2392" s="695"/>
      <c r="MGH2392" s="696"/>
      <c r="MGI2392" s="696"/>
      <c r="MGJ2392" s="697"/>
      <c r="MGK2392" s="697"/>
      <c r="MGL2392" s="473"/>
      <c r="MGM2392" s="470"/>
      <c r="MGN2392" s="470"/>
      <c r="MGO2392" s="470"/>
      <c r="MGP2392" s="677"/>
      <c r="MGQ2392" s="470"/>
      <c r="MGR2392" s="467"/>
      <c r="MGS2392" s="559"/>
      <c r="MGT2392" s="467"/>
      <c r="MGU2392" s="467"/>
      <c r="MGV2392" s="467"/>
      <c r="MGW2392" s="467"/>
      <c r="MGX2392" s="467"/>
      <c r="MGY2392" s="467"/>
      <c r="MGZ2392" s="467"/>
      <c r="MHA2392" s="467"/>
      <c r="MHB2392" s="467"/>
      <c r="MHC2392" s="467"/>
      <c r="MHD2392" s="467"/>
      <c r="MHE2392" s="467"/>
      <c r="MHF2392" s="467"/>
      <c r="MHG2392" s="467"/>
      <c r="MHH2392" s="467"/>
      <c r="MHI2392" s="467"/>
      <c r="MHJ2392" s="467"/>
      <c r="MHK2392" s="467"/>
      <c r="MHL2392" s="467"/>
      <c r="MHM2392" s="467"/>
      <c r="MHN2392" s="467"/>
      <c r="MHO2392" s="467"/>
      <c r="MHP2392" s="1055"/>
      <c r="MHQ2392" s="695"/>
      <c r="MHR2392" s="696"/>
      <c r="MHS2392" s="696"/>
      <c r="MHT2392" s="697"/>
      <c r="MHU2392" s="697"/>
      <c r="MHV2392" s="473"/>
      <c r="MHW2392" s="470"/>
      <c r="MHX2392" s="470"/>
      <c r="MHY2392" s="470"/>
      <c r="MHZ2392" s="677"/>
      <c r="MIA2392" s="470"/>
      <c r="MIB2392" s="467"/>
      <c r="MIC2392" s="559"/>
      <c r="MID2392" s="467"/>
      <c r="MIE2392" s="467"/>
      <c r="MIF2392" s="467"/>
      <c r="MIG2392" s="467"/>
      <c r="MIH2392" s="467"/>
      <c r="MII2392" s="467"/>
      <c r="MIJ2392" s="467"/>
      <c r="MIK2392" s="467"/>
      <c r="MIL2392" s="467"/>
      <c r="MIM2392" s="467"/>
      <c r="MIN2392" s="467"/>
      <c r="MIO2392" s="467"/>
      <c r="MIP2392" s="467"/>
      <c r="MIQ2392" s="467"/>
      <c r="MIR2392" s="467"/>
      <c r="MIS2392" s="467"/>
      <c r="MIT2392" s="467"/>
      <c r="MIU2392" s="467"/>
      <c r="MIV2392" s="467"/>
      <c r="MIW2392" s="467"/>
      <c r="MIX2392" s="467"/>
      <c r="MIY2392" s="467"/>
      <c r="MIZ2392" s="1055"/>
      <c r="MJA2392" s="695"/>
      <c r="MJB2392" s="696"/>
      <c r="MJC2392" s="696"/>
      <c r="MJD2392" s="697"/>
      <c r="MJE2392" s="697"/>
      <c r="MJF2392" s="473"/>
      <c r="MJG2392" s="470"/>
      <c r="MJH2392" s="470"/>
      <c r="MJI2392" s="470"/>
      <c r="MJJ2392" s="677"/>
      <c r="MJK2392" s="470"/>
      <c r="MJL2392" s="467"/>
      <c r="MJM2392" s="559"/>
      <c r="MJN2392" s="467"/>
      <c r="MJO2392" s="467"/>
      <c r="MJP2392" s="467"/>
      <c r="MJQ2392" s="467"/>
      <c r="MJR2392" s="467"/>
      <c r="MJS2392" s="467"/>
      <c r="MJT2392" s="467"/>
      <c r="MJU2392" s="467"/>
      <c r="MJV2392" s="467"/>
      <c r="MJW2392" s="467"/>
      <c r="MJX2392" s="467"/>
      <c r="MJY2392" s="467"/>
      <c r="MJZ2392" s="467"/>
      <c r="MKA2392" s="467"/>
      <c r="MKB2392" s="467"/>
      <c r="MKC2392" s="467"/>
      <c r="MKD2392" s="467"/>
      <c r="MKE2392" s="467"/>
      <c r="MKF2392" s="467"/>
      <c r="MKG2392" s="467"/>
      <c r="MKH2392" s="467"/>
      <c r="MKI2392" s="467"/>
      <c r="MKJ2392" s="1055"/>
      <c r="MKK2392" s="695"/>
      <c r="MKL2392" s="696"/>
      <c r="MKM2392" s="696"/>
      <c r="MKN2392" s="697"/>
      <c r="MKO2392" s="697"/>
      <c r="MKP2392" s="473"/>
      <c r="MKQ2392" s="470"/>
      <c r="MKR2392" s="470"/>
      <c r="MKS2392" s="470"/>
      <c r="MKT2392" s="677"/>
      <c r="MKU2392" s="470"/>
      <c r="MKV2392" s="467"/>
      <c r="MKW2392" s="559"/>
      <c r="MKX2392" s="467"/>
      <c r="MKY2392" s="467"/>
      <c r="MKZ2392" s="467"/>
      <c r="MLA2392" s="467"/>
      <c r="MLB2392" s="467"/>
      <c r="MLC2392" s="467"/>
      <c r="MLD2392" s="467"/>
      <c r="MLE2392" s="467"/>
      <c r="MLF2392" s="467"/>
      <c r="MLG2392" s="467"/>
      <c r="MLH2392" s="467"/>
      <c r="MLI2392" s="467"/>
      <c r="MLJ2392" s="467"/>
      <c r="MLK2392" s="467"/>
      <c r="MLL2392" s="467"/>
      <c r="MLM2392" s="467"/>
      <c r="MLN2392" s="467"/>
      <c r="MLO2392" s="467"/>
      <c r="MLP2392" s="467"/>
      <c r="MLQ2392" s="467"/>
      <c r="MLR2392" s="467"/>
      <c r="MLS2392" s="467"/>
      <c r="MLT2392" s="1055"/>
      <c r="MLU2392" s="695"/>
      <c r="MLV2392" s="696"/>
      <c r="MLW2392" s="696"/>
      <c r="MLX2392" s="697"/>
      <c r="MLY2392" s="697"/>
      <c r="MLZ2392" s="473"/>
      <c r="MMA2392" s="470"/>
      <c r="MMB2392" s="470"/>
      <c r="MMC2392" s="470"/>
      <c r="MMD2392" s="677"/>
      <c r="MME2392" s="470"/>
      <c r="MMF2392" s="467"/>
      <c r="MMG2392" s="559"/>
      <c r="MMH2392" s="467"/>
      <c r="MMI2392" s="467"/>
      <c r="MMJ2392" s="467"/>
      <c r="MMK2392" s="467"/>
      <c r="MML2392" s="467"/>
      <c r="MMM2392" s="467"/>
      <c r="MMN2392" s="467"/>
      <c r="MMO2392" s="467"/>
      <c r="MMP2392" s="467"/>
      <c r="MMQ2392" s="467"/>
      <c r="MMR2392" s="467"/>
      <c r="MMS2392" s="467"/>
      <c r="MMT2392" s="467"/>
      <c r="MMU2392" s="467"/>
      <c r="MMV2392" s="467"/>
      <c r="MMW2392" s="467"/>
      <c r="MMX2392" s="467"/>
      <c r="MMY2392" s="467"/>
      <c r="MMZ2392" s="467"/>
      <c r="MNA2392" s="467"/>
      <c r="MNB2392" s="467"/>
      <c r="MNC2392" s="467"/>
      <c r="MND2392" s="1055"/>
      <c r="MNE2392" s="695"/>
      <c r="MNF2392" s="696"/>
      <c r="MNG2392" s="696"/>
      <c r="MNH2392" s="697"/>
      <c r="MNI2392" s="697"/>
      <c r="MNJ2392" s="473"/>
      <c r="MNK2392" s="470"/>
      <c r="MNL2392" s="470"/>
      <c r="MNM2392" s="470"/>
      <c r="MNN2392" s="677"/>
      <c r="MNO2392" s="470"/>
      <c r="MNP2392" s="467"/>
      <c r="MNQ2392" s="559"/>
      <c r="MNR2392" s="467"/>
      <c r="MNS2392" s="467"/>
      <c r="MNT2392" s="467"/>
      <c r="MNU2392" s="467"/>
      <c r="MNV2392" s="467"/>
      <c r="MNW2392" s="467"/>
      <c r="MNX2392" s="467"/>
      <c r="MNY2392" s="467"/>
      <c r="MNZ2392" s="467"/>
      <c r="MOA2392" s="467"/>
      <c r="MOB2392" s="467"/>
      <c r="MOC2392" s="467"/>
      <c r="MOD2392" s="467"/>
      <c r="MOE2392" s="467"/>
      <c r="MOF2392" s="467"/>
      <c r="MOG2392" s="467"/>
      <c r="MOH2392" s="467"/>
      <c r="MOI2392" s="467"/>
      <c r="MOJ2392" s="467"/>
      <c r="MOK2392" s="467"/>
      <c r="MOL2392" s="467"/>
      <c r="MOM2392" s="467"/>
      <c r="MON2392" s="1055"/>
      <c r="MOO2392" s="695"/>
      <c r="MOP2392" s="696"/>
      <c r="MOQ2392" s="696"/>
      <c r="MOR2392" s="697"/>
      <c r="MOS2392" s="697"/>
      <c r="MOT2392" s="473"/>
      <c r="MOU2392" s="470"/>
      <c r="MOV2392" s="470"/>
      <c r="MOW2392" s="470"/>
      <c r="MOX2392" s="677"/>
      <c r="MOY2392" s="470"/>
      <c r="MOZ2392" s="467"/>
      <c r="MPA2392" s="559"/>
      <c r="MPB2392" s="467"/>
      <c r="MPC2392" s="467"/>
      <c r="MPD2392" s="467"/>
      <c r="MPE2392" s="467"/>
      <c r="MPF2392" s="467"/>
      <c r="MPG2392" s="467"/>
      <c r="MPH2392" s="467"/>
      <c r="MPI2392" s="467"/>
      <c r="MPJ2392" s="467"/>
      <c r="MPK2392" s="467"/>
      <c r="MPL2392" s="467"/>
      <c r="MPM2392" s="467"/>
      <c r="MPN2392" s="467"/>
      <c r="MPO2392" s="467"/>
      <c r="MPP2392" s="467"/>
      <c r="MPQ2392" s="467"/>
      <c r="MPR2392" s="467"/>
      <c r="MPS2392" s="467"/>
      <c r="MPT2392" s="467"/>
      <c r="MPU2392" s="467"/>
      <c r="MPV2392" s="467"/>
      <c r="MPW2392" s="467"/>
      <c r="MPX2392" s="1055"/>
      <c r="MPY2392" s="695"/>
      <c r="MPZ2392" s="696"/>
      <c r="MQA2392" s="696"/>
      <c r="MQB2392" s="697"/>
      <c r="MQC2392" s="697"/>
      <c r="MQD2392" s="473"/>
      <c r="MQE2392" s="470"/>
      <c r="MQF2392" s="470"/>
      <c r="MQG2392" s="470"/>
      <c r="MQH2392" s="677"/>
      <c r="MQI2392" s="470"/>
      <c r="MQJ2392" s="467"/>
      <c r="MQK2392" s="559"/>
      <c r="MQL2392" s="467"/>
      <c r="MQM2392" s="467"/>
      <c r="MQN2392" s="467"/>
      <c r="MQO2392" s="467"/>
      <c r="MQP2392" s="467"/>
      <c r="MQQ2392" s="467"/>
      <c r="MQR2392" s="467"/>
      <c r="MQS2392" s="467"/>
      <c r="MQT2392" s="467"/>
      <c r="MQU2392" s="467"/>
      <c r="MQV2392" s="467"/>
      <c r="MQW2392" s="467"/>
      <c r="MQX2392" s="467"/>
      <c r="MQY2392" s="467"/>
      <c r="MQZ2392" s="467"/>
      <c r="MRA2392" s="467"/>
      <c r="MRB2392" s="467"/>
      <c r="MRC2392" s="467"/>
      <c r="MRD2392" s="467"/>
      <c r="MRE2392" s="467"/>
      <c r="MRF2392" s="467"/>
      <c r="MRG2392" s="467"/>
      <c r="MRH2392" s="1055"/>
      <c r="MRI2392" s="695"/>
      <c r="MRJ2392" s="696"/>
      <c r="MRK2392" s="696"/>
      <c r="MRL2392" s="697"/>
      <c r="MRM2392" s="697"/>
      <c r="MRN2392" s="473"/>
      <c r="MRO2392" s="470"/>
      <c r="MRP2392" s="470"/>
      <c r="MRQ2392" s="470"/>
      <c r="MRR2392" s="677"/>
      <c r="MRS2392" s="470"/>
      <c r="MRT2392" s="467"/>
      <c r="MRU2392" s="559"/>
      <c r="MRV2392" s="467"/>
      <c r="MRW2392" s="467"/>
      <c r="MRX2392" s="467"/>
      <c r="MRY2392" s="467"/>
      <c r="MRZ2392" s="467"/>
      <c r="MSA2392" s="467"/>
      <c r="MSB2392" s="467"/>
      <c r="MSC2392" s="467"/>
      <c r="MSD2392" s="467"/>
      <c r="MSE2392" s="467"/>
      <c r="MSF2392" s="467"/>
      <c r="MSG2392" s="467"/>
      <c r="MSH2392" s="467"/>
      <c r="MSI2392" s="467"/>
      <c r="MSJ2392" s="467"/>
      <c r="MSK2392" s="467"/>
      <c r="MSL2392" s="467"/>
      <c r="MSM2392" s="467"/>
      <c r="MSN2392" s="467"/>
      <c r="MSO2392" s="467"/>
      <c r="MSP2392" s="467"/>
      <c r="MSQ2392" s="467"/>
      <c r="MSR2392" s="1055"/>
      <c r="MSS2392" s="695"/>
      <c r="MST2392" s="696"/>
      <c r="MSU2392" s="696"/>
      <c r="MSV2392" s="697"/>
      <c r="MSW2392" s="697"/>
      <c r="MSX2392" s="473"/>
      <c r="MSY2392" s="470"/>
      <c r="MSZ2392" s="470"/>
      <c r="MTA2392" s="470"/>
      <c r="MTB2392" s="677"/>
      <c r="MTC2392" s="470"/>
      <c r="MTD2392" s="467"/>
      <c r="MTE2392" s="559"/>
      <c r="MTF2392" s="467"/>
      <c r="MTG2392" s="467"/>
      <c r="MTH2392" s="467"/>
      <c r="MTI2392" s="467"/>
      <c r="MTJ2392" s="467"/>
      <c r="MTK2392" s="467"/>
      <c r="MTL2392" s="467"/>
      <c r="MTM2392" s="467"/>
      <c r="MTN2392" s="467"/>
      <c r="MTO2392" s="467"/>
      <c r="MTP2392" s="467"/>
      <c r="MTQ2392" s="467"/>
      <c r="MTR2392" s="467"/>
      <c r="MTS2392" s="467"/>
      <c r="MTT2392" s="467"/>
      <c r="MTU2392" s="467"/>
      <c r="MTV2392" s="467"/>
      <c r="MTW2392" s="467"/>
      <c r="MTX2392" s="467"/>
      <c r="MTY2392" s="467"/>
      <c r="MTZ2392" s="467"/>
      <c r="MUA2392" s="467"/>
      <c r="MUB2392" s="1055"/>
      <c r="MUC2392" s="695"/>
      <c r="MUD2392" s="696"/>
      <c r="MUE2392" s="696"/>
      <c r="MUF2392" s="697"/>
      <c r="MUG2392" s="697"/>
      <c r="MUH2392" s="473"/>
      <c r="MUI2392" s="470"/>
      <c r="MUJ2392" s="470"/>
      <c r="MUK2392" s="470"/>
      <c r="MUL2392" s="677"/>
      <c r="MUM2392" s="470"/>
      <c r="MUN2392" s="467"/>
      <c r="MUO2392" s="559"/>
      <c r="MUP2392" s="467"/>
      <c r="MUQ2392" s="467"/>
      <c r="MUR2392" s="467"/>
      <c r="MUS2392" s="467"/>
      <c r="MUT2392" s="467"/>
      <c r="MUU2392" s="467"/>
      <c r="MUV2392" s="467"/>
      <c r="MUW2392" s="467"/>
      <c r="MUX2392" s="467"/>
      <c r="MUY2392" s="467"/>
      <c r="MUZ2392" s="467"/>
      <c r="MVA2392" s="467"/>
      <c r="MVB2392" s="467"/>
      <c r="MVC2392" s="467"/>
      <c r="MVD2392" s="467"/>
      <c r="MVE2392" s="467"/>
      <c r="MVF2392" s="467"/>
      <c r="MVG2392" s="467"/>
      <c r="MVH2392" s="467"/>
      <c r="MVI2392" s="467"/>
      <c r="MVJ2392" s="467"/>
      <c r="MVK2392" s="467"/>
      <c r="MVL2392" s="1055"/>
      <c r="MVM2392" s="695"/>
      <c r="MVN2392" s="696"/>
      <c r="MVO2392" s="696"/>
      <c r="MVP2392" s="697"/>
      <c r="MVQ2392" s="697"/>
      <c r="MVR2392" s="473"/>
      <c r="MVS2392" s="470"/>
      <c r="MVT2392" s="470"/>
      <c r="MVU2392" s="470"/>
      <c r="MVV2392" s="677"/>
      <c r="MVW2392" s="470"/>
      <c r="MVX2392" s="467"/>
      <c r="MVY2392" s="559"/>
      <c r="MVZ2392" s="467"/>
      <c r="MWA2392" s="467"/>
      <c r="MWB2392" s="467"/>
      <c r="MWC2392" s="467"/>
      <c r="MWD2392" s="467"/>
      <c r="MWE2392" s="467"/>
      <c r="MWF2392" s="467"/>
      <c r="MWG2392" s="467"/>
      <c r="MWH2392" s="467"/>
      <c r="MWI2392" s="467"/>
      <c r="MWJ2392" s="467"/>
      <c r="MWK2392" s="467"/>
      <c r="MWL2392" s="467"/>
      <c r="MWM2392" s="467"/>
      <c r="MWN2392" s="467"/>
      <c r="MWO2392" s="467"/>
      <c r="MWP2392" s="467"/>
      <c r="MWQ2392" s="467"/>
      <c r="MWR2392" s="467"/>
      <c r="MWS2392" s="467"/>
      <c r="MWT2392" s="467"/>
      <c r="MWU2392" s="467"/>
      <c r="MWV2392" s="1055"/>
      <c r="MWW2392" s="695"/>
      <c r="MWX2392" s="696"/>
      <c r="MWY2392" s="696"/>
      <c r="MWZ2392" s="697"/>
      <c r="MXA2392" s="697"/>
      <c r="MXB2392" s="473"/>
      <c r="MXC2392" s="470"/>
      <c r="MXD2392" s="470"/>
      <c r="MXE2392" s="470"/>
      <c r="MXF2392" s="677"/>
      <c r="MXG2392" s="470"/>
      <c r="MXH2392" s="467"/>
      <c r="MXI2392" s="559"/>
      <c r="MXJ2392" s="467"/>
      <c r="MXK2392" s="467"/>
      <c r="MXL2392" s="467"/>
      <c r="MXM2392" s="467"/>
      <c r="MXN2392" s="467"/>
      <c r="MXO2392" s="467"/>
      <c r="MXP2392" s="467"/>
      <c r="MXQ2392" s="467"/>
      <c r="MXR2392" s="467"/>
      <c r="MXS2392" s="467"/>
      <c r="MXT2392" s="467"/>
      <c r="MXU2392" s="467"/>
      <c r="MXV2392" s="467"/>
      <c r="MXW2392" s="467"/>
      <c r="MXX2392" s="467"/>
      <c r="MXY2392" s="467"/>
      <c r="MXZ2392" s="467"/>
      <c r="MYA2392" s="467"/>
      <c r="MYB2392" s="467"/>
      <c r="MYC2392" s="467"/>
      <c r="MYD2392" s="467"/>
      <c r="MYE2392" s="467"/>
      <c r="MYF2392" s="1055"/>
      <c r="MYG2392" s="695"/>
      <c r="MYH2392" s="696"/>
      <c r="MYI2392" s="696"/>
      <c r="MYJ2392" s="697"/>
      <c r="MYK2392" s="697"/>
      <c r="MYL2392" s="473"/>
      <c r="MYM2392" s="470"/>
      <c r="MYN2392" s="470"/>
      <c r="MYO2392" s="470"/>
      <c r="MYP2392" s="677"/>
      <c r="MYQ2392" s="470"/>
      <c r="MYR2392" s="467"/>
      <c r="MYS2392" s="559"/>
      <c r="MYT2392" s="467"/>
      <c r="MYU2392" s="467"/>
      <c r="MYV2392" s="467"/>
      <c r="MYW2392" s="467"/>
      <c r="MYX2392" s="467"/>
      <c r="MYY2392" s="467"/>
      <c r="MYZ2392" s="467"/>
      <c r="MZA2392" s="467"/>
      <c r="MZB2392" s="467"/>
      <c r="MZC2392" s="467"/>
      <c r="MZD2392" s="467"/>
      <c r="MZE2392" s="467"/>
      <c r="MZF2392" s="467"/>
      <c r="MZG2392" s="467"/>
      <c r="MZH2392" s="467"/>
      <c r="MZI2392" s="467"/>
      <c r="MZJ2392" s="467"/>
      <c r="MZK2392" s="467"/>
      <c r="MZL2392" s="467"/>
      <c r="MZM2392" s="467"/>
      <c r="MZN2392" s="467"/>
      <c r="MZO2392" s="467"/>
      <c r="MZP2392" s="1055"/>
      <c r="MZQ2392" s="695"/>
      <c r="MZR2392" s="696"/>
      <c r="MZS2392" s="696"/>
      <c r="MZT2392" s="697"/>
      <c r="MZU2392" s="697"/>
      <c r="MZV2392" s="473"/>
      <c r="MZW2392" s="470"/>
      <c r="MZX2392" s="470"/>
      <c r="MZY2392" s="470"/>
      <c r="MZZ2392" s="677"/>
      <c r="NAA2392" s="470"/>
      <c r="NAB2392" s="467"/>
      <c r="NAC2392" s="559"/>
      <c r="NAD2392" s="467"/>
      <c r="NAE2392" s="467"/>
      <c r="NAF2392" s="467"/>
      <c r="NAG2392" s="467"/>
      <c r="NAH2392" s="467"/>
      <c r="NAI2392" s="467"/>
      <c r="NAJ2392" s="467"/>
      <c r="NAK2392" s="467"/>
      <c r="NAL2392" s="467"/>
      <c r="NAM2392" s="467"/>
      <c r="NAN2392" s="467"/>
      <c r="NAO2392" s="467"/>
      <c r="NAP2392" s="467"/>
      <c r="NAQ2392" s="467"/>
      <c r="NAR2392" s="467"/>
      <c r="NAS2392" s="467"/>
      <c r="NAT2392" s="467"/>
      <c r="NAU2392" s="467"/>
      <c r="NAV2392" s="467"/>
      <c r="NAW2392" s="467"/>
      <c r="NAX2392" s="467"/>
      <c r="NAY2392" s="467"/>
      <c r="NAZ2392" s="1055"/>
      <c r="NBA2392" s="695"/>
      <c r="NBB2392" s="696"/>
      <c r="NBC2392" s="696"/>
      <c r="NBD2392" s="697"/>
      <c r="NBE2392" s="697"/>
      <c r="NBF2392" s="473"/>
      <c r="NBG2392" s="470"/>
      <c r="NBH2392" s="470"/>
      <c r="NBI2392" s="470"/>
      <c r="NBJ2392" s="677"/>
      <c r="NBK2392" s="470"/>
      <c r="NBL2392" s="467"/>
      <c r="NBM2392" s="559"/>
      <c r="NBN2392" s="467"/>
      <c r="NBO2392" s="467"/>
      <c r="NBP2392" s="467"/>
      <c r="NBQ2392" s="467"/>
      <c r="NBR2392" s="467"/>
      <c r="NBS2392" s="467"/>
      <c r="NBT2392" s="467"/>
      <c r="NBU2392" s="467"/>
      <c r="NBV2392" s="467"/>
      <c r="NBW2392" s="467"/>
      <c r="NBX2392" s="467"/>
      <c r="NBY2392" s="467"/>
      <c r="NBZ2392" s="467"/>
      <c r="NCA2392" s="467"/>
      <c r="NCB2392" s="467"/>
      <c r="NCC2392" s="467"/>
      <c r="NCD2392" s="467"/>
      <c r="NCE2392" s="467"/>
      <c r="NCF2392" s="467"/>
      <c r="NCG2392" s="467"/>
      <c r="NCH2392" s="467"/>
      <c r="NCI2392" s="467"/>
      <c r="NCJ2392" s="1055"/>
      <c r="NCK2392" s="695"/>
      <c r="NCL2392" s="696"/>
      <c r="NCM2392" s="696"/>
      <c r="NCN2392" s="697"/>
      <c r="NCO2392" s="697"/>
      <c r="NCP2392" s="473"/>
      <c r="NCQ2392" s="470"/>
      <c r="NCR2392" s="470"/>
      <c r="NCS2392" s="470"/>
      <c r="NCT2392" s="677"/>
      <c r="NCU2392" s="470"/>
      <c r="NCV2392" s="467"/>
      <c r="NCW2392" s="559"/>
      <c r="NCX2392" s="467"/>
      <c r="NCY2392" s="467"/>
      <c r="NCZ2392" s="467"/>
      <c r="NDA2392" s="467"/>
      <c r="NDB2392" s="467"/>
      <c r="NDC2392" s="467"/>
      <c r="NDD2392" s="467"/>
      <c r="NDE2392" s="467"/>
      <c r="NDF2392" s="467"/>
      <c r="NDG2392" s="467"/>
      <c r="NDH2392" s="467"/>
      <c r="NDI2392" s="467"/>
      <c r="NDJ2392" s="467"/>
      <c r="NDK2392" s="467"/>
      <c r="NDL2392" s="467"/>
      <c r="NDM2392" s="467"/>
      <c r="NDN2392" s="467"/>
      <c r="NDO2392" s="467"/>
      <c r="NDP2392" s="467"/>
      <c r="NDQ2392" s="467"/>
      <c r="NDR2392" s="467"/>
      <c r="NDS2392" s="467"/>
      <c r="NDT2392" s="1055"/>
      <c r="NDU2392" s="695"/>
      <c r="NDV2392" s="696"/>
      <c r="NDW2392" s="696"/>
      <c r="NDX2392" s="697"/>
      <c r="NDY2392" s="697"/>
      <c r="NDZ2392" s="473"/>
      <c r="NEA2392" s="470"/>
      <c r="NEB2392" s="470"/>
      <c r="NEC2392" s="470"/>
      <c r="NED2392" s="677"/>
      <c r="NEE2392" s="470"/>
      <c r="NEF2392" s="467"/>
      <c r="NEG2392" s="559"/>
      <c r="NEH2392" s="467"/>
      <c r="NEI2392" s="467"/>
      <c r="NEJ2392" s="467"/>
      <c r="NEK2392" s="467"/>
      <c r="NEL2392" s="467"/>
      <c r="NEM2392" s="467"/>
      <c r="NEN2392" s="467"/>
      <c r="NEO2392" s="467"/>
      <c r="NEP2392" s="467"/>
      <c r="NEQ2392" s="467"/>
      <c r="NER2392" s="467"/>
      <c r="NES2392" s="467"/>
      <c r="NET2392" s="467"/>
      <c r="NEU2392" s="467"/>
      <c r="NEV2392" s="467"/>
      <c r="NEW2392" s="467"/>
      <c r="NEX2392" s="467"/>
      <c r="NEY2392" s="467"/>
      <c r="NEZ2392" s="467"/>
      <c r="NFA2392" s="467"/>
      <c r="NFB2392" s="467"/>
      <c r="NFC2392" s="467"/>
      <c r="NFD2392" s="1055"/>
      <c r="NFE2392" s="695"/>
      <c r="NFF2392" s="696"/>
      <c r="NFG2392" s="696"/>
      <c r="NFH2392" s="697"/>
      <c r="NFI2392" s="697"/>
      <c r="NFJ2392" s="473"/>
      <c r="NFK2392" s="470"/>
      <c r="NFL2392" s="470"/>
      <c r="NFM2392" s="470"/>
      <c r="NFN2392" s="677"/>
      <c r="NFO2392" s="470"/>
      <c r="NFP2392" s="467"/>
      <c r="NFQ2392" s="559"/>
      <c r="NFR2392" s="467"/>
      <c r="NFS2392" s="467"/>
      <c r="NFT2392" s="467"/>
      <c r="NFU2392" s="467"/>
      <c r="NFV2392" s="467"/>
      <c r="NFW2392" s="467"/>
      <c r="NFX2392" s="467"/>
      <c r="NFY2392" s="467"/>
      <c r="NFZ2392" s="467"/>
      <c r="NGA2392" s="467"/>
      <c r="NGB2392" s="467"/>
      <c r="NGC2392" s="467"/>
      <c r="NGD2392" s="467"/>
      <c r="NGE2392" s="467"/>
      <c r="NGF2392" s="467"/>
      <c r="NGG2392" s="467"/>
      <c r="NGH2392" s="467"/>
      <c r="NGI2392" s="467"/>
      <c r="NGJ2392" s="467"/>
      <c r="NGK2392" s="467"/>
      <c r="NGL2392" s="467"/>
      <c r="NGM2392" s="467"/>
      <c r="NGN2392" s="1055"/>
      <c r="NGO2392" s="695"/>
      <c r="NGP2392" s="696"/>
      <c r="NGQ2392" s="696"/>
      <c r="NGR2392" s="697"/>
      <c r="NGS2392" s="697"/>
      <c r="NGT2392" s="473"/>
      <c r="NGU2392" s="470"/>
      <c r="NGV2392" s="470"/>
      <c r="NGW2392" s="470"/>
      <c r="NGX2392" s="677"/>
      <c r="NGY2392" s="470"/>
      <c r="NGZ2392" s="467"/>
      <c r="NHA2392" s="559"/>
      <c r="NHB2392" s="467"/>
      <c r="NHC2392" s="467"/>
      <c r="NHD2392" s="467"/>
      <c r="NHE2392" s="467"/>
      <c r="NHF2392" s="467"/>
      <c r="NHG2392" s="467"/>
      <c r="NHH2392" s="467"/>
      <c r="NHI2392" s="467"/>
      <c r="NHJ2392" s="467"/>
      <c r="NHK2392" s="467"/>
      <c r="NHL2392" s="467"/>
      <c r="NHM2392" s="467"/>
      <c r="NHN2392" s="467"/>
      <c r="NHO2392" s="467"/>
      <c r="NHP2392" s="467"/>
      <c r="NHQ2392" s="467"/>
      <c r="NHR2392" s="467"/>
      <c r="NHS2392" s="467"/>
      <c r="NHT2392" s="467"/>
      <c r="NHU2392" s="467"/>
      <c r="NHV2392" s="467"/>
      <c r="NHW2392" s="467"/>
      <c r="NHX2392" s="1055"/>
      <c r="NHY2392" s="695"/>
      <c r="NHZ2392" s="696"/>
      <c r="NIA2392" s="696"/>
      <c r="NIB2392" s="697"/>
      <c r="NIC2392" s="697"/>
      <c r="NID2392" s="473"/>
      <c r="NIE2392" s="470"/>
      <c r="NIF2392" s="470"/>
      <c r="NIG2392" s="470"/>
      <c r="NIH2392" s="677"/>
      <c r="NII2392" s="470"/>
      <c r="NIJ2392" s="467"/>
      <c r="NIK2392" s="559"/>
      <c r="NIL2392" s="467"/>
      <c r="NIM2392" s="467"/>
      <c r="NIN2392" s="467"/>
      <c r="NIO2392" s="467"/>
      <c r="NIP2392" s="467"/>
      <c r="NIQ2392" s="467"/>
      <c r="NIR2392" s="467"/>
      <c r="NIS2392" s="467"/>
      <c r="NIT2392" s="467"/>
      <c r="NIU2392" s="467"/>
      <c r="NIV2392" s="467"/>
      <c r="NIW2392" s="467"/>
      <c r="NIX2392" s="467"/>
      <c r="NIY2392" s="467"/>
      <c r="NIZ2392" s="467"/>
      <c r="NJA2392" s="467"/>
      <c r="NJB2392" s="467"/>
      <c r="NJC2392" s="467"/>
      <c r="NJD2392" s="467"/>
      <c r="NJE2392" s="467"/>
      <c r="NJF2392" s="467"/>
      <c r="NJG2392" s="467"/>
      <c r="NJH2392" s="1055"/>
      <c r="NJI2392" s="695"/>
      <c r="NJJ2392" s="696"/>
      <c r="NJK2392" s="696"/>
      <c r="NJL2392" s="697"/>
      <c r="NJM2392" s="697"/>
      <c r="NJN2392" s="473"/>
      <c r="NJO2392" s="470"/>
      <c r="NJP2392" s="470"/>
      <c r="NJQ2392" s="470"/>
      <c r="NJR2392" s="677"/>
      <c r="NJS2392" s="470"/>
      <c r="NJT2392" s="467"/>
      <c r="NJU2392" s="559"/>
      <c r="NJV2392" s="467"/>
      <c r="NJW2392" s="467"/>
      <c r="NJX2392" s="467"/>
      <c r="NJY2392" s="467"/>
      <c r="NJZ2392" s="467"/>
      <c r="NKA2392" s="467"/>
      <c r="NKB2392" s="467"/>
      <c r="NKC2392" s="467"/>
      <c r="NKD2392" s="467"/>
      <c r="NKE2392" s="467"/>
      <c r="NKF2392" s="467"/>
      <c r="NKG2392" s="467"/>
      <c r="NKH2392" s="467"/>
      <c r="NKI2392" s="467"/>
      <c r="NKJ2392" s="467"/>
      <c r="NKK2392" s="467"/>
      <c r="NKL2392" s="467"/>
      <c r="NKM2392" s="467"/>
      <c r="NKN2392" s="467"/>
      <c r="NKO2392" s="467"/>
      <c r="NKP2392" s="467"/>
      <c r="NKQ2392" s="467"/>
      <c r="NKR2392" s="1055"/>
      <c r="NKS2392" s="695"/>
      <c r="NKT2392" s="696"/>
      <c r="NKU2392" s="696"/>
      <c r="NKV2392" s="697"/>
      <c r="NKW2392" s="697"/>
      <c r="NKX2392" s="473"/>
      <c r="NKY2392" s="470"/>
      <c r="NKZ2392" s="470"/>
      <c r="NLA2392" s="470"/>
      <c r="NLB2392" s="677"/>
      <c r="NLC2392" s="470"/>
      <c r="NLD2392" s="467"/>
      <c r="NLE2392" s="559"/>
      <c r="NLF2392" s="467"/>
      <c r="NLG2392" s="467"/>
      <c r="NLH2392" s="467"/>
      <c r="NLI2392" s="467"/>
      <c r="NLJ2392" s="467"/>
      <c r="NLK2392" s="467"/>
      <c r="NLL2392" s="467"/>
      <c r="NLM2392" s="467"/>
      <c r="NLN2392" s="467"/>
      <c r="NLO2392" s="467"/>
      <c r="NLP2392" s="467"/>
      <c r="NLQ2392" s="467"/>
      <c r="NLR2392" s="467"/>
      <c r="NLS2392" s="467"/>
      <c r="NLT2392" s="467"/>
      <c r="NLU2392" s="467"/>
      <c r="NLV2392" s="467"/>
      <c r="NLW2392" s="467"/>
      <c r="NLX2392" s="467"/>
      <c r="NLY2392" s="467"/>
      <c r="NLZ2392" s="467"/>
      <c r="NMA2392" s="467"/>
      <c r="NMB2392" s="1055"/>
      <c r="NMC2392" s="695"/>
      <c r="NMD2392" s="696"/>
      <c r="NME2392" s="696"/>
      <c r="NMF2392" s="697"/>
      <c r="NMG2392" s="697"/>
      <c r="NMH2392" s="473"/>
      <c r="NMI2392" s="470"/>
      <c r="NMJ2392" s="470"/>
      <c r="NMK2392" s="470"/>
      <c r="NML2392" s="677"/>
      <c r="NMM2392" s="470"/>
      <c r="NMN2392" s="467"/>
      <c r="NMO2392" s="559"/>
      <c r="NMP2392" s="467"/>
      <c r="NMQ2392" s="467"/>
      <c r="NMR2392" s="467"/>
      <c r="NMS2392" s="467"/>
      <c r="NMT2392" s="467"/>
      <c r="NMU2392" s="467"/>
      <c r="NMV2392" s="467"/>
      <c r="NMW2392" s="467"/>
      <c r="NMX2392" s="467"/>
      <c r="NMY2392" s="467"/>
      <c r="NMZ2392" s="467"/>
      <c r="NNA2392" s="467"/>
      <c r="NNB2392" s="467"/>
      <c r="NNC2392" s="467"/>
      <c r="NND2392" s="467"/>
      <c r="NNE2392" s="467"/>
      <c r="NNF2392" s="467"/>
      <c r="NNG2392" s="467"/>
      <c r="NNH2392" s="467"/>
      <c r="NNI2392" s="467"/>
      <c r="NNJ2392" s="467"/>
      <c r="NNK2392" s="467"/>
      <c r="NNL2392" s="1055"/>
      <c r="NNM2392" s="695"/>
      <c r="NNN2392" s="696"/>
      <c r="NNO2392" s="696"/>
      <c r="NNP2392" s="697"/>
      <c r="NNQ2392" s="697"/>
      <c r="NNR2392" s="473"/>
      <c r="NNS2392" s="470"/>
      <c r="NNT2392" s="470"/>
      <c r="NNU2392" s="470"/>
      <c r="NNV2392" s="677"/>
      <c r="NNW2392" s="470"/>
      <c r="NNX2392" s="467"/>
      <c r="NNY2392" s="559"/>
      <c r="NNZ2392" s="467"/>
      <c r="NOA2392" s="467"/>
      <c r="NOB2392" s="467"/>
      <c r="NOC2392" s="467"/>
      <c r="NOD2392" s="467"/>
      <c r="NOE2392" s="467"/>
      <c r="NOF2392" s="467"/>
      <c r="NOG2392" s="467"/>
      <c r="NOH2392" s="467"/>
      <c r="NOI2392" s="467"/>
      <c r="NOJ2392" s="467"/>
      <c r="NOK2392" s="467"/>
      <c r="NOL2392" s="467"/>
      <c r="NOM2392" s="467"/>
      <c r="NON2392" s="467"/>
      <c r="NOO2392" s="467"/>
      <c r="NOP2392" s="467"/>
      <c r="NOQ2392" s="467"/>
      <c r="NOR2392" s="467"/>
      <c r="NOS2392" s="467"/>
      <c r="NOT2392" s="467"/>
      <c r="NOU2392" s="467"/>
      <c r="NOV2392" s="1055"/>
      <c r="NOW2392" s="695"/>
      <c r="NOX2392" s="696"/>
      <c r="NOY2392" s="696"/>
      <c r="NOZ2392" s="697"/>
      <c r="NPA2392" s="697"/>
      <c r="NPB2392" s="473"/>
      <c r="NPC2392" s="470"/>
      <c r="NPD2392" s="470"/>
      <c r="NPE2392" s="470"/>
      <c r="NPF2392" s="677"/>
      <c r="NPG2392" s="470"/>
      <c r="NPH2392" s="467"/>
      <c r="NPI2392" s="559"/>
      <c r="NPJ2392" s="467"/>
      <c r="NPK2392" s="467"/>
      <c r="NPL2392" s="467"/>
      <c r="NPM2392" s="467"/>
      <c r="NPN2392" s="467"/>
      <c r="NPO2392" s="467"/>
      <c r="NPP2392" s="467"/>
      <c r="NPQ2392" s="467"/>
      <c r="NPR2392" s="467"/>
      <c r="NPS2392" s="467"/>
      <c r="NPT2392" s="467"/>
      <c r="NPU2392" s="467"/>
      <c r="NPV2392" s="467"/>
      <c r="NPW2392" s="467"/>
      <c r="NPX2392" s="467"/>
      <c r="NPY2392" s="467"/>
      <c r="NPZ2392" s="467"/>
      <c r="NQA2392" s="467"/>
      <c r="NQB2392" s="467"/>
      <c r="NQC2392" s="467"/>
      <c r="NQD2392" s="467"/>
      <c r="NQE2392" s="467"/>
      <c r="NQF2392" s="1055"/>
      <c r="NQG2392" s="695"/>
      <c r="NQH2392" s="696"/>
      <c r="NQI2392" s="696"/>
      <c r="NQJ2392" s="697"/>
      <c r="NQK2392" s="697"/>
      <c r="NQL2392" s="473"/>
      <c r="NQM2392" s="470"/>
      <c r="NQN2392" s="470"/>
      <c r="NQO2392" s="470"/>
      <c r="NQP2392" s="677"/>
      <c r="NQQ2392" s="470"/>
      <c r="NQR2392" s="467"/>
      <c r="NQS2392" s="559"/>
      <c r="NQT2392" s="467"/>
      <c r="NQU2392" s="467"/>
      <c r="NQV2392" s="467"/>
      <c r="NQW2392" s="467"/>
      <c r="NQX2392" s="467"/>
      <c r="NQY2392" s="467"/>
      <c r="NQZ2392" s="467"/>
      <c r="NRA2392" s="467"/>
      <c r="NRB2392" s="467"/>
      <c r="NRC2392" s="467"/>
      <c r="NRD2392" s="467"/>
      <c r="NRE2392" s="467"/>
      <c r="NRF2392" s="467"/>
      <c r="NRG2392" s="467"/>
      <c r="NRH2392" s="467"/>
      <c r="NRI2392" s="467"/>
      <c r="NRJ2392" s="467"/>
      <c r="NRK2392" s="467"/>
      <c r="NRL2392" s="467"/>
      <c r="NRM2392" s="467"/>
      <c r="NRN2392" s="467"/>
      <c r="NRO2392" s="467"/>
      <c r="NRP2392" s="1055"/>
      <c r="NRQ2392" s="695"/>
      <c r="NRR2392" s="696"/>
      <c r="NRS2392" s="696"/>
      <c r="NRT2392" s="697"/>
      <c r="NRU2392" s="697"/>
      <c r="NRV2392" s="473"/>
      <c r="NRW2392" s="470"/>
      <c r="NRX2392" s="470"/>
      <c r="NRY2392" s="470"/>
      <c r="NRZ2392" s="677"/>
      <c r="NSA2392" s="470"/>
      <c r="NSB2392" s="467"/>
      <c r="NSC2392" s="559"/>
      <c r="NSD2392" s="467"/>
      <c r="NSE2392" s="467"/>
      <c r="NSF2392" s="467"/>
      <c r="NSG2392" s="467"/>
      <c r="NSH2392" s="467"/>
      <c r="NSI2392" s="467"/>
      <c r="NSJ2392" s="467"/>
      <c r="NSK2392" s="467"/>
      <c r="NSL2392" s="467"/>
      <c r="NSM2392" s="467"/>
      <c r="NSN2392" s="467"/>
      <c r="NSO2392" s="467"/>
      <c r="NSP2392" s="467"/>
      <c r="NSQ2392" s="467"/>
      <c r="NSR2392" s="467"/>
      <c r="NSS2392" s="467"/>
      <c r="NST2392" s="467"/>
      <c r="NSU2392" s="467"/>
      <c r="NSV2392" s="467"/>
      <c r="NSW2392" s="467"/>
      <c r="NSX2392" s="467"/>
      <c r="NSY2392" s="467"/>
      <c r="NSZ2392" s="1055"/>
      <c r="NTA2392" s="695"/>
      <c r="NTB2392" s="696"/>
      <c r="NTC2392" s="696"/>
      <c r="NTD2392" s="697"/>
      <c r="NTE2392" s="697"/>
      <c r="NTF2392" s="473"/>
      <c r="NTG2392" s="470"/>
      <c r="NTH2392" s="470"/>
      <c r="NTI2392" s="470"/>
      <c r="NTJ2392" s="677"/>
      <c r="NTK2392" s="470"/>
      <c r="NTL2392" s="467"/>
      <c r="NTM2392" s="559"/>
      <c r="NTN2392" s="467"/>
      <c r="NTO2392" s="467"/>
      <c r="NTP2392" s="467"/>
      <c r="NTQ2392" s="467"/>
      <c r="NTR2392" s="467"/>
      <c r="NTS2392" s="467"/>
      <c r="NTT2392" s="467"/>
      <c r="NTU2392" s="467"/>
      <c r="NTV2392" s="467"/>
      <c r="NTW2392" s="467"/>
      <c r="NTX2392" s="467"/>
      <c r="NTY2392" s="467"/>
      <c r="NTZ2392" s="467"/>
      <c r="NUA2392" s="467"/>
      <c r="NUB2392" s="467"/>
      <c r="NUC2392" s="467"/>
      <c r="NUD2392" s="467"/>
      <c r="NUE2392" s="467"/>
      <c r="NUF2392" s="467"/>
      <c r="NUG2392" s="467"/>
      <c r="NUH2392" s="467"/>
      <c r="NUI2392" s="467"/>
      <c r="NUJ2392" s="1055"/>
      <c r="NUK2392" s="695"/>
      <c r="NUL2392" s="696"/>
      <c r="NUM2392" s="696"/>
      <c r="NUN2392" s="697"/>
      <c r="NUO2392" s="697"/>
      <c r="NUP2392" s="473"/>
      <c r="NUQ2392" s="470"/>
      <c r="NUR2392" s="470"/>
      <c r="NUS2392" s="470"/>
      <c r="NUT2392" s="677"/>
      <c r="NUU2392" s="470"/>
      <c r="NUV2392" s="467"/>
      <c r="NUW2392" s="559"/>
      <c r="NUX2392" s="467"/>
      <c r="NUY2392" s="467"/>
      <c r="NUZ2392" s="467"/>
      <c r="NVA2392" s="467"/>
      <c r="NVB2392" s="467"/>
      <c r="NVC2392" s="467"/>
      <c r="NVD2392" s="467"/>
      <c r="NVE2392" s="467"/>
      <c r="NVF2392" s="467"/>
      <c r="NVG2392" s="467"/>
      <c r="NVH2392" s="467"/>
      <c r="NVI2392" s="467"/>
      <c r="NVJ2392" s="467"/>
      <c r="NVK2392" s="467"/>
      <c r="NVL2392" s="467"/>
      <c r="NVM2392" s="467"/>
      <c r="NVN2392" s="467"/>
      <c r="NVO2392" s="467"/>
      <c r="NVP2392" s="467"/>
      <c r="NVQ2392" s="467"/>
      <c r="NVR2392" s="467"/>
      <c r="NVS2392" s="467"/>
      <c r="NVT2392" s="1055"/>
      <c r="NVU2392" s="695"/>
      <c r="NVV2392" s="696"/>
      <c r="NVW2392" s="696"/>
      <c r="NVX2392" s="697"/>
      <c r="NVY2392" s="697"/>
      <c r="NVZ2392" s="473"/>
      <c r="NWA2392" s="470"/>
      <c r="NWB2392" s="470"/>
      <c r="NWC2392" s="470"/>
      <c r="NWD2392" s="677"/>
      <c r="NWE2392" s="470"/>
      <c r="NWF2392" s="467"/>
      <c r="NWG2392" s="559"/>
      <c r="NWH2392" s="467"/>
      <c r="NWI2392" s="467"/>
      <c r="NWJ2392" s="467"/>
      <c r="NWK2392" s="467"/>
      <c r="NWL2392" s="467"/>
      <c r="NWM2392" s="467"/>
      <c r="NWN2392" s="467"/>
      <c r="NWO2392" s="467"/>
      <c r="NWP2392" s="467"/>
      <c r="NWQ2392" s="467"/>
      <c r="NWR2392" s="467"/>
      <c r="NWS2392" s="467"/>
      <c r="NWT2392" s="467"/>
      <c r="NWU2392" s="467"/>
      <c r="NWV2392" s="467"/>
      <c r="NWW2392" s="467"/>
      <c r="NWX2392" s="467"/>
      <c r="NWY2392" s="467"/>
      <c r="NWZ2392" s="467"/>
      <c r="NXA2392" s="467"/>
      <c r="NXB2392" s="467"/>
      <c r="NXC2392" s="467"/>
      <c r="NXD2392" s="1055"/>
      <c r="NXE2392" s="695"/>
      <c r="NXF2392" s="696"/>
      <c r="NXG2392" s="696"/>
      <c r="NXH2392" s="697"/>
      <c r="NXI2392" s="697"/>
      <c r="NXJ2392" s="473"/>
      <c r="NXK2392" s="470"/>
      <c r="NXL2392" s="470"/>
      <c r="NXM2392" s="470"/>
      <c r="NXN2392" s="677"/>
      <c r="NXO2392" s="470"/>
      <c r="NXP2392" s="467"/>
      <c r="NXQ2392" s="559"/>
      <c r="NXR2392" s="467"/>
      <c r="NXS2392" s="467"/>
      <c r="NXT2392" s="467"/>
      <c r="NXU2392" s="467"/>
      <c r="NXV2392" s="467"/>
      <c r="NXW2392" s="467"/>
      <c r="NXX2392" s="467"/>
      <c r="NXY2392" s="467"/>
      <c r="NXZ2392" s="467"/>
      <c r="NYA2392" s="467"/>
      <c r="NYB2392" s="467"/>
      <c r="NYC2392" s="467"/>
      <c r="NYD2392" s="467"/>
      <c r="NYE2392" s="467"/>
      <c r="NYF2392" s="467"/>
      <c r="NYG2392" s="467"/>
      <c r="NYH2392" s="467"/>
      <c r="NYI2392" s="467"/>
      <c r="NYJ2392" s="467"/>
      <c r="NYK2392" s="467"/>
      <c r="NYL2392" s="467"/>
      <c r="NYM2392" s="467"/>
      <c r="NYN2392" s="1055"/>
      <c r="NYO2392" s="695"/>
      <c r="NYP2392" s="696"/>
      <c r="NYQ2392" s="696"/>
      <c r="NYR2392" s="697"/>
      <c r="NYS2392" s="697"/>
      <c r="NYT2392" s="473"/>
      <c r="NYU2392" s="470"/>
      <c r="NYV2392" s="470"/>
      <c r="NYW2392" s="470"/>
      <c r="NYX2392" s="677"/>
      <c r="NYY2392" s="470"/>
      <c r="NYZ2392" s="467"/>
      <c r="NZA2392" s="559"/>
      <c r="NZB2392" s="467"/>
      <c r="NZC2392" s="467"/>
      <c r="NZD2392" s="467"/>
      <c r="NZE2392" s="467"/>
      <c r="NZF2392" s="467"/>
      <c r="NZG2392" s="467"/>
      <c r="NZH2392" s="467"/>
      <c r="NZI2392" s="467"/>
      <c r="NZJ2392" s="467"/>
      <c r="NZK2392" s="467"/>
      <c r="NZL2392" s="467"/>
      <c r="NZM2392" s="467"/>
      <c r="NZN2392" s="467"/>
      <c r="NZO2392" s="467"/>
      <c r="NZP2392" s="467"/>
      <c r="NZQ2392" s="467"/>
      <c r="NZR2392" s="467"/>
      <c r="NZS2392" s="467"/>
      <c r="NZT2392" s="467"/>
      <c r="NZU2392" s="467"/>
      <c r="NZV2392" s="467"/>
      <c r="NZW2392" s="467"/>
      <c r="NZX2392" s="1055"/>
      <c r="NZY2392" s="695"/>
      <c r="NZZ2392" s="696"/>
      <c r="OAA2392" s="696"/>
      <c r="OAB2392" s="697"/>
      <c r="OAC2392" s="697"/>
      <c r="OAD2392" s="473"/>
      <c r="OAE2392" s="470"/>
      <c r="OAF2392" s="470"/>
      <c r="OAG2392" s="470"/>
      <c r="OAH2392" s="677"/>
      <c r="OAI2392" s="470"/>
      <c r="OAJ2392" s="467"/>
      <c r="OAK2392" s="559"/>
      <c r="OAL2392" s="467"/>
      <c r="OAM2392" s="467"/>
      <c r="OAN2392" s="467"/>
      <c r="OAO2392" s="467"/>
      <c r="OAP2392" s="467"/>
      <c r="OAQ2392" s="467"/>
      <c r="OAR2392" s="467"/>
      <c r="OAS2392" s="467"/>
      <c r="OAT2392" s="467"/>
      <c r="OAU2392" s="467"/>
      <c r="OAV2392" s="467"/>
      <c r="OAW2392" s="467"/>
      <c r="OAX2392" s="467"/>
      <c r="OAY2392" s="467"/>
      <c r="OAZ2392" s="467"/>
      <c r="OBA2392" s="467"/>
      <c r="OBB2392" s="467"/>
      <c r="OBC2392" s="467"/>
      <c r="OBD2392" s="467"/>
      <c r="OBE2392" s="467"/>
      <c r="OBF2392" s="467"/>
      <c r="OBG2392" s="467"/>
      <c r="OBH2392" s="1055"/>
      <c r="OBI2392" s="695"/>
      <c r="OBJ2392" s="696"/>
      <c r="OBK2392" s="696"/>
      <c r="OBL2392" s="697"/>
      <c r="OBM2392" s="697"/>
      <c r="OBN2392" s="473"/>
      <c r="OBO2392" s="470"/>
      <c r="OBP2392" s="470"/>
      <c r="OBQ2392" s="470"/>
      <c r="OBR2392" s="677"/>
      <c r="OBS2392" s="470"/>
      <c r="OBT2392" s="467"/>
      <c r="OBU2392" s="559"/>
      <c r="OBV2392" s="467"/>
      <c r="OBW2392" s="467"/>
      <c r="OBX2392" s="467"/>
      <c r="OBY2392" s="467"/>
      <c r="OBZ2392" s="467"/>
      <c r="OCA2392" s="467"/>
      <c r="OCB2392" s="467"/>
      <c r="OCC2392" s="467"/>
      <c r="OCD2392" s="467"/>
      <c r="OCE2392" s="467"/>
      <c r="OCF2392" s="467"/>
      <c r="OCG2392" s="467"/>
      <c r="OCH2392" s="467"/>
      <c r="OCI2392" s="467"/>
      <c r="OCJ2392" s="467"/>
      <c r="OCK2392" s="467"/>
      <c r="OCL2392" s="467"/>
      <c r="OCM2392" s="467"/>
      <c r="OCN2392" s="467"/>
      <c r="OCO2392" s="467"/>
      <c r="OCP2392" s="467"/>
      <c r="OCQ2392" s="467"/>
      <c r="OCR2392" s="1055"/>
      <c r="OCS2392" s="695"/>
      <c r="OCT2392" s="696"/>
      <c r="OCU2392" s="696"/>
      <c r="OCV2392" s="697"/>
      <c r="OCW2392" s="697"/>
      <c r="OCX2392" s="473"/>
      <c r="OCY2392" s="470"/>
      <c r="OCZ2392" s="470"/>
      <c r="ODA2392" s="470"/>
      <c r="ODB2392" s="677"/>
      <c r="ODC2392" s="470"/>
      <c r="ODD2392" s="467"/>
      <c r="ODE2392" s="559"/>
      <c r="ODF2392" s="467"/>
      <c r="ODG2392" s="467"/>
      <c r="ODH2392" s="467"/>
      <c r="ODI2392" s="467"/>
      <c r="ODJ2392" s="467"/>
      <c r="ODK2392" s="467"/>
      <c r="ODL2392" s="467"/>
      <c r="ODM2392" s="467"/>
      <c r="ODN2392" s="467"/>
      <c r="ODO2392" s="467"/>
      <c r="ODP2392" s="467"/>
      <c r="ODQ2392" s="467"/>
      <c r="ODR2392" s="467"/>
      <c r="ODS2392" s="467"/>
      <c r="ODT2392" s="467"/>
      <c r="ODU2392" s="467"/>
      <c r="ODV2392" s="467"/>
      <c r="ODW2392" s="467"/>
      <c r="ODX2392" s="467"/>
      <c r="ODY2392" s="467"/>
      <c r="ODZ2392" s="467"/>
      <c r="OEA2392" s="467"/>
      <c r="OEB2392" s="1055"/>
      <c r="OEC2392" s="695"/>
      <c r="OED2392" s="696"/>
      <c r="OEE2392" s="696"/>
      <c r="OEF2392" s="697"/>
      <c r="OEG2392" s="697"/>
      <c r="OEH2392" s="473"/>
      <c r="OEI2392" s="470"/>
      <c r="OEJ2392" s="470"/>
      <c r="OEK2392" s="470"/>
      <c r="OEL2392" s="677"/>
      <c r="OEM2392" s="470"/>
      <c r="OEN2392" s="467"/>
      <c r="OEO2392" s="559"/>
      <c r="OEP2392" s="467"/>
      <c r="OEQ2392" s="467"/>
      <c r="OER2392" s="467"/>
      <c r="OES2392" s="467"/>
      <c r="OET2392" s="467"/>
      <c r="OEU2392" s="467"/>
      <c r="OEV2392" s="467"/>
      <c r="OEW2392" s="467"/>
      <c r="OEX2392" s="467"/>
      <c r="OEY2392" s="467"/>
      <c r="OEZ2392" s="467"/>
      <c r="OFA2392" s="467"/>
      <c r="OFB2392" s="467"/>
      <c r="OFC2392" s="467"/>
      <c r="OFD2392" s="467"/>
      <c r="OFE2392" s="467"/>
      <c r="OFF2392" s="467"/>
      <c r="OFG2392" s="467"/>
      <c r="OFH2392" s="467"/>
      <c r="OFI2392" s="467"/>
      <c r="OFJ2392" s="467"/>
      <c r="OFK2392" s="467"/>
      <c r="OFL2392" s="1055"/>
      <c r="OFM2392" s="695"/>
      <c r="OFN2392" s="696"/>
      <c r="OFO2392" s="696"/>
      <c r="OFP2392" s="697"/>
      <c r="OFQ2392" s="697"/>
      <c r="OFR2392" s="473"/>
      <c r="OFS2392" s="470"/>
      <c r="OFT2392" s="470"/>
      <c r="OFU2392" s="470"/>
      <c r="OFV2392" s="677"/>
      <c r="OFW2392" s="470"/>
      <c r="OFX2392" s="467"/>
      <c r="OFY2392" s="559"/>
      <c r="OFZ2392" s="467"/>
      <c r="OGA2392" s="467"/>
      <c r="OGB2392" s="467"/>
      <c r="OGC2392" s="467"/>
      <c r="OGD2392" s="467"/>
      <c r="OGE2392" s="467"/>
      <c r="OGF2392" s="467"/>
      <c r="OGG2392" s="467"/>
      <c r="OGH2392" s="467"/>
      <c r="OGI2392" s="467"/>
      <c r="OGJ2392" s="467"/>
      <c r="OGK2392" s="467"/>
      <c r="OGL2392" s="467"/>
      <c r="OGM2392" s="467"/>
      <c r="OGN2392" s="467"/>
      <c r="OGO2392" s="467"/>
      <c r="OGP2392" s="467"/>
      <c r="OGQ2392" s="467"/>
      <c r="OGR2392" s="467"/>
      <c r="OGS2392" s="467"/>
      <c r="OGT2392" s="467"/>
      <c r="OGU2392" s="467"/>
      <c r="OGV2392" s="1055"/>
      <c r="OGW2392" s="695"/>
      <c r="OGX2392" s="696"/>
      <c r="OGY2392" s="696"/>
      <c r="OGZ2392" s="697"/>
      <c r="OHA2392" s="697"/>
      <c r="OHB2392" s="473"/>
      <c r="OHC2392" s="470"/>
      <c r="OHD2392" s="470"/>
      <c r="OHE2392" s="470"/>
      <c r="OHF2392" s="677"/>
      <c r="OHG2392" s="470"/>
      <c r="OHH2392" s="467"/>
      <c r="OHI2392" s="559"/>
      <c r="OHJ2392" s="467"/>
      <c r="OHK2392" s="467"/>
      <c r="OHL2392" s="467"/>
      <c r="OHM2392" s="467"/>
      <c r="OHN2392" s="467"/>
      <c r="OHO2392" s="467"/>
      <c r="OHP2392" s="467"/>
      <c r="OHQ2392" s="467"/>
      <c r="OHR2392" s="467"/>
      <c r="OHS2392" s="467"/>
      <c r="OHT2392" s="467"/>
      <c r="OHU2392" s="467"/>
      <c r="OHV2392" s="467"/>
      <c r="OHW2392" s="467"/>
      <c r="OHX2392" s="467"/>
      <c r="OHY2392" s="467"/>
      <c r="OHZ2392" s="467"/>
      <c r="OIA2392" s="467"/>
      <c r="OIB2392" s="467"/>
      <c r="OIC2392" s="467"/>
      <c r="OID2392" s="467"/>
      <c r="OIE2392" s="467"/>
      <c r="OIF2392" s="1055"/>
      <c r="OIG2392" s="695"/>
      <c r="OIH2392" s="696"/>
      <c r="OII2392" s="696"/>
      <c r="OIJ2392" s="697"/>
      <c r="OIK2392" s="697"/>
      <c r="OIL2392" s="473"/>
      <c r="OIM2392" s="470"/>
      <c r="OIN2392" s="470"/>
      <c r="OIO2392" s="470"/>
      <c r="OIP2392" s="677"/>
      <c r="OIQ2392" s="470"/>
      <c r="OIR2392" s="467"/>
      <c r="OIS2392" s="559"/>
      <c r="OIT2392" s="467"/>
      <c r="OIU2392" s="467"/>
      <c r="OIV2392" s="467"/>
      <c r="OIW2392" s="467"/>
      <c r="OIX2392" s="467"/>
      <c r="OIY2392" s="467"/>
      <c r="OIZ2392" s="467"/>
      <c r="OJA2392" s="467"/>
      <c r="OJB2392" s="467"/>
      <c r="OJC2392" s="467"/>
      <c r="OJD2392" s="467"/>
      <c r="OJE2392" s="467"/>
      <c r="OJF2392" s="467"/>
      <c r="OJG2392" s="467"/>
      <c r="OJH2392" s="467"/>
      <c r="OJI2392" s="467"/>
      <c r="OJJ2392" s="467"/>
      <c r="OJK2392" s="467"/>
      <c r="OJL2392" s="467"/>
      <c r="OJM2392" s="467"/>
      <c r="OJN2392" s="467"/>
      <c r="OJO2392" s="467"/>
      <c r="OJP2392" s="1055"/>
      <c r="OJQ2392" s="695"/>
      <c r="OJR2392" s="696"/>
      <c r="OJS2392" s="696"/>
      <c r="OJT2392" s="697"/>
      <c r="OJU2392" s="697"/>
      <c r="OJV2392" s="473"/>
      <c r="OJW2392" s="470"/>
      <c r="OJX2392" s="470"/>
      <c r="OJY2392" s="470"/>
      <c r="OJZ2392" s="677"/>
      <c r="OKA2392" s="470"/>
      <c r="OKB2392" s="467"/>
      <c r="OKC2392" s="559"/>
      <c r="OKD2392" s="467"/>
      <c r="OKE2392" s="467"/>
      <c r="OKF2392" s="467"/>
      <c r="OKG2392" s="467"/>
      <c r="OKH2392" s="467"/>
      <c r="OKI2392" s="467"/>
      <c r="OKJ2392" s="467"/>
      <c r="OKK2392" s="467"/>
      <c r="OKL2392" s="467"/>
      <c r="OKM2392" s="467"/>
      <c r="OKN2392" s="467"/>
      <c r="OKO2392" s="467"/>
      <c r="OKP2392" s="467"/>
      <c r="OKQ2392" s="467"/>
      <c r="OKR2392" s="467"/>
      <c r="OKS2392" s="467"/>
      <c r="OKT2392" s="467"/>
      <c r="OKU2392" s="467"/>
      <c r="OKV2392" s="467"/>
      <c r="OKW2392" s="467"/>
      <c r="OKX2392" s="467"/>
      <c r="OKY2392" s="467"/>
      <c r="OKZ2392" s="1055"/>
      <c r="OLA2392" s="695"/>
      <c r="OLB2392" s="696"/>
      <c r="OLC2392" s="696"/>
      <c r="OLD2392" s="697"/>
      <c r="OLE2392" s="697"/>
      <c r="OLF2392" s="473"/>
      <c r="OLG2392" s="470"/>
      <c r="OLH2392" s="470"/>
      <c r="OLI2392" s="470"/>
      <c r="OLJ2392" s="677"/>
      <c r="OLK2392" s="470"/>
      <c r="OLL2392" s="467"/>
      <c r="OLM2392" s="559"/>
      <c r="OLN2392" s="467"/>
      <c r="OLO2392" s="467"/>
      <c r="OLP2392" s="467"/>
      <c r="OLQ2392" s="467"/>
      <c r="OLR2392" s="467"/>
      <c r="OLS2392" s="467"/>
      <c r="OLT2392" s="467"/>
      <c r="OLU2392" s="467"/>
      <c r="OLV2392" s="467"/>
      <c r="OLW2392" s="467"/>
      <c r="OLX2392" s="467"/>
      <c r="OLY2392" s="467"/>
      <c r="OLZ2392" s="467"/>
      <c r="OMA2392" s="467"/>
      <c r="OMB2392" s="467"/>
      <c r="OMC2392" s="467"/>
      <c r="OMD2392" s="467"/>
      <c r="OME2392" s="467"/>
      <c r="OMF2392" s="467"/>
      <c r="OMG2392" s="467"/>
      <c r="OMH2392" s="467"/>
      <c r="OMI2392" s="467"/>
      <c r="OMJ2392" s="1055"/>
      <c r="OMK2392" s="695"/>
      <c r="OML2392" s="696"/>
      <c r="OMM2392" s="696"/>
      <c r="OMN2392" s="697"/>
      <c r="OMO2392" s="697"/>
      <c r="OMP2392" s="473"/>
      <c r="OMQ2392" s="470"/>
      <c r="OMR2392" s="470"/>
      <c r="OMS2392" s="470"/>
      <c r="OMT2392" s="677"/>
      <c r="OMU2392" s="470"/>
      <c r="OMV2392" s="467"/>
      <c r="OMW2392" s="559"/>
      <c r="OMX2392" s="467"/>
      <c r="OMY2392" s="467"/>
      <c r="OMZ2392" s="467"/>
      <c r="ONA2392" s="467"/>
      <c r="ONB2392" s="467"/>
      <c r="ONC2392" s="467"/>
      <c r="OND2392" s="467"/>
      <c r="ONE2392" s="467"/>
      <c r="ONF2392" s="467"/>
      <c r="ONG2392" s="467"/>
      <c r="ONH2392" s="467"/>
      <c r="ONI2392" s="467"/>
      <c r="ONJ2392" s="467"/>
      <c r="ONK2392" s="467"/>
      <c r="ONL2392" s="467"/>
      <c r="ONM2392" s="467"/>
      <c r="ONN2392" s="467"/>
      <c r="ONO2392" s="467"/>
      <c r="ONP2392" s="467"/>
      <c r="ONQ2392" s="467"/>
      <c r="ONR2392" s="467"/>
      <c r="ONS2392" s="467"/>
      <c r="ONT2392" s="1055"/>
      <c r="ONU2392" s="695"/>
      <c r="ONV2392" s="696"/>
      <c r="ONW2392" s="696"/>
      <c r="ONX2392" s="697"/>
      <c r="ONY2392" s="697"/>
      <c r="ONZ2392" s="473"/>
      <c r="OOA2392" s="470"/>
      <c r="OOB2392" s="470"/>
      <c r="OOC2392" s="470"/>
      <c r="OOD2392" s="677"/>
      <c r="OOE2392" s="470"/>
      <c r="OOF2392" s="467"/>
      <c r="OOG2392" s="559"/>
      <c r="OOH2392" s="467"/>
      <c r="OOI2392" s="467"/>
      <c r="OOJ2392" s="467"/>
      <c r="OOK2392" s="467"/>
      <c r="OOL2392" s="467"/>
      <c r="OOM2392" s="467"/>
      <c r="OON2392" s="467"/>
      <c r="OOO2392" s="467"/>
      <c r="OOP2392" s="467"/>
      <c r="OOQ2392" s="467"/>
      <c r="OOR2392" s="467"/>
      <c r="OOS2392" s="467"/>
      <c r="OOT2392" s="467"/>
      <c r="OOU2392" s="467"/>
      <c r="OOV2392" s="467"/>
      <c r="OOW2392" s="467"/>
      <c r="OOX2392" s="467"/>
      <c r="OOY2392" s="467"/>
      <c r="OOZ2392" s="467"/>
      <c r="OPA2392" s="467"/>
      <c r="OPB2392" s="467"/>
      <c r="OPC2392" s="467"/>
      <c r="OPD2392" s="1055"/>
      <c r="OPE2392" s="695"/>
      <c r="OPF2392" s="696"/>
      <c r="OPG2392" s="696"/>
      <c r="OPH2392" s="697"/>
      <c r="OPI2392" s="697"/>
      <c r="OPJ2392" s="473"/>
      <c r="OPK2392" s="470"/>
      <c r="OPL2392" s="470"/>
      <c r="OPM2392" s="470"/>
      <c r="OPN2392" s="677"/>
      <c r="OPO2392" s="470"/>
      <c r="OPP2392" s="467"/>
      <c r="OPQ2392" s="559"/>
      <c r="OPR2392" s="467"/>
      <c r="OPS2392" s="467"/>
      <c r="OPT2392" s="467"/>
      <c r="OPU2392" s="467"/>
      <c r="OPV2392" s="467"/>
      <c r="OPW2392" s="467"/>
      <c r="OPX2392" s="467"/>
      <c r="OPY2392" s="467"/>
      <c r="OPZ2392" s="467"/>
      <c r="OQA2392" s="467"/>
      <c r="OQB2392" s="467"/>
      <c r="OQC2392" s="467"/>
      <c r="OQD2392" s="467"/>
      <c r="OQE2392" s="467"/>
      <c r="OQF2392" s="467"/>
      <c r="OQG2392" s="467"/>
      <c r="OQH2392" s="467"/>
      <c r="OQI2392" s="467"/>
      <c r="OQJ2392" s="467"/>
      <c r="OQK2392" s="467"/>
      <c r="OQL2392" s="467"/>
      <c r="OQM2392" s="467"/>
      <c r="OQN2392" s="1055"/>
      <c r="OQO2392" s="695"/>
      <c r="OQP2392" s="696"/>
      <c r="OQQ2392" s="696"/>
      <c r="OQR2392" s="697"/>
      <c r="OQS2392" s="697"/>
      <c r="OQT2392" s="473"/>
      <c r="OQU2392" s="470"/>
      <c r="OQV2392" s="470"/>
      <c r="OQW2392" s="470"/>
      <c r="OQX2392" s="677"/>
      <c r="OQY2392" s="470"/>
      <c r="OQZ2392" s="467"/>
      <c r="ORA2392" s="559"/>
      <c r="ORB2392" s="467"/>
      <c r="ORC2392" s="467"/>
      <c r="ORD2392" s="467"/>
      <c r="ORE2392" s="467"/>
      <c r="ORF2392" s="467"/>
      <c r="ORG2392" s="467"/>
      <c r="ORH2392" s="467"/>
      <c r="ORI2392" s="467"/>
      <c r="ORJ2392" s="467"/>
      <c r="ORK2392" s="467"/>
      <c r="ORL2392" s="467"/>
      <c r="ORM2392" s="467"/>
      <c r="ORN2392" s="467"/>
      <c r="ORO2392" s="467"/>
      <c r="ORP2392" s="467"/>
      <c r="ORQ2392" s="467"/>
      <c r="ORR2392" s="467"/>
      <c r="ORS2392" s="467"/>
      <c r="ORT2392" s="467"/>
      <c r="ORU2392" s="467"/>
      <c r="ORV2392" s="467"/>
      <c r="ORW2392" s="467"/>
      <c r="ORX2392" s="1055"/>
      <c r="ORY2392" s="695"/>
      <c r="ORZ2392" s="696"/>
      <c r="OSA2392" s="696"/>
      <c r="OSB2392" s="697"/>
      <c r="OSC2392" s="697"/>
      <c r="OSD2392" s="473"/>
      <c r="OSE2392" s="470"/>
      <c r="OSF2392" s="470"/>
      <c r="OSG2392" s="470"/>
      <c r="OSH2392" s="677"/>
      <c r="OSI2392" s="470"/>
      <c r="OSJ2392" s="467"/>
      <c r="OSK2392" s="559"/>
      <c r="OSL2392" s="467"/>
      <c r="OSM2392" s="467"/>
      <c r="OSN2392" s="467"/>
      <c r="OSO2392" s="467"/>
      <c r="OSP2392" s="467"/>
      <c r="OSQ2392" s="467"/>
      <c r="OSR2392" s="467"/>
      <c r="OSS2392" s="467"/>
      <c r="OST2392" s="467"/>
      <c r="OSU2392" s="467"/>
      <c r="OSV2392" s="467"/>
      <c r="OSW2392" s="467"/>
      <c r="OSX2392" s="467"/>
      <c r="OSY2392" s="467"/>
      <c r="OSZ2392" s="467"/>
      <c r="OTA2392" s="467"/>
      <c r="OTB2392" s="467"/>
      <c r="OTC2392" s="467"/>
      <c r="OTD2392" s="467"/>
      <c r="OTE2392" s="467"/>
      <c r="OTF2392" s="467"/>
      <c r="OTG2392" s="467"/>
      <c r="OTH2392" s="1055"/>
      <c r="OTI2392" s="695"/>
      <c r="OTJ2392" s="696"/>
      <c r="OTK2392" s="696"/>
      <c r="OTL2392" s="697"/>
      <c r="OTM2392" s="697"/>
      <c r="OTN2392" s="473"/>
      <c r="OTO2392" s="470"/>
      <c r="OTP2392" s="470"/>
      <c r="OTQ2392" s="470"/>
      <c r="OTR2392" s="677"/>
      <c r="OTS2392" s="470"/>
      <c r="OTT2392" s="467"/>
      <c r="OTU2392" s="559"/>
      <c r="OTV2392" s="467"/>
      <c r="OTW2392" s="467"/>
      <c r="OTX2392" s="467"/>
      <c r="OTY2392" s="467"/>
      <c r="OTZ2392" s="467"/>
      <c r="OUA2392" s="467"/>
      <c r="OUB2392" s="467"/>
      <c r="OUC2392" s="467"/>
      <c r="OUD2392" s="467"/>
      <c r="OUE2392" s="467"/>
      <c r="OUF2392" s="467"/>
      <c r="OUG2392" s="467"/>
      <c r="OUH2392" s="467"/>
      <c r="OUI2392" s="467"/>
      <c r="OUJ2392" s="467"/>
      <c r="OUK2392" s="467"/>
      <c r="OUL2392" s="467"/>
      <c r="OUM2392" s="467"/>
      <c r="OUN2392" s="467"/>
      <c r="OUO2392" s="467"/>
      <c r="OUP2392" s="467"/>
      <c r="OUQ2392" s="467"/>
      <c r="OUR2392" s="1055"/>
      <c r="OUS2392" s="695"/>
      <c r="OUT2392" s="696"/>
      <c r="OUU2392" s="696"/>
      <c r="OUV2392" s="697"/>
      <c r="OUW2392" s="697"/>
      <c r="OUX2392" s="473"/>
      <c r="OUY2392" s="470"/>
      <c r="OUZ2392" s="470"/>
      <c r="OVA2392" s="470"/>
      <c r="OVB2392" s="677"/>
      <c r="OVC2392" s="470"/>
      <c r="OVD2392" s="467"/>
      <c r="OVE2392" s="559"/>
      <c r="OVF2392" s="467"/>
      <c r="OVG2392" s="467"/>
      <c r="OVH2392" s="467"/>
      <c r="OVI2392" s="467"/>
      <c r="OVJ2392" s="467"/>
      <c r="OVK2392" s="467"/>
      <c r="OVL2392" s="467"/>
      <c r="OVM2392" s="467"/>
      <c r="OVN2392" s="467"/>
      <c r="OVO2392" s="467"/>
      <c r="OVP2392" s="467"/>
      <c r="OVQ2392" s="467"/>
      <c r="OVR2392" s="467"/>
      <c r="OVS2392" s="467"/>
      <c r="OVT2392" s="467"/>
      <c r="OVU2392" s="467"/>
      <c r="OVV2392" s="467"/>
      <c r="OVW2392" s="467"/>
      <c r="OVX2392" s="467"/>
      <c r="OVY2392" s="467"/>
      <c r="OVZ2392" s="467"/>
      <c r="OWA2392" s="467"/>
      <c r="OWB2392" s="1055"/>
      <c r="OWC2392" s="695"/>
      <c r="OWD2392" s="696"/>
      <c r="OWE2392" s="696"/>
      <c r="OWF2392" s="697"/>
      <c r="OWG2392" s="697"/>
      <c r="OWH2392" s="473"/>
      <c r="OWI2392" s="470"/>
      <c r="OWJ2392" s="470"/>
      <c r="OWK2392" s="470"/>
      <c r="OWL2392" s="677"/>
      <c r="OWM2392" s="470"/>
      <c r="OWN2392" s="467"/>
      <c r="OWO2392" s="559"/>
      <c r="OWP2392" s="467"/>
      <c r="OWQ2392" s="467"/>
      <c r="OWR2392" s="467"/>
      <c r="OWS2392" s="467"/>
      <c r="OWT2392" s="467"/>
      <c r="OWU2392" s="467"/>
      <c r="OWV2392" s="467"/>
      <c r="OWW2392" s="467"/>
      <c r="OWX2392" s="467"/>
      <c r="OWY2392" s="467"/>
      <c r="OWZ2392" s="467"/>
      <c r="OXA2392" s="467"/>
      <c r="OXB2392" s="467"/>
      <c r="OXC2392" s="467"/>
      <c r="OXD2392" s="467"/>
      <c r="OXE2392" s="467"/>
      <c r="OXF2392" s="467"/>
      <c r="OXG2392" s="467"/>
      <c r="OXH2392" s="467"/>
      <c r="OXI2392" s="467"/>
      <c r="OXJ2392" s="467"/>
      <c r="OXK2392" s="467"/>
      <c r="OXL2392" s="1055"/>
      <c r="OXM2392" s="695"/>
      <c r="OXN2392" s="696"/>
      <c r="OXO2392" s="696"/>
      <c r="OXP2392" s="697"/>
      <c r="OXQ2392" s="697"/>
      <c r="OXR2392" s="473"/>
      <c r="OXS2392" s="470"/>
      <c r="OXT2392" s="470"/>
      <c r="OXU2392" s="470"/>
      <c r="OXV2392" s="677"/>
      <c r="OXW2392" s="470"/>
      <c r="OXX2392" s="467"/>
      <c r="OXY2392" s="559"/>
      <c r="OXZ2392" s="467"/>
      <c r="OYA2392" s="467"/>
      <c r="OYB2392" s="467"/>
      <c r="OYC2392" s="467"/>
      <c r="OYD2392" s="467"/>
      <c r="OYE2392" s="467"/>
      <c r="OYF2392" s="467"/>
      <c r="OYG2392" s="467"/>
      <c r="OYH2392" s="467"/>
      <c r="OYI2392" s="467"/>
      <c r="OYJ2392" s="467"/>
      <c r="OYK2392" s="467"/>
      <c r="OYL2392" s="467"/>
      <c r="OYM2392" s="467"/>
      <c r="OYN2392" s="467"/>
      <c r="OYO2392" s="467"/>
      <c r="OYP2392" s="467"/>
      <c r="OYQ2392" s="467"/>
      <c r="OYR2392" s="467"/>
      <c r="OYS2392" s="467"/>
      <c r="OYT2392" s="467"/>
      <c r="OYU2392" s="467"/>
      <c r="OYV2392" s="1055"/>
      <c r="OYW2392" s="695"/>
      <c r="OYX2392" s="696"/>
      <c r="OYY2392" s="696"/>
      <c r="OYZ2392" s="697"/>
      <c r="OZA2392" s="697"/>
      <c r="OZB2392" s="473"/>
      <c r="OZC2392" s="470"/>
      <c r="OZD2392" s="470"/>
      <c r="OZE2392" s="470"/>
      <c r="OZF2392" s="677"/>
      <c r="OZG2392" s="470"/>
      <c r="OZH2392" s="467"/>
      <c r="OZI2392" s="559"/>
      <c r="OZJ2392" s="467"/>
      <c r="OZK2392" s="467"/>
      <c r="OZL2392" s="467"/>
      <c r="OZM2392" s="467"/>
      <c r="OZN2392" s="467"/>
      <c r="OZO2392" s="467"/>
      <c r="OZP2392" s="467"/>
      <c r="OZQ2392" s="467"/>
      <c r="OZR2392" s="467"/>
      <c r="OZS2392" s="467"/>
      <c r="OZT2392" s="467"/>
      <c r="OZU2392" s="467"/>
      <c r="OZV2392" s="467"/>
      <c r="OZW2392" s="467"/>
      <c r="OZX2392" s="467"/>
      <c r="OZY2392" s="467"/>
      <c r="OZZ2392" s="467"/>
      <c r="PAA2392" s="467"/>
      <c r="PAB2392" s="467"/>
      <c r="PAC2392" s="467"/>
      <c r="PAD2392" s="467"/>
      <c r="PAE2392" s="467"/>
      <c r="PAF2392" s="1055"/>
      <c r="PAG2392" s="695"/>
      <c r="PAH2392" s="696"/>
      <c r="PAI2392" s="696"/>
      <c r="PAJ2392" s="697"/>
      <c r="PAK2392" s="697"/>
      <c r="PAL2392" s="473"/>
      <c r="PAM2392" s="470"/>
      <c r="PAN2392" s="470"/>
      <c r="PAO2392" s="470"/>
      <c r="PAP2392" s="677"/>
      <c r="PAQ2392" s="470"/>
      <c r="PAR2392" s="467"/>
      <c r="PAS2392" s="559"/>
      <c r="PAT2392" s="467"/>
      <c r="PAU2392" s="467"/>
      <c r="PAV2392" s="467"/>
      <c r="PAW2392" s="467"/>
      <c r="PAX2392" s="467"/>
      <c r="PAY2392" s="467"/>
      <c r="PAZ2392" s="467"/>
      <c r="PBA2392" s="467"/>
      <c r="PBB2392" s="467"/>
      <c r="PBC2392" s="467"/>
      <c r="PBD2392" s="467"/>
      <c r="PBE2392" s="467"/>
      <c r="PBF2392" s="467"/>
      <c r="PBG2392" s="467"/>
      <c r="PBH2392" s="467"/>
      <c r="PBI2392" s="467"/>
      <c r="PBJ2392" s="467"/>
      <c r="PBK2392" s="467"/>
      <c r="PBL2392" s="467"/>
      <c r="PBM2392" s="467"/>
      <c r="PBN2392" s="467"/>
      <c r="PBO2392" s="467"/>
      <c r="PBP2392" s="1055"/>
      <c r="PBQ2392" s="695"/>
      <c r="PBR2392" s="696"/>
      <c r="PBS2392" s="696"/>
      <c r="PBT2392" s="697"/>
      <c r="PBU2392" s="697"/>
      <c r="PBV2392" s="473"/>
      <c r="PBW2392" s="470"/>
      <c r="PBX2392" s="470"/>
      <c r="PBY2392" s="470"/>
      <c r="PBZ2392" s="677"/>
      <c r="PCA2392" s="470"/>
      <c r="PCB2392" s="467"/>
      <c r="PCC2392" s="559"/>
      <c r="PCD2392" s="467"/>
      <c r="PCE2392" s="467"/>
      <c r="PCF2392" s="467"/>
      <c r="PCG2392" s="467"/>
      <c r="PCH2392" s="467"/>
      <c r="PCI2392" s="467"/>
      <c r="PCJ2392" s="467"/>
      <c r="PCK2392" s="467"/>
      <c r="PCL2392" s="467"/>
      <c r="PCM2392" s="467"/>
      <c r="PCN2392" s="467"/>
      <c r="PCO2392" s="467"/>
      <c r="PCP2392" s="467"/>
      <c r="PCQ2392" s="467"/>
      <c r="PCR2392" s="467"/>
      <c r="PCS2392" s="467"/>
      <c r="PCT2392" s="467"/>
      <c r="PCU2392" s="467"/>
      <c r="PCV2392" s="467"/>
      <c r="PCW2392" s="467"/>
      <c r="PCX2392" s="467"/>
      <c r="PCY2392" s="467"/>
      <c r="PCZ2392" s="1055"/>
      <c r="PDA2392" s="695"/>
      <c r="PDB2392" s="696"/>
      <c r="PDC2392" s="696"/>
      <c r="PDD2392" s="697"/>
      <c r="PDE2392" s="697"/>
      <c r="PDF2392" s="473"/>
      <c r="PDG2392" s="470"/>
      <c r="PDH2392" s="470"/>
      <c r="PDI2392" s="470"/>
      <c r="PDJ2392" s="677"/>
      <c r="PDK2392" s="470"/>
      <c r="PDL2392" s="467"/>
      <c r="PDM2392" s="559"/>
      <c r="PDN2392" s="467"/>
      <c r="PDO2392" s="467"/>
      <c r="PDP2392" s="467"/>
      <c r="PDQ2392" s="467"/>
      <c r="PDR2392" s="467"/>
      <c r="PDS2392" s="467"/>
      <c r="PDT2392" s="467"/>
      <c r="PDU2392" s="467"/>
      <c r="PDV2392" s="467"/>
      <c r="PDW2392" s="467"/>
      <c r="PDX2392" s="467"/>
      <c r="PDY2392" s="467"/>
      <c r="PDZ2392" s="467"/>
      <c r="PEA2392" s="467"/>
      <c r="PEB2392" s="467"/>
      <c r="PEC2392" s="467"/>
      <c r="PED2392" s="467"/>
      <c r="PEE2392" s="467"/>
      <c r="PEF2392" s="467"/>
      <c r="PEG2392" s="467"/>
      <c r="PEH2392" s="467"/>
      <c r="PEI2392" s="467"/>
      <c r="PEJ2392" s="1055"/>
      <c r="PEK2392" s="695"/>
      <c r="PEL2392" s="696"/>
      <c r="PEM2392" s="696"/>
      <c r="PEN2392" s="697"/>
      <c r="PEO2392" s="697"/>
      <c r="PEP2392" s="473"/>
      <c r="PEQ2392" s="470"/>
      <c r="PER2392" s="470"/>
      <c r="PES2392" s="470"/>
      <c r="PET2392" s="677"/>
      <c r="PEU2392" s="470"/>
      <c r="PEV2392" s="467"/>
      <c r="PEW2392" s="559"/>
      <c r="PEX2392" s="467"/>
      <c r="PEY2392" s="467"/>
      <c r="PEZ2392" s="467"/>
      <c r="PFA2392" s="467"/>
      <c r="PFB2392" s="467"/>
      <c r="PFC2392" s="467"/>
      <c r="PFD2392" s="467"/>
      <c r="PFE2392" s="467"/>
      <c r="PFF2392" s="467"/>
      <c r="PFG2392" s="467"/>
      <c r="PFH2392" s="467"/>
      <c r="PFI2392" s="467"/>
      <c r="PFJ2392" s="467"/>
      <c r="PFK2392" s="467"/>
      <c r="PFL2392" s="467"/>
      <c r="PFM2392" s="467"/>
      <c r="PFN2392" s="467"/>
      <c r="PFO2392" s="467"/>
      <c r="PFP2392" s="467"/>
      <c r="PFQ2392" s="467"/>
      <c r="PFR2392" s="467"/>
      <c r="PFS2392" s="467"/>
      <c r="PFT2392" s="1055"/>
      <c r="PFU2392" s="695"/>
      <c r="PFV2392" s="696"/>
      <c r="PFW2392" s="696"/>
      <c r="PFX2392" s="697"/>
      <c r="PFY2392" s="697"/>
      <c r="PFZ2392" s="473"/>
      <c r="PGA2392" s="470"/>
      <c r="PGB2392" s="470"/>
      <c r="PGC2392" s="470"/>
      <c r="PGD2392" s="677"/>
      <c r="PGE2392" s="470"/>
      <c r="PGF2392" s="467"/>
      <c r="PGG2392" s="559"/>
      <c r="PGH2392" s="467"/>
      <c r="PGI2392" s="467"/>
      <c r="PGJ2392" s="467"/>
      <c r="PGK2392" s="467"/>
      <c r="PGL2392" s="467"/>
      <c r="PGM2392" s="467"/>
      <c r="PGN2392" s="467"/>
      <c r="PGO2392" s="467"/>
      <c r="PGP2392" s="467"/>
      <c r="PGQ2392" s="467"/>
      <c r="PGR2392" s="467"/>
      <c r="PGS2392" s="467"/>
      <c r="PGT2392" s="467"/>
      <c r="PGU2392" s="467"/>
      <c r="PGV2392" s="467"/>
      <c r="PGW2392" s="467"/>
      <c r="PGX2392" s="467"/>
      <c r="PGY2392" s="467"/>
      <c r="PGZ2392" s="467"/>
      <c r="PHA2392" s="467"/>
      <c r="PHB2392" s="467"/>
      <c r="PHC2392" s="467"/>
      <c r="PHD2392" s="1055"/>
      <c r="PHE2392" s="695"/>
      <c r="PHF2392" s="696"/>
      <c r="PHG2392" s="696"/>
      <c r="PHH2392" s="697"/>
      <c r="PHI2392" s="697"/>
      <c r="PHJ2392" s="473"/>
      <c r="PHK2392" s="470"/>
      <c r="PHL2392" s="470"/>
      <c r="PHM2392" s="470"/>
      <c r="PHN2392" s="677"/>
      <c r="PHO2392" s="470"/>
      <c r="PHP2392" s="467"/>
      <c r="PHQ2392" s="559"/>
      <c r="PHR2392" s="467"/>
      <c r="PHS2392" s="467"/>
      <c r="PHT2392" s="467"/>
      <c r="PHU2392" s="467"/>
      <c r="PHV2392" s="467"/>
      <c r="PHW2392" s="467"/>
      <c r="PHX2392" s="467"/>
      <c r="PHY2392" s="467"/>
      <c r="PHZ2392" s="467"/>
      <c r="PIA2392" s="467"/>
      <c r="PIB2392" s="467"/>
      <c r="PIC2392" s="467"/>
      <c r="PID2392" s="467"/>
      <c r="PIE2392" s="467"/>
      <c r="PIF2392" s="467"/>
      <c r="PIG2392" s="467"/>
      <c r="PIH2392" s="467"/>
      <c r="PII2392" s="467"/>
      <c r="PIJ2392" s="467"/>
      <c r="PIK2392" s="467"/>
      <c r="PIL2392" s="467"/>
      <c r="PIM2392" s="467"/>
      <c r="PIN2392" s="1055"/>
      <c r="PIO2392" s="695"/>
      <c r="PIP2392" s="696"/>
      <c r="PIQ2392" s="696"/>
      <c r="PIR2392" s="697"/>
      <c r="PIS2392" s="697"/>
      <c r="PIT2392" s="473"/>
      <c r="PIU2392" s="470"/>
      <c r="PIV2392" s="470"/>
      <c r="PIW2392" s="470"/>
      <c r="PIX2392" s="677"/>
      <c r="PIY2392" s="470"/>
      <c r="PIZ2392" s="467"/>
      <c r="PJA2392" s="559"/>
      <c r="PJB2392" s="467"/>
      <c r="PJC2392" s="467"/>
      <c r="PJD2392" s="467"/>
      <c r="PJE2392" s="467"/>
      <c r="PJF2392" s="467"/>
      <c r="PJG2392" s="467"/>
      <c r="PJH2392" s="467"/>
      <c r="PJI2392" s="467"/>
      <c r="PJJ2392" s="467"/>
      <c r="PJK2392" s="467"/>
      <c r="PJL2392" s="467"/>
      <c r="PJM2392" s="467"/>
      <c r="PJN2392" s="467"/>
      <c r="PJO2392" s="467"/>
      <c r="PJP2392" s="467"/>
      <c r="PJQ2392" s="467"/>
      <c r="PJR2392" s="467"/>
      <c r="PJS2392" s="467"/>
      <c r="PJT2392" s="467"/>
      <c r="PJU2392" s="467"/>
      <c r="PJV2392" s="467"/>
      <c r="PJW2392" s="467"/>
      <c r="PJX2392" s="1055"/>
      <c r="PJY2392" s="695"/>
      <c r="PJZ2392" s="696"/>
      <c r="PKA2392" s="696"/>
      <c r="PKB2392" s="697"/>
      <c r="PKC2392" s="697"/>
      <c r="PKD2392" s="473"/>
      <c r="PKE2392" s="470"/>
      <c r="PKF2392" s="470"/>
      <c r="PKG2392" s="470"/>
      <c r="PKH2392" s="677"/>
      <c r="PKI2392" s="470"/>
      <c r="PKJ2392" s="467"/>
      <c r="PKK2392" s="559"/>
      <c r="PKL2392" s="467"/>
      <c r="PKM2392" s="467"/>
      <c r="PKN2392" s="467"/>
      <c r="PKO2392" s="467"/>
      <c r="PKP2392" s="467"/>
      <c r="PKQ2392" s="467"/>
      <c r="PKR2392" s="467"/>
      <c r="PKS2392" s="467"/>
      <c r="PKT2392" s="467"/>
      <c r="PKU2392" s="467"/>
      <c r="PKV2392" s="467"/>
      <c r="PKW2392" s="467"/>
      <c r="PKX2392" s="467"/>
      <c r="PKY2392" s="467"/>
      <c r="PKZ2392" s="467"/>
      <c r="PLA2392" s="467"/>
      <c r="PLB2392" s="467"/>
      <c r="PLC2392" s="467"/>
      <c r="PLD2392" s="467"/>
      <c r="PLE2392" s="467"/>
      <c r="PLF2392" s="467"/>
      <c r="PLG2392" s="467"/>
      <c r="PLH2392" s="1055"/>
      <c r="PLI2392" s="695"/>
      <c r="PLJ2392" s="696"/>
      <c r="PLK2392" s="696"/>
      <c r="PLL2392" s="697"/>
      <c r="PLM2392" s="697"/>
      <c r="PLN2392" s="473"/>
      <c r="PLO2392" s="470"/>
      <c r="PLP2392" s="470"/>
      <c r="PLQ2392" s="470"/>
      <c r="PLR2392" s="677"/>
      <c r="PLS2392" s="470"/>
      <c r="PLT2392" s="467"/>
      <c r="PLU2392" s="559"/>
      <c r="PLV2392" s="467"/>
      <c r="PLW2392" s="467"/>
      <c r="PLX2392" s="467"/>
      <c r="PLY2392" s="467"/>
      <c r="PLZ2392" s="467"/>
      <c r="PMA2392" s="467"/>
      <c r="PMB2392" s="467"/>
      <c r="PMC2392" s="467"/>
      <c r="PMD2392" s="467"/>
      <c r="PME2392" s="467"/>
      <c r="PMF2392" s="467"/>
      <c r="PMG2392" s="467"/>
      <c r="PMH2392" s="467"/>
      <c r="PMI2392" s="467"/>
      <c r="PMJ2392" s="467"/>
      <c r="PMK2392" s="467"/>
      <c r="PML2392" s="467"/>
      <c r="PMM2392" s="467"/>
      <c r="PMN2392" s="467"/>
      <c r="PMO2392" s="467"/>
      <c r="PMP2392" s="467"/>
      <c r="PMQ2392" s="467"/>
      <c r="PMR2392" s="1055"/>
      <c r="PMS2392" s="695"/>
      <c r="PMT2392" s="696"/>
      <c r="PMU2392" s="696"/>
      <c r="PMV2392" s="697"/>
      <c r="PMW2392" s="697"/>
      <c r="PMX2392" s="473"/>
      <c r="PMY2392" s="470"/>
      <c r="PMZ2392" s="470"/>
      <c r="PNA2392" s="470"/>
      <c r="PNB2392" s="677"/>
      <c r="PNC2392" s="470"/>
      <c r="PND2392" s="467"/>
      <c r="PNE2392" s="559"/>
      <c r="PNF2392" s="467"/>
      <c r="PNG2392" s="467"/>
      <c r="PNH2392" s="467"/>
      <c r="PNI2392" s="467"/>
      <c r="PNJ2392" s="467"/>
      <c r="PNK2392" s="467"/>
      <c r="PNL2392" s="467"/>
      <c r="PNM2392" s="467"/>
      <c r="PNN2392" s="467"/>
      <c r="PNO2392" s="467"/>
      <c r="PNP2392" s="467"/>
      <c r="PNQ2392" s="467"/>
      <c r="PNR2392" s="467"/>
      <c r="PNS2392" s="467"/>
      <c r="PNT2392" s="467"/>
      <c r="PNU2392" s="467"/>
      <c r="PNV2392" s="467"/>
      <c r="PNW2392" s="467"/>
      <c r="PNX2392" s="467"/>
      <c r="PNY2392" s="467"/>
      <c r="PNZ2392" s="467"/>
      <c r="POA2392" s="467"/>
      <c r="POB2392" s="1055"/>
      <c r="POC2392" s="695"/>
      <c r="POD2392" s="696"/>
      <c r="POE2392" s="696"/>
      <c r="POF2392" s="697"/>
      <c r="POG2392" s="697"/>
      <c r="POH2392" s="473"/>
      <c r="POI2392" s="470"/>
      <c r="POJ2392" s="470"/>
      <c r="POK2392" s="470"/>
      <c r="POL2392" s="677"/>
      <c r="POM2392" s="470"/>
      <c r="PON2392" s="467"/>
      <c r="POO2392" s="559"/>
      <c r="POP2392" s="467"/>
      <c r="POQ2392" s="467"/>
      <c r="POR2392" s="467"/>
      <c r="POS2392" s="467"/>
      <c r="POT2392" s="467"/>
      <c r="POU2392" s="467"/>
      <c r="POV2392" s="467"/>
      <c r="POW2392" s="467"/>
      <c r="POX2392" s="467"/>
      <c r="POY2392" s="467"/>
      <c r="POZ2392" s="467"/>
      <c r="PPA2392" s="467"/>
      <c r="PPB2392" s="467"/>
      <c r="PPC2392" s="467"/>
      <c r="PPD2392" s="467"/>
      <c r="PPE2392" s="467"/>
      <c r="PPF2392" s="467"/>
      <c r="PPG2392" s="467"/>
      <c r="PPH2392" s="467"/>
      <c r="PPI2392" s="467"/>
      <c r="PPJ2392" s="467"/>
      <c r="PPK2392" s="467"/>
      <c r="PPL2392" s="1055"/>
      <c r="PPM2392" s="695"/>
      <c r="PPN2392" s="696"/>
      <c r="PPO2392" s="696"/>
      <c r="PPP2392" s="697"/>
      <c r="PPQ2392" s="697"/>
      <c r="PPR2392" s="473"/>
      <c r="PPS2392" s="470"/>
      <c r="PPT2392" s="470"/>
      <c r="PPU2392" s="470"/>
      <c r="PPV2392" s="677"/>
      <c r="PPW2392" s="470"/>
      <c r="PPX2392" s="467"/>
      <c r="PPY2392" s="559"/>
      <c r="PPZ2392" s="467"/>
      <c r="PQA2392" s="467"/>
      <c r="PQB2392" s="467"/>
      <c r="PQC2392" s="467"/>
      <c r="PQD2392" s="467"/>
      <c r="PQE2392" s="467"/>
      <c r="PQF2392" s="467"/>
      <c r="PQG2392" s="467"/>
      <c r="PQH2392" s="467"/>
      <c r="PQI2392" s="467"/>
      <c r="PQJ2392" s="467"/>
      <c r="PQK2392" s="467"/>
      <c r="PQL2392" s="467"/>
      <c r="PQM2392" s="467"/>
      <c r="PQN2392" s="467"/>
      <c r="PQO2392" s="467"/>
      <c r="PQP2392" s="467"/>
      <c r="PQQ2392" s="467"/>
      <c r="PQR2392" s="467"/>
      <c r="PQS2392" s="467"/>
      <c r="PQT2392" s="467"/>
      <c r="PQU2392" s="467"/>
      <c r="PQV2392" s="1055"/>
      <c r="PQW2392" s="695"/>
      <c r="PQX2392" s="696"/>
      <c r="PQY2392" s="696"/>
      <c r="PQZ2392" s="697"/>
      <c r="PRA2392" s="697"/>
      <c r="PRB2392" s="473"/>
      <c r="PRC2392" s="470"/>
      <c r="PRD2392" s="470"/>
      <c r="PRE2392" s="470"/>
      <c r="PRF2392" s="677"/>
      <c r="PRG2392" s="470"/>
      <c r="PRH2392" s="467"/>
      <c r="PRI2392" s="559"/>
      <c r="PRJ2392" s="467"/>
      <c r="PRK2392" s="467"/>
      <c r="PRL2392" s="467"/>
      <c r="PRM2392" s="467"/>
      <c r="PRN2392" s="467"/>
      <c r="PRO2392" s="467"/>
      <c r="PRP2392" s="467"/>
      <c r="PRQ2392" s="467"/>
      <c r="PRR2392" s="467"/>
      <c r="PRS2392" s="467"/>
      <c r="PRT2392" s="467"/>
      <c r="PRU2392" s="467"/>
      <c r="PRV2392" s="467"/>
      <c r="PRW2392" s="467"/>
      <c r="PRX2392" s="467"/>
      <c r="PRY2392" s="467"/>
      <c r="PRZ2392" s="467"/>
      <c r="PSA2392" s="467"/>
      <c r="PSB2392" s="467"/>
      <c r="PSC2392" s="467"/>
      <c r="PSD2392" s="467"/>
      <c r="PSE2392" s="467"/>
      <c r="PSF2392" s="1055"/>
      <c r="PSG2392" s="695"/>
      <c r="PSH2392" s="696"/>
      <c r="PSI2392" s="696"/>
      <c r="PSJ2392" s="697"/>
      <c r="PSK2392" s="697"/>
      <c r="PSL2392" s="473"/>
      <c r="PSM2392" s="470"/>
      <c r="PSN2392" s="470"/>
      <c r="PSO2392" s="470"/>
      <c r="PSP2392" s="677"/>
      <c r="PSQ2392" s="470"/>
      <c r="PSR2392" s="467"/>
      <c r="PSS2392" s="559"/>
      <c r="PST2392" s="467"/>
      <c r="PSU2392" s="467"/>
      <c r="PSV2392" s="467"/>
      <c r="PSW2392" s="467"/>
      <c r="PSX2392" s="467"/>
      <c r="PSY2392" s="467"/>
      <c r="PSZ2392" s="467"/>
      <c r="PTA2392" s="467"/>
      <c r="PTB2392" s="467"/>
      <c r="PTC2392" s="467"/>
      <c r="PTD2392" s="467"/>
      <c r="PTE2392" s="467"/>
      <c r="PTF2392" s="467"/>
      <c r="PTG2392" s="467"/>
      <c r="PTH2392" s="467"/>
      <c r="PTI2392" s="467"/>
      <c r="PTJ2392" s="467"/>
      <c r="PTK2392" s="467"/>
      <c r="PTL2392" s="467"/>
      <c r="PTM2392" s="467"/>
      <c r="PTN2392" s="467"/>
      <c r="PTO2392" s="467"/>
      <c r="PTP2392" s="1055"/>
      <c r="PTQ2392" s="695"/>
      <c r="PTR2392" s="696"/>
      <c r="PTS2392" s="696"/>
      <c r="PTT2392" s="697"/>
      <c r="PTU2392" s="697"/>
      <c r="PTV2392" s="473"/>
      <c r="PTW2392" s="470"/>
      <c r="PTX2392" s="470"/>
      <c r="PTY2392" s="470"/>
      <c r="PTZ2392" s="677"/>
      <c r="PUA2392" s="470"/>
      <c r="PUB2392" s="467"/>
      <c r="PUC2392" s="559"/>
      <c r="PUD2392" s="467"/>
      <c r="PUE2392" s="467"/>
      <c r="PUF2392" s="467"/>
      <c r="PUG2392" s="467"/>
      <c r="PUH2392" s="467"/>
      <c r="PUI2392" s="467"/>
      <c r="PUJ2392" s="467"/>
      <c r="PUK2392" s="467"/>
      <c r="PUL2392" s="467"/>
      <c r="PUM2392" s="467"/>
      <c r="PUN2392" s="467"/>
      <c r="PUO2392" s="467"/>
      <c r="PUP2392" s="467"/>
      <c r="PUQ2392" s="467"/>
      <c r="PUR2392" s="467"/>
      <c r="PUS2392" s="467"/>
      <c r="PUT2392" s="467"/>
      <c r="PUU2392" s="467"/>
      <c r="PUV2392" s="467"/>
      <c r="PUW2392" s="467"/>
      <c r="PUX2392" s="467"/>
      <c r="PUY2392" s="467"/>
      <c r="PUZ2392" s="1055"/>
      <c r="PVA2392" s="695"/>
      <c r="PVB2392" s="696"/>
      <c r="PVC2392" s="696"/>
      <c r="PVD2392" s="697"/>
      <c r="PVE2392" s="697"/>
      <c r="PVF2392" s="473"/>
      <c r="PVG2392" s="470"/>
      <c r="PVH2392" s="470"/>
      <c r="PVI2392" s="470"/>
      <c r="PVJ2392" s="677"/>
      <c r="PVK2392" s="470"/>
      <c r="PVL2392" s="467"/>
      <c r="PVM2392" s="559"/>
      <c r="PVN2392" s="467"/>
      <c r="PVO2392" s="467"/>
      <c r="PVP2392" s="467"/>
      <c r="PVQ2392" s="467"/>
      <c r="PVR2392" s="467"/>
      <c r="PVS2392" s="467"/>
      <c r="PVT2392" s="467"/>
      <c r="PVU2392" s="467"/>
      <c r="PVV2392" s="467"/>
      <c r="PVW2392" s="467"/>
      <c r="PVX2392" s="467"/>
      <c r="PVY2392" s="467"/>
      <c r="PVZ2392" s="467"/>
      <c r="PWA2392" s="467"/>
      <c r="PWB2392" s="467"/>
      <c r="PWC2392" s="467"/>
      <c r="PWD2392" s="467"/>
      <c r="PWE2392" s="467"/>
      <c r="PWF2392" s="467"/>
      <c r="PWG2392" s="467"/>
      <c r="PWH2392" s="467"/>
      <c r="PWI2392" s="467"/>
      <c r="PWJ2392" s="1055"/>
      <c r="PWK2392" s="695"/>
      <c r="PWL2392" s="696"/>
      <c r="PWM2392" s="696"/>
      <c r="PWN2392" s="697"/>
      <c r="PWO2392" s="697"/>
      <c r="PWP2392" s="473"/>
      <c r="PWQ2392" s="470"/>
      <c r="PWR2392" s="470"/>
      <c r="PWS2392" s="470"/>
      <c r="PWT2392" s="677"/>
      <c r="PWU2392" s="470"/>
      <c r="PWV2392" s="467"/>
      <c r="PWW2392" s="559"/>
      <c r="PWX2392" s="467"/>
      <c r="PWY2392" s="467"/>
      <c r="PWZ2392" s="467"/>
      <c r="PXA2392" s="467"/>
      <c r="PXB2392" s="467"/>
      <c r="PXC2392" s="467"/>
      <c r="PXD2392" s="467"/>
      <c r="PXE2392" s="467"/>
      <c r="PXF2392" s="467"/>
      <c r="PXG2392" s="467"/>
      <c r="PXH2392" s="467"/>
      <c r="PXI2392" s="467"/>
      <c r="PXJ2392" s="467"/>
      <c r="PXK2392" s="467"/>
      <c r="PXL2392" s="467"/>
      <c r="PXM2392" s="467"/>
      <c r="PXN2392" s="467"/>
      <c r="PXO2392" s="467"/>
      <c r="PXP2392" s="467"/>
      <c r="PXQ2392" s="467"/>
      <c r="PXR2392" s="467"/>
      <c r="PXS2392" s="467"/>
      <c r="PXT2392" s="1055"/>
      <c r="PXU2392" s="695"/>
      <c r="PXV2392" s="696"/>
      <c r="PXW2392" s="696"/>
      <c r="PXX2392" s="697"/>
      <c r="PXY2392" s="697"/>
      <c r="PXZ2392" s="473"/>
      <c r="PYA2392" s="470"/>
      <c r="PYB2392" s="470"/>
      <c r="PYC2392" s="470"/>
      <c r="PYD2392" s="677"/>
      <c r="PYE2392" s="470"/>
      <c r="PYF2392" s="467"/>
      <c r="PYG2392" s="559"/>
      <c r="PYH2392" s="467"/>
      <c r="PYI2392" s="467"/>
      <c r="PYJ2392" s="467"/>
      <c r="PYK2392" s="467"/>
      <c r="PYL2392" s="467"/>
      <c r="PYM2392" s="467"/>
      <c r="PYN2392" s="467"/>
      <c r="PYO2392" s="467"/>
      <c r="PYP2392" s="467"/>
      <c r="PYQ2392" s="467"/>
      <c r="PYR2392" s="467"/>
      <c r="PYS2392" s="467"/>
      <c r="PYT2392" s="467"/>
      <c r="PYU2392" s="467"/>
      <c r="PYV2392" s="467"/>
      <c r="PYW2392" s="467"/>
      <c r="PYX2392" s="467"/>
      <c r="PYY2392" s="467"/>
      <c r="PYZ2392" s="467"/>
      <c r="PZA2392" s="467"/>
      <c r="PZB2392" s="467"/>
      <c r="PZC2392" s="467"/>
      <c r="PZD2392" s="1055"/>
      <c r="PZE2392" s="695"/>
      <c r="PZF2392" s="696"/>
      <c r="PZG2392" s="696"/>
      <c r="PZH2392" s="697"/>
      <c r="PZI2392" s="697"/>
      <c r="PZJ2392" s="473"/>
      <c r="PZK2392" s="470"/>
      <c r="PZL2392" s="470"/>
      <c r="PZM2392" s="470"/>
      <c r="PZN2392" s="677"/>
      <c r="PZO2392" s="470"/>
      <c r="PZP2392" s="467"/>
      <c r="PZQ2392" s="559"/>
      <c r="PZR2392" s="467"/>
      <c r="PZS2392" s="467"/>
      <c r="PZT2392" s="467"/>
      <c r="PZU2392" s="467"/>
      <c r="PZV2392" s="467"/>
      <c r="PZW2392" s="467"/>
      <c r="PZX2392" s="467"/>
      <c r="PZY2392" s="467"/>
      <c r="PZZ2392" s="467"/>
      <c r="QAA2392" s="467"/>
      <c r="QAB2392" s="467"/>
      <c r="QAC2392" s="467"/>
      <c r="QAD2392" s="467"/>
      <c r="QAE2392" s="467"/>
      <c r="QAF2392" s="467"/>
      <c r="QAG2392" s="467"/>
      <c r="QAH2392" s="467"/>
      <c r="QAI2392" s="467"/>
      <c r="QAJ2392" s="467"/>
      <c r="QAK2392" s="467"/>
      <c r="QAL2392" s="467"/>
      <c r="QAM2392" s="467"/>
      <c r="QAN2392" s="1055"/>
      <c r="QAO2392" s="695"/>
      <c r="QAP2392" s="696"/>
      <c r="QAQ2392" s="696"/>
      <c r="QAR2392" s="697"/>
      <c r="QAS2392" s="697"/>
      <c r="QAT2392" s="473"/>
      <c r="QAU2392" s="470"/>
      <c r="QAV2392" s="470"/>
      <c r="QAW2392" s="470"/>
      <c r="QAX2392" s="677"/>
      <c r="QAY2392" s="470"/>
      <c r="QAZ2392" s="467"/>
      <c r="QBA2392" s="559"/>
      <c r="QBB2392" s="467"/>
      <c r="QBC2392" s="467"/>
      <c r="QBD2392" s="467"/>
      <c r="QBE2392" s="467"/>
      <c r="QBF2392" s="467"/>
      <c r="QBG2392" s="467"/>
      <c r="QBH2392" s="467"/>
      <c r="QBI2392" s="467"/>
      <c r="QBJ2392" s="467"/>
      <c r="QBK2392" s="467"/>
      <c r="QBL2392" s="467"/>
      <c r="QBM2392" s="467"/>
      <c r="QBN2392" s="467"/>
      <c r="QBO2392" s="467"/>
      <c r="QBP2392" s="467"/>
      <c r="QBQ2392" s="467"/>
      <c r="QBR2392" s="467"/>
      <c r="QBS2392" s="467"/>
      <c r="QBT2392" s="467"/>
      <c r="QBU2392" s="467"/>
      <c r="QBV2392" s="467"/>
      <c r="QBW2392" s="467"/>
      <c r="QBX2392" s="1055"/>
      <c r="QBY2392" s="695"/>
      <c r="QBZ2392" s="696"/>
      <c r="QCA2392" s="696"/>
      <c r="QCB2392" s="697"/>
      <c r="QCC2392" s="697"/>
      <c r="QCD2392" s="473"/>
      <c r="QCE2392" s="470"/>
      <c r="QCF2392" s="470"/>
      <c r="QCG2392" s="470"/>
      <c r="QCH2392" s="677"/>
      <c r="QCI2392" s="470"/>
      <c r="QCJ2392" s="467"/>
      <c r="QCK2392" s="559"/>
      <c r="QCL2392" s="467"/>
      <c r="QCM2392" s="467"/>
      <c r="QCN2392" s="467"/>
      <c r="QCO2392" s="467"/>
      <c r="QCP2392" s="467"/>
      <c r="QCQ2392" s="467"/>
      <c r="QCR2392" s="467"/>
      <c r="QCS2392" s="467"/>
      <c r="QCT2392" s="467"/>
      <c r="QCU2392" s="467"/>
      <c r="QCV2392" s="467"/>
      <c r="QCW2392" s="467"/>
      <c r="QCX2392" s="467"/>
      <c r="QCY2392" s="467"/>
      <c r="QCZ2392" s="467"/>
      <c r="QDA2392" s="467"/>
      <c r="QDB2392" s="467"/>
      <c r="QDC2392" s="467"/>
      <c r="QDD2392" s="467"/>
      <c r="QDE2392" s="467"/>
      <c r="QDF2392" s="467"/>
      <c r="QDG2392" s="467"/>
      <c r="QDH2392" s="1055"/>
      <c r="QDI2392" s="695"/>
      <c r="QDJ2392" s="696"/>
      <c r="QDK2392" s="696"/>
      <c r="QDL2392" s="697"/>
      <c r="QDM2392" s="697"/>
      <c r="QDN2392" s="473"/>
      <c r="QDO2392" s="470"/>
      <c r="QDP2392" s="470"/>
      <c r="QDQ2392" s="470"/>
      <c r="QDR2392" s="677"/>
      <c r="QDS2392" s="470"/>
      <c r="QDT2392" s="467"/>
      <c r="QDU2392" s="559"/>
      <c r="QDV2392" s="467"/>
      <c r="QDW2392" s="467"/>
      <c r="QDX2392" s="467"/>
      <c r="QDY2392" s="467"/>
      <c r="QDZ2392" s="467"/>
      <c r="QEA2392" s="467"/>
      <c r="QEB2392" s="467"/>
      <c r="QEC2392" s="467"/>
      <c r="QED2392" s="467"/>
      <c r="QEE2392" s="467"/>
      <c r="QEF2392" s="467"/>
      <c r="QEG2392" s="467"/>
      <c r="QEH2392" s="467"/>
      <c r="QEI2392" s="467"/>
      <c r="QEJ2392" s="467"/>
      <c r="QEK2392" s="467"/>
      <c r="QEL2392" s="467"/>
      <c r="QEM2392" s="467"/>
      <c r="QEN2392" s="467"/>
      <c r="QEO2392" s="467"/>
      <c r="QEP2392" s="467"/>
      <c r="QEQ2392" s="467"/>
      <c r="QER2392" s="1055"/>
      <c r="QES2392" s="695"/>
      <c r="QET2392" s="696"/>
      <c r="QEU2392" s="696"/>
      <c r="QEV2392" s="697"/>
      <c r="QEW2392" s="697"/>
      <c r="QEX2392" s="473"/>
      <c r="QEY2392" s="470"/>
      <c r="QEZ2392" s="470"/>
      <c r="QFA2392" s="470"/>
      <c r="QFB2392" s="677"/>
      <c r="QFC2392" s="470"/>
      <c r="QFD2392" s="467"/>
      <c r="QFE2392" s="559"/>
      <c r="QFF2392" s="467"/>
      <c r="QFG2392" s="467"/>
      <c r="QFH2392" s="467"/>
      <c r="QFI2392" s="467"/>
      <c r="QFJ2392" s="467"/>
      <c r="QFK2392" s="467"/>
      <c r="QFL2392" s="467"/>
      <c r="QFM2392" s="467"/>
      <c r="QFN2392" s="467"/>
      <c r="QFO2392" s="467"/>
      <c r="QFP2392" s="467"/>
      <c r="QFQ2392" s="467"/>
      <c r="QFR2392" s="467"/>
      <c r="QFS2392" s="467"/>
      <c r="QFT2392" s="467"/>
      <c r="QFU2392" s="467"/>
      <c r="QFV2392" s="467"/>
      <c r="QFW2392" s="467"/>
      <c r="QFX2392" s="467"/>
      <c r="QFY2392" s="467"/>
      <c r="QFZ2392" s="467"/>
      <c r="QGA2392" s="467"/>
      <c r="QGB2392" s="1055"/>
      <c r="QGC2392" s="695"/>
      <c r="QGD2392" s="696"/>
      <c r="QGE2392" s="696"/>
      <c r="QGF2392" s="697"/>
      <c r="QGG2392" s="697"/>
      <c r="QGH2392" s="473"/>
      <c r="QGI2392" s="470"/>
      <c r="QGJ2392" s="470"/>
      <c r="QGK2392" s="470"/>
      <c r="QGL2392" s="677"/>
      <c r="QGM2392" s="470"/>
      <c r="QGN2392" s="467"/>
      <c r="QGO2392" s="559"/>
      <c r="QGP2392" s="467"/>
      <c r="QGQ2392" s="467"/>
      <c r="QGR2392" s="467"/>
      <c r="QGS2392" s="467"/>
      <c r="QGT2392" s="467"/>
      <c r="QGU2392" s="467"/>
      <c r="QGV2392" s="467"/>
      <c r="QGW2392" s="467"/>
      <c r="QGX2392" s="467"/>
      <c r="QGY2392" s="467"/>
      <c r="QGZ2392" s="467"/>
      <c r="QHA2392" s="467"/>
      <c r="QHB2392" s="467"/>
      <c r="QHC2392" s="467"/>
      <c r="QHD2392" s="467"/>
      <c r="QHE2392" s="467"/>
      <c r="QHF2392" s="467"/>
      <c r="QHG2392" s="467"/>
      <c r="QHH2392" s="467"/>
      <c r="QHI2392" s="467"/>
      <c r="QHJ2392" s="467"/>
      <c r="QHK2392" s="467"/>
      <c r="QHL2392" s="1055"/>
      <c r="QHM2392" s="695"/>
      <c r="QHN2392" s="696"/>
      <c r="QHO2392" s="696"/>
      <c r="QHP2392" s="697"/>
      <c r="QHQ2392" s="697"/>
      <c r="QHR2392" s="473"/>
      <c r="QHS2392" s="470"/>
      <c r="QHT2392" s="470"/>
      <c r="QHU2392" s="470"/>
      <c r="QHV2392" s="677"/>
      <c r="QHW2392" s="470"/>
      <c r="QHX2392" s="467"/>
      <c r="QHY2392" s="559"/>
      <c r="QHZ2392" s="467"/>
      <c r="QIA2392" s="467"/>
      <c r="QIB2392" s="467"/>
      <c r="QIC2392" s="467"/>
      <c r="QID2392" s="467"/>
      <c r="QIE2392" s="467"/>
      <c r="QIF2392" s="467"/>
      <c r="QIG2392" s="467"/>
      <c r="QIH2392" s="467"/>
      <c r="QII2392" s="467"/>
      <c r="QIJ2392" s="467"/>
      <c r="QIK2392" s="467"/>
      <c r="QIL2392" s="467"/>
      <c r="QIM2392" s="467"/>
      <c r="QIN2392" s="467"/>
      <c r="QIO2392" s="467"/>
      <c r="QIP2392" s="467"/>
      <c r="QIQ2392" s="467"/>
      <c r="QIR2392" s="467"/>
      <c r="QIS2392" s="467"/>
      <c r="QIT2392" s="467"/>
      <c r="QIU2392" s="467"/>
      <c r="QIV2392" s="1055"/>
      <c r="QIW2392" s="695"/>
      <c r="QIX2392" s="696"/>
      <c r="QIY2392" s="696"/>
      <c r="QIZ2392" s="697"/>
      <c r="QJA2392" s="697"/>
      <c r="QJB2392" s="473"/>
      <c r="QJC2392" s="470"/>
      <c r="QJD2392" s="470"/>
      <c r="QJE2392" s="470"/>
      <c r="QJF2392" s="677"/>
      <c r="QJG2392" s="470"/>
      <c r="QJH2392" s="467"/>
      <c r="QJI2392" s="559"/>
      <c r="QJJ2392" s="467"/>
      <c r="QJK2392" s="467"/>
      <c r="QJL2392" s="467"/>
      <c r="QJM2392" s="467"/>
      <c r="QJN2392" s="467"/>
      <c r="QJO2392" s="467"/>
      <c r="QJP2392" s="467"/>
      <c r="QJQ2392" s="467"/>
      <c r="QJR2392" s="467"/>
      <c r="QJS2392" s="467"/>
      <c r="QJT2392" s="467"/>
      <c r="QJU2392" s="467"/>
      <c r="QJV2392" s="467"/>
      <c r="QJW2392" s="467"/>
      <c r="QJX2392" s="467"/>
      <c r="QJY2392" s="467"/>
      <c r="QJZ2392" s="467"/>
      <c r="QKA2392" s="467"/>
      <c r="QKB2392" s="467"/>
      <c r="QKC2392" s="467"/>
      <c r="QKD2392" s="467"/>
      <c r="QKE2392" s="467"/>
      <c r="QKF2392" s="1055"/>
      <c r="QKG2392" s="695"/>
      <c r="QKH2392" s="696"/>
      <c r="QKI2392" s="696"/>
      <c r="QKJ2392" s="697"/>
      <c r="QKK2392" s="697"/>
      <c r="QKL2392" s="473"/>
      <c r="QKM2392" s="470"/>
      <c r="QKN2392" s="470"/>
      <c r="QKO2392" s="470"/>
      <c r="QKP2392" s="677"/>
      <c r="QKQ2392" s="470"/>
      <c r="QKR2392" s="467"/>
      <c r="QKS2392" s="559"/>
      <c r="QKT2392" s="467"/>
      <c r="QKU2392" s="467"/>
      <c r="QKV2392" s="467"/>
      <c r="QKW2392" s="467"/>
      <c r="QKX2392" s="467"/>
      <c r="QKY2392" s="467"/>
      <c r="QKZ2392" s="467"/>
      <c r="QLA2392" s="467"/>
      <c r="QLB2392" s="467"/>
      <c r="QLC2392" s="467"/>
      <c r="QLD2392" s="467"/>
      <c r="QLE2392" s="467"/>
      <c r="QLF2392" s="467"/>
      <c r="QLG2392" s="467"/>
      <c r="QLH2392" s="467"/>
      <c r="QLI2392" s="467"/>
      <c r="QLJ2392" s="467"/>
      <c r="QLK2392" s="467"/>
      <c r="QLL2392" s="467"/>
      <c r="QLM2392" s="467"/>
      <c r="QLN2392" s="467"/>
      <c r="QLO2392" s="467"/>
      <c r="QLP2392" s="1055"/>
      <c r="QLQ2392" s="695"/>
      <c r="QLR2392" s="696"/>
      <c r="QLS2392" s="696"/>
      <c r="QLT2392" s="697"/>
      <c r="QLU2392" s="697"/>
      <c r="QLV2392" s="473"/>
      <c r="QLW2392" s="470"/>
      <c r="QLX2392" s="470"/>
      <c r="QLY2392" s="470"/>
      <c r="QLZ2392" s="677"/>
      <c r="QMA2392" s="470"/>
      <c r="QMB2392" s="467"/>
      <c r="QMC2392" s="559"/>
      <c r="QMD2392" s="467"/>
      <c r="QME2392" s="467"/>
      <c r="QMF2392" s="467"/>
      <c r="QMG2392" s="467"/>
      <c r="QMH2392" s="467"/>
      <c r="QMI2392" s="467"/>
      <c r="QMJ2392" s="467"/>
      <c r="QMK2392" s="467"/>
      <c r="QML2392" s="467"/>
      <c r="QMM2392" s="467"/>
      <c r="QMN2392" s="467"/>
      <c r="QMO2392" s="467"/>
      <c r="QMP2392" s="467"/>
      <c r="QMQ2392" s="467"/>
      <c r="QMR2392" s="467"/>
      <c r="QMS2392" s="467"/>
      <c r="QMT2392" s="467"/>
      <c r="QMU2392" s="467"/>
      <c r="QMV2392" s="467"/>
      <c r="QMW2392" s="467"/>
      <c r="QMX2392" s="467"/>
      <c r="QMY2392" s="467"/>
      <c r="QMZ2392" s="1055"/>
      <c r="QNA2392" s="695"/>
      <c r="QNB2392" s="696"/>
      <c r="QNC2392" s="696"/>
      <c r="QND2392" s="697"/>
      <c r="QNE2392" s="697"/>
      <c r="QNF2392" s="473"/>
      <c r="QNG2392" s="470"/>
      <c r="QNH2392" s="470"/>
      <c r="QNI2392" s="470"/>
      <c r="QNJ2392" s="677"/>
      <c r="QNK2392" s="470"/>
      <c r="QNL2392" s="467"/>
      <c r="QNM2392" s="559"/>
      <c r="QNN2392" s="467"/>
      <c r="QNO2392" s="467"/>
      <c r="QNP2392" s="467"/>
      <c r="QNQ2392" s="467"/>
      <c r="QNR2392" s="467"/>
      <c r="QNS2392" s="467"/>
      <c r="QNT2392" s="467"/>
      <c r="QNU2392" s="467"/>
      <c r="QNV2392" s="467"/>
      <c r="QNW2392" s="467"/>
      <c r="QNX2392" s="467"/>
      <c r="QNY2392" s="467"/>
      <c r="QNZ2392" s="467"/>
      <c r="QOA2392" s="467"/>
      <c r="QOB2392" s="467"/>
      <c r="QOC2392" s="467"/>
      <c r="QOD2392" s="467"/>
      <c r="QOE2392" s="467"/>
      <c r="QOF2392" s="467"/>
      <c r="QOG2392" s="467"/>
      <c r="QOH2392" s="467"/>
      <c r="QOI2392" s="467"/>
      <c r="QOJ2392" s="1055"/>
      <c r="QOK2392" s="695"/>
      <c r="QOL2392" s="696"/>
      <c r="QOM2392" s="696"/>
      <c r="QON2392" s="697"/>
      <c r="QOO2392" s="697"/>
      <c r="QOP2392" s="473"/>
      <c r="QOQ2392" s="470"/>
      <c r="QOR2392" s="470"/>
      <c r="QOS2392" s="470"/>
      <c r="QOT2392" s="677"/>
      <c r="QOU2392" s="470"/>
      <c r="QOV2392" s="467"/>
      <c r="QOW2392" s="559"/>
      <c r="QOX2392" s="467"/>
      <c r="QOY2392" s="467"/>
      <c r="QOZ2392" s="467"/>
      <c r="QPA2392" s="467"/>
      <c r="QPB2392" s="467"/>
      <c r="QPC2392" s="467"/>
      <c r="QPD2392" s="467"/>
      <c r="QPE2392" s="467"/>
      <c r="QPF2392" s="467"/>
      <c r="QPG2392" s="467"/>
      <c r="QPH2392" s="467"/>
      <c r="QPI2392" s="467"/>
      <c r="QPJ2392" s="467"/>
      <c r="QPK2392" s="467"/>
      <c r="QPL2392" s="467"/>
      <c r="QPM2392" s="467"/>
      <c r="QPN2392" s="467"/>
      <c r="QPO2392" s="467"/>
      <c r="QPP2392" s="467"/>
      <c r="QPQ2392" s="467"/>
      <c r="QPR2392" s="467"/>
      <c r="QPS2392" s="467"/>
      <c r="QPT2392" s="1055"/>
      <c r="QPU2392" s="695"/>
      <c r="QPV2392" s="696"/>
      <c r="QPW2392" s="696"/>
      <c r="QPX2392" s="697"/>
      <c r="QPY2392" s="697"/>
      <c r="QPZ2392" s="473"/>
      <c r="QQA2392" s="470"/>
      <c r="QQB2392" s="470"/>
      <c r="QQC2392" s="470"/>
      <c r="QQD2392" s="677"/>
      <c r="QQE2392" s="470"/>
      <c r="QQF2392" s="467"/>
      <c r="QQG2392" s="559"/>
      <c r="QQH2392" s="467"/>
      <c r="QQI2392" s="467"/>
      <c r="QQJ2392" s="467"/>
      <c r="QQK2392" s="467"/>
      <c r="QQL2392" s="467"/>
      <c r="QQM2392" s="467"/>
      <c r="QQN2392" s="467"/>
      <c r="QQO2392" s="467"/>
      <c r="QQP2392" s="467"/>
      <c r="QQQ2392" s="467"/>
      <c r="QQR2392" s="467"/>
      <c r="QQS2392" s="467"/>
      <c r="QQT2392" s="467"/>
      <c r="QQU2392" s="467"/>
      <c r="QQV2392" s="467"/>
      <c r="QQW2392" s="467"/>
      <c r="QQX2392" s="467"/>
      <c r="QQY2392" s="467"/>
      <c r="QQZ2392" s="467"/>
      <c r="QRA2392" s="467"/>
      <c r="QRB2392" s="467"/>
      <c r="QRC2392" s="467"/>
      <c r="QRD2392" s="1055"/>
      <c r="QRE2392" s="695"/>
      <c r="QRF2392" s="696"/>
      <c r="QRG2392" s="696"/>
      <c r="QRH2392" s="697"/>
      <c r="QRI2392" s="697"/>
      <c r="QRJ2392" s="473"/>
      <c r="QRK2392" s="470"/>
      <c r="QRL2392" s="470"/>
      <c r="QRM2392" s="470"/>
      <c r="QRN2392" s="677"/>
      <c r="QRO2392" s="470"/>
      <c r="QRP2392" s="467"/>
      <c r="QRQ2392" s="559"/>
      <c r="QRR2392" s="467"/>
      <c r="QRS2392" s="467"/>
      <c r="QRT2392" s="467"/>
      <c r="QRU2392" s="467"/>
      <c r="QRV2392" s="467"/>
      <c r="QRW2392" s="467"/>
      <c r="QRX2392" s="467"/>
      <c r="QRY2392" s="467"/>
      <c r="QRZ2392" s="467"/>
      <c r="QSA2392" s="467"/>
      <c r="QSB2392" s="467"/>
      <c r="QSC2392" s="467"/>
      <c r="QSD2392" s="467"/>
      <c r="QSE2392" s="467"/>
      <c r="QSF2392" s="467"/>
      <c r="QSG2392" s="467"/>
      <c r="QSH2392" s="467"/>
      <c r="QSI2392" s="467"/>
      <c r="QSJ2392" s="467"/>
      <c r="QSK2392" s="467"/>
      <c r="QSL2392" s="467"/>
      <c r="QSM2392" s="467"/>
      <c r="QSN2392" s="1055"/>
      <c r="QSO2392" s="695"/>
      <c r="QSP2392" s="696"/>
      <c r="QSQ2392" s="696"/>
      <c r="QSR2392" s="697"/>
      <c r="QSS2392" s="697"/>
      <c r="QST2392" s="473"/>
      <c r="QSU2392" s="470"/>
      <c r="QSV2392" s="470"/>
      <c r="QSW2392" s="470"/>
      <c r="QSX2392" s="677"/>
      <c r="QSY2392" s="470"/>
      <c r="QSZ2392" s="467"/>
      <c r="QTA2392" s="559"/>
      <c r="QTB2392" s="467"/>
      <c r="QTC2392" s="467"/>
      <c r="QTD2392" s="467"/>
      <c r="QTE2392" s="467"/>
      <c r="QTF2392" s="467"/>
      <c r="QTG2392" s="467"/>
      <c r="QTH2392" s="467"/>
      <c r="QTI2392" s="467"/>
      <c r="QTJ2392" s="467"/>
      <c r="QTK2392" s="467"/>
      <c r="QTL2392" s="467"/>
      <c r="QTM2392" s="467"/>
      <c r="QTN2392" s="467"/>
      <c r="QTO2392" s="467"/>
      <c r="QTP2392" s="467"/>
      <c r="QTQ2392" s="467"/>
      <c r="QTR2392" s="467"/>
      <c r="QTS2392" s="467"/>
      <c r="QTT2392" s="467"/>
      <c r="QTU2392" s="467"/>
      <c r="QTV2392" s="467"/>
      <c r="QTW2392" s="467"/>
      <c r="QTX2392" s="1055"/>
      <c r="QTY2392" s="695"/>
      <c r="QTZ2392" s="696"/>
      <c r="QUA2392" s="696"/>
      <c r="QUB2392" s="697"/>
      <c r="QUC2392" s="697"/>
      <c r="QUD2392" s="473"/>
      <c r="QUE2392" s="470"/>
      <c r="QUF2392" s="470"/>
      <c r="QUG2392" s="470"/>
      <c r="QUH2392" s="677"/>
      <c r="QUI2392" s="470"/>
      <c r="QUJ2392" s="467"/>
      <c r="QUK2392" s="559"/>
      <c r="QUL2392" s="467"/>
      <c r="QUM2392" s="467"/>
      <c r="QUN2392" s="467"/>
      <c r="QUO2392" s="467"/>
      <c r="QUP2392" s="467"/>
      <c r="QUQ2392" s="467"/>
      <c r="QUR2392" s="467"/>
      <c r="QUS2392" s="467"/>
      <c r="QUT2392" s="467"/>
      <c r="QUU2392" s="467"/>
      <c r="QUV2392" s="467"/>
      <c r="QUW2392" s="467"/>
      <c r="QUX2392" s="467"/>
      <c r="QUY2392" s="467"/>
      <c r="QUZ2392" s="467"/>
      <c r="QVA2392" s="467"/>
      <c r="QVB2392" s="467"/>
      <c r="QVC2392" s="467"/>
      <c r="QVD2392" s="467"/>
      <c r="QVE2392" s="467"/>
      <c r="QVF2392" s="467"/>
      <c r="QVG2392" s="467"/>
      <c r="QVH2392" s="1055"/>
      <c r="QVI2392" s="695"/>
      <c r="QVJ2392" s="696"/>
      <c r="QVK2392" s="696"/>
      <c r="QVL2392" s="697"/>
      <c r="QVM2392" s="697"/>
      <c r="QVN2392" s="473"/>
      <c r="QVO2392" s="470"/>
      <c r="QVP2392" s="470"/>
      <c r="QVQ2392" s="470"/>
      <c r="QVR2392" s="677"/>
      <c r="QVS2392" s="470"/>
      <c r="QVT2392" s="467"/>
      <c r="QVU2392" s="559"/>
      <c r="QVV2392" s="467"/>
      <c r="QVW2392" s="467"/>
      <c r="QVX2392" s="467"/>
      <c r="QVY2392" s="467"/>
      <c r="QVZ2392" s="467"/>
      <c r="QWA2392" s="467"/>
      <c r="QWB2392" s="467"/>
      <c r="QWC2392" s="467"/>
      <c r="QWD2392" s="467"/>
      <c r="QWE2392" s="467"/>
      <c r="QWF2392" s="467"/>
      <c r="QWG2392" s="467"/>
      <c r="QWH2392" s="467"/>
      <c r="QWI2392" s="467"/>
      <c r="QWJ2392" s="467"/>
      <c r="QWK2392" s="467"/>
      <c r="QWL2392" s="467"/>
      <c r="QWM2392" s="467"/>
      <c r="QWN2392" s="467"/>
      <c r="QWO2392" s="467"/>
      <c r="QWP2392" s="467"/>
      <c r="QWQ2392" s="467"/>
      <c r="QWR2392" s="1055"/>
      <c r="QWS2392" s="695"/>
      <c r="QWT2392" s="696"/>
      <c r="QWU2392" s="696"/>
      <c r="QWV2392" s="697"/>
      <c r="QWW2392" s="697"/>
      <c r="QWX2392" s="473"/>
      <c r="QWY2392" s="470"/>
      <c r="QWZ2392" s="470"/>
      <c r="QXA2392" s="470"/>
      <c r="QXB2392" s="677"/>
      <c r="QXC2392" s="470"/>
      <c r="QXD2392" s="467"/>
      <c r="QXE2392" s="559"/>
      <c r="QXF2392" s="467"/>
      <c r="QXG2392" s="467"/>
      <c r="QXH2392" s="467"/>
      <c r="QXI2392" s="467"/>
      <c r="QXJ2392" s="467"/>
      <c r="QXK2392" s="467"/>
      <c r="QXL2392" s="467"/>
      <c r="QXM2392" s="467"/>
      <c r="QXN2392" s="467"/>
      <c r="QXO2392" s="467"/>
      <c r="QXP2392" s="467"/>
      <c r="QXQ2392" s="467"/>
      <c r="QXR2392" s="467"/>
      <c r="QXS2392" s="467"/>
      <c r="QXT2392" s="467"/>
      <c r="QXU2392" s="467"/>
      <c r="QXV2392" s="467"/>
      <c r="QXW2392" s="467"/>
      <c r="QXX2392" s="467"/>
      <c r="QXY2392" s="467"/>
      <c r="QXZ2392" s="467"/>
      <c r="QYA2392" s="467"/>
      <c r="QYB2392" s="1055"/>
      <c r="QYC2392" s="695"/>
      <c r="QYD2392" s="696"/>
      <c r="QYE2392" s="696"/>
      <c r="QYF2392" s="697"/>
      <c r="QYG2392" s="697"/>
      <c r="QYH2392" s="473"/>
      <c r="QYI2392" s="470"/>
      <c r="QYJ2392" s="470"/>
      <c r="QYK2392" s="470"/>
      <c r="QYL2392" s="677"/>
      <c r="QYM2392" s="470"/>
      <c r="QYN2392" s="467"/>
      <c r="QYO2392" s="559"/>
      <c r="QYP2392" s="467"/>
      <c r="QYQ2392" s="467"/>
      <c r="QYR2392" s="467"/>
      <c r="QYS2392" s="467"/>
      <c r="QYT2392" s="467"/>
      <c r="QYU2392" s="467"/>
      <c r="QYV2392" s="467"/>
      <c r="QYW2392" s="467"/>
      <c r="QYX2392" s="467"/>
      <c r="QYY2392" s="467"/>
      <c r="QYZ2392" s="467"/>
      <c r="QZA2392" s="467"/>
      <c r="QZB2392" s="467"/>
      <c r="QZC2392" s="467"/>
      <c r="QZD2392" s="467"/>
      <c r="QZE2392" s="467"/>
      <c r="QZF2392" s="467"/>
      <c r="QZG2392" s="467"/>
      <c r="QZH2392" s="467"/>
      <c r="QZI2392" s="467"/>
      <c r="QZJ2392" s="467"/>
      <c r="QZK2392" s="467"/>
      <c r="QZL2392" s="1055"/>
      <c r="QZM2392" s="695"/>
      <c r="QZN2392" s="696"/>
      <c r="QZO2392" s="696"/>
      <c r="QZP2392" s="697"/>
      <c r="QZQ2392" s="697"/>
      <c r="QZR2392" s="473"/>
      <c r="QZS2392" s="470"/>
      <c r="QZT2392" s="470"/>
      <c r="QZU2392" s="470"/>
      <c r="QZV2392" s="677"/>
      <c r="QZW2392" s="470"/>
      <c r="QZX2392" s="467"/>
      <c r="QZY2392" s="559"/>
      <c r="QZZ2392" s="467"/>
      <c r="RAA2392" s="467"/>
      <c r="RAB2392" s="467"/>
      <c r="RAC2392" s="467"/>
      <c r="RAD2392" s="467"/>
      <c r="RAE2392" s="467"/>
      <c r="RAF2392" s="467"/>
      <c r="RAG2392" s="467"/>
      <c r="RAH2392" s="467"/>
      <c r="RAI2392" s="467"/>
      <c r="RAJ2392" s="467"/>
      <c r="RAK2392" s="467"/>
      <c r="RAL2392" s="467"/>
      <c r="RAM2392" s="467"/>
      <c r="RAN2392" s="467"/>
      <c r="RAO2392" s="467"/>
      <c r="RAP2392" s="467"/>
      <c r="RAQ2392" s="467"/>
      <c r="RAR2392" s="467"/>
      <c r="RAS2392" s="467"/>
      <c r="RAT2392" s="467"/>
      <c r="RAU2392" s="467"/>
      <c r="RAV2392" s="1055"/>
      <c r="RAW2392" s="695"/>
      <c r="RAX2392" s="696"/>
      <c r="RAY2392" s="696"/>
      <c r="RAZ2392" s="697"/>
      <c r="RBA2392" s="697"/>
      <c r="RBB2392" s="473"/>
      <c r="RBC2392" s="470"/>
      <c r="RBD2392" s="470"/>
      <c r="RBE2392" s="470"/>
      <c r="RBF2392" s="677"/>
      <c r="RBG2392" s="470"/>
      <c r="RBH2392" s="467"/>
      <c r="RBI2392" s="559"/>
      <c r="RBJ2392" s="467"/>
      <c r="RBK2392" s="467"/>
      <c r="RBL2392" s="467"/>
      <c r="RBM2392" s="467"/>
      <c r="RBN2392" s="467"/>
      <c r="RBO2392" s="467"/>
      <c r="RBP2392" s="467"/>
      <c r="RBQ2392" s="467"/>
      <c r="RBR2392" s="467"/>
      <c r="RBS2392" s="467"/>
      <c r="RBT2392" s="467"/>
      <c r="RBU2392" s="467"/>
      <c r="RBV2392" s="467"/>
      <c r="RBW2392" s="467"/>
      <c r="RBX2392" s="467"/>
      <c r="RBY2392" s="467"/>
      <c r="RBZ2392" s="467"/>
      <c r="RCA2392" s="467"/>
      <c r="RCB2392" s="467"/>
      <c r="RCC2392" s="467"/>
      <c r="RCD2392" s="467"/>
      <c r="RCE2392" s="467"/>
      <c r="RCF2392" s="1055"/>
      <c r="RCG2392" s="695"/>
      <c r="RCH2392" s="696"/>
      <c r="RCI2392" s="696"/>
      <c r="RCJ2392" s="697"/>
      <c r="RCK2392" s="697"/>
      <c r="RCL2392" s="473"/>
      <c r="RCM2392" s="470"/>
      <c r="RCN2392" s="470"/>
      <c r="RCO2392" s="470"/>
      <c r="RCP2392" s="677"/>
      <c r="RCQ2392" s="470"/>
      <c r="RCR2392" s="467"/>
      <c r="RCS2392" s="559"/>
      <c r="RCT2392" s="467"/>
      <c r="RCU2392" s="467"/>
      <c r="RCV2392" s="467"/>
      <c r="RCW2392" s="467"/>
      <c r="RCX2392" s="467"/>
      <c r="RCY2392" s="467"/>
      <c r="RCZ2392" s="467"/>
      <c r="RDA2392" s="467"/>
      <c r="RDB2392" s="467"/>
      <c r="RDC2392" s="467"/>
      <c r="RDD2392" s="467"/>
      <c r="RDE2392" s="467"/>
      <c r="RDF2392" s="467"/>
      <c r="RDG2392" s="467"/>
      <c r="RDH2392" s="467"/>
      <c r="RDI2392" s="467"/>
      <c r="RDJ2392" s="467"/>
      <c r="RDK2392" s="467"/>
      <c r="RDL2392" s="467"/>
      <c r="RDM2392" s="467"/>
      <c r="RDN2392" s="467"/>
      <c r="RDO2392" s="467"/>
      <c r="RDP2392" s="1055"/>
      <c r="RDQ2392" s="695"/>
      <c r="RDR2392" s="696"/>
      <c r="RDS2392" s="696"/>
      <c r="RDT2392" s="697"/>
      <c r="RDU2392" s="697"/>
      <c r="RDV2392" s="473"/>
      <c r="RDW2392" s="470"/>
      <c r="RDX2392" s="470"/>
      <c r="RDY2392" s="470"/>
      <c r="RDZ2392" s="677"/>
      <c r="REA2392" s="470"/>
      <c r="REB2392" s="467"/>
      <c r="REC2392" s="559"/>
      <c r="RED2392" s="467"/>
      <c r="REE2392" s="467"/>
      <c r="REF2392" s="467"/>
      <c r="REG2392" s="467"/>
      <c r="REH2392" s="467"/>
      <c r="REI2392" s="467"/>
      <c r="REJ2392" s="467"/>
      <c r="REK2392" s="467"/>
      <c r="REL2392" s="467"/>
      <c r="REM2392" s="467"/>
      <c r="REN2392" s="467"/>
      <c r="REO2392" s="467"/>
      <c r="REP2392" s="467"/>
      <c r="REQ2392" s="467"/>
      <c r="RER2392" s="467"/>
      <c r="RES2392" s="467"/>
      <c r="RET2392" s="467"/>
      <c r="REU2392" s="467"/>
      <c r="REV2392" s="467"/>
      <c r="REW2392" s="467"/>
      <c r="REX2392" s="467"/>
      <c r="REY2392" s="467"/>
      <c r="REZ2392" s="1055"/>
      <c r="RFA2392" s="695"/>
      <c r="RFB2392" s="696"/>
      <c r="RFC2392" s="696"/>
      <c r="RFD2392" s="697"/>
      <c r="RFE2392" s="697"/>
      <c r="RFF2392" s="473"/>
      <c r="RFG2392" s="470"/>
      <c r="RFH2392" s="470"/>
      <c r="RFI2392" s="470"/>
      <c r="RFJ2392" s="677"/>
      <c r="RFK2392" s="470"/>
      <c r="RFL2392" s="467"/>
      <c r="RFM2392" s="559"/>
      <c r="RFN2392" s="467"/>
      <c r="RFO2392" s="467"/>
      <c r="RFP2392" s="467"/>
      <c r="RFQ2392" s="467"/>
      <c r="RFR2392" s="467"/>
      <c r="RFS2392" s="467"/>
      <c r="RFT2392" s="467"/>
      <c r="RFU2392" s="467"/>
      <c r="RFV2392" s="467"/>
      <c r="RFW2392" s="467"/>
      <c r="RFX2392" s="467"/>
      <c r="RFY2392" s="467"/>
      <c r="RFZ2392" s="467"/>
      <c r="RGA2392" s="467"/>
      <c r="RGB2392" s="467"/>
      <c r="RGC2392" s="467"/>
      <c r="RGD2392" s="467"/>
      <c r="RGE2392" s="467"/>
      <c r="RGF2392" s="467"/>
      <c r="RGG2392" s="467"/>
      <c r="RGH2392" s="467"/>
      <c r="RGI2392" s="467"/>
      <c r="RGJ2392" s="1055"/>
      <c r="RGK2392" s="695"/>
      <c r="RGL2392" s="696"/>
      <c r="RGM2392" s="696"/>
      <c r="RGN2392" s="697"/>
      <c r="RGO2392" s="697"/>
      <c r="RGP2392" s="473"/>
      <c r="RGQ2392" s="470"/>
      <c r="RGR2392" s="470"/>
      <c r="RGS2392" s="470"/>
      <c r="RGT2392" s="677"/>
      <c r="RGU2392" s="470"/>
      <c r="RGV2392" s="467"/>
      <c r="RGW2392" s="559"/>
      <c r="RGX2392" s="467"/>
      <c r="RGY2392" s="467"/>
      <c r="RGZ2392" s="467"/>
      <c r="RHA2392" s="467"/>
      <c r="RHB2392" s="467"/>
      <c r="RHC2392" s="467"/>
      <c r="RHD2392" s="467"/>
      <c r="RHE2392" s="467"/>
      <c r="RHF2392" s="467"/>
      <c r="RHG2392" s="467"/>
      <c r="RHH2392" s="467"/>
      <c r="RHI2392" s="467"/>
      <c r="RHJ2392" s="467"/>
      <c r="RHK2392" s="467"/>
      <c r="RHL2392" s="467"/>
      <c r="RHM2392" s="467"/>
      <c r="RHN2392" s="467"/>
      <c r="RHO2392" s="467"/>
      <c r="RHP2392" s="467"/>
      <c r="RHQ2392" s="467"/>
      <c r="RHR2392" s="467"/>
      <c r="RHS2392" s="467"/>
      <c r="RHT2392" s="1055"/>
      <c r="RHU2392" s="695"/>
      <c r="RHV2392" s="696"/>
      <c r="RHW2392" s="696"/>
      <c r="RHX2392" s="697"/>
      <c r="RHY2392" s="697"/>
      <c r="RHZ2392" s="473"/>
      <c r="RIA2392" s="470"/>
      <c r="RIB2392" s="470"/>
      <c r="RIC2392" s="470"/>
      <c r="RID2392" s="677"/>
      <c r="RIE2392" s="470"/>
      <c r="RIF2392" s="467"/>
      <c r="RIG2392" s="559"/>
      <c r="RIH2392" s="467"/>
      <c r="RII2392" s="467"/>
      <c r="RIJ2392" s="467"/>
      <c r="RIK2392" s="467"/>
      <c r="RIL2392" s="467"/>
      <c r="RIM2392" s="467"/>
      <c r="RIN2392" s="467"/>
      <c r="RIO2392" s="467"/>
      <c r="RIP2392" s="467"/>
      <c r="RIQ2392" s="467"/>
      <c r="RIR2392" s="467"/>
      <c r="RIS2392" s="467"/>
      <c r="RIT2392" s="467"/>
      <c r="RIU2392" s="467"/>
      <c r="RIV2392" s="467"/>
      <c r="RIW2392" s="467"/>
      <c r="RIX2392" s="467"/>
      <c r="RIY2392" s="467"/>
      <c r="RIZ2392" s="467"/>
      <c r="RJA2392" s="467"/>
      <c r="RJB2392" s="467"/>
      <c r="RJC2392" s="467"/>
      <c r="RJD2392" s="1055"/>
      <c r="RJE2392" s="695"/>
      <c r="RJF2392" s="696"/>
      <c r="RJG2392" s="696"/>
      <c r="RJH2392" s="697"/>
      <c r="RJI2392" s="697"/>
      <c r="RJJ2392" s="473"/>
      <c r="RJK2392" s="470"/>
      <c r="RJL2392" s="470"/>
      <c r="RJM2392" s="470"/>
      <c r="RJN2392" s="677"/>
      <c r="RJO2392" s="470"/>
      <c r="RJP2392" s="467"/>
      <c r="RJQ2392" s="559"/>
      <c r="RJR2392" s="467"/>
      <c r="RJS2392" s="467"/>
      <c r="RJT2392" s="467"/>
      <c r="RJU2392" s="467"/>
      <c r="RJV2392" s="467"/>
      <c r="RJW2392" s="467"/>
      <c r="RJX2392" s="467"/>
      <c r="RJY2392" s="467"/>
      <c r="RJZ2392" s="467"/>
      <c r="RKA2392" s="467"/>
      <c r="RKB2392" s="467"/>
      <c r="RKC2392" s="467"/>
      <c r="RKD2392" s="467"/>
      <c r="RKE2392" s="467"/>
      <c r="RKF2392" s="467"/>
      <c r="RKG2392" s="467"/>
      <c r="RKH2392" s="467"/>
      <c r="RKI2392" s="467"/>
      <c r="RKJ2392" s="467"/>
      <c r="RKK2392" s="467"/>
      <c r="RKL2392" s="467"/>
      <c r="RKM2392" s="467"/>
      <c r="RKN2392" s="1055"/>
      <c r="RKO2392" s="695"/>
      <c r="RKP2392" s="696"/>
      <c r="RKQ2392" s="696"/>
      <c r="RKR2392" s="697"/>
      <c r="RKS2392" s="697"/>
      <c r="RKT2392" s="473"/>
      <c r="RKU2392" s="470"/>
      <c r="RKV2392" s="470"/>
      <c r="RKW2392" s="470"/>
      <c r="RKX2392" s="677"/>
      <c r="RKY2392" s="470"/>
      <c r="RKZ2392" s="467"/>
      <c r="RLA2392" s="559"/>
      <c r="RLB2392" s="467"/>
      <c r="RLC2392" s="467"/>
      <c r="RLD2392" s="467"/>
      <c r="RLE2392" s="467"/>
      <c r="RLF2392" s="467"/>
      <c r="RLG2392" s="467"/>
      <c r="RLH2392" s="467"/>
      <c r="RLI2392" s="467"/>
      <c r="RLJ2392" s="467"/>
      <c r="RLK2392" s="467"/>
      <c r="RLL2392" s="467"/>
      <c r="RLM2392" s="467"/>
      <c r="RLN2392" s="467"/>
      <c r="RLO2392" s="467"/>
      <c r="RLP2392" s="467"/>
      <c r="RLQ2392" s="467"/>
      <c r="RLR2392" s="467"/>
      <c r="RLS2392" s="467"/>
      <c r="RLT2392" s="467"/>
      <c r="RLU2392" s="467"/>
      <c r="RLV2392" s="467"/>
      <c r="RLW2392" s="467"/>
      <c r="RLX2392" s="1055"/>
      <c r="RLY2392" s="695"/>
      <c r="RLZ2392" s="696"/>
      <c r="RMA2392" s="696"/>
      <c r="RMB2392" s="697"/>
      <c r="RMC2392" s="697"/>
      <c r="RMD2392" s="473"/>
      <c r="RME2392" s="470"/>
      <c r="RMF2392" s="470"/>
      <c r="RMG2392" s="470"/>
      <c r="RMH2392" s="677"/>
      <c r="RMI2392" s="470"/>
      <c r="RMJ2392" s="467"/>
      <c r="RMK2392" s="559"/>
      <c r="RML2392" s="467"/>
      <c r="RMM2392" s="467"/>
      <c r="RMN2392" s="467"/>
      <c r="RMO2392" s="467"/>
      <c r="RMP2392" s="467"/>
      <c r="RMQ2392" s="467"/>
      <c r="RMR2392" s="467"/>
      <c r="RMS2392" s="467"/>
      <c r="RMT2392" s="467"/>
      <c r="RMU2392" s="467"/>
      <c r="RMV2392" s="467"/>
      <c r="RMW2392" s="467"/>
      <c r="RMX2392" s="467"/>
      <c r="RMY2392" s="467"/>
      <c r="RMZ2392" s="467"/>
      <c r="RNA2392" s="467"/>
      <c r="RNB2392" s="467"/>
      <c r="RNC2392" s="467"/>
      <c r="RND2392" s="467"/>
      <c r="RNE2392" s="467"/>
      <c r="RNF2392" s="467"/>
      <c r="RNG2392" s="467"/>
      <c r="RNH2392" s="1055"/>
      <c r="RNI2392" s="695"/>
      <c r="RNJ2392" s="696"/>
      <c r="RNK2392" s="696"/>
      <c r="RNL2392" s="697"/>
      <c r="RNM2392" s="697"/>
      <c r="RNN2392" s="473"/>
      <c r="RNO2392" s="470"/>
      <c r="RNP2392" s="470"/>
      <c r="RNQ2392" s="470"/>
      <c r="RNR2392" s="677"/>
      <c r="RNS2392" s="470"/>
      <c r="RNT2392" s="467"/>
      <c r="RNU2392" s="559"/>
      <c r="RNV2392" s="467"/>
      <c r="RNW2392" s="467"/>
      <c r="RNX2392" s="467"/>
      <c r="RNY2392" s="467"/>
      <c r="RNZ2392" s="467"/>
      <c r="ROA2392" s="467"/>
      <c r="ROB2392" s="467"/>
      <c r="ROC2392" s="467"/>
      <c r="ROD2392" s="467"/>
      <c r="ROE2392" s="467"/>
      <c r="ROF2392" s="467"/>
      <c r="ROG2392" s="467"/>
      <c r="ROH2392" s="467"/>
      <c r="ROI2392" s="467"/>
      <c r="ROJ2392" s="467"/>
      <c r="ROK2392" s="467"/>
      <c r="ROL2392" s="467"/>
      <c r="ROM2392" s="467"/>
      <c r="RON2392" s="467"/>
      <c r="ROO2392" s="467"/>
      <c r="ROP2392" s="467"/>
      <c r="ROQ2392" s="467"/>
      <c r="ROR2392" s="1055"/>
      <c r="ROS2392" s="695"/>
      <c r="ROT2392" s="696"/>
      <c r="ROU2392" s="696"/>
      <c r="ROV2392" s="697"/>
      <c r="ROW2392" s="697"/>
      <c r="ROX2392" s="473"/>
      <c r="ROY2392" s="470"/>
      <c r="ROZ2392" s="470"/>
      <c r="RPA2392" s="470"/>
      <c r="RPB2392" s="677"/>
      <c r="RPC2392" s="470"/>
      <c r="RPD2392" s="467"/>
      <c r="RPE2392" s="559"/>
      <c r="RPF2392" s="467"/>
      <c r="RPG2392" s="467"/>
      <c r="RPH2392" s="467"/>
      <c r="RPI2392" s="467"/>
      <c r="RPJ2392" s="467"/>
      <c r="RPK2392" s="467"/>
      <c r="RPL2392" s="467"/>
      <c r="RPM2392" s="467"/>
      <c r="RPN2392" s="467"/>
      <c r="RPO2392" s="467"/>
      <c r="RPP2392" s="467"/>
      <c r="RPQ2392" s="467"/>
      <c r="RPR2392" s="467"/>
      <c r="RPS2392" s="467"/>
      <c r="RPT2392" s="467"/>
      <c r="RPU2392" s="467"/>
      <c r="RPV2392" s="467"/>
      <c r="RPW2392" s="467"/>
      <c r="RPX2392" s="467"/>
      <c r="RPY2392" s="467"/>
      <c r="RPZ2392" s="467"/>
      <c r="RQA2392" s="467"/>
      <c r="RQB2392" s="1055"/>
      <c r="RQC2392" s="695"/>
      <c r="RQD2392" s="696"/>
      <c r="RQE2392" s="696"/>
      <c r="RQF2392" s="697"/>
      <c r="RQG2392" s="697"/>
      <c r="RQH2392" s="473"/>
      <c r="RQI2392" s="470"/>
      <c r="RQJ2392" s="470"/>
      <c r="RQK2392" s="470"/>
      <c r="RQL2392" s="677"/>
      <c r="RQM2392" s="470"/>
      <c r="RQN2392" s="467"/>
      <c r="RQO2392" s="559"/>
      <c r="RQP2392" s="467"/>
      <c r="RQQ2392" s="467"/>
      <c r="RQR2392" s="467"/>
      <c r="RQS2392" s="467"/>
      <c r="RQT2392" s="467"/>
      <c r="RQU2392" s="467"/>
      <c r="RQV2392" s="467"/>
      <c r="RQW2392" s="467"/>
      <c r="RQX2392" s="467"/>
      <c r="RQY2392" s="467"/>
      <c r="RQZ2392" s="467"/>
      <c r="RRA2392" s="467"/>
      <c r="RRB2392" s="467"/>
      <c r="RRC2392" s="467"/>
      <c r="RRD2392" s="467"/>
      <c r="RRE2392" s="467"/>
      <c r="RRF2392" s="467"/>
      <c r="RRG2392" s="467"/>
      <c r="RRH2392" s="467"/>
      <c r="RRI2392" s="467"/>
      <c r="RRJ2392" s="467"/>
      <c r="RRK2392" s="467"/>
      <c r="RRL2392" s="1055"/>
      <c r="RRM2392" s="695"/>
      <c r="RRN2392" s="696"/>
      <c r="RRO2392" s="696"/>
      <c r="RRP2392" s="697"/>
      <c r="RRQ2392" s="697"/>
      <c r="RRR2392" s="473"/>
      <c r="RRS2392" s="470"/>
      <c r="RRT2392" s="470"/>
      <c r="RRU2392" s="470"/>
      <c r="RRV2392" s="677"/>
      <c r="RRW2392" s="470"/>
      <c r="RRX2392" s="467"/>
      <c r="RRY2392" s="559"/>
      <c r="RRZ2392" s="467"/>
      <c r="RSA2392" s="467"/>
      <c r="RSB2392" s="467"/>
      <c r="RSC2392" s="467"/>
      <c r="RSD2392" s="467"/>
      <c r="RSE2392" s="467"/>
      <c r="RSF2392" s="467"/>
      <c r="RSG2392" s="467"/>
      <c r="RSH2392" s="467"/>
      <c r="RSI2392" s="467"/>
      <c r="RSJ2392" s="467"/>
      <c r="RSK2392" s="467"/>
      <c r="RSL2392" s="467"/>
      <c r="RSM2392" s="467"/>
      <c r="RSN2392" s="467"/>
      <c r="RSO2392" s="467"/>
      <c r="RSP2392" s="467"/>
      <c r="RSQ2392" s="467"/>
      <c r="RSR2392" s="467"/>
      <c r="RSS2392" s="467"/>
      <c r="RST2392" s="467"/>
      <c r="RSU2392" s="467"/>
      <c r="RSV2392" s="1055"/>
      <c r="RSW2392" s="695"/>
      <c r="RSX2392" s="696"/>
      <c r="RSY2392" s="696"/>
      <c r="RSZ2392" s="697"/>
      <c r="RTA2392" s="697"/>
      <c r="RTB2392" s="473"/>
      <c r="RTC2392" s="470"/>
      <c r="RTD2392" s="470"/>
      <c r="RTE2392" s="470"/>
      <c r="RTF2392" s="677"/>
      <c r="RTG2392" s="470"/>
      <c r="RTH2392" s="467"/>
      <c r="RTI2392" s="559"/>
      <c r="RTJ2392" s="467"/>
      <c r="RTK2392" s="467"/>
      <c r="RTL2392" s="467"/>
      <c r="RTM2392" s="467"/>
      <c r="RTN2392" s="467"/>
      <c r="RTO2392" s="467"/>
      <c r="RTP2392" s="467"/>
      <c r="RTQ2392" s="467"/>
      <c r="RTR2392" s="467"/>
      <c r="RTS2392" s="467"/>
      <c r="RTT2392" s="467"/>
      <c r="RTU2392" s="467"/>
      <c r="RTV2392" s="467"/>
      <c r="RTW2392" s="467"/>
      <c r="RTX2392" s="467"/>
      <c r="RTY2392" s="467"/>
      <c r="RTZ2392" s="467"/>
      <c r="RUA2392" s="467"/>
      <c r="RUB2392" s="467"/>
      <c r="RUC2392" s="467"/>
      <c r="RUD2392" s="467"/>
      <c r="RUE2392" s="467"/>
      <c r="RUF2392" s="1055"/>
      <c r="RUG2392" s="695"/>
      <c r="RUH2392" s="696"/>
      <c r="RUI2392" s="696"/>
      <c r="RUJ2392" s="697"/>
      <c r="RUK2392" s="697"/>
      <c r="RUL2392" s="473"/>
      <c r="RUM2392" s="470"/>
      <c r="RUN2392" s="470"/>
      <c r="RUO2392" s="470"/>
      <c r="RUP2392" s="677"/>
      <c r="RUQ2392" s="470"/>
      <c r="RUR2392" s="467"/>
      <c r="RUS2392" s="559"/>
      <c r="RUT2392" s="467"/>
      <c r="RUU2392" s="467"/>
      <c r="RUV2392" s="467"/>
      <c r="RUW2392" s="467"/>
      <c r="RUX2392" s="467"/>
      <c r="RUY2392" s="467"/>
      <c r="RUZ2392" s="467"/>
      <c r="RVA2392" s="467"/>
      <c r="RVB2392" s="467"/>
      <c r="RVC2392" s="467"/>
      <c r="RVD2392" s="467"/>
      <c r="RVE2392" s="467"/>
      <c r="RVF2392" s="467"/>
      <c r="RVG2392" s="467"/>
      <c r="RVH2392" s="467"/>
      <c r="RVI2392" s="467"/>
      <c r="RVJ2392" s="467"/>
      <c r="RVK2392" s="467"/>
      <c r="RVL2392" s="467"/>
      <c r="RVM2392" s="467"/>
      <c r="RVN2392" s="467"/>
      <c r="RVO2392" s="467"/>
      <c r="RVP2392" s="1055"/>
      <c r="RVQ2392" s="695"/>
      <c r="RVR2392" s="696"/>
      <c r="RVS2392" s="696"/>
      <c r="RVT2392" s="697"/>
      <c r="RVU2392" s="697"/>
      <c r="RVV2392" s="473"/>
      <c r="RVW2392" s="470"/>
      <c r="RVX2392" s="470"/>
      <c r="RVY2392" s="470"/>
      <c r="RVZ2392" s="677"/>
      <c r="RWA2392" s="470"/>
      <c r="RWB2392" s="467"/>
      <c r="RWC2392" s="559"/>
      <c r="RWD2392" s="467"/>
      <c r="RWE2392" s="467"/>
      <c r="RWF2392" s="467"/>
      <c r="RWG2392" s="467"/>
      <c r="RWH2392" s="467"/>
      <c r="RWI2392" s="467"/>
      <c r="RWJ2392" s="467"/>
      <c r="RWK2392" s="467"/>
      <c r="RWL2392" s="467"/>
      <c r="RWM2392" s="467"/>
      <c r="RWN2392" s="467"/>
      <c r="RWO2392" s="467"/>
      <c r="RWP2392" s="467"/>
      <c r="RWQ2392" s="467"/>
      <c r="RWR2392" s="467"/>
      <c r="RWS2392" s="467"/>
      <c r="RWT2392" s="467"/>
      <c r="RWU2392" s="467"/>
      <c r="RWV2392" s="467"/>
      <c r="RWW2392" s="467"/>
      <c r="RWX2392" s="467"/>
      <c r="RWY2392" s="467"/>
      <c r="RWZ2392" s="1055"/>
      <c r="RXA2392" s="695"/>
      <c r="RXB2392" s="696"/>
      <c r="RXC2392" s="696"/>
      <c r="RXD2392" s="697"/>
      <c r="RXE2392" s="697"/>
      <c r="RXF2392" s="473"/>
      <c r="RXG2392" s="470"/>
      <c r="RXH2392" s="470"/>
      <c r="RXI2392" s="470"/>
      <c r="RXJ2392" s="677"/>
      <c r="RXK2392" s="470"/>
      <c r="RXL2392" s="467"/>
      <c r="RXM2392" s="559"/>
      <c r="RXN2392" s="467"/>
      <c r="RXO2392" s="467"/>
      <c r="RXP2392" s="467"/>
      <c r="RXQ2392" s="467"/>
      <c r="RXR2392" s="467"/>
      <c r="RXS2392" s="467"/>
      <c r="RXT2392" s="467"/>
      <c r="RXU2392" s="467"/>
      <c r="RXV2392" s="467"/>
      <c r="RXW2392" s="467"/>
      <c r="RXX2392" s="467"/>
      <c r="RXY2392" s="467"/>
      <c r="RXZ2392" s="467"/>
      <c r="RYA2392" s="467"/>
      <c r="RYB2392" s="467"/>
      <c r="RYC2392" s="467"/>
      <c r="RYD2392" s="467"/>
      <c r="RYE2392" s="467"/>
      <c r="RYF2392" s="467"/>
      <c r="RYG2392" s="467"/>
      <c r="RYH2392" s="467"/>
      <c r="RYI2392" s="467"/>
      <c r="RYJ2392" s="1055"/>
      <c r="RYK2392" s="695"/>
      <c r="RYL2392" s="696"/>
      <c r="RYM2392" s="696"/>
      <c r="RYN2392" s="697"/>
      <c r="RYO2392" s="697"/>
      <c r="RYP2392" s="473"/>
      <c r="RYQ2392" s="470"/>
      <c r="RYR2392" s="470"/>
      <c r="RYS2392" s="470"/>
      <c r="RYT2392" s="677"/>
      <c r="RYU2392" s="470"/>
      <c r="RYV2392" s="467"/>
      <c r="RYW2392" s="559"/>
      <c r="RYX2392" s="467"/>
      <c r="RYY2392" s="467"/>
      <c r="RYZ2392" s="467"/>
      <c r="RZA2392" s="467"/>
      <c r="RZB2392" s="467"/>
      <c r="RZC2392" s="467"/>
      <c r="RZD2392" s="467"/>
      <c r="RZE2392" s="467"/>
      <c r="RZF2392" s="467"/>
      <c r="RZG2392" s="467"/>
      <c r="RZH2392" s="467"/>
      <c r="RZI2392" s="467"/>
      <c r="RZJ2392" s="467"/>
      <c r="RZK2392" s="467"/>
      <c r="RZL2392" s="467"/>
      <c r="RZM2392" s="467"/>
      <c r="RZN2392" s="467"/>
      <c r="RZO2392" s="467"/>
      <c r="RZP2392" s="467"/>
      <c r="RZQ2392" s="467"/>
      <c r="RZR2392" s="467"/>
      <c r="RZS2392" s="467"/>
      <c r="RZT2392" s="1055"/>
      <c r="RZU2392" s="695"/>
      <c r="RZV2392" s="696"/>
      <c r="RZW2392" s="696"/>
      <c r="RZX2392" s="697"/>
      <c r="RZY2392" s="697"/>
      <c r="RZZ2392" s="473"/>
      <c r="SAA2392" s="470"/>
      <c r="SAB2392" s="470"/>
      <c r="SAC2392" s="470"/>
      <c r="SAD2392" s="677"/>
      <c r="SAE2392" s="470"/>
      <c r="SAF2392" s="467"/>
      <c r="SAG2392" s="559"/>
      <c r="SAH2392" s="467"/>
      <c r="SAI2392" s="467"/>
      <c r="SAJ2392" s="467"/>
      <c r="SAK2392" s="467"/>
      <c r="SAL2392" s="467"/>
      <c r="SAM2392" s="467"/>
      <c r="SAN2392" s="467"/>
      <c r="SAO2392" s="467"/>
      <c r="SAP2392" s="467"/>
      <c r="SAQ2392" s="467"/>
      <c r="SAR2392" s="467"/>
      <c r="SAS2392" s="467"/>
      <c r="SAT2392" s="467"/>
      <c r="SAU2392" s="467"/>
      <c r="SAV2392" s="467"/>
      <c r="SAW2392" s="467"/>
      <c r="SAX2392" s="467"/>
      <c r="SAY2392" s="467"/>
      <c r="SAZ2392" s="467"/>
      <c r="SBA2392" s="467"/>
      <c r="SBB2392" s="467"/>
      <c r="SBC2392" s="467"/>
      <c r="SBD2392" s="1055"/>
      <c r="SBE2392" s="695"/>
      <c r="SBF2392" s="696"/>
      <c r="SBG2392" s="696"/>
      <c r="SBH2392" s="697"/>
      <c r="SBI2392" s="697"/>
      <c r="SBJ2392" s="473"/>
      <c r="SBK2392" s="470"/>
      <c r="SBL2392" s="470"/>
      <c r="SBM2392" s="470"/>
      <c r="SBN2392" s="677"/>
      <c r="SBO2392" s="470"/>
      <c r="SBP2392" s="467"/>
      <c r="SBQ2392" s="559"/>
      <c r="SBR2392" s="467"/>
      <c r="SBS2392" s="467"/>
      <c r="SBT2392" s="467"/>
      <c r="SBU2392" s="467"/>
      <c r="SBV2392" s="467"/>
      <c r="SBW2392" s="467"/>
      <c r="SBX2392" s="467"/>
      <c r="SBY2392" s="467"/>
      <c r="SBZ2392" s="467"/>
      <c r="SCA2392" s="467"/>
      <c r="SCB2392" s="467"/>
      <c r="SCC2392" s="467"/>
      <c r="SCD2392" s="467"/>
      <c r="SCE2392" s="467"/>
      <c r="SCF2392" s="467"/>
      <c r="SCG2392" s="467"/>
      <c r="SCH2392" s="467"/>
      <c r="SCI2392" s="467"/>
      <c r="SCJ2392" s="467"/>
      <c r="SCK2392" s="467"/>
      <c r="SCL2392" s="467"/>
      <c r="SCM2392" s="467"/>
      <c r="SCN2392" s="1055"/>
      <c r="SCO2392" s="695"/>
      <c r="SCP2392" s="696"/>
      <c r="SCQ2392" s="696"/>
      <c r="SCR2392" s="697"/>
      <c r="SCS2392" s="697"/>
      <c r="SCT2392" s="473"/>
      <c r="SCU2392" s="470"/>
      <c r="SCV2392" s="470"/>
      <c r="SCW2392" s="470"/>
      <c r="SCX2392" s="677"/>
      <c r="SCY2392" s="470"/>
      <c r="SCZ2392" s="467"/>
      <c r="SDA2392" s="559"/>
      <c r="SDB2392" s="467"/>
      <c r="SDC2392" s="467"/>
      <c r="SDD2392" s="467"/>
      <c r="SDE2392" s="467"/>
      <c r="SDF2392" s="467"/>
      <c r="SDG2392" s="467"/>
      <c r="SDH2392" s="467"/>
      <c r="SDI2392" s="467"/>
      <c r="SDJ2392" s="467"/>
      <c r="SDK2392" s="467"/>
      <c r="SDL2392" s="467"/>
      <c r="SDM2392" s="467"/>
      <c r="SDN2392" s="467"/>
      <c r="SDO2392" s="467"/>
      <c r="SDP2392" s="467"/>
      <c r="SDQ2392" s="467"/>
      <c r="SDR2392" s="467"/>
      <c r="SDS2392" s="467"/>
      <c r="SDT2392" s="467"/>
      <c r="SDU2392" s="467"/>
      <c r="SDV2392" s="467"/>
      <c r="SDW2392" s="467"/>
      <c r="SDX2392" s="1055"/>
      <c r="SDY2392" s="695"/>
      <c r="SDZ2392" s="696"/>
      <c r="SEA2392" s="696"/>
      <c r="SEB2392" s="697"/>
      <c r="SEC2392" s="697"/>
      <c r="SED2392" s="473"/>
      <c r="SEE2392" s="470"/>
      <c r="SEF2392" s="470"/>
      <c r="SEG2392" s="470"/>
      <c r="SEH2392" s="677"/>
      <c r="SEI2392" s="470"/>
      <c r="SEJ2392" s="467"/>
      <c r="SEK2392" s="559"/>
      <c r="SEL2392" s="467"/>
      <c r="SEM2392" s="467"/>
      <c r="SEN2392" s="467"/>
      <c r="SEO2392" s="467"/>
      <c r="SEP2392" s="467"/>
      <c r="SEQ2392" s="467"/>
      <c r="SER2392" s="467"/>
      <c r="SES2392" s="467"/>
      <c r="SET2392" s="467"/>
      <c r="SEU2392" s="467"/>
      <c r="SEV2392" s="467"/>
      <c r="SEW2392" s="467"/>
      <c r="SEX2392" s="467"/>
      <c r="SEY2392" s="467"/>
      <c r="SEZ2392" s="467"/>
      <c r="SFA2392" s="467"/>
      <c r="SFB2392" s="467"/>
      <c r="SFC2392" s="467"/>
      <c r="SFD2392" s="467"/>
      <c r="SFE2392" s="467"/>
      <c r="SFF2392" s="467"/>
      <c r="SFG2392" s="467"/>
      <c r="SFH2392" s="1055"/>
      <c r="SFI2392" s="695"/>
      <c r="SFJ2392" s="696"/>
      <c r="SFK2392" s="696"/>
      <c r="SFL2392" s="697"/>
      <c r="SFM2392" s="697"/>
      <c r="SFN2392" s="473"/>
      <c r="SFO2392" s="470"/>
      <c r="SFP2392" s="470"/>
      <c r="SFQ2392" s="470"/>
      <c r="SFR2392" s="677"/>
      <c r="SFS2392" s="470"/>
      <c r="SFT2392" s="467"/>
      <c r="SFU2392" s="559"/>
      <c r="SFV2392" s="467"/>
      <c r="SFW2392" s="467"/>
      <c r="SFX2392" s="467"/>
      <c r="SFY2392" s="467"/>
      <c r="SFZ2392" s="467"/>
      <c r="SGA2392" s="467"/>
      <c r="SGB2392" s="467"/>
      <c r="SGC2392" s="467"/>
      <c r="SGD2392" s="467"/>
      <c r="SGE2392" s="467"/>
      <c r="SGF2392" s="467"/>
      <c r="SGG2392" s="467"/>
      <c r="SGH2392" s="467"/>
      <c r="SGI2392" s="467"/>
      <c r="SGJ2392" s="467"/>
      <c r="SGK2392" s="467"/>
      <c r="SGL2392" s="467"/>
      <c r="SGM2392" s="467"/>
      <c r="SGN2392" s="467"/>
      <c r="SGO2392" s="467"/>
      <c r="SGP2392" s="467"/>
      <c r="SGQ2392" s="467"/>
      <c r="SGR2392" s="1055"/>
      <c r="SGS2392" s="695"/>
      <c r="SGT2392" s="696"/>
      <c r="SGU2392" s="696"/>
      <c r="SGV2392" s="697"/>
      <c r="SGW2392" s="697"/>
      <c r="SGX2392" s="473"/>
      <c r="SGY2392" s="470"/>
      <c r="SGZ2392" s="470"/>
      <c r="SHA2392" s="470"/>
      <c r="SHB2392" s="677"/>
      <c r="SHC2392" s="470"/>
      <c r="SHD2392" s="467"/>
      <c r="SHE2392" s="559"/>
      <c r="SHF2392" s="467"/>
      <c r="SHG2392" s="467"/>
      <c r="SHH2392" s="467"/>
      <c r="SHI2392" s="467"/>
      <c r="SHJ2392" s="467"/>
      <c r="SHK2392" s="467"/>
      <c r="SHL2392" s="467"/>
      <c r="SHM2392" s="467"/>
      <c r="SHN2392" s="467"/>
      <c r="SHO2392" s="467"/>
      <c r="SHP2392" s="467"/>
      <c r="SHQ2392" s="467"/>
      <c r="SHR2392" s="467"/>
      <c r="SHS2392" s="467"/>
      <c r="SHT2392" s="467"/>
      <c r="SHU2392" s="467"/>
      <c r="SHV2392" s="467"/>
      <c r="SHW2392" s="467"/>
      <c r="SHX2392" s="467"/>
      <c r="SHY2392" s="467"/>
      <c r="SHZ2392" s="467"/>
      <c r="SIA2392" s="467"/>
      <c r="SIB2392" s="1055"/>
      <c r="SIC2392" s="695"/>
      <c r="SID2392" s="696"/>
      <c r="SIE2392" s="696"/>
      <c r="SIF2392" s="697"/>
      <c r="SIG2392" s="697"/>
      <c r="SIH2392" s="473"/>
      <c r="SII2392" s="470"/>
      <c r="SIJ2392" s="470"/>
      <c r="SIK2392" s="470"/>
      <c r="SIL2392" s="677"/>
      <c r="SIM2392" s="470"/>
      <c r="SIN2392" s="467"/>
      <c r="SIO2392" s="559"/>
      <c r="SIP2392" s="467"/>
      <c r="SIQ2392" s="467"/>
      <c r="SIR2392" s="467"/>
      <c r="SIS2392" s="467"/>
      <c r="SIT2392" s="467"/>
      <c r="SIU2392" s="467"/>
      <c r="SIV2392" s="467"/>
      <c r="SIW2392" s="467"/>
      <c r="SIX2392" s="467"/>
      <c r="SIY2392" s="467"/>
      <c r="SIZ2392" s="467"/>
      <c r="SJA2392" s="467"/>
      <c r="SJB2392" s="467"/>
      <c r="SJC2392" s="467"/>
      <c r="SJD2392" s="467"/>
      <c r="SJE2392" s="467"/>
      <c r="SJF2392" s="467"/>
      <c r="SJG2392" s="467"/>
      <c r="SJH2392" s="467"/>
      <c r="SJI2392" s="467"/>
      <c r="SJJ2392" s="467"/>
      <c r="SJK2392" s="467"/>
      <c r="SJL2392" s="1055"/>
      <c r="SJM2392" s="695"/>
      <c r="SJN2392" s="696"/>
      <c r="SJO2392" s="696"/>
      <c r="SJP2392" s="697"/>
      <c r="SJQ2392" s="697"/>
      <c r="SJR2392" s="473"/>
      <c r="SJS2392" s="470"/>
      <c r="SJT2392" s="470"/>
      <c r="SJU2392" s="470"/>
      <c r="SJV2392" s="677"/>
      <c r="SJW2392" s="470"/>
      <c r="SJX2392" s="467"/>
      <c r="SJY2392" s="559"/>
      <c r="SJZ2392" s="467"/>
      <c r="SKA2392" s="467"/>
      <c r="SKB2392" s="467"/>
      <c r="SKC2392" s="467"/>
      <c r="SKD2392" s="467"/>
      <c r="SKE2392" s="467"/>
      <c r="SKF2392" s="467"/>
      <c r="SKG2392" s="467"/>
      <c r="SKH2392" s="467"/>
      <c r="SKI2392" s="467"/>
      <c r="SKJ2392" s="467"/>
      <c r="SKK2392" s="467"/>
      <c r="SKL2392" s="467"/>
      <c r="SKM2392" s="467"/>
      <c r="SKN2392" s="467"/>
      <c r="SKO2392" s="467"/>
      <c r="SKP2392" s="467"/>
      <c r="SKQ2392" s="467"/>
      <c r="SKR2392" s="467"/>
      <c r="SKS2392" s="467"/>
      <c r="SKT2392" s="467"/>
      <c r="SKU2392" s="467"/>
      <c r="SKV2392" s="1055"/>
      <c r="SKW2392" s="695"/>
      <c r="SKX2392" s="696"/>
      <c r="SKY2392" s="696"/>
      <c r="SKZ2392" s="697"/>
      <c r="SLA2392" s="697"/>
      <c r="SLB2392" s="473"/>
      <c r="SLC2392" s="470"/>
      <c r="SLD2392" s="470"/>
      <c r="SLE2392" s="470"/>
      <c r="SLF2392" s="677"/>
      <c r="SLG2392" s="470"/>
      <c r="SLH2392" s="467"/>
      <c r="SLI2392" s="559"/>
      <c r="SLJ2392" s="467"/>
      <c r="SLK2392" s="467"/>
      <c r="SLL2392" s="467"/>
      <c r="SLM2392" s="467"/>
      <c r="SLN2392" s="467"/>
      <c r="SLO2392" s="467"/>
      <c r="SLP2392" s="467"/>
      <c r="SLQ2392" s="467"/>
      <c r="SLR2392" s="467"/>
      <c r="SLS2392" s="467"/>
      <c r="SLT2392" s="467"/>
      <c r="SLU2392" s="467"/>
      <c r="SLV2392" s="467"/>
      <c r="SLW2392" s="467"/>
      <c r="SLX2392" s="467"/>
      <c r="SLY2392" s="467"/>
      <c r="SLZ2392" s="467"/>
      <c r="SMA2392" s="467"/>
      <c r="SMB2392" s="467"/>
      <c r="SMC2392" s="467"/>
      <c r="SMD2392" s="467"/>
      <c r="SME2392" s="467"/>
      <c r="SMF2392" s="1055"/>
      <c r="SMG2392" s="695"/>
      <c r="SMH2392" s="696"/>
      <c r="SMI2392" s="696"/>
      <c r="SMJ2392" s="697"/>
      <c r="SMK2392" s="697"/>
      <c r="SML2392" s="473"/>
      <c r="SMM2392" s="470"/>
      <c r="SMN2392" s="470"/>
      <c r="SMO2392" s="470"/>
      <c r="SMP2392" s="677"/>
      <c r="SMQ2392" s="470"/>
      <c r="SMR2392" s="467"/>
      <c r="SMS2392" s="559"/>
      <c r="SMT2392" s="467"/>
      <c r="SMU2392" s="467"/>
      <c r="SMV2392" s="467"/>
      <c r="SMW2392" s="467"/>
      <c r="SMX2392" s="467"/>
      <c r="SMY2392" s="467"/>
      <c r="SMZ2392" s="467"/>
      <c r="SNA2392" s="467"/>
      <c r="SNB2392" s="467"/>
      <c r="SNC2392" s="467"/>
      <c r="SND2392" s="467"/>
      <c r="SNE2392" s="467"/>
      <c r="SNF2392" s="467"/>
      <c r="SNG2392" s="467"/>
      <c r="SNH2392" s="467"/>
      <c r="SNI2392" s="467"/>
      <c r="SNJ2392" s="467"/>
      <c r="SNK2392" s="467"/>
      <c r="SNL2392" s="467"/>
      <c r="SNM2392" s="467"/>
      <c r="SNN2392" s="467"/>
      <c r="SNO2392" s="467"/>
      <c r="SNP2392" s="1055"/>
      <c r="SNQ2392" s="695"/>
      <c r="SNR2392" s="696"/>
      <c r="SNS2392" s="696"/>
      <c r="SNT2392" s="697"/>
      <c r="SNU2392" s="697"/>
      <c r="SNV2392" s="473"/>
      <c r="SNW2392" s="470"/>
      <c r="SNX2392" s="470"/>
      <c r="SNY2392" s="470"/>
      <c r="SNZ2392" s="677"/>
      <c r="SOA2392" s="470"/>
      <c r="SOB2392" s="467"/>
      <c r="SOC2392" s="559"/>
      <c r="SOD2392" s="467"/>
      <c r="SOE2392" s="467"/>
      <c r="SOF2392" s="467"/>
      <c r="SOG2392" s="467"/>
      <c r="SOH2392" s="467"/>
      <c r="SOI2392" s="467"/>
      <c r="SOJ2392" s="467"/>
      <c r="SOK2392" s="467"/>
      <c r="SOL2392" s="467"/>
      <c r="SOM2392" s="467"/>
      <c r="SON2392" s="467"/>
      <c r="SOO2392" s="467"/>
      <c r="SOP2392" s="467"/>
      <c r="SOQ2392" s="467"/>
      <c r="SOR2392" s="467"/>
      <c r="SOS2392" s="467"/>
      <c r="SOT2392" s="467"/>
      <c r="SOU2392" s="467"/>
      <c r="SOV2392" s="467"/>
      <c r="SOW2392" s="467"/>
      <c r="SOX2392" s="467"/>
      <c r="SOY2392" s="467"/>
      <c r="SOZ2392" s="1055"/>
      <c r="SPA2392" s="695"/>
      <c r="SPB2392" s="696"/>
      <c r="SPC2392" s="696"/>
      <c r="SPD2392" s="697"/>
      <c r="SPE2392" s="697"/>
      <c r="SPF2392" s="473"/>
      <c r="SPG2392" s="470"/>
      <c r="SPH2392" s="470"/>
      <c r="SPI2392" s="470"/>
      <c r="SPJ2392" s="677"/>
      <c r="SPK2392" s="470"/>
      <c r="SPL2392" s="467"/>
      <c r="SPM2392" s="559"/>
      <c r="SPN2392" s="467"/>
      <c r="SPO2392" s="467"/>
      <c r="SPP2392" s="467"/>
      <c r="SPQ2392" s="467"/>
      <c r="SPR2392" s="467"/>
      <c r="SPS2392" s="467"/>
      <c r="SPT2392" s="467"/>
      <c r="SPU2392" s="467"/>
      <c r="SPV2392" s="467"/>
      <c r="SPW2392" s="467"/>
      <c r="SPX2392" s="467"/>
      <c r="SPY2392" s="467"/>
      <c r="SPZ2392" s="467"/>
      <c r="SQA2392" s="467"/>
      <c r="SQB2392" s="467"/>
      <c r="SQC2392" s="467"/>
      <c r="SQD2392" s="467"/>
      <c r="SQE2392" s="467"/>
      <c r="SQF2392" s="467"/>
      <c r="SQG2392" s="467"/>
      <c r="SQH2392" s="467"/>
      <c r="SQI2392" s="467"/>
      <c r="SQJ2392" s="1055"/>
      <c r="SQK2392" s="695"/>
      <c r="SQL2392" s="696"/>
      <c r="SQM2392" s="696"/>
      <c r="SQN2392" s="697"/>
      <c r="SQO2392" s="697"/>
      <c r="SQP2392" s="473"/>
      <c r="SQQ2392" s="470"/>
      <c r="SQR2392" s="470"/>
      <c r="SQS2392" s="470"/>
      <c r="SQT2392" s="677"/>
      <c r="SQU2392" s="470"/>
      <c r="SQV2392" s="467"/>
      <c r="SQW2392" s="559"/>
      <c r="SQX2392" s="467"/>
      <c r="SQY2392" s="467"/>
      <c r="SQZ2392" s="467"/>
      <c r="SRA2392" s="467"/>
      <c r="SRB2392" s="467"/>
      <c r="SRC2392" s="467"/>
      <c r="SRD2392" s="467"/>
      <c r="SRE2392" s="467"/>
      <c r="SRF2392" s="467"/>
      <c r="SRG2392" s="467"/>
      <c r="SRH2392" s="467"/>
      <c r="SRI2392" s="467"/>
      <c r="SRJ2392" s="467"/>
      <c r="SRK2392" s="467"/>
      <c r="SRL2392" s="467"/>
      <c r="SRM2392" s="467"/>
      <c r="SRN2392" s="467"/>
      <c r="SRO2392" s="467"/>
      <c r="SRP2392" s="467"/>
      <c r="SRQ2392" s="467"/>
      <c r="SRR2392" s="467"/>
      <c r="SRS2392" s="467"/>
      <c r="SRT2392" s="1055"/>
      <c r="SRU2392" s="695"/>
      <c r="SRV2392" s="696"/>
      <c r="SRW2392" s="696"/>
      <c r="SRX2392" s="697"/>
      <c r="SRY2392" s="697"/>
      <c r="SRZ2392" s="473"/>
      <c r="SSA2392" s="470"/>
      <c r="SSB2392" s="470"/>
      <c r="SSC2392" s="470"/>
      <c r="SSD2392" s="677"/>
      <c r="SSE2392" s="470"/>
      <c r="SSF2392" s="467"/>
      <c r="SSG2392" s="559"/>
      <c r="SSH2392" s="467"/>
      <c r="SSI2392" s="467"/>
      <c r="SSJ2392" s="467"/>
      <c r="SSK2392" s="467"/>
      <c r="SSL2392" s="467"/>
      <c r="SSM2392" s="467"/>
      <c r="SSN2392" s="467"/>
      <c r="SSO2392" s="467"/>
      <c r="SSP2392" s="467"/>
      <c r="SSQ2392" s="467"/>
      <c r="SSR2392" s="467"/>
      <c r="SSS2392" s="467"/>
      <c r="SST2392" s="467"/>
      <c r="SSU2392" s="467"/>
      <c r="SSV2392" s="467"/>
      <c r="SSW2392" s="467"/>
      <c r="SSX2392" s="467"/>
      <c r="SSY2392" s="467"/>
      <c r="SSZ2392" s="467"/>
      <c r="STA2392" s="467"/>
      <c r="STB2392" s="467"/>
      <c r="STC2392" s="467"/>
      <c r="STD2392" s="1055"/>
      <c r="STE2392" s="695"/>
      <c r="STF2392" s="696"/>
      <c r="STG2392" s="696"/>
      <c r="STH2392" s="697"/>
      <c r="STI2392" s="697"/>
      <c r="STJ2392" s="473"/>
      <c r="STK2392" s="470"/>
      <c r="STL2392" s="470"/>
      <c r="STM2392" s="470"/>
      <c r="STN2392" s="677"/>
      <c r="STO2392" s="470"/>
      <c r="STP2392" s="467"/>
      <c r="STQ2392" s="559"/>
      <c r="STR2392" s="467"/>
      <c r="STS2392" s="467"/>
      <c r="STT2392" s="467"/>
      <c r="STU2392" s="467"/>
      <c r="STV2392" s="467"/>
      <c r="STW2392" s="467"/>
      <c r="STX2392" s="467"/>
      <c r="STY2392" s="467"/>
      <c r="STZ2392" s="467"/>
      <c r="SUA2392" s="467"/>
      <c r="SUB2392" s="467"/>
      <c r="SUC2392" s="467"/>
      <c r="SUD2392" s="467"/>
      <c r="SUE2392" s="467"/>
      <c r="SUF2392" s="467"/>
      <c r="SUG2392" s="467"/>
      <c r="SUH2392" s="467"/>
      <c r="SUI2392" s="467"/>
      <c r="SUJ2392" s="467"/>
      <c r="SUK2392" s="467"/>
      <c r="SUL2392" s="467"/>
      <c r="SUM2392" s="467"/>
      <c r="SUN2392" s="1055"/>
      <c r="SUO2392" s="695"/>
      <c r="SUP2392" s="696"/>
      <c r="SUQ2392" s="696"/>
      <c r="SUR2392" s="697"/>
      <c r="SUS2392" s="697"/>
      <c r="SUT2392" s="473"/>
      <c r="SUU2392" s="470"/>
      <c r="SUV2392" s="470"/>
      <c r="SUW2392" s="470"/>
      <c r="SUX2392" s="677"/>
      <c r="SUY2392" s="470"/>
      <c r="SUZ2392" s="467"/>
      <c r="SVA2392" s="559"/>
      <c r="SVB2392" s="467"/>
      <c r="SVC2392" s="467"/>
      <c r="SVD2392" s="467"/>
      <c r="SVE2392" s="467"/>
      <c r="SVF2392" s="467"/>
      <c r="SVG2392" s="467"/>
      <c r="SVH2392" s="467"/>
      <c r="SVI2392" s="467"/>
      <c r="SVJ2392" s="467"/>
      <c r="SVK2392" s="467"/>
      <c r="SVL2392" s="467"/>
      <c r="SVM2392" s="467"/>
      <c r="SVN2392" s="467"/>
      <c r="SVO2392" s="467"/>
      <c r="SVP2392" s="467"/>
      <c r="SVQ2392" s="467"/>
      <c r="SVR2392" s="467"/>
      <c r="SVS2392" s="467"/>
      <c r="SVT2392" s="467"/>
      <c r="SVU2392" s="467"/>
      <c r="SVV2392" s="467"/>
      <c r="SVW2392" s="467"/>
      <c r="SVX2392" s="1055"/>
      <c r="SVY2392" s="695"/>
      <c r="SVZ2392" s="696"/>
      <c r="SWA2392" s="696"/>
      <c r="SWB2392" s="697"/>
      <c r="SWC2392" s="697"/>
      <c r="SWD2392" s="473"/>
      <c r="SWE2392" s="470"/>
      <c r="SWF2392" s="470"/>
      <c r="SWG2392" s="470"/>
      <c r="SWH2392" s="677"/>
      <c r="SWI2392" s="470"/>
      <c r="SWJ2392" s="467"/>
      <c r="SWK2392" s="559"/>
      <c r="SWL2392" s="467"/>
      <c r="SWM2392" s="467"/>
      <c r="SWN2392" s="467"/>
      <c r="SWO2392" s="467"/>
      <c r="SWP2392" s="467"/>
      <c r="SWQ2392" s="467"/>
      <c r="SWR2392" s="467"/>
      <c r="SWS2392" s="467"/>
      <c r="SWT2392" s="467"/>
      <c r="SWU2392" s="467"/>
      <c r="SWV2392" s="467"/>
      <c r="SWW2392" s="467"/>
      <c r="SWX2392" s="467"/>
      <c r="SWY2392" s="467"/>
      <c r="SWZ2392" s="467"/>
      <c r="SXA2392" s="467"/>
      <c r="SXB2392" s="467"/>
      <c r="SXC2392" s="467"/>
      <c r="SXD2392" s="467"/>
      <c r="SXE2392" s="467"/>
      <c r="SXF2392" s="467"/>
      <c r="SXG2392" s="467"/>
      <c r="SXH2392" s="1055"/>
      <c r="SXI2392" s="695"/>
      <c r="SXJ2392" s="696"/>
      <c r="SXK2392" s="696"/>
      <c r="SXL2392" s="697"/>
      <c r="SXM2392" s="697"/>
      <c r="SXN2392" s="473"/>
      <c r="SXO2392" s="470"/>
      <c r="SXP2392" s="470"/>
      <c r="SXQ2392" s="470"/>
      <c r="SXR2392" s="677"/>
      <c r="SXS2392" s="470"/>
      <c r="SXT2392" s="467"/>
      <c r="SXU2392" s="559"/>
      <c r="SXV2392" s="467"/>
      <c r="SXW2392" s="467"/>
      <c r="SXX2392" s="467"/>
      <c r="SXY2392" s="467"/>
      <c r="SXZ2392" s="467"/>
      <c r="SYA2392" s="467"/>
      <c r="SYB2392" s="467"/>
      <c r="SYC2392" s="467"/>
      <c r="SYD2392" s="467"/>
      <c r="SYE2392" s="467"/>
      <c r="SYF2392" s="467"/>
      <c r="SYG2392" s="467"/>
      <c r="SYH2392" s="467"/>
      <c r="SYI2392" s="467"/>
      <c r="SYJ2392" s="467"/>
      <c r="SYK2392" s="467"/>
      <c r="SYL2392" s="467"/>
      <c r="SYM2392" s="467"/>
      <c r="SYN2392" s="467"/>
      <c r="SYO2392" s="467"/>
      <c r="SYP2392" s="467"/>
      <c r="SYQ2392" s="467"/>
      <c r="SYR2392" s="1055"/>
      <c r="SYS2392" s="695"/>
      <c r="SYT2392" s="696"/>
      <c r="SYU2392" s="696"/>
      <c r="SYV2392" s="697"/>
      <c r="SYW2392" s="697"/>
      <c r="SYX2392" s="473"/>
      <c r="SYY2392" s="470"/>
      <c r="SYZ2392" s="470"/>
      <c r="SZA2392" s="470"/>
      <c r="SZB2392" s="677"/>
      <c r="SZC2392" s="470"/>
      <c r="SZD2392" s="467"/>
      <c r="SZE2392" s="559"/>
      <c r="SZF2392" s="467"/>
      <c r="SZG2392" s="467"/>
      <c r="SZH2392" s="467"/>
      <c r="SZI2392" s="467"/>
      <c r="SZJ2392" s="467"/>
      <c r="SZK2392" s="467"/>
      <c r="SZL2392" s="467"/>
      <c r="SZM2392" s="467"/>
      <c r="SZN2392" s="467"/>
      <c r="SZO2392" s="467"/>
      <c r="SZP2392" s="467"/>
      <c r="SZQ2392" s="467"/>
      <c r="SZR2392" s="467"/>
      <c r="SZS2392" s="467"/>
      <c r="SZT2392" s="467"/>
      <c r="SZU2392" s="467"/>
      <c r="SZV2392" s="467"/>
      <c r="SZW2392" s="467"/>
      <c r="SZX2392" s="467"/>
      <c r="SZY2392" s="467"/>
      <c r="SZZ2392" s="467"/>
      <c r="TAA2392" s="467"/>
      <c r="TAB2392" s="1055"/>
      <c r="TAC2392" s="695"/>
      <c r="TAD2392" s="696"/>
      <c r="TAE2392" s="696"/>
      <c r="TAF2392" s="697"/>
      <c r="TAG2392" s="697"/>
      <c r="TAH2392" s="473"/>
      <c r="TAI2392" s="470"/>
      <c r="TAJ2392" s="470"/>
      <c r="TAK2392" s="470"/>
      <c r="TAL2392" s="677"/>
      <c r="TAM2392" s="470"/>
      <c r="TAN2392" s="467"/>
      <c r="TAO2392" s="559"/>
      <c r="TAP2392" s="467"/>
      <c r="TAQ2392" s="467"/>
      <c r="TAR2392" s="467"/>
      <c r="TAS2392" s="467"/>
      <c r="TAT2392" s="467"/>
      <c r="TAU2392" s="467"/>
      <c r="TAV2392" s="467"/>
      <c r="TAW2392" s="467"/>
      <c r="TAX2392" s="467"/>
      <c r="TAY2392" s="467"/>
      <c r="TAZ2392" s="467"/>
      <c r="TBA2392" s="467"/>
      <c r="TBB2392" s="467"/>
      <c r="TBC2392" s="467"/>
      <c r="TBD2392" s="467"/>
      <c r="TBE2392" s="467"/>
      <c r="TBF2392" s="467"/>
      <c r="TBG2392" s="467"/>
      <c r="TBH2392" s="467"/>
      <c r="TBI2392" s="467"/>
      <c r="TBJ2392" s="467"/>
      <c r="TBK2392" s="467"/>
      <c r="TBL2392" s="1055"/>
      <c r="TBM2392" s="695"/>
      <c r="TBN2392" s="696"/>
      <c r="TBO2392" s="696"/>
      <c r="TBP2392" s="697"/>
      <c r="TBQ2392" s="697"/>
      <c r="TBR2392" s="473"/>
      <c r="TBS2392" s="470"/>
      <c r="TBT2392" s="470"/>
      <c r="TBU2392" s="470"/>
      <c r="TBV2392" s="677"/>
      <c r="TBW2392" s="470"/>
      <c r="TBX2392" s="467"/>
      <c r="TBY2392" s="559"/>
      <c r="TBZ2392" s="467"/>
      <c r="TCA2392" s="467"/>
      <c r="TCB2392" s="467"/>
      <c r="TCC2392" s="467"/>
      <c r="TCD2392" s="467"/>
      <c r="TCE2392" s="467"/>
      <c r="TCF2392" s="467"/>
      <c r="TCG2392" s="467"/>
      <c r="TCH2392" s="467"/>
      <c r="TCI2392" s="467"/>
      <c r="TCJ2392" s="467"/>
      <c r="TCK2392" s="467"/>
      <c r="TCL2392" s="467"/>
      <c r="TCM2392" s="467"/>
      <c r="TCN2392" s="467"/>
      <c r="TCO2392" s="467"/>
      <c r="TCP2392" s="467"/>
      <c r="TCQ2392" s="467"/>
      <c r="TCR2392" s="467"/>
      <c r="TCS2392" s="467"/>
      <c r="TCT2392" s="467"/>
      <c r="TCU2392" s="467"/>
      <c r="TCV2392" s="1055"/>
      <c r="TCW2392" s="695"/>
      <c r="TCX2392" s="696"/>
      <c r="TCY2392" s="696"/>
      <c r="TCZ2392" s="697"/>
      <c r="TDA2392" s="697"/>
      <c r="TDB2392" s="473"/>
      <c r="TDC2392" s="470"/>
      <c r="TDD2392" s="470"/>
      <c r="TDE2392" s="470"/>
      <c r="TDF2392" s="677"/>
      <c r="TDG2392" s="470"/>
      <c r="TDH2392" s="467"/>
      <c r="TDI2392" s="559"/>
      <c r="TDJ2392" s="467"/>
      <c r="TDK2392" s="467"/>
      <c r="TDL2392" s="467"/>
      <c r="TDM2392" s="467"/>
      <c r="TDN2392" s="467"/>
      <c r="TDO2392" s="467"/>
      <c r="TDP2392" s="467"/>
      <c r="TDQ2392" s="467"/>
      <c r="TDR2392" s="467"/>
      <c r="TDS2392" s="467"/>
      <c r="TDT2392" s="467"/>
      <c r="TDU2392" s="467"/>
      <c r="TDV2392" s="467"/>
      <c r="TDW2392" s="467"/>
      <c r="TDX2392" s="467"/>
      <c r="TDY2392" s="467"/>
      <c r="TDZ2392" s="467"/>
      <c r="TEA2392" s="467"/>
      <c r="TEB2392" s="467"/>
      <c r="TEC2392" s="467"/>
      <c r="TED2392" s="467"/>
      <c r="TEE2392" s="467"/>
      <c r="TEF2392" s="1055"/>
      <c r="TEG2392" s="695"/>
      <c r="TEH2392" s="696"/>
      <c r="TEI2392" s="696"/>
      <c r="TEJ2392" s="697"/>
      <c r="TEK2392" s="697"/>
      <c r="TEL2392" s="473"/>
      <c r="TEM2392" s="470"/>
      <c r="TEN2392" s="470"/>
      <c r="TEO2392" s="470"/>
      <c r="TEP2392" s="677"/>
      <c r="TEQ2392" s="470"/>
      <c r="TER2392" s="467"/>
      <c r="TES2392" s="559"/>
      <c r="TET2392" s="467"/>
      <c r="TEU2392" s="467"/>
      <c r="TEV2392" s="467"/>
      <c r="TEW2392" s="467"/>
      <c r="TEX2392" s="467"/>
      <c r="TEY2392" s="467"/>
      <c r="TEZ2392" s="467"/>
      <c r="TFA2392" s="467"/>
      <c r="TFB2392" s="467"/>
      <c r="TFC2392" s="467"/>
      <c r="TFD2392" s="467"/>
      <c r="TFE2392" s="467"/>
      <c r="TFF2392" s="467"/>
      <c r="TFG2392" s="467"/>
      <c r="TFH2392" s="467"/>
      <c r="TFI2392" s="467"/>
      <c r="TFJ2392" s="467"/>
      <c r="TFK2392" s="467"/>
      <c r="TFL2392" s="467"/>
      <c r="TFM2392" s="467"/>
      <c r="TFN2392" s="467"/>
      <c r="TFO2392" s="467"/>
      <c r="TFP2392" s="1055"/>
      <c r="TFQ2392" s="695"/>
      <c r="TFR2392" s="696"/>
      <c r="TFS2392" s="696"/>
      <c r="TFT2392" s="697"/>
      <c r="TFU2392" s="697"/>
      <c r="TFV2392" s="473"/>
      <c r="TFW2392" s="470"/>
      <c r="TFX2392" s="470"/>
      <c r="TFY2392" s="470"/>
      <c r="TFZ2392" s="677"/>
      <c r="TGA2392" s="470"/>
      <c r="TGB2392" s="467"/>
      <c r="TGC2392" s="559"/>
      <c r="TGD2392" s="467"/>
      <c r="TGE2392" s="467"/>
      <c r="TGF2392" s="467"/>
      <c r="TGG2392" s="467"/>
      <c r="TGH2392" s="467"/>
      <c r="TGI2392" s="467"/>
      <c r="TGJ2392" s="467"/>
      <c r="TGK2392" s="467"/>
      <c r="TGL2392" s="467"/>
      <c r="TGM2392" s="467"/>
      <c r="TGN2392" s="467"/>
      <c r="TGO2392" s="467"/>
      <c r="TGP2392" s="467"/>
      <c r="TGQ2392" s="467"/>
      <c r="TGR2392" s="467"/>
      <c r="TGS2392" s="467"/>
      <c r="TGT2392" s="467"/>
      <c r="TGU2392" s="467"/>
      <c r="TGV2392" s="467"/>
      <c r="TGW2392" s="467"/>
      <c r="TGX2392" s="467"/>
      <c r="TGY2392" s="467"/>
      <c r="TGZ2392" s="1055"/>
      <c r="THA2392" s="695"/>
      <c r="THB2392" s="696"/>
      <c r="THC2392" s="696"/>
      <c r="THD2392" s="697"/>
      <c r="THE2392" s="697"/>
      <c r="THF2392" s="473"/>
      <c r="THG2392" s="470"/>
      <c r="THH2392" s="470"/>
      <c r="THI2392" s="470"/>
      <c r="THJ2392" s="677"/>
      <c r="THK2392" s="470"/>
      <c r="THL2392" s="467"/>
      <c r="THM2392" s="559"/>
      <c r="THN2392" s="467"/>
      <c r="THO2392" s="467"/>
      <c r="THP2392" s="467"/>
      <c r="THQ2392" s="467"/>
      <c r="THR2392" s="467"/>
      <c r="THS2392" s="467"/>
      <c r="THT2392" s="467"/>
      <c r="THU2392" s="467"/>
      <c r="THV2392" s="467"/>
      <c r="THW2392" s="467"/>
      <c r="THX2392" s="467"/>
      <c r="THY2392" s="467"/>
      <c r="THZ2392" s="467"/>
      <c r="TIA2392" s="467"/>
      <c r="TIB2392" s="467"/>
      <c r="TIC2392" s="467"/>
      <c r="TID2392" s="467"/>
      <c r="TIE2392" s="467"/>
      <c r="TIF2392" s="467"/>
      <c r="TIG2392" s="467"/>
      <c r="TIH2392" s="467"/>
      <c r="TII2392" s="467"/>
      <c r="TIJ2392" s="1055"/>
      <c r="TIK2392" s="695"/>
      <c r="TIL2392" s="696"/>
      <c r="TIM2392" s="696"/>
      <c r="TIN2392" s="697"/>
      <c r="TIO2392" s="697"/>
      <c r="TIP2392" s="473"/>
      <c r="TIQ2392" s="470"/>
      <c r="TIR2392" s="470"/>
      <c r="TIS2392" s="470"/>
      <c r="TIT2392" s="677"/>
      <c r="TIU2392" s="470"/>
      <c r="TIV2392" s="467"/>
      <c r="TIW2392" s="559"/>
      <c r="TIX2392" s="467"/>
      <c r="TIY2392" s="467"/>
      <c r="TIZ2392" s="467"/>
      <c r="TJA2392" s="467"/>
      <c r="TJB2392" s="467"/>
      <c r="TJC2392" s="467"/>
      <c r="TJD2392" s="467"/>
      <c r="TJE2392" s="467"/>
      <c r="TJF2392" s="467"/>
      <c r="TJG2392" s="467"/>
      <c r="TJH2392" s="467"/>
      <c r="TJI2392" s="467"/>
      <c r="TJJ2392" s="467"/>
      <c r="TJK2392" s="467"/>
      <c r="TJL2392" s="467"/>
      <c r="TJM2392" s="467"/>
      <c r="TJN2392" s="467"/>
      <c r="TJO2392" s="467"/>
      <c r="TJP2392" s="467"/>
      <c r="TJQ2392" s="467"/>
      <c r="TJR2392" s="467"/>
      <c r="TJS2392" s="467"/>
      <c r="TJT2392" s="1055"/>
      <c r="TJU2392" s="695"/>
      <c r="TJV2392" s="696"/>
      <c r="TJW2392" s="696"/>
      <c r="TJX2392" s="697"/>
      <c r="TJY2392" s="697"/>
      <c r="TJZ2392" s="473"/>
      <c r="TKA2392" s="470"/>
      <c r="TKB2392" s="470"/>
      <c r="TKC2392" s="470"/>
      <c r="TKD2392" s="677"/>
      <c r="TKE2392" s="470"/>
      <c r="TKF2392" s="467"/>
      <c r="TKG2392" s="559"/>
      <c r="TKH2392" s="467"/>
      <c r="TKI2392" s="467"/>
      <c r="TKJ2392" s="467"/>
      <c r="TKK2392" s="467"/>
      <c r="TKL2392" s="467"/>
      <c r="TKM2392" s="467"/>
      <c r="TKN2392" s="467"/>
      <c r="TKO2392" s="467"/>
      <c r="TKP2392" s="467"/>
      <c r="TKQ2392" s="467"/>
      <c r="TKR2392" s="467"/>
      <c r="TKS2392" s="467"/>
      <c r="TKT2392" s="467"/>
      <c r="TKU2392" s="467"/>
      <c r="TKV2392" s="467"/>
      <c r="TKW2392" s="467"/>
      <c r="TKX2392" s="467"/>
      <c r="TKY2392" s="467"/>
      <c r="TKZ2392" s="467"/>
      <c r="TLA2392" s="467"/>
      <c r="TLB2392" s="467"/>
      <c r="TLC2392" s="467"/>
      <c r="TLD2392" s="1055"/>
      <c r="TLE2392" s="695"/>
      <c r="TLF2392" s="696"/>
      <c r="TLG2392" s="696"/>
      <c r="TLH2392" s="697"/>
      <c r="TLI2392" s="697"/>
      <c r="TLJ2392" s="473"/>
      <c r="TLK2392" s="470"/>
      <c r="TLL2392" s="470"/>
      <c r="TLM2392" s="470"/>
      <c r="TLN2392" s="677"/>
      <c r="TLO2392" s="470"/>
      <c r="TLP2392" s="467"/>
      <c r="TLQ2392" s="559"/>
      <c r="TLR2392" s="467"/>
      <c r="TLS2392" s="467"/>
      <c r="TLT2392" s="467"/>
      <c r="TLU2392" s="467"/>
      <c r="TLV2392" s="467"/>
      <c r="TLW2392" s="467"/>
      <c r="TLX2392" s="467"/>
      <c r="TLY2392" s="467"/>
      <c r="TLZ2392" s="467"/>
      <c r="TMA2392" s="467"/>
      <c r="TMB2392" s="467"/>
      <c r="TMC2392" s="467"/>
      <c r="TMD2392" s="467"/>
      <c r="TME2392" s="467"/>
      <c r="TMF2392" s="467"/>
      <c r="TMG2392" s="467"/>
      <c r="TMH2392" s="467"/>
      <c r="TMI2392" s="467"/>
      <c r="TMJ2392" s="467"/>
      <c r="TMK2392" s="467"/>
      <c r="TML2392" s="467"/>
      <c r="TMM2392" s="467"/>
      <c r="TMN2392" s="1055"/>
      <c r="TMO2392" s="695"/>
      <c r="TMP2392" s="696"/>
      <c r="TMQ2392" s="696"/>
      <c r="TMR2392" s="697"/>
      <c r="TMS2392" s="697"/>
      <c r="TMT2392" s="473"/>
      <c r="TMU2392" s="470"/>
      <c r="TMV2392" s="470"/>
      <c r="TMW2392" s="470"/>
      <c r="TMX2392" s="677"/>
      <c r="TMY2392" s="470"/>
      <c r="TMZ2392" s="467"/>
      <c r="TNA2392" s="559"/>
      <c r="TNB2392" s="467"/>
      <c r="TNC2392" s="467"/>
      <c r="TND2392" s="467"/>
      <c r="TNE2392" s="467"/>
      <c r="TNF2392" s="467"/>
      <c r="TNG2392" s="467"/>
      <c r="TNH2392" s="467"/>
      <c r="TNI2392" s="467"/>
      <c r="TNJ2392" s="467"/>
      <c r="TNK2392" s="467"/>
      <c r="TNL2392" s="467"/>
      <c r="TNM2392" s="467"/>
      <c r="TNN2392" s="467"/>
      <c r="TNO2392" s="467"/>
      <c r="TNP2392" s="467"/>
      <c r="TNQ2392" s="467"/>
      <c r="TNR2392" s="467"/>
      <c r="TNS2392" s="467"/>
      <c r="TNT2392" s="467"/>
      <c r="TNU2392" s="467"/>
      <c r="TNV2392" s="467"/>
      <c r="TNW2392" s="467"/>
      <c r="TNX2392" s="1055"/>
      <c r="TNY2392" s="695"/>
      <c r="TNZ2392" s="696"/>
      <c r="TOA2392" s="696"/>
      <c r="TOB2392" s="697"/>
      <c r="TOC2392" s="697"/>
      <c r="TOD2392" s="473"/>
      <c r="TOE2392" s="470"/>
      <c r="TOF2392" s="470"/>
      <c r="TOG2392" s="470"/>
      <c r="TOH2392" s="677"/>
      <c r="TOI2392" s="470"/>
      <c r="TOJ2392" s="467"/>
      <c r="TOK2392" s="559"/>
      <c r="TOL2392" s="467"/>
      <c r="TOM2392" s="467"/>
      <c r="TON2392" s="467"/>
      <c r="TOO2392" s="467"/>
      <c r="TOP2392" s="467"/>
      <c r="TOQ2392" s="467"/>
      <c r="TOR2392" s="467"/>
      <c r="TOS2392" s="467"/>
      <c r="TOT2392" s="467"/>
      <c r="TOU2392" s="467"/>
      <c r="TOV2392" s="467"/>
      <c r="TOW2392" s="467"/>
      <c r="TOX2392" s="467"/>
      <c r="TOY2392" s="467"/>
      <c r="TOZ2392" s="467"/>
      <c r="TPA2392" s="467"/>
      <c r="TPB2392" s="467"/>
      <c r="TPC2392" s="467"/>
      <c r="TPD2392" s="467"/>
      <c r="TPE2392" s="467"/>
      <c r="TPF2392" s="467"/>
      <c r="TPG2392" s="467"/>
      <c r="TPH2392" s="1055"/>
      <c r="TPI2392" s="695"/>
      <c r="TPJ2392" s="696"/>
      <c r="TPK2392" s="696"/>
      <c r="TPL2392" s="697"/>
      <c r="TPM2392" s="697"/>
      <c r="TPN2392" s="473"/>
      <c r="TPO2392" s="470"/>
      <c r="TPP2392" s="470"/>
      <c r="TPQ2392" s="470"/>
      <c r="TPR2392" s="677"/>
      <c r="TPS2392" s="470"/>
      <c r="TPT2392" s="467"/>
      <c r="TPU2392" s="559"/>
      <c r="TPV2392" s="467"/>
      <c r="TPW2392" s="467"/>
      <c r="TPX2392" s="467"/>
      <c r="TPY2392" s="467"/>
      <c r="TPZ2392" s="467"/>
      <c r="TQA2392" s="467"/>
      <c r="TQB2392" s="467"/>
      <c r="TQC2392" s="467"/>
      <c r="TQD2392" s="467"/>
      <c r="TQE2392" s="467"/>
      <c r="TQF2392" s="467"/>
      <c r="TQG2392" s="467"/>
      <c r="TQH2392" s="467"/>
      <c r="TQI2392" s="467"/>
      <c r="TQJ2392" s="467"/>
      <c r="TQK2392" s="467"/>
      <c r="TQL2392" s="467"/>
      <c r="TQM2392" s="467"/>
      <c r="TQN2392" s="467"/>
      <c r="TQO2392" s="467"/>
      <c r="TQP2392" s="467"/>
      <c r="TQQ2392" s="467"/>
      <c r="TQR2392" s="1055"/>
      <c r="TQS2392" s="695"/>
      <c r="TQT2392" s="696"/>
      <c r="TQU2392" s="696"/>
      <c r="TQV2392" s="697"/>
      <c r="TQW2392" s="697"/>
      <c r="TQX2392" s="473"/>
      <c r="TQY2392" s="470"/>
      <c r="TQZ2392" s="470"/>
      <c r="TRA2392" s="470"/>
      <c r="TRB2392" s="677"/>
      <c r="TRC2392" s="470"/>
      <c r="TRD2392" s="467"/>
      <c r="TRE2392" s="559"/>
      <c r="TRF2392" s="467"/>
      <c r="TRG2392" s="467"/>
      <c r="TRH2392" s="467"/>
      <c r="TRI2392" s="467"/>
      <c r="TRJ2392" s="467"/>
      <c r="TRK2392" s="467"/>
      <c r="TRL2392" s="467"/>
      <c r="TRM2392" s="467"/>
      <c r="TRN2392" s="467"/>
      <c r="TRO2392" s="467"/>
      <c r="TRP2392" s="467"/>
      <c r="TRQ2392" s="467"/>
      <c r="TRR2392" s="467"/>
      <c r="TRS2392" s="467"/>
      <c r="TRT2392" s="467"/>
      <c r="TRU2392" s="467"/>
      <c r="TRV2392" s="467"/>
      <c r="TRW2392" s="467"/>
      <c r="TRX2392" s="467"/>
      <c r="TRY2392" s="467"/>
      <c r="TRZ2392" s="467"/>
      <c r="TSA2392" s="467"/>
      <c r="TSB2392" s="1055"/>
      <c r="TSC2392" s="695"/>
      <c r="TSD2392" s="696"/>
      <c r="TSE2392" s="696"/>
      <c r="TSF2392" s="697"/>
      <c r="TSG2392" s="697"/>
      <c r="TSH2392" s="473"/>
      <c r="TSI2392" s="470"/>
      <c r="TSJ2392" s="470"/>
      <c r="TSK2392" s="470"/>
      <c r="TSL2392" s="677"/>
      <c r="TSM2392" s="470"/>
      <c r="TSN2392" s="467"/>
      <c r="TSO2392" s="559"/>
      <c r="TSP2392" s="467"/>
      <c r="TSQ2392" s="467"/>
      <c r="TSR2392" s="467"/>
      <c r="TSS2392" s="467"/>
      <c r="TST2392" s="467"/>
      <c r="TSU2392" s="467"/>
      <c r="TSV2392" s="467"/>
      <c r="TSW2392" s="467"/>
      <c r="TSX2392" s="467"/>
      <c r="TSY2392" s="467"/>
      <c r="TSZ2392" s="467"/>
      <c r="TTA2392" s="467"/>
      <c r="TTB2392" s="467"/>
      <c r="TTC2392" s="467"/>
      <c r="TTD2392" s="467"/>
      <c r="TTE2392" s="467"/>
      <c r="TTF2392" s="467"/>
      <c r="TTG2392" s="467"/>
      <c r="TTH2392" s="467"/>
      <c r="TTI2392" s="467"/>
      <c r="TTJ2392" s="467"/>
      <c r="TTK2392" s="467"/>
      <c r="TTL2392" s="1055"/>
      <c r="TTM2392" s="695"/>
      <c r="TTN2392" s="696"/>
      <c r="TTO2392" s="696"/>
      <c r="TTP2392" s="697"/>
      <c r="TTQ2392" s="697"/>
      <c r="TTR2392" s="473"/>
      <c r="TTS2392" s="470"/>
      <c r="TTT2392" s="470"/>
      <c r="TTU2392" s="470"/>
      <c r="TTV2392" s="677"/>
      <c r="TTW2392" s="470"/>
      <c r="TTX2392" s="467"/>
      <c r="TTY2392" s="559"/>
      <c r="TTZ2392" s="467"/>
      <c r="TUA2392" s="467"/>
      <c r="TUB2392" s="467"/>
      <c r="TUC2392" s="467"/>
      <c r="TUD2392" s="467"/>
      <c r="TUE2392" s="467"/>
      <c r="TUF2392" s="467"/>
      <c r="TUG2392" s="467"/>
      <c r="TUH2392" s="467"/>
      <c r="TUI2392" s="467"/>
      <c r="TUJ2392" s="467"/>
      <c r="TUK2392" s="467"/>
      <c r="TUL2392" s="467"/>
      <c r="TUM2392" s="467"/>
      <c r="TUN2392" s="467"/>
      <c r="TUO2392" s="467"/>
      <c r="TUP2392" s="467"/>
      <c r="TUQ2392" s="467"/>
      <c r="TUR2392" s="467"/>
      <c r="TUS2392" s="467"/>
      <c r="TUT2392" s="467"/>
      <c r="TUU2392" s="467"/>
      <c r="TUV2392" s="1055"/>
      <c r="TUW2392" s="695"/>
      <c r="TUX2392" s="696"/>
      <c r="TUY2392" s="696"/>
      <c r="TUZ2392" s="697"/>
      <c r="TVA2392" s="697"/>
      <c r="TVB2392" s="473"/>
      <c r="TVC2392" s="470"/>
      <c r="TVD2392" s="470"/>
      <c r="TVE2392" s="470"/>
      <c r="TVF2392" s="677"/>
      <c r="TVG2392" s="470"/>
      <c r="TVH2392" s="467"/>
      <c r="TVI2392" s="559"/>
      <c r="TVJ2392" s="467"/>
      <c r="TVK2392" s="467"/>
      <c r="TVL2392" s="467"/>
      <c r="TVM2392" s="467"/>
      <c r="TVN2392" s="467"/>
      <c r="TVO2392" s="467"/>
      <c r="TVP2392" s="467"/>
      <c r="TVQ2392" s="467"/>
      <c r="TVR2392" s="467"/>
      <c r="TVS2392" s="467"/>
      <c r="TVT2392" s="467"/>
      <c r="TVU2392" s="467"/>
      <c r="TVV2392" s="467"/>
      <c r="TVW2392" s="467"/>
      <c r="TVX2392" s="467"/>
      <c r="TVY2392" s="467"/>
      <c r="TVZ2392" s="467"/>
      <c r="TWA2392" s="467"/>
      <c r="TWB2392" s="467"/>
      <c r="TWC2392" s="467"/>
      <c r="TWD2392" s="467"/>
      <c r="TWE2392" s="467"/>
      <c r="TWF2392" s="1055"/>
      <c r="TWG2392" s="695"/>
      <c r="TWH2392" s="696"/>
      <c r="TWI2392" s="696"/>
      <c r="TWJ2392" s="697"/>
      <c r="TWK2392" s="697"/>
      <c r="TWL2392" s="473"/>
      <c r="TWM2392" s="470"/>
      <c r="TWN2392" s="470"/>
      <c r="TWO2392" s="470"/>
      <c r="TWP2392" s="677"/>
      <c r="TWQ2392" s="470"/>
      <c r="TWR2392" s="467"/>
      <c r="TWS2392" s="559"/>
      <c r="TWT2392" s="467"/>
      <c r="TWU2392" s="467"/>
      <c r="TWV2392" s="467"/>
      <c r="TWW2392" s="467"/>
      <c r="TWX2392" s="467"/>
      <c r="TWY2392" s="467"/>
      <c r="TWZ2392" s="467"/>
      <c r="TXA2392" s="467"/>
      <c r="TXB2392" s="467"/>
      <c r="TXC2392" s="467"/>
      <c r="TXD2392" s="467"/>
      <c r="TXE2392" s="467"/>
      <c r="TXF2392" s="467"/>
      <c r="TXG2392" s="467"/>
      <c r="TXH2392" s="467"/>
      <c r="TXI2392" s="467"/>
      <c r="TXJ2392" s="467"/>
      <c r="TXK2392" s="467"/>
      <c r="TXL2392" s="467"/>
      <c r="TXM2392" s="467"/>
      <c r="TXN2392" s="467"/>
      <c r="TXO2392" s="467"/>
      <c r="TXP2392" s="1055"/>
      <c r="TXQ2392" s="695"/>
      <c r="TXR2392" s="696"/>
      <c r="TXS2392" s="696"/>
      <c r="TXT2392" s="697"/>
      <c r="TXU2392" s="697"/>
      <c r="TXV2392" s="473"/>
      <c r="TXW2392" s="470"/>
      <c r="TXX2392" s="470"/>
      <c r="TXY2392" s="470"/>
      <c r="TXZ2392" s="677"/>
      <c r="TYA2392" s="470"/>
      <c r="TYB2392" s="467"/>
      <c r="TYC2392" s="559"/>
      <c r="TYD2392" s="467"/>
      <c r="TYE2392" s="467"/>
      <c r="TYF2392" s="467"/>
      <c r="TYG2392" s="467"/>
      <c r="TYH2392" s="467"/>
      <c r="TYI2392" s="467"/>
      <c r="TYJ2392" s="467"/>
      <c r="TYK2392" s="467"/>
      <c r="TYL2392" s="467"/>
      <c r="TYM2392" s="467"/>
      <c r="TYN2392" s="467"/>
      <c r="TYO2392" s="467"/>
      <c r="TYP2392" s="467"/>
      <c r="TYQ2392" s="467"/>
      <c r="TYR2392" s="467"/>
      <c r="TYS2392" s="467"/>
      <c r="TYT2392" s="467"/>
      <c r="TYU2392" s="467"/>
      <c r="TYV2392" s="467"/>
      <c r="TYW2392" s="467"/>
      <c r="TYX2392" s="467"/>
      <c r="TYY2392" s="467"/>
      <c r="TYZ2392" s="1055"/>
      <c r="TZA2392" s="695"/>
      <c r="TZB2392" s="696"/>
      <c r="TZC2392" s="696"/>
      <c r="TZD2392" s="697"/>
      <c r="TZE2392" s="697"/>
      <c r="TZF2392" s="473"/>
      <c r="TZG2392" s="470"/>
      <c r="TZH2392" s="470"/>
      <c r="TZI2392" s="470"/>
      <c r="TZJ2392" s="677"/>
      <c r="TZK2392" s="470"/>
      <c r="TZL2392" s="467"/>
      <c r="TZM2392" s="559"/>
      <c r="TZN2392" s="467"/>
      <c r="TZO2392" s="467"/>
      <c r="TZP2392" s="467"/>
      <c r="TZQ2392" s="467"/>
      <c r="TZR2392" s="467"/>
      <c r="TZS2392" s="467"/>
      <c r="TZT2392" s="467"/>
      <c r="TZU2392" s="467"/>
      <c r="TZV2392" s="467"/>
      <c r="TZW2392" s="467"/>
      <c r="TZX2392" s="467"/>
      <c r="TZY2392" s="467"/>
      <c r="TZZ2392" s="467"/>
      <c r="UAA2392" s="467"/>
      <c r="UAB2392" s="467"/>
      <c r="UAC2392" s="467"/>
      <c r="UAD2392" s="467"/>
      <c r="UAE2392" s="467"/>
      <c r="UAF2392" s="467"/>
      <c r="UAG2392" s="467"/>
      <c r="UAH2392" s="467"/>
      <c r="UAI2392" s="467"/>
      <c r="UAJ2392" s="1055"/>
      <c r="UAK2392" s="695"/>
      <c r="UAL2392" s="696"/>
      <c r="UAM2392" s="696"/>
      <c r="UAN2392" s="697"/>
      <c r="UAO2392" s="697"/>
      <c r="UAP2392" s="473"/>
      <c r="UAQ2392" s="470"/>
      <c r="UAR2392" s="470"/>
      <c r="UAS2392" s="470"/>
      <c r="UAT2392" s="677"/>
      <c r="UAU2392" s="470"/>
      <c r="UAV2392" s="467"/>
      <c r="UAW2392" s="559"/>
      <c r="UAX2392" s="467"/>
      <c r="UAY2392" s="467"/>
      <c r="UAZ2392" s="467"/>
      <c r="UBA2392" s="467"/>
      <c r="UBB2392" s="467"/>
      <c r="UBC2392" s="467"/>
      <c r="UBD2392" s="467"/>
      <c r="UBE2392" s="467"/>
      <c r="UBF2392" s="467"/>
      <c r="UBG2392" s="467"/>
      <c r="UBH2392" s="467"/>
      <c r="UBI2392" s="467"/>
      <c r="UBJ2392" s="467"/>
      <c r="UBK2392" s="467"/>
      <c r="UBL2392" s="467"/>
      <c r="UBM2392" s="467"/>
      <c r="UBN2392" s="467"/>
      <c r="UBO2392" s="467"/>
      <c r="UBP2392" s="467"/>
      <c r="UBQ2392" s="467"/>
      <c r="UBR2392" s="467"/>
      <c r="UBS2392" s="467"/>
      <c r="UBT2392" s="1055"/>
      <c r="UBU2392" s="695"/>
      <c r="UBV2392" s="696"/>
      <c r="UBW2392" s="696"/>
      <c r="UBX2392" s="697"/>
      <c r="UBY2392" s="697"/>
      <c r="UBZ2392" s="473"/>
      <c r="UCA2392" s="470"/>
      <c r="UCB2392" s="470"/>
      <c r="UCC2392" s="470"/>
      <c r="UCD2392" s="677"/>
      <c r="UCE2392" s="470"/>
      <c r="UCF2392" s="467"/>
      <c r="UCG2392" s="559"/>
      <c r="UCH2392" s="467"/>
      <c r="UCI2392" s="467"/>
      <c r="UCJ2392" s="467"/>
      <c r="UCK2392" s="467"/>
      <c r="UCL2392" s="467"/>
      <c r="UCM2392" s="467"/>
      <c r="UCN2392" s="467"/>
      <c r="UCO2392" s="467"/>
      <c r="UCP2392" s="467"/>
      <c r="UCQ2392" s="467"/>
      <c r="UCR2392" s="467"/>
      <c r="UCS2392" s="467"/>
      <c r="UCT2392" s="467"/>
      <c r="UCU2392" s="467"/>
      <c r="UCV2392" s="467"/>
      <c r="UCW2392" s="467"/>
      <c r="UCX2392" s="467"/>
      <c r="UCY2392" s="467"/>
      <c r="UCZ2392" s="467"/>
      <c r="UDA2392" s="467"/>
      <c r="UDB2392" s="467"/>
      <c r="UDC2392" s="467"/>
      <c r="UDD2392" s="1055"/>
      <c r="UDE2392" s="695"/>
      <c r="UDF2392" s="696"/>
      <c r="UDG2392" s="696"/>
      <c r="UDH2392" s="697"/>
      <c r="UDI2392" s="697"/>
      <c r="UDJ2392" s="473"/>
      <c r="UDK2392" s="470"/>
      <c r="UDL2392" s="470"/>
      <c r="UDM2392" s="470"/>
      <c r="UDN2392" s="677"/>
      <c r="UDO2392" s="470"/>
      <c r="UDP2392" s="467"/>
      <c r="UDQ2392" s="559"/>
      <c r="UDR2392" s="467"/>
      <c r="UDS2392" s="467"/>
      <c r="UDT2392" s="467"/>
      <c r="UDU2392" s="467"/>
      <c r="UDV2392" s="467"/>
      <c r="UDW2392" s="467"/>
      <c r="UDX2392" s="467"/>
      <c r="UDY2392" s="467"/>
      <c r="UDZ2392" s="467"/>
      <c r="UEA2392" s="467"/>
      <c r="UEB2392" s="467"/>
      <c r="UEC2392" s="467"/>
      <c r="UED2392" s="467"/>
      <c r="UEE2392" s="467"/>
      <c r="UEF2392" s="467"/>
      <c r="UEG2392" s="467"/>
      <c r="UEH2392" s="467"/>
      <c r="UEI2392" s="467"/>
      <c r="UEJ2392" s="467"/>
      <c r="UEK2392" s="467"/>
      <c r="UEL2392" s="467"/>
      <c r="UEM2392" s="467"/>
      <c r="UEN2392" s="1055"/>
      <c r="UEO2392" s="695"/>
      <c r="UEP2392" s="696"/>
      <c r="UEQ2392" s="696"/>
      <c r="UER2392" s="697"/>
      <c r="UES2392" s="697"/>
      <c r="UET2392" s="473"/>
      <c r="UEU2392" s="470"/>
      <c r="UEV2392" s="470"/>
      <c r="UEW2392" s="470"/>
      <c r="UEX2392" s="677"/>
      <c r="UEY2392" s="470"/>
      <c r="UEZ2392" s="467"/>
      <c r="UFA2392" s="559"/>
      <c r="UFB2392" s="467"/>
      <c r="UFC2392" s="467"/>
      <c r="UFD2392" s="467"/>
      <c r="UFE2392" s="467"/>
      <c r="UFF2392" s="467"/>
      <c r="UFG2392" s="467"/>
      <c r="UFH2392" s="467"/>
      <c r="UFI2392" s="467"/>
      <c r="UFJ2392" s="467"/>
      <c r="UFK2392" s="467"/>
      <c r="UFL2392" s="467"/>
      <c r="UFM2392" s="467"/>
      <c r="UFN2392" s="467"/>
      <c r="UFO2392" s="467"/>
      <c r="UFP2392" s="467"/>
      <c r="UFQ2392" s="467"/>
      <c r="UFR2392" s="467"/>
      <c r="UFS2392" s="467"/>
      <c r="UFT2392" s="467"/>
      <c r="UFU2392" s="467"/>
      <c r="UFV2392" s="467"/>
      <c r="UFW2392" s="467"/>
      <c r="UFX2392" s="1055"/>
      <c r="UFY2392" s="695"/>
      <c r="UFZ2392" s="696"/>
      <c r="UGA2392" s="696"/>
      <c r="UGB2392" s="697"/>
      <c r="UGC2392" s="697"/>
      <c r="UGD2392" s="473"/>
      <c r="UGE2392" s="470"/>
      <c r="UGF2392" s="470"/>
      <c r="UGG2392" s="470"/>
      <c r="UGH2392" s="677"/>
      <c r="UGI2392" s="470"/>
      <c r="UGJ2392" s="467"/>
      <c r="UGK2392" s="559"/>
      <c r="UGL2392" s="467"/>
      <c r="UGM2392" s="467"/>
      <c r="UGN2392" s="467"/>
      <c r="UGO2392" s="467"/>
      <c r="UGP2392" s="467"/>
      <c r="UGQ2392" s="467"/>
      <c r="UGR2392" s="467"/>
      <c r="UGS2392" s="467"/>
      <c r="UGT2392" s="467"/>
      <c r="UGU2392" s="467"/>
      <c r="UGV2392" s="467"/>
      <c r="UGW2392" s="467"/>
      <c r="UGX2392" s="467"/>
      <c r="UGY2392" s="467"/>
      <c r="UGZ2392" s="467"/>
      <c r="UHA2392" s="467"/>
      <c r="UHB2392" s="467"/>
      <c r="UHC2392" s="467"/>
      <c r="UHD2392" s="467"/>
      <c r="UHE2392" s="467"/>
      <c r="UHF2392" s="467"/>
      <c r="UHG2392" s="467"/>
      <c r="UHH2392" s="1055"/>
      <c r="UHI2392" s="695"/>
      <c r="UHJ2392" s="696"/>
      <c r="UHK2392" s="696"/>
      <c r="UHL2392" s="697"/>
      <c r="UHM2392" s="697"/>
      <c r="UHN2392" s="473"/>
      <c r="UHO2392" s="470"/>
      <c r="UHP2392" s="470"/>
      <c r="UHQ2392" s="470"/>
      <c r="UHR2392" s="677"/>
      <c r="UHS2392" s="470"/>
      <c r="UHT2392" s="467"/>
      <c r="UHU2392" s="559"/>
      <c r="UHV2392" s="467"/>
      <c r="UHW2392" s="467"/>
      <c r="UHX2392" s="467"/>
      <c r="UHY2392" s="467"/>
      <c r="UHZ2392" s="467"/>
      <c r="UIA2392" s="467"/>
      <c r="UIB2392" s="467"/>
      <c r="UIC2392" s="467"/>
      <c r="UID2392" s="467"/>
      <c r="UIE2392" s="467"/>
      <c r="UIF2392" s="467"/>
      <c r="UIG2392" s="467"/>
      <c r="UIH2392" s="467"/>
      <c r="UII2392" s="467"/>
      <c r="UIJ2392" s="467"/>
      <c r="UIK2392" s="467"/>
      <c r="UIL2392" s="467"/>
      <c r="UIM2392" s="467"/>
      <c r="UIN2392" s="467"/>
      <c r="UIO2392" s="467"/>
      <c r="UIP2392" s="467"/>
      <c r="UIQ2392" s="467"/>
      <c r="UIR2392" s="1055"/>
      <c r="UIS2392" s="695"/>
      <c r="UIT2392" s="696"/>
      <c r="UIU2392" s="696"/>
      <c r="UIV2392" s="697"/>
      <c r="UIW2392" s="697"/>
      <c r="UIX2392" s="473"/>
      <c r="UIY2392" s="470"/>
      <c r="UIZ2392" s="470"/>
      <c r="UJA2392" s="470"/>
      <c r="UJB2392" s="677"/>
      <c r="UJC2392" s="470"/>
      <c r="UJD2392" s="467"/>
      <c r="UJE2392" s="559"/>
      <c r="UJF2392" s="467"/>
      <c r="UJG2392" s="467"/>
      <c r="UJH2392" s="467"/>
      <c r="UJI2392" s="467"/>
      <c r="UJJ2392" s="467"/>
      <c r="UJK2392" s="467"/>
      <c r="UJL2392" s="467"/>
      <c r="UJM2392" s="467"/>
      <c r="UJN2392" s="467"/>
      <c r="UJO2392" s="467"/>
      <c r="UJP2392" s="467"/>
      <c r="UJQ2392" s="467"/>
      <c r="UJR2392" s="467"/>
      <c r="UJS2392" s="467"/>
      <c r="UJT2392" s="467"/>
      <c r="UJU2392" s="467"/>
      <c r="UJV2392" s="467"/>
      <c r="UJW2392" s="467"/>
      <c r="UJX2392" s="467"/>
      <c r="UJY2392" s="467"/>
      <c r="UJZ2392" s="467"/>
      <c r="UKA2392" s="467"/>
      <c r="UKB2392" s="1055"/>
      <c r="UKC2392" s="695"/>
      <c r="UKD2392" s="696"/>
      <c r="UKE2392" s="696"/>
      <c r="UKF2392" s="697"/>
      <c r="UKG2392" s="697"/>
      <c r="UKH2392" s="473"/>
      <c r="UKI2392" s="470"/>
      <c r="UKJ2392" s="470"/>
      <c r="UKK2392" s="470"/>
      <c r="UKL2392" s="677"/>
      <c r="UKM2392" s="470"/>
      <c r="UKN2392" s="467"/>
      <c r="UKO2392" s="559"/>
      <c r="UKP2392" s="467"/>
      <c r="UKQ2392" s="467"/>
      <c r="UKR2392" s="467"/>
      <c r="UKS2392" s="467"/>
      <c r="UKT2392" s="467"/>
      <c r="UKU2392" s="467"/>
      <c r="UKV2392" s="467"/>
      <c r="UKW2392" s="467"/>
      <c r="UKX2392" s="467"/>
      <c r="UKY2392" s="467"/>
      <c r="UKZ2392" s="467"/>
      <c r="ULA2392" s="467"/>
      <c r="ULB2392" s="467"/>
      <c r="ULC2392" s="467"/>
      <c r="ULD2392" s="467"/>
      <c r="ULE2392" s="467"/>
      <c r="ULF2392" s="467"/>
      <c r="ULG2392" s="467"/>
      <c r="ULH2392" s="467"/>
      <c r="ULI2392" s="467"/>
      <c r="ULJ2392" s="467"/>
      <c r="ULK2392" s="467"/>
      <c r="ULL2392" s="1055"/>
      <c r="ULM2392" s="695"/>
      <c r="ULN2392" s="696"/>
      <c r="ULO2392" s="696"/>
      <c r="ULP2392" s="697"/>
      <c r="ULQ2392" s="697"/>
      <c r="ULR2392" s="473"/>
      <c r="ULS2392" s="470"/>
      <c r="ULT2392" s="470"/>
      <c r="ULU2392" s="470"/>
      <c r="ULV2392" s="677"/>
      <c r="ULW2392" s="470"/>
      <c r="ULX2392" s="467"/>
      <c r="ULY2392" s="559"/>
      <c r="ULZ2392" s="467"/>
      <c r="UMA2392" s="467"/>
      <c r="UMB2392" s="467"/>
      <c r="UMC2392" s="467"/>
      <c r="UMD2392" s="467"/>
      <c r="UME2392" s="467"/>
      <c r="UMF2392" s="467"/>
      <c r="UMG2392" s="467"/>
      <c r="UMH2392" s="467"/>
      <c r="UMI2392" s="467"/>
      <c r="UMJ2392" s="467"/>
      <c r="UMK2392" s="467"/>
      <c r="UML2392" s="467"/>
      <c r="UMM2392" s="467"/>
      <c r="UMN2392" s="467"/>
      <c r="UMO2392" s="467"/>
      <c r="UMP2392" s="467"/>
      <c r="UMQ2392" s="467"/>
      <c r="UMR2392" s="467"/>
      <c r="UMS2392" s="467"/>
      <c r="UMT2392" s="467"/>
      <c r="UMU2392" s="467"/>
      <c r="UMV2392" s="1055"/>
      <c r="UMW2392" s="695"/>
      <c r="UMX2392" s="696"/>
      <c r="UMY2392" s="696"/>
      <c r="UMZ2392" s="697"/>
      <c r="UNA2392" s="697"/>
      <c r="UNB2392" s="473"/>
      <c r="UNC2392" s="470"/>
      <c r="UND2392" s="470"/>
      <c r="UNE2392" s="470"/>
      <c r="UNF2392" s="677"/>
      <c r="UNG2392" s="470"/>
      <c r="UNH2392" s="467"/>
      <c r="UNI2392" s="559"/>
      <c r="UNJ2392" s="467"/>
      <c r="UNK2392" s="467"/>
      <c r="UNL2392" s="467"/>
      <c r="UNM2392" s="467"/>
      <c r="UNN2392" s="467"/>
      <c r="UNO2392" s="467"/>
      <c r="UNP2392" s="467"/>
      <c r="UNQ2392" s="467"/>
      <c r="UNR2392" s="467"/>
      <c r="UNS2392" s="467"/>
      <c r="UNT2392" s="467"/>
      <c r="UNU2392" s="467"/>
      <c r="UNV2392" s="467"/>
      <c r="UNW2392" s="467"/>
      <c r="UNX2392" s="467"/>
      <c r="UNY2392" s="467"/>
      <c r="UNZ2392" s="467"/>
      <c r="UOA2392" s="467"/>
      <c r="UOB2392" s="467"/>
      <c r="UOC2392" s="467"/>
      <c r="UOD2392" s="467"/>
      <c r="UOE2392" s="467"/>
      <c r="UOF2392" s="1055"/>
      <c r="UOG2392" s="695"/>
      <c r="UOH2392" s="696"/>
      <c r="UOI2392" s="696"/>
      <c r="UOJ2392" s="697"/>
      <c r="UOK2392" s="697"/>
      <c r="UOL2392" s="473"/>
      <c r="UOM2392" s="470"/>
      <c r="UON2392" s="470"/>
      <c r="UOO2392" s="470"/>
      <c r="UOP2392" s="677"/>
      <c r="UOQ2392" s="470"/>
      <c r="UOR2392" s="467"/>
      <c r="UOS2392" s="559"/>
      <c r="UOT2392" s="467"/>
      <c r="UOU2392" s="467"/>
      <c r="UOV2392" s="467"/>
      <c r="UOW2392" s="467"/>
      <c r="UOX2392" s="467"/>
      <c r="UOY2392" s="467"/>
      <c r="UOZ2392" s="467"/>
      <c r="UPA2392" s="467"/>
      <c r="UPB2392" s="467"/>
      <c r="UPC2392" s="467"/>
      <c r="UPD2392" s="467"/>
      <c r="UPE2392" s="467"/>
      <c r="UPF2392" s="467"/>
      <c r="UPG2392" s="467"/>
      <c r="UPH2392" s="467"/>
      <c r="UPI2392" s="467"/>
      <c r="UPJ2392" s="467"/>
      <c r="UPK2392" s="467"/>
      <c r="UPL2392" s="467"/>
      <c r="UPM2392" s="467"/>
      <c r="UPN2392" s="467"/>
      <c r="UPO2392" s="467"/>
      <c r="UPP2392" s="1055"/>
      <c r="UPQ2392" s="695"/>
      <c r="UPR2392" s="696"/>
      <c r="UPS2392" s="696"/>
      <c r="UPT2392" s="697"/>
      <c r="UPU2392" s="697"/>
      <c r="UPV2392" s="473"/>
      <c r="UPW2392" s="470"/>
      <c r="UPX2392" s="470"/>
      <c r="UPY2392" s="470"/>
      <c r="UPZ2392" s="677"/>
      <c r="UQA2392" s="470"/>
      <c r="UQB2392" s="467"/>
      <c r="UQC2392" s="559"/>
      <c r="UQD2392" s="467"/>
      <c r="UQE2392" s="467"/>
      <c r="UQF2392" s="467"/>
      <c r="UQG2392" s="467"/>
      <c r="UQH2392" s="467"/>
      <c r="UQI2392" s="467"/>
      <c r="UQJ2392" s="467"/>
      <c r="UQK2392" s="467"/>
      <c r="UQL2392" s="467"/>
      <c r="UQM2392" s="467"/>
      <c r="UQN2392" s="467"/>
      <c r="UQO2392" s="467"/>
      <c r="UQP2392" s="467"/>
      <c r="UQQ2392" s="467"/>
      <c r="UQR2392" s="467"/>
      <c r="UQS2392" s="467"/>
      <c r="UQT2392" s="467"/>
      <c r="UQU2392" s="467"/>
      <c r="UQV2392" s="467"/>
      <c r="UQW2392" s="467"/>
      <c r="UQX2392" s="467"/>
      <c r="UQY2392" s="467"/>
      <c r="UQZ2392" s="1055"/>
      <c r="URA2392" s="695"/>
      <c r="URB2392" s="696"/>
      <c r="URC2392" s="696"/>
      <c r="URD2392" s="697"/>
      <c r="URE2392" s="697"/>
      <c r="URF2392" s="473"/>
      <c r="URG2392" s="470"/>
      <c r="URH2392" s="470"/>
      <c r="URI2392" s="470"/>
      <c r="URJ2392" s="677"/>
      <c r="URK2392" s="470"/>
      <c r="URL2392" s="467"/>
      <c r="URM2392" s="559"/>
      <c r="URN2392" s="467"/>
      <c r="URO2392" s="467"/>
      <c r="URP2392" s="467"/>
      <c r="URQ2392" s="467"/>
      <c r="URR2392" s="467"/>
      <c r="URS2392" s="467"/>
      <c r="URT2392" s="467"/>
      <c r="URU2392" s="467"/>
      <c r="URV2392" s="467"/>
      <c r="URW2392" s="467"/>
      <c r="URX2392" s="467"/>
      <c r="URY2392" s="467"/>
      <c r="URZ2392" s="467"/>
      <c r="USA2392" s="467"/>
      <c r="USB2392" s="467"/>
      <c r="USC2392" s="467"/>
      <c r="USD2392" s="467"/>
      <c r="USE2392" s="467"/>
      <c r="USF2392" s="467"/>
      <c r="USG2392" s="467"/>
      <c r="USH2392" s="467"/>
      <c r="USI2392" s="467"/>
      <c r="USJ2392" s="1055"/>
      <c r="USK2392" s="695"/>
      <c r="USL2392" s="696"/>
      <c r="USM2392" s="696"/>
      <c r="USN2392" s="697"/>
      <c r="USO2392" s="697"/>
      <c r="USP2392" s="473"/>
      <c r="USQ2392" s="470"/>
      <c r="USR2392" s="470"/>
      <c r="USS2392" s="470"/>
      <c r="UST2392" s="677"/>
      <c r="USU2392" s="470"/>
      <c r="USV2392" s="467"/>
      <c r="USW2392" s="559"/>
      <c r="USX2392" s="467"/>
      <c r="USY2392" s="467"/>
      <c r="USZ2392" s="467"/>
      <c r="UTA2392" s="467"/>
      <c r="UTB2392" s="467"/>
      <c r="UTC2392" s="467"/>
      <c r="UTD2392" s="467"/>
      <c r="UTE2392" s="467"/>
      <c r="UTF2392" s="467"/>
      <c r="UTG2392" s="467"/>
      <c r="UTH2392" s="467"/>
      <c r="UTI2392" s="467"/>
      <c r="UTJ2392" s="467"/>
      <c r="UTK2392" s="467"/>
      <c r="UTL2392" s="467"/>
      <c r="UTM2392" s="467"/>
      <c r="UTN2392" s="467"/>
      <c r="UTO2392" s="467"/>
      <c r="UTP2392" s="467"/>
      <c r="UTQ2392" s="467"/>
      <c r="UTR2392" s="467"/>
      <c r="UTS2392" s="467"/>
      <c r="UTT2392" s="1055"/>
      <c r="UTU2392" s="695"/>
      <c r="UTV2392" s="696"/>
      <c r="UTW2392" s="696"/>
      <c r="UTX2392" s="697"/>
      <c r="UTY2392" s="697"/>
      <c r="UTZ2392" s="473"/>
      <c r="UUA2392" s="470"/>
      <c r="UUB2392" s="470"/>
      <c r="UUC2392" s="470"/>
      <c r="UUD2392" s="677"/>
      <c r="UUE2392" s="470"/>
      <c r="UUF2392" s="467"/>
      <c r="UUG2392" s="559"/>
      <c r="UUH2392" s="467"/>
      <c r="UUI2392" s="467"/>
      <c r="UUJ2392" s="467"/>
      <c r="UUK2392" s="467"/>
      <c r="UUL2392" s="467"/>
      <c r="UUM2392" s="467"/>
      <c r="UUN2392" s="467"/>
      <c r="UUO2392" s="467"/>
      <c r="UUP2392" s="467"/>
      <c r="UUQ2392" s="467"/>
      <c r="UUR2392" s="467"/>
      <c r="UUS2392" s="467"/>
      <c r="UUT2392" s="467"/>
      <c r="UUU2392" s="467"/>
      <c r="UUV2392" s="467"/>
      <c r="UUW2392" s="467"/>
      <c r="UUX2392" s="467"/>
      <c r="UUY2392" s="467"/>
      <c r="UUZ2392" s="467"/>
      <c r="UVA2392" s="467"/>
      <c r="UVB2392" s="467"/>
      <c r="UVC2392" s="467"/>
      <c r="UVD2392" s="1055"/>
      <c r="UVE2392" s="695"/>
      <c r="UVF2392" s="696"/>
      <c r="UVG2392" s="696"/>
      <c r="UVH2392" s="697"/>
      <c r="UVI2392" s="697"/>
      <c r="UVJ2392" s="473"/>
      <c r="UVK2392" s="470"/>
      <c r="UVL2392" s="470"/>
      <c r="UVM2392" s="470"/>
      <c r="UVN2392" s="677"/>
      <c r="UVO2392" s="470"/>
      <c r="UVP2392" s="467"/>
      <c r="UVQ2392" s="559"/>
      <c r="UVR2392" s="467"/>
      <c r="UVS2392" s="467"/>
      <c r="UVT2392" s="467"/>
      <c r="UVU2392" s="467"/>
      <c r="UVV2392" s="467"/>
      <c r="UVW2392" s="467"/>
      <c r="UVX2392" s="467"/>
      <c r="UVY2392" s="467"/>
      <c r="UVZ2392" s="467"/>
      <c r="UWA2392" s="467"/>
      <c r="UWB2392" s="467"/>
      <c r="UWC2392" s="467"/>
      <c r="UWD2392" s="467"/>
      <c r="UWE2392" s="467"/>
      <c r="UWF2392" s="467"/>
      <c r="UWG2392" s="467"/>
      <c r="UWH2392" s="467"/>
      <c r="UWI2392" s="467"/>
      <c r="UWJ2392" s="467"/>
      <c r="UWK2392" s="467"/>
      <c r="UWL2392" s="467"/>
      <c r="UWM2392" s="467"/>
      <c r="UWN2392" s="1055"/>
      <c r="UWO2392" s="695"/>
      <c r="UWP2392" s="696"/>
      <c r="UWQ2392" s="696"/>
      <c r="UWR2392" s="697"/>
      <c r="UWS2392" s="697"/>
      <c r="UWT2392" s="473"/>
      <c r="UWU2392" s="470"/>
      <c r="UWV2392" s="470"/>
      <c r="UWW2392" s="470"/>
      <c r="UWX2392" s="677"/>
      <c r="UWY2392" s="470"/>
      <c r="UWZ2392" s="467"/>
      <c r="UXA2392" s="559"/>
      <c r="UXB2392" s="467"/>
      <c r="UXC2392" s="467"/>
      <c r="UXD2392" s="467"/>
      <c r="UXE2392" s="467"/>
      <c r="UXF2392" s="467"/>
      <c r="UXG2392" s="467"/>
      <c r="UXH2392" s="467"/>
      <c r="UXI2392" s="467"/>
      <c r="UXJ2392" s="467"/>
      <c r="UXK2392" s="467"/>
      <c r="UXL2392" s="467"/>
      <c r="UXM2392" s="467"/>
      <c r="UXN2392" s="467"/>
      <c r="UXO2392" s="467"/>
      <c r="UXP2392" s="467"/>
      <c r="UXQ2392" s="467"/>
      <c r="UXR2392" s="467"/>
      <c r="UXS2392" s="467"/>
      <c r="UXT2392" s="467"/>
      <c r="UXU2392" s="467"/>
      <c r="UXV2392" s="467"/>
      <c r="UXW2392" s="467"/>
      <c r="UXX2392" s="1055"/>
      <c r="UXY2392" s="695"/>
      <c r="UXZ2392" s="696"/>
      <c r="UYA2392" s="696"/>
      <c r="UYB2392" s="697"/>
      <c r="UYC2392" s="697"/>
      <c r="UYD2392" s="473"/>
      <c r="UYE2392" s="470"/>
      <c r="UYF2392" s="470"/>
      <c r="UYG2392" s="470"/>
      <c r="UYH2392" s="677"/>
      <c r="UYI2392" s="470"/>
      <c r="UYJ2392" s="467"/>
      <c r="UYK2392" s="559"/>
      <c r="UYL2392" s="467"/>
      <c r="UYM2392" s="467"/>
      <c r="UYN2392" s="467"/>
      <c r="UYO2392" s="467"/>
      <c r="UYP2392" s="467"/>
      <c r="UYQ2392" s="467"/>
      <c r="UYR2392" s="467"/>
      <c r="UYS2392" s="467"/>
      <c r="UYT2392" s="467"/>
      <c r="UYU2392" s="467"/>
      <c r="UYV2392" s="467"/>
      <c r="UYW2392" s="467"/>
      <c r="UYX2392" s="467"/>
      <c r="UYY2392" s="467"/>
      <c r="UYZ2392" s="467"/>
      <c r="UZA2392" s="467"/>
      <c r="UZB2392" s="467"/>
      <c r="UZC2392" s="467"/>
      <c r="UZD2392" s="467"/>
      <c r="UZE2392" s="467"/>
      <c r="UZF2392" s="467"/>
      <c r="UZG2392" s="467"/>
      <c r="UZH2392" s="1055"/>
      <c r="UZI2392" s="695"/>
      <c r="UZJ2392" s="696"/>
      <c r="UZK2392" s="696"/>
      <c r="UZL2392" s="697"/>
      <c r="UZM2392" s="697"/>
      <c r="UZN2392" s="473"/>
      <c r="UZO2392" s="470"/>
      <c r="UZP2392" s="470"/>
      <c r="UZQ2392" s="470"/>
      <c r="UZR2392" s="677"/>
      <c r="UZS2392" s="470"/>
      <c r="UZT2392" s="467"/>
      <c r="UZU2392" s="559"/>
      <c r="UZV2392" s="467"/>
      <c r="UZW2392" s="467"/>
      <c r="UZX2392" s="467"/>
      <c r="UZY2392" s="467"/>
      <c r="UZZ2392" s="467"/>
      <c r="VAA2392" s="467"/>
      <c r="VAB2392" s="467"/>
      <c r="VAC2392" s="467"/>
      <c r="VAD2392" s="467"/>
      <c r="VAE2392" s="467"/>
      <c r="VAF2392" s="467"/>
      <c r="VAG2392" s="467"/>
      <c r="VAH2392" s="467"/>
      <c r="VAI2392" s="467"/>
      <c r="VAJ2392" s="467"/>
      <c r="VAK2392" s="467"/>
      <c r="VAL2392" s="467"/>
      <c r="VAM2392" s="467"/>
      <c r="VAN2392" s="467"/>
      <c r="VAO2392" s="467"/>
      <c r="VAP2392" s="467"/>
      <c r="VAQ2392" s="467"/>
      <c r="VAR2392" s="1055"/>
      <c r="VAS2392" s="695"/>
      <c r="VAT2392" s="696"/>
      <c r="VAU2392" s="696"/>
      <c r="VAV2392" s="697"/>
      <c r="VAW2392" s="697"/>
      <c r="VAX2392" s="473"/>
      <c r="VAY2392" s="470"/>
      <c r="VAZ2392" s="470"/>
      <c r="VBA2392" s="470"/>
      <c r="VBB2392" s="677"/>
      <c r="VBC2392" s="470"/>
      <c r="VBD2392" s="467"/>
      <c r="VBE2392" s="559"/>
      <c r="VBF2392" s="467"/>
      <c r="VBG2392" s="467"/>
      <c r="VBH2392" s="467"/>
      <c r="VBI2392" s="467"/>
      <c r="VBJ2392" s="467"/>
      <c r="VBK2392" s="467"/>
      <c r="VBL2392" s="467"/>
      <c r="VBM2392" s="467"/>
      <c r="VBN2392" s="467"/>
      <c r="VBO2392" s="467"/>
      <c r="VBP2392" s="467"/>
      <c r="VBQ2392" s="467"/>
      <c r="VBR2392" s="467"/>
      <c r="VBS2392" s="467"/>
      <c r="VBT2392" s="467"/>
      <c r="VBU2392" s="467"/>
      <c r="VBV2392" s="467"/>
      <c r="VBW2392" s="467"/>
      <c r="VBX2392" s="467"/>
      <c r="VBY2392" s="467"/>
      <c r="VBZ2392" s="467"/>
      <c r="VCA2392" s="467"/>
      <c r="VCB2392" s="1055"/>
      <c r="VCC2392" s="695"/>
      <c r="VCD2392" s="696"/>
      <c r="VCE2392" s="696"/>
      <c r="VCF2392" s="697"/>
      <c r="VCG2392" s="697"/>
      <c r="VCH2392" s="473"/>
      <c r="VCI2392" s="470"/>
      <c r="VCJ2392" s="470"/>
      <c r="VCK2392" s="470"/>
      <c r="VCL2392" s="677"/>
      <c r="VCM2392" s="470"/>
      <c r="VCN2392" s="467"/>
      <c r="VCO2392" s="559"/>
      <c r="VCP2392" s="467"/>
      <c r="VCQ2392" s="467"/>
      <c r="VCR2392" s="467"/>
      <c r="VCS2392" s="467"/>
      <c r="VCT2392" s="467"/>
      <c r="VCU2392" s="467"/>
      <c r="VCV2392" s="467"/>
      <c r="VCW2392" s="467"/>
      <c r="VCX2392" s="467"/>
      <c r="VCY2392" s="467"/>
      <c r="VCZ2392" s="467"/>
      <c r="VDA2392" s="467"/>
      <c r="VDB2392" s="467"/>
      <c r="VDC2392" s="467"/>
      <c r="VDD2392" s="467"/>
      <c r="VDE2392" s="467"/>
      <c r="VDF2392" s="467"/>
      <c r="VDG2392" s="467"/>
      <c r="VDH2392" s="467"/>
      <c r="VDI2392" s="467"/>
      <c r="VDJ2392" s="467"/>
      <c r="VDK2392" s="467"/>
      <c r="VDL2392" s="1055"/>
      <c r="VDM2392" s="695"/>
      <c r="VDN2392" s="696"/>
      <c r="VDO2392" s="696"/>
      <c r="VDP2392" s="697"/>
      <c r="VDQ2392" s="697"/>
      <c r="VDR2392" s="473"/>
      <c r="VDS2392" s="470"/>
      <c r="VDT2392" s="470"/>
      <c r="VDU2392" s="470"/>
      <c r="VDV2392" s="677"/>
      <c r="VDW2392" s="470"/>
      <c r="VDX2392" s="467"/>
      <c r="VDY2392" s="559"/>
      <c r="VDZ2392" s="467"/>
      <c r="VEA2392" s="467"/>
      <c r="VEB2392" s="467"/>
      <c r="VEC2392" s="467"/>
      <c r="VED2392" s="467"/>
      <c r="VEE2392" s="467"/>
      <c r="VEF2392" s="467"/>
      <c r="VEG2392" s="467"/>
      <c r="VEH2392" s="467"/>
      <c r="VEI2392" s="467"/>
      <c r="VEJ2392" s="467"/>
      <c r="VEK2392" s="467"/>
      <c r="VEL2392" s="467"/>
      <c r="VEM2392" s="467"/>
      <c r="VEN2392" s="467"/>
      <c r="VEO2392" s="467"/>
      <c r="VEP2392" s="467"/>
      <c r="VEQ2392" s="467"/>
      <c r="VER2392" s="467"/>
      <c r="VES2392" s="467"/>
      <c r="VET2392" s="467"/>
      <c r="VEU2392" s="467"/>
      <c r="VEV2392" s="1055"/>
      <c r="VEW2392" s="695"/>
      <c r="VEX2392" s="696"/>
      <c r="VEY2392" s="696"/>
      <c r="VEZ2392" s="697"/>
      <c r="VFA2392" s="697"/>
      <c r="VFB2392" s="473"/>
      <c r="VFC2392" s="470"/>
      <c r="VFD2392" s="470"/>
      <c r="VFE2392" s="470"/>
      <c r="VFF2392" s="677"/>
      <c r="VFG2392" s="470"/>
      <c r="VFH2392" s="467"/>
      <c r="VFI2392" s="559"/>
      <c r="VFJ2392" s="467"/>
      <c r="VFK2392" s="467"/>
      <c r="VFL2392" s="467"/>
      <c r="VFM2392" s="467"/>
      <c r="VFN2392" s="467"/>
      <c r="VFO2392" s="467"/>
      <c r="VFP2392" s="467"/>
      <c r="VFQ2392" s="467"/>
      <c r="VFR2392" s="467"/>
      <c r="VFS2392" s="467"/>
      <c r="VFT2392" s="467"/>
      <c r="VFU2392" s="467"/>
      <c r="VFV2392" s="467"/>
      <c r="VFW2392" s="467"/>
      <c r="VFX2392" s="467"/>
      <c r="VFY2392" s="467"/>
      <c r="VFZ2392" s="467"/>
      <c r="VGA2392" s="467"/>
      <c r="VGB2392" s="467"/>
      <c r="VGC2392" s="467"/>
      <c r="VGD2392" s="467"/>
      <c r="VGE2392" s="467"/>
      <c r="VGF2392" s="1055"/>
      <c r="VGG2392" s="695"/>
      <c r="VGH2392" s="696"/>
      <c r="VGI2392" s="696"/>
      <c r="VGJ2392" s="697"/>
      <c r="VGK2392" s="697"/>
      <c r="VGL2392" s="473"/>
      <c r="VGM2392" s="470"/>
      <c r="VGN2392" s="470"/>
      <c r="VGO2392" s="470"/>
      <c r="VGP2392" s="677"/>
      <c r="VGQ2392" s="470"/>
      <c r="VGR2392" s="467"/>
      <c r="VGS2392" s="559"/>
      <c r="VGT2392" s="467"/>
      <c r="VGU2392" s="467"/>
      <c r="VGV2392" s="467"/>
      <c r="VGW2392" s="467"/>
      <c r="VGX2392" s="467"/>
      <c r="VGY2392" s="467"/>
      <c r="VGZ2392" s="467"/>
      <c r="VHA2392" s="467"/>
      <c r="VHB2392" s="467"/>
      <c r="VHC2392" s="467"/>
      <c r="VHD2392" s="467"/>
      <c r="VHE2392" s="467"/>
      <c r="VHF2392" s="467"/>
      <c r="VHG2392" s="467"/>
      <c r="VHH2392" s="467"/>
      <c r="VHI2392" s="467"/>
      <c r="VHJ2392" s="467"/>
      <c r="VHK2392" s="467"/>
      <c r="VHL2392" s="467"/>
      <c r="VHM2392" s="467"/>
      <c r="VHN2392" s="467"/>
      <c r="VHO2392" s="467"/>
      <c r="VHP2392" s="1055"/>
      <c r="VHQ2392" s="695"/>
      <c r="VHR2392" s="696"/>
      <c r="VHS2392" s="696"/>
      <c r="VHT2392" s="697"/>
      <c r="VHU2392" s="697"/>
      <c r="VHV2392" s="473"/>
      <c r="VHW2392" s="470"/>
      <c r="VHX2392" s="470"/>
      <c r="VHY2392" s="470"/>
      <c r="VHZ2392" s="677"/>
      <c r="VIA2392" s="470"/>
      <c r="VIB2392" s="467"/>
      <c r="VIC2392" s="559"/>
      <c r="VID2392" s="467"/>
      <c r="VIE2392" s="467"/>
      <c r="VIF2392" s="467"/>
      <c r="VIG2392" s="467"/>
      <c r="VIH2392" s="467"/>
      <c r="VII2392" s="467"/>
      <c r="VIJ2392" s="467"/>
      <c r="VIK2392" s="467"/>
      <c r="VIL2392" s="467"/>
      <c r="VIM2392" s="467"/>
      <c r="VIN2392" s="467"/>
      <c r="VIO2392" s="467"/>
      <c r="VIP2392" s="467"/>
      <c r="VIQ2392" s="467"/>
      <c r="VIR2392" s="467"/>
      <c r="VIS2392" s="467"/>
      <c r="VIT2392" s="467"/>
      <c r="VIU2392" s="467"/>
      <c r="VIV2392" s="467"/>
      <c r="VIW2392" s="467"/>
      <c r="VIX2392" s="467"/>
      <c r="VIY2392" s="467"/>
      <c r="VIZ2392" s="1055"/>
      <c r="VJA2392" s="695"/>
      <c r="VJB2392" s="696"/>
      <c r="VJC2392" s="696"/>
      <c r="VJD2392" s="697"/>
      <c r="VJE2392" s="697"/>
      <c r="VJF2392" s="473"/>
      <c r="VJG2392" s="470"/>
      <c r="VJH2392" s="470"/>
      <c r="VJI2392" s="470"/>
      <c r="VJJ2392" s="677"/>
      <c r="VJK2392" s="470"/>
      <c r="VJL2392" s="467"/>
      <c r="VJM2392" s="559"/>
      <c r="VJN2392" s="467"/>
      <c r="VJO2392" s="467"/>
      <c r="VJP2392" s="467"/>
      <c r="VJQ2392" s="467"/>
      <c r="VJR2392" s="467"/>
      <c r="VJS2392" s="467"/>
      <c r="VJT2392" s="467"/>
      <c r="VJU2392" s="467"/>
      <c r="VJV2392" s="467"/>
      <c r="VJW2392" s="467"/>
      <c r="VJX2392" s="467"/>
      <c r="VJY2392" s="467"/>
      <c r="VJZ2392" s="467"/>
      <c r="VKA2392" s="467"/>
      <c r="VKB2392" s="467"/>
      <c r="VKC2392" s="467"/>
      <c r="VKD2392" s="467"/>
      <c r="VKE2392" s="467"/>
      <c r="VKF2392" s="467"/>
      <c r="VKG2392" s="467"/>
      <c r="VKH2392" s="467"/>
      <c r="VKI2392" s="467"/>
      <c r="VKJ2392" s="1055"/>
      <c r="VKK2392" s="695"/>
      <c r="VKL2392" s="696"/>
      <c r="VKM2392" s="696"/>
      <c r="VKN2392" s="697"/>
      <c r="VKO2392" s="697"/>
      <c r="VKP2392" s="473"/>
      <c r="VKQ2392" s="470"/>
      <c r="VKR2392" s="470"/>
      <c r="VKS2392" s="470"/>
      <c r="VKT2392" s="677"/>
      <c r="VKU2392" s="470"/>
      <c r="VKV2392" s="467"/>
      <c r="VKW2392" s="559"/>
      <c r="VKX2392" s="467"/>
      <c r="VKY2392" s="467"/>
      <c r="VKZ2392" s="467"/>
      <c r="VLA2392" s="467"/>
      <c r="VLB2392" s="467"/>
      <c r="VLC2392" s="467"/>
      <c r="VLD2392" s="467"/>
      <c r="VLE2392" s="467"/>
      <c r="VLF2392" s="467"/>
      <c r="VLG2392" s="467"/>
      <c r="VLH2392" s="467"/>
      <c r="VLI2392" s="467"/>
      <c r="VLJ2392" s="467"/>
      <c r="VLK2392" s="467"/>
      <c r="VLL2392" s="467"/>
      <c r="VLM2392" s="467"/>
      <c r="VLN2392" s="467"/>
      <c r="VLO2392" s="467"/>
      <c r="VLP2392" s="467"/>
      <c r="VLQ2392" s="467"/>
      <c r="VLR2392" s="467"/>
      <c r="VLS2392" s="467"/>
      <c r="VLT2392" s="1055"/>
      <c r="VLU2392" s="695"/>
      <c r="VLV2392" s="696"/>
      <c r="VLW2392" s="696"/>
      <c r="VLX2392" s="697"/>
      <c r="VLY2392" s="697"/>
      <c r="VLZ2392" s="473"/>
      <c r="VMA2392" s="470"/>
      <c r="VMB2392" s="470"/>
      <c r="VMC2392" s="470"/>
      <c r="VMD2392" s="677"/>
      <c r="VME2392" s="470"/>
      <c r="VMF2392" s="467"/>
      <c r="VMG2392" s="559"/>
      <c r="VMH2392" s="467"/>
      <c r="VMI2392" s="467"/>
      <c r="VMJ2392" s="467"/>
      <c r="VMK2392" s="467"/>
      <c r="VML2392" s="467"/>
      <c r="VMM2392" s="467"/>
      <c r="VMN2392" s="467"/>
      <c r="VMO2392" s="467"/>
      <c r="VMP2392" s="467"/>
      <c r="VMQ2392" s="467"/>
      <c r="VMR2392" s="467"/>
      <c r="VMS2392" s="467"/>
      <c r="VMT2392" s="467"/>
      <c r="VMU2392" s="467"/>
      <c r="VMV2392" s="467"/>
      <c r="VMW2392" s="467"/>
      <c r="VMX2392" s="467"/>
      <c r="VMY2392" s="467"/>
      <c r="VMZ2392" s="467"/>
      <c r="VNA2392" s="467"/>
      <c r="VNB2392" s="467"/>
      <c r="VNC2392" s="467"/>
      <c r="VND2392" s="1055"/>
      <c r="VNE2392" s="695"/>
      <c r="VNF2392" s="696"/>
      <c r="VNG2392" s="696"/>
      <c r="VNH2392" s="697"/>
      <c r="VNI2392" s="697"/>
      <c r="VNJ2392" s="473"/>
      <c r="VNK2392" s="470"/>
      <c r="VNL2392" s="470"/>
      <c r="VNM2392" s="470"/>
      <c r="VNN2392" s="677"/>
      <c r="VNO2392" s="470"/>
      <c r="VNP2392" s="467"/>
      <c r="VNQ2392" s="559"/>
      <c r="VNR2392" s="467"/>
      <c r="VNS2392" s="467"/>
      <c r="VNT2392" s="467"/>
      <c r="VNU2392" s="467"/>
      <c r="VNV2392" s="467"/>
      <c r="VNW2392" s="467"/>
      <c r="VNX2392" s="467"/>
      <c r="VNY2392" s="467"/>
      <c r="VNZ2392" s="467"/>
      <c r="VOA2392" s="467"/>
      <c r="VOB2392" s="467"/>
      <c r="VOC2392" s="467"/>
      <c r="VOD2392" s="467"/>
      <c r="VOE2392" s="467"/>
      <c r="VOF2392" s="467"/>
      <c r="VOG2392" s="467"/>
      <c r="VOH2392" s="467"/>
      <c r="VOI2392" s="467"/>
      <c r="VOJ2392" s="467"/>
      <c r="VOK2392" s="467"/>
      <c r="VOL2392" s="467"/>
      <c r="VOM2392" s="467"/>
      <c r="VON2392" s="1055"/>
      <c r="VOO2392" s="695"/>
      <c r="VOP2392" s="696"/>
      <c r="VOQ2392" s="696"/>
      <c r="VOR2392" s="697"/>
      <c r="VOS2392" s="697"/>
      <c r="VOT2392" s="473"/>
      <c r="VOU2392" s="470"/>
      <c r="VOV2392" s="470"/>
      <c r="VOW2392" s="470"/>
      <c r="VOX2392" s="677"/>
      <c r="VOY2392" s="470"/>
      <c r="VOZ2392" s="467"/>
      <c r="VPA2392" s="559"/>
      <c r="VPB2392" s="467"/>
      <c r="VPC2392" s="467"/>
      <c r="VPD2392" s="467"/>
      <c r="VPE2392" s="467"/>
      <c r="VPF2392" s="467"/>
      <c r="VPG2392" s="467"/>
      <c r="VPH2392" s="467"/>
      <c r="VPI2392" s="467"/>
      <c r="VPJ2392" s="467"/>
      <c r="VPK2392" s="467"/>
      <c r="VPL2392" s="467"/>
      <c r="VPM2392" s="467"/>
      <c r="VPN2392" s="467"/>
      <c r="VPO2392" s="467"/>
      <c r="VPP2392" s="467"/>
      <c r="VPQ2392" s="467"/>
      <c r="VPR2392" s="467"/>
      <c r="VPS2392" s="467"/>
      <c r="VPT2392" s="467"/>
      <c r="VPU2392" s="467"/>
      <c r="VPV2392" s="467"/>
      <c r="VPW2392" s="467"/>
      <c r="VPX2392" s="1055"/>
      <c r="VPY2392" s="695"/>
      <c r="VPZ2392" s="696"/>
      <c r="VQA2392" s="696"/>
      <c r="VQB2392" s="697"/>
      <c r="VQC2392" s="697"/>
      <c r="VQD2392" s="473"/>
      <c r="VQE2392" s="470"/>
      <c r="VQF2392" s="470"/>
      <c r="VQG2392" s="470"/>
      <c r="VQH2392" s="677"/>
      <c r="VQI2392" s="470"/>
      <c r="VQJ2392" s="467"/>
      <c r="VQK2392" s="559"/>
      <c r="VQL2392" s="467"/>
      <c r="VQM2392" s="467"/>
      <c r="VQN2392" s="467"/>
      <c r="VQO2392" s="467"/>
      <c r="VQP2392" s="467"/>
      <c r="VQQ2392" s="467"/>
      <c r="VQR2392" s="467"/>
      <c r="VQS2392" s="467"/>
      <c r="VQT2392" s="467"/>
      <c r="VQU2392" s="467"/>
      <c r="VQV2392" s="467"/>
      <c r="VQW2392" s="467"/>
      <c r="VQX2392" s="467"/>
      <c r="VQY2392" s="467"/>
      <c r="VQZ2392" s="467"/>
      <c r="VRA2392" s="467"/>
      <c r="VRB2392" s="467"/>
      <c r="VRC2392" s="467"/>
      <c r="VRD2392" s="467"/>
      <c r="VRE2392" s="467"/>
      <c r="VRF2392" s="467"/>
      <c r="VRG2392" s="467"/>
      <c r="VRH2392" s="1055"/>
      <c r="VRI2392" s="695"/>
      <c r="VRJ2392" s="696"/>
      <c r="VRK2392" s="696"/>
      <c r="VRL2392" s="697"/>
      <c r="VRM2392" s="697"/>
      <c r="VRN2392" s="473"/>
      <c r="VRO2392" s="470"/>
      <c r="VRP2392" s="470"/>
      <c r="VRQ2392" s="470"/>
      <c r="VRR2392" s="677"/>
      <c r="VRS2392" s="470"/>
      <c r="VRT2392" s="467"/>
      <c r="VRU2392" s="559"/>
      <c r="VRV2392" s="467"/>
      <c r="VRW2392" s="467"/>
      <c r="VRX2392" s="467"/>
      <c r="VRY2392" s="467"/>
      <c r="VRZ2392" s="467"/>
      <c r="VSA2392" s="467"/>
      <c r="VSB2392" s="467"/>
      <c r="VSC2392" s="467"/>
      <c r="VSD2392" s="467"/>
      <c r="VSE2392" s="467"/>
      <c r="VSF2392" s="467"/>
      <c r="VSG2392" s="467"/>
      <c r="VSH2392" s="467"/>
      <c r="VSI2392" s="467"/>
      <c r="VSJ2392" s="467"/>
      <c r="VSK2392" s="467"/>
      <c r="VSL2392" s="467"/>
      <c r="VSM2392" s="467"/>
      <c r="VSN2392" s="467"/>
      <c r="VSO2392" s="467"/>
      <c r="VSP2392" s="467"/>
      <c r="VSQ2392" s="467"/>
      <c r="VSR2392" s="1055"/>
      <c r="VSS2392" s="695"/>
      <c r="VST2392" s="696"/>
      <c r="VSU2392" s="696"/>
      <c r="VSV2392" s="697"/>
      <c r="VSW2392" s="697"/>
      <c r="VSX2392" s="473"/>
      <c r="VSY2392" s="470"/>
      <c r="VSZ2392" s="470"/>
      <c r="VTA2392" s="470"/>
      <c r="VTB2392" s="677"/>
      <c r="VTC2392" s="470"/>
      <c r="VTD2392" s="467"/>
      <c r="VTE2392" s="559"/>
      <c r="VTF2392" s="467"/>
      <c r="VTG2392" s="467"/>
      <c r="VTH2392" s="467"/>
      <c r="VTI2392" s="467"/>
      <c r="VTJ2392" s="467"/>
      <c r="VTK2392" s="467"/>
      <c r="VTL2392" s="467"/>
      <c r="VTM2392" s="467"/>
      <c r="VTN2392" s="467"/>
      <c r="VTO2392" s="467"/>
      <c r="VTP2392" s="467"/>
      <c r="VTQ2392" s="467"/>
      <c r="VTR2392" s="467"/>
      <c r="VTS2392" s="467"/>
      <c r="VTT2392" s="467"/>
      <c r="VTU2392" s="467"/>
      <c r="VTV2392" s="467"/>
      <c r="VTW2392" s="467"/>
      <c r="VTX2392" s="467"/>
      <c r="VTY2392" s="467"/>
      <c r="VTZ2392" s="467"/>
      <c r="VUA2392" s="467"/>
      <c r="VUB2392" s="1055"/>
      <c r="VUC2392" s="695"/>
      <c r="VUD2392" s="696"/>
      <c r="VUE2392" s="696"/>
      <c r="VUF2392" s="697"/>
      <c r="VUG2392" s="697"/>
      <c r="VUH2392" s="473"/>
      <c r="VUI2392" s="470"/>
      <c r="VUJ2392" s="470"/>
      <c r="VUK2392" s="470"/>
      <c r="VUL2392" s="677"/>
      <c r="VUM2392" s="470"/>
      <c r="VUN2392" s="467"/>
      <c r="VUO2392" s="559"/>
      <c r="VUP2392" s="467"/>
      <c r="VUQ2392" s="467"/>
      <c r="VUR2392" s="467"/>
      <c r="VUS2392" s="467"/>
      <c r="VUT2392" s="467"/>
      <c r="VUU2392" s="467"/>
      <c r="VUV2392" s="467"/>
      <c r="VUW2392" s="467"/>
      <c r="VUX2392" s="467"/>
      <c r="VUY2392" s="467"/>
      <c r="VUZ2392" s="467"/>
      <c r="VVA2392" s="467"/>
      <c r="VVB2392" s="467"/>
      <c r="VVC2392" s="467"/>
      <c r="VVD2392" s="467"/>
      <c r="VVE2392" s="467"/>
      <c r="VVF2392" s="467"/>
      <c r="VVG2392" s="467"/>
      <c r="VVH2392" s="467"/>
      <c r="VVI2392" s="467"/>
      <c r="VVJ2392" s="467"/>
      <c r="VVK2392" s="467"/>
      <c r="VVL2392" s="1055"/>
      <c r="VVM2392" s="695"/>
      <c r="VVN2392" s="696"/>
      <c r="VVO2392" s="696"/>
      <c r="VVP2392" s="697"/>
      <c r="VVQ2392" s="697"/>
      <c r="VVR2392" s="473"/>
      <c r="VVS2392" s="470"/>
      <c r="VVT2392" s="470"/>
      <c r="VVU2392" s="470"/>
      <c r="VVV2392" s="677"/>
      <c r="VVW2392" s="470"/>
      <c r="VVX2392" s="467"/>
      <c r="VVY2392" s="559"/>
      <c r="VVZ2392" s="467"/>
      <c r="VWA2392" s="467"/>
      <c r="VWB2392" s="467"/>
      <c r="VWC2392" s="467"/>
      <c r="VWD2392" s="467"/>
      <c r="VWE2392" s="467"/>
      <c r="VWF2392" s="467"/>
      <c r="VWG2392" s="467"/>
      <c r="VWH2392" s="467"/>
      <c r="VWI2392" s="467"/>
      <c r="VWJ2392" s="467"/>
      <c r="VWK2392" s="467"/>
      <c r="VWL2392" s="467"/>
      <c r="VWM2392" s="467"/>
      <c r="VWN2392" s="467"/>
      <c r="VWO2392" s="467"/>
      <c r="VWP2392" s="467"/>
      <c r="VWQ2392" s="467"/>
      <c r="VWR2392" s="467"/>
      <c r="VWS2392" s="467"/>
      <c r="VWT2392" s="467"/>
      <c r="VWU2392" s="467"/>
      <c r="VWV2392" s="1055"/>
      <c r="VWW2392" s="695"/>
      <c r="VWX2392" s="696"/>
      <c r="VWY2392" s="696"/>
      <c r="VWZ2392" s="697"/>
      <c r="VXA2392" s="697"/>
      <c r="VXB2392" s="473"/>
      <c r="VXC2392" s="470"/>
      <c r="VXD2392" s="470"/>
      <c r="VXE2392" s="470"/>
      <c r="VXF2392" s="677"/>
      <c r="VXG2392" s="470"/>
      <c r="VXH2392" s="467"/>
      <c r="VXI2392" s="559"/>
      <c r="VXJ2392" s="467"/>
      <c r="VXK2392" s="467"/>
      <c r="VXL2392" s="467"/>
      <c r="VXM2392" s="467"/>
      <c r="VXN2392" s="467"/>
      <c r="VXO2392" s="467"/>
      <c r="VXP2392" s="467"/>
      <c r="VXQ2392" s="467"/>
      <c r="VXR2392" s="467"/>
      <c r="VXS2392" s="467"/>
      <c r="VXT2392" s="467"/>
      <c r="VXU2392" s="467"/>
      <c r="VXV2392" s="467"/>
      <c r="VXW2392" s="467"/>
      <c r="VXX2392" s="467"/>
      <c r="VXY2392" s="467"/>
      <c r="VXZ2392" s="467"/>
      <c r="VYA2392" s="467"/>
      <c r="VYB2392" s="467"/>
      <c r="VYC2392" s="467"/>
      <c r="VYD2392" s="467"/>
      <c r="VYE2392" s="467"/>
      <c r="VYF2392" s="1055"/>
      <c r="VYG2392" s="695"/>
      <c r="VYH2392" s="696"/>
      <c r="VYI2392" s="696"/>
      <c r="VYJ2392" s="697"/>
      <c r="VYK2392" s="697"/>
      <c r="VYL2392" s="473"/>
      <c r="VYM2392" s="470"/>
      <c r="VYN2392" s="470"/>
      <c r="VYO2392" s="470"/>
      <c r="VYP2392" s="677"/>
      <c r="VYQ2392" s="470"/>
      <c r="VYR2392" s="467"/>
      <c r="VYS2392" s="559"/>
      <c r="VYT2392" s="467"/>
      <c r="VYU2392" s="467"/>
      <c r="VYV2392" s="467"/>
      <c r="VYW2392" s="467"/>
      <c r="VYX2392" s="467"/>
      <c r="VYY2392" s="467"/>
      <c r="VYZ2392" s="467"/>
      <c r="VZA2392" s="467"/>
      <c r="VZB2392" s="467"/>
      <c r="VZC2392" s="467"/>
      <c r="VZD2392" s="467"/>
      <c r="VZE2392" s="467"/>
      <c r="VZF2392" s="467"/>
      <c r="VZG2392" s="467"/>
      <c r="VZH2392" s="467"/>
      <c r="VZI2392" s="467"/>
      <c r="VZJ2392" s="467"/>
      <c r="VZK2392" s="467"/>
      <c r="VZL2392" s="467"/>
      <c r="VZM2392" s="467"/>
      <c r="VZN2392" s="467"/>
      <c r="VZO2392" s="467"/>
      <c r="VZP2392" s="1055"/>
      <c r="VZQ2392" s="695"/>
      <c r="VZR2392" s="696"/>
      <c r="VZS2392" s="696"/>
      <c r="VZT2392" s="697"/>
      <c r="VZU2392" s="697"/>
      <c r="VZV2392" s="473"/>
      <c r="VZW2392" s="470"/>
      <c r="VZX2392" s="470"/>
      <c r="VZY2392" s="470"/>
      <c r="VZZ2392" s="677"/>
      <c r="WAA2392" s="470"/>
      <c r="WAB2392" s="467"/>
      <c r="WAC2392" s="559"/>
      <c r="WAD2392" s="467"/>
      <c r="WAE2392" s="467"/>
      <c r="WAF2392" s="467"/>
      <c r="WAG2392" s="467"/>
      <c r="WAH2392" s="467"/>
      <c r="WAI2392" s="467"/>
      <c r="WAJ2392" s="467"/>
      <c r="WAK2392" s="467"/>
      <c r="WAL2392" s="467"/>
      <c r="WAM2392" s="467"/>
      <c r="WAN2392" s="467"/>
      <c r="WAO2392" s="467"/>
      <c r="WAP2392" s="467"/>
      <c r="WAQ2392" s="467"/>
      <c r="WAR2392" s="467"/>
      <c r="WAS2392" s="467"/>
      <c r="WAT2392" s="467"/>
      <c r="WAU2392" s="467"/>
      <c r="WAV2392" s="467"/>
      <c r="WAW2392" s="467"/>
      <c r="WAX2392" s="467"/>
      <c r="WAY2392" s="467"/>
      <c r="WAZ2392" s="1055"/>
      <c r="WBA2392" s="695"/>
      <c r="WBB2392" s="696"/>
      <c r="WBC2392" s="696"/>
      <c r="WBD2392" s="697"/>
      <c r="WBE2392" s="697"/>
      <c r="WBF2392" s="473"/>
      <c r="WBG2392" s="470"/>
      <c r="WBH2392" s="470"/>
      <c r="WBI2392" s="470"/>
      <c r="WBJ2392" s="677"/>
      <c r="WBK2392" s="470"/>
      <c r="WBL2392" s="467"/>
      <c r="WBM2392" s="559"/>
      <c r="WBN2392" s="467"/>
      <c r="WBO2392" s="467"/>
      <c r="WBP2392" s="467"/>
      <c r="WBQ2392" s="467"/>
      <c r="WBR2392" s="467"/>
      <c r="WBS2392" s="467"/>
      <c r="WBT2392" s="467"/>
      <c r="WBU2392" s="467"/>
      <c r="WBV2392" s="467"/>
      <c r="WBW2392" s="467"/>
      <c r="WBX2392" s="467"/>
      <c r="WBY2392" s="467"/>
      <c r="WBZ2392" s="467"/>
      <c r="WCA2392" s="467"/>
      <c r="WCB2392" s="467"/>
      <c r="WCC2392" s="467"/>
      <c r="WCD2392" s="467"/>
      <c r="WCE2392" s="467"/>
      <c r="WCF2392" s="467"/>
      <c r="WCG2392" s="467"/>
      <c r="WCH2392" s="467"/>
      <c r="WCI2392" s="467"/>
      <c r="WCJ2392" s="1055"/>
      <c r="WCK2392" s="695"/>
      <c r="WCL2392" s="696"/>
      <c r="WCM2392" s="696"/>
      <c r="WCN2392" s="697"/>
      <c r="WCO2392" s="697"/>
      <c r="WCP2392" s="473"/>
      <c r="WCQ2392" s="470"/>
      <c r="WCR2392" s="470"/>
      <c r="WCS2392" s="470"/>
      <c r="WCT2392" s="677"/>
      <c r="WCU2392" s="470"/>
      <c r="WCV2392" s="467"/>
      <c r="WCW2392" s="559"/>
      <c r="WCX2392" s="467"/>
      <c r="WCY2392" s="467"/>
      <c r="WCZ2392" s="467"/>
      <c r="WDA2392" s="467"/>
      <c r="WDB2392" s="467"/>
      <c r="WDC2392" s="467"/>
      <c r="WDD2392" s="467"/>
      <c r="WDE2392" s="467"/>
      <c r="WDF2392" s="467"/>
      <c r="WDG2392" s="467"/>
      <c r="WDH2392" s="467"/>
      <c r="WDI2392" s="467"/>
      <c r="WDJ2392" s="467"/>
      <c r="WDK2392" s="467"/>
      <c r="WDL2392" s="467"/>
      <c r="WDM2392" s="467"/>
      <c r="WDN2392" s="467"/>
      <c r="WDO2392" s="467"/>
      <c r="WDP2392" s="467"/>
      <c r="WDQ2392" s="467"/>
      <c r="WDR2392" s="467"/>
      <c r="WDS2392" s="467"/>
      <c r="WDT2392" s="1055"/>
      <c r="WDU2392" s="695"/>
      <c r="WDV2392" s="696"/>
      <c r="WDW2392" s="696"/>
      <c r="WDX2392" s="697"/>
      <c r="WDY2392" s="697"/>
      <c r="WDZ2392" s="473"/>
      <c r="WEA2392" s="470"/>
      <c r="WEB2392" s="470"/>
      <c r="WEC2392" s="470"/>
      <c r="WED2392" s="677"/>
      <c r="WEE2392" s="470"/>
      <c r="WEF2392" s="467"/>
      <c r="WEG2392" s="559"/>
      <c r="WEH2392" s="467"/>
      <c r="WEI2392" s="467"/>
      <c r="WEJ2392" s="467"/>
      <c r="WEK2392" s="467"/>
      <c r="WEL2392" s="467"/>
      <c r="WEM2392" s="467"/>
      <c r="WEN2392" s="467"/>
      <c r="WEO2392" s="467"/>
      <c r="WEP2392" s="467"/>
      <c r="WEQ2392" s="467"/>
      <c r="WER2392" s="467"/>
      <c r="WES2392" s="467"/>
      <c r="WET2392" s="467"/>
      <c r="WEU2392" s="467"/>
      <c r="WEV2392" s="467"/>
      <c r="WEW2392" s="467"/>
      <c r="WEX2392" s="467"/>
      <c r="WEY2392" s="467"/>
      <c r="WEZ2392" s="467"/>
      <c r="WFA2392" s="467"/>
      <c r="WFB2392" s="467"/>
      <c r="WFC2392" s="467"/>
      <c r="WFD2392" s="1055"/>
      <c r="WFE2392" s="695"/>
      <c r="WFF2392" s="696"/>
      <c r="WFG2392" s="696"/>
      <c r="WFH2392" s="697"/>
      <c r="WFI2392" s="697"/>
      <c r="WFJ2392" s="473"/>
      <c r="WFK2392" s="470"/>
      <c r="WFL2392" s="470"/>
      <c r="WFM2392" s="470"/>
      <c r="WFN2392" s="677"/>
      <c r="WFO2392" s="470"/>
      <c r="WFP2392" s="467"/>
      <c r="WFQ2392" s="559"/>
      <c r="WFR2392" s="467"/>
      <c r="WFS2392" s="467"/>
      <c r="WFT2392" s="467"/>
      <c r="WFU2392" s="467"/>
      <c r="WFV2392" s="467"/>
      <c r="WFW2392" s="467"/>
      <c r="WFX2392" s="467"/>
      <c r="WFY2392" s="467"/>
      <c r="WFZ2392" s="467"/>
      <c r="WGA2392" s="467"/>
      <c r="WGB2392" s="467"/>
      <c r="WGC2392" s="467"/>
      <c r="WGD2392" s="467"/>
      <c r="WGE2392" s="467"/>
      <c r="WGF2392" s="467"/>
      <c r="WGG2392" s="467"/>
      <c r="WGH2392" s="467"/>
      <c r="WGI2392" s="467"/>
      <c r="WGJ2392" s="467"/>
      <c r="WGK2392" s="467"/>
      <c r="WGL2392" s="467"/>
      <c r="WGM2392" s="467"/>
      <c r="WGN2392" s="1055"/>
      <c r="WGO2392" s="695"/>
      <c r="WGP2392" s="696"/>
      <c r="WGQ2392" s="696"/>
      <c r="WGR2392" s="697"/>
      <c r="WGS2392" s="697"/>
      <c r="WGT2392" s="473"/>
      <c r="WGU2392" s="470"/>
      <c r="WGV2392" s="470"/>
      <c r="WGW2392" s="470"/>
      <c r="WGX2392" s="677"/>
      <c r="WGY2392" s="470"/>
      <c r="WGZ2392" s="467"/>
      <c r="WHA2392" s="559"/>
      <c r="WHB2392" s="467"/>
      <c r="WHC2392" s="467"/>
      <c r="WHD2392" s="467"/>
      <c r="WHE2392" s="467"/>
      <c r="WHF2392" s="467"/>
      <c r="WHG2392" s="467"/>
      <c r="WHH2392" s="467"/>
      <c r="WHI2392" s="467"/>
      <c r="WHJ2392" s="467"/>
      <c r="WHK2392" s="467"/>
      <c r="WHL2392" s="467"/>
      <c r="WHM2392" s="467"/>
      <c r="WHN2392" s="467"/>
      <c r="WHO2392" s="467"/>
      <c r="WHP2392" s="467"/>
      <c r="WHQ2392" s="467"/>
      <c r="WHR2392" s="467"/>
      <c r="WHS2392" s="467"/>
      <c r="WHT2392" s="467"/>
      <c r="WHU2392" s="467"/>
      <c r="WHV2392" s="467"/>
      <c r="WHW2392" s="467"/>
      <c r="WHX2392" s="1055"/>
      <c r="WHY2392" s="695"/>
      <c r="WHZ2392" s="696"/>
      <c r="WIA2392" s="696"/>
      <c r="WIB2392" s="697"/>
      <c r="WIC2392" s="697"/>
      <c r="WID2392" s="473"/>
      <c r="WIE2392" s="470"/>
      <c r="WIF2392" s="470"/>
      <c r="WIG2392" s="470"/>
      <c r="WIH2392" s="677"/>
      <c r="WII2392" s="470"/>
      <c r="WIJ2392" s="467"/>
      <c r="WIK2392" s="559"/>
      <c r="WIL2392" s="467"/>
      <c r="WIM2392" s="467"/>
      <c r="WIN2392" s="467"/>
      <c r="WIO2392" s="467"/>
      <c r="WIP2392" s="467"/>
      <c r="WIQ2392" s="467"/>
      <c r="WIR2392" s="467"/>
      <c r="WIS2392" s="467"/>
      <c r="WIT2392" s="467"/>
      <c r="WIU2392" s="467"/>
      <c r="WIV2392" s="467"/>
      <c r="WIW2392" s="467"/>
      <c r="WIX2392" s="467"/>
      <c r="WIY2392" s="467"/>
      <c r="WIZ2392" s="467"/>
      <c r="WJA2392" s="467"/>
      <c r="WJB2392" s="467"/>
      <c r="WJC2392" s="467"/>
      <c r="WJD2392" s="467"/>
      <c r="WJE2392" s="467"/>
      <c r="WJF2392" s="467"/>
      <c r="WJG2392" s="467"/>
      <c r="WJH2392" s="1055"/>
      <c r="WJI2392" s="695"/>
      <c r="WJJ2392" s="696"/>
      <c r="WJK2392" s="696"/>
      <c r="WJL2392" s="697"/>
      <c r="WJM2392" s="697"/>
      <c r="WJN2392" s="473"/>
      <c r="WJO2392" s="470"/>
      <c r="WJP2392" s="470"/>
      <c r="WJQ2392" s="470"/>
      <c r="WJR2392" s="677"/>
      <c r="WJS2392" s="470"/>
      <c r="WJT2392" s="467"/>
      <c r="WJU2392" s="559"/>
      <c r="WJV2392" s="467"/>
      <c r="WJW2392" s="467"/>
      <c r="WJX2392" s="467"/>
      <c r="WJY2392" s="467"/>
      <c r="WJZ2392" s="467"/>
      <c r="WKA2392" s="467"/>
      <c r="WKB2392" s="467"/>
      <c r="WKC2392" s="467"/>
      <c r="WKD2392" s="467"/>
      <c r="WKE2392" s="467"/>
      <c r="WKF2392" s="467"/>
      <c r="WKG2392" s="467"/>
      <c r="WKH2392" s="467"/>
      <c r="WKI2392" s="467"/>
      <c r="WKJ2392" s="467"/>
      <c r="WKK2392" s="467"/>
      <c r="WKL2392" s="467"/>
      <c r="WKM2392" s="467"/>
      <c r="WKN2392" s="467"/>
      <c r="WKO2392" s="467"/>
      <c r="WKP2392" s="467"/>
      <c r="WKQ2392" s="467"/>
      <c r="WKR2392" s="1055"/>
      <c r="WKS2392" s="695"/>
      <c r="WKT2392" s="696"/>
      <c r="WKU2392" s="696"/>
      <c r="WKV2392" s="697"/>
      <c r="WKW2392" s="697"/>
      <c r="WKX2392" s="473"/>
      <c r="WKY2392" s="470"/>
      <c r="WKZ2392" s="470"/>
      <c r="WLA2392" s="470"/>
      <c r="WLB2392" s="677"/>
      <c r="WLC2392" s="470"/>
      <c r="WLD2392" s="467"/>
      <c r="WLE2392" s="559"/>
      <c r="WLF2392" s="467"/>
      <c r="WLG2392" s="467"/>
      <c r="WLH2392" s="467"/>
      <c r="WLI2392" s="467"/>
      <c r="WLJ2392" s="467"/>
      <c r="WLK2392" s="467"/>
      <c r="WLL2392" s="467"/>
      <c r="WLM2392" s="467"/>
      <c r="WLN2392" s="467"/>
      <c r="WLO2392" s="467"/>
      <c r="WLP2392" s="467"/>
      <c r="WLQ2392" s="467"/>
      <c r="WLR2392" s="467"/>
      <c r="WLS2392" s="467"/>
      <c r="WLT2392" s="467"/>
      <c r="WLU2392" s="467"/>
      <c r="WLV2392" s="467"/>
      <c r="WLW2392" s="467"/>
      <c r="WLX2392" s="467"/>
      <c r="WLY2392" s="467"/>
      <c r="WLZ2392" s="467"/>
      <c r="WMA2392" s="467"/>
      <c r="WMB2392" s="1055"/>
      <c r="WMC2392" s="695"/>
      <c r="WMD2392" s="696"/>
      <c r="WME2392" s="696"/>
      <c r="WMF2392" s="697"/>
      <c r="WMG2392" s="697"/>
      <c r="WMH2392" s="473"/>
      <c r="WMI2392" s="470"/>
      <c r="WMJ2392" s="470"/>
      <c r="WMK2392" s="470"/>
      <c r="WML2392" s="677"/>
      <c r="WMM2392" s="470"/>
      <c r="WMN2392" s="467"/>
      <c r="WMO2392" s="559"/>
      <c r="WMP2392" s="467"/>
      <c r="WMQ2392" s="467"/>
      <c r="WMR2392" s="467"/>
      <c r="WMS2392" s="467"/>
      <c r="WMT2392" s="467"/>
      <c r="WMU2392" s="467"/>
      <c r="WMV2392" s="467"/>
      <c r="WMW2392" s="467"/>
      <c r="WMX2392" s="467"/>
      <c r="WMY2392" s="467"/>
      <c r="WMZ2392" s="467"/>
      <c r="WNA2392" s="467"/>
      <c r="WNB2392" s="467"/>
      <c r="WNC2392" s="467"/>
      <c r="WND2392" s="467"/>
      <c r="WNE2392" s="467"/>
      <c r="WNF2392" s="467"/>
      <c r="WNG2392" s="467"/>
      <c r="WNH2392" s="467"/>
      <c r="WNI2392" s="467"/>
      <c r="WNJ2392" s="467"/>
      <c r="WNK2392" s="467"/>
      <c r="WNL2392" s="1055"/>
      <c r="WNM2392" s="695"/>
      <c r="WNN2392" s="696"/>
      <c r="WNO2392" s="696"/>
      <c r="WNP2392" s="697"/>
      <c r="WNQ2392" s="697"/>
      <c r="WNR2392" s="473"/>
      <c r="WNS2392" s="470"/>
      <c r="WNT2392" s="470"/>
      <c r="WNU2392" s="470"/>
      <c r="WNV2392" s="677"/>
      <c r="WNW2392" s="470"/>
      <c r="WNX2392" s="467"/>
      <c r="WNY2392" s="559"/>
      <c r="WNZ2392" s="467"/>
      <c r="WOA2392" s="467"/>
      <c r="WOB2392" s="467"/>
      <c r="WOC2392" s="467"/>
      <c r="WOD2392" s="467"/>
      <c r="WOE2392" s="467"/>
      <c r="WOF2392" s="467"/>
      <c r="WOG2392" s="467"/>
      <c r="WOH2392" s="467"/>
      <c r="WOI2392" s="467"/>
      <c r="WOJ2392" s="467"/>
      <c r="WOK2392" s="467"/>
      <c r="WOL2392" s="467"/>
      <c r="WOM2392" s="467"/>
      <c r="WON2392" s="467"/>
      <c r="WOO2392" s="467"/>
      <c r="WOP2392" s="467"/>
      <c r="WOQ2392" s="467"/>
      <c r="WOR2392" s="467"/>
      <c r="WOS2392" s="467"/>
      <c r="WOT2392" s="467"/>
      <c r="WOU2392" s="467"/>
      <c r="WOV2392" s="1055"/>
      <c r="WOW2392" s="695"/>
      <c r="WOX2392" s="696"/>
      <c r="WOY2392" s="696"/>
      <c r="WOZ2392" s="697"/>
      <c r="WPA2392" s="697"/>
      <c r="WPB2392" s="473"/>
      <c r="WPC2392" s="470"/>
      <c r="WPD2392" s="470"/>
      <c r="WPE2392" s="470"/>
      <c r="WPF2392" s="677"/>
      <c r="WPG2392" s="470"/>
      <c r="WPH2392" s="467"/>
      <c r="WPI2392" s="559"/>
      <c r="WPJ2392" s="467"/>
      <c r="WPK2392" s="467"/>
      <c r="WPL2392" s="467"/>
      <c r="WPM2392" s="467"/>
      <c r="WPN2392" s="467"/>
      <c r="WPO2392" s="467"/>
      <c r="WPP2392" s="467"/>
      <c r="WPQ2392" s="467"/>
      <c r="WPR2392" s="467"/>
      <c r="WPS2392" s="467"/>
      <c r="WPT2392" s="467"/>
      <c r="WPU2392" s="467"/>
      <c r="WPV2392" s="467"/>
      <c r="WPW2392" s="467"/>
      <c r="WPX2392" s="467"/>
      <c r="WPY2392" s="467"/>
      <c r="WPZ2392" s="467"/>
      <c r="WQA2392" s="467"/>
      <c r="WQB2392" s="467"/>
      <c r="WQC2392" s="467"/>
      <c r="WQD2392" s="467"/>
      <c r="WQE2392" s="467"/>
      <c r="WQF2392" s="1055"/>
      <c r="WQG2392" s="695"/>
      <c r="WQH2392" s="696"/>
      <c r="WQI2392" s="696"/>
      <c r="WQJ2392" s="697"/>
      <c r="WQK2392" s="697"/>
      <c r="WQL2392" s="473"/>
      <c r="WQM2392" s="470"/>
      <c r="WQN2392" s="470"/>
      <c r="WQO2392" s="470"/>
      <c r="WQP2392" s="677"/>
      <c r="WQQ2392" s="470"/>
      <c r="WQR2392" s="467"/>
      <c r="WQS2392" s="559"/>
      <c r="WQT2392" s="467"/>
      <c r="WQU2392" s="467"/>
      <c r="WQV2392" s="467"/>
      <c r="WQW2392" s="467"/>
      <c r="WQX2392" s="467"/>
      <c r="WQY2392" s="467"/>
      <c r="WQZ2392" s="467"/>
      <c r="WRA2392" s="467"/>
      <c r="WRB2392" s="467"/>
      <c r="WRC2392" s="467"/>
      <c r="WRD2392" s="467"/>
      <c r="WRE2392" s="467"/>
      <c r="WRF2392" s="467"/>
      <c r="WRG2392" s="467"/>
      <c r="WRH2392" s="467"/>
      <c r="WRI2392" s="467"/>
      <c r="WRJ2392" s="467"/>
      <c r="WRK2392" s="467"/>
      <c r="WRL2392" s="467"/>
      <c r="WRM2392" s="467"/>
      <c r="WRN2392" s="467"/>
      <c r="WRO2392" s="467"/>
      <c r="WRP2392" s="1055"/>
      <c r="WRQ2392" s="695"/>
      <c r="WRR2392" s="696"/>
      <c r="WRS2392" s="696"/>
      <c r="WRT2392" s="697"/>
      <c r="WRU2392" s="697"/>
      <c r="WRV2392" s="473"/>
      <c r="WRW2392" s="470"/>
      <c r="WRX2392" s="470"/>
      <c r="WRY2392" s="470"/>
      <c r="WRZ2392" s="677"/>
      <c r="WSA2392" s="470"/>
      <c r="WSB2392" s="467"/>
      <c r="WSC2392" s="559"/>
      <c r="WSD2392" s="467"/>
      <c r="WSE2392" s="467"/>
      <c r="WSF2392" s="467"/>
      <c r="WSG2392" s="467"/>
      <c r="WSH2392" s="467"/>
      <c r="WSI2392" s="467"/>
      <c r="WSJ2392" s="467"/>
      <c r="WSK2392" s="467"/>
      <c r="WSL2392" s="467"/>
      <c r="WSM2392" s="467"/>
      <c r="WSN2392" s="467"/>
      <c r="WSO2392" s="467"/>
      <c r="WSP2392" s="467"/>
      <c r="WSQ2392" s="467"/>
      <c r="WSR2392" s="467"/>
      <c r="WSS2392" s="467"/>
      <c r="WST2392" s="467"/>
      <c r="WSU2392" s="467"/>
      <c r="WSV2392" s="467"/>
      <c r="WSW2392" s="467"/>
      <c r="WSX2392" s="467"/>
      <c r="WSY2392" s="467"/>
      <c r="WSZ2392" s="1055"/>
      <c r="WTA2392" s="695"/>
      <c r="WTB2392" s="696"/>
      <c r="WTC2392" s="696"/>
      <c r="WTD2392" s="697"/>
      <c r="WTE2392" s="697"/>
      <c r="WTF2392" s="473"/>
      <c r="WTG2392" s="470"/>
      <c r="WTH2392" s="470"/>
      <c r="WTI2392" s="470"/>
      <c r="WTJ2392" s="677"/>
      <c r="WTK2392" s="470"/>
      <c r="WTL2392" s="467"/>
      <c r="WTM2392" s="559"/>
      <c r="WTN2392" s="467"/>
      <c r="WTO2392" s="467"/>
      <c r="WTP2392" s="467"/>
      <c r="WTQ2392" s="467"/>
      <c r="WTR2392" s="467"/>
      <c r="WTS2392" s="467"/>
      <c r="WTT2392" s="467"/>
      <c r="WTU2392" s="467"/>
      <c r="WTV2392" s="467"/>
      <c r="WTW2392" s="467"/>
      <c r="WTX2392" s="467"/>
      <c r="WTY2392" s="467"/>
      <c r="WTZ2392" s="467"/>
      <c r="WUA2392" s="467"/>
      <c r="WUB2392" s="467"/>
      <c r="WUC2392" s="467"/>
      <c r="WUD2392" s="467"/>
      <c r="WUE2392" s="467"/>
      <c r="WUF2392" s="467"/>
      <c r="WUG2392" s="467"/>
      <c r="WUH2392" s="467"/>
      <c r="WUI2392" s="467"/>
      <c r="WUJ2392" s="1055"/>
      <c r="WUK2392" s="695"/>
      <c r="WUL2392" s="696"/>
      <c r="WUM2392" s="696"/>
      <c r="WUN2392" s="697"/>
      <c r="WUO2392" s="697"/>
      <c r="WUP2392" s="473"/>
      <c r="WUQ2392" s="470"/>
      <c r="WUR2392" s="470"/>
      <c r="WUS2392" s="470"/>
      <c r="WUT2392" s="677"/>
      <c r="WUU2392" s="470"/>
      <c r="WUV2392" s="467"/>
      <c r="WUW2392" s="559"/>
      <c r="WUX2392" s="467"/>
      <c r="WUY2392" s="467"/>
      <c r="WUZ2392" s="467"/>
      <c r="WVA2392" s="467"/>
      <c r="WVB2392" s="467"/>
      <c r="WVC2392" s="467"/>
      <c r="WVD2392" s="467"/>
      <c r="WVE2392" s="467"/>
      <c r="WVF2392" s="467"/>
      <c r="WVG2392" s="467"/>
      <c r="WVH2392" s="467"/>
      <c r="WVI2392" s="467"/>
      <c r="WVJ2392" s="467"/>
      <c r="WVK2392" s="467"/>
      <c r="WVL2392" s="467"/>
      <c r="WVM2392" s="467"/>
      <c r="WVN2392" s="467"/>
      <c r="WVO2392" s="467"/>
      <c r="WVP2392" s="467"/>
      <c r="WVQ2392" s="467"/>
      <c r="WVR2392" s="467"/>
      <c r="WVS2392" s="467"/>
      <c r="WVT2392" s="1055"/>
      <c r="WVU2392" s="695"/>
      <c r="WVV2392" s="696"/>
      <c r="WVW2392" s="696"/>
      <c r="WVX2392" s="697"/>
      <c r="WVY2392" s="697"/>
      <c r="WVZ2392" s="473"/>
      <c r="WWA2392" s="470"/>
      <c r="WWB2392" s="470"/>
      <c r="WWC2392" s="470"/>
      <c r="WWD2392" s="677"/>
      <c r="WWE2392" s="470"/>
      <c r="WWF2392" s="467"/>
      <c r="WWG2392" s="559"/>
      <c r="WWH2392" s="467"/>
      <c r="WWI2392" s="467"/>
      <c r="WWJ2392" s="467"/>
      <c r="WWK2392" s="467"/>
      <c r="WWL2392" s="467"/>
      <c r="WWM2392" s="467"/>
      <c r="WWN2392" s="467"/>
      <c r="WWO2392" s="467"/>
      <c r="WWP2392" s="467"/>
      <c r="WWQ2392" s="467"/>
      <c r="WWR2392" s="467"/>
      <c r="WWS2392" s="467"/>
      <c r="WWT2392" s="467"/>
      <c r="WWU2392" s="467"/>
      <c r="WWV2392" s="467"/>
      <c r="WWW2392" s="467"/>
      <c r="WWX2392" s="467"/>
      <c r="WWY2392" s="467"/>
      <c r="WWZ2392" s="467"/>
      <c r="WXA2392" s="467"/>
      <c r="WXB2392" s="467"/>
      <c r="WXC2392" s="467"/>
      <c r="WXD2392" s="1055"/>
      <c r="WXE2392" s="695"/>
      <c r="WXF2392" s="696"/>
      <c r="WXG2392" s="696"/>
      <c r="WXH2392" s="697"/>
      <c r="WXI2392" s="697"/>
      <c r="WXJ2392" s="473"/>
      <c r="WXK2392" s="470"/>
      <c r="WXL2392" s="470"/>
      <c r="WXM2392" s="470"/>
      <c r="WXN2392" s="677"/>
      <c r="WXO2392" s="470"/>
      <c r="WXP2392" s="467"/>
      <c r="WXQ2392" s="559"/>
      <c r="WXR2392" s="467"/>
      <c r="WXS2392" s="467"/>
      <c r="WXT2392" s="467"/>
      <c r="WXU2392" s="467"/>
      <c r="WXV2392" s="467"/>
      <c r="WXW2392" s="467"/>
      <c r="WXX2392" s="467"/>
      <c r="WXY2392" s="467"/>
      <c r="WXZ2392" s="467"/>
      <c r="WYA2392" s="467"/>
      <c r="WYB2392" s="467"/>
      <c r="WYC2392" s="467"/>
      <c r="WYD2392" s="467"/>
      <c r="WYE2392" s="467"/>
      <c r="WYF2392" s="467"/>
      <c r="WYG2392" s="467"/>
      <c r="WYH2392" s="467"/>
      <c r="WYI2392" s="467"/>
      <c r="WYJ2392" s="467"/>
      <c r="WYK2392" s="467"/>
      <c r="WYL2392" s="467"/>
      <c r="WYM2392" s="467"/>
      <c r="WYN2392" s="1055"/>
      <c r="WYO2392" s="695"/>
      <c r="WYP2392" s="696"/>
      <c r="WYQ2392" s="696"/>
      <c r="WYR2392" s="697"/>
      <c r="WYS2392" s="697"/>
      <c r="WYT2392" s="473"/>
      <c r="WYU2392" s="470"/>
      <c r="WYV2392" s="470"/>
      <c r="WYW2392" s="470"/>
      <c r="WYX2392" s="677"/>
      <c r="WYY2392" s="470"/>
      <c r="WYZ2392" s="467"/>
      <c r="WZA2392" s="559"/>
      <c r="WZB2392" s="467"/>
      <c r="WZC2392" s="467"/>
      <c r="WZD2392" s="467"/>
      <c r="WZE2392" s="467"/>
      <c r="WZF2392" s="467"/>
      <c r="WZG2392" s="467"/>
      <c r="WZH2392" s="467"/>
      <c r="WZI2392" s="467"/>
      <c r="WZJ2392" s="467"/>
      <c r="WZK2392" s="467"/>
      <c r="WZL2392" s="467"/>
      <c r="WZM2392" s="467"/>
      <c r="WZN2392" s="467"/>
      <c r="WZO2392" s="467"/>
      <c r="WZP2392" s="467"/>
      <c r="WZQ2392" s="467"/>
      <c r="WZR2392" s="467"/>
      <c r="WZS2392" s="467"/>
      <c r="WZT2392" s="467"/>
      <c r="WZU2392" s="467"/>
      <c r="WZV2392" s="467"/>
      <c r="WZW2392" s="467"/>
      <c r="WZX2392" s="1055"/>
      <c r="WZY2392" s="695"/>
      <c r="WZZ2392" s="696"/>
      <c r="XAA2392" s="696"/>
      <c r="XAB2392" s="697"/>
      <c r="XAC2392" s="697"/>
      <c r="XAD2392" s="473"/>
      <c r="XAE2392" s="470"/>
      <c r="XAF2392" s="470"/>
      <c r="XAG2392" s="470"/>
      <c r="XAH2392" s="677"/>
      <c r="XAI2392" s="470"/>
      <c r="XAJ2392" s="467"/>
      <c r="XAK2392" s="559"/>
      <c r="XAL2392" s="467"/>
      <c r="XAM2392" s="467"/>
      <c r="XAN2392" s="467"/>
      <c r="XAO2392" s="467"/>
      <c r="XAP2392" s="467"/>
      <c r="XAQ2392" s="467"/>
      <c r="XAR2392" s="467"/>
      <c r="XAS2392" s="467"/>
      <c r="XAT2392" s="467"/>
      <c r="XAU2392" s="467"/>
      <c r="XAV2392" s="467"/>
      <c r="XAW2392" s="467"/>
      <c r="XAX2392" s="467"/>
      <c r="XAY2392" s="467"/>
      <c r="XAZ2392" s="467"/>
      <c r="XBA2392" s="467"/>
      <c r="XBB2392" s="467"/>
      <c r="XBC2392" s="467"/>
      <c r="XBD2392" s="467"/>
      <c r="XBE2392" s="467"/>
      <c r="XBF2392" s="467"/>
      <c r="XBG2392" s="467"/>
      <c r="XBH2392" s="1055"/>
      <c r="XBI2392" s="695"/>
      <c r="XBJ2392" s="696"/>
      <c r="XBK2392" s="696"/>
      <c r="XBL2392" s="697"/>
      <c r="XBM2392" s="697"/>
      <c r="XBN2392" s="473"/>
      <c r="XBO2392" s="470"/>
      <c r="XBP2392" s="470"/>
      <c r="XBQ2392" s="470"/>
      <c r="XBR2392" s="677"/>
      <c r="XBS2392" s="470"/>
      <c r="XBT2392" s="467"/>
      <c r="XBU2392" s="559"/>
      <c r="XBV2392" s="467"/>
      <c r="XBW2392" s="467"/>
      <c r="XBX2392" s="467"/>
      <c r="XBY2392" s="467"/>
      <c r="XBZ2392" s="467"/>
      <c r="XCA2392" s="467"/>
      <c r="XCB2392" s="467"/>
      <c r="XCC2392" s="467"/>
      <c r="XCD2392" s="467"/>
      <c r="XCE2392" s="467"/>
      <c r="XCF2392" s="467"/>
      <c r="XCG2392" s="467"/>
      <c r="XCH2392" s="467"/>
      <c r="XCI2392" s="467"/>
      <c r="XCJ2392" s="467"/>
      <c r="XCK2392" s="467"/>
      <c r="XCL2392" s="467"/>
      <c r="XCM2392" s="467"/>
      <c r="XCN2392" s="467"/>
      <c r="XCO2392" s="467"/>
      <c r="XCP2392" s="467"/>
      <c r="XCQ2392" s="467"/>
      <c r="XCR2392" s="1055"/>
      <c r="XCS2392" s="695"/>
      <c r="XCT2392" s="696"/>
      <c r="XCU2392" s="696"/>
      <c r="XCV2392" s="697"/>
      <c r="XCW2392" s="697"/>
      <c r="XCX2392" s="473"/>
      <c r="XCY2392" s="470"/>
      <c r="XCZ2392" s="470"/>
      <c r="XDA2392" s="470"/>
      <c r="XDB2392" s="677"/>
      <c r="XDC2392" s="470"/>
      <c r="XDD2392" s="467"/>
      <c r="XDE2392" s="559"/>
      <c r="XDF2392" s="467"/>
      <c r="XDG2392" s="467"/>
      <c r="XDH2392" s="467"/>
      <c r="XDI2392" s="467"/>
      <c r="XDJ2392" s="467"/>
      <c r="XDK2392" s="467"/>
      <c r="XDL2392" s="467"/>
      <c r="XDM2392" s="467"/>
      <c r="XDN2392" s="467"/>
      <c r="XDO2392" s="467"/>
      <c r="XDP2392" s="467"/>
      <c r="XDQ2392" s="467"/>
      <c r="XDR2392" s="467"/>
      <c r="XDS2392" s="467"/>
      <c r="XDT2392" s="467"/>
      <c r="XDU2392" s="467"/>
      <c r="XDV2392" s="467"/>
      <c r="XDW2392" s="467"/>
      <c r="XDX2392" s="467"/>
      <c r="XDY2392" s="467"/>
      <c r="XDZ2392" s="467"/>
      <c r="XEA2392" s="467"/>
      <c r="XEB2392" s="1055"/>
      <c r="XEC2392" s="695"/>
      <c r="XED2392" s="696"/>
      <c r="XEE2392" s="696"/>
      <c r="XEF2392" s="697"/>
    </row>
    <row r="2393" spans="1:16360" ht="14.45" customHeight="1" outlineLevel="1" x14ac:dyDescent="0.25">
      <c r="A2393" s="878">
        <v>216</v>
      </c>
      <c r="B2393" s="690">
        <v>264</v>
      </c>
      <c r="C2393" s="1215" t="s">
        <v>3349</v>
      </c>
      <c r="D2393" s="773" t="s">
        <v>3398</v>
      </c>
      <c r="E2393" s="755"/>
      <c r="F2393" s="1110"/>
      <c r="G2393" s="755"/>
      <c r="H2393" s="755"/>
      <c r="I2393" s="755"/>
      <c r="J2393" s="755"/>
      <c r="K2393" s="755"/>
      <c r="L2393" s="755"/>
      <c r="M2393" s="755" t="s">
        <v>830</v>
      </c>
      <c r="N2393" s="755"/>
      <c r="O2393" s="1236">
        <v>693.61</v>
      </c>
      <c r="P2393" s="697"/>
    </row>
    <row r="2394" spans="1:16360" ht="14.45" customHeight="1" outlineLevel="1" x14ac:dyDescent="0.25">
      <c r="A2394" s="1216">
        <v>216</v>
      </c>
      <c r="B2394" s="691">
        <v>264</v>
      </c>
      <c r="C2394" s="691" t="s">
        <v>3350</v>
      </c>
      <c r="D2394" s="1217" t="s">
        <v>3399</v>
      </c>
      <c r="E2394" s="756"/>
      <c r="F2394" s="1218"/>
      <c r="G2394" s="756"/>
      <c r="H2394" s="756"/>
      <c r="I2394" s="756"/>
      <c r="J2394" s="756"/>
      <c r="K2394" s="756"/>
      <c r="L2394" s="756"/>
      <c r="M2394" s="756" t="s">
        <v>830</v>
      </c>
      <c r="N2394" s="756"/>
      <c r="O2394" s="1237">
        <v>1060.05</v>
      </c>
      <c r="P2394" s="697"/>
    </row>
    <row r="2395" spans="1:16360" ht="14.45" customHeight="1" outlineLevel="1" x14ac:dyDescent="0.25">
      <c r="A2395" s="1219">
        <v>218</v>
      </c>
      <c r="B2395" s="692">
        <v>227</v>
      </c>
      <c r="C2395" s="692"/>
      <c r="D2395" s="1220" t="s">
        <v>3601</v>
      </c>
      <c r="E2395" s="2"/>
      <c r="F2395" s="1210"/>
      <c r="G2395" s="2"/>
      <c r="H2395" s="2"/>
      <c r="I2395" s="2"/>
      <c r="J2395" s="2"/>
      <c r="K2395" s="2"/>
      <c r="L2395" s="2"/>
      <c r="M2395" s="2"/>
      <c r="N2395" s="2"/>
      <c r="O2395" s="1055"/>
      <c r="P2395" s="697"/>
    </row>
    <row r="2396" spans="1:16360" ht="14.45" customHeight="1" outlineLevel="1" x14ac:dyDescent="0.25">
      <c r="A2396" s="141">
        <v>218</v>
      </c>
      <c r="B2396" s="141">
        <v>227</v>
      </c>
      <c r="C2396" s="141" t="s">
        <v>1748</v>
      </c>
      <c r="D2396" s="1220"/>
      <c r="E2396" s="1221">
        <v>2600</v>
      </c>
      <c r="F2396" s="1222" t="s">
        <v>2068</v>
      </c>
      <c r="G2396" s="1222" t="s">
        <v>3278</v>
      </c>
      <c r="H2396" s="1222"/>
      <c r="I2396" s="1222"/>
      <c r="J2396" s="1222"/>
      <c r="K2396" s="2"/>
      <c r="L2396" s="2"/>
      <c r="M2396" s="2"/>
      <c r="N2396" s="1213">
        <v>170259.54</v>
      </c>
      <c r="O2396" s="1055"/>
      <c r="P2396" s="697"/>
    </row>
    <row r="2397" spans="1:16360" ht="14.45" customHeight="1" outlineLevel="1" x14ac:dyDescent="0.25">
      <c r="A2397" s="878">
        <v>218</v>
      </c>
      <c r="B2397" s="690">
        <v>227</v>
      </c>
      <c r="C2397" s="690" t="s">
        <v>3184</v>
      </c>
      <c r="D2397" s="690" t="s">
        <v>876</v>
      </c>
      <c r="E2397" s="755"/>
      <c r="F2397" s="1110"/>
      <c r="G2397" s="755"/>
      <c r="H2397" s="755"/>
      <c r="I2397" s="755"/>
      <c r="J2397" s="755"/>
      <c r="K2397" s="755"/>
      <c r="L2397" s="755"/>
      <c r="M2397" s="755" t="s">
        <v>643</v>
      </c>
      <c r="N2397" s="755"/>
      <c r="O2397" s="1236">
        <v>67.599999999999994</v>
      </c>
      <c r="P2397" s="697"/>
    </row>
    <row r="2398" spans="1:16360" ht="14.45" customHeight="1" outlineLevel="1" x14ac:dyDescent="0.25">
      <c r="A2398" s="878">
        <v>218</v>
      </c>
      <c r="B2398" s="690">
        <v>227</v>
      </c>
      <c r="C2398" s="690" t="s">
        <v>3185</v>
      </c>
      <c r="D2398" s="690" t="s">
        <v>878</v>
      </c>
      <c r="E2398" s="755"/>
      <c r="F2398" s="1110"/>
      <c r="G2398" s="755"/>
      <c r="H2398" s="755"/>
      <c r="I2398" s="755"/>
      <c r="J2398" s="755"/>
      <c r="K2398" s="755"/>
      <c r="L2398" s="755"/>
      <c r="M2398" s="755" t="s">
        <v>643</v>
      </c>
      <c r="N2398" s="755"/>
      <c r="O2398" s="1236">
        <v>35.65</v>
      </c>
      <c r="P2398" s="697"/>
    </row>
    <row r="2399" spans="1:16360" ht="14.45" customHeight="1" outlineLevel="1" x14ac:dyDescent="0.25">
      <c r="A2399" s="878">
        <v>218</v>
      </c>
      <c r="B2399" s="690">
        <v>227</v>
      </c>
      <c r="C2399" s="690" t="s">
        <v>3186</v>
      </c>
      <c r="D2399" s="690" t="s">
        <v>3196</v>
      </c>
      <c r="E2399" s="755"/>
      <c r="F2399" s="1110"/>
      <c r="G2399" s="755"/>
      <c r="H2399" s="755"/>
      <c r="I2399" s="755"/>
      <c r="J2399" s="755"/>
      <c r="K2399" s="755"/>
      <c r="L2399" s="755"/>
      <c r="M2399" s="755" t="s">
        <v>643</v>
      </c>
      <c r="N2399" s="755"/>
      <c r="O2399" s="1236">
        <v>26.62</v>
      </c>
    </row>
    <row r="2400" spans="1:16360" ht="14.45" customHeight="1" outlineLevel="1" x14ac:dyDescent="0.25">
      <c r="A2400" s="878">
        <v>218</v>
      </c>
      <c r="B2400" s="690">
        <v>227</v>
      </c>
      <c r="C2400" s="690" t="s">
        <v>3187</v>
      </c>
      <c r="D2400" s="690" t="s">
        <v>2910</v>
      </c>
      <c r="E2400" s="755"/>
      <c r="F2400" s="1110"/>
      <c r="G2400" s="755"/>
      <c r="H2400" s="755"/>
      <c r="I2400" s="755"/>
      <c r="J2400" s="755"/>
      <c r="K2400" s="755"/>
      <c r="L2400" s="755"/>
      <c r="M2400" s="755" t="s">
        <v>643</v>
      </c>
      <c r="N2400" s="755"/>
      <c r="O2400" s="1236">
        <v>6.24</v>
      </c>
    </row>
    <row r="2401" spans="1:15" ht="14.45" customHeight="1" outlineLevel="1" x14ac:dyDescent="0.25">
      <c r="A2401" s="878">
        <v>218</v>
      </c>
      <c r="B2401" s="690">
        <v>227</v>
      </c>
      <c r="C2401" s="690" t="s">
        <v>3188</v>
      </c>
      <c r="D2401" s="690" t="s">
        <v>3197</v>
      </c>
      <c r="E2401" s="755"/>
      <c r="F2401" s="1110"/>
      <c r="G2401" s="755"/>
      <c r="H2401" s="755"/>
      <c r="I2401" s="755"/>
      <c r="J2401" s="755"/>
      <c r="K2401" s="755"/>
      <c r="L2401" s="755"/>
      <c r="M2401" s="755" t="s">
        <v>643</v>
      </c>
      <c r="N2401" s="755"/>
      <c r="O2401" s="1236">
        <v>14.72</v>
      </c>
    </row>
    <row r="2402" spans="1:15" ht="14.45" customHeight="1" outlineLevel="1" x14ac:dyDescent="0.25">
      <c r="A2402" s="878">
        <v>218</v>
      </c>
      <c r="B2402" s="690">
        <v>227</v>
      </c>
      <c r="C2402" s="690" t="s">
        <v>3189</v>
      </c>
      <c r="D2402" s="690" t="s">
        <v>3198</v>
      </c>
      <c r="E2402" s="755"/>
      <c r="F2402" s="1110"/>
      <c r="G2402" s="755"/>
      <c r="H2402" s="755"/>
      <c r="I2402" s="755"/>
      <c r="J2402" s="755"/>
      <c r="K2402" s="755"/>
      <c r="L2402" s="755"/>
      <c r="M2402" s="755" t="s">
        <v>643</v>
      </c>
      <c r="N2402" s="755"/>
      <c r="O2402" s="1236">
        <v>29.11</v>
      </c>
    </row>
    <row r="2403" spans="1:15" ht="14.45" customHeight="1" outlineLevel="1" x14ac:dyDescent="0.25">
      <c r="A2403" s="878">
        <v>218</v>
      </c>
      <c r="B2403" s="690">
        <v>227</v>
      </c>
      <c r="C2403" s="690" t="s">
        <v>3190</v>
      </c>
      <c r="D2403" s="690" t="s">
        <v>3236</v>
      </c>
      <c r="E2403" s="755"/>
      <c r="F2403" s="1110"/>
      <c r="G2403" s="755"/>
      <c r="H2403" s="755"/>
      <c r="I2403" s="755"/>
      <c r="J2403" s="755"/>
      <c r="K2403" s="755"/>
      <c r="L2403" s="755"/>
      <c r="M2403" s="755" t="s">
        <v>643</v>
      </c>
      <c r="N2403" s="755"/>
      <c r="O2403" s="1236">
        <v>49.68</v>
      </c>
    </row>
    <row r="2404" spans="1:15" ht="14.45" customHeight="1" outlineLevel="1" x14ac:dyDescent="0.25">
      <c r="A2404" s="878">
        <v>218</v>
      </c>
      <c r="B2404" s="690">
        <v>227</v>
      </c>
      <c r="C2404" s="690" t="s">
        <v>3191</v>
      </c>
      <c r="D2404" s="690" t="s">
        <v>3237</v>
      </c>
      <c r="E2404" s="755"/>
      <c r="F2404" s="1110"/>
      <c r="G2404" s="755"/>
      <c r="H2404" s="755"/>
      <c r="I2404" s="755"/>
      <c r="J2404" s="755"/>
      <c r="K2404" s="755"/>
      <c r="L2404" s="755"/>
      <c r="M2404" s="755" t="s">
        <v>643</v>
      </c>
      <c r="N2404" s="755"/>
      <c r="O2404" s="1236">
        <v>10.42</v>
      </c>
    </row>
    <row r="2405" spans="1:15" ht="14.45" customHeight="1" outlineLevel="1" x14ac:dyDescent="0.25">
      <c r="A2405" s="878">
        <v>218</v>
      </c>
      <c r="B2405" s="690">
        <v>227</v>
      </c>
      <c r="C2405" s="690" t="s">
        <v>3192</v>
      </c>
      <c r="D2405" s="690" t="s">
        <v>3238</v>
      </c>
      <c r="E2405" s="755"/>
      <c r="F2405" s="1110"/>
      <c r="G2405" s="755"/>
      <c r="H2405" s="755"/>
      <c r="I2405" s="755"/>
      <c r="J2405" s="755"/>
      <c r="K2405" s="755"/>
      <c r="L2405" s="755"/>
      <c r="M2405" s="755" t="s">
        <v>643</v>
      </c>
      <c r="N2405" s="755"/>
      <c r="O2405" s="1236">
        <v>5.21</v>
      </c>
    </row>
    <row r="2406" spans="1:15" ht="14.45" customHeight="1" outlineLevel="1" x14ac:dyDescent="0.25">
      <c r="A2406" s="878">
        <v>218</v>
      </c>
      <c r="B2406" s="690">
        <v>227</v>
      </c>
      <c r="C2406" s="690" t="s">
        <v>3193</v>
      </c>
      <c r="D2406" s="690" t="s">
        <v>3239</v>
      </c>
      <c r="E2406" s="755"/>
      <c r="F2406" s="1110"/>
      <c r="G2406" s="755"/>
      <c r="H2406" s="755"/>
      <c r="I2406" s="755"/>
      <c r="J2406" s="755"/>
      <c r="K2406" s="755"/>
      <c r="L2406" s="755"/>
      <c r="M2406" s="755" t="s">
        <v>643</v>
      </c>
      <c r="N2406" s="755"/>
      <c r="O2406" s="1236">
        <v>123.82</v>
      </c>
    </row>
    <row r="2407" spans="1:15" ht="14.45" customHeight="1" outlineLevel="1" x14ac:dyDescent="0.25">
      <c r="A2407" s="878">
        <v>218</v>
      </c>
      <c r="B2407" s="690">
        <v>227</v>
      </c>
      <c r="C2407" s="690" t="s">
        <v>3194</v>
      </c>
      <c r="D2407" s="690" t="s">
        <v>3240</v>
      </c>
      <c r="E2407" s="755"/>
      <c r="F2407" s="1110"/>
      <c r="G2407" s="755"/>
      <c r="H2407" s="755"/>
      <c r="I2407" s="755"/>
      <c r="J2407" s="755"/>
      <c r="K2407" s="755"/>
      <c r="L2407" s="755"/>
      <c r="M2407" s="755" t="s">
        <v>643</v>
      </c>
      <c r="N2407" s="755"/>
      <c r="O2407" s="1236">
        <v>91.91</v>
      </c>
    </row>
    <row r="2408" spans="1:15" ht="14.45" customHeight="1" outlineLevel="1" x14ac:dyDescent="0.25">
      <c r="A2408" s="878">
        <v>218</v>
      </c>
      <c r="B2408" s="690">
        <v>227</v>
      </c>
      <c r="C2408" s="690" t="s">
        <v>3195</v>
      </c>
      <c r="D2408" s="690" t="s">
        <v>3241</v>
      </c>
      <c r="E2408" s="755"/>
      <c r="F2408" s="1110"/>
      <c r="G2408" s="755"/>
      <c r="H2408" s="755"/>
      <c r="I2408" s="755"/>
      <c r="J2408" s="755"/>
      <c r="K2408" s="755"/>
      <c r="L2408" s="755"/>
      <c r="M2408" s="755" t="s">
        <v>643</v>
      </c>
      <c r="N2408" s="755"/>
      <c r="O2408" s="1236">
        <v>137.80000000000001</v>
      </c>
    </row>
    <row r="2409" spans="1:15" ht="14.45" customHeight="1" outlineLevel="1" x14ac:dyDescent="0.25">
      <c r="A2409" s="878">
        <v>218</v>
      </c>
      <c r="B2409" s="690">
        <v>227</v>
      </c>
      <c r="C2409" s="690" t="s">
        <v>3199</v>
      </c>
      <c r="D2409" s="690" t="s">
        <v>3242</v>
      </c>
      <c r="E2409" s="755"/>
      <c r="F2409" s="1110"/>
      <c r="G2409" s="755"/>
      <c r="H2409" s="755"/>
      <c r="I2409" s="755"/>
      <c r="J2409" s="755"/>
      <c r="K2409" s="755"/>
      <c r="L2409" s="755"/>
      <c r="M2409" s="755" t="s">
        <v>643</v>
      </c>
      <c r="N2409" s="755"/>
      <c r="O2409" s="1236">
        <v>313.63</v>
      </c>
    </row>
    <row r="2410" spans="1:15" ht="14.45" customHeight="1" outlineLevel="1" x14ac:dyDescent="0.25">
      <c r="A2410" s="878">
        <v>218</v>
      </c>
      <c r="B2410" s="690">
        <v>227</v>
      </c>
      <c r="C2410" s="690" t="s">
        <v>3200</v>
      </c>
      <c r="D2410" s="690" t="s">
        <v>3243</v>
      </c>
      <c r="E2410" s="755"/>
      <c r="F2410" s="1110"/>
      <c r="G2410" s="755"/>
      <c r="H2410" s="755"/>
      <c r="I2410" s="755"/>
      <c r="J2410" s="755"/>
      <c r="K2410" s="755"/>
      <c r="L2410" s="755"/>
      <c r="M2410" s="755" t="s">
        <v>643</v>
      </c>
      <c r="N2410" s="755"/>
      <c r="O2410" s="1236">
        <v>38.83</v>
      </c>
    </row>
    <row r="2411" spans="1:15" ht="14.45" customHeight="1" outlineLevel="1" x14ac:dyDescent="0.25">
      <c r="A2411" s="878">
        <v>218</v>
      </c>
      <c r="B2411" s="690">
        <v>227</v>
      </c>
      <c r="C2411" s="690" t="s">
        <v>3201</v>
      </c>
      <c r="D2411" s="690" t="s">
        <v>2625</v>
      </c>
      <c r="E2411" s="755"/>
      <c r="F2411" s="1110"/>
      <c r="G2411" s="755"/>
      <c r="H2411" s="755"/>
      <c r="I2411" s="755"/>
      <c r="J2411" s="755"/>
      <c r="K2411" s="755"/>
      <c r="L2411" s="755"/>
      <c r="M2411" s="755" t="s">
        <v>643</v>
      </c>
      <c r="N2411" s="755"/>
      <c r="O2411" s="1236">
        <v>65.790000000000006</v>
      </c>
    </row>
    <row r="2412" spans="1:15" ht="14.45" customHeight="1" outlineLevel="1" x14ac:dyDescent="0.25">
      <c r="A2412" s="878">
        <v>218</v>
      </c>
      <c r="B2412" s="690">
        <v>227</v>
      </c>
      <c r="C2412" s="690" t="s">
        <v>3202</v>
      </c>
      <c r="D2412" s="690" t="s">
        <v>3244</v>
      </c>
      <c r="E2412" s="755"/>
      <c r="F2412" s="1110"/>
      <c r="G2412" s="755"/>
      <c r="H2412" s="755"/>
      <c r="I2412" s="755"/>
      <c r="J2412" s="755"/>
      <c r="K2412" s="755"/>
      <c r="L2412" s="755"/>
      <c r="M2412" s="755" t="s">
        <v>643</v>
      </c>
      <c r="N2412" s="755"/>
      <c r="O2412" s="1236">
        <v>277.39999999999998</v>
      </c>
    </row>
    <row r="2413" spans="1:15" ht="14.45" customHeight="1" outlineLevel="1" x14ac:dyDescent="0.25">
      <c r="A2413" s="878">
        <v>218</v>
      </c>
      <c r="B2413" s="690">
        <v>227</v>
      </c>
      <c r="C2413" s="690" t="s">
        <v>3203</v>
      </c>
      <c r="D2413" s="690" t="s">
        <v>3245</v>
      </c>
      <c r="E2413" s="755"/>
      <c r="F2413" s="1110"/>
      <c r="G2413" s="755"/>
      <c r="H2413" s="755"/>
      <c r="I2413" s="755"/>
      <c r="J2413" s="755"/>
      <c r="K2413" s="755"/>
      <c r="L2413" s="755"/>
      <c r="M2413" s="755" t="s">
        <v>643</v>
      </c>
      <c r="N2413" s="755"/>
      <c r="O2413" s="1236">
        <v>78.36</v>
      </c>
    </row>
    <row r="2414" spans="1:15" ht="14.45" customHeight="1" outlineLevel="1" x14ac:dyDescent="0.25">
      <c r="A2414" s="878">
        <v>218</v>
      </c>
      <c r="B2414" s="690">
        <v>227</v>
      </c>
      <c r="C2414" s="690" t="s">
        <v>3204</v>
      </c>
      <c r="D2414" s="690" t="s">
        <v>3246</v>
      </c>
      <c r="E2414" s="755"/>
      <c r="F2414" s="1110"/>
      <c r="G2414" s="755"/>
      <c r="H2414" s="755"/>
      <c r="I2414" s="755"/>
      <c r="J2414" s="755"/>
      <c r="K2414" s="755"/>
      <c r="L2414" s="755"/>
      <c r="M2414" s="755" t="s">
        <v>643</v>
      </c>
      <c r="N2414" s="755"/>
      <c r="O2414" s="1236">
        <v>96.91</v>
      </c>
    </row>
    <row r="2415" spans="1:15" ht="14.45" customHeight="1" outlineLevel="1" x14ac:dyDescent="0.25">
      <c r="A2415" s="878">
        <v>218</v>
      </c>
      <c r="B2415" s="690">
        <v>227</v>
      </c>
      <c r="C2415" s="690" t="s">
        <v>3205</v>
      </c>
      <c r="D2415" s="690" t="s">
        <v>3247</v>
      </c>
      <c r="E2415" s="755"/>
      <c r="F2415" s="1110"/>
      <c r="G2415" s="755"/>
      <c r="H2415" s="755"/>
      <c r="I2415" s="755"/>
      <c r="J2415" s="755"/>
      <c r="K2415" s="755"/>
      <c r="L2415" s="755"/>
      <c r="M2415" s="755" t="s">
        <v>643</v>
      </c>
      <c r="N2415" s="755"/>
      <c r="O2415" s="1236">
        <v>27.99</v>
      </c>
    </row>
    <row r="2416" spans="1:15" ht="14.45" customHeight="1" outlineLevel="1" x14ac:dyDescent="0.25">
      <c r="A2416" s="878">
        <v>218</v>
      </c>
      <c r="B2416" s="690">
        <v>227</v>
      </c>
      <c r="C2416" s="690" t="s">
        <v>3206</v>
      </c>
      <c r="D2416" s="690" t="s">
        <v>3248</v>
      </c>
      <c r="E2416" s="755"/>
      <c r="F2416" s="1110"/>
      <c r="G2416" s="755"/>
      <c r="H2416" s="755"/>
      <c r="I2416" s="755"/>
      <c r="J2416" s="755"/>
      <c r="K2416" s="755"/>
      <c r="L2416" s="755"/>
      <c r="M2416" s="755" t="s">
        <v>643</v>
      </c>
      <c r="N2416" s="755"/>
      <c r="O2416" s="1236">
        <v>15.84</v>
      </c>
    </row>
    <row r="2417" spans="1:15" ht="14.45" customHeight="1" outlineLevel="1" x14ac:dyDescent="0.25">
      <c r="A2417" s="878">
        <v>218</v>
      </c>
      <c r="B2417" s="690">
        <v>227</v>
      </c>
      <c r="C2417" s="690" t="s">
        <v>3207</v>
      </c>
      <c r="D2417" s="690" t="s">
        <v>3249</v>
      </c>
      <c r="E2417" s="755"/>
      <c r="F2417" s="1110"/>
      <c r="G2417" s="755"/>
      <c r="H2417" s="755"/>
      <c r="I2417" s="755"/>
      <c r="J2417" s="755"/>
      <c r="K2417" s="755"/>
      <c r="L2417" s="755"/>
      <c r="M2417" s="755" t="s">
        <v>643</v>
      </c>
      <c r="N2417" s="755"/>
      <c r="O2417" s="1236">
        <v>95.65</v>
      </c>
    </row>
    <row r="2418" spans="1:15" ht="14.45" customHeight="1" outlineLevel="1" x14ac:dyDescent="0.25">
      <c r="A2418" s="878">
        <v>218</v>
      </c>
      <c r="B2418" s="690">
        <v>227</v>
      </c>
      <c r="C2418" s="690" t="s">
        <v>3208</v>
      </c>
      <c r="D2418" s="690" t="s">
        <v>3250</v>
      </c>
      <c r="E2418" s="755"/>
      <c r="F2418" s="1110"/>
      <c r="G2418" s="755"/>
      <c r="H2418" s="755"/>
      <c r="I2418" s="755"/>
      <c r="J2418" s="755"/>
      <c r="K2418" s="755"/>
      <c r="L2418" s="755"/>
      <c r="M2418" s="755" t="s">
        <v>643</v>
      </c>
      <c r="N2418" s="755"/>
      <c r="O2418" s="1236">
        <v>63.66</v>
      </c>
    </row>
    <row r="2419" spans="1:15" ht="14.45" customHeight="1" outlineLevel="1" x14ac:dyDescent="0.25">
      <c r="A2419" s="878">
        <v>218</v>
      </c>
      <c r="B2419" s="690">
        <v>227</v>
      </c>
      <c r="C2419" s="690" t="s">
        <v>3209</v>
      </c>
      <c r="D2419" s="690" t="s">
        <v>3251</v>
      </c>
      <c r="E2419" s="755"/>
      <c r="F2419" s="1110"/>
      <c r="G2419" s="755"/>
      <c r="H2419" s="755"/>
      <c r="I2419" s="755"/>
      <c r="J2419" s="755"/>
      <c r="K2419" s="755"/>
      <c r="L2419" s="755"/>
      <c r="M2419" s="755" t="s">
        <v>643</v>
      </c>
      <c r="N2419" s="755"/>
      <c r="O2419" s="1236">
        <v>101.36</v>
      </c>
    </row>
    <row r="2420" spans="1:15" ht="14.45" customHeight="1" outlineLevel="1" x14ac:dyDescent="0.25">
      <c r="A2420" s="878">
        <v>218</v>
      </c>
      <c r="B2420" s="690">
        <v>227</v>
      </c>
      <c r="C2420" s="690" t="s">
        <v>3210</v>
      </c>
      <c r="D2420" s="690" t="s">
        <v>3252</v>
      </c>
      <c r="E2420" s="755"/>
      <c r="F2420" s="1110"/>
      <c r="G2420" s="755"/>
      <c r="H2420" s="755"/>
      <c r="I2420" s="755"/>
      <c r="J2420" s="755"/>
      <c r="K2420" s="755"/>
      <c r="L2420" s="755"/>
      <c r="M2420" s="755" t="s">
        <v>643</v>
      </c>
      <c r="N2420" s="755"/>
      <c r="O2420" s="1236">
        <v>155.66</v>
      </c>
    </row>
    <row r="2421" spans="1:15" ht="14.45" customHeight="1" outlineLevel="1" x14ac:dyDescent="0.25">
      <c r="A2421" s="878">
        <v>218</v>
      </c>
      <c r="B2421" s="690">
        <v>227</v>
      </c>
      <c r="C2421" s="690" t="s">
        <v>3211</v>
      </c>
      <c r="D2421" s="690" t="s">
        <v>3253</v>
      </c>
      <c r="E2421" s="755"/>
      <c r="F2421" s="1110"/>
      <c r="G2421" s="755"/>
      <c r="H2421" s="755"/>
      <c r="I2421" s="755"/>
      <c r="J2421" s="755"/>
      <c r="K2421" s="755"/>
      <c r="L2421" s="755"/>
      <c r="M2421" s="755" t="s">
        <v>643</v>
      </c>
      <c r="N2421" s="755"/>
      <c r="O2421" s="1236">
        <v>113.48</v>
      </c>
    </row>
    <row r="2422" spans="1:15" ht="14.45" customHeight="1" outlineLevel="1" x14ac:dyDescent="0.25">
      <c r="A2422" s="878">
        <v>218</v>
      </c>
      <c r="B2422" s="690">
        <v>227</v>
      </c>
      <c r="C2422" s="690" t="s">
        <v>3212</v>
      </c>
      <c r="D2422" s="690" t="s">
        <v>3254</v>
      </c>
      <c r="E2422" s="755"/>
      <c r="F2422" s="1110"/>
      <c r="G2422" s="755"/>
      <c r="H2422" s="755"/>
      <c r="I2422" s="755"/>
      <c r="J2422" s="755"/>
      <c r="K2422" s="755"/>
      <c r="L2422" s="755"/>
      <c r="M2422" s="755" t="s">
        <v>643</v>
      </c>
      <c r="N2422" s="755"/>
      <c r="O2422" s="1236">
        <v>118.73</v>
      </c>
    </row>
    <row r="2423" spans="1:15" ht="14.45" customHeight="1" outlineLevel="1" x14ac:dyDescent="0.25">
      <c r="A2423" s="878">
        <v>218</v>
      </c>
      <c r="B2423" s="690">
        <v>227</v>
      </c>
      <c r="C2423" s="690" t="s">
        <v>3213</v>
      </c>
      <c r="D2423" s="690" t="s">
        <v>3255</v>
      </c>
      <c r="E2423" s="755"/>
      <c r="F2423" s="1110"/>
      <c r="G2423" s="755"/>
      <c r="H2423" s="755"/>
      <c r="I2423" s="755"/>
      <c r="J2423" s="755"/>
      <c r="K2423" s="755"/>
      <c r="L2423" s="755"/>
      <c r="M2423" s="755" t="s">
        <v>643</v>
      </c>
      <c r="N2423" s="755"/>
      <c r="O2423" s="1236">
        <v>130.65</v>
      </c>
    </row>
    <row r="2424" spans="1:15" ht="14.45" customHeight="1" outlineLevel="1" x14ac:dyDescent="0.25">
      <c r="A2424" s="878">
        <v>218</v>
      </c>
      <c r="B2424" s="690">
        <v>227</v>
      </c>
      <c r="C2424" s="690" t="s">
        <v>3214</v>
      </c>
      <c r="D2424" s="690" t="s">
        <v>3256</v>
      </c>
      <c r="E2424" s="755"/>
      <c r="F2424" s="1110"/>
      <c r="G2424" s="755"/>
      <c r="H2424" s="755"/>
      <c r="I2424" s="755"/>
      <c r="J2424" s="755"/>
      <c r="K2424" s="755"/>
      <c r="L2424" s="755"/>
      <c r="M2424" s="755" t="s">
        <v>643</v>
      </c>
      <c r="N2424" s="755"/>
      <c r="O2424" s="1236">
        <v>86.55</v>
      </c>
    </row>
    <row r="2425" spans="1:15" ht="14.45" customHeight="1" outlineLevel="1" x14ac:dyDescent="0.25">
      <c r="A2425" s="878">
        <v>218</v>
      </c>
      <c r="B2425" s="690">
        <v>227</v>
      </c>
      <c r="C2425" s="690" t="s">
        <v>3215</v>
      </c>
      <c r="D2425" s="690" t="s">
        <v>3257</v>
      </c>
      <c r="E2425" s="755"/>
      <c r="F2425" s="1110"/>
      <c r="G2425" s="755"/>
      <c r="H2425" s="755"/>
      <c r="I2425" s="755"/>
      <c r="J2425" s="755"/>
      <c r="K2425" s="755"/>
      <c r="L2425" s="755"/>
      <c r="M2425" s="755" t="s">
        <v>643</v>
      </c>
      <c r="N2425" s="755"/>
      <c r="O2425" s="1236">
        <v>105.62</v>
      </c>
    </row>
    <row r="2426" spans="1:15" ht="14.45" customHeight="1" outlineLevel="1" x14ac:dyDescent="0.25">
      <c r="A2426" s="878">
        <v>218</v>
      </c>
      <c r="B2426" s="690">
        <v>227</v>
      </c>
      <c r="C2426" s="690" t="s">
        <v>3216</v>
      </c>
      <c r="D2426" s="690" t="s">
        <v>3258</v>
      </c>
      <c r="E2426" s="755"/>
      <c r="F2426" s="1110"/>
      <c r="G2426" s="755"/>
      <c r="H2426" s="755"/>
      <c r="I2426" s="755"/>
      <c r="J2426" s="755"/>
      <c r="K2426" s="755"/>
      <c r="L2426" s="755"/>
      <c r="M2426" s="755" t="s">
        <v>643</v>
      </c>
      <c r="N2426" s="755"/>
      <c r="O2426" s="1236">
        <v>457.25</v>
      </c>
    </row>
    <row r="2427" spans="1:15" ht="14.45" customHeight="1" outlineLevel="1" x14ac:dyDescent="0.25">
      <c r="A2427" s="878">
        <v>218</v>
      </c>
      <c r="B2427" s="690">
        <v>227</v>
      </c>
      <c r="C2427" s="690" t="s">
        <v>3217</v>
      </c>
      <c r="D2427" s="690" t="s">
        <v>3259</v>
      </c>
      <c r="E2427" s="755"/>
      <c r="F2427" s="1110"/>
      <c r="G2427" s="755"/>
      <c r="H2427" s="755"/>
      <c r="I2427" s="755"/>
      <c r="J2427" s="755"/>
      <c r="K2427" s="755"/>
      <c r="L2427" s="755"/>
      <c r="M2427" s="755" t="s">
        <v>643</v>
      </c>
      <c r="N2427" s="755"/>
      <c r="O2427" s="1236">
        <v>432.44</v>
      </c>
    </row>
    <row r="2428" spans="1:15" ht="14.45" customHeight="1" outlineLevel="1" x14ac:dyDescent="0.25">
      <c r="A2428" s="878">
        <v>218</v>
      </c>
      <c r="B2428" s="690">
        <v>227</v>
      </c>
      <c r="C2428" s="690" t="s">
        <v>3218</v>
      </c>
      <c r="D2428" s="690" t="s">
        <v>3260</v>
      </c>
      <c r="E2428" s="755"/>
      <c r="F2428" s="1110"/>
      <c r="G2428" s="755"/>
      <c r="H2428" s="755"/>
      <c r="I2428" s="755"/>
      <c r="J2428" s="755"/>
      <c r="K2428" s="755"/>
      <c r="L2428" s="755"/>
      <c r="M2428" s="755" t="s">
        <v>643</v>
      </c>
      <c r="N2428" s="755"/>
      <c r="O2428" s="1236">
        <v>512.14</v>
      </c>
    </row>
    <row r="2429" spans="1:15" ht="14.45" customHeight="1" outlineLevel="1" x14ac:dyDescent="0.25">
      <c r="A2429" s="878">
        <v>218</v>
      </c>
      <c r="B2429" s="690">
        <v>227</v>
      </c>
      <c r="C2429" s="690" t="s">
        <v>3219</v>
      </c>
      <c r="D2429" s="690" t="s">
        <v>3261</v>
      </c>
      <c r="E2429" s="755"/>
      <c r="F2429" s="1110"/>
      <c r="G2429" s="755"/>
      <c r="H2429" s="755"/>
      <c r="I2429" s="755"/>
      <c r="J2429" s="755"/>
      <c r="K2429" s="755"/>
      <c r="L2429" s="755"/>
      <c r="M2429" s="755" t="s">
        <v>643</v>
      </c>
      <c r="N2429" s="755"/>
      <c r="O2429" s="1236">
        <v>433.85</v>
      </c>
    </row>
    <row r="2430" spans="1:15" ht="16.5" customHeight="1" x14ac:dyDescent="0.25">
      <c r="A2430" s="878">
        <v>218</v>
      </c>
      <c r="B2430" s="690">
        <v>227</v>
      </c>
      <c r="C2430" s="690" t="s">
        <v>3220</v>
      </c>
      <c r="D2430" s="690" t="s">
        <v>3262</v>
      </c>
      <c r="E2430" s="755"/>
      <c r="F2430" s="1110"/>
      <c r="G2430" s="755"/>
      <c r="H2430" s="755"/>
      <c r="I2430" s="755"/>
      <c r="J2430" s="755"/>
      <c r="K2430" s="755"/>
      <c r="L2430" s="755"/>
      <c r="M2430" s="755" t="s">
        <v>643</v>
      </c>
      <c r="N2430" s="755"/>
      <c r="O2430" s="1236">
        <v>199.12</v>
      </c>
    </row>
    <row r="2431" spans="1:15" ht="14.45" customHeight="1" outlineLevel="1" x14ac:dyDescent="0.25">
      <c r="A2431" s="878">
        <v>218</v>
      </c>
      <c r="B2431" s="690">
        <v>227</v>
      </c>
      <c r="C2431" s="690" t="s">
        <v>3221</v>
      </c>
      <c r="D2431" s="690" t="s">
        <v>3263</v>
      </c>
      <c r="E2431" s="755"/>
      <c r="F2431" s="1110"/>
      <c r="G2431" s="755"/>
      <c r="H2431" s="755"/>
      <c r="I2431" s="755"/>
      <c r="J2431" s="755"/>
      <c r="K2431" s="755"/>
      <c r="L2431" s="755"/>
      <c r="M2431" s="755" t="s">
        <v>643</v>
      </c>
      <c r="N2431" s="755"/>
      <c r="O2431" s="1236">
        <v>424.91</v>
      </c>
    </row>
    <row r="2432" spans="1:15" ht="14.45" customHeight="1" outlineLevel="1" x14ac:dyDescent="0.25">
      <c r="A2432" s="878">
        <v>218</v>
      </c>
      <c r="B2432" s="690">
        <v>227</v>
      </c>
      <c r="C2432" s="690" t="s">
        <v>3222</v>
      </c>
      <c r="D2432" s="690" t="s">
        <v>3264</v>
      </c>
      <c r="E2432" s="755"/>
      <c r="F2432" s="1110"/>
      <c r="G2432" s="755"/>
      <c r="H2432" s="755"/>
      <c r="I2432" s="755"/>
      <c r="J2432" s="755"/>
      <c r="K2432" s="755"/>
      <c r="L2432" s="755"/>
      <c r="M2432" s="755" t="s">
        <v>643</v>
      </c>
      <c r="N2432" s="755"/>
      <c r="O2432" s="1236">
        <v>239.29</v>
      </c>
    </row>
    <row r="2433" spans="1:15" ht="14.45" customHeight="1" outlineLevel="1" x14ac:dyDescent="0.25">
      <c r="A2433" s="878">
        <v>218</v>
      </c>
      <c r="B2433" s="690">
        <v>227</v>
      </c>
      <c r="C2433" s="690" t="s">
        <v>3223</v>
      </c>
      <c r="D2433" s="690" t="s">
        <v>3265</v>
      </c>
      <c r="E2433" s="755"/>
      <c r="F2433" s="1110"/>
      <c r="G2433" s="755"/>
      <c r="H2433" s="755"/>
      <c r="I2433" s="755"/>
      <c r="J2433" s="755"/>
      <c r="K2433" s="755"/>
      <c r="L2433" s="755"/>
      <c r="M2433" s="755" t="s">
        <v>643</v>
      </c>
      <c r="N2433" s="755"/>
      <c r="O2433" s="1236">
        <v>332.3</v>
      </c>
    </row>
    <row r="2434" spans="1:15" ht="14.45" customHeight="1" outlineLevel="1" x14ac:dyDescent="0.25">
      <c r="A2434" s="878">
        <v>218</v>
      </c>
      <c r="B2434" s="690">
        <v>227</v>
      </c>
      <c r="C2434" s="690" t="s">
        <v>3224</v>
      </c>
      <c r="D2434" s="690" t="s">
        <v>3266</v>
      </c>
      <c r="E2434" s="755"/>
      <c r="F2434" s="1110"/>
      <c r="G2434" s="755"/>
      <c r="H2434" s="755"/>
      <c r="I2434" s="755"/>
      <c r="J2434" s="755"/>
      <c r="K2434" s="755"/>
      <c r="L2434" s="755"/>
      <c r="M2434" s="755" t="s">
        <v>643</v>
      </c>
      <c r="N2434" s="755"/>
      <c r="O2434" s="1236">
        <v>42.12</v>
      </c>
    </row>
    <row r="2435" spans="1:15" ht="14.45" customHeight="1" outlineLevel="1" x14ac:dyDescent="0.25">
      <c r="A2435" s="878">
        <v>218</v>
      </c>
      <c r="B2435" s="690">
        <v>227</v>
      </c>
      <c r="C2435" s="690" t="s">
        <v>3225</v>
      </c>
      <c r="D2435" s="690" t="s">
        <v>3267</v>
      </c>
      <c r="E2435" s="755"/>
      <c r="F2435" s="1110"/>
      <c r="G2435" s="755"/>
      <c r="H2435" s="755"/>
      <c r="I2435" s="755"/>
      <c r="J2435" s="755"/>
      <c r="K2435" s="755"/>
      <c r="L2435" s="755"/>
      <c r="M2435" s="755" t="s">
        <v>643</v>
      </c>
      <c r="N2435" s="755"/>
      <c r="O2435" s="1236">
        <v>49.55</v>
      </c>
    </row>
    <row r="2436" spans="1:15" ht="14.45" customHeight="1" outlineLevel="1" x14ac:dyDescent="0.25">
      <c r="A2436" s="878">
        <v>218</v>
      </c>
      <c r="B2436" s="690">
        <v>227</v>
      </c>
      <c r="C2436" s="690" t="s">
        <v>3226</v>
      </c>
      <c r="D2436" s="690" t="s">
        <v>3268</v>
      </c>
      <c r="E2436" s="755"/>
      <c r="F2436" s="1110"/>
      <c r="G2436" s="755"/>
      <c r="H2436" s="755"/>
      <c r="I2436" s="755"/>
      <c r="J2436" s="755"/>
      <c r="K2436" s="755"/>
      <c r="L2436" s="755"/>
      <c r="M2436" s="755" t="s">
        <v>643</v>
      </c>
      <c r="N2436" s="755"/>
      <c r="O2436" s="1236">
        <v>63.98</v>
      </c>
    </row>
    <row r="2437" spans="1:15" ht="14.45" customHeight="1" outlineLevel="1" x14ac:dyDescent="0.25">
      <c r="A2437" s="878">
        <v>218</v>
      </c>
      <c r="B2437" s="690">
        <v>227</v>
      </c>
      <c r="C2437" s="690" t="s">
        <v>3227</v>
      </c>
      <c r="D2437" s="690" t="s">
        <v>3269</v>
      </c>
      <c r="E2437" s="755"/>
      <c r="F2437" s="1110"/>
      <c r="G2437" s="755"/>
      <c r="H2437" s="755"/>
      <c r="I2437" s="755"/>
      <c r="J2437" s="755"/>
      <c r="K2437" s="755"/>
      <c r="L2437" s="755"/>
      <c r="M2437" s="755" t="s">
        <v>643</v>
      </c>
      <c r="N2437" s="755"/>
      <c r="O2437" s="1236">
        <v>139.4</v>
      </c>
    </row>
    <row r="2438" spans="1:15" ht="14.45" customHeight="1" outlineLevel="1" x14ac:dyDescent="0.25">
      <c r="A2438" s="878">
        <v>218</v>
      </c>
      <c r="B2438" s="690">
        <v>227</v>
      </c>
      <c r="C2438" s="690" t="s">
        <v>3228</v>
      </c>
      <c r="D2438" s="690" t="s">
        <v>3270</v>
      </c>
      <c r="E2438" s="755"/>
      <c r="F2438" s="1110"/>
      <c r="G2438" s="755"/>
      <c r="H2438" s="755"/>
      <c r="I2438" s="755"/>
      <c r="J2438" s="755"/>
      <c r="K2438" s="755"/>
      <c r="L2438" s="755"/>
      <c r="M2438" s="755" t="s">
        <v>643</v>
      </c>
      <c r="N2438" s="755"/>
      <c r="O2438" s="1236">
        <v>66.680000000000007</v>
      </c>
    </row>
    <row r="2439" spans="1:15" ht="14.45" customHeight="1" outlineLevel="1" x14ac:dyDescent="0.25">
      <c r="A2439" s="878">
        <v>218</v>
      </c>
      <c r="B2439" s="690">
        <v>227</v>
      </c>
      <c r="C2439" s="690" t="s">
        <v>3229</v>
      </c>
      <c r="D2439" s="690" t="s">
        <v>3271</v>
      </c>
      <c r="E2439" s="755"/>
      <c r="F2439" s="1110"/>
      <c r="G2439" s="755"/>
      <c r="H2439" s="755"/>
      <c r="I2439" s="755"/>
      <c r="J2439" s="755"/>
      <c r="K2439" s="755"/>
      <c r="L2439" s="755"/>
      <c r="M2439" s="755" t="s">
        <v>643</v>
      </c>
      <c r="N2439" s="755"/>
      <c r="O2439" s="1236">
        <v>179.52</v>
      </c>
    </row>
    <row r="2440" spans="1:15" ht="14.45" customHeight="1" outlineLevel="1" x14ac:dyDescent="0.25">
      <c r="A2440" s="878">
        <v>218</v>
      </c>
      <c r="B2440" s="690">
        <v>227</v>
      </c>
      <c r="C2440" s="690" t="s">
        <v>3230</v>
      </c>
      <c r="D2440" s="690" t="s">
        <v>3272</v>
      </c>
      <c r="E2440" s="755"/>
      <c r="F2440" s="1110"/>
      <c r="G2440" s="755"/>
      <c r="H2440" s="755"/>
      <c r="I2440" s="755"/>
      <c r="J2440" s="755"/>
      <c r="K2440" s="755"/>
      <c r="L2440" s="755"/>
      <c r="M2440" s="755" t="s">
        <v>643</v>
      </c>
      <c r="N2440" s="755"/>
      <c r="O2440" s="1236">
        <v>157.6</v>
      </c>
    </row>
    <row r="2441" spans="1:15" ht="14.45" customHeight="1" outlineLevel="1" x14ac:dyDescent="0.25">
      <c r="A2441" s="878">
        <v>218</v>
      </c>
      <c r="B2441" s="690">
        <v>227</v>
      </c>
      <c r="C2441" s="690" t="s">
        <v>3231</v>
      </c>
      <c r="D2441" s="690" t="s">
        <v>3273</v>
      </c>
      <c r="E2441" s="755"/>
      <c r="F2441" s="1110"/>
      <c r="G2441" s="755"/>
      <c r="H2441" s="755"/>
      <c r="I2441" s="755"/>
      <c r="J2441" s="755"/>
      <c r="K2441" s="755"/>
      <c r="L2441" s="755"/>
      <c r="M2441" s="755" t="s">
        <v>643</v>
      </c>
      <c r="N2441" s="755"/>
      <c r="O2441" s="1236">
        <v>79.790000000000006</v>
      </c>
    </row>
    <row r="2442" spans="1:15" ht="14.45" customHeight="1" outlineLevel="1" x14ac:dyDescent="0.25">
      <c r="A2442" s="878">
        <v>218</v>
      </c>
      <c r="B2442" s="690">
        <v>227</v>
      </c>
      <c r="C2442" s="690" t="s">
        <v>3232</v>
      </c>
      <c r="D2442" s="690" t="s">
        <v>3274</v>
      </c>
      <c r="E2442" s="755"/>
      <c r="F2442" s="1110"/>
      <c r="G2442" s="755"/>
      <c r="H2442" s="755"/>
      <c r="I2442" s="755"/>
      <c r="J2442" s="755"/>
      <c r="K2442" s="755"/>
      <c r="L2442" s="755"/>
      <c r="M2442" s="755" t="s">
        <v>643</v>
      </c>
      <c r="N2442" s="755"/>
      <c r="O2442" s="1236">
        <v>147.19999999999999</v>
      </c>
    </row>
    <row r="2443" spans="1:15" ht="14.45" customHeight="1" outlineLevel="1" x14ac:dyDescent="0.25">
      <c r="A2443" s="878">
        <v>218</v>
      </c>
      <c r="B2443" s="690">
        <v>227</v>
      </c>
      <c r="C2443" s="690" t="s">
        <v>3233</v>
      </c>
      <c r="D2443" s="690" t="s">
        <v>3275</v>
      </c>
      <c r="E2443" s="755"/>
      <c r="F2443" s="1110"/>
      <c r="G2443" s="755"/>
      <c r="H2443" s="755"/>
      <c r="I2443" s="755"/>
      <c r="J2443" s="755"/>
      <c r="K2443" s="755"/>
      <c r="L2443" s="755"/>
      <c r="M2443" s="755" t="s">
        <v>643</v>
      </c>
      <c r="N2443" s="755"/>
      <c r="O2443" s="1236">
        <v>80.08</v>
      </c>
    </row>
    <row r="2444" spans="1:15" ht="14.45" customHeight="1" outlineLevel="1" x14ac:dyDescent="0.25">
      <c r="A2444" s="878">
        <v>218</v>
      </c>
      <c r="B2444" s="690">
        <v>227</v>
      </c>
      <c r="C2444" s="690" t="s">
        <v>3234</v>
      </c>
      <c r="D2444" s="690" t="s">
        <v>3276</v>
      </c>
      <c r="E2444" s="755"/>
      <c r="F2444" s="1110"/>
      <c r="G2444" s="755"/>
      <c r="H2444" s="755"/>
      <c r="I2444" s="755"/>
      <c r="J2444" s="755"/>
      <c r="K2444" s="755"/>
      <c r="L2444" s="755"/>
      <c r="M2444" s="755" t="s">
        <v>643</v>
      </c>
      <c r="N2444" s="755"/>
      <c r="O2444" s="1236">
        <v>44.88</v>
      </c>
    </row>
    <row r="2445" spans="1:15" ht="14.45" customHeight="1" outlineLevel="1" x14ac:dyDescent="0.25">
      <c r="A2445" s="878">
        <v>218</v>
      </c>
      <c r="B2445" s="690">
        <v>227</v>
      </c>
      <c r="C2445" s="690" t="s">
        <v>3235</v>
      </c>
      <c r="D2445" s="690" t="s">
        <v>3277</v>
      </c>
      <c r="E2445" s="755"/>
      <c r="F2445" s="1110"/>
      <c r="G2445" s="755"/>
      <c r="H2445" s="755"/>
      <c r="I2445" s="755"/>
      <c r="J2445" s="755"/>
      <c r="K2445" s="755"/>
      <c r="L2445" s="755"/>
      <c r="M2445" s="755" t="s">
        <v>643</v>
      </c>
      <c r="N2445" s="755"/>
      <c r="O2445" s="1236">
        <v>269.49</v>
      </c>
    </row>
    <row r="2446" spans="1:15" ht="14.45" customHeight="1" outlineLevel="1" x14ac:dyDescent="0.25">
      <c r="A2446" s="684">
        <v>221</v>
      </c>
      <c r="B2446" s="684">
        <v>230</v>
      </c>
      <c r="C2446" s="684" t="s">
        <v>937</v>
      </c>
      <c r="D2446" s="486" t="s">
        <v>936</v>
      </c>
      <c r="E2446" s="484"/>
      <c r="F2446" s="557"/>
      <c r="G2446" s="484"/>
      <c r="H2446" s="757"/>
      <c r="I2446" s="484"/>
      <c r="J2446" s="757"/>
      <c r="K2446" s="757"/>
      <c r="L2446" s="757"/>
      <c r="M2446" s="757"/>
      <c r="N2446" s="757"/>
      <c r="O2446" s="866"/>
    </row>
    <row r="2447" spans="1:15" ht="14.45" customHeight="1" outlineLevel="1" x14ac:dyDescent="0.2">
      <c r="A2447" s="481">
        <v>221</v>
      </c>
      <c r="B2447" s="478">
        <v>230</v>
      </c>
      <c r="C2447" s="478" t="s">
        <v>939</v>
      </c>
      <c r="D2447" s="479" t="s">
        <v>938</v>
      </c>
      <c r="E2447" s="480"/>
      <c r="F2447" s="558"/>
      <c r="G2447" s="480"/>
      <c r="H2447" s="758"/>
      <c r="I2447" s="480"/>
      <c r="J2447" s="480"/>
      <c r="K2447" s="480"/>
      <c r="L2447" s="480"/>
      <c r="M2447" s="480" t="s">
        <v>830</v>
      </c>
      <c r="N2447" s="480"/>
      <c r="O2447" s="494">
        <v>213.61</v>
      </c>
    </row>
    <row r="2448" spans="1:15" ht="14.45" customHeight="1" outlineLevel="1" x14ac:dyDescent="0.2">
      <c r="A2448" s="473">
        <v>221</v>
      </c>
      <c r="B2448" s="470">
        <v>230</v>
      </c>
      <c r="C2448" s="470" t="s">
        <v>941</v>
      </c>
      <c r="D2448" s="472" t="s">
        <v>940</v>
      </c>
      <c r="E2448" s="467"/>
      <c r="F2448" s="559"/>
      <c r="G2448" s="467"/>
      <c r="H2448" s="755"/>
      <c r="I2448" s="467"/>
      <c r="J2448" s="467"/>
      <c r="K2448" s="467"/>
      <c r="L2448" s="467"/>
      <c r="M2448" s="467" t="s">
        <v>830</v>
      </c>
      <c r="N2448" s="467"/>
      <c r="O2448" s="494">
        <v>309.99</v>
      </c>
    </row>
    <row r="2449" spans="1:15" ht="14.45" customHeight="1" outlineLevel="1" x14ac:dyDescent="0.2">
      <c r="A2449" s="473">
        <v>221</v>
      </c>
      <c r="B2449" s="470">
        <v>230</v>
      </c>
      <c r="C2449" s="470" t="s">
        <v>943</v>
      </c>
      <c r="D2449" s="472" t="s">
        <v>942</v>
      </c>
      <c r="E2449" s="467"/>
      <c r="F2449" s="559"/>
      <c r="G2449" s="467"/>
      <c r="H2449" s="755"/>
      <c r="I2449" s="467"/>
      <c r="J2449" s="467"/>
      <c r="K2449" s="467"/>
      <c r="L2449" s="467"/>
      <c r="M2449" s="467" t="s">
        <v>830</v>
      </c>
      <c r="N2449" s="467"/>
      <c r="O2449" s="494">
        <v>222.84</v>
      </c>
    </row>
    <row r="2450" spans="1:15" ht="14.45" customHeight="1" outlineLevel="1" x14ac:dyDescent="0.2">
      <c r="A2450" s="473">
        <v>221</v>
      </c>
      <c r="B2450" s="470">
        <v>230</v>
      </c>
      <c r="C2450" s="470" t="s">
        <v>945</v>
      </c>
      <c r="D2450" s="472" t="s">
        <v>944</v>
      </c>
      <c r="E2450" s="467"/>
      <c r="F2450" s="559"/>
      <c r="G2450" s="467"/>
      <c r="H2450" s="755"/>
      <c r="I2450" s="467"/>
      <c r="J2450" s="467"/>
      <c r="K2450" s="467"/>
      <c r="L2450" s="467"/>
      <c r="M2450" s="467" t="s">
        <v>830</v>
      </c>
      <c r="N2450" s="467"/>
      <c r="O2450" s="494">
        <v>333.09</v>
      </c>
    </row>
    <row r="2451" spans="1:15" ht="14.45" customHeight="1" outlineLevel="1" x14ac:dyDescent="0.2">
      <c r="A2451" s="473">
        <v>221</v>
      </c>
      <c r="B2451" s="470">
        <v>230</v>
      </c>
      <c r="C2451" s="470" t="s">
        <v>947</v>
      </c>
      <c r="D2451" s="472" t="s">
        <v>946</v>
      </c>
      <c r="E2451" s="467"/>
      <c r="F2451" s="559"/>
      <c r="G2451" s="467"/>
      <c r="H2451" s="755"/>
      <c r="I2451" s="467"/>
      <c r="J2451" s="467"/>
      <c r="K2451" s="467"/>
      <c r="L2451" s="467"/>
      <c r="M2451" s="467" t="s">
        <v>830</v>
      </c>
      <c r="N2451" s="467"/>
      <c r="O2451" s="494">
        <v>213.61</v>
      </c>
    </row>
    <row r="2452" spans="1:15" ht="14.45" customHeight="1" outlineLevel="1" x14ac:dyDescent="0.2">
      <c r="A2452" s="473">
        <v>221</v>
      </c>
      <c r="B2452" s="470">
        <v>230</v>
      </c>
      <c r="C2452" s="470" t="s">
        <v>949</v>
      </c>
      <c r="D2452" s="472" t="s">
        <v>948</v>
      </c>
      <c r="E2452" s="467"/>
      <c r="F2452" s="559"/>
      <c r="G2452" s="467"/>
      <c r="H2452" s="755"/>
      <c r="I2452" s="467"/>
      <c r="J2452" s="467"/>
      <c r="K2452" s="467"/>
      <c r="L2452" s="467"/>
      <c r="M2452" s="467" t="s">
        <v>830</v>
      </c>
      <c r="N2452" s="467"/>
      <c r="O2452" s="494">
        <v>333.09</v>
      </c>
    </row>
    <row r="2453" spans="1:15" ht="14.45" customHeight="1" outlineLevel="1" x14ac:dyDescent="0.2">
      <c r="A2453" s="473">
        <v>221</v>
      </c>
      <c r="B2453" s="470">
        <v>230</v>
      </c>
      <c r="C2453" s="470" t="s">
        <v>951</v>
      </c>
      <c r="D2453" s="472" t="s">
        <v>950</v>
      </c>
      <c r="E2453" s="467"/>
      <c r="F2453" s="559"/>
      <c r="G2453" s="467"/>
      <c r="H2453" s="755"/>
      <c r="I2453" s="467"/>
      <c r="J2453" s="467"/>
      <c r="K2453" s="467"/>
      <c r="L2453" s="467"/>
      <c r="M2453" s="467" t="s">
        <v>830</v>
      </c>
      <c r="N2453" s="467"/>
      <c r="O2453" s="494">
        <v>294.77999999999997</v>
      </c>
    </row>
    <row r="2454" spans="1:15" ht="14.45" customHeight="1" outlineLevel="1" x14ac:dyDescent="0.2">
      <c r="A2454" s="473">
        <v>221</v>
      </c>
      <c r="B2454" s="470">
        <v>230</v>
      </c>
      <c r="C2454" s="470" t="s">
        <v>953</v>
      </c>
      <c r="D2454" s="472" t="s">
        <v>952</v>
      </c>
      <c r="E2454" s="467"/>
      <c r="F2454" s="559"/>
      <c r="G2454" s="467"/>
      <c r="H2454" s="755"/>
      <c r="I2454" s="467"/>
      <c r="J2454" s="467"/>
      <c r="K2454" s="467"/>
      <c r="L2454" s="467"/>
      <c r="M2454" s="467" t="s">
        <v>830</v>
      </c>
      <c r="N2454" s="467"/>
      <c r="O2454" s="494">
        <v>333.09</v>
      </c>
    </row>
    <row r="2455" spans="1:15" ht="14.45" customHeight="1" outlineLevel="1" x14ac:dyDescent="0.2">
      <c r="A2455" s="473">
        <v>221</v>
      </c>
      <c r="B2455" s="470">
        <v>230</v>
      </c>
      <c r="C2455" s="470" t="s">
        <v>955</v>
      </c>
      <c r="D2455" s="472" t="s">
        <v>954</v>
      </c>
      <c r="E2455" s="467"/>
      <c r="F2455" s="559"/>
      <c r="G2455" s="467"/>
      <c r="H2455" s="755"/>
      <c r="I2455" s="467"/>
      <c r="J2455" s="467"/>
      <c r="K2455" s="467"/>
      <c r="L2455" s="467"/>
      <c r="M2455" s="467" t="s">
        <v>830</v>
      </c>
      <c r="N2455" s="467"/>
      <c r="O2455" s="494">
        <v>389</v>
      </c>
    </row>
    <row r="2456" spans="1:15" ht="14.45" customHeight="1" outlineLevel="1" x14ac:dyDescent="0.2">
      <c r="A2456" s="473">
        <v>221</v>
      </c>
      <c r="B2456" s="470">
        <v>230</v>
      </c>
      <c r="C2456" s="470" t="s">
        <v>957</v>
      </c>
      <c r="D2456" s="472" t="s">
        <v>956</v>
      </c>
      <c r="E2456" s="467"/>
      <c r="F2456" s="559"/>
      <c r="G2456" s="467"/>
      <c r="H2456" s="755"/>
      <c r="I2456" s="467"/>
      <c r="J2456" s="467"/>
      <c r="K2456" s="467"/>
      <c r="L2456" s="467"/>
      <c r="M2456" s="467" t="s">
        <v>830</v>
      </c>
      <c r="N2456" s="467"/>
      <c r="O2456" s="494">
        <v>666.17</v>
      </c>
    </row>
    <row r="2457" spans="1:15" ht="14.45" customHeight="1" outlineLevel="1" x14ac:dyDescent="0.2">
      <c r="A2457" s="473">
        <v>221</v>
      </c>
      <c r="B2457" s="470">
        <v>230</v>
      </c>
      <c r="C2457" s="470" t="s">
        <v>959</v>
      </c>
      <c r="D2457" s="472" t="s">
        <v>958</v>
      </c>
      <c r="E2457" s="467"/>
      <c r="F2457" s="559"/>
      <c r="G2457" s="467"/>
      <c r="H2457" s="755"/>
      <c r="I2457" s="467"/>
      <c r="J2457" s="467"/>
      <c r="K2457" s="467"/>
      <c r="L2457" s="467"/>
      <c r="M2457" s="467" t="s">
        <v>830</v>
      </c>
      <c r="N2457" s="467"/>
      <c r="O2457" s="494">
        <v>213.61</v>
      </c>
    </row>
    <row r="2458" spans="1:15" ht="14.45" customHeight="1" outlineLevel="1" x14ac:dyDescent="0.2">
      <c r="A2458" s="473">
        <v>221</v>
      </c>
      <c r="B2458" s="470">
        <v>230</v>
      </c>
      <c r="C2458" s="470" t="s">
        <v>961</v>
      </c>
      <c r="D2458" s="472" t="s">
        <v>960</v>
      </c>
      <c r="E2458" s="467"/>
      <c r="F2458" s="559"/>
      <c r="G2458" s="467"/>
      <c r="H2458" s="755"/>
      <c r="I2458" s="467"/>
      <c r="J2458" s="467"/>
      <c r="K2458" s="467"/>
      <c r="L2458" s="467"/>
      <c r="M2458" s="467" t="s">
        <v>830</v>
      </c>
      <c r="N2458" s="467"/>
      <c r="O2458" s="494">
        <v>619.99</v>
      </c>
    </row>
    <row r="2459" spans="1:15" ht="14.45" customHeight="1" outlineLevel="1" x14ac:dyDescent="0.2">
      <c r="A2459" s="473">
        <v>221</v>
      </c>
      <c r="B2459" s="470">
        <v>230</v>
      </c>
      <c r="C2459" s="470" t="s">
        <v>963</v>
      </c>
      <c r="D2459" s="472" t="s">
        <v>962</v>
      </c>
      <c r="E2459" s="467"/>
      <c r="F2459" s="559"/>
      <c r="G2459" s="467"/>
      <c r="H2459" s="755"/>
      <c r="I2459" s="467"/>
      <c r="J2459" s="467"/>
      <c r="K2459" s="467"/>
      <c r="L2459" s="467"/>
      <c r="M2459" s="467" t="s">
        <v>830</v>
      </c>
      <c r="N2459" s="467"/>
      <c r="O2459" s="494">
        <v>222.84</v>
      </c>
    </row>
    <row r="2460" spans="1:15" ht="14.45" customHeight="1" outlineLevel="1" x14ac:dyDescent="0.2">
      <c r="A2460" s="473">
        <v>221</v>
      </c>
      <c r="B2460" s="470">
        <v>230</v>
      </c>
      <c r="C2460" s="470" t="s">
        <v>965</v>
      </c>
      <c r="D2460" s="472" t="s">
        <v>964</v>
      </c>
      <c r="E2460" s="467"/>
      <c r="F2460" s="559"/>
      <c r="G2460" s="467"/>
      <c r="H2460" s="755"/>
      <c r="I2460" s="467"/>
      <c r="J2460" s="467"/>
      <c r="K2460" s="467"/>
      <c r="L2460" s="467"/>
      <c r="M2460" s="467" t="s">
        <v>830</v>
      </c>
      <c r="N2460" s="467"/>
      <c r="O2460" s="494">
        <v>666.17</v>
      </c>
    </row>
    <row r="2461" spans="1:15" ht="14.45" customHeight="1" outlineLevel="1" x14ac:dyDescent="0.2">
      <c r="A2461" s="473">
        <v>221</v>
      </c>
      <c r="B2461" s="470">
        <v>230</v>
      </c>
      <c r="C2461" s="470" t="s">
        <v>967</v>
      </c>
      <c r="D2461" s="472" t="s">
        <v>966</v>
      </c>
      <c r="E2461" s="467"/>
      <c r="F2461" s="559"/>
      <c r="G2461" s="467"/>
      <c r="H2461" s="755"/>
      <c r="I2461" s="467"/>
      <c r="J2461" s="467"/>
      <c r="K2461" s="467"/>
      <c r="L2461" s="467"/>
      <c r="M2461" s="467" t="s">
        <v>830</v>
      </c>
      <c r="N2461" s="467"/>
      <c r="O2461" s="494">
        <v>276.31</v>
      </c>
    </row>
    <row r="2462" spans="1:15" ht="14.45" customHeight="1" outlineLevel="1" x14ac:dyDescent="0.2">
      <c r="A2462" s="473">
        <v>221</v>
      </c>
      <c r="B2462" s="470">
        <v>230</v>
      </c>
      <c r="C2462" s="470" t="s">
        <v>969</v>
      </c>
      <c r="D2462" s="472" t="s">
        <v>968</v>
      </c>
      <c r="E2462" s="467"/>
      <c r="F2462" s="559"/>
      <c r="G2462" s="467"/>
      <c r="H2462" s="755"/>
      <c r="I2462" s="467"/>
      <c r="J2462" s="467"/>
      <c r="K2462" s="467"/>
      <c r="L2462" s="467"/>
      <c r="M2462" s="467" t="s">
        <v>830</v>
      </c>
      <c r="N2462" s="467"/>
      <c r="O2462" s="494">
        <v>1998.53</v>
      </c>
    </row>
    <row r="2463" spans="1:15" ht="14.45" customHeight="1" outlineLevel="1" x14ac:dyDescent="0.2">
      <c r="A2463" s="473">
        <v>221</v>
      </c>
      <c r="B2463" s="470">
        <v>230</v>
      </c>
      <c r="C2463" s="470" t="s">
        <v>971</v>
      </c>
      <c r="D2463" s="472" t="s">
        <v>970</v>
      </c>
      <c r="E2463" s="467"/>
      <c r="F2463" s="559"/>
      <c r="G2463" s="467"/>
      <c r="H2463" s="755"/>
      <c r="I2463" s="467"/>
      <c r="J2463" s="467"/>
      <c r="K2463" s="467"/>
      <c r="L2463" s="467"/>
      <c r="M2463" s="467" t="s">
        <v>830</v>
      </c>
      <c r="N2463" s="467"/>
      <c r="O2463" s="494">
        <v>529.98</v>
      </c>
    </row>
    <row r="2464" spans="1:15" ht="14.45" customHeight="1" outlineLevel="1" x14ac:dyDescent="0.2">
      <c r="A2464" s="473">
        <v>221</v>
      </c>
      <c r="B2464" s="470">
        <v>230</v>
      </c>
      <c r="C2464" s="470" t="s">
        <v>973</v>
      </c>
      <c r="D2464" s="472" t="s">
        <v>972</v>
      </c>
      <c r="E2464" s="467"/>
      <c r="F2464" s="559"/>
      <c r="G2464" s="467"/>
      <c r="H2464" s="755"/>
      <c r="I2464" s="467"/>
      <c r="J2464" s="467"/>
      <c r="K2464" s="467"/>
      <c r="L2464" s="467"/>
      <c r="M2464" s="467" t="s">
        <v>830</v>
      </c>
      <c r="N2464" s="467"/>
      <c r="O2464" s="494">
        <v>1998.53</v>
      </c>
    </row>
    <row r="2465" spans="1:16" ht="14.45" customHeight="1" outlineLevel="1" x14ac:dyDescent="0.2">
      <c r="A2465" s="473">
        <v>221</v>
      </c>
      <c r="B2465" s="470">
        <v>230</v>
      </c>
      <c r="C2465" s="470" t="s">
        <v>975</v>
      </c>
      <c r="D2465" s="472" t="s">
        <v>974</v>
      </c>
      <c r="E2465" s="467"/>
      <c r="F2465" s="559"/>
      <c r="G2465" s="467"/>
      <c r="H2465" s="755"/>
      <c r="I2465" s="467"/>
      <c r="J2465" s="467"/>
      <c r="K2465" s="467"/>
      <c r="L2465" s="467"/>
      <c r="M2465" s="467" t="s">
        <v>830</v>
      </c>
      <c r="N2465" s="467"/>
      <c r="O2465" s="494">
        <v>572.96</v>
      </c>
    </row>
    <row r="2466" spans="1:16" ht="14.45" customHeight="1" outlineLevel="1" x14ac:dyDescent="0.2">
      <c r="A2466" s="473">
        <v>221</v>
      </c>
      <c r="B2466" s="470">
        <v>230</v>
      </c>
      <c r="C2466" s="470" t="s">
        <v>977</v>
      </c>
      <c r="D2466" s="472" t="s">
        <v>976</v>
      </c>
      <c r="E2466" s="467"/>
      <c r="F2466" s="559"/>
      <c r="G2466" s="467"/>
      <c r="H2466" s="755"/>
      <c r="I2466" s="467"/>
      <c r="J2466" s="467"/>
      <c r="K2466" s="467"/>
      <c r="L2466" s="467"/>
      <c r="M2466" s="467" t="s">
        <v>830</v>
      </c>
      <c r="N2466" s="467"/>
      <c r="O2466" s="494">
        <v>1998.53</v>
      </c>
    </row>
    <row r="2467" spans="1:16" ht="14.45" customHeight="1" outlineLevel="1" x14ac:dyDescent="0.2">
      <c r="A2467" s="473">
        <v>221</v>
      </c>
      <c r="B2467" s="470">
        <v>230</v>
      </c>
      <c r="C2467" s="470" t="s">
        <v>979</v>
      </c>
      <c r="D2467" s="472" t="s">
        <v>978</v>
      </c>
      <c r="E2467" s="467"/>
      <c r="F2467" s="559"/>
      <c r="G2467" s="467"/>
      <c r="H2467" s="755"/>
      <c r="I2467" s="467"/>
      <c r="J2467" s="467"/>
      <c r="K2467" s="467"/>
      <c r="L2467" s="467"/>
      <c r="M2467" s="467" t="s">
        <v>830</v>
      </c>
      <c r="N2467" s="467"/>
      <c r="O2467" s="494">
        <v>1360.97</v>
      </c>
    </row>
    <row r="2468" spans="1:16" ht="14.45" customHeight="1" outlineLevel="1" x14ac:dyDescent="0.2">
      <c r="A2468" s="473">
        <v>221</v>
      </c>
      <c r="B2468" s="470">
        <v>230</v>
      </c>
      <c r="C2468" s="470" t="s">
        <v>981</v>
      </c>
      <c r="D2468" s="472" t="s">
        <v>980</v>
      </c>
      <c r="E2468" s="467"/>
      <c r="F2468" s="559"/>
      <c r="G2468" s="467"/>
      <c r="H2468" s="755"/>
      <c r="I2468" s="467"/>
      <c r="J2468" s="467"/>
      <c r="K2468" s="467"/>
      <c r="L2468" s="467"/>
      <c r="M2468" s="467" t="s">
        <v>830</v>
      </c>
      <c r="N2468" s="467"/>
      <c r="O2468" s="494">
        <v>104.99</v>
      </c>
    </row>
    <row r="2469" spans="1:16" ht="14.45" customHeight="1" outlineLevel="1" x14ac:dyDescent="0.2">
      <c r="A2469" s="473">
        <v>221</v>
      </c>
      <c r="B2469" s="470">
        <v>230</v>
      </c>
      <c r="C2469" s="470" t="s">
        <v>983</v>
      </c>
      <c r="D2469" s="472" t="s">
        <v>982</v>
      </c>
      <c r="E2469" s="467"/>
      <c r="F2469" s="559"/>
      <c r="G2469" s="467"/>
      <c r="H2469" s="755"/>
      <c r="I2469" s="467"/>
      <c r="J2469" s="467"/>
      <c r="K2469" s="467"/>
      <c r="L2469" s="467"/>
      <c r="M2469" s="467" t="s">
        <v>830</v>
      </c>
      <c r="N2469" s="467"/>
      <c r="O2469" s="494">
        <v>1121.05</v>
      </c>
    </row>
    <row r="2470" spans="1:16" ht="14.45" customHeight="1" outlineLevel="1" x14ac:dyDescent="0.2">
      <c r="A2470" s="473">
        <v>221</v>
      </c>
      <c r="B2470" s="470">
        <v>230</v>
      </c>
      <c r="C2470" s="470" t="s">
        <v>985</v>
      </c>
      <c r="D2470" s="472" t="s">
        <v>984</v>
      </c>
      <c r="E2470" s="467"/>
      <c r="F2470" s="559"/>
      <c r="G2470" s="467"/>
      <c r="H2470" s="755"/>
      <c r="I2470" s="467"/>
      <c r="J2470" s="467"/>
      <c r="K2470" s="467"/>
      <c r="L2470" s="467"/>
      <c r="M2470" s="467" t="s">
        <v>830</v>
      </c>
      <c r="N2470" s="467"/>
      <c r="O2470" s="494">
        <v>722.85</v>
      </c>
    </row>
    <row r="2471" spans="1:16" ht="14.45" customHeight="1" outlineLevel="1" x14ac:dyDescent="0.2">
      <c r="A2471" s="473">
        <v>221</v>
      </c>
      <c r="B2471" s="470">
        <v>230</v>
      </c>
      <c r="C2471" s="470" t="s">
        <v>987</v>
      </c>
      <c r="D2471" s="472" t="s">
        <v>986</v>
      </c>
      <c r="E2471" s="467"/>
      <c r="F2471" s="559"/>
      <c r="G2471" s="467"/>
      <c r="H2471" s="755"/>
      <c r="I2471" s="467"/>
      <c r="J2471" s="467"/>
      <c r="K2471" s="467"/>
      <c r="L2471" s="467"/>
      <c r="M2471" s="467" t="s">
        <v>830</v>
      </c>
      <c r="N2471" s="467"/>
      <c r="O2471" s="494">
        <v>142.81</v>
      </c>
    </row>
    <row r="2472" spans="1:16" ht="14.45" customHeight="1" outlineLevel="1" x14ac:dyDescent="0.2">
      <c r="A2472" s="473">
        <v>221</v>
      </c>
      <c r="B2472" s="470">
        <v>230</v>
      </c>
      <c r="C2472" s="470" t="s">
        <v>989</v>
      </c>
      <c r="D2472" s="472" t="s">
        <v>988</v>
      </c>
      <c r="E2472" s="467"/>
      <c r="F2472" s="559"/>
      <c r="G2472" s="467"/>
      <c r="H2472" s="755"/>
      <c r="I2472" s="467"/>
      <c r="J2472" s="467"/>
      <c r="K2472" s="467"/>
      <c r="L2472" s="467"/>
      <c r="M2472" s="467" t="s">
        <v>830</v>
      </c>
      <c r="N2472" s="467"/>
      <c r="O2472" s="494">
        <v>331.98</v>
      </c>
    </row>
    <row r="2473" spans="1:16" ht="14.45" customHeight="1" outlineLevel="1" x14ac:dyDescent="0.2">
      <c r="A2473" s="473">
        <v>221</v>
      </c>
      <c r="B2473" s="470">
        <v>230</v>
      </c>
      <c r="C2473" s="470" t="s">
        <v>991</v>
      </c>
      <c r="D2473" s="472" t="s">
        <v>990</v>
      </c>
      <c r="E2473" s="467"/>
      <c r="F2473" s="559"/>
      <c r="G2473" s="467"/>
      <c r="H2473" s="755"/>
      <c r="I2473" s="467"/>
      <c r="J2473" s="467"/>
      <c r="K2473" s="467"/>
      <c r="L2473" s="467"/>
      <c r="M2473" s="467" t="s">
        <v>830</v>
      </c>
      <c r="N2473" s="467"/>
      <c r="O2473" s="494">
        <v>106.55</v>
      </c>
    </row>
    <row r="2474" spans="1:16" ht="14.45" customHeight="1" outlineLevel="1" x14ac:dyDescent="0.2">
      <c r="A2474" s="473">
        <v>221</v>
      </c>
      <c r="B2474" s="470">
        <v>230</v>
      </c>
      <c r="C2474" s="470" t="s">
        <v>993</v>
      </c>
      <c r="D2474" s="472" t="s">
        <v>992</v>
      </c>
      <c r="E2474" s="467"/>
      <c r="F2474" s="559"/>
      <c r="G2474" s="467"/>
      <c r="H2474" s="755"/>
      <c r="I2474" s="467"/>
      <c r="J2474" s="467"/>
      <c r="K2474" s="467"/>
      <c r="L2474" s="467"/>
      <c r="M2474" s="467" t="s">
        <v>830</v>
      </c>
      <c r="N2474" s="467"/>
      <c r="O2474" s="494">
        <v>8.58</v>
      </c>
    </row>
    <row r="2475" spans="1:16" ht="14.45" customHeight="1" outlineLevel="1" x14ac:dyDescent="0.2">
      <c r="A2475" s="473">
        <v>221</v>
      </c>
      <c r="B2475" s="470">
        <v>230</v>
      </c>
      <c r="C2475" s="470" t="s">
        <v>995</v>
      </c>
      <c r="D2475" s="472" t="s">
        <v>994</v>
      </c>
      <c r="E2475" s="467"/>
      <c r="F2475" s="559"/>
      <c r="G2475" s="467"/>
      <c r="H2475" s="755"/>
      <c r="I2475" s="467"/>
      <c r="J2475" s="467"/>
      <c r="K2475" s="467"/>
      <c r="L2475" s="467"/>
      <c r="M2475" s="467" t="s">
        <v>830</v>
      </c>
      <c r="N2475" s="467"/>
      <c r="O2475" s="494">
        <v>4.66</v>
      </c>
    </row>
    <row r="2476" spans="1:16" ht="14.45" customHeight="1" outlineLevel="1" x14ac:dyDescent="0.2">
      <c r="A2476" s="473">
        <v>221</v>
      </c>
      <c r="B2476" s="470">
        <v>230</v>
      </c>
      <c r="C2476" s="470" t="s">
        <v>997</v>
      </c>
      <c r="D2476" s="472" t="s">
        <v>996</v>
      </c>
      <c r="E2476" s="467"/>
      <c r="F2476" s="559"/>
      <c r="G2476" s="467"/>
      <c r="H2476" s="755"/>
      <c r="I2476" s="467"/>
      <c r="J2476" s="467"/>
      <c r="K2476" s="467"/>
      <c r="L2476" s="467"/>
      <c r="M2476" s="467" t="s">
        <v>830</v>
      </c>
      <c r="N2476" s="467"/>
      <c r="O2476" s="494">
        <v>7.79</v>
      </c>
    </row>
    <row r="2477" spans="1:16" ht="14.45" customHeight="1" outlineLevel="1" x14ac:dyDescent="0.2">
      <c r="A2477" s="473">
        <v>221</v>
      </c>
      <c r="B2477" s="470">
        <v>230</v>
      </c>
      <c r="C2477" s="470" t="s">
        <v>999</v>
      </c>
      <c r="D2477" s="472" t="s">
        <v>998</v>
      </c>
      <c r="E2477" s="467"/>
      <c r="F2477" s="559"/>
      <c r="G2477" s="467"/>
      <c r="H2477" s="755"/>
      <c r="I2477" s="467"/>
      <c r="J2477" s="467"/>
      <c r="K2477" s="467"/>
      <c r="L2477" s="467"/>
      <c r="M2477" s="467" t="s">
        <v>830</v>
      </c>
      <c r="N2477" s="467"/>
      <c r="O2477" s="494">
        <v>9.24</v>
      </c>
    </row>
    <row r="2478" spans="1:16" ht="14.45" customHeight="1" outlineLevel="1" x14ac:dyDescent="0.2">
      <c r="A2478" s="473">
        <v>221</v>
      </c>
      <c r="B2478" s="470">
        <v>230</v>
      </c>
      <c r="C2478" s="470" t="s">
        <v>1001</v>
      </c>
      <c r="D2478" s="472" t="s">
        <v>1000</v>
      </c>
      <c r="E2478" s="467"/>
      <c r="F2478" s="559"/>
      <c r="G2478" s="467"/>
      <c r="H2478" s="755"/>
      <c r="I2478" s="467"/>
      <c r="J2478" s="467"/>
      <c r="K2478" s="467"/>
      <c r="L2478" s="467"/>
      <c r="M2478" s="467" t="s">
        <v>830</v>
      </c>
      <c r="N2478" s="467"/>
      <c r="O2478" s="494">
        <v>18.47</v>
      </c>
    </row>
    <row r="2479" spans="1:16" s="480" customFormat="1" ht="14.45" customHeight="1" outlineLevel="1" x14ac:dyDescent="0.2">
      <c r="A2479" s="473">
        <v>221</v>
      </c>
      <c r="B2479" s="470">
        <v>230</v>
      </c>
      <c r="C2479" s="470" t="s">
        <v>1003</v>
      </c>
      <c r="D2479" s="472" t="s">
        <v>1002</v>
      </c>
      <c r="E2479" s="467"/>
      <c r="F2479" s="559"/>
      <c r="G2479" s="467"/>
      <c r="H2479" s="755"/>
      <c r="I2479" s="467"/>
      <c r="J2479" s="467"/>
      <c r="K2479" s="467"/>
      <c r="L2479" s="467"/>
      <c r="M2479" s="467" t="s">
        <v>830</v>
      </c>
      <c r="N2479" s="467"/>
      <c r="O2479" s="494">
        <v>55.42</v>
      </c>
      <c r="P2479"/>
    </row>
    <row r="2480" spans="1:16" s="467" customFormat="1" ht="14.45" customHeight="1" outlineLevel="1" x14ac:dyDescent="0.2">
      <c r="A2480" s="473">
        <v>221</v>
      </c>
      <c r="B2480" s="470">
        <v>230</v>
      </c>
      <c r="C2480" s="470" t="s">
        <v>1005</v>
      </c>
      <c r="D2480" s="472" t="s">
        <v>1004</v>
      </c>
      <c r="F2480" s="559"/>
      <c r="H2480" s="755"/>
      <c r="M2480" s="467" t="s">
        <v>830</v>
      </c>
      <c r="O2480" s="494">
        <v>231.72</v>
      </c>
      <c r="P2480"/>
    </row>
    <row r="2481" spans="1:16" s="467" customFormat="1" ht="14.45" customHeight="1" outlineLevel="1" x14ac:dyDescent="0.2">
      <c r="A2481" s="473">
        <v>221</v>
      </c>
      <c r="B2481" s="470">
        <v>230</v>
      </c>
      <c r="C2481" s="470" t="s">
        <v>1007</v>
      </c>
      <c r="D2481" s="472" t="s">
        <v>1006</v>
      </c>
      <c r="F2481" s="559"/>
      <c r="H2481" s="755"/>
      <c r="M2481" s="467" t="s">
        <v>830</v>
      </c>
      <c r="O2481" s="494">
        <v>339.05</v>
      </c>
      <c r="P2481"/>
    </row>
    <row r="2482" spans="1:16" s="467" customFormat="1" ht="14.45" customHeight="1" outlineLevel="1" x14ac:dyDescent="0.2">
      <c r="A2482" s="473">
        <v>221</v>
      </c>
      <c r="B2482" s="470">
        <v>230</v>
      </c>
      <c r="C2482" s="470" t="s">
        <v>1009</v>
      </c>
      <c r="D2482" s="472" t="s">
        <v>1008</v>
      </c>
      <c r="F2482" s="559"/>
      <c r="H2482" s="755"/>
      <c r="M2482" s="467" t="s">
        <v>830</v>
      </c>
      <c r="O2482" s="494">
        <v>389</v>
      </c>
      <c r="P2482"/>
    </row>
    <row r="2483" spans="1:16" s="467" customFormat="1" ht="14.45" customHeight="1" outlineLevel="1" x14ac:dyDescent="0.2">
      <c r="A2483" s="473">
        <v>221</v>
      </c>
      <c r="B2483" s="470">
        <v>230</v>
      </c>
      <c r="C2483" s="470" t="s">
        <v>1011</v>
      </c>
      <c r="D2483" s="472" t="s">
        <v>1010</v>
      </c>
      <c r="F2483" s="559"/>
      <c r="H2483" s="755"/>
      <c r="M2483" s="467" t="s">
        <v>830</v>
      </c>
      <c r="O2483" s="494">
        <v>419.67</v>
      </c>
      <c r="P2483"/>
    </row>
    <row r="2484" spans="1:16" s="467" customFormat="1" ht="14.45" customHeight="1" outlineLevel="1" x14ac:dyDescent="0.2">
      <c r="A2484" s="473">
        <v>221</v>
      </c>
      <c r="B2484" s="470">
        <v>230</v>
      </c>
      <c r="C2484" s="470" t="s">
        <v>1013</v>
      </c>
      <c r="D2484" s="472" t="s">
        <v>1012</v>
      </c>
      <c r="F2484" s="559"/>
      <c r="H2484" s="755"/>
      <c r="M2484" s="467" t="s">
        <v>830</v>
      </c>
      <c r="O2484" s="494">
        <v>496.97</v>
      </c>
      <c r="P2484"/>
    </row>
    <row r="2485" spans="1:16" s="467" customFormat="1" ht="14.45" customHeight="1" outlineLevel="1" x14ac:dyDescent="0.2">
      <c r="A2485" s="473">
        <v>221</v>
      </c>
      <c r="B2485" s="470">
        <v>230</v>
      </c>
      <c r="C2485" s="470" t="s">
        <v>1015</v>
      </c>
      <c r="D2485" s="472" t="s">
        <v>1014</v>
      </c>
      <c r="F2485" s="559"/>
      <c r="H2485" s="755"/>
      <c r="M2485" s="467" t="s">
        <v>830</v>
      </c>
      <c r="O2485" s="494">
        <v>567.89</v>
      </c>
      <c r="P2485" s="480"/>
    </row>
    <row r="2486" spans="1:16" s="467" customFormat="1" ht="14.45" customHeight="1" outlineLevel="1" x14ac:dyDescent="0.2">
      <c r="A2486" s="473">
        <v>221</v>
      </c>
      <c r="B2486" s="470">
        <v>230</v>
      </c>
      <c r="C2486" s="470" t="s">
        <v>1017</v>
      </c>
      <c r="D2486" s="472" t="s">
        <v>1016</v>
      </c>
      <c r="F2486" s="559"/>
      <c r="H2486" s="755"/>
      <c r="M2486" s="467" t="s">
        <v>830</v>
      </c>
      <c r="O2486" s="494">
        <v>612.19000000000005</v>
      </c>
    </row>
    <row r="2487" spans="1:16" s="467" customFormat="1" ht="14.45" customHeight="1" outlineLevel="1" x14ac:dyDescent="0.2">
      <c r="A2487" s="473">
        <v>221</v>
      </c>
      <c r="B2487" s="470">
        <v>230</v>
      </c>
      <c r="C2487" s="470" t="s">
        <v>1019</v>
      </c>
      <c r="D2487" s="472" t="s">
        <v>1018</v>
      </c>
      <c r="F2487" s="559"/>
      <c r="H2487" s="755"/>
      <c r="M2487" s="467" t="s">
        <v>830</v>
      </c>
      <c r="O2487" s="494">
        <v>1432.91</v>
      </c>
    </row>
    <row r="2488" spans="1:16" s="467" customFormat="1" ht="14.45" customHeight="1" outlineLevel="1" x14ac:dyDescent="0.2">
      <c r="A2488" s="473">
        <v>221</v>
      </c>
      <c r="B2488" s="470">
        <v>230</v>
      </c>
      <c r="C2488" s="470" t="s">
        <v>1021</v>
      </c>
      <c r="D2488" s="472" t="s">
        <v>1020</v>
      </c>
      <c r="F2488" s="559"/>
      <c r="H2488" s="755"/>
      <c r="M2488" s="467" t="s">
        <v>830</v>
      </c>
      <c r="O2488" s="494">
        <v>1490.81</v>
      </c>
    </row>
    <row r="2489" spans="1:16" s="467" customFormat="1" ht="14.45" customHeight="1" outlineLevel="1" x14ac:dyDescent="0.2">
      <c r="A2489" s="473">
        <v>221</v>
      </c>
      <c r="B2489" s="470">
        <v>230</v>
      </c>
      <c r="C2489" s="470" t="s">
        <v>1023</v>
      </c>
      <c r="D2489" s="472" t="s">
        <v>1022</v>
      </c>
      <c r="F2489" s="559"/>
      <c r="H2489" s="755"/>
      <c r="M2489" s="467" t="s">
        <v>830</v>
      </c>
      <c r="O2489" s="494">
        <v>1360.97</v>
      </c>
    </row>
    <row r="2490" spans="1:16" s="467" customFormat="1" ht="14.45" customHeight="1" outlineLevel="1" x14ac:dyDescent="0.2">
      <c r="A2490" s="473">
        <v>221</v>
      </c>
      <c r="B2490" s="470">
        <v>230</v>
      </c>
      <c r="C2490" s="470" t="s">
        <v>1025</v>
      </c>
      <c r="D2490" s="472" t="s">
        <v>1024</v>
      </c>
      <c r="F2490" s="559"/>
      <c r="H2490" s="755"/>
      <c r="M2490" s="467" t="s">
        <v>830</v>
      </c>
      <c r="O2490" s="494">
        <v>1081.32</v>
      </c>
    </row>
    <row r="2491" spans="1:16" s="467" customFormat="1" ht="14.45" customHeight="1" outlineLevel="1" x14ac:dyDescent="0.2">
      <c r="A2491" s="473">
        <v>221</v>
      </c>
      <c r="B2491" s="470">
        <v>230</v>
      </c>
      <c r="C2491" s="470" t="s">
        <v>1027</v>
      </c>
      <c r="D2491" s="472" t="s">
        <v>1026</v>
      </c>
      <c r="F2491" s="559"/>
      <c r="H2491" s="755"/>
      <c r="M2491" s="467" t="s">
        <v>830</v>
      </c>
      <c r="O2491" s="494">
        <v>94.95</v>
      </c>
    </row>
    <row r="2492" spans="1:16" s="467" customFormat="1" ht="14.45" customHeight="1" outlineLevel="1" x14ac:dyDescent="0.2">
      <c r="A2492" s="473">
        <v>221</v>
      </c>
      <c r="B2492" s="470">
        <v>230</v>
      </c>
      <c r="C2492" s="470" t="s">
        <v>1029</v>
      </c>
      <c r="D2492" s="472" t="s">
        <v>1028</v>
      </c>
      <c r="F2492" s="559"/>
      <c r="H2492" s="755"/>
      <c r="M2492" s="467" t="s">
        <v>830</v>
      </c>
      <c r="O2492" s="494">
        <v>54.74</v>
      </c>
    </row>
    <row r="2493" spans="1:16" s="467" customFormat="1" ht="14.45" customHeight="1" outlineLevel="1" x14ac:dyDescent="0.2">
      <c r="A2493" s="473">
        <v>221</v>
      </c>
      <c r="B2493" s="470">
        <v>230</v>
      </c>
      <c r="C2493" s="470" t="s">
        <v>1031</v>
      </c>
      <c r="D2493" s="472" t="s">
        <v>1030</v>
      </c>
      <c r="F2493" s="559"/>
      <c r="H2493" s="755"/>
      <c r="M2493" s="467" t="s">
        <v>830</v>
      </c>
      <c r="O2493" s="494">
        <v>25.42</v>
      </c>
    </row>
    <row r="2494" spans="1:16" s="467" customFormat="1" ht="14.45" customHeight="1" outlineLevel="1" x14ac:dyDescent="0.2">
      <c r="A2494" s="483">
        <v>221</v>
      </c>
      <c r="B2494" s="482">
        <v>230</v>
      </c>
      <c r="C2494" s="482" t="s">
        <v>1033</v>
      </c>
      <c r="D2494" s="485" t="s">
        <v>1032</v>
      </c>
      <c r="E2494" s="469"/>
      <c r="F2494" s="560"/>
      <c r="G2494" s="469"/>
      <c r="H2494" s="756"/>
      <c r="I2494" s="469"/>
      <c r="J2494" s="469"/>
      <c r="K2494" s="469"/>
      <c r="L2494" s="469"/>
      <c r="M2494" s="469" t="s">
        <v>830</v>
      </c>
      <c r="N2494" s="469"/>
      <c r="O2494" s="865">
        <v>25.66</v>
      </c>
    </row>
    <row r="2495" spans="1:16" s="467" customFormat="1" ht="14.45" customHeight="1" outlineLevel="1" x14ac:dyDescent="0.25">
      <c r="A2495" s="481" t="s">
        <v>642</v>
      </c>
      <c r="B2495" s="478"/>
      <c r="C2495" s="478"/>
      <c r="D2495" s="877" t="s">
        <v>3164</v>
      </c>
      <c r="E2495" s="480"/>
      <c r="F2495" s="558"/>
      <c r="G2495" s="480"/>
      <c r="H2495" s="758"/>
      <c r="I2495" s="480"/>
      <c r="J2495" s="480"/>
      <c r="K2495" s="480"/>
      <c r="L2495" s="480"/>
      <c r="M2495" s="480"/>
      <c r="N2495" s="480"/>
      <c r="O2495" s="874"/>
    </row>
    <row r="2496" spans="1:16" s="467" customFormat="1" ht="14.45" customHeight="1" outlineLevel="1" x14ac:dyDescent="0.2">
      <c r="A2496" s="878">
        <v>223</v>
      </c>
      <c r="B2496" s="690">
        <v>232</v>
      </c>
      <c r="C2496" s="940" t="s">
        <v>1748</v>
      </c>
      <c r="D2496" s="472" t="s">
        <v>2717</v>
      </c>
      <c r="E2496" s="879">
        <v>5700</v>
      </c>
      <c r="F2496" s="559" t="s">
        <v>2068</v>
      </c>
      <c r="G2496" s="559" t="s">
        <v>2718</v>
      </c>
      <c r="H2496" s="755"/>
      <c r="N2496" s="1156">
        <v>149563.34</v>
      </c>
      <c r="O2496" s="1156"/>
    </row>
    <row r="2497" spans="1:15" s="467" customFormat="1" ht="14.45" customHeight="1" outlineLevel="1" x14ac:dyDescent="0.2">
      <c r="A2497" s="878">
        <v>223</v>
      </c>
      <c r="B2497" s="690">
        <v>232</v>
      </c>
      <c r="C2497" s="690" t="s">
        <v>2462</v>
      </c>
      <c r="D2497" s="467" t="s">
        <v>876</v>
      </c>
      <c r="F2497" s="559"/>
      <c r="H2497" s="755"/>
      <c r="M2497" s="467" t="s">
        <v>705</v>
      </c>
      <c r="N2497" s="876"/>
      <c r="O2497" s="1159">
        <v>32.92</v>
      </c>
    </row>
    <row r="2498" spans="1:15" s="467" customFormat="1" ht="14.45" customHeight="1" outlineLevel="1" x14ac:dyDescent="0.2">
      <c r="A2498" s="878">
        <v>223</v>
      </c>
      <c r="B2498" s="690">
        <v>232</v>
      </c>
      <c r="C2498" s="690" t="s">
        <v>2463</v>
      </c>
      <c r="D2498" s="467" t="s">
        <v>878</v>
      </c>
      <c r="F2498" s="559"/>
      <c r="H2498" s="755"/>
      <c r="M2498" s="467" t="s">
        <v>705</v>
      </c>
      <c r="N2498" s="876"/>
      <c r="O2498" s="1159">
        <v>23.95</v>
      </c>
    </row>
    <row r="2499" spans="1:15" s="467" customFormat="1" ht="14.45" customHeight="1" outlineLevel="1" x14ac:dyDescent="0.2">
      <c r="A2499" s="878">
        <v>223</v>
      </c>
      <c r="B2499" s="690">
        <v>232</v>
      </c>
      <c r="C2499" s="690" t="s">
        <v>2464</v>
      </c>
      <c r="D2499" s="467" t="s">
        <v>2592</v>
      </c>
      <c r="F2499" s="559"/>
      <c r="H2499" s="755"/>
      <c r="M2499" s="467" t="s">
        <v>705</v>
      </c>
      <c r="N2499" s="876"/>
      <c r="O2499" s="1159">
        <v>10.11</v>
      </c>
    </row>
    <row r="2500" spans="1:15" s="467" customFormat="1" ht="14.45" customHeight="1" outlineLevel="1" x14ac:dyDescent="0.2">
      <c r="A2500" s="878">
        <v>223</v>
      </c>
      <c r="B2500" s="690">
        <v>232</v>
      </c>
      <c r="C2500" s="690" t="s">
        <v>2465</v>
      </c>
      <c r="D2500" s="467" t="s">
        <v>2375</v>
      </c>
      <c r="F2500" s="559"/>
      <c r="H2500" s="755"/>
      <c r="M2500" s="467" t="s">
        <v>830</v>
      </c>
      <c r="N2500" s="876"/>
      <c r="O2500" s="1159">
        <v>10.75</v>
      </c>
    </row>
    <row r="2501" spans="1:15" s="467" customFormat="1" ht="14.45" customHeight="1" outlineLevel="1" x14ac:dyDescent="0.2">
      <c r="A2501" s="878">
        <v>223</v>
      </c>
      <c r="B2501" s="690">
        <v>232</v>
      </c>
      <c r="C2501" s="690" t="s">
        <v>2466</v>
      </c>
      <c r="D2501" s="467" t="s">
        <v>2376</v>
      </c>
      <c r="F2501" s="559"/>
      <c r="H2501" s="755"/>
      <c r="M2501" s="467" t="s">
        <v>830</v>
      </c>
      <c r="N2501" s="876"/>
      <c r="O2501" s="1159">
        <v>23.22</v>
      </c>
    </row>
    <row r="2502" spans="1:15" s="467" customFormat="1" ht="14.45" customHeight="1" outlineLevel="1" x14ac:dyDescent="0.2">
      <c r="A2502" s="878">
        <v>223</v>
      </c>
      <c r="B2502" s="690">
        <v>232</v>
      </c>
      <c r="C2502" s="690" t="s">
        <v>2467</v>
      </c>
      <c r="D2502" s="467" t="s">
        <v>2593</v>
      </c>
      <c r="F2502" s="559"/>
      <c r="H2502" s="755"/>
      <c r="M2502" s="467" t="s">
        <v>830</v>
      </c>
      <c r="N2502" s="876"/>
      <c r="O2502" s="1159">
        <v>23.95</v>
      </c>
    </row>
    <row r="2503" spans="1:15" s="467" customFormat="1" ht="14.45" customHeight="1" outlineLevel="1" x14ac:dyDescent="0.2">
      <c r="A2503" s="878">
        <v>223</v>
      </c>
      <c r="B2503" s="690">
        <v>232</v>
      </c>
      <c r="C2503" s="690" t="s">
        <v>2468</v>
      </c>
      <c r="D2503" s="467" t="s">
        <v>2594</v>
      </c>
      <c r="F2503" s="559"/>
      <c r="H2503" s="755"/>
      <c r="M2503" s="467" t="s">
        <v>830</v>
      </c>
      <c r="N2503" s="876"/>
      <c r="O2503" s="1159">
        <v>25.05</v>
      </c>
    </row>
    <row r="2504" spans="1:15" s="467" customFormat="1" ht="14.45" customHeight="1" outlineLevel="1" x14ac:dyDescent="0.2">
      <c r="A2504" s="878">
        <v>223</v>
      </c>
      <c r="B2504" s="690">
        <v>232</v>
      </c>
      <c r="C2504" s="690" t="s">
        <v>2469</v>
      </c>
      <c r="D2504" s="467" t="s">
        <v>2595</v>
      </c>
      <c r="F2504" s="559"/>
      <c r="H2504" s="755"/>
      <c r="M2504" s="467" t="s">
        <v>830</v>
      </c>
      <c r="N2504" s="876"/>
      <c r="O2504" s="1159">
        <v>15.53</v>
      </c>
    </row>
    <row r="2505" spans="1:15" s="467" customFormat="1" ht="14.45" customHeight="1" outlineLevel="1" x14ac:dyDescent="0.2">
      <c r="A2505" s="878">
        <v>223</v>
      </c>
      <c r="B2505" s="690">
        <v>232</v>
      </c>
      <c r="C2505" s="690" t="s">
        <v>2470</v>
      </c>
      <c r="D2505" s="467" t="s">
        <v>2596</v>
      </c>
      <c r="F2505" s="559"/>
      <c r="H2505" s="755"/>
      <c r="M2505" s="467" t="s">
        <v>830</v>
      </c>
      <c r="N2505" s="876"/>
      <c r="O2505" s="1159">
        <v>31.38</v>
      </c>
    </row>
    <row r="2506" spans="1:15" s="467" customFormat="1" ht="14.45" customHeight="1" outlineLevel="1" x14ac:dyDescent="0.2">
      <c r="A2506" s="878">
        <v>223</v>
      </c>
      <c r="B2506" s="690">
        <v>232</v>
      </c>
      <c r="C2506" s="690" t="s">
        <v>2471</v>
      </c>
      <c r="D2506" s="467" t="s">
        <v>2597</v>
      </c>
      <c r="F2506" s="559"/>
      <c r="H2506" s="755"/>
      <c r="M2506" s="467" t="s">
        <v>830</v>
      </c>
      <c r="N2506" s="876"/>
      <c r="O2506" s="1159">
        <v>46.68</v>
      </c>
    </row>
    <row r="2507" spans="1:15" s="467" customFormat="1" ht="14.45" customHeight="1" outlineLevel="1" x14ac:dyDescent="0.2">
      <c r="A2507" s="878">
        <v>223</v>
      </c>
      <c r="B2507" s="690">
        <v>232</v>
      </c>
      <c r="C2507" s="690" t="s">
        <v>2472</v>
      </c>
      <c r="D2507" s="467" t="s">
        <v>2598</v>
      </c>
      <c r="F2507" s="559"/>
      <c r="H2507" s="755"/>
      <c r="M2507" s="467" t="s">
        <v>830</v>
      </c>
      <c r="N2507" s="876"/>
      <c r="O2507" s="1159">
        <v>32.82</v>
      </c>
    </row>
    <row r="2508" spans="1:15" s="467" customFormat="1" ht="14.45" customHeight="1" outlineLevel="1" x14ac:dyDescent="0.2">
      <c r="A2508" s="878">
        <v>223</v>
      </c>
      <c r="B2508" s="690">
        <v>232</v>
      </c>
      <c r="C2508" s="690" t="s">
        <v>2473</v>
      </c>
      <c r="D2508" s="467" t="s">
        <v>2599</v>
      </c>
      <c r="F2508" s="559"/>
      <c r="H2508" s="755"/>
      <c r="M2508" s="467" t="s">
        <v>830</v>
      </c>
      <c r="N2508" s="876"/>
      <c r="O2508" s="1159">
        <v>28.82</v>
      </c>
    </row>
    <row r="2509" spans="1:15" s="467" customFormat="1" ht="14.45" customHeight="1" outlineLevel="1" x14ac:dyDescent="0.2">
      <c r="A2509" s="878">
        <v>223</v>
      </c>
      <c r="B2509" s="690">
        <v>232</v>
      </c>
      <c r="C2509" s="690" t="s">
        <v>2474</v>
      </c>
      <c r="D2509" s="467" t="s">
        <v>2600</v>
      </c>
      <c r="F2509" s="559"/>
      <c r="H2509" s="755"/>
      <c r="M2509" s="467" t="s">
        <v>830</v>
      </c>
      <c r="N2509" s="876"/>
      <c r="O2509" s="1159">
        <v>28.58</v>
      </c>
    </row>
    <row r="2510" spans="1:15" s="467" customFormat="1" ht="14.45" customHeight="1" outlineLevel="1" x14ac:dyDescent="0.2">
      <c r="A2510" s="878">
        <v>223</v>
      </c>
      <c r="B2510" s="690">
        <v>232</v>
      </c>
      <c r="C2510" s="690" t="s">
        <v>2475</v>
      </c>
      <c r="D2510" s="467" t="s">
        <v>2601</v>
      </c>
      <c r="F2510" s="559"/>
      <c r="H2510" s="755"/>
      <c r="M2510" s="467" t="s">
        <v>830</v>
      </c>
      <c r="N2510" s="876"/>
      <c r="O2510" s="1159">
        <v>32.51</v>
      </c>
    </row>
    <row r="2511" spans="1:15" s="467" customFormat="1" ht="14.45" customHeight="1" outlineLevel="1" x14ac:dyDescent="0.2">
      <c r="A2511" s="878">
        <v>223</v>
      </c>
      <c r="B2511" s="690">
        <v>232</v>
      </c>
      <c r="C2511" s="690" t="s">
        <v>2476</v>
      </c>
      <c r="D2511" s="467" t="s">
        <v>2602</v>
      </c>
      <c r="F2511" s="559"/>
      <c r="H2511" s="755"/>
      <c r="M2511" s="467" t="s">
        <v>830</v>
      </c>
      <c r="N2511" s="876"/>
      <c r="O2511" s="1159">
        <v>41.05</v>
      </c>
    </row>
    <row r="2512" spans="1:15" s="467" customFormat="1" ht="14.45" customHeight="1" outlineLevel="1" x14ac:dyDescent="0.2">
      <c r="A2512" s="878">
        <v>223</v>
      </c>
      <c r="B2512" s="690">
        <v>232</v>
      </c>
      <c r="C2512" s="690" t="s">
        <v>2477</v>
      </c>
      <c r="D2512" s="467" t="s">
        <v>2603</v>
      </c>
      <c r="F2512" s="559"/>
      <c r="H2512" s="755"/>
      <c r="M2512" s="467" t="s">
        <v>830</v>
      </c>
      <c r="N2512" s="876"/>
      <c r="O2512" s="1159">
        <v>63.52</v>
      </c>
    </row>
    <row r="2513" spans="1:15" s="467" customFormat="1" ht="14.45" customHeight="1" outlineLevel="1" x14ac:dyDescent="0.2">
      <c r="A2513" s="878">
        <v>223</v>
      </c>
      <c r="B2513" s="690">
        <v>232</v>
      </c>
      <c r="C2513" s="690" t="s">
        <v>2478</v>
      </c>
      <c r="D2513" s="467" t="s">
        <v>2604</v>
      </c>
      <c r="F2513" s="559"/>
      <c r="H2513" s="755"/>
      <c r="M2513" s="467" t="s">
        <v>830</v>
      </c>
      <c r="N2513" s="876"/>
      <c r="O2513" s="1159">
        <v>35.81</v>
      </c>
    </row>
    <row r="2514" spans="1:15" s="467" customFormat="1" ht="14.45" customHeight="1" outlineLevel="1" x14ac:dyDescent="0.2">
      <c r="A2514" s="878">
        <v>223</v>
      </c>
      <c r="B2514" s="690">
        <v>232</v>
      </c>
      <c r="C2514" s="690" t="s">
        <v>2479</v>
      </c>
      <c r="D2514" s="467" t="s">
        <v>2605</v>
      </c>
      <c r="F2514" s="559"/>
      <c r="H2514" s="755"/>
      <c r="M2514" s="467" t="s">
        <v>830</v>
      </c>
      <c r="N2514" s="876"/>
      <c r="O2514" s="1159">
        <v>29.62</v>
      </c>
    </row>
    <row r="2515" spans="1:15" s="467" customFormat="1" ht="14.45" customHeight="1" outlineLevel="1" x14ac:dyDescent="0.2">
      <c r="A2515" s="878">
        <v>223</v>
      </c>
      <c r="B2515" s="690">
        <v>232</v>
      </c>
      <c r="C2515" s="690" t="s">
        <v>2480</v>
      </c>
      <c r="D2515" s="467" t="s">
        <v>2606</v>
      </c>
      <c r="F2515" s="559"/>
      <c r="H2515" s="755"/>
      <c r="M2515" s="467" t="s">
        <v>830</v>
      </c>
      <c r="N2515" s="876"/>
      <c r="O2515" s="1159">
        <v>24.92</v>
      </c>
    </row>
    <row r="2516" spans="1:15" s="467" customFormat="1" ht="14.45" customHeight="1" outlineLevel="1" x14ac:dyDescent="0.2">
      <c r="A2516" s="878">
        <v>223</v>
      </c>
      <c r="B2516" s="690">
        <v>232</v>
      </c>
      <c r="C2516" s="690" t="s">
        <v>2481</v>
      </c>
      <c r="D2516" s="467" t="s">
        <v>2607</v>
      </c>
      <c r="F2516" s="559"/>
      <c r="H2516" s="755"/>
      <c r="M2516" s="467" t="s">
        <v>830</v>
      </c>
      <c r="N2516" s="876"/>
      <c r="O2516" s="1159">
        <v>31.41</v>
      </c>
    </row>
    <row r="2517" spans="1:15" s="467" customFormat="1" ht="14.45" customHeight="1" outlineLevel="1" x14ac:dyDescent="0.2">
      <c r="A2517" s="878">
        <v>223</v>
      </c>
      <c r="B2517" s="690">
        <v>232</v>
      </c>
      <c r="C2517" s="690" t="s">
        <v>2482</v>
      </c>
      <c r="D2517" s="467" t="s">
        <v>2608</v>
      </c>
      <c r="F2517" s="559"/>
      <c r="H2517" s="755"/>
      <c r="M2517" s="467" t="s">
        <v>830</v>
      </c>
      <c r="N2517" s="876"/>
      <c r="O2517" s="1159">
        <v>24.48</v>
      </c>
    </row>
    <row r="2518" spans="1:15" s="467" customFormat="1" ht="14.45" customHeight="1" outlineLevel="1" x14ac:dyDescent="0.2">
      <c r="A2518" s="878">
        <v>223</v>
      </c>
      <c r="B2518" s="690">
        <v>232</v>
      </c>
      <c r="C2518" s="690" t="s">
        <v>2483</v>
      </c>
      <c r="D2518" s="467" t="s">
        <v>2609</v>
      </c>
      <c r="F2518" s="559"/>
      <c r="H2518" s="755"/>
      <c r="M2518" s="467" t="s">
        <v>830</v>
      </c>
      <c r="N2518" s="876"/>
      <c r="O2518" s="1159">
        <v>66.05</v>
      </c>
    </row>
    <row r="2519" spans="1:15" s="467" customFormat="1" ht="14.45" customHeight="1" outlineLevel="1" x14ac:dyDescent="0.2">
      <c r="A2519" s="878">
        <v>223</v>
      </c>
      <c r="B2519" s="690">
        <v>232</v>
      </c>
      <c r="C2519" s="690" t="s">
        <v>2484</v>
      </c>
      <c r="D2519" s="467" t="s">
        <v>2610</v>
      </c>
      <c r="F2519" s="559"/>
      <c r="H2519" s="755"/>
      <c r="M2519" s="467" t="s">
        <v>830</v>
      </c>
      <c r="N2519" s="876"/>
      <c r="O2519" s="1159">
        <v>29.62</v>
      </c>
    </row>
    <row r="2520" spans="1:15" s="467" customFormat="1" ht="14.45" customHeight="1" outlineLevel="1" x14ac:dyDescent="0.2">
      <c r="A2520" s="878">
        <v>223</v>
      </c>
      <c r="B2520" s="690">
        <v>232</v>
      </c>
      <c r="C2520" s="690" t="s">
        <v>2485</v>
      </c>
      <c r="D2520" s="467" t="s">
        <v>2611</v>
      </c>
      <c r="F2520" s="559"/>
      <c r="H2520" s="755"/>
      <c r="M2520" s="467" t="s">
        <v>830</v>
      </c>
      <c r="N2520" s="876"/>
      <c r="O2520" s="1159">
        <v>46.04</v>
      </c>
    </row>
    <row r="2521" spans="1:15" s="467" customFormat="1" ht="14.45" customHeight="1" outlineLevel="1" x14ac:dyDescent="0.2">
      <c r="A2521" s="878">
        <v>223</v>
      </c>
      <c r="B2521" s="690">
        <v>232</v>
      </c>
      <c r="C2521" s="690" t="s">
        <v>2486</v>
      </c>
      <c r="D2521" s="467" t="s">
        <v>2612</v>
      </c>
      <c r="F2521" s="559"/>
      <c r="H2521" s="755"/>
      <c r="M2521" s="467" t="s">
        <v>830</v>
      </c>
      <c r="N2521" s="876"/>
      <c r="O2521" s="1159">
        <v>51.35</v>
      </c>
    </row>
    <row r="2522" spans="1:15" s="467" customFormat="1" ht="14.45" customHeight="1" outlineLevel="1" x14ac:dyDescent="0.2">
      <c r="A2522" s="878">
        <v>223</v>
      </c>
      <c r="B2522" s="690">
        <v>232</v>
      </c>
      <c r="C2522" s="690" t="s">
        <v>2487</v>
      </c>
      <c r="D2522" s="467" t="s">
        <v>2613</v>
      </c>
      <c r="F2522" s="559"/>
      <c r="H2522" s="755"/>
      <c r="M2522" s="467" t="s">
        <v>830</v>
      </c>
      <c r="N2522" s="876"/>
      <c r="O2522" s="1159">
        <v>50.38</v>
      </c>
    </row>
    <row r="2523" spans="1:15" s="467" customFormat="1" ht="14.45" customHeight="1" outlineLevel="1" x14ac:dyDescent="0.2">
      <c r="A2523" s="878">
        <v>223</v>
      </c>
      <c r="B2523" s="690">
        <v>232</v>
      </c>
      <c r="C2523" s="690" t="s">
        <v>2488</v>
      </c>
      <c r="D2523" s="467" t="s">
        <v>2614</v>
      </c>
      <c r="F2523" s="559"/>
      <c r="H2523" s="755"/>
      <c r="M2523" s="467" t="s">
        <v>830</v>
      </c>
      <c r="N2523" s="876"/>
      <c r="O2523" s="1159">
        <v>26.24</v>
      </c>
    </row>
    <row r="2524" spans="1:15" s="467" customFormat="1" ht="14.45" customHeight="1" outlineLevel="1" x14ac:dyDescent="0.2">
      <c r="A2524" s="878">
        <v>223</v>
      </c>
      <c r="B2524" s="690">
        <v>232</v>
      </c>
      <c r="C2524" s="690" t="s">
        <v>2489</v>
      </c>
      <c r="D2524" s="467" t="s">
        <v>2615</v>
      </c>
      <c r="F2524" s="559"/>
      <c r="H2524" s="755"/>
      <c r="M2524" s="467" t="s">
        <v>830</v>
      </c>
      <c r="N2524" s="876"/>
      <c r="O2524" s="1159">
        <v>19.309999999999999</v>
      </c>
    </row>
    <row r="2525" spans="1:15" s="467" customFormat="1" ht="14.45" customHeight="1" outlineLevel="1" x14ac:dyDescent="0.2">
      <c r="A2525" s="878">
        <v>223</v>
      </c>
      <c r="B2525" s="690">
        <v>232</v>
      </c>
      <c r="C2525" s="690" t="s">
        <v>2490</v>
      </c>
      <c r="D2525" s="467" t="s">
        <v>2616</v>
      </c>
      <c r="F2525" s="559"/>
      <c r="H2525" s="755"/>
      <c r="M2525" s="467" t="s">
        <v>830</v>
      </c>
      <c r="N2525" s="876"/>
      <c r="O2525" s="1159">
        <v>19.309999999999999</v>
      </c>
    </row>
    <row r="2526" spans="1:15" s="467" customFormat="1" ht="14.45" customHeight="1" outlineLevel="1" x14ac:dyDescent="0.2">
      <c r="A2526" s="878">
        <v>223</v>
      </c>
      <c r="B2526" s="690">
        <v>232</v>
      </c>
      <c r="C2526" s="690" t="s">
        <v>2491</v>
      </c>
      <c r="D2526" s="467" t="s">
        <v>2617</v>
      </c>
      <c r="F2526" s="559"/>
      <c r="H2526" s="755"/>
      <c r="M2526" s="467" t="s">
        <v>830</v>
      </c>
      <c r="N2526" s="876"/>
      <c r="O2526" s="1159">
        <v>52.2</v>
      </c>
    </row>
    <row r="2527" spans="1:15" s="467" customFormat="1" ht="14.45" customHeight="1" outlineLevel="1" x14ac:dyDescent="0.2">
      <c r="A2527" s="878">
        <v>223</v>
      </c>
      <c r="B2527" s="690">
        <v>232</v>
      </c>
      <c r="C2527" s="690" t="s">
        <v>2492</v>
      </c>
      <c r="D2527" s="467" t="s">
        <v>2618</v>
      </c>
      <c r="F2527" s="559"/>
      <c r="H2527" s="755"/>
      <c r="M2527" s="467" t="s">
        <v>830</v>
      </c>
      <c r="N2527" s="876"/>
      <c r="O2527" s="1159">
        <v>15.22</v>
      </c>
    </row>
    <row r="2528" spans="1:15" s="467" customFormat="1" ht="14.45" customHeight="1" outlineLevel="1" x14ac:dyDescent="0.2">
      <c r="A2528" s="878">
        <v>223</v>
      </c>
      <c r="B2528" s="690">
        <v>232</v>
      </c>
      <c r="C2528" s="690" t="s">
        <v>2493</v>
      </c>
      <c r="D2528" s="467" t="s">
        <v>2619</v>
      </c>
      <c r="F2528" s="559"/>
      <c r="H2528" s="755"/>
      <c r="M2528" s="467" t="s">
        <v>830</v>
      </c>
      <c r="N2528" s="876"/>
      <c r="O2528" s="1159">
        <v>31.41</v>
      </c>
    </row>
    <row r="2529" spans="1:15" s="467" customFormat="1" ht="14.45" customHeight="1" outlineLevel="1" x14ac:dyDescent="0.2">
      <c r="A2529" s="878">
        <v>223</v>
      </c>
      <c r="B2529" s="690">
        <v>232</v>
      </c>
      <c r="C2529" s="690" t="s">
        <v>2494</v>
      </c>
      <c r="D2529" s="467" t="s">
        <v>2620</v>
      </c>
      <c r="F2529" s="559"/>
      <c r="H2529" s="755"/>
      <c r="M2529" s="467" t="s">
        <v>830</v>
      </c>
      <c r="N2529" s="876"/>
      <c r="O2529" s="1159">
        <v>39</v>
      </c>
    </row>
    <row r="2530" spans="1:15" s="467" customFormat="1" ht="14.45" customHeight="1" outlineLevel="1" x14ac:dyDescent="0.2">
      <c r="A2530" s="878">
        <v>223</v>
      </c>
      <c r="B2530" s="690">
        <v>232</v>
      </c>
      <c r="C2530" s="690" t="s">
        <v>2495</v>
      </c>
      <c r="D2530" s="467" t="s">
        <v>2621</v>
      </c>
      <c r="F2530" s="559"/>
      <c r="H2530" s="755"/>
      <c r="M2530" s="467" t="s">
        <v>830</v>
      </c>
      <c r="N2530" s="876"/>
      <c r="O2530" s="1159">
        <v>32.07</v>
      </c>
    </row>
    <row r="2531" spans="1:15" s="467" customFormat="1" ht="14.45" customHeight="1" outlineLevel="1" x14ac:dyDescent="0.2">
      <c r="A2531" s="878">
        <v>223</v>
      </c>
      <c r="B2531" s="690">
        <v>232</v>
      </c>
      <c r="C2531" s="690" t="s">
        <v>2496</v>
      </c>
      <c r="D2531" s="467" t="s">
        <v>2622</v>
      </c>
      <c r="F2531" s="559"/>
      <c r="H2531" s="755"/>
      <c r="M2531" s="467" t="s">
        <v>830</v>
      </c>
      <c r="N2531" s="876"/>
      <c r="O2531" s="1159">
        <v>38.340000000000003</v>
      </c>
    </row>
    <row r="2532" spans="1:15" s="467" customFormat="1" ht="14.45" customHeight="1" outlineLevel="1" x14ac:dyDescent="0.2">
      <c r="A2532" s="878">
        <v>223</v>
      </c>
      <c r="B2532" s="690">
        <v>232</v>
      </c>
      <c r="C2532" s="690" t="s">
        <v>2497</v>
      </c>
      <c r="D2532" s="467" t="s">
        <v>2623</v>
      </c>
      <c r="F2532" s="559"/>
      <c r="H2532" s="755"/>
      <c r="M2532" s="467" t="s">
        <v>830</v>
      </c>
      <c r="N2532" s="876"/>
      <c r="O2532" s="1159">
        <v>52.2</v>
      </c>
    </row>
    <row r="2533" spans="1:15" s="467" customFormat="1" ht="14.45" customHeight="1" outlineLevel="1" x14ac:dyDescent="0.2">
      <c r="A2533" s="878">
        <v>223</v>
      </c>
      <c r="B2533" s="690">
        <v>232</v>
      </c>
      <c r="C2533" s="690" t="s">
        <v>2498</v>
      </c>
      <c r="D2533" s="467" t="s">
        <v>2624</v>
      </c>
      <c r="F2533" s="559"/>
      <c r="H2533" s="755"/>
      <c r="M2533" s="467" t="s">
        <v>830</v>
      </c>
      <c r="N2533" s="876"/>
      <c r="O2533" s="1159">
        <v>28.35</v>
      </c>
    </row>
    <row r="2534" spans="1:15" s="467" customFormat="1" ht="14.45" customHeight="1" outlineLevel="1" x14ac:dyDescent="0.2">
      <c r="A2534" s="878">
        <v>223</v>
      </c>
      <c r="B2534" s="690">
        <v>232</v>
      </c>
      <c r="C2534" s="690" t="s">
        <v>2499</v>
      </c>
      <c r="D2534" s="467" t="s">
        <v>2625</v>
      </c>
      <c r="F2534" s="559"/>
      <c r="H2534" s="755"/>
      <c r="M2534" s="467" t="s">
        <v>705</v>
      </c>
      <c r="N2534" s="876"/>
      <c r="O2534" s="1159">
        <v>39</v>
      </c>
    </row>
    <row r="2535" spans="1:15" s="467" customFormat="1" ht="14.45" customHeight="1" outlineLevel="1" x14ac:dyDescent="0.2">
      <c r="A2535" s="878">
        <v>223</v>
      </c>
      <c r="B2535" s="690">
        <v>232</v>
      </c>
      <c r="C2535" s="690" t="s">
        <v>2500</v>
      </c>
      <c r="D2535" s="467" t="s">
        <v>2626</v>
      </c>
      <c r="F2535" s="559"/>
      <c r="H2535" s="755"/>
      <c r="M2535" s="467" t="s">
        <v>830</v>
      </c>
      <c r="N2535" s="876"/>
      <c r="O2535" s="1159">
        <v>76.59</v>
      </c>
    </row>
    <row r="2536" spans="1:15" s="467" customFormat="1" ht="14.45" customHeight="1" outlineLevel="1" x14ac:dyDescent="0.2">
      <c r="A2536" s="878">
        <v>223</v>
      </c>
      <c r="B2536" s="690">
        <v>232</v>
      </c>
      <c r="C2536" s="690" t="s">
        <v>2501</v>
      </c>
      <c r="D2536" s="467" t="s">
        <v>2627</v>
      </c>
      <c r="F2536" s="559"/>
      <c r="H2536" s="755"/>
      <c r="M2536" s="467" t="s">
        <v>830</v>
      </c>
      <c r="N2536" s="876"/>
      <c r="O2536" s="1159">
        <v>157.53</v>
      </c>
    </row>
    <row r="2537" spans="1:15" s="467" customFormat="1" ht="14.45" customHeight="1" outlineLevel="1" x14ac:dyDescent="0.2">
      <c r="A2537" s="878">
        <v>223</v>
      </c>
      <c r="B2537" s="690">
        <v>232</v>
      </c>
      <c r="C2537" s="690" t="s">
        <v>2502</v>
      </c>
      <c r="D2537" s="467" t="s">
        <v>2628</v>
      </c>
      <c r="F2537" s="559"/>
      <c r="H2537" s="755"/>
      <c r="M2537" s="467" t="s">
        <v>830</v>
      </c>
      <c r="N2537" s="876"/>
      <c r="O2537" s="1159">
        <v>178.32</v>
      </c>
    </row>
    <row r="2538" spans="1:15" s="467" customFormat="1" ht="14.45" customHeight="1" outlineLevel="1" x14ac:dyDescent="0.2">
      <c r="A2538" s="878">
        <v>223</v>
      </c>
      <c r="B2538" s="690">
        <v>232</v>
      </c>
      <c r="C2538" s="690" t="s">
        <v>2503</v>
      </c>
      <c r="D2538" s="467" t="s">
        <v>2629</v>
      </c>
      <c r="F2538" s="559"/>
      <c r="H2538" s="755"/>
      <c r="M2538" s="467" t="s">
        <v>830</v>
      </c>
      <c r="N2538" s="876"/>
      <c r="O2538" s="1159">
        <v>53.6</v>
      </c>
    </row>
    <row r="2539" spans="1:15" s="467" customFormat="1" ht="14.45" customHeight="1" outlineLevel="1" x14ac:dyDescent="0.2">
      <c r="A2539" s="878">
        <v>223</v>
      </c>
      <c r="B2539" s="690">
        <v>232</v>
      </c>
      <c r="C2539" s="690" t="s">
        <v>2504</v>
      </c>
      <c r="D2539" s="467" t="s">
        <v>2630</v>
      </c>
      <c r="F2539" s="559"/>
      <c r="H2539" s="755"/>
      <c r="M2539" s="467" t="s">
        <v>830</v>
      </c>
      <c r="N2539" s="876"/>
      <c r="O2539" s="1159">
        <v>37.36</v>
      </c>
    </row>
    <row r="2540" spans="1:15" s="467" customFormat="1" ht="14.45" customHeight="1" outlineLevel="1" x14ac:dyDescent="0.2">
      <c r="A2540" s="878">
        <v>223</v>
      </c>
      <c r="B2540" s="690">
        <v>232</v>
      </c>
      <c r="C2540" s="690" t="s">
        <v>2505</v>
      </c>
      <c r="D2540" s="467" t="s">
        <v>2631</v>
      </c>
      <c r="F2540" s="559"/>
      <c r="H2540" s="755"/>
      <c r="M2540" s="467" t="s">
        <v>830</v>
      </c>
      <c r="N2540" s="876"/>
      <c r="O2540" s="1159">
        <v>34.119999999999997</v>
      </c>
    </row>
    <row r="2541" spans="1:15" s="467" customFormat="1" ht="14.45" customHeight="1" outlineLevel="1" x14ac:dyDescent="0.2">
      <c r="A2541" s="878">
        <v>223</v>
      </c>
      <c r="B2541" s="690">
        <v>232</v>
      </c>
      <c r="C2541" s="690" t="s">
        <v>2506</v>
      </c>
      <c r="D2541" s="467" t="s">
        <v>2632</v>
      </c>
      <c r="F2541" s="559"/>
      <c r="H2541" s="755"/>
      <c r="M2541" s="467" t="s">
        <v>830</v>
      </c>
      <c r="N2541" s="876"/>
      <c r="O2541" s="1159">
        <v>30.36</v>
      </c>
    </row>
    <row r="2542" spans="1:15" s="467" customFormat="1" ht="14.45" customHeight="1" outlineLevel="1" x14ac:dyDescent="0.2">
      <c r="A2542" s="878">
        <v>223</v>
      </c>
      <c r="B2542" s="690">
        <v>232</v>
      </c>
      <c r="C2542" s="690" t="s">
        <v>2507</v>
      </c>
      <c r="D2542" s="467" t="s">
        <v>2633</v>
      </c>
      <c r="F2542" s="559"/>
      <c r="H2542" s="755"/>
      <c r="M2542" s="467" t="s">
        <v>830</v>
      </c>
      <c r="N2542" s="876"/>
      <c r="O2542" s="1159">
        <v>39.11</v>
      </c>
    </row>
    <row r="2543" spans="1:15" s="467" customFormat="1" ht="14.45" customHeight="1" outlineLevel="1" x14ac:dyDescent="0.2">
      <c r="A2543" s="878">
        <v>223</v>
      </c>
      <c r="B2543" s="690">
        <v>232</v>
      </c>
      <c r="C2543" s="690" t="s">
        <v>2508</v>
      </c>
      <c r="D2543" s="467" t="s">
        <v>2634</v>
      </c>
      <c r="F2543" s="559"/>
      <c r="H2543" s="755"/>
      <c r="M2543" s="467" t="s">
        <v>830</v>
      </c>
      <c r="N2543" s="876"/>
      <c r="O2543" s="1159">
        <v>224.42</v>
      </c>
    </row>
    <row r="2544" spans="1:15" s="467" customFormat="1" ht="14.45" customHeight="1" outlineLevel="1" x14ac:dyDescent="0.2">
      <c r="A2544" s="878">
        <v>223</v>
      </c>
      <c r="B2544" s="690">
        <v>232</v>
      </c>
      <c r="C2544" s="690" t="s">
        <v>2509</v>
      </c>
      <c r="D2544" s="467" t="s">
        <v>2635</v>
      </c>
      <c r="F2544" s="559"/>
      <c r="H2544" s="755"/>
      <c r="M2544" s="467" t="s">
        <v>830</v>
      </c>
      <c r="N2544" s="876"/>
      <c r="O2544" s="1159">
        <v>273.47000000000003</v>
      </c>
    </row>
    <row r="2545" spans="1:15" s="467" customFormat="1" ht="14.45" customHeight="1" outlineLevel="1" x14ac:dyDescent="0.2">
      <c r="A2545" s="878">
        <v>223</v>
      </c>
      <c r="B2545" s="690">
        <v>232</v>
      </c>
      <c r="C2545" s="690" t="s">
        <v>2510</v>
      </c>
      <c r="D2545" s="467" t="s">
        <v>2636</v>
      </c>
      <c r="F2545" s="559"/>
      <c r="H2545" s="755"/>
      <c r="M2545" s="467" t="s">
        <v>830</v>
      </c>
      <c r="N2545" s="876"/>
      <c r="O2545" s="1159">
        <v>137.54</v>
      </c>
    </row>
    <row r="2546" spans="1:15" s="467" customFormat="1" ht="14.45" customHeight="1" outlineLevel="1" x14ac:dyDescent="0.2">
      <c r="A2546" s="878">
        <v>223</v>
      </c>
      <c r="B2546" s="690">
        <v>232</v>
      </c>
      <c r="C2546" s="690" t="s">
        <v>2511</v>
      </c>
      <c r="D2546" s="467" t="s">
        <v>2637</v>
      </c>
      <c r="F2546" s="559"/>
      <c r="H2546" s="755"/>
      <c r="M2546" s="467" t="s">
        <v>830</v>
      </c>
      <c r="N2546" s="876"/>
      <c r="O2546" s="1159">
        <v>45.71</v>
      </c>
    </row>
    <row r="2547" spans="1:15" s="467" customFormat="1" ht="14.45" customHeight="1" outlineLevel="1" x14ac:dyDescent="0.2">
      <c r="A2547" s="878">
        <v>223</v>
      </c>
      <c r="B2547" s="690">
        <v>232</v>
      </c>
      <c r="C2547" s="690" t="s">
        <v>2512</v>
      </c>
      <c r="D2547" s="467" t="s">
        <v>2638</v>
      </c>
      <c r="F2547" s="559"/>
      <c r="H2547" s="755"/>
      <c r="M2547" s="467" t="s">
        <v>830</v>
      </c>
      <c r="N2547" s="876"/>
      <c r="O2547" s="1159">
        <v>31.85</v>
      </c>
    </row>
    <row r="2548" spans="1:15" s="467" customFormat="1" ht="14.45" customHeight="1" outlineLevel="1" x14ac:dyDescent="0.2">
      <c r="A2548" s="878">
        <v>223</v>
      </c>
      <c r="B2548" s="690">
        <v>232</v>
      </c>
      <c r="C2548" s="690" t="s">
        <v>2513</v>
      </c>
      <c r="D2548" s="467" t="s">
        <v>2639</v>
      </c>
      <c r="F2548" s="559"/>
      <c r="H2548" s="755"/>
      <c r="M2548" s="467" t="s">
        <v>830</v>
      </c>
      <c r="N2548" s="876"/>
      <c r="O2548" s="1159">
        <v>158.1</v>
      </c>
    </row>
    <row r="2549" spans="1:15" s="467" customFormat="1" ht="14.45" customHeight="1" outlineLevel="1" x14ac:dyDescent="0.2">
      <c r="A2549" s="878">
        <v>223</v>
      </c>
      <c r="B2549" s="690">
        <v>232</v>
      </c>
      <c r="C2549" s="690" t="s">
        <v>2514</v>
      </c>
      <c r="D2549" s="467" t="s">
        <v>2640</v>
      </c>
      <c r="F2549" s="559"/>
      <c r="H2549" s="755"/>
      <c r="M2549" s="467" t="s">
        <v>830</v>
      </c>
      <c r="N2549" s="876"/>
      <c r="O2549" s="1159">
        <v>101.8</v>
      </c>
    </row>
    <row r="2550" spans="1:15" s="467" customFormat="1" ht="14.45" customHeight="1" outlineLevel="1" x14ac:dyDescent="0.2">
      <c r="A2550" s="878">
        <v>223</v>
      </c>
      <c r="B2550" s="690">
        <v>232</v>
      </c>
      <c r="C2550" s="690" t="s">
        <v>2515</v>
      </c>
      <c r="D2550" s="467" t="s">
        <v>2641</v>
      </c>
      <c r="F2550" s="559"/>
      <c r="H2550" s="755"/>
      <c r="M2550" s="467" t="s">
        <v>830</v>
      </c>
      <c r="N2550" s="876"/>
      <c r="O2550" s="1159">
        <v>52.2</v>
      </c>
    </row>
    <row r="2551" spans="1:15" s="467" customFormat="1" ht="14.45" customHeight="1" outlineLevel="1" x14ac:dyDescent="0.2">
      <c r="A2551" s="878">
        <v>223</v>
      </c>
      <c r="B2551" s="690">
        <v>232</v>
      </c>
      <c r="C2551" s="690" t="s">
        <v>2516</v>
      </c>
      <c r="D2551" s="467" t="s">
        <v>2642</v>
      </c>
      <c r="F2551" s="559"/>
      <c r="H2551" s="755"/>
      <c r="M2551" s="467" t="s">
        <v>830</v>
      </c>
      <c r="N2551" s="876"/>
      <c r="O2551" s="1159">
        <v>4.79</v>
      </c>
    </row>
    <row r="2552" spans="1:15" s="467" customFormat="1" ht="14.45" customHeight="1" outlineLevel="1" x14ac:dyDescent="0.2">
      <c r="A2552" s="878">
        <v>223</v>
      </c>
      <c r="B2552" s="690">
        <v>232</v>
      </c>
      <c r="C2552" s="690" t="s">
        <v>2517</v>
      </c>
      <c r="D2552" s="467" t="s">
        <v>2643</v>
      </c>
      <c r="F2552" s="559"/>
      <c r="H2552" s="755"/>
      <c r="M2552" s="467" t="s">
        <v>830</v>
      </c>
      <c r="N2552" s="876"/>
      <c r="O2552" s="1159">
        <v>72.98</v>
      </c>
    </row>
    <row r="2553" spans="1:15" s="467" customFormat="1" ht="14.45" customHeight="1" outlineLevel="1" x14ac:dyDescent="0.2">
      <c r="A2553" s="878">
        <v>223</v>
      </c>
      <c r="B2553" s="690">
        <v>232</v>
      </c>
      <c r="C2553" s="690" t="s">
        <v>2518</v>
      </c>
      <c r="D2553" s="467" t="s">
        <v>2644</v>
      </c>
      <c r="F2553" s="559"/>
      <c r="H2553" s="755"/>
      <c r="M2553" s="467" t="s">
        <v>830</v>
      </c>
      <c r="N2553" s="876"/>
      <c r="O2553" s="1159">
        <v>123.41</v>
      </c>
    </row>
    <row r="2554" spans="1:15" s="467" customFormat="1" ht="14.45" customHeight="1" outlineLevel="1" x14ac:dyDescent="0.2">
      <c r="A2554" s="878">
        <v>223</v>
      </c>
      <c r="B2554" s="690">
        <v>232</v>
      </c>
      <c r="C2554" s="690" t="s">
        <v>2519</v>
      </c>
      <c r="D2554" s="467" t="s">
        <v>2645</v>
      </c>
      <c r="F2554" s="559"/>
      <c r="H2554" s="755"/>
      <c r="M2554" s="467" t="s">
        <v>830</v>
      </c>
      <c r="N2554" s="876"/>
      <c r="O2554" s="1159">
        <v>176.91</v>
      </c>
    </row>
    <row r="2555" spans="1:15" s="467" customFormat="1" ht="14.45" customHeight="1" outlineLevel="1" x14ac:dyDescent="0.2">
      <c r="A2555" s="878">
        <v>223</v>
      </c>
      <c r="B2555" s="690">
        <v>232</v>
      </c>
      <c r="C2555" s="690" t="s">
        <v>2520</v>
      </c>
      <c r="D2555" s="467" t="s">
        <v>2646</v>
      </c>
      <c r="F2555" s="559"/>
      <c r="H2555" s="755"/>
      <c r="M2555" s="467" t="s">
        <v>830</v>
      </c>
      <c r="N2555" s="876"/>
      <c r="O2555" s="1159">
        <v>72.98</v>
      </c>
    </row>
    <row r="2556" spans="1:15" s="467" customFormat="1" ht="14.45" customHeight="1" outlineLevel="1" x14ac:dyDescent="0.2">
      <c r="A2556" s="878">
        <v>223</v>
      </c>
      <c r="B2556" s="690">
        <v>232</v>
      </c>
      <c r="C2556" s="690" t="s">
        <v>2521</v>
      </c>
      <c r="D2556" s="467" t="s">
        <v>2647</v>
      </c>
      <c r="F2556" s="559"/>
      <c r="H2556" s="755"/>
      <c r="M2556" s="467" t="s">
        <v>830</v>
      </c>
      <c r="N2556" s="876"/>
      <c r="O2556" s="1159">
        <v>13.53</v>
      </c>
    </row>
    <row r="2557" spans="1:15" s="467" customFormat="1" ht="14.45" customHeight="1" outlineLevel="1" x14ac:dyDescent="0.2">
      <c r="A2557" s="878">
        <v>223</v>
      </c>
      <c r="B2557" s="690">
        <v>232</v>
      </c>
      <c r="C2557" s="690" t="s">
        <v>2522</v>
      </c>
      <c r="D2557" s="467" t="s">
        <v>2648</v>
      </c>
      <c r="F2557" s="559"/>
      <c r="H2557" s="755"/>
      <c r="M2557" s="467" t="s">
        <v>830</v>
      </c>
      <c r="N2557" s="876"/>
      <c r="O2557" s="1159">
        <v>25.38</v>
      </c>
    </row>
    <row r="2558" spans="1:15" s="467" customFormat="1" ht="14.45" customHeight="1" outlineLevel="1" x14ac:dyDescent="0.2">
      <c r="A2558" s="878">
        <v>223</v>
      </c>
      <c r="B2558" s="690">
        <v>232</v>
      </c>
      <c r="C2558" s="690" t="s">
        <v>2523</v>
      </c>
      <c r="D2558" s="467" t="s">
        <v>2649</v>
      </c>
      <c r="F2558" s="559"/>
      <c r="H2558" s="755"/>
      <c r="M2558" s="467" t="s">
        <v>830</v>
      </c>
      <c r="N2558" s="876"/>
      <c r="O2558" s="1159">
        <v>18.98</v>
      </c>
    </row>
    <row r="2559" spans="1:15" s="467" customFormat="1" ht="14.45" customHeight="1" outlineLevel="1" x14ac:dyDescent="0.2">
      <c r="A2559" s="878">
        <v>223</v>
      </c>
      <c r="B2559" s="690">
        <v>232</v>
      </c>
      <c r="C2559" s="690" t="s">
        <v>2524</v>
      </c>
      <c r="D2559" s="467" t="s">
        <v>2650</v>
      </c>
      <c r="F2559" s="559"/>
      <c r="H2559" s="755"/>
      <c r="M2559" s="467" t="s">
        <v>830</v>
      </c>
      <c r="N2559" s="876"/>
      <c r="O2559" s="1159">
        <v>32.840000000000003</v>
      </c>
    </row>
    <row r="2560" spans="1:15" s="467" customFormat="1" ht="14.45" customHeight="1" outlineLevel="1" x14ac:dyDescent="0.2">
      <c r="A2560" s="878">
        <v>223</v>
      </c>
      <c r="B2560" s="690">
        <v>232</v>
      </c>
      <c r="C2560" s="690" t="s">
        <v>2525</v>
      </c>
      <c r="D2560" s="467" t="s">
        <v>2651</v>
      </c>
      <c r="F2560" s="559"/>
      <c r="H2560" s="755"/>
      <c r="M2560" s="467" t="s">
        <v>830</v>
      </c>
      <c r="N2560" s="876"/>
      <c r="O2560" s="1159">
        <v>25.91</v>
      </c>
    </row>
    <row r="2561" spans="1:15" s="467" customFormat="1" ht="14.45" customHeight="1" outlineLevel="1" x14ac:dyDescent="0.2">
      <c r="A2561" s="878">
        <v>223</v>
      </c>
      <c r="B2561" s="690">
        <v>232</v>
      </c>
      <c r="C2561" s="690" t="s">
        <v>2526</v>
      </c>
      <c r="D2561" s="467" t="s">
        <v>2652</v>
      </c>
      <c r="F2561" s="559"/>
      <c r="H2561" s="755"/>
      <c r="M2561" s="467" t="s">
        <v>830</v>
      </c>
      <c r="N2561" s="876"/>
      <c r="O2561" s="1159">
        <v>53.63</v>
      </c>
    </row>
    <row r="2562" spans="1:15" s="467" customFormat="1" ht="14.45" customHeight="1" outlineLevel="1" x14ac:dyDescent="0.2">
      <c r="A2562" s="878">
        <v>223</v>
      </c>
      <c r="B2562" s="690">
        <v>232</v>
      </c>
      <c r="C2562" s="690" t="s">
        <v>2527</v>
      </c>
      <c r="D2562" s="467" t="s">
        <v>2653</v>
      </c>
      <c r="F2562" s="559"/>
      <c r="H2562" s="755"/>
      <c r="M2562" s="467" t="s">
        <v>830</v>
      </c>
      <c r="N2562" s="876"/>
      <c r="O2562" s="1159">
        <v>39.770000000000003</v>
      </c>
    </row>
    <row r="2563" spans="1:15" s="467" customFormat="1" ht="14.45" customHeight="1" outlineLevel="1" x14ac:dyDescent="0.2">
      <c r="A2563" s="878">
        <v>223</v>
      </c>
      <c r="B2563" s="690">
        <v>232</v>
      </c>
      <c r="C2563" s="690" t="s">
        <v>2528</v>
      </c>
      <c r="D2563" s="467" t="s">
        <v>2654</v>
      </c>
      <c r="F2563" s="559"/>
      <c r="H2563" s="755"/>
      <c r="M2563" s="467" t="s">
        <v>830</v>
      </c>
      <c r="N2563" s="876"/>
      <c r="O2563" s="1159">
        <v>48.34</v>
      </c>
    </row>
    <row r="2564" spans="1:15" s="467" customFormat="1" ht="14.45" customHeight="1" outlineLevel="1" x14ac:dyDescent="0.2">
      <c r="A2564" s="878">
        <v>223</v>
      </c>
      <c r="B2564" s="690">
        <v>232</v>
      </c>
      <c r="C2564" s="690" t="s">
        <v>2529</v>
      </c>
      <c r="D2564" s="467" t="s">
        <v>2655</v>
      </c>
      <c r="F2564" s="559"/>
      <c r="H2564" s="755"/>
      <c r="M2564" s="467" t="s">
        <v>830</v>
      </c>
      <c r="N2564" s="876"/>
      <c r="O2564" s="1159">
        <v>41.41</v>
      </c>
    </row>
    <row r="2565" spans="1:15" s="467" customFormat="1" ht="14.45" customHeight="1" outlineLevel="1" x14ac:dyDescent="0.2">
      <c r="A2565" s="878">
        <v>223</v>
      </c>
      <c r="B2565" s="690">
        <v>232</v>
      </c>
      <c r="C2565" s="690" t="s">
        <v>2530</v>
      </c>
      <c r="D2565" s="467" t="s">
        <v>2656</v>
      </c>
      <c r="F2565" s="559"/>
      <c r="H2565" s="755"/>
      <c r="M2565" s="467" t="s">
        <v>830</v>
      </c>
      <c r="N2565" s="876"/>
      <c r="O2565" s="1159">
        <v>32.840000000000003</v>
      </c>
    </row>
    <row r="2566" spans="1:15" s="467" customFormat="1" ht="14.45" customHeight="1" outlineLevel="1" x14ac:dyDescent="0.2">
      <c r="A2566" s="878">
        <v>223</v>
      </c>
      <c r="B2566" s="690">
        <v>232</v>
      </c>
      <c r="C2566" s="690" t="s">
        <v>2531</v>
      </c>
      <c r="D2566" s="467" t="s">
        <v>2657</v>
      </c>
      <c r="F2566" s="559"/>
      <c r="H2566" s="755"/>
      <c r="M2566" s="467" t="s">
        <v>830</v>
      </c>
      <c r="N2566" s="876"/>
      <c r="O2566" s="1159">
        <v>67.48</v>
      </c>
    </row>
    <row r="2567" spans="1:15" s="467" customFormat="1" ht="14.45" customHeight="1" outlineLevel="1" x14ac:dyDescent="0.2">
      <c r="A2567" s="878">
        <v>223</v>
      </c>
      <c r="B2567" s="690">
        <v>232</v>
      </c>
      <c r="C2567" s="690" t="s">
        <v>2532</v>
      </c>
      <c r="D2567" s="467" t="s">
        <v>2658</v>
      </c>
      <c r="F2567" s="559"/>
      <c r="H2567" s="755"/>
      <c r="M2567" s="467" t="s">
        <v>830</v>
      </c>
      <c r="N2567" s="876"/>
      <c r="O2567" s="1159">
        <v>67.48</v>
      </c>
    </row>
    <row r="2568" spans="1:15" s="467" customFormat="1" ht="14.45" customHeight="1" outlineLevel="1" x14ac:dyDescent="0.2">
      <c r="A2568" s="878">
        <v>223</v>
      </c>
      <c r="B2568" s="690">
        <v>232</v>
      </c>
      <c r="C2568" s="690" t="s">
        <v>2533</v>
      </c>
      <c r="D2568" s="467" t="s">
        <v>2659</v>
      </c>
      <c r="F2568" s="559"/>
      <c r="H2568" s="755"/>
      <c r="M2568" s="467" t="s">
        <v>830</v>
      </c>
      <c r="N2568" s="876"/>
      <c r="O2568" s="1159">
        <v>71.95</v>
      </c>
    </row>
    <row r="2569" spans="1:15" s="467" customFormat="1" ht="14.45" customHeight="1" outlineLevel="1" x14ac:dyDescent="0.2">
      <c r="A2569" s="878">
        <v>223</v>
      </c>
      <c r="B2569" s="690">
        <v>232</v>
      </c>
      <c r="C2569" s="690" t="s">
        <v>2534</v>
      </c>
      <c r="D2569" s="467" t="s">
        <v>2660</v>
      </c>
      <c r="F2569" s="559"/>
      <c r="H2569" s="755"/>
      <c r="M2569" s="467" t="s">
        <v>830</v>
      </c>
      <c r="N2569" s="876"/>
      <c r="O2569" s="1159">
        <v>67.48</v>
      </c>
    </row>
    <row r="2570" spans="1:15" s="467" customFormat="1" ht="14.45" customHeight="1" outlineLevel="1" x14ac:dyDescent="0.2">
      <c r="A2570" s="878">
        <v>223</v>
      </c>
      <c r="B2570" s="690">
        <v>232</v>
      </c>
      <c r="C2570" s="690" t="s">
        <v>2535</v>
      </c>
      <c r="D2570" s="467" t="s">
        <v>2661</v>
      </c>
      <c r="F2570" s="559"/>
      <c r="H2570" s="755"/>
      <c r="M2570" s="467" t="s">
        <v>830</v>
      </c>
      <c r="N2570" s="876"/>
      <c r="O2570" s="1159">
        <v>67.48</v>
      </c>
    </row>
    <row r="2571" spans="1:15" s="467" customFormat="1" ht="14.45" customHeight="1" outlineLevel="1" x14ac:dyDescent="0.2">
      <c r="A2571" s="878">
        <v>223</v>
      </c>
      <c r="B2571" s="690">
        <v>232</v>
      </c>
      <c r="C2571" s="690" t="s">
        <v>2536</v>
      </c>
      <c r="D2571" s="467" t="s">
        <v>2662</v>
      </c>
      <c r="F2571" s="559"/>
      <c r="H2571" s="755"/>
      <c r="M2571" s="467" t="s">
        <v>830</v>
      </c>
      <c r="N2571" s="876"/>
      <c r="O2571" s="1159">
        <v>31.26</v>
      </c>
    </row>
    <row r="2572" spans="1:15" s="467" customFormat="1" ht="14.45" customHeight="1" outlineLevel="1" x14ac:dyDescent="0.2">
      <c r="A2572" s="878">
        <v>223</v>
      </c>
      <c r="B2572" s="690">
        <v>232</v>
      </c>
      <c r="C2572" s="690" t="s">
        <v>2537</v>
      </c>
      <c r="D2572" s="467" t="s">
        <v>2663</v>
      </c>
      <c r="F2572" s="559"/>
      <c r="H2572" s="755"/>
      <c r="M2572" s="467" t="s">
        <v>830</v>
      </c>
      <c r="N2572" s="876"/>
      <c r="O2572" s="1159">
        <v>104.45</v>
      </c>
    </row>
    <row r="2573" spans="1:15" s="467" customFormat="1" ht="14.45" customHeight="1" outlineLevel="1" x14ac:dyDescent="0.2">
      <c r="A2573" s="878">
        <v>223</v>
      </c>
      <c r="B2573" s="690">
        <v>232</v>
      </c>
      <c r="C2573" s="690" t="s">
        <v>2538</v>
      </c>
      <c r="D2573" s="467" t="s">
        <v>2664</v>
      </c>
      <c r="F2573" s="559"/>
      <c r="H2573" s="755"/>
      <c r="M2573" s="467" t="s">
        <v>830</v>
      </c>
      <c r="N2573" s="876"/>
      <c r="O2573" s="1159">
        <v>67.989999999999995</v>
      </c>
    </row>
    <row r="2574" spans="1:15" s="467" customFormat="1" ht="14.45" customHeight="1" outlineLevel="1" x14ac:dyDescent="0.2">
      <c r="A2574" s="878">
        <v>223</v>
      </c>
      <c r="B2574" s="690">
        <v>232</v>
      </c>
      <c r="C2574" s="690" t="s">
        <v>2539</v>
      </c>
      <c r="D2574" s="467" t="s">
        <v>2665</v>
      </c>
      <c r="F2574" s="559"/>
      <c r="H2574" s="755"/>
      <c r="M2574" s="467" t="s">
        <v>830</v>
      </c>
      <c r="N2574" s="876"/>
      <c r="O2574" s="1159">
        <v>58.69</v>
      </c>
    </row>
    <row r="2575" spans="1:15" s="467" customFormat="1" ht="14.45" customHeight="1" outlineLevel="1" x14ac:dyDescent="0.2">
      <c r="A2575" s="878">
        <v>223</v>
      </c>
      <c r="B2575" s="690">
        <v>232</v>
      </c>
      <c r="C2575" s="690" t="s">
        <v>2540</v>
      </c>
      <c r="D2575" s="467" t="s">
        <v>2666</v>
      </c>
      <c r="F2575" s="559"/>
      <c r="H2575" s="755"/>
      <c r="M2575" s="467" t="s">
        <v>830</v>
      </c>
      <c r="N2575" s="876"/>
      <c r="O2575" s="1159">
        <v>68.25</v>
      </c>
    </row>
    <row r="2576" spans="1:15" s="467" customFormat="1" ht="14.45" customHeight="1" outlineLevel="1" x14ac:dyDescent="0.2">
      <c r="A2576" s="878">
        <v>223</v>
      </c>
      <c r="B2576" s="690">
        <v>232</v>
      </c>
      <c r="C2576" s="690" t="s">
        <v>2541</v>
      </c>
      <c r="D2576" s="467" t="s">
        <v>2667</v>
      </c>
      <c r="F2576" s="559"/>
      <c r="H2576" s="755"/>
      <c r="M2576" s="467" t="s">
        <v>830</v>
      </c>
      <c r="N2576" s="876"/>
      <c r="O2576" s="1159">
        <v>89.81</v>
      </c>
    </row>
    <row r="2577" spans="1:15" s="467" customFormat="1" ht="14.45" customHeight="1" outlineLevel="1" x14ac:dyDescent="0.2">
      <c r="A2577" s="878">
        <v>223</v>
      </c>
      <c r="B2577" s="690">
        <v>232</v>
      </c>
      <c r="C2577" s="690" t="s">
        <v>2542</v>
      </c>
      <c r="D2577" s="467" t="s">
        <v>2668</v>
      </c>
      <c r="F2577" s="559"/>
      <c r="H2577" s="755"/>
      <c r="M2577" s="467" t="s">
        <v>830</v>
      </c>
      <c r="N2577" s="876"/>
      <c r="O2577" s="1159">
        <v>48.24</v>
      </c>
    </row>
    <row r="2578" spans="1:15" s="467" customFormat="1" ht="14.45" customHeight="1" outlineLevel="1" x14ac:dyDescent="0.2">
      <c r="A2578" s="878">
        <v>223</v>
      </c>
      <c r="B2578" s="690">
        <v>232</v>
      </c>
      <c r="C2578" s="690" t="s">
        <v>2543</v>
      </c>
      <c r="D2578" s="467" t="s">
        <v>2669</v>
      </c>
      <c r="F2578" s="559"/>
      <c r="H2578" s="755"/>
      <c r="M2578" s="467" t="s">
        <v>830</v>
      </c>
      <c r="N2578" s="876"/>
      <c r="O2578" s="1159">
        <v>24.48</v>
      </c>
    </row>
    <row r="2579" spans="1:15" s="467" customFormat="1" ht="14.45" customHeight="1" outlineLevel="1" x14ac:dyDescent="0.2">
      <c r="A2579" s="878">
        <v>223</v>
      </c>
      <c r="B2579" s="690">
        <v>232</v>
      </c>
      <c r="C2579" s="690" t="s">
        <v>2544</v>
      </c>
      <c r="D2579" s="467" t="s">
        <v>2670</v>
      </c>
      <c r="F2579" s="559"/>
      <c r="H2579" s="755"/>
      <c r="M2579" s="467" t="s">
        <v>830</v>
      </c>
      <c r="N2579" s="876"/>
      <c r="O2579" s="1159">
        <v>83.19</v>
      </c>
    </row>
    <row r="2580" spans="1:15" s="467" customFormat="1" ht="14.45" customHeight="1" outlineLevel="1" x14ac:dyDescent="0.2">
      <c r="A2580" s="878">
        <v>223</v>
      </c>
      <c r="B2580" s="690">
        <v>232</v>
      </c>
      <c r="C2580" s="690" t="s">
        <v>2545</v>
      </c>
      <c r="D2580" s="467" t="s">
        <v>2671</v>
      </c>
      <c r="F2580" s="559"/>
      <c r="H2580" s="755"/>
      <c r="M2580" s="467" t="s">
        <v>830</v>
      </c>
      <c r="N2580" s="876"/>
      <c r="O2580" s="1159">
        <v>31.41</v>
      </c>
    </row>
    <row r="2581" spans="1:15" s="467" customFormat="1" ht="14.45" customHeight="1" outlineLevel="1" x14ac:dyDescent="0.2">
      <c r="A2581" s="878">
        <v>223</v>
      </c>
      <c r="B2581" s="690">
        <v>232</v>
      </c>
      <c r="C2581" s="690" t="s">
        <v>2546</v>
      </c>
      <c r="D2581" s="467" t="s">
        <v>2672</v>
      </c>
      <c r="F2581" s="559"/>
      <c r="H2581" s="755"/>
      <c r="M2581" s="467" t="s">
        <v>830</v>
      </c>
      <c r="N2581" s="876"/>
      <c r="O2581" s="1159">
        <v>18.77</v>
      </c>
    </row>
    <row r="2582" spans="1:15" s="467" customFormat="1" ht="14.45" customHeight="1" outlineLevel="1" x14ac:dyDescent="0.2">
      <c r="A2582" s="878">
        <v>223</v>
      </c>
      <c r="B2582" s="690">
        <v>232</v>
      </c>
      <c r="C2582" s="690" t="s">
        <v>2547</v>
      </c>
      <c r="D2582" s="467" t="s">
        <v>2673</v>
      </c>
      <c r="F2582" s="559"/>
      <c r="H2582" s="755"/>
      <c r="M2582" s="467" t="s">
        <v>830</v>
      </c>
      <c r="N2582" s="876"/>
      <c r="O2582" s="1159">
        <v>23.48</v>
      </c>
    </row>
    <row r="2583" spans="1:15" s="467" customFormat="1" ht="14.45" customHeight="1" outlineLevel="1" x14ac:dyDescent="0.2">
      <c r="A2583" s="878">
        <v>223</v>
      </c>
      <c r="B2583" s="690">
        <v>232</v>
      </c>
      <c r="C2583" s="690" t="s">
        <v>2548</v>
      </c>
      <c r="D2583" s="467" t="s">
        <v>2674</v>
      </c>
      <c r="F2583" s="559"/>
      <c r="H2583" s="755"/>
      <c r="M2583" s="467" t="s">
        <v>830</v>
      </c>
      <c r="N2583" s="876"/>
      <c r="O2583" s="1159">
        <v>38.340000000000003</v>
      </c>
    </row>
    <row r="2584" spans="1:15" s="467" customFormat="1" ht="14.45" customHeight="1" outlineLevel="1" x14ac:dyDescent="0.2">
      <c r="A2584" s="878">
        <v>223</v>
      </c>
      <c r="B2584" s="690">
        <v>232</v>
      </c>
      <c r="C2584" s="690" t="s">
        <v>2549</v>
      </c>
      <c r="D2584" s="467" t="s">
        <v>2675</v>
      </c>
      <c r="F2584" s="559"/>
      <c r="H2584" s="755"/>
      <c r="M2584" s="467" t="s">
        <v>830</v>
      </c>
      <c r="N2584" s="876"/>
      <c r="O2584" s="1159">
        <v>38.340000000000003</v>
      </c>
    </row>
    <row r="2585" spans="1:15" s="467" customFormat="1" ht="14.45" customHeight="1" outlineLevel="1" x14ac:dyDescent="0.2">
      <c r="A2585" s="878">
        <v>223</v>
      </c>
      <c r="B2585" s="690">
        <v>232</v>
      </c>
      <c r="C2585" s="690" t="s">
        <v>2550</v>
      </c>
      <c r="D2585" s="467" t="s">
        <v>2676</v>
      </c>
      <c r="F2585" s="559"/>
      <c r="H2585" s="755"/>
      <c r="M2585" s="467" t="s">
        <v>830</v>
      </c>
      <c r="N2585" s="876"/>
      <c r="O2585" s="1159">
        <v>38.340000000000003</v>
      </c>
    </row>
    <row r="2586" spans="1:15" s="467" customFormat="1" ht="14.45" customHeight="1" outlineLevel="1" x14ac:dyDescent="0.2">
      <c r="A2586" s="878">
        <v>223</v>
      </c>
      <c r="B2586" s="690">
        <v>232</v>
      </c>
      <c r="C2586" s="690" t="s">
        <v>2551</v>
      </c>
      <c r="D2586" s="467" t="s">
        <v>2677</v>
      </c>
      <c r="F2586" s="559"/>
      <c r="H2586" s="755"/>
      <c r="M2586" s="467" t="s">
        <v>830</v>
      </c>
      <c r="N2586" s="876"/>
      <c r="O2586" s="1159">
        <v>38.340000000000003</v>
      </c>
    </row>
    <row r="2587" spans="1:15" s="467" customFormat="1" ht="14.45" customHeight="1" outlineLevel="1" x14ac:dyDescent="0.2">
      <c r="A2587" s="878">
        <v>223</v>
      </c>
      <c r="B2587" s="690">
        <v>232</v>
      </c>
      <c r="C2587" s="690" t="s">
        <v>2552</v>
      </c>
      <c r="D2587" s="467" t="s">
        <v>2678</v>
      </c>
      <c r="F2587" s="559"/>
      <c r="H2587" s="755"/>
      <c r="M2587" s="467" t="s">
        <v>830</v>
      </c>
      <c r="N2587" s="876"/>
      <c r="O2587" s="1159">
        <v>38.340000000000003</v>
      </c>
    </row>
    <row r="2588" spans="1:15" s="467" customFormat="1" ht="14.45" customHeight="1" outlineLevel="1" x14ac:dyDescent="0.2">
      <c r="A2588" s="878">
        <v>223</v>
      </c>
      <c r="B2588" s="690">
        <v>232</v>
      </c>
      <c r="C2588" s="690" t="s">
        <v>2553</v>
      </c>
      <c r="D2588" s="467" t="s">
        <v>2679</v>
      </c>
      <c r="F2588" s="559"/>
      <c r="H2588" s="755"/>
      <c r="M2588" s="467" t="s">
        <v>830</v>
      </c>
      <c r="N2588" s="876"/>
      <c r="O2588" s="1159">
        <v>70.900000000000006</v>
      </c>
    </row>
    <row r="2589" spans="1:15" s="467" customFormat="1" ht="14.45" customHeight="1" outlineLevel="1" x14ac:dyDescent="0.2">
      <c r="A2589" s="878">
        <v>223</v>
      </c>
      <c r="B2589" s="690">
        <v>232</v>
      </c>
      <c r="C2589" s="690" t="s">
        <v>2554</v>
      </c>
      <c r="D2589" s="467" t="s">
        <v>2680</v>
      </c>
      <c r="F2589" s="559"/>
      <c r="H2589" s="755"/>
      <c r="M2589" s="467" t="s">
        <v>830</v>
      </c>
      <c r="N2589" s="876"/>
      <c r="O2589" s="1159">
        <v>29.56</v>
      </c>
    </row>
    <row r="2590" spans="1:15" s="467" customFormat="1" ht="14.45" customHeight="1" outlineLevel="1" x14ac:dyDescent="0.2">
      <c r="A2590" s="878">
        <v>223</v>
      </c>
      <c r="B2590" s="690">
        <v>232</v>
      </c>
      <c r="C2590" s="690" t="s">
        <v>2555</v>
      </c>
      <c r="D2590" s="467" t="s">
        <v>2681</v>
      </c>
      <c r="F2590" s="559"/>
      <c r="H2590" s="755"/>
      <c r="M2590" s="467" t="s">
        <v>830</v>
      </c>
      <c r="N2590" s="876"/>
      <c r="O2590" s="1159">
        <v>61.88</v>
      </c>
    </row>
    <row r="2591" spans="1:15" s="467" customFormat="1" ht="14.45" customHeight="1" outlineLevel="1" x14ac:dyDescent="0.2">
      <c r="A2591" s="878">
        <v>223</v>
      </c>
      <c r="B2591" s="690">
        <v>232</v>
      </c>
      <c r="C2591" s="690" t="s">
        <v>2556</v>
      </c>
      <c r="D2591" s="467" t="s">
        <v>2682</v>
      </c>
      <c r="F2591" s="559"/>
      <c r="H2591" s="755"/>
      <c r="M2591" s="467" t="s">
        <v>830</v>
      </c>
      <c r="N2591" s="876"/>
      <c r="O2591" s="1159">
        <v>20.260000000000002</v>
      </c>
    </row>
    <row r="2592" spans="1:15" s="467" customFormat="1" ht="14.45" customHeight="1" outlineLevel="1" x14ac:dyDescent="0.2">
      <c r="A2592" s="878">
        <v>223</v>
      </c>
      <c r="B2592" s="690">
        <v>232</v>
      </c>
      <c r="C2592" s="690" t="s">
        <v>2557</v>
      </c>
      <c r="D2592" s="467" t="s">
        <v>2683</v>
      </c>
      <c r="F2592" s="559"/>
      <c r="H2592" s="755"/>
      <c r="M2592" s="467" t="s">
        <v>830</v>
      </c>
      <c r="N2592" s="876"/>
      <c r="O2592" s="1159">
        <v>11.41</v>
      </c>
    </row>
    <row r="2593" spans="1:15" s="467" customFormat="1" ht="14.45" customHeight="1" outlineLevel="1" x14ac:dyDescent="0.2">
      <c r="A2593" s="878">
        <v>223</v>
      </c>
      <c r="B2593" s="690">
        <v>232</v>
      </c>
      <c r="C2593" s="690" t="s">
        <v>2558</v>
      </c>
      <c r="D2593" s="467" t="s">
        <v>2684</v>
      </c>
      <c r="F2593" s="559"/>
      <c r="H2593" s="755"/>
      <c r="M2593" s="467" t="s">
        <v>830</v>
      </c>
      <c r="N2593" s="876"/>
      <c r="O2593" s="1159">
        <v>17.55</v>
      </c>
    </row>
    <row r="2594" spans="1:15" s="467" customFormat="1" ht="14.45" customHeight="1" outlineLevel="1" x14ac:dyDescent="0.2">
      <c r="A2594" s="878">
        <v>223</v>
      </c>
      <c r="B2594" s="690">
        <v>232</v>
      </c>
      <c r="C2594" s="690" t="s">
        <v>2559</v>
      </c>
      <c r="D2594" s="467" t="s">
        <v>2685</v>
      </c>
      <c r="F2594" s="559"/>
      <c r="H2594" s="755"/>
      <c r="M2594" s="467" t="s">
        <v>830</v>
      </c>
      <c r="N2594" s="876"/>
      <c r="O2594" s="1159">
        <v>26.68</v>
      </c>
    </row>
    <row r="2595" spans="1:15" s="467" customFormat="1" ht="14.45" customHeight="1" outlineLevel="1" x14ac:dyDescent="0.2">
      <c r="A2595" s="878">
        <v>223</v>
      </c>
      <c r="B2595" s="690">
        <v>232</v>
      </c>
      <c r="C2595" s="690" t="s">
        <v>2560</v>
      </c>
      <c r="D2595" s="755" t="s">
        <v>3279</v>
      </c>
      <c r="E2595" s="755"/>
      <c r="F2595" s="1110"/>
      <c r="G2595" s="755"/>
      <c r="H2595" s="755"/>
      <c r="I2595" s="755"/>
      <c r="J2595" s="755"/>
      <c r="K2595" s="755"/>
      <c r="L2595" s="755"/>
      <c r="M2595" s="755" t="s">
        <v>830</v>
      </c>
      <c r="N2595" s="875"/>
      <c r="O2595" s="1160">
        <v>38.340000000000003</v>
      </c>
    </row>
    <row r="2596" spans="1:15" s="467" customFormat="1" ht="14.45" customHeight="1" outlineLevel="1" x14ac:dyDescent="0.2">
      <c r="A2596" s="878">
        <v>223</v>
      </c>
      <c r="B2596" s="690">
        <v>232</v>
      </c>
      <c r="C2596" s="690" t="s">
        <v>2561</v>
      </c>
      <c r="D2596" s="467" t="s">
        <v>2686</v>
      </c>
      <c r="F2596" s="559"/>
      <c r="H2596" s="755"/>
      <c r="M2596" s="467" t="s">
        <v>830</v>
      </c>
      <c r="N2596" s="876"/>
      <c r="O2596" s="1159">
        <v>25.26</v>
      </c>
    </row>
    <row r="2597" spans="1:15" s="467" customFormat="1" ht="14.45" customHeight="1" outlineLevel="1" x14ac:dyDescent="0.2">
      <c r="A2597" s="878">
        <v>223</v>
      </c>
      <c r="B2597" s="690">
        <v>232</v>
      </c>
      <c r="C2597" s="690" t="s">
        <v>2562</v>
      </c>
      <c r="D2597" s="467" t="s">
        <v>2687</v>
      </c>
      <c r="F2597" s="559"/>
      <c r="H2597" s="755"/>
      <c r="M2597" s="467" t="s">
        <v>830</v>
      </c>
      <c r="N2597" s="876"/>
      <c r="O2597" s="1159">
        <v>52.86</v>
      </c>
    </row>
    <row r="2598" spans="1:15" s="467" customFormat="1" ht="14.45" customHeight="1" outlineLevel="1" x14ac:dyDescent="0.2">
      <c r="A2598" s="878">
        <v>223</v>
      </c>
      <c r="B2598" s="690">
        <v>232</v>
      </c>
      <c r="C2598" s="690" t="s">
        <v>2563</v>
      </c>
      <c r="D2598" s="467" t="s">
        <v>2688</v>
      </c>
      <c r="F2598" s="559"/>
      <c r="H2598" s="755"/>
      <c r="M2598" s="467" t="s">
        <v>830</v>
      </c>
      <c r="N2598" s="876"/>
      <c r="O2598" s="1159">
        <v>41.64</v>
      </c>
    </row>
    <row r="2599" spans="1:15" s="467" customFormat="1" ht="14.45" customHeight="1" outlineLevel="1" x14ac:dyDescent="0.2">
      <c r="A2599" s="878">
        <v>223</v>
      </c>
      <c r="B2599" s="690">
        <v>232</v>
      </c>
      <c r="C2599" s="690" t="s">
        <v>2564</v>
      </c>
      <c r="D2599" s="467" t="s">
        <v>2689</v>
      </c>
      <c r="F2599" s="559"/>
      <c r="H2599" s="755"/>
      <c r="M2599" s="467" t="s">
        <v>830</v>
      </c>
      <c r="N2599" s="876"/>
      <c r="O2599" s="1159">
        <v>101.36</v>
      </c>
    </row>
    <row r="2600" spans="1:15" s="467" customFormat="1" ht="14.45" customHeight="1" outlineLevel="1" x14ac:dyDescent="0.2">
      <c r="A2600" s="878">
        <v>223</v>
      </c>
      <c r="B2600" s="690">
        <v>232</v>
      </c>
      <c r="C2600" s="690" t="s">
        <v>2565</v>
      </c>
      <c r="D2600" s="467" t="s">
        <v>2690</v>
      </c>
      <c r="F2600" s="559"/>
      <c r="H2600" s="755"/>
      <c r="M2600" s="467" t="s">
        <v>830</v>
      </c>
      <c r="N2600" s="876"/>
      <c r="O2600" s="1159">
        <v>80.569999999999993</v>
      </c>
    </row>
    <row r="2601" spans="1:15" s="467" customFormat="1" ht="14.45" customHeight="1" outlineLevel="1" x14ac:dyDescent="0.2">
      <c r="A2601" s="878">
        <v>223</v>
      </c>
      <c r="B2601" s="690">
        <v>232</v>
      </c>
      <c r="C2601" s="690" t="s">
        <v>2566</v>
      </c>
      <c r="D2601" s="467" t="s">
        <v>2691</v>
      </c>
      <c r="F2601" s="559"/>
      <c r="H2601" s="755"/>
      <c r="M2601" s="467" t="s">
        <v>830</v>
      </c>
      <c r="N2601" s="876"/>
      <c r="O2601" s="1159">
        <v>39</v>
      </c>
    </row>
    <row r="2602" spans="1:15" s="467" customFormat="1" ht="14.45" customHeight="1" outlineLevel="1" x14ac:dyDescent="0.2">
      <c r="A2602" s="878">
        <v>223</v>
      </c>
      <c r="B2602" s="690">
        <v>232</v>
      </c>
      <c r="C2602" s="690" t="s">
        <v>2567</v>
      </c>
      <c r="D2602" s="467" t="s">
        <v>2692</v>
      </c>
      <c r="F2602" s="559"/>
      <c r="H2602" s="755"/>
      <c r="M2602" s="467" t="s">
        <v>830</v>
      </c>
      <c r="N2602" s="876"/>
      <c r="O2602" s="1159">
        <v>41.64</v>
      </c>
    </row>
    <row r="2603" spans="1:15" s="467" customFormat="1" ht="14.45" customHeight="1" outlineLevel="1" x14ac:dyDescent="0.2">
      <c r="A2603" s="878">
        <v>223</v>
      </c>
      <c r="B2603" s="690">
        <v>232</v>
      </c>
      <c r="C2603" s="690" t="s">
        <v>2568</v>
      </c>
      <c r="D2603" s="467" t="s">
        <v>2693</v>
      </c>
      <c r="F2603" s="559"/>
      <c r="H2603" s="755"/>
      <c r="M2603" s="467" t="s">
        <v>830</v>
      </c>
      <c r="N2603" s="876"/>
      <c r="O2603" s="1159">
        <v>34.71</v>
      </c>
    </row>
    <row r="2604" spans="1:15" s="467" customFormat="1" ht="14.45" customHeight="1" outlineLevel="1" x14ac:dyDescent="0.2">
      <c r="A2604" s="878">
        <v>223</v>
      </c>
      <c r="B2604" s="690">
        <v>232</v>
      </c>
      <c r="C2604" s="690" t="s">
        <v>2569</v>
      </c>
      <c r="D2604" s="467" t="s">
        <v>2694</v>
      </c>
      <c r="F2604" s="559"/>
      <c r="H2604" s="755"/>
      <c r="M2604" s="467" t="s">
        <v>830</v>
      </c>
      <c r="N2604" s="876"/>
      <c r="O2604" s="1159">
        <v>91.68</v>
      </c>
    </row>
    <row r="2605" spans="1:15" s="467" customFormat="1" ht="14.45" customHeight="1" outlineLevel="1" x14ac:dyDescent="0.2">
      <c r="A2605" s="878">
        <v>223</v>
      </c>
      <c r="B2605" s="690">
        <v>232</v>
      </c>
      <c r="C2605" s="690" t="s">
        <v>2570</v>
      </c>
      <c r="D2605" s="467" t="s">
        <v>2695</v>
      </c>
      <c r="F2605" s="559"/>
      <c r="H2605" s="755"/>
      <c r="M2605" s="467" t="s">
        <v>830</v>
      </c>
      <c r="N2605" s="876"/>
      <c r="O2605" s="1159">
        <v>36.03</v>
      </c>
    </row>
    <row r="2606" spans="1:15" s="467" customFormat="1" ht="14.45" customHeight="1" outlineLevel="1" x14ac:dyDescent="0.2">
      <c r="A2606" s="878">
        <v>223</v>
      </c>
      <c r="B2606" s="690">
        <v>232</v>
      </c>
      <c r="C2606" s="690" t="s">
        <v>2571</v>
      </c>
      <c r="D2606" s="467" t="s">
        <v>2696</v>
      </c>
      <c r="F2606" s="559"/>
      <c r="H2606" s="755"/>
      <c r="M2606" s="467" t="s">
        <v>830</v>
      </c>
      <c r="N2606" s="876"/>
      <c r="O2606" s="1159">
        <v>58.69</v>
      </c>
    </row>
    <row r="2607" spans="1:15" s="467" customFormat="1" ht="14.45" customHeight="1" outlineLevel="1" x14ac:dyDescent="0.2">
      <c r="A2607" s="878">
        <v>223</v>
      </c>
      <c r="B2607" s="690">
        <v>232</v>
      </c>
      <c r="C2607" s="690" t="s">
        <v>2572</v>
      </c>
      <c r="D2607" s="467" t="s">
        <v>2697</v>
      </c>
      <c r="F2607" s="559"/>
      <c r="H2607" s="755"/>
      <c r="M2607" s="467" t="s">
        <v>830</v>
      </c>
      <c r="N2607" s="876"/>
      <c r="O2607" s="1159">
        <v>33.299999999999997</v>
      </c>
    </row>
    <row r="2608" spans="1:15" s="467" customFormat="1" ht="14.45" customHeight="1" outlineLevel="1" x14ac:dyDescent="0.2">
      <c r="A2608" s="878">
        <v>223</v>
      </c>
      <c r="B2608" s="690">
        <v>232</v>
      </c>
      <c r="C2608" s="690" t="s">
        <v>2573</v>
      </c>
      <c r="D2608" s="467" t="s">
        <v>2698</v>
      </c>
      <c r="F2608" s="559"/>
      <c r="H2608" s="755"/>
      <c r="M2608" s="467" t="s">
        <v>830</v>
      </c>
      <c r="N2608" s="876"/>
      <c r="O2608" s="1159">
        <v>27.78</v>
      </c>
    </row>
    <row r="2609" spans="1:16" s="467" customFormat="1" ht="14.45" customHeight="1" outlineLevel="1" x14ac:dyDescent="0.2">
      <c r="A2609" s="878">
        <v>223</v>
      </c>
      <c r="B2609" s="690">
        <v>232</v>
      </c>
      <c r="C2609" s="690" t="s">
        <v>2574</v>
      </c>
      <c r="D2609" s="467" t="s">
        <v>2699</v>
      </c>
      <c r="F2609" s="559"/>
      <c r="H2609" s="755"/>
      <c r="M2609" s="467" t="s">
        <v>830</v>
      </c>
      <c r="N2609" s="876"/>
      <c r="O2609" s="1159">
        <v>65.400000000000006</v>
      </c>
    </row>
    <row r="2610" spans="1:16" s="574" customFormat="1" ht="14.45" customHeight="1" outlineLevel="1" x14ac:dyDescent="0.2">
      <c r="A2610" s="878">
        <v>223</v>
      </c>
      <c r="B2610" s="690">
        <v>232</v>
      </c>
      <c r="C2610" s="690" t="s">
        <v>2575</v>
      </c>
      <c r="D2610" s="467" t="s">
        <v>2700</v>
      </c>
      <c r="E2610" s="467"/>
      <c r="F2610" s="559"/>
      <c r="G2610" s="467"/>
      <c r="H2610" s="755"/>
      <c r="I2610" s="467"/>
      <c r="J2610" s="467"/>
      <c r="K2610" s="467"/>
      <c r="L2610" s="467"/>
      <c r="M2610" s="467" t="s">
        <v>830</v>
      </c>
      <c r="N2610" s="876"/>
      <c r="O2610" s="1159">
        <v>86.18</v>
      </c>
      <c r="P2610" s="467"/>
    </row>
    <row r="2611" spans="1:16" s="1" customFormat="1" ht="14.45" customHeight="1" x14ac:dyDescent="0.2">
      <c r="A2611" s="878">
        <v>223</v>
      </c>
      <c r="B2611" s="690">
        <v>232</v>
      </c>
      <c r="C2611" s="690" t="s">
        <v>2576</v>
      </c>
      <c r="D2611" s="467" t="s">
        <v>2701</v>
      </c>
      <c r="E2611" s="467"/>
      <c r="F2611" s="559"/>
      <c r="G2611" s="467"/>
      <c r="H2611" s="755"/>
      <c r="I2611" s="467"/>
      <c r="J2611" s="467"/>
      <c r="K2611" s="467"/>
      <c r="L2611" s="467"/>
      <c r="M2611" s="467" t="s">
        <v>830</v>
      </c>
      <c r="N2611" s="876"/>
      <c r="O2611" s="1159">
        <v>53.07</v>
      </c>
      <c r="P2611" s="467"/>
    </row>
    <row r="2612" spans="1:16" s="1" customFormat="1" ht="14.45" customHeight="1" x14ac:dyDescent="0.2">
      <c r="A2612" s="878">
        <v>223</v>
      </c>
      <c r="B2612" s="690">
        <v>232</v>
      </c>
      <c r="C2612" s="690" t="s">
        <v>2577</v>
      </c>
      <c r="D2612" s="467" t="s">
        <v>2702</v>
      </c>
      <c r="E2612" s="467"/>
      <c r="F2612" s="559"/>
      <c r="G2612" s="467"/>
      <c r="H2612" s="755"/>
      <c r="I2612" s="467"/>
      <c r="J2612" s="467"/>
      <c r="K2612" s="467"/>
      <c r="L2612" s="467"/>
      <c r="M2612" s="467" t="s">
        <v>830</v>
      </c>
      <c r="N2612" s="876"/>
      <c r="O2612" s="1159">
        <v>221.79</v>
      </c>
      <c r="P2612" s="467"/>
    </row>
    <row r="2613" spans="1:16" s="1" customFormat="1" ht="14.45" customHeight="1" x14ac:dyDescent="0.2">
      <c r="A2613" s="878">
        <v>223</v>
      </c>
      <c r="B2613" s="690">
        <v>232</v>
      </c>
      <c r="C2613" s="690" t="s">
        <v>2578</v>
      </c>
      <c r="D2613" s="467" t="s">
        <v>2703</v>
      </c>
      <c r="E2613" s="467"/>
      <c r="F2613" s="559"/>
      <c r="G2613" s="467"/>
      <c r="H2613" s="755"/>
      <c r="I2613" s="467"/>
      <c r="J2613" s="467"/>
      <c r="K2613" s="467"/>
      <c r="L2613" s="467"/>
      <c r="M2613" s="467" t="s">
        <v>830</v>
      </c>
      <c r="N2613" s="876"/>
      <c r="O2613" s="1159">
        <v>32.92</v>
      </c>
      <c r="P2613" s="467"/>
    </row>
    <row r="2614" spans="1:16" s="1" customFormat="1" ht="14.45" customHeight="1" x14ac:dyDescent="0.2">
      <c r="A2614" s="878">
        <v>223</v>
      </c>
      <c r="B2614" s="690">
        <v>232</v>
      </c>
      <c r="C2614" s="690" t="s">
        <v>2579</v>
      </c>
      <c r="D2614" s="467" t="s">
        <v>2704</v>
      </c>
      <c r="E2614" s="467"/>
      <c r="F2614" s="559"/>
      <c r="G2614" s="467"/>
      <c r="H2614" s="755"/>
      <c r="I2614" s="467"/>
      <c r="J2614" s="467"/>
      <c r="K2614" s="467"/>
      <c r="L2614" s="467"/>
      <c r="M2614" s="467" t="s">
        <v>830</v>
      </c>
      <c r="N2614" s="876"/>
      <c r="O2614" s="1159">
        <v>161.26</v>
      </c>
      <c r="P2614" s="467"/>
    </row>
    <row r="2615" spans="1:16" s="1" customFormat="1" ht="14.45" customHeight="1" x14ac:dyDescent="0.2">
      <c r="A2615" s="878">
        <v>223</v>
      </c>
      <c r="B2615" s="690">
        <v>232</v>
      </c>
      <c r="C2615" s="690" t="s">
        <v>2580</v>
      </c>
      <c r="D2615" s="467" t="s">
        <v>2705</v>
      </c>
      <c r="E2615" s="467"/>
      <c r="F2615" s="559"/>
      <c r="G2615" s="467"/>
      <c r="H2615" s="755"/>
      <c r="I2615" s="467"/>
      <c r="J2615" s="467"/>
      <c r="K2615" s="467"/>
      <c r="L2615" s="467"/>
      <c r="M2615" s="467" t="s">
        <v>830</v>
      </c>
      <c r="N2615" s="876"/>
      <c r="O2615" s="1159">
        <v>75.2</v>
      </c>
      <c r="P2615" s="467"/>
    </row>
    <row r="2616" spans="1:16" s="1" customFormat="1" ht="14.45" customHeight="1" x14ac:dyDescent="0.2">
      <c r="A2616" s="878">
        <v>223</v>
      </c>
      <c r="B2616" s="690">
        <v>232</v>
      </c>
      <c r="C2616" s="690" t="s">
        <v>2581</v>
      </c>
      <c r="D2616" s="467" t="s">
        <v>2706</v>
      </c>
      <c r="E2616" s="467"/>
      <c r="F2616" s="559"/>
      <c r="G2616" s="467"/>
      <c r="H2616" s="755"/>
      <c r="I2616" s="467"/>
      <c r="J2616" s="467"/>
      <c r="K2616" s="467"/>
      <c r="L2616" s="467"/>
      <c r="M2616" s="467" t="s">
        <v>830</v>
      </c>
      <c r="N2616" s="876"/>
      <c r="O2616" s="1159">
        <v>250.01</v>
      </c>
      <c r="P2616" s="574"/>
    </row>
    <row r="2617" spans="1:16" s="1" customFormat="1" ht="14.45" customHeight="1" x14ac:dyDescent="0.2">
      <c r="A2617" s="878">
        <v>223</v>
      </c>
      <c r="B2617" s="690">
        <v>232</v>
      </c>
      <c r="C2617" s="690" t="s">
        <v>2582</v>
      </c>
      <c r="D2617" s="467" t="s">
        <v>2707</v>
      </c>
      <c r="E2617" s="467"/>
      <c r="F2617" s="559"/>
      <c r="G2617" s="467"/>
      <c r="H2617" s="755"/>
      <c r="I2617" s="467"/>
      <c r="J2617" s="467"/>
      <c r="K2617" s="467"/>
      <c r="L2617" s="467"/>
      <c r="M2617" s="467" t="s">
        <v>830</v>
      </c>
      <c r="N2617" s="876"/>
      <c r="O2617" s="1159">
        <v>448.33</v>
      </c>
    </row>
    <row r="2618" spans="1:16" s="1" customFormat="1" ht="14.45" customHeight="1" x14ac:dyDescent="0.2">
      <c r="A2618" s="878">
        <v>223</v>
      </c>
      <c r="B2618" s="690">
        <v>232</v>
      </c>
      <c r="C2618" s="690" t="s">
        <v>2583</v>
      </c>
      <c r="D2618" s="467" t="s">
        <v>2708</v>
      </c>
      <c r="E2618" s="467"/>
      <c r="F2618" s="559"/>
      <c r="G2618" s="467"/>
      <c r="H2618" s="755"/>
      <c r="I2618" s="467"/>
      <c r="J2618" s="467"/>
      <c r="K2618" s="467"/>
      <c r="L2618" s="467"/>
      <c r="M2618" s="467" t="s">
        <v>830</v>
      </c>
      <c r="N2618" s="876"/>
      <c r="O2618" s="1159">
        <v>81.400000000000006</v>
      </c>
    </row>
    <row r="2619" spans="1:16" s="1" customFormat="1" ht="14.45" customHeight="1" x14ac:dyDescent="0.2">
      <c r="A2619" s="878">
        <v>223</v>
      </c>
      <c r="B2619" s="690">
        <v>232</v>
      </c>
      <c r="C2619" s="690" t="s">
        <v>2584</v>
      </c>
      <c r="D2619" s="467" t="s">
        <v>2709</v>
      </c>
      <c r="E2619" s="467"/>
      <c r="F2619" s="559"/>
      <c r="G2619" s="467"/>
      <c r="H2619" s="755"/>
      <c r="I2619" s="467"/>
      <c r="J2619" s="467"/>
      <c r="K2619" s="467"/>
      <c r="L2619" s="467"/>
      <c r="M2619" s="467" t="s">
        <v>830</v>
      </c>
      <c r="N2619" s="876"/>
      <c r="O2619" s="1159">
        <v>186.81</v>
      </c>
    </row>
    <row r="2620" spans="1:16" s="1" customFormat="1" ht="14.45" customHeight="1" x14ac:dyDescent="0.2">
      <c r="A2620" s="878">
        <v>223</v>
      </c>
      <c r="B2620" s="690">
        <v>232</v>
      </c>
      <c r="C2620" s="690" t="s">
        <v>2585</v>
      </c>
      <c r="D2620" s="467" t="s">
        <v>2710</v>
      </c>
      <c r="E2620" s="467"/>
      <c r="F2620" s="559"/>
      <c r="G2620" s="467"/>
      <c r="H2620" s="755"/>
      <c r="I2620" s="467"/>
      <c r="J2620" s="467"/>
      <c r="K2620" s="467"/>
      <c r="L2620" s="467"/>
      <c r="M2620" s="467" t="s">
        <v>830</v>
      </c>
      <c r="N2620" s="876"/>
      <c r="O2620" s="1159">
        <v>25.58</v>
      </c>
    </row>
    <row r="2621" spans="1:16" s="1" customFormat="1" ht="14.45" customHeight="1" x14ac:dyDescent="0.2">
      <c r="A2621" s="878">
        <v>223</v>
      </c>
      <c r="B2621" s="690">
        <v>232</v>
      </c>
      <c r="C2621" s="690" t="s">
        <v>2586</v>
      </c>
      <c r="D2621" s="467" t="s">
        <v>2711</v>
      </c>
      <c r="E2621" s="467"/>
      <c r="F2621" s="559"/>
      <c r="G2621" s="467"/>
      <c r="H2621" s="755"/>
      <c r="I2621" s="467"/>
      <c r="J2621" s="467"/>
      <c r="K2621" s="467"/>
      <c r="L2621" s="467"/>
      <c r="M2621" s="467" t="s">
        <v>830</v>
      </c>
      <c r="N2621" s="876"/>
      <c r="O2621" s="1159">
        <v>94.87</v>
      </c>
    </row>
    <row r="2622" spans="1:16" s="1" customFormat="1" ht="14.45" customHeight="1" x14ac:dyDescent="0.2">
      <c r="A2622" s="878">
        <v>223</v>
      </c>
      <c r="B2622" s="690">
        <v>232</v>
      </c>
      <c r="C2622" s="690" t="s">
        <v>2587</v>
      </c>
      <c r="D2622" s="467" t="s">
        <v>2712</v>
      </c>
      <c r="E2622" s="467"/>
      <c r="F2622" s="559"/>
      <c r="G2622" s="467"/>
      <c r="H2622" s="755"/>
      <c r="I2622" s="467"/>
      <c r="J2622" s="467"/>
      <c r="K2622" s="467"/>
      <c r="L2622" s="467"/>
      <c r="M2622" s="467" t="s">
        <v>830</v>
      </c>
      <c r="N2622" s="876"/>
      <c r="O2622" s="1159">
        <v>53.3</v>
      </c>
    </row>
    <row r="2623" spans="1:16" s="1" customFormat="1" ht="14.45" customHeight="1" x14ac:dyDescent="0.2">
      <c r="A2623" s="878">
        <v>223</v>
      </c>
      <c r="B2623" s="690">
        <v>232</v>
      </c>
      <c r="C2623" s="690" t="s">
        <v>2588</v>
      </c>
      <c r="D2623" s="467" t="s">
        <v>2713</v>
      </c>
      <c r="E2623" s="467"/>
      <c r="F2623" s="559"/>
      <c r="G2623" s="467"/>
      <c r="H2623" s="755"/>
      <c r="I2623" s="467"/>
      <c r="J2623" s="467"/>
      <c r="K2623" s="467"/>
      <c r="L2623" s="467"/>
      <c r="M2623" s="467" t="s">
        <v>830</v>
      </c>
      <c r="N2623" s="876"/>
      <c r="O2623" s="1159">
        <v>24.44</v>
      </c>
    </row>
    <row r="2624" spans="1:16" s="1" customFormat="1" ht="14.45" customHeight="1" x14ac:dyDescent="0.2">
      <c r="A2624" s="878">
        <v>223</v>
      </c>
      <c r="B2624" s="690">
        <v>232</v>
      </c>
      <c r="C2624" s="690" t="s">
        <v>2589</v>
      </c>
      <c r="D2624" s="467" t="s">
        <v>2714</v>
      </c>
      <c r="E2624" s="467"/>
      <c r="F2624" s="559"/>
      <c r="G2624" s="467"/>
      <c r="H2624" s="755"/>
      <c r="I2624" s="467"/>
      <c r="J2624" s="467"/>
      <c r="K2624" s="467"/>
      <c r="L2624" s="467"/>
      <c r="M2624" s="467" t="s">
        <v>830</v>
      </c>
      <c r="N2624" s="876"/>
      <c r="O2624" s="1159">
        <v>43.44</v>
      </c>
    </row>
    <row r="2625" spans="1:15" s="1" customFormat="1" ht="14.45" customHeight="1" x14ac:dyDescent="0.2">
      <c r="A2625" s="878">
        <v>223</v>
      </c>
      <c r="B2625" s="690">
        <v>232</v>
      </c>
      <c r="C2625" s="690" t="s">
        <v>2590</v>
      </c>
      <c r="D2625" s="467" t="s">
        <v>2715</v>
      </c>
      <c r="E2625" s="467"/>
      <c r="F2625" s="559"/>
      <c r="G2625" s="467"/>
      <c r="H2625" s="755"/>
      <c r="I2625" s="467"/>
      <c r="J2625" s="467"/>
      <c r="K2625" s="467"/>
      <c r="L2625" s="467"/>
      <c r="M2625" s="467" t="s">
        <v>830</v>
      </c>
      <c r="N2625" s="876"/>
      <c r="O2625" s="1159">
        <v>37.11</v>
      </c>
    </row>
    <row r="2626" spans="1:15" s="1" customFormat="1" ht="14.45" customHeight="1" x14ac:dyDescent="0.2">
      <c r="A2626" s="1025">
        <v>223</v>
      </c>
      <c r="B2626" s="691">
        <v>232</v>
      </c>
      <c r="C2626" s="691" t="s">
        <v>2591</v>
      </c>
      <c r="D2626" s="469" t="s">
        <v>2716</v>
      </c>
      <c r="E2626" s="469"/>
      <c r="F2626" s="560"/>
      <c r="G2626" s="469"/>
      <c r="H2626" s="756"/>
      <c r="I2626" s="469"/>
      <c r="J2626" s="469"/>
      <c r="K2626" s="469"/>
      <c r="L2626" s="469"/>
      <c r="M2626" s="469" t="s">
        <v>830</v>
      </c>
      <c r="N2626" s="1157"/>
      <c r="O2626" s="1161">
        <v>56.1</v>
      </c>
    </row>
    <row r="2627" spans="1:15" s="1" customFormat="1" ht="14.45" customHeight="1" x14ac:dyDescent="0.25">
      <c r="A2627" s="481" t="s">
        <v>642</v>
      </c>
      <c r="B2627" s="478"/>
      <c r="C2627" s="478"/>
      <c r="D2627" s="1026" t="s">
        <v>3006</v>
      </c>
      <c r="E2627" s="480"/>
      <c r="F2627" s="558"/>
      <c r="G2627" s="480"/>
      <c r="H2627" s="480"/>
      <c r="I2627" s="480"/>
      <c r="J2627" s="480"/>
      <c r="K2627" s="480"/>
      <c r="L2627" s="480"/>
      <c r="M2627" s="480"/>
      <c r="N2627" s="872"/>
      <c r="O2627" s="1158"/>
    </row>
    <row r="2628" spans="1:15" s="1" customFormat="1" ht="14.45" customHeight="1" x14ac:dyDescent="0.2">
      <c r="A2628" s="473">
        <v>229</v>
      </c>
      <c r="B2628" s="470">
        <v>239</v>
      </c>
      <c r="C2628" s="470" t="s">
        <v>1748</v>
      </c>
      <c r="D2628" s="472" t="s">
        <v>3007</v>
      </c>
      <c r="E2628" s="1027">
        <v>7600</v>
      </c>
      <c r="F2628" s="559" t="s">
        <v>2068</v>
      </c>
      <c r="G2628" s="559" t="s">
        <v>3008</v>
      </c>
      <c r="H2628" s="467"/>
      <c r="I2628" s="467"/>
      <c r="J2628" s="467"/>
      <c r="K2628" s="467"/>
      <c r="L2628" s="467"/>
      <c r="M2628" s="467"/>
      <c r="N2628" s="1156">
        <v>245280.28</v>
      </c>
      <c r="O2628" s="1156"/>
    </row>
    <row r="2629" spans="1:15" s="1" customFormat="1" ht="14.45" customHeight="1" x14ac:dyDescent="0.2">
      <c r="A2629" s="473">
        <v>229</v>
      </c>
      <c r="B2629" s="470">
        <v>239</v>
      </c>
      <c r="C2629" s="470" t="s">
        <v>3009</v>
      </c>
      <c r="D2629" s="467" t="s">
        <v>876</v>
      </c>
      <c r="E2629" s="467"/>
      <c r="F2629" s="559"/>
      <c r="G2629" s="467"/>
      <c r="H2629" s="467"/>
      <c r="I2629" s="467"/>
      <c r="J2629" s="467"/>
      <c r="K2629" s="467"/>
      <c r="L2629" s="467"/>
      <c r="M2629" s="467" t="s">
        <v>705</v>
      </c>
      <c r="N2629" s="876"/>
      <c r="O2629" s="1156">
        <v>47.14</v>
      </c>
    </row>
    <row r="2630" spans="1:15" s="1" customFormat="1" ht="14.45" customHeight="1" x14ac:dyDescent="0.2">
      <c r="A2630" s="473">
        <v>229</v>
      </c>
      <c r="B2630" s="470">
        <v>239</v>
      </c>
      <c r="C2630" s="470" t="s">
        <v>3010</v>
      </c>
      <c r="D2630" s="467" t="s">
        <v>878</v>
      </c>
      <c r="E2630" s="467"/>
      <c r="F2630" s="559"/>
      <c r="G2630" s="467"/>
      <c r="H2630" s="467"/>
      <c r="I2630" s="467"/>
      <c r="J2630" s="467"/>
      <c r="K2630" s="467"/>
      <c r="L2630" s="467"/>
      <c r="M2630" s="467" t="s">
        <v>705</v>
      </c>
      <c r="N2630" s="876"/>
      <c r="O2630" s="1156">
        <v>28.4</v>
      </c>
    </row>
    <row r="2631" spans="1:15" s="1" customFormat="1" ht="14.45" customHeight="1" x14ac:dyDescent="0.2">
      <c r="A2631" s="473">
        <v>229</v>
      </c>
      <c r="B2631" s="470">
        <v>239</v>
      </c>
      <c r="C2631" s="470" t="s">
        <v>3011</v>
      </c>
      <c r="D2631" s="467" t="s">
        <v>880</v>
      </c>
      <c r="E2631" s="467"/>
      <c r="F2631" s="559"/>
      <c r="G2631" s="467"/>
      <c r="H2631" s="467"/>
      <c r="I2631" s="467"/>
      <c r="J2631" s="467"/>
      <c r="K2631" s="467"/>
      <c r="L2631" s="467"/>
      <c r="M2631" s="467" t="s">
        <v>705</v>
      </c>
      <c r="N2631" s="876"/>
      <c r="O2631" s="1156">
        <v>11.1</v>
      </c>
    </row>
    <row r="2632" spans="1:15" s="1" customFormat="1" ht="14.45" customHeight="1" x14ac:dyDescent="0.2">
      <c r="A2632" s="473">
        <v>229</v>
      </c>
      <c r="B2632" s="470">
        <v>239</v>
      </c>
      <c r="C2632" s="470" t="s">
        <v>3012</v>
      </c>
      <c r="D2632" s="467" t="s">
        <v>2625</v>
      </c>
      <c r="E2632" s="467"/>
      <c r="F2632" s="559"/>
      <c r="G2632" s="467"/>
      <c r="H2632" s="467"/>
      <c r="I2632" s="467"/>
      <c r="J2632" s="467"/>
      <c r="K2632" s="467"/>
      <c r="L2632" s="467"/>
      <c r="M2632" s="467" t="s">
        <v>643</v>
      </c>
      <c r="N2632" s="876"/>
      <c r="O2632" s="1156">
        <v>58.42</v>
      </c>
    </row>
    <row r="2633" spans="1:15" s="1" customFormat="1" ht="14.45" customHeight="1" x14ac:dyDescent="0.2">
      <c r="A2633" s="473">
        <v>229</v>
      </c>
      <c r="B2633" s="470">
        <v>239</v>
      </c>
      <c r="C2633" s="470" t="s">
        <v>3013</v>
      </c>
      <c r="D2633" s="467" t="s">
        <v>2912</v>
      </c>
      <c r="E2633" s="467"/>
      <c r="F2633" s="559"/>
      <c r="G2633" s="467"/>
      <c r="H2633" s="467"/>
      <c r="I2633" s="467"/>
      <c r="J2633" s="467"/>
      <c r="K2633" s="467"/>
      <c r="L2633" s="467"/>
      <c r="M2633" s="467" t="s">
        <v>643</v>
      </c>
      <c r="N2633" s="876"/>
      <c r="O2633" s="1156">
        <v>20.64</v>
      </c>
    </row>
    <row r="2634" spans="1:15" s="1" customFormat="1" ht="14.45" customHeight="1" x14ac:dyDescent="0.2">
      <c r="A2634" s="473">
        <v>229</v>
      </c>
      <c r="B2634" s="470">
        <v>239</v>
      </c>
      <c r="C2634" s="470" t="s">
        <v>3014</v>
      </c>
      <c r="D2634" s="467" t="s">
        <v>2375</v>
      </c>
      <c r="E2634" s="467"/>
      <c r="F2634" s="559"/>
      <c r="G2634" s="467"/>
      <c r="H2634" s="467"/>
      <c r="I2634" s="467"/>
      <c r="J2634" s="467"/>
      <c r="K2634" s="467"/>
      <c r="L2634" s="467"/>
      <c r="M2634" s="467" t="s">
        <v>643</v>
      </c>
      <c r="N2634" s="876"/>
      <c r="O2634" s="1156">
        <v>8.19</v>
      </c>
    </row>
    <row r="2635" spans="1:15" s="1" customFormat="1" ht="14.45" customHeight="1" x14ac:dyDescent="0.2">
      <c r="A2635" s="473">
        <v>229</v>
      </c>
      <c r="B2635" s="470">
        <v>239</v>
      </c>
      <c r="C2635" s="470" t="s">
        <v>3015</v>
      </c>
      <c r="D2635" s="467" t="s">
        <v>2376</v>
      </c>
      <c r="E2635" s="467"/>
      <c r="F2635" s="559"/>
      <c r="G2635" s="467"/>
      <c r="H2635" s="467"/>
      <c r="I2635" s="467"/>
      <c r="J2635" s="467"/>
      <c r="K2635" s="467"/>
      <c r="L2635" s="467"/>
      <c r="M2635" s="467" t="s">
        <v>643</v>
      </c>
      <c r="N2635" s="876"/>
      <c r="O2635" s="1156">
        <v>16.829999999999998</v>
      </c>
    </row>
    <row r="2636" spans="1:15" s="1" customFormat="1" ht="14.45" customHeight="1" x14ac:dyDescent="0.2">
      <c r="A2636" s="473">
        <v>229</v>
      </c>
      <c r="B2636" s="470">
        <v>239</v>
      </c>
      <c r="C2636" s="470" t="s">
        <v>3016</v>
      </c>
      <c r="D2636" s="467" t="s">
        <v>3017</v>
      </c>
      <c r="E2636" s="467"/>
      <c r="F2636" s="559"/>
      <c r="G2636" s="467"/>
      <c r="H2636" s="467"/>
      <c r="I2636" s="467"/>
      <c r="J2636" s="467"/>
      <c r="K2636" s="467"/>
      <c r="L2636" s="467"/>
      <c r="M2636" s="467" t="s">
        <v>643</v>
      </c>
      <c r="N2636" s="876"/>
      <c r="O2636" s="1156">
        <v>70.97</v>
      </c>
    </row>
    <row r="2637" spans="1:15" s="1" customFormat="1" ht="14.45" customHeight="1" x14ac:dyDescent="0.2">
      <c r="A2637" s="473">
        <v>229</v>
      </c>
      <c r="B2637" s="470">
        <v>239</v>
      </c>
      <c r="C2637" s="470" t="s">
        <v>3018</v>
      </c>
      <c r="D2637" s="467" t="s">
        <v>3019</v>
      </c>
      <c r="E2637" s="467"/>
      <c r="F2637" s="559"/>
      <c r="G2637" s="467"/>
      <c r="H2637" s="467"/>
      <c r="I2637" s="467"/>
      <c r="J2637" s="467"/>
      <c r="K2637" s="467"/>
      <c r="L2637" s="467"/>
      <c r="M2637" s="467" t="s">
        <v>643</v>
      </c>
      <c r="N2637" s="876"/>
      <c r="O2637" s="1156">
        <v>6.24</v>
      </c>
    </row>
    <row r="2638" spans="1:15" s="1" customFormat="1" ht="14.45" customHeight="1" x14ac:dyDescent="0.2">
      <c r="A2638" s="473">
        <v>229</v>
      </c>
      <c r="B2638" s="470">
        <v>239</v>
      </c>
      <c r="C2638" s="470" t="s">
        <v>3020</v>
      </c>
      <c r="D2638" s="467" t="s">
        <v>3021</v>
      </c>
      <c r="E2638" s="467"/>
      <c r="F2638" s="559"/>
      <c r="G2638" s="467"/>
      <c r="H2638" s="467"/>
      <c r="I2638" s="467"/>
      <c r="J2638" s="467"/>
      <c r="K2638" s="467"/>
      <c r="L2638" s="467"/>
      <c r="M2638" s="467" t="s">
        <v>643</v>
      </c>
      <c r="N2638" s="876"/>
      <c r="O2638" s="1156">
        <v>113.85</v>
      </c>
    </row>
    <row r="2639" spans="1:15" s="1" customFormat="1" ht="14.45" customHeight="1" x14ac:dyDescent="0.2">
      <c r="A2639" s="473">
        <v>229</v>
      </c>
      <c r="B2639" s="470">
        <v>239</v>
      </c>
      <c r="C2639" s="470" t="s">
        <v>3022</v>
      </c>
      <c r="D2639" s="467" t="s">
        <v>3023</v>
      </c>
      <c r="E2639" s="467"/>
      <c r="F2639" s="559"/>
      <c r="G2639" s="467"/>
      <c r="H2639" s="467"/>
      <c r="I2639" s="467"/>
      <c r="J2639" s="467"/>
      <c r="K2639" s="467"/>
      <c r="L2639" s="467"/>
      <c r="M2639" s="467" t="s">
        <v>643</v>
      </c>
      <c r="N2639" s="876"/>
      <c r="O2639" s="1156">
        <v>87.46</v>
      </c>
    </row>
    <row r="2640" spans="1:15" s="1" customFormat="1" ht="14.45" customHeight="1" x14ac:dyDescent="0.2">
      <c r="A2640" s="473">
        <v>229</v>
      </c>
      <c r="B2640" s="470">
        <v>239</v>
      </c>
      <c r="C2640" s="470" t="s">
        <v>3024</v>
      </c>
      <c r="D2640" s="467" t="s">
        <v>3025</v>
      </c>
      <c r="E2640" s="467"/>
      <c r="F2640" s="559"/>
      <c r="G2640" s="467"/>
      <c r="H2640" s="467"/>
      <c r="I2640" s="467"/>
      <c r="J2640" s="467"/>
      <c r="K2640" s="467"/>
      <c r="L2640" s="467"/>
      <c r="M2640" s="467" t="s">
        <v>643</v>
      </c>
      <c r="N2640" s="876"/>
      <c r="O2640" s="1156">
        <v>52.83</v>
      </c>
    </row>
    <row r="2641" spans="1:15" s="1" customFormat="1" ht="14.45" customHeight="1" x14ac:dyDescent="0.2">
      <c r="A2641" s="473">
        <v>229</v>
      </c>
      <c r="B2641" s="470">
        <v>239</v>
      </c>
      <c r="C2641" s="470" t="s">
        <v>3026</v>
      </c>
      <c r="D2641" s="467" t="s">
        <v>3027</v>
      </c>
      <c r="E2641" s="467"/>
      <c r="F2641" s="559"/>
      <c r="G2641" s="467"/>
      <c r="H2641" s="467"/>
      <c r="I2641" s="467"/>
      <c r="J2641" s="467"/>
      <c r="K2641" s="467"/>
      <c r="L2641" s="467"/>
      <c r="M2641" s="467" t="s">
        <v>643</v>
      </c>
      <c r="N2641" s="876"/>
      <c r="O2641" s="1156">
        <v>46.71</v>
      </c>
    </row>
    <row r="2642" spans="1:15" s="1" customFormat="1" ht="14.45" customHeight="1" x14ac:dyDescent="0.2">
      <c r="A2642" s="473">
        <v>229</v>
      </c>
      <c r="B2642" s="470">
        <v>239</v>
      </c>
      <c r="C2642" s="470" t="s">
        <v>3028</v>
      </c>
      <c r="D2642" s="467" t="s">
        <v>3029</v>
      </c>
      <c r="E2642" s="467"/>
      <c r="F2642" s="559"/>
      <c r="G2642" s="467"/>
      <c r="H2642" s="467"/>
      <c r="I2642" s="467"/>
      <c r="J2642" s="467"/>
      <c r="K2642" s="467"/>
      <c r="L2642" s="467"/>
      <c r="M2642" s="467" t="s">
        <v>643</v>
      </c>
      <c r="N2642" s="876"/>
      <c r="O2642" s="1156">
        <v>29.61</v>
      </c>
    </row>
    <row r="2643" spans="1:15" s="1" customFormat="1" ht="14.45" customHeight="1" x14ac:dyDescent="0.2">
      <c r="A2643" s="473">
        <v>229</v>
      </c>
      <c r="B2643" s="470">
        <v>239</v>
      </c>
      <c r="C2643" s="470" t="s">
        <v>3030</v>
      </c>
      <c r="D2643" s="467" t="s">
        <v>3031</v>
      </c>
      <c r="E2643" s="467"/>
      <c r="F2643" s="559"/>
      <c r="G2643" s="467"/>
      <c r="H2643" s="467"/>
      <c r="I2643" s="467"/>
      <c r="J2643" s="467"/>
      <c r="K2643" s="467"/>
      <c r="L2643" s="467"/>
      <c r="M2643" s="467" t="s">
        <v>643</v>
      </c>
      <c r="N2643" s="876"/>
      <c r="O2643" s="1156">
        <v>23.1</v>
      </c>
    </row>
    <row r="2644" spans="1:15" s="1" customFormat="1" ht="14.45" customHeight="1" x14ac:dyDescent="0.2">
      <c r="A2644" s="473">
        <v>229</v>
      </c>
      <c r="B2644" s="470">
        <v>239</v>
      </c>
      <c r="C2644" s="470" t="s">
        <v>3032</v>
      </c>
      <c r="D2644" s="467" t="s">
        <v>3033</v>
      </c>
      <c r="E2644" s="467"/>
      <c r="F2644" s="559"/>
      <c r="G2644" s="467"/>
      <c r="H2644" s="467"/>
      <c r="I2644" s="467"/>
      <c r="J2644" s="467"/>
      <c r="K2644" s="467"/>
      <c r="L2644" s="467"/>
      <c r="M2644" s="467" t="s">
        <v>643</v>
      </c>
      <c r="N2644" s="876"/>
      <c r="O2644" s="1156">
        <v>29.98</v>
      </c>
    </row>
    <row r="2645" spans="1:15" s="1" customFormat="1" ht="14.45" customHeight="1" x14ac:dyDescent="0.2">
      <c r="A2645" s="473">
        <v>229</v>
      </c>
      <c r="B2645" s="470">
        <v>239</v>
      </c>
      <c r="C2645" s="470" t="s">
        <v>3034</v>
      </c>
      <c r="D2645" s="467" t="s">
        <v>3035</v>
      </c>
      <c r="E2645" s="467"/>
      <c r="F2645" s="559"/>
      <c r="G2645" s="467"/>
      <c r="H2645" s="467"/>
      <c r="I2645" s="467"/>
      <c r="J2645" s="467"/>
      <c r="K2645" s="467"/>
      <c r="L2645" s="467"/>
      <c r="M2645" s="467" t="s">
        <v>643</v>
      </c>
      <c r="N2645" s="876"/>
      <c r="O2645" s="1156">
        <v>191</v>
      </c>
    </row>
    <row r="2646" spans="1:15" s="1" customFormat="1" ht="14.45" customHeight="1" x14ac:dyDescent="0.2">
      <c r="A2646" s="473">
        <v>229</v>
      </c>
      <c r="B2646" s="470">
        <v>239</v>
      </c>
      <c r="C2646" s="470" t="s">
        <v>3036</v>
      </c>
      <c r="D2646" s="467" t="s">
        <v>3037</v>
      </c>
      <c r="E2646" s="467"/>
      <c r="F2646" s="559"/>
      <c r="G2646" s="467"/>
      <c r="H2646" s="467"/>
      <c r="I2646" s="467"/>
      <c r="J2646" s="467"/>
      <c r="K2646" s="467"/>
      <c r="L2646" s="467"/>
      <c r="M2646" s="467" t="s">
        <v>643</v>
      </c>
      <c r="N2646" s="876"/>
      <c r="O2646" s="1156">
        <v>32.4</v>
      </c>
    </row>
    <row r="2647" spans="1:15" s="1" customFormat="1" ht="14.45" customHeight="1" x14ac:dyDescent="0.2">
      <c r="A2647" s="473">
        <v>229</v>
      </c>
      <c r="B2647" s="470">
        <v>239</v>
      </c>
      <c r="C2647" s="470" t="s">
        <v>3038</v>
      </c>
      <c r="D2647" s="467" t="s">
        <v>3039</v>
      </c>
      <c r="E2647" s="467"/>
      <c r="F2647" s="559"/>
      <c r="G2647" s="467"/>
      <c r="H2647" s="467"/>
      <c r="I2647" s="467"/>
      <c r="J2647" s="467"/>
      <c r="K2647" s="467"/>
      <c r="L2647" s="467"/>
      <c r="M2647" s="467" t="s">
        <v>643</v>
      </c>
      <c r="N2647" s="876"/>
      <c r="O2647" s="1156">
        <v>156.94999999999999</v>
      </c>
    </row>
    <row r="2648" spans="1:15" s="1" customFormat="1" ht="14.45" customHeight="1" x14ac:dyDescent="0.2">
      <c r="A2648" s="473">
        <v>229</v>
      </c>
      <c r="B2648" s="470">
        <v>239</v>
      </c>
      <c r="C2648" s="470" t="s">
        <v>3040</v>
      </c>
      <c r="D2648" s="467" t="s">
        <v>3041</v>
      </c>
      <c r="E2648" s="467"/>
      <c r="F2648" s="559"/>
      <c r="G2648" s="467"/>
      <c r="H2648" s="467"/>
      <c r="I2648" s="467"/>
      <c r="J2648" s="467"/>
      <c r="K2648" s="467"/>
      <c r="L2648" s="467"/>
      <c r="M2648" s="467" t="s">
        <v>643</v>
      </c>
      <c r="N2648" s="876"/>
      <c r="O2648" s="1156">
        <v>81.06</v>
      </c>
    </row>
    <row r="2649" spans="1:15" s="1" customFormat="1" ht="14.45" customHeight="1" x14ac:dyDescent="0.2">
      <c r="A2649" s="473">
        <v>229</v>
      </c>
      <c r="B2649" s="470">
        <v>239</v>
      </c>
      <c r="C2649" s="470" t="s">
        <v>3042</v>
      </c>
      <c r="D2649" s="467" t="s">
        <v>3043</v>
      </c>
      <c r="E2649" s="467"/>
      <c r="F2649" s="559"/>
      <c r="G2649" s="467"/>
      <c r="H2649" s="467"/>
      <c r="I2649" s="467"/>
      <c r="J2649" s="467"/>
      <c r="K2649" s="467"/>
      <c r="L2649" s="467"/>
      <c r="M2649" s="467" t="s">
        <v>643</v>
      </c>
      <c r="N2649" s="876"/>
      <c r="O2649" s="1156">
        <v>35.18</v>
      </c>
    </row>
    <row r="2650" spans="1:15" s="1" customFormat="1" ht="14.45" customHeight="1" x14ac:dyDescent="0.2">
      <c r="A2650" s="473">
        <v>229</v>
      </c>
      <c r="B2650" s="470">
        <v>239</v>
      </c>
      <c r="C2650" s="470" t="s">
        <v>3144</v>
      </c>
      <c r="D2650" s="467" t="s">
        <v>3044</v>
      </c>
      <c r="E2650" s="467"/>
      <c r="F2650" s="559"/>
      <c r="G2650" s="467"/>
      <c r="H2650" s="467"/>
      <c r="I2650" s="467"/>
      <c r="J2650" s="467"/>
      <c r="K2650" s="467"/>
      <c r="L2650" s="467"/>
      <c r="M2650" s="467" t="s">
        <v>643</v>
      </c>
      <c r="N2650" s="876"/>
      <c r="O2650" s="1156">
        <v>13.27</v>
      </c>
    </row>
    <row r="2651" spans="1:15" s="1" customFormat="1" ht="14.45" customHeight="1" x14ac:dyDescent="0.2">
      <c r="A2651" s="473">
        <v>229</v>
      </c>
      <c r="B2651" s="470">
        <v>239</v>
      </c>
      <c r="C2651" s="470" t="s">
        <v>3145</v>
      </c>
      <c r="D2651" s="467" t="s">
        <v>3045</v>
      </c>
      <c r="E2651" s="467"/>
      <c r="F2651" s="559"/>
      <c r="G2651" s="467"/>
      <c r="H2651" s="467"/>
      <c r="I2651" s="467"/>
      <c r="J2651" s="467"/>
      <c r="K2651" s="467"/>
      <c r="L2651" s="467"/>
      <c r="M2651" s="467" t="s">
        <v>643</v>
      </c>
      <c r="N2651" s="876"/>
      <c r="O2651" s="1156">
        <v>13.27</v>
      </c>
    </row>
    <row r="2652" spans="1:15" s="1" customFormat="1" ht="14.45" customHeight="1" x14ac:dyDescent="0.2">
      <c r="A2652" s="878">
        <v>229</v>
      </c>
      <c r="B2652" s="690">
        <v>239</v>
      </c>
      <c r="C2652" s="690" t="s">
        <v>3146</v>
      </c>
      <c r="D2652" s="755" t="s">
        <v>3602</v>
      </c>
      <c r="E2652" s="755"/>
      <c r="F2652" s="1110"/>
      <c r="G2652" s="755"/>
      <c r="H2652" s="755"/>
      <c r="I2652" s="755"/>
      <c r="J2652" s="755"/>
      <c r="K2652" s="755"/>
      <c r="L2652" s="755"/>
      <c r="M2652" s="755" t="s">
        <v>643</v>
      </c>
      <c r="N2652" s="755"/>
      <c r="O2652" s="1156">
        <v>29.42</v>
      </c>
    </row>
    <row r="2653" spans="1:15" s="1" customFormat="1" ht="14.45" customHeight="1" x14ac:dyDescent="0.2">
      <c r="A2653" s="878">
        <v>229</v>
      </c>
      <c r="B2653" s="690">
        <v>239</v>
      </c>
      <c r="C2653" s="690" t="s">
        <v>3147</v>
      </c>
      <c r="D2653" s="755" t="s">
        <v>3603</v>
      </c>
      <c r="E2653" s="755"/>
      <c r="F2653" s="1110"/>
      <c r="G2653" s="755"/>
      <c r="H2653" s="755"/>
      <c r="I2653" s="755"/>
      <c r="J2653" s="755"/>
      <c r="K2653" s="755"/>
      <c r="L2653" s="755"/>
      <c r="M2653" s="755" t="s">
        <v>643</v>
      </c>
      <c r="N2653" s="755"/>
      <c r="O2653" s="1156">
        <v>27.21</v>
      </c>
    </row>
    <row r="2654" spans="1:15" s="1" customFormat="1" ht="14.45" customHeight="1" x14ac:dyDescent="0.2">
      <c r="A2654" s="473">
        <v>229</v>
      </c>
      <c r="B2654" s="470">
        <v>239</v>
      </c>
      <c r="C2654" s="470" t="s">
        <v>3148</v>
      </c>
      <c r="D2654" s="467" t="s">
        <v>3046</v>
      </c>
      <c r="E2654" s="467"/>
      <c r="F2654" s="559"/>
      <c r="G2654" s="467"/>
      <c r="H2654" s="467"/>
      <c r="I2654" s="467"/>
      <c r="J2654" s="467"/>
      <c r="K2654" s="467"/>
      <c r="L2654" s="467"/>
      <c r="M2654" s="467" t="s">
        <v>643</v>
      </c>
      <c r="N2654" s="467"/>
      <c r="O2654" s="1156">
        <v>32.94</v>
      </c>
    </row>
    <row r="2655" spans="1:15" s="1" customFormat="1" ht="14.45" customHeight="1" x14ac:dyDescent="0.2">
      <c r="A2655" s="473">
        <v>229</v>
      </c>
      <c r="B2655" s="470">
        <v>239</v>
      </c>
      <c r="C2655" s="470" t="s">
        <v>3149</v>
      </c>
      <c r="D2655" s="467" t="s">
        <v>3047</v>
      </c>
      <c r="E2655" s="467"/>
      <c r="F2655" s="559"/>
      <c r="G2655" s="467"/>
      <c r="H2655" s="467"/>
      <c r="I2655" s="467"/>
      <c r="J2655" s="467"/>
      <c r="K2655" s="467"/>
      <c r="L2655" s="467"/>
      <c r="M2655" s="467" t="s">
        <v>643</v>
      </c>
      <c r="N2655" s="467"/>
      <c r="O2655" s="1156">
        <v>31</v>
      </c>
    </row>
    <row r="2656" spans="1:15" s="1" customFormat="1" ht="14.45" customHeight="1" x14ac:dyDescent="0.2">
      <c r="A2656" s="473">
        <v>229</v>
      </c>
      <c r="B2656" s="470">
        <v>239</v>
      </c>
      <c r="C2656" s="470" t="s">
        <v>3150</v>
      </c>
      <c r="D2656" s="467" t="s">
        <v>3048</v>
      </c>
      <c r="E2656" s="467"/>
      <c r="F2656" s="559"/>
      <c r="G2656" s="467"/>
      <c r="H2656" s="467"/>
      <c r="I2656" s="467"/>
      <c r="J2656" s="467"/>
      <c r="K2656" s="467"/>
      <c r="L2656" s="467"/>
      <c r="M2656" s="467" t="s">
        <v>643</v>
      </c>
      <c r="N2656" s="467"/>
      <c r="O2656" s="1156">
        <v>84.93</v>
      </c>
    </row>
    <row r="2657" spans="1:16" s="1" customFormat="1" ht="14.45" customHeight="1" x14ac:dyDescent="0.2">
      <c r="A2657" s="473">
        <v>229</v>
      </c>
      <c r="B2657" s="470">
        <v>239</v>
      </c>
      <c r="C2657" s="470" t="s">
        <v>3151</v>
      </c>
      <c r="D2657" s="467" t="s">
        <v>3049</v>
      </c>
      <c r="E2657" s="467"/>
      <c r="F2657" s="559"/>
      <c r="G2657" s="467"/>
      <c r="H2657" s="467"/>
      <c r="I2657" s="467"/>
      <c r="J2657" s="467"/>
      <c r="K2657" s="467"/>
      <c r="L2657" s="467"/>
      <c r="M2657" s="467" t="s">
        <v>643</v>
      </c>
      <c r="N2657" s="467"/>
      <c r="O2657" s="1156">
        <v>70.92</v>
      </c>
    </row>
    <row r="2658" spans="1:16" s="1" customFormat="1" ht="14.45" customHeight="1" x14ac:dyDescent="0.2">
      <c r="A2658" s="473">
        <v>229</v>
      </c>
      <c r="B2658" s="470">
        <v>239</v>
      </c>
      <c r="C2658" s="470" t="s">
        <v>3152</v>
      </c>
      <c r="D2658" s="467" t="s">
        <v>3050</v>
      </c>
      <c r="E2658" s="467"/>
      <c r="F2658" s="559"/>
      <c r="G2658" s="467"/>
      <c r="H2658" s="467"/>
      <c r="I2658" s="467"/>
      <c r="J2658" s="467"/>
      <c r="K2658" s="467"/>
      <c r="L2658" s="467"/>
      <c r="M2658" s="467" t="s">
        <v>643</v>
      </c>
      <c r="N2658" s="467"/>
      <c r="O2658" s="1156">
        <v>8.7899999999999991</v>
      </c>
    </row>
    <row r="2659" spans="1:16" s="1" customFormat="1" ht="14.45" customHeight="1" x14ac:dyDescent="0.2">
      <c r="A2659" s="473">
        <v>229</v>
      </c>
      <c r="B2659" s="470">
        <v>239</v>
      </c>
      <c r="C2659" s="470" t="s">
        <v>3153</v>
      </c>
      <c r="D2659" s="467" t="s">
        <v>3051</v>
      </c>
      <c r="E2659" s="467"/>
      <c r="F2659" s="559"/>
      <c r="G2659" s="467"/>
      <c r="H2659" s="467"/>
      <c r="I2659" s="467"/>
      <c r="J2659" s="467"/>
      <c r="K2659" s="467"/>
      <c r="L2659" s="467"/>
      <c r="M2659" s="467" t="s">
        <v>643</v>
      </c>
      <c r="N2659" s="467"/>
      <c r="O2659" s="1156">
        <v>56.98</v>
      </c>
    </row>
    <row r="2660" spans="1:16" ht="16.5" customHeight="1" x14ac:dyDescent="0.2">
      <c r="A2660" s="473">
        <v>229</v>
      </c>
      <c r="B2660" s="470">
        <v>239</v>
      </c>
      <c r="C2660" s="470" t="s">
        <v>3154</v>
      </c>
      <c r="D2660" s="467" t="s">
        <v>3052</v>
      </c>
      <c r="E2660" s="467"/>
      <c r="F2660" s="559"/>
      <c r="G2660" s="467"/>
      <c r="H2660" s="467"/>
      <c r="I2660" s="467"/>
      <c r="J2660" s="467"/>
      <c r="K2660" s="467"/>
      <c r="L2660" s="467"/>
      <c r="M2660" s="467" t="s">
        <v>643</v>
      </c>
      <c r="N2660" s="467"/>
      <c r="O2660" s="1156">
        <v>60.73</v>
      </c>
      <c r="P2660" s="1"/>
    </row>
    <row r="2661" spans="1:16" ht="14.45" customHeight="1" outlineLevel="1" x14ac:dyDescent="0.2">
      <c r="A2661" s="473">
        <v>229</v>
      </c>
      <c r="B2661" s="470">
        <v>239</v>
      </c>
      <c r="C2661" s="470" t="s">
        <v>3155</v>
      </c>
      <c r="D2661" s="467" t="s">
        <v>870</v>
      </c>
      <c r="E2661" s="467"/>
      <c r="F2661" s="559"/>
      <c r="G2661" s="467"/>
      <c r="H2661" s="467"/>
      <c r="I2661" s="467"/>
      <c r="J2661" s="467"/>
      <c r="K2661" s="467"/>
      <c r="L2661" s="467"/>
      <c r="M2661" s="467" t="s">
        <v>643</v>
      </c>
      <c r="N2661" s="467"/>
      <c r="O2661" s="1156">
        <v>144.18</v>
      </c>
      <c r="P2661" s="1"/>
    </row>
    <row r="2662" spans="1:16" ht="14.45" customHeight="1" outlineLevel="1" x14ac:dyDescent="0.2">
      <c r="A2662" s="473">
        <v>229</v>
      </c>
      <c r="B2662" s="470">
        <v>239</v>
      </c>
      <c r="C2662" s="470" t="s">
        <v>3156</v>
      </c>
      <c r="D2662" s="467" t="s">
        <v>3053</v>
      </c>
      <c r="E2662" s="467"/>
      <c r="F2662" s="559"/>
      <c r="G2662" s="467"/>
      <c r="H2662" s="467"/>
      <c r="I2662" s="467"/>
      <c r="J2662" s="467"/>
      <c r="K2662" s="467"/>
      <c r="L2662" s="467"/>
      <c r="M2662" s="467" t="s">
        <v>643</v>
      </c>
      <c r="N2662" s="467"/>
      <c r="O2662" s="1156">
        <v>23.11</v>
      </c>
      <c r="P2662" s="1"/>
    </row>
    <row r="2663" spans="1:16" ht="14.45" customHeight="1" outlineLevel="1" x14ac:dyDescent="0.2">
      <c r="A2663" s="878">
        <v>229</v>
      </c>
      <c r="B2663" s="690">
        <v>239</v>
      </c>
      <c r="C2663" s="690" t="s">
        <v>3280</v>
      </c>
      <c r="D2663" s="755" t="s">
        <v>3604</v>
      </c>
      <c r="E2663" s="755"/>
      <c r="F2663" s="1110"/>
      <c r="G2663" s="755"/>
      <c r="H2663" s="755"/>
      <c r="I2663" s="755"/>
      <c r="J2663" s="755"/>
      <c r="K2663" s="755"/>
      <c r="L2663" s="755"/>
      <c r="M2663" s="755" t="s">
        <v>643</v>
      </c>
      <c r="N2663" s="755"/>
      <c r="O2663" s="1156">
        <v>55.27</v>
      </c>
      <c r="P2663" s="1"/>
    </row>
    <row r="2664" spans="1:16" ht="14.45" customHeight="1" outlineLevel="1" x14ac:dyDescent="0.2">
      <c r="A2664" s="878">
        <v>229</v>
      </c>
      <c r="B2664" s="690">
        <v>239</v>
      </c>
      <c r="C2664" s="690" t="s">
        <v>3281</v>
      </c>
      <c r="D2664" s="755" t="s">
        <v>3605</v>
      </c>
      <c r="E2664" s="755"/>
      <c r="F2664" s="1110"/>
      <c r="G2664" s="755"/>
      <c r="H2664" s="755"/>
      <c r="I2664" s="755"/>
      <c r="J2664" s="755"/>
      <c r="K2664" s="755"/>
      <c r="L2664" s="755"/>
      <c r="M2664" s="755" t="s">
        <v>643</v>
      </c>
      <c r="N2664" s="755"/>
      <c r="O2664" s="1156">
        <v>42.54</v>
      </c>
      <c r="P2664" s="1"/>
    </row>
    <row r="2665" spans="1:16" ht="14.45" customHeight="1" outlineLevel="1" x14ac:dyDescent="0.2">
      <c r="A2665" s="878">
        <v>229</v>
      </c>
      <c r="B2665" s="690">
        <v>239</v>
      </c>
      <c r="C2665" s="690" t="s">
        <v>3282</v>
      </c>
      <c r="D2665" s="755" t="s">
        <v>3606</v>
      </c>
      <c r="E2665" s="755"/>
      <c r="F2665" s="1110"/>
      <c r="G2665" s="755"/>
      <c r="H2665" s="755"/>
      <c r="I2665" s="755"/>
      <c r="J2665" s="755"/>
      <c r="K2665" s="755"/>
      <c r="L2665" s="755"/>
      <c r="M2665" s="755" t="s">
        <v>643</v>
      </c>
      <c r="N2665" s="755"/>
      <c r="O2665" s="1156">
        <v>69.36</v>
      </c>
      <c r="P2665" s="1"/>
    </row>
    <row r="2666" spans="1:16" ht="14.45" customHeight="1" outlineLevel="1" x14ac:dyDescent="0.2">
      <c r="A2666" s="878">
        <v>229</v>
      </c>
      <c r="B2666" s="690">
        <v>239</v>
      </c>
      <c r="C2666" s="690" t="s">
        <v>3283</v>
      </c>
      <c r="D2666" s="755" t="s">
        <v>3607</v>
      </c>
      <c r="E2666" s="755"/>
      <c r="F2666" s="1110"/>
      <c r="G2666" s="755"/>
      <c r="H2666" s="755"/>
      <c r="I2666" s="755"/>
      <c r="J2666" s="755"/>
      <c r="K2666" s="755"/>
      <c r="L2666" s="755"/>
      <c r="M2666" s="755" t="s">
        <v>643</v>
      </c>
      <c r="N2666" s="755"/>
      <c r="O2666" s="1156">
        <v>61.41</v>
      </c>
    </row>
    <row r="2667" spans="1:16" ht="14.45" customHeight="1" outlineLevel="1" x14ac:dyDescent="0.2">
      <c r="A2667" s="878">
        <v>229</v>
      </c>
      <c r="B2667" s="690">
        <v>239</v>
      </c>
      <c r="C2667" s="690" t="s">
        <v>3284</v>
      </c>
      <c r="D2667" s="755" t="s">
        <v>3608</v>
      </c>
      <c r="E2667" s="755"/>
      <c r="F2667" s="1110"/>
      <c r="G2667" s="755"/>
      <c r="H2667" s="755"/>
      <c r="I2667" s="755"/>
      <c r="J2667" s="755"/>
      <c r="K2667" s="755"/>
      <c r="L2667" s="755"/>
      <c r="M2667" s="755" t="s">
        <v>643</v>
      </c>
      <c r="N2667" s="755"/>
      <c r="O2667" s="1156">
        <v>22.31</v>
      </c>
    </row>
    <row r="2668" spans="1:16" ht="14.45" customHeight="1" outlineLevel="1" x14ac:dyDescent="0.2">
      <c r="A2668" s="878">
        <v>229</v>
      </c>
      <c r="B2668" s="690">
        <v>239</v>
      </c>
      <c r="C2668" s="690" t="s">
        <v>3285</v>
      </c>
      <c r="D2668" s="755" t="s">
        <v>3609</v>
      </c>
      <c r="E2668" s="755"/>
      <c r="F2668" s="1110"/>
      <c r="G2668" s="755"/>
      <c r="H2668" s="755"/>
      <c r="I2668" s="755"/>
      <c r="J2668" s="755"/>
      <c r="K2668" s="755"/>
      <c r="L2668" s="755"/>
      <c r="M2668" s="755" t="s">
        <v>643</v>
      </c>
      <c r="N2668" s="755"/>
      <c r="O2668" s="1156">
        <v>46.33</v>
      </c>
    </row>
    <row r="2669" spans="1:16" ht="14.45" customHeight="1" outlineLevel="1" x14ac:dyDescent="0.2">
      <c r="A2669" s="878">
        <v>229</v>
      </c>
      <c r="B2669" s="690">
        <v>239</v>
      </c>
      <c r="C2669" s="690" t="s">
        <v>3286</v>
      </c>
      <c r="D2669" s="755" t="s">
        <v>3610</v>
      </c>
      <c r="E2669" s="755"/>
      <c r="F2669" s="1110"/>
      <c r="G2669" s="755"/>
      <c r="H2669" s="755"/>
      <c r="I2669" s="755"/>
      <c r="J2669" s="755"/>
      <c r="K2669" s="755"/>
      <c r="L2669" s="755"/>
      <c r="M2669" s="755" t="s">
        <v>643</v>
      </c>
      <c r="N2669" s="755"/>
      <c r="O2669" s="1156">
        <v>47.06</v>
      </c>
    </row>
    <row r="2670" spans="1:16" ht="14.45" customHeight="1" outlineLevel="1" x14ac:dyDescent="0.2">
      <c r="A2670" s="878">
        <v>229</v>
      </c>
      <c r="B2670" s="690">
        <v>239</v>
      </c>
      <c r="C2670" s="690" t="s">
        <v>3287</v>
      </c>
      <c r="D2670" s="755" t="s">
        <v>3611</v>
      </c>
      <c r="E2670" s="755"/>
      <c r="F2670" s="1110"/>
      <c r="G2670" s="755"/>
      <c r="H2670" s="755"/>
      <c r="I2670" s="755"/>
      <c r="J2670" s="755"/>
      <c r="K2670" s="755"/>
      <c r="L2670" s="755"/>
      <c r="M2670" s="755" t="s">
        <v>643</v>
      </c>
      <c r="N2670" s="755"/>
      <c r="O2670" s="1156">
        <v>132.03</v>
      </c>
    </row>
    <row r="2671" spans="1:16" ht="14.45" customHeight="1" outlineLevel="1" x14ac:dyDescent="0.2">
      <c r="A2671" s="878">
        <v>229</v>
      </c>
      <c r="B2671" s="690">
        <v>239</v>
      </c>
      <c r="C2671" s="690" t="s">
        <v>3288</v>
      </c>
      <c r="D2671" s="755" t="s">
        <v>3612</v>
      </c>
      <c r="E2671" s="755"/>
      <c r="F2671" s="1110"/>
      <c r="G2671" s="755"/>
      <c r="H2671" s="755"/>
      <c r="I2671" s="755"/>
      <c r="J2671" s="755"/>
      <c r="K2671" s="755"/>
      <c r="L2671" s="755"/>
      <c r="M2671" s="755" t="s">
        <v>643</v>
      </c>
      <c r="N2671" s="755"/>
      <c r="O2671" s="1156">
        <v>18.829999999999998</v>
      </c>
    </row>
    <row r="2672" spans="1:16" ht="14.45" customHeight="1" outlineLevel="1" x14ac:dyDescent="0.2">
      <c r="A2672" s="878">
        <v>229</v>
      </c>
      <c r="B2672" s="690">
        <v>239</v>
      </c>
      <c r="C2672" s="690" t="s">
        <v>3629</v>
      </c>
      <c r="D2672" s="755" t="s">
        <v>3630</v>
      </c>
      <c r="E2672" s="755"/>
      <c r="F2672" s="1110"/>
      <c r="G2672" s="755"/>
      <c r="H2672" s="755"/>
      <c r="I2672" s="755"/>
      <c r="J2672" s="755"/>
      <c r="K2672" s="755"/>
      <c r="L2672" s="755"/>
      <c r="M2672" s="755" t="s">
        <v>643</v>
      </c>
      <c r="N2672" s="755"/>
      <c r="O2672" s="1427">
        <v>23.36</v>
      </c>
    </row>
    <row r="2673" spans="1:15" ht="14.45" customHeight="1" outlineLevel="1" x14ac:dyDescent="0.2">
      <c r="A2673" s="473">
        <v>229</v>
      </c>
      <c r="B2673" s="470">
        <v>239</v>
      </c>
      <c r="C2673" s="470" t="s">
        <v>3054</v>
      </c>
      <c r="D2673" s="467" t="s">
        <v>3055</v>
      </c>
      <c r="E2673" s="467"/>
      <c r="F2673" s="559"/>
      <c r="G2673" s="467"/>
      <c r="H2673" s="467"/>
      <c r="I2673" s="467"/>
      <c r="J2673" s="467"/>
      <c r="K2673" s="467"/>
      <c r="L2673" s="467"/>
      <c r="M2673" s="467" t="s">
        <v>643</v>
      </c>
      <c r="N2673" s="467"/>
      <c r="O2673" s="863">
        <v>1307.9000000000001</v>
      </c>
    </row>
    <row r="2674" spans="1:15" ht="14.45" customHeight="1" outlineLevel="1" x14ac:dyDescent="0.2">
      <c r="A2674" s="473">
        <v>229</v>
      </c>
      <c r="B2674" s="470">
        <v>239</v>
      </c>
      <c r="C2674" s="470" t="s">
        <v>3056</v>
      </c>
      <c r="D2674" s="467" t="s">
        <v>3057</v>
      </c>
      <c r="E2674" s="467"/>
      <c r="F2674" s="559"/>
      <c r="G2674" s="467"/>
      <c r="H2674" s="467"/>
      <c r="I2674" s="467"/>
      <c r="J2674" s="467"/>
      <c r="K2674" s="467"/>
      <c r="L2674" s="467"/>
      <c r="M2674" s="467" t="s">
        <v>643</v>
      </c>
      <c r="N2674" s="467"/>
      <c r="O2674" s="863">
        <v>357.65</v>
      </c>
    </row>
    <row r="2675" spans="1:15" ht="14.45" customHeight="1" outlineLevel="1" x14ac:dyDescent="0.2">
      <c r="A2675" s="473">
        <v>229</v>
      </c>
      <c r="B2675" s="470">
        <v>239</v>
      </c>
      <c r="C2675" s="470" t="s">
        <v>3058</v>
      </c>
      <c r="D2675" s="467" t="s">
        <v>3059</v>
      </c>
      <c r="E2675" s="467"/>
      <c r="F2675" s="559"/>
      <c r="G2675" s="467"/>
      <c r="H2675" s="467"/>
      <c r="I2675" s="467"/>
      <c r="J2675" s="467"/>
      <c r="K2675" s="467"/>
      <c r="L2675" s="467"/>
      <c r="M2675" s="467" t="s">
        <v>643</v>
      </c>
      <c r="N2675" s="467"/>
      <c r="O2675" s="863">
        <v>2077.8000000000002</v>
      </c>
    </row>
    <row r="2676" spans="1:15" ht="14.45" customHeight="1" outlineLevel="1" x14ac:dyDescent="0.2">
      <c r="A2676" s="473">
        <v>229</v>
      </c>
      <c r="B2676" s="470">
        <v>239</v>
      </c>
      <c r="C2676" s="470" t="s">
        <v>3060</v>
      </c>
      <c r="D2676" s="467" t="s">
        <v>3061</v>
      </c>
      <c r="E2676" s="574"/>
      <c r="F2676" s="575"/>
      <c r="G2676" s="467"/>
      <c r="H2676" s="467"/>
      <c r="I2676" s="467"/>
      <c r="J2676" s="467"/>
      <c r="K2676" s="467"/>
      <c r="L2676" s="467"/>
      <c r="M2676" s="467" t="s">
        <v>643</v>
      </c>
      <c r="N2676" s="467"/>
      <c r="O2676" s="863">
        <v>470.92</v>
      </c>
    </row>
    <row r="2677" spans="1:15" ht="14.45" customHeight="1" outlineLevel="1" x14ac:dyDescent="0.25">
      <c r="A2677" s="684">
        <v>231</v>
      </c>
      <c r="B2677" s="684">
        <v>244</v>
      </c>
      <c r="C2677" s="684" t="s">
        <v>1036</v>
      </c>
      <c r="D2677" s="1166" t="s">
        <v>3613</v>
      </c>
      <c r="E2677" s="1446">
        <v>5148</v>
      </c>
      <c r="F2677" s="882" t="s">
        <v>3831</v>
      </c>
      <c r="G2677" s="484"/>
      <c r="H2677" s="757"/>
      <c r="I2677" s="484"/>
      <c r="J2677" s="484"/>
      <c r="K2677" s="484"/>
      <c r="L2677" s="484"/>
      <c r="M2677" s="484" t="s">
        <v>903</v>
      </c>
      <c r="N2677" s="484"/>
      <c r="O2677" s="505"/>
    </row>
    <row r="2678" spans="1:15" ht="14.45" customHeight="1" outlineLevel="1" x14ac:dyDescent="0.2">
      <c r="A2678" s="481" t="s">
        <v>642</v>
      </c>
      <c r="B2678" s="478"/>
      <c r="C2678" s="498" t="s">
        <v>1038</v>
      </c>
      <c r="D2678" s="496" t="s">
        <v>1037</v>
      </c>
      <c r="E2678" s="497"/>
      <c r="F2678" s="561"/>
      <c r="G2678" s="497"/>
      <c r="H2678" s="761"/>
      <c r="I2678" s="497"/>
      <c r="J2678" s="497"/>
      <c r="K2678" s="497"/>
      <c r="L2678" s="497" t="s">
        <v>1035</v>
      </c>
      <c r="M2678" s="497" t="s">
        <v>1039</v>
      </c>
      <c r="N2678" s="497"/>
      <c r="O2678" s="494"/>
    </row>
    <row r="2679" spans="1:15" ht="14.45" customHeight="1" outlineLevel="1" x14ac:dyDescent="0.2">
      <c r="A2679" s="473">
        <v>231</v>
      </c>
      <c r="B2679" s="470">
        <v>244</v>
      </c>
      <c r="C2679" s="470" t="s">
        <v>1042</v>
      </c>
      <c r="D2679" s="472" t="s">
        <v>1040</v>
      </c>
      <c r="E2679" s="467"/>
      <c r="F2679" s="559"/>
      <c r="G2679" s="467"/>
      <c r="H2679" s="755"/>
      <c r="I2679" s="467"/>
      <c r="J2679" s="467"/>
      <c r="K2679" s="467"/>
      <c r="L2679" s="467" t="s">
        <v>1041</v>
      </c>
      <c r="M2679" s="467" t="s">
        <v>863</v>
      </c>
      <c r="N2679" s="467"/>
      <c r="O2679" s="862">
        <v>137.03</v>
      </c>
    </row>
    <row r="2680" spans="1:15" ht="14.45" customHeight="1" outlineLevel="1" x14ac:dyDescent="0.2">
      <c r="A2680" s="473">
        <v>231</v>
      </c>
      <c r="B2680" s="470">
        <v>244</v>
      </c>
      <c r="C2680" s="470" t="s">
        <v>1044</v>
      </c>
      <c r="D2680" s="472" t="s">
        <v>1043</v>
      </c>
      <c r="E2680" s="467"/>
      <c r="F2680" s="559"/>
      <c r="G2680" s="467"/>
      <c r="H2680" s="755"/>
      <c r="I2680" s="467"/>
      <c r="J2680" s="467"/>
      <c r="K2680" s="467"/>
      <c r="L2680" s="467" t="s">
        <v>1041</v>
      </c>
      <c r="M2680" s="467" t="s">
        <v>863</v>
      </c>
      <c r="N2680" s="467"/>
      <c r="O2680" s="862">
        <v>137.03</v>
      </c>
    </row>
    <row r="2681" spans="1:15" ht="14.45" customHeight="1" outlineLevel="1" x14ac:dyDescent="0.2">
      <c r="A2681" s="473">
        <v>231</v>
      </c>
      <c r="B2681" s="470">
        <v>244</v>
      </c>
      <c r="C2681" s="470" t="s">
        <v>1047</v>
      </c>
      <c r="D2681" s="472" t="s">
        <v>1045</v>
      </c>
      <c r="E2681" s="467"/>
      <c r="F2681" s="559"/>
      <c r="G2681" s="467"/>
      <c r="H2681" s="755"/>
      <c r="I2681" s="467"/>
      <c r="J2681" s="467"/>
      <c r="K2681" s="467"/>
      <c r="L2681" s="467" t="s">
        <v>1046</v>
      </c>
      <c r="M2681" s="467" t="s">
        <v>863</v>
      </c>
      <c r="N2681" s="467"/>
      <c r="O2681" s="862">
        <v>137.03</v>
      </c>
    </row>
    <row r="2682" spans="1:15" ht="14.45" customHeight="1" outlineLevel="1" x14ac:dyDescent="0.2">
      <c r="A2682" s="473">
        <v>231</v>
      </c>
      <c r="B2682" s="470">
        <v>244</v>
      </c>
      <c r="C2682" s="470" t="s">
        <v>1050</v>
      </c>
      <c r="D2682" s="472" t="s">
        <v>1048</v>
      </c>
      <c r="E2682" s="467"/>
      <c r="F2682" s="559"/>
      <c r="G2682" s="467"/>
      <c r="H2682" s="755"/>
      <c r="I2682" s="467"/>
      <c r="J2682" s="467"/>
      <c r="K2682" s="467"/>
      <c r="L2682" s="467" t="s">
        <v>1049</v>
      </c>
      <c r="M2682" s="467" t="s">
        <v>863</v>
      </c>
      <c r="N2682" s="467"/>
      <c r="O2682" s="862">
        <v>152.68</v>
      </c>
    </row>
    <row r="2683" spans="1:15" ht="14.45" customHeight="1" outlineLevel="1" x14ac:dyDescent="0.2">
      <c r="A2683" s="473">
        <v>231</v>
      </c>
      <c r="B2683" s="470">
        <v>244</v>
      </c>
      <c r="C2683" s="470" t="s">
        <v>1052</v>
      </c>
      <c r="D2683" s="472" t="s">
        <v>1051</v>
      </c>
      <c r="E2683" s="467"/>
      <c r="F2683" s="559"/>
      <c r="G2683" s="467"/>
      <c r="H2683" s="755"/>
      <c r="I2683" s="467"/>
      <c r="J2683" s="467"/>
      <c r="K2683" s="467"/>
      <c r="L2683" s="467" t="s">
        <v>1049</v>
      </c>
      <c r="M2683" s="467" t="s">
        <v>863</v>
      </c>
      <c r="N2683" s="467"/>
      <c r="O2683" s="862">
        <v>152.68</v>
      </c>
    </row>
    <row r="2684" spans="1:15" ht="14.45" customHeight="1" outlineLevel="1" x14ac:dyDescent="0.2">
      <c r="A2684" s="473">
        <v>231</v>
      </c>
      <c r="B2684" s="470">
        <v>244</v>
      </c>
      <c r="C2684" s="470" t="s">
        <v>1054</v>
      </c>
      <c r="D2684" s="472" t="s">
        <v>1053</v>
      </c>
      <c r="E2684" s="467"/>
      <c r="F2684" s="559"/>
      <c r="G2684" s="467"/>
      <c r="H2684" s="755"/>
      <c r="I2684" s="467"/>
      <c r="J2684" s="467"/>
      <c r="K2684" s="467"/>
      <c r="L2684" s="467" t="s">
        <v>1049</v>
      </c>
      <c r="M2684" s="467" t="s">
        <v>863</v>
      </c>
      <c r="N2684" s="467"/>
      <c r="O2684" s="862">
        <v>243.3</v>
      </c>
    </row>
    <row r="2685" spans="1:15" ht="14.45" customHeight="1" outlineLevel="1" x14ac:dyDescent="0.2">
      <c r="A2685" s="473">
        <v>231</v>
      </c>
      <c r="B2685" s="470">
        <v>244</v>
      </c>
      <c r="C2685" s="470" t="s">
        <v>1056</v>
      </c>
      <c r="D2685" s="472" t="s">
        <v>1055</v>
      </c>
      <c r="E2685" s="467"/>
      <c r="F2685" s="559"/>
      <c r="G2685" s="467"/>
      <c r="H2685" s="755"/>
      <c r="I2685" s="467"/>
      <c r="J2685" s="467"/>
      <c r="K2685" s="467"/>
      <c r="L2685" s="467" t="s">
        <v>1049</v>
      </c>
      <c r="M2685" s="467" t="s">
        <v>863</v>
      </c>
      <c r="N2685" s="467"/>
      <c r="O2685" s="862">
        <v>243.3</v>
      </c>
    </row>
    <row r="2686" spans="1:15" ht="14.45" customHeight="1" outlineLevel="1" x14ac:dyDescent="0.2">
      <c r="A2686" s="473">
        <v>231</v>
      </c>
      <c r="B2686" s="470">
        <v>244</v>
      </c>
      <c r="C2686" s="470" t="s">
        <v>1058</v>
      </c>
      <c r="D2686" s="472" t="s">
        <v>1057</v>
      </c>
      <c r="E2686" s="467"/>
      <c r="F2686" s="559"/>
      <c r="G2686" s="467"/>
      <c r="H2686" s="755"/>
      <c r="I2686" s="467"/>
      <c r="J2686" s="467"/>
      <c r="K2686" s="467"/>
      <c r="L2686" s="467" t="s">
        <v>1046</v>
      </c>
      <c r="M2686" s="467" t="s">
        <v>863</v>
      </c>
      <c r="N2686" s="467"/>
      <c r="O2686" s="862">
        <v>243.3</v>
      </c>
    </row>
    <row r="2687" spans="1:15" ht="14.45" customHeight="1" outlineLevel="1" x14ac:dyDescent="0.2">
      <c r="A2687" s="473">
        <v>231</v>
      </c>
      <c r="B2687" s="470">
        <v>244</v>
      </c>
      <c r="C2687" s="470" t="s">
        <v>1060</v>
      </c>
      <c r="D2687" s="472" t="s">
        <v>1059</v>
      </c>
      <c r="E2687" s="467"/>
      <c r="F2687" s="559"/>
      <c r="G2687" s="467"/>
      <c r="H2687" s="755"/>
      <c r="I2687" s="467"/>
      <c r="J2687" s="467"/>
      <c r="K2687" s="467"/>
      <c r="L2687" s="467" t="s">
        <v>1049</v>
      </c>
      <c r="M2687" s="467" t="s">
        <v>863</v>
      </c>
      <c r="N2687" s="467"/>
      <c r="O2687" s="862">
        <v>243.3</v>
      </c>
    </row>
    <row r="2688" spans="1:15" ht="14.45" customHeight="1" outlineLevel="1" x14ac:dyDescent="0.2">
      <c r="A2688" s="473">
        <v>231</v>
      </c>
      <c r="B2688" s="470">
        <v>244</v>
      </c>
      <c r="C2688" s="470" t="s">
        <v>1062</v>
      </c>
      <c r="D2688" s="472" t="s">
        <v>1061</v>
      </c>
      <c r="E2688" s="467"/>
      <c r="F2688" s="559"/>
      <c r="G2688" s="467"/>
      <c r="H2688" s="755"/>
      <c r="I2688" s="467"/>
      <c r="J2688" s="467"/>
      <c r="K2688" s="467"/>
      <c r="L2688" s="467" t="s">
        <v>1049</v>
      </c>
      <c r="M2688" s="467" t="s">
        <v>863</v>
      </c>
      <c r="N2688" s="467"/>
      <c r="O2688" s="862">
        <v>299.3614</v>
      </c>
    </row>
    <row r="2689" spans="1:15" ht="14.45" customHeight="1" outlineLevel="1" x14ac:dyDescent="0.2">
      <c r="A2689" s="473">
        <v>231</v>
      </c>
      <c r="B2689" s="470">
        <v>244</v>
      </c>
      <c r="C2689" s="470" t="s">
        <v>1064</v>
      </c>
      <c r="D2689" s="472" t="s">
        <v>1063</v>
      </c>
      <c r="E2689" s="467"/>
      <c r="F2689" s="559"/>
      <c r="G2689" s="467"/>
      <c r="H2689" s="755"/>
      <c r="I2689" s="467"/>
      <c r="J2689" s="467"/>
      <c r="K2689" s="467"/>
      <c r="L2689" s="467" t="s">
        <v>1049</v>
      </c>
      <c r="M2689" s="467" t="s">
        <v>863</v>
      </c>
      <c r="N2689" s="467"/>
      <c r="O2689" s="862">
        <v>299.3614</v>
      </c>
    </row>
    <row r="2690" spans="1:15" ht="14.45" customHeight="1" outlineLevel="1" x14ac:dyDescent="0.2">
      <c r="A2690" s="473">
        <v>231</v>
      </c>
      <c r="B2690" s="470">
        <v>244</v>
      </c>
      <c r="C2690" s="885" t="s">
        <v>3559</v>
      </c>
      <c r="D2690" s="479" t="s">
        <v>3496</v>
      </c>
      <c r="E2690" s="480"/>
      <c r="F2690" s="558"/>
      <c r="G2690" s="480"/>
      <c r="H2690" s="758"/>
      <c r="I2690" s="480"/>
      <c r="J2690" s="480"/>
      <c r="K2690" s="480"/>
      <c r="L2690" s="480"/>
      <c r="M2690" s="467" t="s">
        <v>863</v>
      </c>
      <c r="N2690" s="480"/>
      <c r="O2690" s="862">
        <v>299.36</v>
      </c>
    </row>
    <row r="2691" spans="1:15" ht="14.45" customHeight="1" outlineLevel="1" x14ac:dyDescent="0.2">
      <c r="A2691" s="473">
        <v>231</v>
      </c>
      <c r="B2691" s="470">
        <v>244</v>
      </c>
      <c r="C2691" s="885" t="s">
        <v>3560</v>
      </c>
      <c r="D2691" s="479" t="s">
        <v>3497</v>
      </c>
      <c r="E2691" s="480"/>
      <c r="F2691" s="558"/>
      <c r="G2691" s="480"/>
      <c r="H2691" s="758"/>
      <c r="I2691" s="480"/>
      <c r="J2691" s="480"/>
      <c r="K2691" s="480"/>
      <c r="L2691" s="480"/>
      <c r="M2691" s="467" t="s">
        <v>863</v>
      </c>
      <c r="N2691" s="480"/>
      <c r="O2691" s="862">
        <v>299.36</v>
      </c>
    </row>
    <row r="2692" spans="1:15" ht="14.45" customHeight="1" outlineLevel="1" x14ac:dyDescent="0.2">
      <c r="A2692" s="473">
        <v>231</v>
      </c>
      <c r="B2692" s="470">
        <v>244</v>
      </c>
      <c r="C2692" s="1223" t="s">
        <v>3561</v>
      </c>
      <c r="D2692" s="479" t="s">
        <v>3499</v>
      </c>
      <c r="E2692" s="480"/>
      <c r="F2692" s="558"/>
      <c r="G2692" s="480"/>
      <c r="H2692" s="758"/>
      <c r="I2692" s="480"/>
      <c r="J2692" s="480"/>
      <c r="K2692" s="480"/>
      <c r="L2692" s="480"/>
      <c r="M2692" s="467" t="s">
        <v>863</v>
      </c>
      <c r="N2692" s="480"/>
      <c r="O2692" s="494">
        <v>131.05000000000001</v>
      </c>
    </row>
    <row r="2693" spans="1:15" ht="14.45" customHeight="1" outlineLevel="1" x14ac:dyDescent="0.2">
      <c r="A2693" s="473">
        <v>231</v>
      </c>
      <c r="B2693" s="470">
        <v>244</v>
      </c>
      <c r="C2693" s="1223" t="s">
        <v>3562</v>
      </c>
      <c r="D2693" s="479" t="s">
        <v>3498</v>
      </c>
      <c r="E2693" s="480"/>
      <c r="F2693" s="558"/>
      <c r="G2693" s="480"/>
      <c r="H2693" s="758"/>
      <c r="I2693" s="480"/>
      <c r="J2693" s="480"/>
      <c r="K2693" s="480"/>
      <c r="L2693" s="480"/>
      <c r="M2693" s="467" t="s">
        <v>863</v>
      </c>
      <c r="N2693" s="480"/>
      <c r="O2693" s="494">
        <v>137.03</v>
      </c>
    </row>
    <row r="2694" spans="1:15" ht="14.45" customHeight="1" outlineLevel="1" x14ac:dyDescent="0.2">
      <c r="A2694" s="481" t="s">
        <v>642</v>
      </c>
      <c r="B2694" s="478"/>
      <c r="C2694" s="498" t="s">
        <v>1066</v>
      </c>
      <c r="D2694" s="496" t="s">
        <v>1065</v>
      </c>
      <c r="E2694" s="497"/>
      <c r="F2694" s="561"/>
      <c r="G2694" s="497"/>
      <c r="H2694" s="761"/>
      <c r="I2694" s="497"/>
      <c r="J2694" s="497"/>
      <c r="K2694" s="497"/>
      <c r="L2694" s="497" t="s">
        <v>1035</v>
      </c>
      <c r="M2694" s="497" t="s">
        <v>1039</v>
      </c>
      <c r="N2694" s="497"/>
      <c r="O2694" s="494"/>
    </row>
    <row r="2695" spans="1:15" ht="14.45" customHeight="1" outlineLevel="1" x14ac:dyDescent="0.2">
      <c r="A2695" s="473">
        <v>231</v>
      </c>
      <c r="B2695" s="470">
        <v>244</v>
      </c>
      <c r="C2695" s="470" t="s">
        <v>1069</v>
      </c>
      <c r="D2695" s="472" t="s">
        <v>1067</v>
      </c>
      <c r="E2695" s="467"/>
      <c r="F2695" s="559"/>
      <c r="G2695" s="467"/>
      <c r="H2695" s="755"/>
      <c r="I2695" s="467"/>
      <c r="J2695" s="467"/>
      <c r="K2695" s="467"/>
      <c r="L2695" s="467" t="s">
        <v>1068</v>
      </c>
      <c r="M2695" s="467" t="s">
        <v>863</v>
      </c>
      <c r="N2695" s="467"/>
      <c r="O2695" s="862">
        <v>137.03</v>
      </c>
    </row>
    <row r="2696" spans="1:15" ht="14.45" customHeight="1" outlineLevel="1" x14ac:dyDescent="0.2">
      <c r="A2696" s="473">
        <v>231</v>
      </c>
      <c r="B2696" s="470">
        <v>244</v>
      </c>
      <c r="C2696" s="470" t="s">
        <v>1072</v>
      </c>
      <c r="D2696" s="472" t="s">
        <v>1070</v>
      </c>
      <c r="E2696" s="467"/>
      <c r="F2696" s="559"/>
      <c r="G2696" s="467"/>
      <c r="H2696" s="755"/>
      <c r="I2696" s="467"/>
      <c r="J2696" s="467"/>
      <c r="K2696" s="467"/>
      <c r="L2696" s="467" t="s">
        <v>1071</v>
      </c>
      <c r="M2696" s="467" t="s">
        <v>863</v>
      </c>
      <c r="N2696" s="467"/>
      <c r="O2696" s="862">
        <v>142.94999999999999</v>
      </c>
    </row>
    <row r="2697" spans="1:15" ht="14.45" customHeight="1" outlineLevel="1" x14ac:dyDescent="0.2">
      <c r="A2697" s="473">
        <v>231</v>
      </c>
      <c r="B2697" s="470">
        <v>244</v>
      </c>
      <c r="C2697" s="470" t="s">
        <v>1074</v>
      </c>
      <c r="D2697" s="472" t="s">
        <v>1073</v>
      </c>
      <c r="E2697" s="467"/>
      <c r="F2697" s="559"/>
      <c r="G2697" s="467"/>
      <c r="H2697" s="755"/>
      <c r="I2697" s="467"/>
      <c r="J2697" s="467"/>
      <c r="K2697" s="467"/>
      <c r="L2697" s="467" t="s">
        <v>1068</v>
      </c>
      <c r="M2697" s="467" t="s">
        <v>863</v>
      </c>
      <c r="N2697" s="467"/>
      <c r="O2697" s="862">
        <v>137.03</v>
      </c>
    </row>
    <row r="2698" spans="1:15" ht="14.45" customHeight="1" outlineLevel="1" x14ac:dyDescent="0.2">
      <c r="A2698" s="473">
        <v>231</v>
      </c>
      <c r="B2698" s="470">
        <v>244</v>
      </c>
      <c r="C2698" s="470" t="s">
        <v>1076</v>
      </c>
      <c r="D2698" s="472" t="s">
        <v>1075</v>
      </c>
      <c r="E2698" s="467"/>
      <c r="F2698" s="559"/>
      <c r="G2698" s="467"/>
      <c r="H2698" s="755"/>
      <c r="I2698" s="467"/>
      <c r="J2698" s="467"/>
      <c r="K2698" s="467"/>
      <c r="L2698" s="467" t="s">
        <v>1071</v>
      </c>
      <c r="M2698" s="467" t="s">
        <v>863</v>
      </c>
      <c r="N2698" s="467"/>
      <c r="O2698" s="862">
        <v>137.03</v>
      </c>
    </row>
    <row r="2699" spans="1:15" ht="14.45" customHeight="1" outlineLevel="1" x14ac:dyDescent="0.2">
      <c r="A2699" s="473">
        <v>231</v>
      </c>
      <c r="B2699" s="470">
        <v>244</v>
      </c>
      <c r="C2699" s="470" t="s">
        <v>1078</v>
      </c>
      <c r="D2699" s="472" t="s">
        <v>1077</v>
      </c>
      <c r="E2699" s="467"/>
      <c r="F2699" s="559"/>
      <c r="G2699" s="467"/>
      <c r="H2699" s="755"/>
      <c r="I2699" s="467"/>
      <c r="J2699" s="467"/>
      <c r="K2699" s="467"/>
      <c r="L2699" s="467" t="s">
        <v>1068</v>
      </c>
      <c r="M2699" s="467" t="s">
        <v>863</v>
      </c>
      <c r="N2699" s="467"/>
      <c r="O2699" s="862">
        <v>137.03</v>
      </c>
    </row>
    <row r="2700" spans="1:15" ht="14.45" customHeight="1" outlineLevel="1" x14ac:dyDescent="0.2">
      <c r="A2700" s="473">
        <v>231</v>
      </c>
      <c r="B2700" s="470">
        <v>244</v>
      </c>
      <c r="C2700" s="470" t="s">
        <v>1080</v>
      </c>
      <c r="D2700" s="472" t="s">
        <v>1079</v>
      </c>
      <c r="E2700" s="467"/>
      <c r="F2700" s="559"/>
      <c r="G2700" s="467"/>
      <c r="H2700" s="755"/>
      <c r="I2700" s="467"/>
      <c r="J2700" s="467"/>
      <c r="K2700" s="467"/>
      <c r="L2700" s="467" t="s">
        <v>1071</v>
      </c>
      <c r="M2700" s="467" t="s">
        <v>863</v>
      </c>
      <c r="N2700" s="467"/>
      <c r="O2700" s="862">
        <v>137.03</v>
      </c>
    </row>
    <row r="2701" spans="1:15" ht="14.45" customHeight="1" outlineLevel="1" x14ac:dyDescent="0.2">
      <c r="A2701" s="473">
        <v>231</v>
      </c>
      <c r="B2701" s="470">
        <v>244</v>
      </c>
      <c r="C2701" s="470" t="s">
        <v>1082</v>
      </c>
      <c r="D2701" s="472" t="s">
        <v>1081</v>
      </c>
      <c r="E2701" s="467"/>
      <c r="F2701" s="559"/>
      <c r="G2701" s="467"/>
      <c r="H2701" s="755"/>
      <c r="I2701" s="467"/>
      <c r="J2701" s="467"/>
      <c r="K2701" s="467"/>
      <c r="L2701" s="467" t="s">
        <v>1071</v>
      </c>
      <c r="M2701" s="467" t="s">
        <v>863</v>
      </c>
      <c r="N2701" s="467"/>
      <c r="O2701" s="862">
        <v>137.03</v>
      </c>
    </row>
    <row r="2702" spans="1:15" ht="14.45" customHeight="1" outlineLevel="1" x14ac:dyDescent="0.2">
      <c r="A2702" s="473">
        <v>231</v>
      </c>
      <c r="B2702" s="470">
        <v>244</v>
      </c>
      <c r="C2702" s="470" t="s">
        <v>1084</v>
      </c>
      <c r="D2702" s="472" t="s">
        <v>1083</v>
      </c>
      <c r="E2702" s="467"/>
      <c r="F2702" s="559"/>
      <c r="G2702" s="467"/>
      <c r="H2702" s="755"/>
      <c r="I2702" s="467"/>
      <c r="J2702" s="467"/>
      <c r="K2702" s="467"/>
      <c r="L2702" s="467" t="s">
        <v>1071</v>
      </c>
      <c r="M2702" s="467" t="s">
        <v>863</v>
      </c>
      <c r="N2702" s="467"/>
      <c r="O2702" s="862">
        <v>137.03</v>
      </c>
    </row>
    <row r="2703" spans="1:15" ht="14.45" customHeight="1" outlineLevel="1" x14ac:dyDescent="0.2">
      <c r="A2703" s="473">
        <v>231</v>
      </c>
      <c r="B2703" s="470">
        <v>244</v>
      </c>
      <c r="C2703" s="470" t="s">
        <v>1086</v>
      </c>
      <c r="D2703" s="472" t="s">
        <v>1085</v>
      </c>
      <c r="E2703" s="467"/>
      <c r="F2703" s="559"/>
      <c r="G2703" s="467"/>
      <c r="H2703" s="755"/>
      <c r="I2703" s="467"/>
      <c r="J2703" s="467"/>
      <c r="K2703" s="467"/>
      <c r="L2703" s="467" t="s">
        <v>1071</v>
      </c>
      <c r="M2703" s="467" t="s">
        <v>863</v>
      </c>
      <c r="N2703" s="467"/>
      <c r="O2703" s="862">
        <v>142.94999999999999</v>
      </c>
    </row>
    <row r="2704" spans="1:15" ht="14.45" customHeight="1" outlineLevel="1" x14ac:dyDescent="0.2">
      <c r="A2704" s="473">
        <v>231</v>
      </c>
      <c r="B2704" s="470">
        <v>244</v>
      </c>
      <c r="C2704" s="470" t="s">
        <v>1088</v>
      </c>
      <c r="D2704" s="472" t="s">
        <v>1087</v>
      </c>
      <c r="E2704" s="467"/>
      <c r="F2704" s="559"/>
      <c r="G2704" s="467"/>
      <c r="H2704" s="755"/>
      <c r="I2704" s="467"/>
      <c r="J2704" s="467"/>
      <c r="K2704" s="467"/>
      <c r="L2704" s="467" t="s">
        <v>1071</v>
      </c>
      <c r="M2704" s="467" t="s">
        <v>863</v>
      </c>
      <c r="N2704" s="467"/>
      <c r="O2704" s="862">
        <v>137.03</v>
      </c>
    </row>
    <row r="2705" spans="1:15" ht="14.45" customHeight="1" outlineLevel="1" x14ac:dyDescent="0.2">
      <c r="A2705" s="473">
        <v>231</v>
      </c>
      <c r="B2705" s="470">
        <v>244</v>
      </c>
      <c r="C2705" s="470" t="s">
        <v>1090</v>
      </c>
      <c r="D2705" s="472" t="s">
        <v>1089</v>
      </c>
      <c r="E2705" s="467"/>
      <c r="F2705" s="559"/>
      <c r="G2705" s="467"/>
      <c r="H2705" s="755"/>
      <c r="I2705" s="467"/>
      <c r="J2705" s="467"/>
      <c r="K2705" s="467"/>
      <c r="L2705" s="467" t="s">
        <v>1071</v>
      </c>
      <c r="M2705" s="467" t="s">
        <v>863</v>
      </c>
      <c r="N2705" s="467"/>
      <c r="O2705" s="862">
        <v>137.03</v>
      </c>
    </row>
    <row r="2706" spans="1:15" ht="14.45" customHeight="1" outlineLevel="1" x14ac:dyDescent="0.2">
      <c r="A2706" s="473">
        <v>231</v>
      </c>
      <c r="B2706" s="470">
        <v>244</v>
      </c>
      <c r="C2706" s="470" t="s">
        <v>1092</v>
      </c>
      <c r="D2706" s="472" t="s">
        <v>1091</v>
      </c>
      <c r="E2706" s="467"/>
      <c r="F2706" s="559"/>
      <c r="G2706" s="467"/>
      <c r="H2706" s="755"/>
      <c r="I2706" s="467"/>
      <c r="J2706" s="467"/>
      <c r="K2706" s="467"/>
      <c r="L2706" s="467" t="s">
        <v>1071</v>
      </c>
      <c r="M2706" s="467" t="s">
        <v>863</v>
      </c>
      <c r="N2706" s="467"/>
      <c r="O2706" s="862">
        <v>299.32</v>
      </c>
    </row>
    <row r="2707" spans="1:15" ht="14.45" customHeight="1" outlineLevel="1" x14ac:dyDescent="0.2">
      <c r="A2707" s="473">
        <v>231</v>
      </c>
      <c r="B2707" s="470">
        <v>244</v>
      </c>
      <c r="C2707" s="470" t="s">
        <v>1095</v>
      </c>
      <c r="D2707" s="472" t="s">
        <v>1093</v>
      </c>
      <c r="E2707" s="467"/>
      <c r="F2707" s="559"/>
      <c r="G2707" s="467"/>
      <c r="H2707" s="755"/>
      <c r="I2707" s="467"/>
      <c r="J2707" s="467"/>
      <c r="K2707" s="467"/>
      <c r="L2707" s="467" t="s">
        <v>1094</v>
      </c>
      <c r="M2707" s="467" t="s">
        <v>863</v>
      </c>
      <c r="N2707" s="467"/>
      <c r="O2707" s="862">
        <v>137.03</v>
      </c>
    </row>
    <row r="2708" spans="1:15" ht="14.45" customHeight="1" outlineLevel="1" x14ac:dyDescent="0.2">
      <c r="A2708" s="473">
        <v>231</v>
      </c>
      <c r="B2708" s="470">
        <v>244</v>
      </c>
      <c r="C2708" s="470" t="s">
        <v>1097</v>
      </c>
      <c r="D2708" s="472" t="s">
        <v>1096</v>
      </c>
      <c r="E2708" s="467"/>
      <c r="F2708" s="559"/>
      <c r="G2708" s="467"/>
      <c r="H2708" s="755"/>
      <c r="I2708" s="467"/>
      <c r="J2708" s="467"/>
      <c r="K2708" s="467"/>
      <c r="L2708" s="467" t="s">
        <v>1094</v>
      </c>
      <c r="M2708" s="467" t="s">
        <v>863</v>
      </c>
      <c r="N2708" s="467"/>
      <c r="O2708" s="862">
        <v>137.03</v>
      </c>
    </row>
    <row r="2709" spans="1:15" ht="14.45" customHeight="1" outlineLevel="1" x14ac:dyDescent="0.2">
      <c r="A2709" s="473">
        <v>231</v>
      </c>
      <c r="B2709" s="470">
        <v>244</v>
      </c>
      <c r="C2709" s="470" t="s">
        <v>1099</v>
      </c>
      <c r="D2709" s="472" t="s">
        <v>1098</v>
      </c>
      <c r="E2709" s="467"/>
      <c r="F2709" s="559"/>
      <c r="G2709" s="467"/>
      <c r="H2709" s="755"/>
      <c r="I2709" s="467"/>
      <c r="J2709" s="467"/>
      <c r="K2709" s="467"/>
      <c r="L2709" s="467" t="s">
        <v>1068</v>
      </c>
      <c r="M2709" s="467" t="s">
        <v>863</v>
      </c>
      <c r="N2709" s="467"/>
      <c r="O2709" s="862">
        <v>209.22</v>
      </c>
    </row>
    <row r="2710" spans="1:15" ht="14.45" customHeight="1" outlineLevel="1" x14ac:dyDescent="0.2">
      <c r="A2710" s="473">
        <v>231</v>
      </c>
      <c r="B2710" s="470">
        <v>244</v>
      </c>
      <c r="C2710" s="470" t="s">
        <v>1101</v>
      </c>
      <c r="D2710" s="472" t="s">
        <v>1100</v>
      </c>
      <c r="E2710" s="467"/>
      <c r="F2710" s="559"/>
      <c r="G2710" s="467"/>
      <c r="H2710" s="755"/>
      <c r="I2710" s="467"/>
      <c r="J2710" s="467"/>
      <c r="K2710" s="467"/>
      <c r="L2710" s="467" t="s">
        <v>1068</v>
      </c>
      <c r="M2710" s="467" t="s">
        <v>863</v>
      </c>
      <c r="N2710" s="467"/>
      <c r="O2710" s="862">
        <v>243.3</v>
      </c>
    </row>
    <row r="2711" spans="1:15" ht="14.45" customHeight="1" outlineLevel="1" x14ac:dyDescent="0.2">
      <c r="A2711" s="473">
        <v>231</v>
      </c>
      <c r="B2711" s="470">
        <v>244</v>
      </c>
      <c r="C2711" s="470" t="s">
        <v>1103</v>
      </c>
      <c r="D2711" s="472" t="s">
        <v>1102</v>
      </c>
      <c r="E2711" s="467"/>
      <c r="F2711" s="559"/>
      <c r="G2711" s="467"/>
      <c r="H2711" s="755"/>
      <c r="I2711" s="467"/>
      <c r="J2711" s="467"/>
      <c r="K2711" s="467"/>
      <c r="L2711" s="467" t="s">
        <v>1068</v>
      </c>
      <c r="M2711" s="467" t="s">
        <v>863</v>
      </c>
      <c r="N2711" s="467"/>
      <c r="O2711" s="862">
        <v>243.3</v>
      </c>
    </row>
    <row r="2712" spans="1:15" ht="14.45" customHeight="1" outlineLevel="1" x14ac:dyDescent="0.2">
      <c r="A2712" s="473">
        <v>231</v>
      </c>
      <c r="B2712" s="470">
        <v>244</v>
      </c>
      <c r="C2712" s="470" t="s">
        <v>1105</v>
      </c>
      <c r="D2712" s="472" t="s">
        <v>1104</v>
      </c>
      <c r="E2712" s="467"/>
      <c r="F2712" s="559"/>
      <c r="G2712" s="467"/>
      <c r="H2712" s="755"/>
      <c r="I2712" s="467"/>
      <c r="J2712" s="467"/>
      <c r="K2712" s="467"/>
      <c r="L2712" s="467" t="s">
        <v>1071</v>
      </c>
      <c r="M2712" s="467" t="s">
        <v>863</v>
      </c>
      <c r="N2712" s="467"/>
      <c r="O2712" s="862">
        <v>243.3</v>
      </c>
    </row>
    <row r="2713" spans="1:15" ht="14.45" customHeight="1" outlineLevel="1" x14ac:dyDescent="0.2">
      <c r="A2713" s="473">
        <v>231</v>
      </c>
      <c r="B2713" s="470">
        <v>244</v>
      </c>
      <c r="C2713" s="470" t="s">
        <v>1107</v>
      </c>
      <c r="D2713" s="472" t="s">
        <v>1106</v>
      </c>
      <c r="E2713" s="467"/>
      <c r="F2713" s="559"/>
      <c r="G2713" s="467"/>
      <c r="H2713" s="755"/>
      <c r="I2713" s="467"/>
      <c r="J2713" s="467"/>
      <c r="K2713" s="467"/>
      <c r="L2713" s="467" t="s">
        <v>1068</v>
      </c>
      <c r="M2713" s="467" t="s">
        <v>863</v>
      </c>
      <c r="N2713" s="467"/>
      <c r="O2713" s="862">
        <v>243.3</v>
      </c>
    </row>
    <row r="2714" spans="1:15" ht="14.45" customHeight="1" outlineLevel="1" x14ac:dyDescent="0.2">
      <c r="A2714" s="473">
        <v>231</v>
      </c>
      <c r="B2714" s="470">
        <v>244</v>
      </c>
      <c r="C2714" s="470" t="s">
        <v>1109</v>
      </c>
      <c r="D2714" s="472" t="s">
        <v>1108</v>
      </c>
      <c r="E2714" s="467"/>
      <c r="F2714" s="559"/>
      <c r="G2714" s="467"/>
      <c r="H2714" s="755"/>
      <c r="I2714" s="467"/>
      <c r="J2714" s="467"/>
      <c r="K2714" s="467"/>
      <c r="L2714" s="467" t="s">
        <v>1071</v>
      </c>
      <c r="M2714" s="467" t="s">
        <v>863</v>
      </c>
      <c r="N2714" s="467"/>
      <c r="O2714" s="862">
        <v>243.3</v>
      </c>
    </row>
    <row r="2715" spans="1:15" ht="14.45" customHeight="1" outlineLevel="1" x14ac:dyDescent="0.2">
      <c r="A2715" s="473">
        <v>231</v>
      </c>
      <c r="B2715" s="470">
        <v>244</v>
      </c>
      <c r="C2715" s="470" t="s">
        <v>1111</v>
      </c>
      <c r="D2715" s="472" t="s">
        <v>1110</v>
      </c>
      <c r="E2715" s="467"/>
      <c r="F2715" s="559"/>
      <c r="G2715" s="467"/>
      <c r="H2715" s="755"/>
      <c r="I2715" s="467"/>
      <c r="J2715" s="467"/>
      <c r="K2715" s="467"/>
      <c r="L2715" s="467" t="s">
        <v>1071</v>
      </c>
      <c r="M2715" s="467" t="s">
        <v>863</v>
      </c>
      <c r="N2715" s="467"/>
      <c r="O2715" s="862">
        <v>243.3</v>
      </c>
    </row>
    <row r="2716" spans="1:15" ht="14.45" customHeight="1" outlineLevel="1" x14ac:dyDescent="0.2">
      <c r="A2716" s="473">
        <v>231</v>
      </c>
      <c r="B2716" s="470">
        <v>244</v>
      </c>
      <c r="C2716" s="470" t="s">
        <v>1113</v>
      </c>
      <c r="D2716" s="472" t="s">
        <v>1112</v>
      </c>
      <c r="E2716" s="467"/>
      <c r="F2716" s="559"/>
      <c r="G2716" s="467"/>
      <c r="H2716" s="755"/>
      <c r="I2716" s="467"/>
      <c r="J2716" s="467"/>
      <c r="K2716" s="467"/>
      <c r="L2716" s="467" t="s">
        <v>1071</v>
      </c>
      <c r="M2716" s="467" t="s">
        <v>863</v>
      </c>
      <c r="N2716" s="467"/>
      <c r="O2716" s="862">
        <v>243.3</v>
      </c>
    </row>
    <row r="2717" spans="1:15" ht="14.45" customHeight="1" outlineLevel="1" x14ac:dyDescent="0.2">
      <c r="A2717" s="473">
        <v>231</v>
      </c>
      <c r="B2717" s="470">
        <v>244</v>
      </c>
      <c r="C2717" s="470" t="s">
        <v>1115</v>
      </c>
      <c r="D2717" s="472" t="s">
        <v>1114</v>
      </c>
      <c r="E2717" s="467"/>
      <c r="F2717" s="559"/>
      <c r="G2717" s="467"/>
      <c r="H2717" s="755"/>
      <c r="I2717" s="467"/>
      <c r="J2717" s="467"/>
      <c r="K2717" s="467"/>
      <c r="L2717" s="467" t="s">
        <v>1071</v>
      </c>
      <c r="M2717" s="467" t="s">
        <v>863</v>
      </c>
      <c r="N2717" s="467"/>
      <c r="O2717" s="862">
        <v>243.3</v>
      </c>
    </row>
    <row r="2718" spans="1:15" ht="14.45" customHeight="1" outlineLevel="1" x14ac:dyDescent="0.2">
      <c r="A2718" s="473">
        <v>231</v>
      </c>
      <c r="B2718" s="470">
        <v>244</v>
      </c>
      <c r="C2718" s="470" t="s">
        <v>1117</v>
      </c>
      <c r="D2718" s="472" t="s">
        <v>1116</v>
      </c>
      <c r="E2718" s="467"/>
      <c r="F2718" s="559"/>
      <c r="G2718" s="467"/>
      <c r="H2718" s="755"/>
      <c r="I2718" s="467"/>
      <c r="J2718" s="467"/>
      <c r="K2718" s="467"/>
      <c r="L2718" s="467" t="s">
        <v>1071</v>
      </c>
      <c r="M2718" s="467" t="s">
        <v>863</v>
      </c>
      <c r="N2718" s="467"/>
      <c r="O2718" s="862">
        <v>254.11</v>
      </c>
    </row>
    <row r="2719" spans="1:15" ht="14.45" customHeight="1" outlineLevel="1" x14ac:dyDescent="0.2">
      <c r="A2719" s="473">
        <v>231</v>
      </c>
      <c r="B2719" s="470">
        <v>244</v>
      </c>
      <c r="C2719" s="470" t="s">
        <v>1119</v>
      </c>
      <c r="D2719" s="472" t="s">
        <v>1118</v>
      </c>
      <c r="E2719" s="467"/>
      <c r="F2719" s="559"/>
      <c r="G2719" s="467"/>
      <c r="H2719" s="755"/>
      <c r="I2719" s="467"/>
      <c r="J2719" s="467"/>
      <c r="K2719" s="467"/>
      <c r="L2719" s="467" t="s">
        <v>1071</v>
      </c>
      <c r="M2719" s="467" t="s">
        <v>863</v>
      </c>
      <c r="N2719" s="467"/>
      <c r="O2719" s="862">
        <v>243.3</v>
      </c>
    </row>
    <row r="2720" spans="1:15" ht="14.45" customHeight="1" outlineLevel="1" x14ac:dyDescent="0.2">
      <c r="A2720" s="473">
        <v>231</v>
      </c>
      <c r="B2720" s="470">
        <v>244</v>
      </c>
      <c r="C2720" s="470" t="s">
        <v>1121</v>
      </c>
      <c r="D2720" s="472" t="s">
        <v>1120</v>
      </c>
      <c r="E2720" s="467"/>
      <c r="F2720" s="559"/>
      <c r="G2720" s="467"/>
      <c r="H2720" s="755"/>
      <c r="I2720" s="467"/>
      <c r="J2720" s="467"/>
      <c r="K2720" s="467"/>
      <c r="L2720" s="467" t="s">
        <v>1071</v>
      </c>
      <c r="M2720" s="467" t="s">
        <v>863</v>
      </c>
      <c r="N2720" s="467"/>
      <c r="O2720" s="862">
        <v>243.3</v>
      </c>
    </row>
    <row r="2721" spans="1:15" ht="14.45" customHeight="1" outlineLevel="1" x14ac:dyDescent="0.2">
      <c r="A2721" s="473">
        <v>231</v>
      </c>
      <c r="B2721" s="470">
        <v>244</v>
      </c>
      <c r="C2721" s="470" t="s">
        <v>1123</v>
      </c>
      <c r="D2721" s="472" t="s">
        <v>1122</v>
      </c>
      <c r="E2721" s="467"/>
      <c r="F2721" s="559"/>
      <c r="G2721" s="467"/>
      <c r="H2721" s="755"/>
      <c r="I2721" s="467"/>
      <c r="J2721" s="467"/>
      <c r="K2721" s="467"/>
      <c r="L2721" s="467" t="s">
        <v>1094</v>
      </c>
      <c r="M2721" s="467" t="s">
        <v>863</v>
      </c>
      <c r="N2721" s="467"/>
      <c r="O2721" s="862">
        <v>243.3</v>
      </c>
    </row>
    <row r="2722" spans="1:15" ht="14.45" customHeight="1" outlineLevel="1" x14ac:dyDescent="0.2">
      <c r="A2722" s="473">
        <v>231</v>
      </c>
      <c r="B2722" s="470">
        <v>244</v>
      </c>
      <c r="C2722" s="470" t="s">
        <v>1125</v>
      </c>
      <c r="D2722" s="472" t="s">
        <v>1124</v>
      </c>
      <c r="E2722" s="467"/>
      <c r="F2722" s="559"/>
      <c r="G2722" s="467"/>
      <c r="H2722" s="755"/>
      <c r="I2722" s="467"/>
      <c r="J2722" s="467"/>
      <c r="K2722" s="467"/>
      <c r="L2722" s="467" t="s">
        <v>1094</v>
      </c>
      <c r="M2722" s="467" t="s">
        <v>863</v>
      </c>
      <c r="N2722" s="467"/>
      <c r="O2722" s="862">
        <v>243.3</v>
      </c>
    </row>
    <row r="2723" spans="1:15" ht="14.45" customHeight="1" outlineLevel="1" x14ac:dyDescent="0.2">
      <c r="A2723" s="473">
        <v>231</v>
      </c>
      <c r="B2723" s="470">
        <v>244</v>
      </c>
      <c r="C2723" s="470" t="s">
        <v>2365</v>
      </c>
      <c r="D2723" s="479" t="s">
        <v>2366</v>
      </c>
      <c r="E2723" s="480"/>
      <c r="F2723" s="558"/>
      <c r="G2723" s="480"/>
      <c r="H2723" s="758"/>
      <c r="I2723" s="480"/>
      <c r="J2723" s="480"/>
      <c r="K2723" s="480"/>
      <c r="L2723" s="467" t="s">
        <v>1094</v>
      </c>
      <c r="M2723" s="467" t="s">
        <v>863</v>
      </c>
      <c r="N2723" s="480"/>
      <c r="O2723" s="862">
        <v>312.10000000000002</v>
      </c>
    </row>
    <row r="2724" spans="1:15" ht="14.45" customHeight="1" outlineLevel="1" x14ac:dyDescent="0.2">
      <c r="A2724" s="473">
        <v>231</v>
      </c>
      <c r="B2724" s="470">
        <v>244</v>
      </c>
      <c r="C2724" s="470" t="s">
        <v>3500</v>
      </c>
      <c r="D2724" s="479" t="s">
        <v>3503</v>
      </c>
      <c r="E2724" s="480"/>
      <c r="F2724" s="558"/>
      <c r="G2724" s="480"/>
      <c r="H2724" s="758"/>
      <c r="I2724" s="480"/>
      <c r="J2724" s="480"/>
      <c r="K2724" s="480"/>
      <c r="L2724" s="480"/>
      <c r="M2724" s="467" t="s">
        <v>863</v>
      </c>
      <c r="N2724" s="480"/>
      <c r="O2724" s="494">
        <v>137.03</v>
      </c>
    </row>
    <row r="2725" spans="1:15" ht="14.45" customHeight="1" outlineLevel="1" x14ac:dyDescent="0.2">
      <c r="A2725" s="473">
        <v>231</v>
      </c>
      <c r="B2725" s="470">
        <v>244</v>
      </c>
      <c r="C2725" s="470" t="s">
        <v>3501</v>
      </c>
      <c r="D2725" s="479" t="s">
        <v>3504</v>
      </c>
      <c r="E2725" s="480"/>
      <c r="F2725" s="558"/>
      <c r="G2725" s="480"/>
      <c r="H2725" s="758"/>
      <c r="I2725" s="480"/>
      <c r="J2725" s="480"/>
      <c r="K2725" s="480"/>
      <c r="L2725" s="480"/>
      <c r="M2725" s="467" t="s">
        <v>863</v>
      </c>
      <c r="N2725" s="480"/>
      <c r="O2725" s="494">
        <v>137.03</v>
      </c>
    </row>
    <row r="2726" spans="1:15" ht="14.45" customHeight="1" outlineLevel="1" x14ac:dyDescent="0.2">
      <c r="A2726" s="473">
        <v>231</v>
      </c>
      <c r="B2726" s="470">
        <v>244</v>
      </c>
      <c r="C2726" s="885" t="s">
        <v>3502</v>
      </c>
      <c r="D2726" s="479" t="s">
        <v>3505</v>
      </c>
      <c r="E2726" s="480"/>
      <c r="F2726" s="558"/>
      <c r="G2726" s="480"/>
      <c r="H2726" s="758"/>
      <c r="I2726" s="480"/>
      <c r="J2726" s="480"/>
      <c r="K2726" s="480"/>
      <c r="L2726" s="480"/>
      <c r="M2726" s="467" t="s">
        <v>863</v>
      </c>
      <c r="N2726" s="480"/>
      <c r="O2726" s="494">
        <v>137.03</v>
      </c>
    </row>
    <row r="2727" spans="1:15" ht="14.45" customHeight="1" outlineLevel="1" x14ac:dyDescent="0.2">
      <c r="A2727" s="473">
        <v>231</v>
      </c>
      <c r="B2727" s="470">
        <v>244</v>
      </c>
      <c r="C2727" s="885" t="s">
        <v>3563</v>
      </c>
      <c r="D2727" s="479" t="s">
        <v>3506</v>
      </c>
      <c r="E2727" s="480"/>
      <c r="F2727" s="558"/>
      <c r="G2727" s="480"/>
      <c r="H2727" s="758"/>
      <c r="I2727" s="480"/>
      <c r="J2727" s="480"/>
      <c r="K2727" s="480"/>
      <c r="L2727" s="480"/>
      <c r="M2727" s="467" t="s">
        <v>863</v>
      </c>
      <c r="N2727" s="480"/>
      <c r="O2727" s="494">
        <v>203.73</v>
      </c>
    </row>
    <row r="2728" spans="1:15" ht="14.45" customHeight="1" outlineLevel="1" x14ac:dyDescent="0.2">
      <c r="A2728" s="481" t="s">
        <v>642</v>
      </c>
      <c r="B2728" s="478"/>
      <c r="C2728" s="498" t="s">
        <v>1127</v>
      </c>
      <c r="D2728" s="496" t="s">
        <v>1126</v>
      </c>
      <c r="E2728" s="497"/>
      <c r="F2728" s="561"/>
      <c r="G2728" s="497"/>
      <c r="H2728" s="761"/>
      <c r="I2728" s="497"/>
      <c r="J2728" s="497"/>
      <c r="K2728" s="497"/>
      <c r="L2728" s="497" t="s">
        <v>1035</v>
      </c>
      <c r="M2728" s="497" t="s">
        <v>1039</v>
      </c>
      <c r="N2728" s="497"/>
      <c r="O2728" s="494"/>
    </row>
    <row r="2729" spans="1:15" ht="14.45" customHeight="1" outlineLevel="1" x14ac:dyDescent="0.2">
      <c r="A2729" s="473">
        <v>231</v>
      </c>
      <c r="B2729" s="470">
        <v>244</v>
      </c>
      <c r="C2729" s="470" t="s">
        <v>1130</v>
      </c>
      <c r="D2729" s="472" t="s">
        <v>1128</v>
      </c>
      <c r="E2729" s="467"/>
      <c r="F2729" s="559"/>
      <c r="G2729" s="467"/>
      <c r="H2729" s="755"/>
      <c r="I2729" s="467"/>
      <c r="J2729" s="467"/>
      <c r="K2729" s="467"/>
      <c r="L2729" s="467" t="s">
        <v>1129</v>
      </c>
      <c r="M2729" s="467" t="s">
        <v>863</v>
      </c>
      <c r="N2729" s="467"/>
      <c r="O2729" s="862">
        <v>142.94999999999999</v>
      </c>
    </row>
    <row r="2730" spans="1:15" ht="14.45" customHeight="1" outlineLevel="1" x14ac:dyDescent="0.2">
      <c r="A2730" s="473">
        <v>231</v>
      </c>
      <c r="B2730" s="470">
        <v>244</v>
      </c>
      <c r="C2730" s="470" t="s">
        <v>1133</v>
      </c>
      <c r="D2730" s="472" t="s">
        <v>1131</v>
      </c>
      <c r="E2730" s="467"/>
      <c r="F2730" s="559"/>
      <c r="G2730" s="467"/>
      <c r="H2730" s="755"/>
      <c r="I2730" s="467"/>
      <c r="J2730" s="467"/>
      <c r="K2730" s="467"/>
      <c r="L2730" s="467" t="s">
        <v>1132</v>
      </c>
      <c r="M2730" s="467" t="s">
        <v>863</v>
      </c>
      <c r="N2730" s="467"/>
      <c r="O2730" s="862">
        <v>142.94999999999999</v>
      </c>
    </row>
    <row r="2731" spans="1:15" ht="14.45" customHeight="1" outlineLevel="1" x14ac:dyDescent="0.2">
      <c r="A2731" s="473">
        <v>231</v>
      </c>
      <c r="B2731" s="470">
        <v>244</v>
      </c>
      <c r="C2731" s="470" t="s">
        <v>1135</v>
      </c>
      <c r="D2731" s="472" t="s">
        <v>1134</v>
      </c>
      <c r="E2731" s="467"/>
      <c r="F2731" s="559"/>
      <c r="G2731" s="467"/>
      <c r="H2731" s="755"/>
      <c r="I2731" s="467"/>
      <c r="J2731" s="467"/>
      <c r="K2731" s="467"/>
      <c r="L2731" s="467" t="s">
        <v>1132</v>
      </c>
      <c r="M2731" s="467" t="s">
        <v>863</v>
      </c>
      <c r="N2731" s="467"/>
      <c r="O2731" s="862">
        <v>142.94999999999999</v>
      </c>
    </row>
    <row r="2732" spans="1:15" ht="14.45" customHeight="1" outlineLevel="1" x14ac:dyDescent="0.2">
      <c r="A2732" s="473">
        <v>231</v>
      </c>
      <c r="B2732" s="470">
        <v>244</v>
      </c>
      <c r="C2732" s="470" t="s">
        <v>1137</v>
      </c>
      <c r="D2732" s="472" t="s">
        <v>1136</v>
      </c>
      <c r="E2732" s="467"/>
      <c r="F2732" s="559"/>
      <c r="G2732" s="467"/>
      <c r="H2732" s="755"/>
      <c r="I2732" s="467"/>
      <c r="J2732" s="467"/>
      <c r="K2732" s="467"/>
      <c r="L2732" s="467" t="s">
        <v>1132</v>
      </c>
      <c r="M2732" s="467" t="s">
        <v>863</v>
      </c>
      <c r="N2732" s="467"/>
      <c r="O2732" s="862">
        <v>142.94999999999999</v>
      </c>
    </row>
    <row r="2733" spans="1:15" ht="14.45" customHeight="1" outlineLevel="1" x14ac:dyDescent="0.2">
      <c r="A2733" s="473">
        <v>231</v>
      </c>
      <c r="B2733" s="470">
        <v>244</v>
      </c>
      <c r="C2733" s="470" t="s">
        <v>1140</v>
      </c>
      <c r="D2733" s="472" t="s">
        <v>1138</v>
      </c>
      <c r="E2733" s="467"/>
      <c r="F2733" s="559"/>
      <c r="G2733" s="467"/>
      <c r="H2733" s="755"/>
      <c r="I2733" s="467"/>
      <c r="J2733" s="467"/>
      <c r="K2733" s="467"/>
      <c r="L2733" s="467" t="s">
        <v>1139</v>
      </c>
      <c r="M2733" s="467" t="s">
        <v>863</v>
      </c>
      <c r="N2733" s="467"/>
      <c r="O2733" s="862">
        <v>142.94999999999999</v>
      </c>
    </row>
    <row r="2734" spans="1:15" ht="14.45" customHeight="1" outlineLevel="1" x14ac:dyDescent="0.2">
      <c r="A2734" s="473">
        <v>231</v>
      </c>
      <c r="B2734" s="470">
        <v>244</v>
      </c>
      <c r="C2734" s="470" t="s">
        <v>1142</v>
      </c>
      <c r="D2734" s="472" t="s">
        <v>1141</v>
      </c>
      <c r="E2734" s="467"/>
      <c r="F2734" s="559"/>
      <c r="G2734" s="467"/>
      <c r="H2734" s="755"/>
      <c r="I2734" s="467"/>
      <c r="J2734" s="467"/>
      <c r="K2734" s="467"/>
      <c r="L2734" s="467" t="s">
        <v>1132</v>
      </c>
      <c r="M2734" s="467" t="s">
        <v>863</v>
      </c>
      <c r="N2734" s="467"/>
      <c r="O2734" s="862">
        <v>161.19</v>
      </c>
    </row>
    <row r="2735" spans="1:15" ht="14.45" customHeight="1" outlineLevel="1" x14ac:dyDescent="0.2">
      <c r="A2735" s="473">
        <v>231</v>
      </c>
      <c r="B2735" s="470">
        <v>244</v>
      </c>
      <c r="C2735" s="470" t="s">
        <v>1144</v>
      </c>
      <c r="D2735" s="472" t="s">
        <v>1143</v>
      </c>
      <c r="E2735" s="467"/>
      <c r="F2735" s="559"/>
      <c r="G2735" s="467"/>
      <c r="H2735" s="755"/>
      <c r="I2735" s="467"/>
      <c r="J2735" s="467"/>
      <c r="K2735" s="467"/>
      <c r="L2735" s="467" t="s">
        <v>1094</v>
      </c>
      <c r="M2735" s="467" t="s">
        <v>863</v>
      </c>
      <c r="N2735" s="467"/>
      <c r="O2735" s="862">
        <v>167.12</v>
      </c>
    </row>
    <row r="2736" spans="1:15" ht="14.45" customHeight="1" outlineLevel="1" x14ac:dyDescent="0.2">
      <c r="A2736" s="473">
        <v>231</v>
      </c>
      <c r="B2736" s="470">
        <v>244</v>
      </c>
      <c r="C2736" s="470" t="s">
        <v>1146</v>
      </c>
      <c r="D2736" s="472" t="s">
        <v>1145</v>
      </c>
      <c r="E2736" s="467"/>
      <c r="F2736" s="559"/>
      <c r="G2736" s="467"/>
      <c r="H2736" s="755"/>
      <c r="I2736" s="467"/>
      <c r="J2736" s="467"/>
      <c r="K2736" s="467"/>
      <c r="L2736" s="467" t="s">
        <v>1132</v>
      </c>
      <c r="M2736" s="467" t="s">
        <v>863</v>
      </c>
      <c r="N2736" s="467"/>
      <c r="O2736" s="862">
        <v>142.94999999999999</v>
      </c>
    </row>
    <row r="2737" spans="1:15" ht="14.45" customHeight="1" outlineLevel="1" x14ac:dyDescent="0.2">
      <c r="A2737" s="473">
        <v>231</v>
      </c>
      <c r="B2737" s="470">
        <v>244</v>
      </c>
      <c r="C2737" s="470" t="s">
        <v>1148</v>
      </c>
      <c r="D2737" s="472" t="s">
        <v>1147</v>
      </c>
      <c r="E2737" s="467"/>
      <c r="F2737" s="559"/>
      <c r="G2737" s="467"/>
      <c r="H2737" s="755"/>
      <c r="I2737" s="467"/>
      <c r="J2737" s="467"/>
      <c r="K2737" s="467"/>
      <c r="L2737" s="467" t="s">
        <v>1132</v>
      </c>
      <c r="M2737" s="467" t="s">
        <v>863</v>
      </c>
      <c r="N2737" s="467"/>
      <c r="O2737" s="862">
        <v>142.94999999999999</v>
      </c>
    </row>
    <row r="2738" spans="1:15" ht="14.45" customHeight="1" outlineLevel="1" x14ac:dyDescent="0.2">
      <c r="A2738" s="473">
        <v>231</v>
      </c>
      <c r="B2738" s="470">
        <v>244</v>
      </c>
      <c r="C2738" s="470" t="s">
        <v>1150</v>
      </c>
      <c r="D2738" s="472" t="s">
        <v>1149</v>
      </c>
      <c r="E2738" s="467"/>
      <c r="F2738" s="559"/>
      <c r="G2738" s="467"/>
      <c r="H2738" s="755"/>
      <c r="I2738" s="467"/>
      <c r="J2738" s="467"/>
      <c r="K2738" s="467"/>
      <c r="L2738" s="467" t="s">
        <v>1139</v>
      </c>
      <c r="M2738" s="467" t="s">
        <v>863</v>
      </c>
      <c r="N2738" s="467"/>
      <c r="O2738" s="862">
        <v>142.94999999999999</v>
      </c>
    </row>
    <row r="2739" spans="1:15" ht="14.45" customHeight="1" outlineLevel="1" x14ac:dyDescent="0.2">
      <c r="A2739" s="473">
        <v>231</v>
      </c>
      <c r="B2739" s="470">
        <v>244</v>
      </c>
      <c r="C2739" s="470" t="s">
        <v>1152</v>
      </c>
      <c r="D2739" s="472" t="s">
        <v>1151</v>
      </c>
      <c r="E2739" s="467"/>
      <c r="F2739" s="559"/>
      <c r="G2739" s="467"/>
      <c r="H2739" s="755"/>
      <c r="I2739" s="467"/>
      <c r="J2739" s="467"/>
      <c r="K2739" s="467"/>
      <c r="L2739" s="467" t="s">
        <v>1129</v>
      </c>
      <c r="M2739" s="467" t="s">
        <v>863</v>
      </c>
      <c r="N2739" s="467"/>
      <c r="O2739" s="862">
        <v>233.57</v>
      </c>
    </row>
    <row r="2740" spans="1:15" ht="14.45" customHeight="1" outlineLevel="1" x14ac:dyDescent="0.2">
      <c r="A2740" s="473">
        <v>231</v>
      </c>
      <c r="B2740" s="470">
        <v>244</v>
      </c>
      <c r="C2740" s="470" t="s">
        <v>1154</v>
      </c>
      <c r="D2740" s="472" t="s">
        <v>1153</v>
      </c>
      <c r="E2740" s="467"/>
      <c r="F2740" s="559"/>
      <c r="G2740" s="467"/>
      <c r="H2740" s="755"/>
      <c r="I2740" s="467"/>
      <c r="J2740" s="467"/>
      <c r="K2740" s="467"/>
      <c r="L2740" s="467" t="s">
        <v>1132</v>
      </c>
      <c r="M2740" s="467" t="s">
        <v>863</v>
      </c>
      <c r="N2740" s="467"/>
      <c r="O2740" s="862">
        <v>233.57</v>
      </c>
    </row>
    <row r="2741" spans="1:15" ht="14.45" customHeight="1" outlineLevel="1" x14ac:dyDescent="0.2">
      <c r="A2741" s="473">
        <v>231</v>
      </c>
      <c r="B2741" s="470">
        <v>244</v>
      </c>
      <c r="C2741" s="470" t="s">
        <v>1156</v>
      </c>
      <c r="D2741" s="472" t="s">
        <v>1155</v>
      </c>
      <c r="E2741" s="467"/>
      <c r="F2741" s="559"/>
      <c r="G2741" s="467"/>
      <c r="H2741" s="755"/>
      <c r="I2741" s="467"/>
      <c r="J2741" s="467"/>
      <c r="K2741" s="467"/>
      <c r="L2741" s="467" t="s">
        <v>1132</v>
      </c>
      <c r="M2741" s="467" t="s">
        <v>863</v>
      </c>
      <c r="N2741" s="467"/>
      <c r="O2741" s="862">
        <v>233.57</v>
      </c>
    </row>
    <row r="2742" spans="1:15" ht="14.45" customHeight="1" outlineLevel="1" x14ac:dyDescent="0.2">
      <c r="A2742" s="473">
        <v>231</v>
      </c>
      <c r="B2742" s="470">
        <v>244</v>
      </c>
      <c r="C2742" s="470" t="s">
        <v>1158</v>
      </c>
      <c r="D2742" s="472" t="s">
        <v>1157</v>
      </c>
      <c r="E2742" s="467"/>
      <c r="F2742" s="559"/>
      <c r="G2742" s="467"/>
      <c r="H2742" s="755"/>
      <c r="I2742" s="467"/>
      <c r="J2742" s="467"/>
      <c r="K2742" s="467"/>
      <c r="L2742" s="467" t="s">
        <v>1132</v>
      </c>
      <c r="M2742" s="467" t="s">
        <v>863</v>
      </c>
      <c r="N2742" s="467"/>
      <c r="O2742" s="862">
        <v>233.57</v>
      </c>
    </row>
    <row r="2743" spans="1:15" ht="14.45" customHeight="1" outlineLevel="1" x14ac:dyDescent="0.2">
      <c r="A2743" s="473">
        <v>231</v>
      </c>
      <c r="B2743" s="470">
        <v>244</v>
      </c>
      <c r="C2743" s="470" t="s">
        <v>1160</v>
      </c>
      <c r="D2743" s="472" t="s">
        <v>1159</v>
      </c>
      <c r="E2743" s="467"/>
      <c r="F2743" s="559"/>
      <c r="G2743" s="467"/>
      <c r="H2743" s="755"/>
      <c r="I2743" s="467"/>
      <c r="J2743" s="467"/>
      <c r="K2743" s="467"/>
      <c r="L2743" s="467" t="s">
        <v>1139</v>
      </c>
      <c r="M2743" s="467" t="s">
        <v>863</v>
      </c>
      <c r="N2743" s="467"/>
      <c r="O2743" s="862">
        <v>233.57</v>
      </c>
    </row>
    <row r="2744" spans="1:15" ht="14.45" customHeight="1" outlineLevel="1" x14ac:dyDescent="0.2">
      <c r="A2744" s="473">
        <v>231</v>
      </c>
      <c r="B2744" s="470">
        <v>244</v>
      </c>
      <c r="C2744" s="470" t="s">
        <v>1162</v>
      </c>
      <c r="D2744" s="472" t="s">
        <v>1161</v>
      </c>
      <c r="E2744" s="467"/>
      <c r="F2744" s="559"/>
      <c r="G2744" s="467"/>
      <c r="H2744" s="755"/>
      <c r="I2744" s="467"/>
      <c r="J2744" s="467"/>
      <c r="K2744" s="467"/>
      <c r="L2744" s="467" t="s">
        <v>1132</v>
      </c>
      <c r="M2744" s="467" t="s">
        <v>863</v>
      </c>
      <c r="N2744" s="467"/>
      <c r="O2744" s="862">
        <v>374.57</v>
      </c>
    </row>
    <row r="2745" spans="1:15" ht="14.45" customHeight="1" outlineLevel="1" x14ac:dyDescent="0.2">
      <c r="A2745" s="473">
        <v>231</v>
      </c>
      <c r="B2745" s="470">
        <v>244</v>
      </c>
      <c r="C2745" s="470" t="s">
        <v>1164</v>
      </c>
      <c r="D2745" s="472" t="s">
        <v>1163</v>
      </c>
      <c r="E2745" s="467"/>
      <c r="F2745" s="559"/>
      <c r="G2745" s="467"/>
      <c r="H2745" s="755"/>
      <c r="I2745" s="467"/>
      <c r="J2745" s="467"/>
      <c r="K2745" s="467"/>
      <c r="L2745" s="467" t="s">
        <v>1094</v>
      </c>
      <c r="M2745" s="467" t="s">
        <v>863</v>
      </c>
      <c r="N2745" s="467"/>
      <c r="O2745" s="862">
        <v>259.45</v>
      </c>
    </row>
    <row r="2746" spans="1:15" ht="14.45" customHeight="1" outlineLevel="1" x14ac:dyDescent="0.2">
      <c r="A2746" s="473">
        <v>231</v>
      </c>
      <c r="B2746" s="470">
        <v>244</v>
      </c>
      <c r="C2746" s="470" t="s">
        <v>1166</v>
      </c>
      <c r="D2746" s="472" t="s">
        <v>1165</v>
      </c>
      <c r="E2746" s="467"/>
      <c r="F2746" s="559"/>
      <c r="G2746" s="467"/>
      <c r="H2746" s="755"/>
      <c r="I2746" s="467"/>
      <c r="J2746" s="467"/>
      <c r="K2746" s="467"/>
      <c r="L2746" s="467" t="s">
        <v>1132</v>
      </c>
      <c r="M2746" s="467" t="s">
        <v>863</v>
      </c>
      <c r="N2746" s="467"/>
      <c r="O2746" s="862">
        <v>240.87</v>
      </c>
    </row>
    <row r="2747" spans="1:15" ht="14.45" customHeight="1" outlineLevel="1" x14ac:dyDescent="0.2">
      <c r="A2747" s="473">
        <v>231</v>
      </c>
      <c r="B2747" s="470">
        <v>244</v>
      </c>
      <c r="C2747" s="470" t="s">
        <v>1168</v>
      </c>
      <c r="D2747" s="472" t="s">
        <v>1167</v>
      </c>
      <c r="E2747" s="467"/>
      <c r="F2747" s="559"/>
      <c r="G2747" s="467"/>
      <c r="H2747" s="755"/>
      <c r="I2747" s="467"/>
      <c r="J2747" s="467"/>
      <c r="K2747" s="467"/>
      <c r="L2747" s="467" t="s">
        <v>1139</v>
      </c>
      <c r="M2747" s="467" t="s">
        <v>863</v>
      </c>
      <c r="N2747" s="467"/>
      <c r="O2747" s="862">
        <v>240.87</v>
      </c>
    </row>
    <row r="2748" spans="1:15" ht="14.45" customHeight="1" outlineLevel="1" x14ac:dyDescent="0.2">
      <c r="A2748" s="473">
        <v>231</v>
      </c>
      <c r="B2748" s="470">
        <v>244</v>
      </c>
      <c r="C2748" s="885" t="s">
        <v>3508</v>
      </c>
      <c r="D2748" s="479" t="s">
        <v>3511</v>
      </c>
      <c r="E2748" s="480"/>
      <c r="F2748" s="558"/>
      <c r="G2748" s="480"/>
      <c r="H2748" s="758"/>
      <c r="I2748" s="480"/>
      <c r="J2748" s="480"/>
      <c r="K2748" s="480"/>
      <c r="L2748" s="480"/>
      <c r="M2748" s="467" t="s">
        <v>863</v>
      </c>
      <c r="N2748" s="480"/>
      <c r="O2748" s="494">
        <v>142.94999999999999</v>
      </c>
    </row>
    <row r="2749" spans="1:15" ht="14.45" customHeight="1" outlineLevel="1" x14ac:dyDescent="0.2">
      <c r="A2749" s="473">
        <v>231</v>
      </c>
      <c r="B2749" s="470">
        <v>244</v>
      </c>
      <c r="C2749" s="885" t="s">
        <v>3507</v>
      </c>
      <c r="D2749" s="479" t="s">
        <v>3512</v>
      </c>
      <c r="E2749" s="480"/>
      <c r="F2749" s="558"/>
      <c r="G2749" s="480"/>
      <c r="H2749" s="758"/>
      <c r="I2749" s="480"/>
      <c r="J2749" s="480"/>
      <c r="K2749" s="480"/>
      <c r="L2749" s="480"/>
      <c r="M2749" s="467" t="s">
        <v>863</v>
      </c>
      <c r="N2749" s="480"/>
      <c r="O2749" s="862">
        <v>209.65</v>
      </c>
    </row>
    <row r="2750" spans="1:15" ht="14.45" customHeight="1" outlineLevel="1" x14ac:dyDescent="0.2">
      <c r="A2750" s="473">
        <v>231</v>
      </c>
      <c r="B2750" s="470">
        <v>244</v>
      </c>
      <c r="C2750" s="885" t="s">
        <v>3509</v>
      </c>
      <c r="D2750" s="479" t="s">
        <v>3513</v>
      </c>
      <c r="E2750" s="480"/>
      <c r="F2750" s="558"/>
      <c r="G2750" s="480"/>
      <c r="H2750" s="758"/>
      <c r="I2750" s="480"/>
      <c r="J2750" s="480"/>
      <c r="K2750" s="480"/>
      <c r="L2750" s="480"/>
      <c r="M2750" s="467" t="s">
        <v>863</v>
      </c>
      <c r="N2750" s="480"/>
      <c r="O2750" s="862">
        <v>209.65</v>
      </c>
    </row>
    <row r="2751" spans="1:15" ht="14.45" customHeight="1" outlineLevel="1" x14ac:dyDescent="0.2">
      <c r="A2751" s="473">
        <v>231</v>
      </c>
      <c r="B2751" s="470">
        <v>244</v>
      </c>
      <c r="C2751" s="885" t="s">
        <v>3510</v>
      </c>
      <c r="D2751" s="479" t="s">
        <v>3514</v>
      </c>
      <c r="E2751" s="480"/>
      <c r="F2751" s="558"/>
      <c r="G2751" s="480"/>
      <c r="H2751" s="758"/>
      <c r="I2751" s="480"/>
      <c r="J2751" s="480"/>
      <c r="K2751" s="480"/>
      <c r="L2751" s="480"/>
      <c r="M2751" s="467" t="s">
        <v>863</v>
      </c>
      <c r="N2751" s="480"/>
      <c r="O2751" s="862">
        <v>209.65</v>
      </c>
    </row>
    <row r="2752" spans="1:15" ht="14.45" customHeight="1" outlineLevel="1" x14ac:dyDescent="0.2">
      <c r="A2752" s="473">
        <v>231</v>
      </c>
      <c r="B2752" s="470">
        <v>244</v>
      </c>
      <c r="C2752" s="1223" t="s">
        <v>3566</v>
      </c>
      <c r="D2752" s="479" t="s">
        <v>3515</v>
      </c>
      <c r="E2752" s="480"/>
      <c r="F2752" s="558"/>
      <c r="G2752" s="480"/>
      <c r="H2752" s="758"/>
      <c r="I2752" s="480"/>
      <c r="J2752" s="480"/>
      <c r="K2752" s="480"/>
      <c r="L2752" s="480"/>
      <c r="M2752" s="467" t="s">
        <v>863</v>
      </c>
      <c r="N2752" s="480"/>
      <c r="O2752" s="494">
        <v>142.94999999999999</v>
      </c>
    </row>
    <row r="2753" spans="1:15" ht="14.45" customHeight="1" outlineLevel="1" x14ac:dyDescent="0.2">
      <c r="A2753" s="473">
        <v>231</v>
      </c>
      <c r="B2753" s="470">
        <v>244</v>
      </c>
      <c r="C2753" s="1223" t="s">
        <v>3564</v>
      </c>
      <c r="D2753" s="479" t="s">
        <v>3516</v>
      </c>
      <c r="E2753" s="480"/>
      <c r="F2753" s="558"/>
      <c r="G2753" s="480"/>
      <c r="H2753" s="758"/>
      <c r="I2753" s="480"/>
      <c r="J2753" s="480"/>
      <c r="K2753" s="480"/>
      <c r="L2753" s="480"/>
      <c r="M2753" s="467" t="s">
        <v>863</v>
      </c>
      <c r="N2753" s="480"/>
      <c r="O2753" s="862">
        <v>209.65</v>
      </c>
    </row>
    <row r="2754" spans="1:15" ht="14.45" customHeight="1" outlineLevel="1" x14ac:dyDescent="0.2">
      <c r="A2754" s="473">
        <v>231</v>
      </c>
      <c r="B2754" s="470">
        <v>244</v>
      </c>
      <c r="C2754" s="1223" t="s">
        <v>3565</v>
      </c>
      <c r="D2754" s="479" t="s">
        <v>3517</v>
      </c>
      <c r="E2754" s="480"/>
      <c r="F2754" s="558"/>
      <c r="G2754" s="480"/>
      <c r="H2754" s="758"/>
      <c r="I2754" s="480"/>
      <c r="J2754" s="480"/>
      <c r="K2754" s="480"/>
      <c r="L2754" s="480"/>
      <c r="M2754" s="467" t="s">
        <v>863</v>
      </c>
      <c r="N2754" s="480"/>
      <c r="O2754" s="862">
        <v>209.65</v>
      </c>
    </row>
    <row r="2755" spans="1:15" ht="14.45" customHeight="1" outlineLevel="1" x14ac:dyDescent="0.2">
      <c r="A2755" s="481" t="s">
        <v>642</v>
      </c>
      <c r="B2755" s="478"/>
      <c r="C2755" s="498" t="s">
        <v>1170</v>
      </c>
      <c r="D2755" s="496" t="s">
        <v>1169</v>
      </c>
      <c r="E2755" s="497"/>
      <c r="F2755" s="561"/>
      <c r="G2755" s="497"/>
      <c r="H2755" s="761"/>
      <c r="I2755" s="497"/>
      <c r="J2755" s="497"/>
      <c r="K2755" s="497"/>
      <c r="L2755" s="497" t="s">
        <v>1035</v>
      </c>
      <c r="M2755" s="497" t="s">
        <v>1039</v>
      </c>
      <c r="N2755" s="497"/>
      <c r="O2755" s="494"/>
    </row>
    <row r="2756" spans="1:15" ht="14.45" customHeight="1" outlineLevel="1" x14ac:dyDescent="0.2">
      <c r="A2756" s="473">
        <v>231</v>
      </c>
      <c r="B2756" s="470">
        <v>244</v>
      </c>
      <c r="C2756" s="470" t="s">
        <v>1173</v>
      </c>
      <c r="D2756" s="472" t="s">
        <v>1171</v>
      </c>
      <c r="E2756" s="467"/>
      <c r="F2756" s="559"/>
      <c r="G2756" s="467"/>
      <c r="H2756" s="755"/>
      <c r="I2756" s="467"/>
      <c r="J2756" s="467"/>
      <c r="K2756" s="467"/>
      <c r="L2756" s="467" t="s">
        <v>1172</v>
      </c>
      <c r="M2756" s="467" t="s">
        <v>863</v>
      </c>
      <c r="N2756" s="467"/>
      <c r="O2756" s="862">
        <v>109.9</v>
      </c>
    </row>
    <row r="2757" spans="1:15" ht="14.45" customHeight="1" outlineLevel="1" x14ac:dyDescent="0.2">
      <c r="A2757" s="473">
        <v>231</v>
      </c>
      <c r="B2757" s="470">
        <v>244</v>
      </c>
      <c r="C2757" s="470" t="s">
        <v>1175</v>
      </c>
      <c r="D2757" s="472" t="s">
        <v>1174</v>
      </c>
      <c r="E2757" s="467"/>
      <c r="F2757" s="559"/>
      <c r="G2757" s="467"/>
      <c r="H2757" s="755"/>
      <c r="I2757" s="467"/>
      <c r="J2757" s="467"/>
      <c r="K2757" s="467"/>
      <c r="L2757" s="467" t="s">
        <v>1172</v>
      </c>
      <c r="M2757" s="467" t="s">
        <v>863</v>
      </c>
      <c r="N2757" s="467"/>
      <c r="O2757" s="862">
        <v>109.9</v>
      </c>
    </row>
    <row r="2758" spans="1:15" ht="14.45" customHeight="1" outlineLevel="1" x14ac:dyDescent="0.2">
      <c r="A2758" s="473">
        <v>231</v>
      </c>
      <c r="B2758" s="470">
        <v>244</v>
      </c>
      <c r="C2758" s="470" t="s">
        <v>1177</v>
      </c>
      <c r="D2758" s="472" t="s">
        <v>1176</v>
      </c>
      <c r="E2758" s="467"/>
      <c r="F2758" s="559"/>
      <c r="G2758" s="467"/>
      <c r="H2758" s="755"/>
      <c r="I2758" s="467"/>
      <c r="J2758" s="467"/>
      <c r="K2758" s="467"/>
      <c r="L2758" s="467" t="s">
        <v>1172</v>
      </c>
      <c r="M2758" s="467" t="s">
        <v>863</v>
      </c>
      <c r="N2758" s="467"/>
      <c r="O2758" s="862">
        <v>118.79</v>
      </c>
    </row>
    <row r="2759" spans="1:15" ht="14.45" customHeight="1" outlineLevel="1" x14ac:dyDescent="0.2">
      <c r="A2759" s="473">
        <v>231</v>
      </c>
      <c r="B2759" s="470">
        <v>244</v>
      </c>
      <c r="C2759" s="470" t="s">
        <v>1180</v>
      </c>
      <c r="D2759" s="472" t="s">
        <v>1178</v>
      </c>
      <c r="E2759" s="467"/>
      <c r="F2759" s="559"/>
      <c r="G2759" s="467"/>
      <c r="H2759" s="755"/>
      <c r="I2759" s="467"/>
      <c r="J2759" s="467"/>
      <c r="K2759" s="467"/>
      <c r="L2759" s="467" t="s">
        <v>1179</v>
      </c>
      <c r="M2759" s="467" t="s">
        <v>863</v>
      </c>
      <c r="N2759" s="467"/>
      <c r="O2759" s="862">
        <v>124.71</v>
      </c>
    </row>
    <row r="2760" spans="1:15" ht="14.45" customHeight="1" outlineLevel="1" x14ac:dyDescent="0.2">
      <c r="A2760" s="473">
        <v>231</v>
      </c>
      <c r="B2760" s="470">
        <v>244</v>
      </c>
      <c r="C2760" s="470" t="s">
        <v>1183</v>
      </c>
      <c r="D2760" s="472" t="s">
        <v>1181</v>
      </c>
      <c r="E2760" s="467"/>
      <c r="F2760" s="559"/>
      <c r="G2760" s="467"/>
      <c r="H2760" s="755"/>
      <c r="I2760" s="467"/>
      <c r="J2760" s="467"/>
      <c r="K2760" s="467"/>
      <c r="L2760" s="467" t="s">
        <v>1182</v>
      </c>
      <c r="M2760" s="467" t="s">
        <v>863</v>
      </c>
      <c r="N2760" s="467"/>
      <c r="O2760" s="862">
        <v>124.71</v>
      </c>
    </row>
    <row r="2761" spans="1:15" ht="14.45" customHeight="1" outlineLevel="1" x14ac:dyDescent="0.2">
      <c r="A2761" s="473">
        <v>231</v>
      </c>
      <c r="B2761" s="470">
        <v>244</v>
      </c>
      <c r="C2761" s="470" t="s">
        <v>1185</v>
      </c>
      <c r="D2761" s="472" t="s">
        <v>1184</v>
      </c>
      <c r="E2761" s="467"/>
      <c r="F2761" s="559"/>
      <c r="G2761" s="467"/>
      <c r="H2761" s="755"/>
      <c r="I2761" s="467"/>
      <c r="J2761" s="467"/>
      <c r="K2761" s="467"/>
      <c r="L2761" s="467" t="s">
        <v>1179</v>
      </c>
      <c r="M2761" s="467" t="s">
        <v>863</v>
      </c>
      <c r="N2761" s="467"/>
      <c r="O2761" s="862">
        <v>124.71</v>
      </c>
    </row>
    <row r="2762" spans="1:15" ht="14.45" customHeight="1" outlineLevel="1" x14ac:dyDescent="0.2">
      <c r="A2762" s="473">
        <v>231</v>
      </c>
      <c r="B2762" s="470">
        <v>244</v>
      </c>
      <c r="C2762" s="470" t="s">
        <v>1188</v>
      </c>
      <c r="D2762" s="472" t="s">
        <v>1186</v>
      </c>
      <c r="E2762" s="467"/>
      <c r="F2762" s="559"/>
      <c r="G2762" s="467"/>
      <c r="H2762" s="755"/>
      <c r="I2762" s="467"/>
      <c r="J2762" s="467"/>
      <c r="K2762" s="467"/>
      <c r="L2762" s="467" t="s">
        <v>1187</v>
      </c>
      <c r="M2762" s="467" t="s">
        <v>863</v>
      </c>
      <c r="N2762" s="467"/>
      <c r="O2762" s="862">
        <v>124.71</v>
      </c>
    </row>
    <row r="2763" spans="1:15" ht="14.45" customHeight="1" outlineLevel="1" x14ac:dyDescent="0.2">
      <c r="A2763" s="473">
        <v>231</v>
      </c>
      <c r="B2763" s="470">
        <v>244</v>
      </c>
      <c r="C2763" s="470" t="s">
        <v>1191</v>
      </c>
      <c r="D2763" s="472" t="s">
        <v>1189</v>
      </c>
      <c r="E2763" s="467"/>
      <c r="F2763" s="559"/>
      <c r="G2763" s="467"/>
      <c r="H2763" s="755"/>
      <c r="I2763" s="467"/>
      <c r="J2763" s="467"/>
      <c r="K2763" s="467"/>
      <c r="L2763" s="467" t="s">
        <v>1190</v>
      </c>
      <c r="M2763" s="467" t="s">
        <v>863</v>
      </c>
      <c r="N2763" s="467"/>
      <c r="O2763" s="862">
        <v>124.71</v>
      </c>
    </row>
    <row r="2764" spans="1:15" ht="14.45" customHeight="1" outlineLevel="1" x14ac:dyDescent="0.2">
      <c r="A2764" s="473">
        <v>231</v>
      </c>
      <c r="B2764" s="470">
        <v>244</v>
      </c>
      <c r="C2764" s="470" t="s">
        <v>1193</v>
      </c>
      <c r="D2764" s="472" t="s">
        <v>1192</v>
      </c>
      <c r="E2764" s="467"/>
      <c r="F2764" s="559"/>
      <c r="G2764" s="467"/>
      <c r="H2764" s="755"/>
      <c r="I2764" s="467"/>
      <c r="J2764" s="467"/>
      <c r="K2764" s="467"/>
      <c r="L2764" s="467" t="s">
        <v>1182</v>
      </c>
      <c r="M2764" s="467" t="s">
        <v>863</v>
      </c>
      <c r="N2764" s="467"/>
      <c r="O2764" s="862">
        <v>124.71</v>
      </c>
    </row>
    <row r="2765" spans="1:15" ht="14.45" customHeight="1" outlineLevel="1" x14ac:dyDescent="0.2">
      <c r="A2765" s="473">
        <v>231</v>
      </c>
      <c r="B2765" s="470">
        <v>244</v>
      </c>
      <c r="C2765" s="470" t="s">
        <v>1196</v>
      </c>
      <c r="D2765" s="472" t="s">
        <v>1194</v>
      </c>
      <c r="E2765" s="467"/>
      <c r="F2765" s="559"/>
      <c r="G2765" s="467"/>
      <c r="H2765" s="755"/>
      <c r="I2765" s="467"/>
      <c r="J2765" s="467"/>
      <c r="K2765" s="467"/>
      <c r="L2765" s="467" t="s">
        <v>1195</v>
      </c>
      <c r="M2765" s="467" t="s">
        <v>863</v>
      </c>
      <c r="N2765" s="467"/>
      <c r="O2765" s="862">
        <v>124.71</v>
      </c>
    </row>
    <row r="2766" spans="1:15" ht="14.45" customHeight="1" outlineLevel="1" x14ac:dyDescent="0.2">
      <c r="A2766" s="473">
        <v>231</v>
      </c>
      <c r="B2766" s="470">
        <v>244</v>
      </c>
      <c r="C2766" s="470" t="s">
        <v>1198</v>
      </c>
      <c r="D2766" s="472" t="s">
        <v>1197</v>
      </c>
      <c r="E2766" s="467"/>
      <c r="F2766" s="559"/>
      <c r="G2766" s="467"/>
      <c r="H2766" s="755"/>
      <c r="I2766" s="467"/>
      <c r="J2766" s="467"/>
      <c r="K2766" s="467"/>
      <c r="L2766" s="467" t="s">
        <v>1172</v>
      </c>
      <c r="M2766" s="467" t="s">
        <v>863</v>
      </c>
      <c r="N2766" s="467"/>
      <c r="O2766" s="862">
        <v>233.57</v>
      </c>
    </row>
    <row r="2767" spans="1:15" ht="14.45" customHeight="1" outlineLevel="1" x14ac:dyDescent="0.2">
      <c r="A2767" s="473">
        <v>231</v>
      </c>
      <c r="B2767" s="470">
        <v>244</v>
      </c>
      <c r="C2767" s="470" t="s">
        <v>1200</v>
      </c>
      <c r="D2767" s="472" t="s">
        <v>1199</v>
      </c>
      <c r="E2767" s="467"/>
      <c r="F2767" s="559"/>
      <c r="G2767" s="467"/>
      <c r="H2767" s="755"/>
      <c r="I2767" s="467"/>
      <c r="J2767" s="467"/>
      <c r="K2767" s="467"/>
      <c r="L2767" s="467" t="s">
        <v>1172</v>
      </c>
      <c r="M2767" s="467" t="s">
        <v>863</v>
      </c>
      <c r="N2767" s="467"/>
      <c r="O2767" s="862">
        <v>233.57</v>
      </c>
    </row>
    <row r="2768" spans="1:15" ht="14.45" customHeight="1" outlineLevel="1" x14ac:dyDescent="0.2">
      <c r="A2768" s="473">
        <v>231</v>
      </c>
      <c r="B2768" s="470">
        <v>244</v>
      </c>
      <c r="C2768" s="470" t="s">
        <v>1202</v>
      </c>
      <c r="D2768" s="472" t="s">
        <v>1201</v>
      </c>
      <c r="E2768" s="467"/>
      <c r="F2768" s="559"/>
      <c r="G2768" s="467"/>
      <c r="H2768" s="755"/>
      <c r="I2768" s="467"/>
      <c r="J2768" s="467"/>
      <c r="K2768" s="467"/>
      <c r="L2768" s="467" t="s">
        <v>1172</v>
      </c>
      <c r="M2768" s="467" t="s">
        <v>863</v>
      </c>
      <c r="N2768" s="467"/>
      <c r="O2768" s="862">
        <v>233.57</v>
      </c>
    </row>
    <row r="2769" spans="1:15" ht="14.45" customHeight="1" outlineLevel="1" x14ac:dyDescent="0.2">
      <c r="A2769" s="473">
        <v>231</v>
      </c>
      <c r="B2769" s="470">
        <v>244</v>
      </c>
      <c r="C2769" s="470" t="s">
        <v>1204</v>
      </c>
      <c r="D2769" s="472" t="s">
        <v>1203</v>
      </c>
      <c r="E2769" s="467"/>
      <c r="F2769" s="559"/>
      <c r="G2769" s="467"/>
      <c r="H2769" s="755"/>
      <c r="I2769" s="467"/>
      <c r="J2769" s="467"/>
      <c r="K2769" s="467"/>
      <c r="L2769" s="467" t="s">
        <v>1179</v>
      </c>
      <c r="M2769" s="467" t="s">
        <v>863</v>
      </c>
      <c r="N2769" s="467"/>
      <c r="O2769" s="862">
        <v>233.57</v>
      </c>
    </row>
    <row r="2770" spans="1:15" ht="14.45" customHeight="1" outlineLevel="1" x14ac:dyDescent="0.2">
      <c r="A2770" s="473">
        <v>231</v>
      </c>
      <c r="B2770" s="470">
        <v>244</v>
      </c>
      <c r="C2770" s="470" t="s">
        <v>1206</v>
      </c>
      <c r="D2770" s="472" t="s">
        <v>1205</v>
      </c>
      <c r="E2770" s="467"/>
      <c r="F2770" s="559"/>
      <c r="G2770" s="467"/>
      <c r="H2770" s="755"/>
      <c r="I2770" s="467"/>
      <c r="J2770" s="467"/>
      <c r="K2770" s="467"/>
      <c r="L2770" s="467" t="s">
        <v>1182</v>
      </c>
      <c r="M2770" s="467" t="s">
        <v>863</v>
      </c>
      <c r="N2770" s="467"/>
      <c r="O2770" s="862">
        <v>233.57</v>
      </c>
    </row>
    <row r="2771" spans="1:15" ht="14.45" customHeight="1" outlineLevel="1" x14ac:dyDescent="0.2">
      <c r="A2771" s="473">
        <v>231</v>
      </c>
      <c r="B2771" s="470">
        <v>244</v>
      </c>
      <c r="C2771" s="470" t="s">
        <v>1208</v>
      </c>
      <c r="D2771" s="472" t="s">
        <v>1207</v>
      </c>
      <c r="E2771" s="467"/>
      <c r="F2771" s="559"/>
      <c r="G2771" s="467"/>
      <c r="H2771" s="755"/>
      <c r="I2771" s="467"/>
      <c r="J2771" s="467"/>
      <c r="K2771" s="467"/>
      <c r="L2771" s="467" t="s">
        <v>1179</v>
      </c>
      <c r="M2771" s="467" t="s">
        <v>863</v>
      </c>
      <c r="N2771" s="467"/>
      <c r="O2771" s="862">
        <v>233.57</v>
      </c>
    </row>
    <row r="2772" spans="1:15" ht="14.45" customHeight="1" outlineLevel="1" x14ac:dyDescent="0.2">
      <c r="A2772" s="473">
        <v>231</v>
      </c>
      <c r="B2772" s="470">
        <v>244</v>
      </c>
      <c r="C2772" s="470" t="s">
        <v>1210</v>
      </c>
      <c r="D2772" s="472" t="s">
        <v>1209</v>
      </c>
      <c r="E2772" s="467"/>
      <c r="F2772" s="559"/>
      <c r="G2772" s="467"/>
      <c r="H2772" s="755"/>
      <c r="I2772" s="467"/>
      <c r="J2772" s="467"/>
      <c r="K2772" s="467"/>
      <c r="L2772" s="467" t="s">
        <v>1187</v>
      </c>
      <c r="M2772" s="467" t="s">
        <v>863</v>
      </c>
      <c r="N2772" s="467"/>
      <c r="O2772" s="862">
        <v>233.57</v>
      </c>
    </row>
    <row r="2773" spans="1:15" ht="14.45" customHeight="1" outlineLevel="1" x14ac:dyDescent="0.2">
      <c r="A2773" s="473">
        <v>231</v>
      </c>
      <c r="B2773" s="470">
        <v>244</v>
      </c>
      <c r="C2773" s="470" t="s">
        <v>1212</v>
      </c>
      <c r="D2773" s="472" t="s">
        <v>1211</v>
      </c>
      <c r="E2773" s="467"/>
      <c r="F2773" s="559"/>
      <c r="G2773" s="467"/>
      <c r="H2773" s="755"/>
      <c r="I2773" s="467"/>
      <c r="J2773" s="467"/>
      <c r="K2773" s="467"/>
      <c r="L2773" s="467" t="s">
        <v>1190</v>
      </c>
      <c r="M2773" s="467" t="s">
        <v>863</v>
      </c>
      <c r="N2773" s="467"/>
      <c r="O2773" s="862">
        <v>246.13</v>
      </c>
    </row>
    <row r="2774" spans="1:15" ht="14.45" customHeight="1" outlineLevel="1" x14ac:dyDescent="0.2">
      <c r="A2774" s="473">
        <v>231</v>
      </c>
      <c r="B2774" s="470">
        <v>244</v>
      </c>
      <c r="C2774" s="470" t="s">
        <v>1214</v>
      </c>
      <c r="D2774" s="472" t="s">
        <v>1213</v>
      </c>
      <c r="E2774" s="467"/>
      <c r="F2774" s="559"/>
      <c r="G2774" s="467"/>
      <c r="H2774" s="755"/>
      <c r="I2774" s="467"/>
      <c r="J2774" s="467"/>
      <c r="K2774" s="467"/>
      <c r="L2774" s="467" t="s">
        <v>1182</v>
      </c>
      <c r="M2774" s="467" t="s">
        <v>863</v>
      </c>
      <c r="N2774" s="467"/>
      <c r="O2774" s="862">
        <v>233.57</v>
      </c>
    </row>
    <row r="2775" spans="1:15" ht="14.45" customHeight="1" outlineLevel="1" x14ac:dyDescent="0.2">
      <c r="A2775" s="473">
        <v>231</v>
      </c>
      <c r="B2775" s="470">
        <v>244</v>
      </c>
      <c r="C2775" s="470" t="s">
        <v>1217</v>
      </c>
      <c r="D2775" s="472" t="s">
        <v>1215</v>
      </c>
      <c r="E2775" s="467"/>
      <c r="F2775" s="559"/>
      <c r="G2775" s="467"/>
      <c r="H2775" s="755"/>
      <c r="I2775" s="467"/>
      <c r="J2775" s="467"/>
      <c r="K2775" s="467"/>
      <c r="L2775" s="467" t="s">
        <v>1216</v>
      </c>
      <c r="M2775" s="467" t="s">
        <v>863</v>
      </c>
      <c r="N2775" s="467"/>
      <c r="O2775" s="862">
        <v>233.57</v>
      </c>
    </row>
    <row r="2776" spans="1:15" ht="14.45" customHeight="1" outlineLevel="1" x14ac:dyDescent="0.2">
      <c r="A2776" s="473">
        <v>231</v>
      </c>
      <c r="B2776" s="470">
        <v>244</v>
      </c>
      <c r="C2776" s="470" t="s">
        <v>1219</v>
      </c>
      <c r="D2776" s="472" t="s">
        <v>1218</v>
      </c>
      <c r="E2776" s="467"/>
      <c r="F2776" s="559"/>
      <c r="G2776" s="467"/>
      <c r="H2776" s="755"/>
      <c r="I2776" s="467"/>
      <c r="J2776" s="467"/>
      <c r="K2776" s="467"/>
      <c r="L2776" s="467" t="s">
        <v>1179</v>
      </c>
      <c r="M2776" s="467" t="s">
        <v>863</v>
      </c>
      <c r="N2776" s="467"/>
      <c r="O2776" s="862">
        <v>233.57</v>
      </c>
    </row>
    <row r="2777" spans="1:15" ht="14.45" customHeight="1" outlineLevel="1" x14ac:dyDescent="0.2">
      <c r="A2777" s="473">
        <v>231</v>
      </c>
      <c r="B2777" s="470">
        <v>244</v>
      </c>
      <c r="C2777" s="470" t="s">
        <v>1222</v>
      </c>
      <c r="D2777" s="472" t="s">
        <v>1220</v>
      </c>
      <c r="E2777" s="467"/>
      <c r="F2777" s="559"/>
      <c r="G2777" s="467"/>
      <c r="H2777" s="755"/>
      <c r="I2777" s="467"/>
      <c r="J2777" s="467"/>
      <c r="K2777" s="467"/>
      <c r="L2777" s="467" t="s">
        <v>1221</v>
      </c>
      <c r="M2777" s="467" t="s">
        <v>863</v>
      </c>
      <c r="N2777" s="467"/>
      <c r="O2777" s="862">
        <v>233.57</v>
      </c>
    </row>
    <row r="2778" spans="1:15" ht="14.45" customHeight="1" outlineLevel="1" x14ac:dyDescent="0.2">
      <c r="A2778" s="473">
        <v>231</v>
      </c>
      <c r="B2778" s="470">
        <v>244</v>
      </c>
      <c r="C2778" s="470" t="s">
        <v>1224</v>
      </c>
      <c r="D2778" s="472" t="s">
        <v>1223</v>
      </c>
      <c r="E2778" s="467"/>
      <c r="F2778" s="559"/>
      <c r="G2778" s="467"/>
      <c r="H2778" s="755"/>
      <c r="I2778" s="467"/>
      <c r="J2778" s="467"/>
      <c r="K2778" s="467"/>
      <c r="L2778" s="467" t="s">
        <v>1182</v>
      </c>
      <c r="M2778" s="467" t="s">
        <v>863</v>
      </c>
      <c r="N2778" s="467"/>
      <c r="O2778" s="862">
        <v>233.57</v>
      </c>
    </row>
    <row r="2779" spans="1:15" ht="14.45" customHeight="1" outlineLevel="1" x14ac:dyDescent="0.2">
      <c r="A2779" s="473">
        <v>231</v>
      </c>
      <c r="B2779" s="470">
        <v>244</v>
      </c>
      <c r="C2779" s="470" t="s">
        <v>1226</v>
      </c>
      <c r="D2779" s="472" t="s">
        <v>1225</v>
      </c>
      <c r="E2779" s="467"/>
      <c r="F2779" s="559"/>
      <c r="G2779" s="467"/>
      <c r="H2779" s="755"/>
      <c r="I2779" s="467"/>
      <c r="J2779" s="467"/>
      <c r="K2779" s="467"/>
      <c r="L2779" s="467" t="s">
        <v>1187</v>
      </c>
      <c r="M2779" s="467" t="s">
        <v>863</v>
      </c>
      <c r="N2779" s="467"/>
      <c r="O2779" s="862">
        <v>233.57</v>
      </c>
    </row>
    <row r="2780" spans="1:15" ht="14.45" customHeight="1" outlineLevel="1" x14ac:dyDescent="0.2">
      <c r="A2780" s="473">
        <v>231</v>
      </c>
      <c r="B2780" s="470">
        <v>244</v>
      </c>
      <c r="C2780" s="470" t="s">
        <v>1228</v>
      </c>
      <c r="D2780" s="472" t="s">
        <v>1227</v>
      </c>
      <c r="E2780" s="467"/>
      <c r="F2780" s="559"/>
      <c r="G2780" s="467"/>
      <c r="H2780" s="755"/>
      <c r="I2780" s="467"/>
      <c r="J2780" s="467"/>
      <c r="K2780" s="467"/>
      <c r="L2780" s="467" t="s">
        <v>1190</v>
      </c>
      <c r="M2780" s="467" t="s">
        <v>863</v>
      </c>
      <c r="N2780" s="467"/>
      <c r="O2780" s="862">
        <v>233.57</v>
      </c>
    </row>
    <row r="2781" spans="1:15" ht="14.45" customHeight="1" outlineLevel="1" x14ac:dyDescent="0.2">
      <c r="A2781" s="473">
        <v>231</v>
      </c>
      <c r="B2781" s="470">
        <v>244</v>
      </c>
      <c r="C2781" s="470" t="s">
        <v>1230</v>
      </c>
      <c r="D2781" s="472" t="s">
        <v>1229</v>
      </c>
      <c r="E2781" s="467"/>
      <c r="F2781" s="559"/>
      <c r="G2781" s="467"/>
      <c r="H2781" s="755"/>
      <c r="I2781" s="467"/>
      <c r="J2781" s="467"/>
      <c r="K2781" s="467"/>
      <c r="L2781" s="467" t="s">
        <v>1179</v>
      </c>
      <c r="M2781" s="467" t="s">
        <v>863</v>
      </c>
      <c r="N2781" s="467"/>
      <c r="O2781" s="862">
        <v>233.57</v>
      </c>
    </row>
    <row r="2782" spans="1:15" ht="14.45" customHeight="1" outlineLevel="1" x14ac:dyDescent="0.2">
      <c r="A2782" s="473">
        <v>231</v>
      </c>
      <c r="B2782" s="470">
        <v>244</v>
      </c>
      <c r="C2782" s="470" t="s">
        <v>3518</v>
      </c>
      <c r="D2782" s="479" t="s">
        <v>3524</v>
      </c>
      <c r="E2782" s="480"/>
      <c r="F2782" s="558"/>
      <c r="G2782" s="480"/>
      <c r="H2782" s="758"/>
      <c r="I2782" s="480"/>
      <c r="J2782" s="480"/>
      <c r="K2782" s="480"/>
      <c r="L2782" s="480"/>
      <c r="M2782" s="467" t="s">
        <v>863</v>
      </c>
      <c r="N2782" s="480"/>
      <c r="O2782" s="862">
        <v>233.57</v>
      </c>
    </row>
    <row r="2783" spans="1:15" ht="14.45" customHeight="1" outlineLevel="1" x14ac:dyDescent="0.2">
      <c r="A2783" s="473">
        <v>231</v>
      </c>
      <c r="B2783" s="470">
        <v>244</v>
      </c>
      <c r="C2783" s="470" t="s">
        <v>3519</v>
      </c>
      <c r="D2783" s="479" t="s">
        <v>3525</v>
      </c>
      <c r="E2783" s="480"/>
      <c r="F2783" s="558"/>
      <c r="G2783" s="480"/>
      <c r="H2783" s="758"/>
      <c r="I2783" s="480"/>
      <c r="J2783" s="480"/>
      <c r="K2783" s="480"/>
      <c r="L2783" s="480"/>
      <c r="M2783" s="467" t="s">
        <v>863</v>
      </c>
      <c r="N2783" s="480"/>
      <c r="O2783" s="862">
        <v>233.57</v>
      </c>
    </row>
    <row r="2784" spans="1:15" ht="14.45" customHeight="1" outlineLevel="1" x14ac:dyDescent="0.2">
      <c r="A2784" s="473">
        <v>231</v>
      </c>
      <c r="B2784" s="470">
        <v>244</v>
      </c>
      <c r="C2784" s="470" t="s">
        <v>3520</v>
      </c>
      <c r="D2784" s="479" t="s">
        <v>3526</v>
      </c>
      <c r="E2784" s="480"/>
      <c r="F2784" s="558"/>
      <c r="G2784" s="480"/>
      <c r="H2784" s="758"/>
      <c r="I2784" s="480"/>
      <c r="J2784" s="480"/>
      <c r="K2784" s="480"/>
      <c r="L2784" s="480"/>
      <c r="M2784" s="467" t="s">
        <v>863</v>
      </c>
      <c r="N2784" s="480"/>
      <c r="O2784" s="862">
        <v>233.57</v>
      </c>
    </row>
    <row r="2785" spans="1:15" ht="14.45" customHeight="1" outlineLevel="1" x14ac:dyDescent="0.2">
      <c r="A2785" s="473">
        <v>231</v>
      </c>
      <c r="B2785" s="470">
        <v>244</v>
      </c>
      <c r="C2785" s="470" t="s">
        <v>3521</v>
      </c>
      <c r="D2785" s="479" t="s">
        <v>3527</v>
      </c>
      <c r="E2785" s="480"/>
      <c r="F2785" s="558"/>
      <c r="G2785" s="480"/>
      <c r="H2785" s="758"/>
      <c r="I2785" s="480"/>
      <c r="J2785" s="480"/>
      <c r="K2785" s="480"/>
      <c r="L2785" s="480"/>
      <c r="M2785" s="467" t="s">
        <v>863</v>
      </c>
      <c r="N2785" s="480"/>
      <c r="O2785" s="862">
        <v>240.87</v>
      </c>
    </row>
    <row r="2786" spans="1:15" ht="14.45" customHeight="1" outlineLevel="1" x14ac:dyDescent="0.2">
      <c r="A2786" s="473">
        <v>231</v>
      </c>
      <c r="B2786" s="470">
        <v>244</v>
      </c>
      <c r="C2786" s="470" t="s">
        <v>3522</v>
      </c>
      <c r="D2786" s="479" t="s">
        <v>3528</v>
      </c>
      <c r="E2786" s="480"/>
      <c r="F2786" s="558"/>
      <c r="G2786" s="480"/>
      <c r="H2786" s="758"/>
      <c r="I2786" s="480"/>
      <c r="J2786" s="480"/>
      <c r="K2786" s="480"/>
      <c r="L2786" s="480"/>
      <c r="M2786" s="467" t="s">
        <v>863</v>
      </c>
      <c r="N2786" s="480"/>
      <c r="O2786" s="862">
        <v>233.57</v>
      </c>
    </row>
    <row r="2787" spans="1:15" ht="14.45" customHeight="1" outlineLevel="1" x14ac:dyDescent="0.2">
      <c r="A2787" s="473">
        <v>231</v>
      </c>
      <c r="B2787" s="470">
        <v>244</v>
      </c>
      <c r="C2787" s="470" t="s">
        <v>3523</v>
      </c>
      <c r="D2787" s="479" t="s">
        <v>3529</v>
      </c>
      <c r="E2787" s="480"/>
      <c r="F2787" s="558"/>
      <c r="G2787" s="480"/>
      <c r="H2787" s="758"/>
      <c r="I2787" s="480"/>
      <c r="J2787" s="480"/>
      <c r="K2787" s="480"/>
      <c r="L2787" s="480"/>
      <c r="M2787" s="467" t="s">
        <v>863</v>
      </c>
      <c r="N2787" s="480"/>
      <c r="O2787" s="862">
        <v>240.87</v>
      </c>
    </row>
    <row r="2788" spans="1:15" ht="14.45" customHeight="1" outlineLevel="1" x14ac:dyDescent="0.2">
      <c r="A2788" s="481" t="s">
        <v>642</v>
      </c>
      <c r="B2788" s="478"/>
      <c r="C2788" s="498" t="s">
        <v>1232</v>
      </c>
      <c r="D2788" s="496" t="s">
        <v>1231</v>
      </c>
      <c r="E2788" s="497"/>
      <c r="F2788" s="561"/>
      <c r="G2788" s="497"/>
      <c r="H2788" s="761"/>
      <c r="I2788" s="497"/>
      <c r="J2788" s="497"/>
      <c r="K2788" s="497"/>
      <c r="L2788" s="497" t="s">
        <v>1035</v>
      </c>
      <c r="M2788" s="497" t="s">
        <v>1039</v>
      </c>
      <c r="N2788" s="497"/>
      <c r="O2788" s="494"/>
    </row>
    <row r="2789" spans="1:15" ht="14.45" customHeight="1" outlineLevel="1" x14ac:dyDescent="0.2">
      <c r="A2789" s="473">
        <v>231</v>
      </c>
      <c r="B2789" s="470">
        <v>244</v>
      </c>
      <c r="C2789" s="470" t="s">
        <v>1234</v>
      </c>
      <c r="D2789" s="472" t="s">
        <v>1233</v>
      </c>
      <c r="E2789" s="467"/>
      <c r="F2789" s="559"/>
      <c r="G2789" s="467"/>
      <c r="H2789" s="755"/>
      <c r="I2789" s="467"/>
      <c r="J2789" s="467"/>
      <c r="K2789" s="467"/>
      <c r="L2789" s="467" t="s">
        <v>1094</v>
      </c>
      <c r="M2789" s="467" t="s">
        <v>863</v>
      </c>
      <c r="N2789" s="467"/>
      <c r="O2789" s="862">
        <v>173.04</v>
      </c>
    </row>
    <row r="2790" spans="1:15" ht="14.45" customHeight="1" outlineLevel="1" x14ac:dyDescent="0.2">
      <c r="A2790" s="473">
        <v>231</v>
      </c>
      <c r="B2790" s="470">
        <v>244</v>
      </c>
      <c r="C2790" s="470" t="s">
        <v>1236</v>
      </c>
      <c r="D2790" s="472" t="s">
        <v>1235</v>
      </c>
      <c r="E2790" s="467"/>
      <c r="F2790" s="559"/>
      <c r="G2790" s="467"/>
      <c r="H2790" s="755"/>
      <c r="I2790" s="467"/>
      <c r="J2790" s="467"/>
      <c r="K2790" s="467"/>
      <c r="L2790" s="467" t="s">
        <v>1094</v>
      </c>
      <c r="M2790" s="467" t="s">
        <v>863</v>
      </c>
      <c r="N2790" s="467"/>
      <c r="O2790" s="862">
        <v>173.04</v>
      </c>
    </row>
    <row r="2791" spans="1:15" ht="14.45" customHeight="1" outlineLevel="1" x14ac:dyDescent="0.2">
      <c r="A2791" s="473">
        <v>231</v>
      </c>
      <c r="B2791" s="470">
        <v>244</v>
      </c>
      <c r="C2791" s="470" t="s">
        <v>1238</v>
      </c>
      <c r="D2791" s="472" t="s">
        <v>1237</v>
      </c>
      <c r="E2791" s="467"/>
      <c r="F2791" s="559"/>
      <c r="G2791" s="467"/>
      <c r="H2791" s="755"/>
      <c r="I2791" s="467"/>
      <c r="J2791" s="467"/>
      <c r="K2791" s="467"/>
      <c r="L2791" s="467" t="s">
        <v>1094</v>
      </c>
      <c r="M2791" s="467" t="s">
        <v>863</v>
      </c>
      <c r="N2791" s="467"/>
      <c r="O2791" s="862">
        <v>173.04</v>
      </c>
    </row>
    <row r="2792" spans="1:15" ht="14.45" customHeight="1" outlineLevel="1" x14ac:dyDescent="0.2">
      <c r="A2792" s="473">
        <v>231</v>
      </c>
      <c r="B2792" s="470">
        <v>244</v>
      </c>
      <c r="C2792" s="470" t="s">
        <v>1240</v>
      </c>
      <c r="D2792" s="472" t="s">
        <v>1239</v>
      </c>
      <c r="E2792" s="467"/>
      <c r="F2792" s="559"/>
      <c r="G2792" s="467"/>
      <c r="H2792" s="755"/>
      <c r="I2792" s="467"/>
      <c r="J2792" s="467"/>
      <c r="K2792" s="467"/>
      <c r="L2792" s="467" t="s">
        <v>1094</v>
      </c>
      <c r="M2792" s="467" t="s">
        <v>863</v>
      </c>
      <c r="N2792" s="467"/>
      <c r="O2792" s="862">
        <v>318.99</v>
      </c>
    </row>
    <row r="2793" spans="1:15" ht="14.45" customHeight="1" outlineLevel="1" x14ac:dyDescent="0.2">
      <c r="A2793" s="473">
        <v>231</v>
      </c>
      <c r="B2793" s="470">
        <v>244</v>
      </c>
      <c r="C2793" s="470" t="s">
        <v>1242</v>
      </c>
      <c r="D2793" s="472" t="s">
        <v>1241</v>
      </c>
      <c r="E2793" s="467"/>
      <c r="F2793" s="559"/>
      <c r="G2793" s="467"/>
      <c r="H2793" s="755"/>
      <c r="I2793" s="467"/>
      <c r="J2793" s="467"/>
      <c r="K2793" s="467"/>
      <c r="L2793" s="467" t="s">
        <v>1094</v>
      </c>
      <c r="M2793" s="467" t="s">
        <v>863</v>
      </c>
      <c r="N2793" s="467"/>
      <c r="O2793" s="862">
        <v>318.99</v>
      </c>
    </row>
    <row r="2794" spans="1:15" ht="14.45" customHeight="1" outlineLevel="1" x14ac:dyDescent="0.2">
      <c r="A2794" s="473">
        <v>231</v>
      </c>
      <c r="B2794" s="470">
        <v>244</v>
      </c>
      <c r="C2794" s="470" t="s">
        <v>1244</v>
      </c>
      <c r="D2794" s="472" t="s">
        <v>1243</v>
      </c>
      <c r="E2794" s="467"/>
      <c r="F2794" s="559"/>
      <c r="G2794" s="467"/>
      <c r="H2794" s="755"/>
      <c r="I2794" s="467"/>
      <c r="J2794" s="467"/>
      <c r="K2794" s="467"/>
      <c r="L2794" s="467" t="s">
        <v>1094</v>
      </c>
      <c r="M2794" s="467" t="s">
        <v>863</v>
      </c>
      <c r="N2794" s="467"/>
      <c r="O2794" s="862">
        <v>318.99</v>
      </c>
    </row>
    <row r="2795" spans="1:15" ht="14.45" customHeight="1" outlineLevel="1" x14ac:dyDescent="0.2">
      <c r="A2795" s="473">
        <v>231</v>
      </c>
      <c r="B2795" s="470">
        <v>244</v>
      </c>
      <c r="C2795" s="470" t="s">
        <v>1246</v>
      </c>
      <c r="D2795" s="472" t="s">
        <v>1245</v>
      </c>
      <c r="E2795" s="467"/>
      <c r="F2795" s="559"/>
      <c r="G2795" s="467"/>
      <c r="H2795" s="755"/>
      <c r="I2795" s="467"/>
      <c r="J2795" s="467"/>
      <c r="K2795" s="467"/>
      <c r="L2795" s="467" t="s">
        <v>1094</v>
      </c>
      <c r="M2795" s="467" t="s">
        <v>863</v>
      </c>
      <c r="N2795" s="467"/>
      <c r="O2795" s="862">
        <v>318.99</v>
      </c>
    </row>
    <row r="2796" spans="1:15" ht="14.45" customHeight="1" outlineLevel="1" x14ac:dyDescent="0.2">
      <c r="A2796" s="473">
        <v>231</v>
      </c>
      <c r="B2796" s="470">
        <v>244</v>
      </c>
      <c r="C2796" s="470" t="s">
        <v>2361</v>
      </c>
      <c r="D2796" s="479" t="s">
        <v>2362</v>
      </c>
      <c r="E2796" s="480"/>
      <c r="F2796" s="558"/>
      <c r="G2796" s="480"/>
      <c r="H2796" s="758"/>
      <c r="I2796" s="480"/>
      <c r="J2796" s="480"/>
      <c r="K2796" s="480"/>
      <c r="L2796" s="467" t="s">
        <v>1094</v>
      </c>
      <c r="M2796" s="467" t="s">
        <v>863</v>
      </c>
      <c r="N2796" s="480"/>
      <c r="O2796" s="862">
        <v>318.99</v>
      </c>
    </row>
    <row r="2797" spans="1:15" ht="14.45" customHeight="1" outlineLevel="1" x14ac:dyDescent="0.2">
      <c r="A2797" s="473">
        <v>231</v>
      </c>
      <c r="B2797" s="470">
        <v>244</v>
      </c>
      <c r="C2797" s="478" t="s">
        <v>3530</v>
      </c>
      <c r="D2797" s="479" t="s">
        <v>3533</v>
      </c>
      <c r="E2797" s="480"/>
      <c r="F2797" s="558"/>
      <c r="G2797" s="480"/>
      <c r="H2797" s="758"/>
      <c r="I2797" s="480"/>
      <c r="J2797" s="480"/>
      <c r="K2797" s="480"/>
      <c r="L2797" s="480"/>
      <c r="M2797" s="467" t="s">
        <v>863</v>
      </c>
      <c r="N2797" s="480"/>
      <c r="O2797" s="862">
        <v>318.99</v>
      </c>
    </row>
    <row r="2798" spans="1:15" ht="14.45" customHeight="1" outlineLevel="1" x14ac:dyDescent="0.2">
      <c r="A2798" s="473">
        <v>231</v>
      </c>
      <c r="B2798" s="470">
        <v>244</v>
      </c>
      <c r="C2798" s="478" t="s">
        <v>3531</v>
      </c>
      <c r="D2798" s="479" t="s">
        <v>3532</v>
      </c>
      <c r="E2798" s="480"/>
      <c r="F2798" s="558"/>
      <c r="G2798" s="480"/>
      <c r="H2798" s="758"/>
      <c r="I2798" s="480"/>
      <c r="J2798" s="480"/>
      <c r="K2798" s="480"/>
      <c r="L2798" s="480"/>
      <c r="M2798" s="467" t="s">
        <v>863</v>
      </c>
      <c r="N2798" s="480"/>
      <c r="O2798" s="862">
        <v>306.44</v>
      </c>
    </row>
    <row r="2799" spans="1:15" ht="14.45" customHeight="1" outlineLevel="1" x14ac:dyDescent="0.2">
      <c r="A2799" s="481" t="s">
        <v>642</v>
      </c>
      <c r="B2799" s="478"/>
      <c r="C2799" s="498" t="s">
        <v>1248</v>
      </c>
      <c r="D2799" s="496" t="s">
        <v>1247</v>
      </c>
      <c r="E2799" s="497"/>
      <c r="F2799" s="561"/>
      <c r="G2799" s="497"/>
      <c r="H2799" s="761"/>
      <c r="I2799" s="497"/>
      <c r="J2799" s="497"/>
      <c r="K2799" s="497"/>
      <c r="L2799" s="497" t="s">
        <v>1035</v>
      </c>
      <c r="M2799" s="497" t="s">
        <v>1039</v>
      </c>
      <c r="N2799" s="497"/>
      <c r="O2799" s="494"/>
    </row>
    <row r="2800" spans="1:15" ht="14.45" customHeight="1" outlineLevel="1" x14ac:dyDescent="0.2">
      <c r="A2800" s="473">
        <v>231</v>
      </c>
      <c r="B2800" s="470">
        <v>244</v>
      </c>
      <c r="C2800" s="470" t="s">
        <v>1250</v>
      </c>
      <c r="D2800" s="472" t="s">
        <v>1249</v>
      </c>
      <c r="E2800" s="467"/>
      <c r="F2800" s="559"/>
      <c r="G2800" s="467"/>
      <c r="H2800" s="755"/>
      <c r="I2800" s="467"/>
      <c r="J2800" s="467"/>
      <c r="K2800" s="467"/>
      <c r="L2800" s="467" t="s">
        <v>1094</v>
      </c>
      <c r="M2800" s="467" t="s">
        <v>863</v>
      </c>
      <c r="N2800" s="467"/>
      <c r="O2800" s="862">
        <v>209.9</v>
      </c>
    </row>
    <row r="2801" spans="1:15" ht="14.45" customHeight="1" outlineLevel="1" x14ac:dyDescent="0.2">
      <c r="A2801" s="473">
        <v>231</v>
      </c>
      <c r="B2801" s="470">
        <v>244</v>
      </c>
      <c r="C2801" s="470" t="s">
        <v>1252</v>
      </c>
      <c r="D2801" s="472" t="s">
        <v>1251</v>
      </c>
      <c r="E2801" s="467"/>
      <c r="F2801" s="559"/>
      <c r="G2801" s="467"/>
      <c r="H2801" s="755"/>
      <c r="I2801" s="467"/>
      <c r="J2801" s="467"/>
      <c r="K2801" s="467"/>
      <c r="L2801" s="467" t="s">
        <v>1094</v>
      </c>
      <c r="M2801" s="467" t="s">
        <v>863</v>
      </c>
      <c r="N2801" s="467"/>
      <c r="O2801" s="862">
        <v>209.9</v>
      </c>
    </row>
    <row r="2802" spans="1:15" ht="14.45" customHeight="1" outlineLevel="1" x14ac:dyDescent="0.2">
      <c r="A2802" s="473">
        <v>231</v>
      </c>
      <c r="B2802" s="470">
        <v>244</v>
      </c>
      <c r="C2802" s="470" t="s">
        <v>1254</v>
      </c>
      <c r="D2802" s="472" t="s">
        <v>1253</v>
      </c>
      <c r="E2802" s="467"/>
      <c r="F2802" s="559"/>
      <c r="G2802" s="467"/>
      <c r="H2802" s="755"/>
      <c r="I2802" s="467"/>
      <c r="J2802" s="467"/>
      <c r="K2802" s="467"/>
      <c r="L2802" s="467" t="s">
        <v>1094</v>
      </c>
      <c r="M2802" s="467" t="s">
        <v>863</v>
      </c>
      <c r="N2802" s="467"/>
      <c r="O2802" s="862">
        <v>209.9</v>
      </c>
    </row>
    <row r="2803" spans="1:15" ht="14.45" customHeight="1" outlineLevel="1" x14ac:dyDescent="0.2">
      <c r="A2803" s="473">
        <v>231</v>
      </c>
      <c r="B2803" s="470">
        <v>244</v>
      </c>
      <c r="C2803" s="470" t="s">
        <v>1256</v>
      </c>
      <c r="D2803" s="472" t="s">
        <v>1255</v>
      </c>
      <c r="E2803" s="467"/>
      <c r="F2803" s="559"/>
      <c r="G2803" s="467"/>
      <c r="H2803" s="755"/>
      <c r="I2803" s="467"/>
      <c r="J2803" s="467"/>
      <c r="K2803" s="467"/>
      <c r="L2803" s="467" t="s">
        <v>1094</v>
      </c>
      <c r="M2803" s="467" t="s">
        <v>863</v>
      </c>
      <c r="N2803" s="467"/>
      <c r="O2803" s="862">
        <v>155.24</v>
      </c>
    </row>
    <row r="2804" spans="1:15" ht="16.5" customHeight="1" x14ac:dyDescent="0.2">
      <c r="A2804" s="473">
        <v>231</v>
      </c>
      <c r="B2804" s="470">
        <v>244</v>
      </c>
      <c r="C2804" s="470" t="s">
        <v>1258</v>
      </c>
      <c r="D2804" s="472" t="s">
        <v>1257</v>
      </c>
      <c r="E2804" s="467"/>
      <c r="F2804" s="559"/>
      <c r="G2804" s="467"/>
      <c r="H2804" s="755"/>
      <c r="I2804" s="467"/>
      <c r="J2804" s="467"/>
      <c r="K2804" s="467"/>
      <c r="L2804" s="467" t="s">
        <v>1094</v>
      </c>
      <c r="M2804" s="467" t="s">
        <v>863</v>
      </c>
      <c r="N2804" s="467"/>
      <c r="O2804" s="862">
        <v>155.24</v>
      </c>
    </row>
    <row r="2805" spans="1:15" ht="14.45" customHeight="1" outlineLevel="1" x14ac:dyDescent="0.2">
      <c r="A2805" s="473">
        <v>231</v>
      </c>
      <c r="B2805" s="470">
        <v>244</v>
      </c>
      <c r="C2805" s="470" t="s">
        <v>1260</v>
      </c>
      <c r="D2805" s="472" t="s">
        <v>1259</v>
      </c>
      <c r="E2805" s="467"/>
      <c r="F2805" s="559"/>
      <c r="G2805" s="467"/>
      <c r="H2805" s="755"/>
      <c r="I2805" s="467"/>
      <c r="J2805" s="467"/>
      <c r="K2805" s="467"/>
      <c r="L2805" s="467" t="s">
        <v>1094</v>
      </c>
      <c r="M2805" s="467" t="s">
        <v>863</v>
      </c>
      <c r="N2805" s="467"/>
      <c r="O2805" s="862">
        <v>155.24</v>
      </c>
    </row>
    <row r="2806" spans="1:15" ht="14.45" customHeight="1" outlineLevel="1" x14ac:dyDescent="0.2">
      <c r="A2806" s="473">
        <v>231</v>
      </c>
      <c r="B2806" s="470">
        <v>244</v>
      </c>
      <c r="C2806" s="470" t="s">
        <v>1262</v>
      </c>
      <c r="D2806" s="472" t="s">
        <v>1261</v>
      </c>
      <c r="E2806" s="467"/>
      <c r="F2806" s="559"/>
      <c r="G2806" s="467"/>
      <c r="H2806" s="755"/>
      <c r="I2806" s="467"/>
      <c r="J2806" s="467"/>
      <c r="K2806" s="467"/>
      <c r="L2806" s="467" t="s">
        <v>1094</v>
      </c>
      <c r="M2806" s="467" t="s">
        <v>863</v>
      </c>
      <c r="N2806" s="467"/>
      <c r="O2806" s="862">
        <v>155.24</v>
      </c>
    </row>
    <row r="2807" spans="1:15" ht="14.45" customHeight="1" outlineLevel="1" x14ac:dyDescent="0.2">
      <c r="A2807" s="473">
        <v>231</v>
      </c>
      <c r="B2807" s="470">
        <v>244</v>
      </c>
      <c r="C2807" s="470" t="s">
        <v>1264</v>
      </c>
      <c r="D2807" s="472" t="s">
        <v>1263</v>
      </c>
      <c r="E2807" s="467"/>
      <c r="F2807" s="559"/>
      <c r="G2807" s="467"/>
      <c r="H2807" s="755"/>
      <c r="I2807" s="467"/>
      <c r="J2807" s="467"/>
      <c r="K2807" s="467"/>
      <c r="L2807" s="467" t="s">
        <v>1094</v>
      </c>
      <c r="M2807" s="467" t="s">
        <v>863</v>
      </c>
      <c r="N2807" s="467"/>
      <c r="O2807" s="862">
        <v>184.9</v>
      </c>
    </row>
    <row r="2808" spans="1:15" ht="14.45" customHeight="1" outlineLevel="1" x14ac:dyDescent="0.2">
      <c r="A2808" s="473">
        <v>231</v>
      </c>
      <c r="B2808" s="470">
        <v>244</v>
      </c>
      <c r="C2808" s="470" t="s">
        <v>1266</v>
      </c>
      <c r="D2808" s="472" t="s">
        <v>1265</v>
      </c>
      <c r="E2808" s="467"/>
      <c r="F2808" s="559"/>
      <c r="G2808" s="467"/>
      <c r="H2808" s="755"/>
      <c r="I2808" s="467"/>
      <c r="J2808" s="467"/>
      <c r="K2808" s="467"/>
      <c r="L2808" s="467" t="s">
        <v>1094</v>
      </c>
      <c r="M2808" s="467" t="s">
        <v>863</v>
      </c>
      <c r="N2808" s="467"/>
      <c r="O2808" s="862">
        <v>155.24</v>
      </c>
    </row>
    <row r="2809" spans="1:15" ht="14.45" customHeight="1" outlineLevel="1" x14ac:dyDescent="0.2">
      <c r="A2809" s="473">
        <v>231</v>
      </c>
      <c r="B2809" s="470">
        <v>244</v>
      </c>
      <c r="C2809" s="470" t="s">
        <v>1268</v>
      </c>
      <c r="D2809" s="472" t="s">
        <v>1267</v>
      </c>
      <c r="E2809" s="467"/>
      <c r="F2809" s="559"/>
      <c r="G2809" s="467"/>
      <c r="H2809" s="755"/>
      <c r="I2809" s="467"/>
      <c r="J2809" s="467"/>
      <c r="K2809" s="467"/>
      <c r="L2809" s="467" t="s">
        <v>1094</v>
      </c>
      <c r="M2809" s="467" t="s">
        <v>863</v>
      </c>
      <c r="N2809" s="467"/>
      <c r="O2809" s="862">
        <v>155.24</v>
      </c>
    </row>
    <row r="2810" spans="1:15" ht="14.45" customHeight="1" outlineLevel="1" x14ac:dyDescent="0.2">
      <c r="A2810" s="473">
        <v>231</v>
      </c>
      <c r="B2810" s="470">
        <v>244</v>
      </c>
      <c r="C2810" s="470" t="s">
        <v>1270</v>
      </c>
      <c r="D2810" s="472" t="s">
        <v>1269</v>
      </c>
      <c r="E2810" s="467"/>
      <c r="F2810" s="559"/>
      <c r="G2810" s="467"/>
      <c r="H2810" s="755"/>
      <c r="I2810" s="467"/>
      <c r="J2810" s="467"/>
      <c r="K2810" s="467"/>
      <c r="L2810" s="467" t="s">
        <v>1094</v>
      </c>
      <c r="M2810" s="467" t="s">
        <v>863</v>
      </c>
      <c r="N2810" s="467"/>
      <c r="O2810" s="862">
        <v>155.24</v>
      </c>
    </row>
    <row r="2811" spans="1:15" ht="14.45" customHeight="1" outlineLevel="1" x14ac:dyDescent="0.2">
      <c r="A2811" s="473">
        <v>231</v>
      </c>
      <c r="B2811" s="470">
        <v>244</v>
      </c>
      <c r="C2811" s="470" t="s">
        <v>1272</v>
      </c>
      <c r="D2811" s="472" t="s">
        <v>1271</v>
      </c>
      <c r="E2811" s="467"/>
      <c r="F2811" s="559"/>
      <c r="G2811" s="467"/>
      <c r="H2811" s="755"/>
      <c r="I2811" s="467"/>
      <c r="J2811" s="467"/>
      <c r="K2811" s="467"/>
      <c r="L2811" s="467" t="s">
        <v>1094</v>
      </c>
      <c r="M2811" s="467" t="s">
        <v>863</v>
      </c>
      <c r="N2811" s="467"/>
      <c r="O2811" s="862">
        <v>155.24</v>
      </c>
    </row>
    <row r="2812" spans="1:15" ht="14.45" customHeight="1" outlineLevel="1" x14ac:dyDescent="0.2">
      <c r="A2812" s="473">
        <v>231</v>
      </c>
      <c r="B2812" s="470">
        <v>244</v>
      </c>
      <c r="C2812" s="470" t="s">
        <v>1274</v>
      </c>
      <c r="D2812" s="472" t="s">
        <v>1273</v>
      </c>
      <c r="E2812" s="467"/>
      <c r="F2812" s="559"/>
      <c r="G2812" s="467"/>
      <c r="H2812" s="755"/>
      <c r="I2812" s="467"/>
      <c r="J2812" s="467"/>
      <c r="K2812" s="467"/>
      <c r="L2812" s="467" t="s">
        <v>1094</v>
      </c>
      <c r="M2812" s="467" t="s">
        <v>863</v>
      </c>
      <c r="N2812" s="467"/>
      <c r="O2812" s="862">
        <v>155.24</v>
      </c>
    </row>
    <row r="2813" spans="1:15" ht="14.45" customHeight="1" outlineLevel="1" x14ac:dyDescent="0.2">
      <c r="A2813" s="473">
        <v>231</v>
      </c>
      <c r="B2813" s="470">
        <v>244</v>
      </c>
      <c r="C2813" s="470" t="s">
        <v>2363</v>
      </c>
      <c r="D2813" s="479" t="s">
        <v>2364</v>
      </c>
      <c r="E2813" s="480"/>
      <c r="F2813" s="558"/>
      <c r="G2813" s="480"/>
      <c r="H2813" s="758"/>
      <c r="I2813" s="480"/>
      <c r="J2813" s="480"/>
      <c r="K2813" s="480"/>
      <c r="L2813" s="467" t="s">
        <v>1094</v>
      </c>
      <c r="M2813" s="467" t="s">
        <v>863</v>
      </c>
      <c r="N2813" s="480"/>
      <c r="O2813" s="862">
        <v>196.33</v>
      </c>
    </row>
    <row r="2814" spans="1:15" ht="14.45" customHeight="1" outlineLevel="1" x14ac:dyDescent="0.2">
      <c r="A2814" s="473">
        <v>231</v>
      </c>
      <c r="B2814" s="470">
        <v>244</v>
      </c>
      <c r="C2814" s="1223" t="s">
        <v>3534</v>
      </c>
      <c r="D2814" s="479" t="s">
        <v>3535</v>
      </c>
      <c r="E2814" s="480"/>
      <c r="F2814" s="558"/>
      <c r="G2814" s="480"/>
      <c r="H2814" s="758"/>
      <c r="I2814" s="480"/>
      <c r="J2814" s="480"/>
      <c r="K2814" s="480"/>
      <c r="L2814" s="480"/>
      <c r="M2814" s="467" t="s">
        <v>863</v>
      </c>
      <c r="N2814" s="480"/>
      <c r="O2814" s="494">
        <v>155.24</v>
      </c>
    </row>
    <row r="2815" spans="1:15" ht="14.45" customHeight="1" outlineLevel="1" x14ac:dyDescent="0.2">
      <c r="A2815" s="473">
        <v>231</v>
      </c>
      <c r="B2815" s="470">
        <v>244</v>
      </c>
      <c r="C2815" s="1223" t="s">
        <v>3567</v>
      </c>
      <c r="D2815" s="479" t="s">
        <v>3536</v>
      </c>
      <c r="E2815" s="480"/>
      <c r="F2815" s="558"/>
      <c r="G2815" s="480"/>
      <c r="H2815" s="758"/>
      <c r="I2815" s="480"/>
      <c r="J2815" s="480"/>
      <c r="K2815" s="480"/>
      <c r="L2815" s="480"/>
      <c r="M2815" s="467" t="s">
        <v>863</v>
      </c>
      <c r="N2815" s="480"/>
      <c r="O2815" s="494">
        <v>237.79</v>
      </c>
    </row>
    <row r="2816" spans="1:15" ht="14.45" customHeight="1" outlineLevel="1" x14ac:dyDescent="0.2">
      <c r="A2816" s="473">
        <v>231</v>
      </c>
      <c r="B2816" s="470">
        <v>244</v>
      </c>
      <c r="C2816" s="1223" t="s">
        <v>3568</v>
      </c>
      <c r="D2816" s="479" t="s">
        <v>3537</v>
      </c>
      <c r="E2816" s="480"/>
      <c r="F2816" s="558"/>
      <c r="G2816" s="480"/>
      <c r="H2816" s="758"/>
      <c r="I2816" s="480"/>
      <c r="J2816" s="480"/>
      <c r="K2816" s="480"/>
      <c r="L2816" s="480"/>
      <c r="M2816" s="467" t="s">
        <v>863</v>
      </c>
      <c r="N2816" s="480"/>
      <c r="O2816" s="494">
        <v>237.79</v>
      </c>
    </row>
    <row r="2817" spans="1:15" ht="14.45" customHeight="1" outlineLevel="1" x14ac:dyDescent="0.2">
      <c r="A2817" s="481" t="s">
        <v>642</v>
      </c>
      <c r="B2817" s="478"/>
      <c r="C2817" s="498" t="s">
        <v>1276</v>
      </c>
      <c r="D2817" s="496" t="s">
        <v>1275</v>
      </c>
      <c r="E2817" s="497"/>
      <c r="F2817" s="561"/>
      <c r="G2817" s="497"/>
      <c r="H2817" s="761"/>
      <c r="I2817" s="497"/>
      <c r="J2817" s="497"/>
      <c r="K2817" s="497"/>
      <c r="L2817" s="497" t="s">
        <v>1035</v>
      </c>
      <c r="M2817" s="497" t="s">
        <v>1039</v>
      </c>
      <c r="N2817" s="497"/>
      <c r="O2817" s="494"/>
    </row>
    <row r="2818" spans="1:15" ht="14.45" customHeight="1" outlineLevel="1" x14ac:dyDescent="0.2">
      <c r="A2818" s="473">
        <v>231</v>
      </c>
      <c r="B2818" s="470">
        <v>244</v>
      </c>
      <c r="C2818" s="470" t="s">
        <v>1277</v>
      </c>
      <c r="D2818" s="472" t="s">
        <v>1275</v>
      </c>
      <c r="E2818" s="467"/>
      <c r="F2818" s="559"/>
      <c r="G2818" s="467"/>
      <c r="H2818" s="755"/>
      <c r="I2818" s="467"/>
      <c r="J2818" s="467"/>
      <c r="K2818" s="467"/>
      <c r="L2818" s="467"/>
      <c r="M2818" s="467" t="s">
        <v>863</v>
      </c>
      <c r="N2818" s="467"/>
      <c r="O2818" s="862">
        <v>447.19</v>
      </c>
    </row>
    <row r="2819" spans="1:15" ht="14.45" customHeight="1" outlineLevel="1" x14ac:dyDescent="0.2">
      <c r="A2819" s="483" t="s">
        <v>642</v>
      </c>
      <c r="B2819" s="482"/>
      <c r="C2819" s="482"/>
      <c r="D2819" s="499" t="s">
        <v>1743</v>
      </c>
      <c r="E2819" s="469"/>
      <c r="F2819" s="560"/>
      <c r="G2819" s="469"/>
      <c r="H2819" s="756"/>
      <c r="I2819" s="469"/>
      <c r="J2819" s="469"/>
      <c r="K2819" s="469"/>
      <c r="L2819" s="469"/>
      <c r="M2819" s="469"/>
      <c r="N2819" s="469"/>
      <c r="O2819" s="865"/>
    </row>
    <row r="2820" spans="1:15" ht="14.45" customHeight="1" outlineLevel="1" x14ac:dyDescent="0.25">
      <c r="A2820" s="684">
        <v>231</v>
      </c>
      <c r="B2820" s="684">
        <v>245</v>
      </c>
      <c r="C2820" s="684" t="s">
        <v>1036</v>
      </c>
      <c r="D2820" s="1166" t="s">
        <v>3614</v>
      </c>
      <c r="E2820" s="1446">
        <v>4514</v>
      </c>
      <c r="F2820" s="882" t="s">
        <v>3831</v>
      </c>
      <c r="G2820" s="484"/>
      <c r="H2820" s="757"/>
      <c r="I2820" s="484"/>
      <c r="J2820" s="484"/>
      <c r="K2820" s="484"/>
      <c r="L2820" s="484"/>
      <c r="M2820" s="484"/>
      <c r="N2820" s="484"/>
      <c r="O2820" s="505"/>
    </row>
    <row r="2821" spans="1:15" ht="14.45" customHeight="1" outlineLevel="1" x14ac:dyDescent="0.2">
      <c r="A2821" s="481" t="s">
        <v>642</v>
      </c>
      <c r="B2821" s="478"/>
      <c r="C2821" s="498" t="s">
        <v>1280</v>
      </c>
      <c r="D2821" s="496" t="s">
        <v>1279</v>
      </c>
      <c r="E2821" s="497"/>
      <c r="F2821" s="561"/>
      <c r="G2821" s="497"/>
      <c r="H2821" s="761"/>
      <c r="I2821" s="497"/>
      <c r="J2821" s="497"/>
      <c r="K2821" s="497"/>
      <c r="L2821" s="497" t="s">
        <v>1035</v>
      </c>
      <c r="M2821" s="497" t="s">
        <v>1039</v>
      </c>
      <c r="N2821" s="497"/>
      <c r="O2821" s="494"/>
    </row>
    <row r="2822" spans="1:15" ht="14.45" customHeight="1" outlineLevel="1" x14ac:dyDescent="0.2">
      <c r="A2822" s="473">
        <v>231</v>
      </c>
      <c r="B2822" s="470">
        <v>245</v>
      </c>
      <c r="C2822" s="470" t="s">
        <v>1283</v>
      </c>
      <c r="D2822" s="472" t="s">
        <v>1281</v>
      </c>
      <c r="E2822" s="467"/>
      <c r="F2822" s="559"/>
      <c r="G2822" s="467"/>
      <c r="H2822" s="755"/>
      <c r="I2822" s="467"/>
      <c r="J2822" s="467"/>
      <c r="K2822" s="467"/>
      <c r="L2822" s="467" t="s">
        <v>1282</v>
      </c>
      <c r="M2822" s="467" t="s">
        <v>863</v>
      </c>
      <c r="N2822" s="467"/>
      <c r="O2822" s="862">
        <v>88.83</v>
      </c>
    </row>
    <row r="2823" spans="1:15" ht="14.45" customHeight="1" outlineLevel="1" x14ac:dyDescent="0.2">
      <c r="A2823" s="473">
        <v>231</v>
      </c>
      <c r="B2823" s="470">
        <v>245</v>
      </c>
      <c r="C2823" s="470" t="s">
        <v>1286</v>
      </c>
      <c r="D2823" s="472" t="s">
        <v>1284</v>
      </c>
      <c r="E2823" s="467"/>
      <c r="F2823" s="559"/>
      <c r="G2823" s="467"/>
      <c r="H2823" s="755"/>
      <c r="I2823" s="467"/>
      <c r="J2823" s="467"/>
      <c r="K2823" s="467"/>
      <c r="L2823" s="467" t="s">
        <v>1285</v>
      </c>
      <c r="M2823" s="467" t="s">
        <v>863</v>
      </c>
      <c r="N2823" s="467"/>
      <c r="O2823" s="862">
        <v>88.83</v>
      </c>
    </row>
    <row r="2824" spans="1:15" ht="14.45" customHeight="1" outlineLevel="1" x14ac:dyDescent="0.2">
      <c r="A2824" s="473">
        <v>231</v>
      </c>
      <c r="B2824" s="470">
        <v>245</v>
      </c>
      <c r="C2824" s="470" t="s">
        <v>1288</v>
      </c>
      <c r="D2824" s="472" t="s">
        <v>1287</v>
      </c>
      <c r="E2824" s="467"/>
      <c r="F2824" s="559"/>
      <c r="G2824" s="467"/>
      <c r="H2824" s="755"/>
      <c r="I2824" s="467"/>
      <c r="J2824" s="467"/>
      <c r="K2824" s="467"/>
      <c r="L2824" s="467" t="s">
        <v>1282</v>
      </c>
      <c r="M2824" s="467" t="s">
        <v>863</v>
      </c>
      <c r="N2824" s="467"/>
      <c r="O2824" s="862">
        <v>88.83</v>
      </c>
    </row>
    <row r="2825" spans="1:15" ht="14.45" customHeight="1" outlineLevel="1" x14ac:dyDescent="0.2">
      <c r="A2825" s="473">
        <v>231</v>
      </c>
      <c r="B2825" s="470">
        <v>245</v>
      </c>
      <c r="C2825" s="470" t="s">
        <v>1291</v>
      </c>
      <c r="D2825" s="472" t="s">
        <v>1289</v>
      </c>
      <c r="E2825" s="467"/>
      <c r="F2825" s="559"/>
      <c r="G2825" s="467"/>
      <c r="H2825" s="755"/>
      <c r="I2825" s="467"/>
      <c r="J2825" s="467"/>
      <c r="K2825" s="467"/>
      <c r="L2825" s="467" t="s">
        <v>1290</v>
      </c>
      <c r="M2825" s="467" t="s">
        <v>863</v>
      </c>
      <c r="N2825" s="467"/>
      <c r="O2825" s="862">
        <v>88.83</v>
      </c>
    </row>
    <row r="2826" spans="1:15" ht="14.45" customHeight="1" outlineLevel="1" x14ac:dyDescent="0.2">
      <c r="A2826" s="473">
        <v>231</v>
      </c>
      <c r="B2826" s="470">
        <v>245</v>
      </c>
      <c r="C2826" s="470" t="s">
        <v>1294</v>
      </c>
      <c r="D2826" s="472" t="s">
        <v>1292</v>
      </c>
      <c r="E2826" s="467"/>
      <c r="F2826" s="559"/>
      <c r="G2826" s="467"/>
      <c r="H2826" s="755"/>
      <c r="I2826" s="467"/>
      <c r="J2826" s="467"/>
      <c r="K2826" s="467"/>
      <c r="L2826" s="467" t="s">
        <v>1293</v>
      </c>
      <c r="M2826" s="467" t="s">
        <v>863</v>
      </c>
      <c r="N2826" s="467"/>
      <c r="O2826" s="862">
        <v>88.83</v>
      </c>
    </row>
    <row r="2827" spans="1:15" ht="14.45" customHeight="1" outlineLevel="1" x14ac:dyDescent="0.2">
      <c r="A2827" s="473">
        <v>231</v>
      </c>
      <c r="B2827" s="470">
        <v>245</v>
      </c>
      <c r="C2827" s="470" t="s">
        <v>1297</v>
      </c>
      <c r="D2827" s="472" t="s">
        <v>1295</v>
      </c>
      <c r="E2827" s="467"/>
      <c r="F2827" s="559"/>
      <c r="G2827" s="467"/>
      <c r="H2827" s="755"/>
      <c r="I2827" s="467"/>
      <c r="J2827" s="467"/>
      <c r="K2827" s="467"/>
      <c r="L2827" s="467" t="s">
        <v>1296</v>
      </c>
      <c r="M2827" s="467" t="s">
        <v>863</v>
      </c>
      <c r="N2827" s="467"/>
      <c r="O2827" s="862">
        <v>88.83</v>
      </c>
    </row>
    <row r="2828" spans="1:15" ht="14.45" customHeight="1" outlineLevel="1" x14ac:dyDescent="0.2">
      <c r="A2828" s="473">
        <v>231</v>
      </c>
      <c r="B2828" s="470">
        <v>245</v>
      </c>
      <c r="C2828" s="470" t="s">
        <v>1300</v>
      </c>
      <c r="D2828" s="472" t="s">
        <v>1298</v>
      </c>
      <c r="E2828" s="467"/>
      <c r="F2828" s="559"/>
      <c r="G2828" s="467"/>
      <c r="H2828" s="755"/>
      <c r="I2828" s="467"/>
      <c r="J2828" s="467"/>
      <c r="K2828" s="467"/>
      <c r="L2828" s="467" t="s">
        <v>1299</v>
      </c>
      <c r="M2828" s="467" t="s">
        <v>863</v>
      </c>
      <c r="N2828" s="467"/>
      <c r="O2828" s="862">
        <v>88.83</v>
      </c>
    </row>
    <row r="2829" spans="1:15" ht="14.45" customHeight="1" outlineLevel="1" x14ac:dyDescent="0.2">
      <c r="A2829" s="473">
        <v>231</v>
      </c>
      <c r="B2829" s="470">
        <v>245</v>
      </c>
      <c r="C2829" s="470" t="s">
        <v>1303</v>
      </c>
      <c r="D2829" s="472" t="s">
        <v>1301</v>
      </c>
      <c r="E2829" s="467"/>
      <c r="F2829" s="559"/>
      <c r="G2829" s="467"/>
      <c r="H2829" s="755"/>
      <c r="I2829" s="467"/>
      <c r="J2829" s="467"/>
      <c r="K2829" s="467"/>
      <c r="L2829" s="467" t="s">
        <v>1302</v>
      </c>
      <c r="M2829" s="467" t="s">
        <v>863</v>
      </c>
      <c r="N2829" s="467"/>
      <c r="O2829" s="862">
        <v>142.61000000000001</v>
      </c>
    </row>
    <row r="2830" spans="1:15" ht="14.45" customHeight="1" outlineLevel="1" x14ac:dyDescent="0.2">
      <c r="A2830" s="473">
        <v>231</v>
      </c>
      <c r="B2830" s="470">
        <v>245</v>
      </c>
      <c r="C2830" s="470" t="s">
        <v>1306</v>
      </c>
      <c r="D2830" s="472" t="s">
        <v>1304</v>
      </c>
      <c r="E2830" s="467"/>
      <c r="F2830" s="559"/>
      <c r="G2830" s="467"/>
      <c r="H2830" s="755"/>
      <c r="I2830" s="467"/>
      <c r="J2830" s="467"/>
      <c r="K2830" s="467"/>
      <c r="L2830" s="467" t="s">
        <v>1305</v>
      </c>
      <c r="M2830" s="467" t="s">
        <v>863</v>
      </c>
      <c r="N2830" s="467"/>
      <c r="O2830" s="862">
        <v>142.61000000000001</v>
      </c>
    </row>
    <row r="2831" spans="1:15" ht="14.45" customHeight="1" outlineLevel="1" x14ac:dyDescent="0.2">
      <c r="A2831" s="473">
        <v>231</v>
      </c>
      <c r="B2831" s="470">
        <v>245</v>
      </c>
      <c r="C2831" s="470" t="s">
        <v>1308</v>
      </c>
      <c r="D2831" s="472" t="s">
        <v>1307</v>
      </c>
      <c r="E2831" s="467"/>
      <c r="F2831" s="559"/>
      <c r="G2831" s="467"/>
      <c r="H2831" s="755"/>
      <c r="I2831" s="467"/>
      <c r="J2831" s="467"/>
      <c r="K2831" s="467"/>
      <c r="L2831" s="467" t="s">
        <v>1302</v>
      </c>
      <c r="M2831" s="467" t="s">
        <v>863</v>
      </c>
      <c r="N2831" s="467"/>
      <c r="O2831" s="862">
        <v>142.61000000000001</v>
      </c>
    </row>
    <row r="2832" spans="1:15" ht="14.45" customHeight="1" outlineLevel="1" x14ac:dyDescent="0.2">
      <c r="A2832" s="473">
        <v>231</v>
      </c>
      <c r="B2832" s="470">
        <v>245</v>
      </c>
      <c r="C2832" s="470" t="s">
        <v>1311</v>
      </c>
      <c r="D2832" s="472" t="s">
        <v>1309</v>
      </c>
      <c r="E2832" s="467"/>
      <c r="F2832" s="559"/>
      <c r="G2832" s="467"/>
      <c r="H2832" s="755"/>
      <c r="I2832" s="467"/>
      <c r="J2832" s="467"/>
      <c r="K2832" s="467"/>
      <c r="L2832" s="467" t="s">
        <v>1310</v>
      </c>
      <c r="M2832" s="467" t="s">
        <v>863</v>
      </c>
      <c r="N2832" s="467"/>
      <c r="O2832" s="862">
        <v>142.61000000000001</v>
      </c>
    </row>
    <row r="2833" spans="1:15" ht="14.45" customHeight="1" outlineLevel="1" x14ac:dyDescent="0.2">
      <c r="A2833" s="473">
        <v>231</v>
      </c>
      <c r="B2833" s="470">
        <v>245</v>
      </c>
      <c r="C2833" s="470" t="s">
        <v>1314</v>
      </c>
      <c r="D2833" s="472" t="s">
        <v>1312</v>
      </c>
      <c r="E2833" s="467"/>
      <c r="F2833" s="559"/>
      <c r="G2833" s="467"/>
      <c r="H2833" s="755"/>
      <c r="I2833" s="467"/>
      <c r="J2833" s="467"/>
      <c r="K2833" s="467"/>
      <c r="L2833" s="467" t="s">
        <v>1313</v>
      </c>
      <c r="M2833" s="467" t="s">
        <v>863</v>
      </c>
      <c r="N2833" s="467"/>
      <c r="O2833" s="862">
        <v>157.1</v>
      </c>
    </row>
    <row r="2834" spans="1:15" ht="14.45" customHeight="1" outlineLevel="1" x14ac:dyDescent="0.2">
      <c r="A2834" s="481" t="s">
        <v>642</v>
      </c>
      <c r="B2834" s="478"/>
      <c r="C2834" s="498" t="s">
        <v>1316</v>
      </c>
      <c r="D2834" s="496" t="s">
        <v>1315</v>
      </c>
      <c r="E2834" s="497"/>
      <c r="F2834" s="561"/>
      <c r="G2834" s="497"/>
      <c r="H2834" s="761"/>
      <c r="I2834" s="497"/>
      <c r="J2834" s="497"/>
      <c r="K2834" s="497"/>
      <c r="L2834" s="497" t="s">
        <v>1035</v>
      </c>
      <c r="M2834" s="497" t="s">
        <v>1039</v>
      </c>
      <c r="N2834" s="497"/>
      <c r="O2834" s="494"/>
    </row>
    <row r="2835" spans="1:15" ht="14.45" customHeight="1" outlineLevel="1" x14ac:dyDescent="0.2">
      <c r="A2835" s="473">
        <v>231</v>
      </c>
      <c r="B2835" s="470">
        <v>245</v>
      </c>
      <c r="C2835" s="470" t="s">
        <v>1319</v>
      </c>
      <c r="D2835" s="472" t="s">
        <v>1317</v>
      </c>
      <c r="E2835" s="467"/>
      <c r="F2835" s="559"/>
      <c r="G2835" s="467"/>
      <c r="H2835" s="755"/>
      <c r="I2835" s="467"/>
      <c r="J2835" s="467"/>
      <c r="K2835" s="467"/>
      <c r="L2835" s="467" t="s">
        <v>1318</v>
      </c>
      <c r="M2835" s="467" t="s">
        <v>863</v>
      </c>
      <c r="N2835" s="467"/>
      <c r="O2835" s="862">
        <v>88.83</v>
      </c>
    </row>
    <row r="2836" spans="1:15" ht="14.45" customHeight="1" outlineLevel="1" x14ac:dyDescent="0.2">
      <c r="A2836" s="473">
        <v>231</v>
      </c>
      <c r="B2836" s="470">
        <v>245</v>
      </c>
      <c r="C2836" s="470" t="s">
        <v>1322</v>
      </c>
      <c r="D2836" s="472" t="s">
        <v>1320</v>
      </c>
      <c r="E2836" s="467"/>
      <c r="F2836" s="559"/>
      <c r="G2836" s="467"/>
      <c r="H2836" s="755"/>
      <c r="I2836" s="467"/>
      <c r="J2836" s="467"/>
      <c r="K2836" s="467"/>
      <c r="L2836" s="467" t="s">
        <v>1321</v>
      </c>
      <c r="M2836" s="467" t="s">
        <v>863</v>
      </c>
      <c r="N2836" s="467"/>
      <c r="O2836" s="862">
        <v>88.83</v>
      </c>
    </row>
    <row r="2837" spans="1:15" ht="14.45" customHeight="1" outlineLevel="1" x14ac:dyDescent="0.2">
      <c r="A2837" s="473">
        <v>231</v>
      </c>
      <c r="B2837" s="470">
        <v>245</v>
      </c>
      <c r="C2837" s="470" t="s">
        <v>1325</v>
      </c>
      <c r="D2837" s="472" t="s">
        <v>1323</v>
      </c>
      <c r="E2837" s="467"/>
      <c r="F2837" s="559"/>
      <c r="G2837" s="467"/>
      <c r="H2837" s="755"/>
      <c r="I2837" s="467"/>
      <c r="J2837" s="467"/>
      <c r="K2837" s="467"/>
      <c r="L2837" s="467" t="s">
        <v>1324</v>
      </c>
      <c r="M2837" s="467" t="s">
        <v>863</v>
      </c>
      <c r="N2837" s="467"/>
      <c r="O2837" s="862">
        <v>88.83</v>
      </c>
    </row>
    <row r="2838" spans="1:15" ht="14.45" customHeight="1" outlineLevel="1" x14ac:dyDescent="0.2">
      <c r="A2838" s="473">
        <v>231</v>
      </c>
      <c r="B2838" s="470">
        <v>245</v>
      </c>
      <c r="C2838" s="470" t="s">
        <v>1328</v>
      </c>
      <c r="D2838" s="472" t="s">
        <v>1326</v>
      </c>
      <c r="E2838" s="467"/>
      <c r="F2838" s="559"/>
      <c r="G2838" s="467"/>
      <c r="H2838" s="755"/>
      <c r="I2838" s="467"/>
      <c r="J2838" s="467"/>
      <c r="K2838" s="467"/>
      <c r="L2838" s="467" t="s">
        <v>1327</v>
      </c>
      <c r="M2838" s="467" t="s">
        <v>863</v>
      </c>
      <c r="N2838" s="467"/>
      <c r="O2838" s="862">
        <v>88.83</v>
      </c>
    </row>
    <row r="2839" spans="1:15" ht="14.45" customHeight="1" outlineLevel="1" x14ac:dyDescent="0.2">
      <c r="A2839" s="473">
        <v>231</v>
      </c>
      <c r="B2839" s="470">
        <v>245</v>
      </c>
      <c r="C2839" s="470" t="s">
        <v>1331</v>
      </c>
      <c r="D2839" s="472" t="s">
        <v>1329</v>
      </c>
      <c r="E2839" s="467"/>
      <c r="F2839" s="559"/>
      <c r="G2839" s="467"/>
      <c r="H2839" s="755"/>
      <c r="I2839" s="467"/>
      <c r="J2839" s="467"/>
      <c r="K2839" s="467"/>
      <c r="L2839" s="467" t="s">
        <v>1330</v>
      </c>
      <c r="M2839" s="467" t="s">
        <v>863</v>
      </c>
      <c r="N2839" s="467"/>
      <c r="O2839" s="862">
        <v>88.83</v>
      </c>
    </row>
    <row r="2840" spans="1:15" ht="14.45" customHeight="1" outlineLevel="1" x14ac:dyDescent="0.2">
      <c r="A2840" s="473">
        <v>231</v>
      </c>
      <c r="B2840" s="470">
        <v>245</v>
      </c>
      <c r="C2840" s="470" t="s">
        <v>1335</v>
      </c>
      <c r="D2840" s="472" t="s">
        <v>1333</v>
      </c>
      <c r="E2840" s="467"/>
      <c r="F2840" s="559"/>
      <c r="G2840" s="467"/>
      <c r="H2840" s="755"/>
      <c r="I2840" s="467"/>
      <c r="J2840" s="467"/>
      <c r="K2840" s="467"/>
      <c r="L2840" s="467" t="s">
        <v>1334</v>
      </c>
      <c r="M2840" s="467" t="s">
        <v>863</v>
      </c>
      <c r="N2840" s="467"/>
      <c r="O2840" s="862">
        <v>88.83</v>
      </c>
    </row>
    <row r="2841" spans="1:15" ht="14.45" customHeight="1" outlineLevel="1" x14ac:dyDescent="0.2">
      <c r="A2841" s="473">
        <v>231</v>
      </c>
      <c r="B2841" s="470">
        <v>245</v>
      </c>
      <c r="C2841" s="470" t="s">
        <v>1337</v>
      </c>
      <c r="D2841" s="472" t="s">
        <v>1336</v>
      </c>
      <c r="E2841" s="467"/>
      <c r="F2841" s="559"/>
      <c r="G2841" s="467"/>
      <c r="H2841" s="755"/>
      <c r="I2841" s="467"/>
      <c r="J2841" s="467"/>
      <c r="K2841" s="467"/>
      <c r="L2841" s="467" t="s">
        <v>1318</v>
      </c>
      <c r="M2841" s="467" t="s">
        <v>863</v>
      </c>
      <c r="N2841" s="467"/>
      <c r="O2841" s="862">
        <v>88.83</v>
      </c>
    </row>
    <row r="2842" spans="1:15" ht="14.45" customHeight="1" outlineLevel="1" x14ac:dyDescent="0.2">
      <c r="A2842" s="473">
        <v>231</v>
      </c>
      <c r="B2842" s="470">
        <v>245</v>
      </c>
      <c r="C2842" s="470" t="s">
        <v>1339</v>
      </c>
      <c r="D2842" s="472" t="s">
        <v>1338</v>
      </c>
      <c r="E2842" s="467"/>
      <c r="F2842" s="559"/>
      <c r="G2842" s="467"/>
      <c r="H2842" s="755"/>
      <c r="I2842" s="467"/>
      <c r="J2842" s="467"/>
      <c r="K2842" s="467"/>
      <c r="L2842" s="467" t="s">
        <v>1334</v>
      </c>
      <c r="M2842" s="467" t="s">
        <v>863</v>
      </c>
      <c r="N2842" s="467"/>
      <c r="O2842" s="862">
        <v>88.83</v>
      </c>
    </row>
    <row r="2843" spans="1:15" ht="14.45" customHeight="1" outlineLevel="1" x14ac:dyDescent="0.2">
      <c r="A2843" s="473">
        <v>231</v>
      </c>
      <c r="B2843" s="470">
        <v>245</v>
      </c>
      <c r="C2843" s="470" t="s">
        <v>1341</v>
      </c>
      <c r="D2843" s="472" t="s">
        <v>1340</v>
      </c>
      <c r="E2843" s="467"/>
      <c r="F2843" s="559"/>
      <c r="G2843" s="467"/>
      <c r="H2843" s="755"/>
      <c r="I2843" s="467"/>
      <c r="J2843" s="467"/>
      <c r="K2843" s="467"/>
      <c r="L2843" s="467" t="s">
        <v>1318</v>
      </c>
      <c r="M2843" s="467" t="s">
        <v>863</v>
      </c>
      <c r="N2843" s="467"/>
      <c r="O2843" s="862">
        <v>88.83</v>
      </c>
    </row>
    <row r="2844" spans="1:15" ht="14.45" customHeight="1" outlineLevel="1" x14ac:dyDescent="0.2">
      <c r="A2844" s="473">
        <v>231</v>
      </c>
      <c r="B2844" s="470">
        <v>245</v>
      </c>
      <c r="C2844" s="470" t="s">
        <v>1343</v>
      </c>
      <c r="D2844" s="472" t="s">
        <v>1342</v>
      </c>
      <c r="E2844" s="467"/>
      <c r="F2844" s="559"/>
      <c r="G2844" s="467"/>
      <c r="H2844" s="755"/>
      <c r="I2844" s="467"/>
      <c r="J2844" s="467"/>
      <c r="K2844" s="467"/>
      <c r="L2844" s="467" t="s">
        <v>1318</v>
      </c>
      <c r="M2844" s="467" t="s">
        <v>863</v>
      </c>
      <c r="N2844" s="467"/>
      <c r="O2844" s="862">
        <v>88.83</v>
      </c>
    </row>
    <row r="2845" spans="1:15" ht="14.45" customHeight="1" outlineLevel="1" x14ac:dyDescent="0.2">
      <c r="A2845" s="473">
        <v>231</v>
      </c>
      <c r="B2845" s="470">
        <v>245</v>
      </c>
      <c r="C2845" s="470" t="s">
        <v>1345</v>
      </c>
      <c r="D2845" s="472" t="s">
        <v>1344</v>
      </c>
      <c r="E2845" s="467"/>
      <c r="F2845" s="559"/>
      <c r="G2845" s="467"/>
      <c r="H2845" s="755"/>
      <c r="I2845" s="467"/>
      <c r="J2845" s="467"/>
      <c r="K2845" s="467"/>
      <c r="L2845" s="467" t="s">
        <v>1318</v>
      </c>
      <c r="M2845" s="467" t="s">
        <v>863</v>
      </c>
      <c r="N2845" s="467"/>
      <c r="O2845" s="862">
        <v>88.83</v>
      </c>
    </row>
    <row r="2846" spans="1:15" ht="14.45" customHeight="1" outlineLevel="1" x14ac:dyDescent="0.2">
      <c r="A2846" s="473">
        <v>231</v>
      </c>
      <c r="B2846" s="470">
        <v>245</v>
      </c>
      <c r="C2846" s="470" t="s">
        <v>1347</v>
      </c>
      <c r="D2846" s="472" t="s">
        <v>1346</v>
      </c>
      <c r="E2846" s="467"/>
      <c r="F2846" s="559"/>
      <c r="G2846" s="467"/>
      <c r="H2846" s="755"/>
      <c r="I2846" s="467"/>
      <c r="J2846" s="467"/>
      <c r="K2846" s="467"/>
      <c r="L2846" s="467" t="s">
        <v>1332</v>
      </c>
      <c r="M2846" s="467" t="s">
        <v>863</v>
      </c>
      <c r="N2846" s="467"/>
      <c r="O2846" s="862">
        <v>88.83</v>
      </c>
    </row>
    <row r="2847" spans="1:15" ht="14.45" customHeight="1" outlineLevel="1" x14ac:dyDescent="0.2">
      <c r="A2847" s="473">
        <v>231</v>
      </c>
      <c r="B2847" s="470">
        <v>245</v>
      </c>
      <c r="C2847" s="470" t="s">
        <v>1349</v>
      </c>
      <c r="D2847" s="472" t="s">
        <v>1348</v>
      </c>
      <c r="E2847" s="467"/>
      <c r="F2847" s="559"/>
      <c r="G2847" s="467"/>
      <c r="H2847" s="755"/>
      <c r="I2847" s="467"/>
      <c r="J2847" s="467"/>
      <c r="K2847" s="467"/>
      <c r="L2847" s="467" t="s">
        <v>1318</v>
      </c>
      <c r="M2847" s="467" t="s">
        <v>863</v>
      </c>
      <c r="N2847" s="467"/>
      <c r="O2847" s="862">
        <v>88.83</v>
      </c>
    </row>
    <row r="2848" spans="1:15" ht="14.45" customHeight="1" outlineLevel="1" x14ac:dyDescent="0.2">
      <c r="A2848" s="473">
        <v>231</v>
      </c>
      <c r="B2848" s="470">
        <v>245</v>
      </c>
      <c r="C2848" s="470" t="s">
        <v>1351</v>
      </c>
      <c r="D2848" s="472" t="s">
        <v>1350</v>
      </c>
      <c r="E2848" s="467"/>
      <c r="F2848" s="559"/>
      <c r="G2848" s="467"/>
      <c r="H2848" s="755"/>
      <c r="I2848" s="467"/>
      <c r="J2848" s="467"/>
      <c r="K2848" s="467"/>
      <c r="L2848" s="467" t="s">
        <v>1318</v>
      </c>
      <c r="M2848" s="467" t="s">
        <v>863</v>
      </c>
      <c r="N2848" s="467"/>
      <c r="O2848" s="862">
        <v>88.83</v>
      </c>
    </row>
    <row r="2849" spans="1:15" ht="14.45" customHeight="1" outlineLevel="1" x14ac:dyDescent="0.2">
      <c r="A2849" s="473">
        <v>231</v>
      </c>
      <c r="B2849" s="470">
        <v>245</v>
      </c>
      <c r="C2849" s="470" t="s">
        <v>1353</v>
      </c>
      <c r="D2849" s="472" t="s">
        <v>1352</v>
      </c>
      <c r="E2849" s="467"/>
      <c r="F2849" s="559"/>
      <c r="G2849" s="467"/>
      <c r="H2849" s="755"/>
      <c r="I2849" s="467"/>
      <c r="J2849" s="467"/>
      <c r="K2849" s="467"/>
      <c r="L2849" s="467" t="s">
        <v>1293</v>
      </c>
      <c r="M2849" s="467" t="s">
        <v>863</v>
      </c>
      <c r="N2849" s="467"/>
      <c r="O2849" s="862">
        <v>88.83</v>
      </c>
    </row>
    <row r="2850" spans="1:15" ht="14.45" customHeight="1" outlineLevel="1" x14ac:dyDescent="0.2">
      <c r="A2850" s="473">
        <v>231</v>
      </c>
      <c r="B2850" s="470">
        <v>245</v>
      </c>
      <c r="C2850" s="470" t="s">
        <v>1356</v>
      </c>
      <c r="D2850" s="472" t="s">
        <v>1354</v>
      </c>
      <c r="E2850" s="467"/>
      <c r="F2850" s="559"/>
      <c r="G2850" s="467"/>
      <c r="H2850" s="755"/>
      <c r="I2850" s="467"/>
      <c r="J2850" s="467"/>
      <c r="K2850" s="467"/>
      <c r="L2850" s="467" t="s">
        <v>1355</v>
      </c>
      <c r="M2850" s="467" t="s">
        <v>863</v>
      </c>
      <c r="N2850" s="467"/>
      <c r="O2850" s="862">
        <v>88.83</v>
      </c>
    </row>
    <row r="2851" spans="1:15" ht="14.45" customHeight="1" outlineLevel="1" x14ac:dyDescent="0.2">
      <c r="A2851" s="473">
        <v>231</v>
      </c>
      <c r="B2851" s="470">
        <v>245</v>
      </c>
      <c r="C2851" s="470" t="s">
        <v>1358</v>
      </c>
      <c r="D2851" s="472" t="s">
        <v>1357</v>
      </c>
      <c r="E2851" s="467"/>
      <c r="F2851" s="559"/>
      <c r="G2851" s="467"/>
      <c r="H2851" s="755"/>
      <c r="I2851" s="467"/>
      <c r="J2851" s="467"/>
      <c r="K2851" s="467"/>
      <c r="L2851" s="467" t="s">
        <v>1318</v>
      </c>
      <c r="M2851" s="467" t="s">
        <v>863</v>
      </c>
      <c r="N2851" s="467"/>
      <c r="O2851" s="862">
        <v>88.83</v>
      </c>
    </row>
    <row r="2852" spans="1:15" ht="14.45" customHeight="1" outlineLevel="1" x14ac:dyDescent="0.2">
      <c r="A2852" s="473">
        <v>231</v>
      </c>
      <c r="B2852" s="470">
        <v>245</v>
      </c>
      <c r="C2852" s="470" t="s">
        <v>1360</v>
      </c>
      <c r="D2852" s="472" t="s">
        <v>1359</v>
      </c>
      <c r="E2852" s="467"/>
      <c r="F2852" s="559"/>
      <c r="G2852" s="467"/>
      <c r="H2852" s="755"/>
      <c r="I2852" s="467"/>
      <c r="J2852" s="467"/>
      <c r="K2852" s="467"/>
      <c r="L2852" s="467" t="s">
        <v>1318</v>
      </c>
      <c r="M2852" s="467" t="s">
        <v>863</v>
      </c>
      <c r="N2852" s="467"/>
      <c r="O2852" s="862">
        <v>88.83</v>
      </c>
    </row>
    <row r="2853" spans="1:15" ht="14.45" customHeight="1" outlineLevel="1" x14ac:dyDescent="0.2">
      <c r="A2853" s="473">
        <v>231</v>
      </c>
      <c r="B2853" s="470">
        <v>245</v>
      </c>
      <c r="C2853" s="470" t="s">
        <v>1363</v>
      </c>
      <c r="D2853" s="472" t="s">
        <v>1361</v>
      </c>
      <c r="E2853" s="467"/>
      <c r="F2853" s="559"/>
      <c r="G2853" s="467"/>
      <c r="H2853" s="755"/>
      <c r="I2853" s="467"/>
      <c r="J2853" s="467"/>
      <c r="K2853" s="467"/>
      <c r="L2853" s="467" t="s">
        <v>1362</v>
      </c>
      <c r="M2853" s="467" t="s">
        <v>863</v>
      </c>
      <c r="N2853" s="467"/>
      <c r="O2853" s="862">
        <v>165.04</v>
      </c>
    </row>
    <row r="2854" spans="1:15" ht="14.45" customHeight="1" outlineLevel="1" x14ac:dyDescent="0.2">
      <c r="A2854" s="473">
        <v>231</v>
      </c>
      <c r="B2854" s="470">
        <v>245</v>
      </c>
      <c r="C2854" s="470" t="s">
        <v>1366</v>
      </c>
      <c r="D2854" s="472" t="s">
        <v>1364</v>
      </c>
      <c r="E2854" s="467"/>
      <c r="F2854" s="559"/>
      <c r="G2854" s="467"/>
      <c r="H2854" s="755"/>
      <c r="I2854" s="467"/>
      <c r="J2854" s="467"/>
      <c r="K2854" s="467"/>
      <c r="L2854" s="467" t="s">
        <v>1365</v>
      </c>
      <c r="M2854" s="467" t="s">
        <v>863</v>
      </c>
      <c r="N2854" s="467"/>
      <c r="O2854" s="862">
        <v>165.04</v>
      </c>
    </row>
    <row r="2855" spans="1:15" ht="14.45" customHeight="1" outlineLevel="1" x14ac:dyDescent="0.2">
      <c r="A2855" s="473">
        <v>231</v>
      </c>
      <c r="B2855" s="470">
        <v>245</v>
      </c>
      <c r="C2855" s="470" t="s">
        <v>1369</v>
      </c>
      <c r="D2855" s="472" t="s">
        <v>1367</v>
      </c>
      <c r="E2855" s="467"/>
      <c r="F2855" s="559"/>
      <c r="G2855" s="467"/>
      <c r="H2855" s="755"/>
      <c r="I2855" s="467"/>
      <c r="J2855" s="467"/>
      <c r="K2855" s="467"/>
      <c r="L2855" s="467" t="s">
        <v>1368</v>
      </c>
      <c r="M2855" s="467" t="s">
        <v>863</v>
      </c>
      <c r="N2855" s="467"/>
      <c r="O2855" s="862">
        <v>165.04</v>
      </c>
    </row>
    <row r="2856" spans="1:15" ht="14.45" customHeight="1" outlineLevel="1" x14ac:dyDescent="0.2">
      <c r="A2856" s="473">
        <v>231</v>
      </c>
      <c r="B2856" s="470">
        <v>245</v>
      </c>
      <c r="C2856" s="470" t="s">
        <v>1372</v>
      </c>
      <c r="D2856" s="472" t="s">
        <v>1370</v>
      </c>
      <c r="E2856" s="467"/>
      <c r="F2856" s="559"/>
      <c r="G2856" s="467"/>
      <c r="H2856" s="755"/>
      <c r="I2856" s="467"/>
      <c r="J2856" s="467"/>
      <c r="K2856" s="467"/>
      <c r="L2856" s="467" t="s">
        <v>1371</v>
      </c>
      <c r="M2856" s="467" t="s">
        <v>863</v>
      </c>
      <c r="N2856" s="467"/>
      <c r="O2856" s="862">
        <v>165.04</v>
      </c>
    </row>
    <row r="2857" spans="1:15" ht="14.45" customHeight="1" outlineLevel="1" x14ac:dyDescent="0.2">
      <c r="A2857" s="473">
        <v>231</v>
      </c>
      <c r="B2857" s="470">
        <v>245</v>
      </c>
      <c r="C2857" s="470" t="s">
        <v>1375</v>
      </c>
      <c r="D2857" s="472" t="s">
        <v>1373</v>
      </c>
      <c r="E2857" s="467"/>
      <c r="F2857" s="559"/>
      <c r="G2857" s="467"/>
      <c r="H2857" s="755"/>
      <c r="I2857" s="467"/>
      <c r="J2857" s="467"/>
      <c r="K2857" s="467"/>
      <c r="L2857" s="467" t="s">
        <v>1374</v>
      </c>
      <c r="M2857" s="467" t="s">
        <v>863</v>
      </c>
      <c r="N2857" s="467"/>
      <c r="O2857" s="862">
        <v>165.04</v>
      </c>
    </row>
    <row r="2858" spans="1:15" ht="14.45" customHeight="1" outlineLevel="1" x14ac:dyDescent="0.2">
      <c r="A2858" s="473">
        <v>231</v>
      </c>
      <c r="B2858" s="470">
        <v>245</v>
      </c>
      <c r="C2858" s="470" t="s">
        <v>1377</v>
      </c>
      <c r="D2858" s="472" t="s">
        <v>1376</v>
      </c>
      <c r="E2858" s="467"/>
      <c r="F2858" s="559"/>
      <c r="G2858" s="467"/>
      <c r="H2858" s="755"/>
      <c r="I2858" s="467"/>
      <c r="J2858" s="467"/>
      <c r="K2858" s="467"/>
      <c r="L2858" s="467" t="s">
        <v>1332</v>
      </c>
      <c r="M2858" s="467" t="s">
        <v>863</v>
      </c>
      <c r="N2858" s="467"/>
      <c r="O2858" s="862">
        <v>165.04</v>
      </c>
    </row>
    <row r="2859" spans="1:15" ht="14.45" customHeight="1" outlineLevel="1" x14ac:dyDescent="0.2">
      <c r="A2859" s="473">
        <v>231</v>
      </c>
      <c r="B2859" s="470">
        <v>245</v>
      </c>
      <c r="C2859" s="470" t="s">
        <v>1380</v>
      </c>
      <c r="D2859" s="472" t="s">
        <v>1378</v>
      </c>
      <c r="E2859" s="467"/>
      <c r="F2859" s="559"/>
      <c r="G2859" s="467"/>
      <c r="H2859" s="755"/>
      <c r="I2859" s="467"/>
      <c r="J2859" s="467"/>
      <c r="K2859" s="467"/>
      <c r="L2859" s="467" t="s">
        <v>1379</v>
      </c>
      <c r="M2859" s="467" t="s">
        <v>863</v>
      </c>
      <c r="N2859" s="467"/>
      <c r="O2859" s="862">
        <v>165.04</v>
      </c>
    </row>
    <row r="2860" spans="1:15" ht="14.45" customHeight="1" outlineLevel="1" x14ac:dyDescent="0.2">
      <c r="A2860" s="473">
        <v>231</v>
      </c>
      <c r="B2860" s="470">
        <v>245</v>
      </c>
      <c r="C2860" s="470" t="s">
        <v>1382</v>
      </c>
      <c r="D2860" s="472" t="s">
        <v>1381</v>
      </c>
      <c r="E2860" s="467"/>
      <c r="F2860" s="559"/>
      <c r="G2860" s="467"/>
      <c r="H2860" s="755"/>
      <c r="I2860" s="467"/>
      <c r="J2860" s="467"/>
      <c r="K2860" s="467"/>
      <c r="L2860" s="467" t="s">
        <v>1318</v>
      </c>
      <c r="M2860" s="467" t="s">
        <v>863</v>
      </c>
      <c r="N2860" s="467"/>
      <c r="O2860" s="862">
        <v>165.04</v>
      </c>
    </row>
    <row r="2861" spans="1:15" ht="14.45" customHeight="1" outlineLevel="1" x14ac:dyDescent="0.2">
      <c r="A2861" s="473">
        <v>231</v>
      </c>
      <c r="B2861" s="470">
        <v>245</v>
      </c>
      <c r="C2861" s="470" t="s">
        <v>1384</v>
      </c>
      <c r="D2861" s="472" t="s">
        <v>1383</v>
      </c>
      <c r="E2861" s="467"/>
      <c r="F2861" s="559"/>
      <c r="G2861" s="467"/>
      <c r="H2861" s="755"/>
      <c r="I2861" s="467"/>
      <c r="J2861" s="467"/>
      <c r="K2861" s="467"/>
      <c r="L2861" s="467" t="s">
        <v>1318</v>
      </c>
      <c r="M2861" s="467" t="s">
        <v>863</v>
      </c>
      <c r="N2861" s="467"/>
      <c r="O2861" s="862">
        <v>165.04</v>
      </c>
    </row>
    <row r="2862" spans="1:15" ht="14.45" customHeight="1" outlineLevel="1" x14ac:dyDescent="0.2">
      <c r="A2862" s="473">
        <v>231</v>
      </c>
      <c r="B2862" s="470">
        <v>245</v>
      </c>
      <c r="C2862" s="470" t="s">
        <v>1386</v>
      </c>
      <c r="D2862" s="472" t="s">
        <v>1385</v>
      </c>
      <c r="E2862" s="467"/>
      <c r="F2862" s="559"/>
      <c r="G2862" s="467"/>
      <c r="H2862" s="755"/>
      <c r="I2862" s="467"/>
      <c r="J2862" s="467"/>
      <c r="K2862" s="467"/>
      <c r="L2862" s="467" t="s">
        <v>1332</v>
      </c>
      <c r="M2862" s="467" t="s">
        <v>863</v>
      </c>
      <c r="N2862" s="467"/>
      <c r="O2862" s="862">
        <v>165.04</v>
      </c>
    </row>
    <row r="2863" spans="1:15" ht="14.45" customHeight="1" outlineLevel="1" x14ac:dyDescent="0.2">
      <c r="A2863" s="473">
        <v>231</v>
      </c>
      <c r="B2863" s="470">
        <v>245</v>
      </c>
      <c r="C2863" s="470" t="s">
        <v>1388</v>
      </c>
      <c r="D2863" s="472" t="s">
        <v>1387</v>
      </c>
      <c r="E2863" s="467"/>
      <c r="F2863" s="559"/>
      <c r="G2863" s="467"/>
      <c r="H2863" s="755"/>
      <c r="I2863" s="467"/>
      <c r="J2863" s="467"/>
      <c r="K2863" s="467"/>
      <c r="L2863" s="467" t="s">
        <v>1332</v>
      </c>
      <c r="M2863" s="467" t="s">
        <v>863</v>
      </c>
      <c r="N2863" s="467"/>
      <c r="O2863" s="862">
        <v>165.04</v>
      </c>
    </row>
    <row r="2864" spans="1:15" ht="14.45" customHeight="1" outlineLevel="1" x14ac:dyDescent="0.2">
      <c r="A2864" s="473">
        <v>231</v>
      </c>
      <c r="B2864" s="470">
        <v>245</v>
      </c>
      <c r="C2864" s="470" t="s">
        <v>1390</v>
      </c>
      <c r="D2864" s="472" t="s">
        <v>1389</v>
      </c>
      <c r="E2864" s="467"/>
      <c r="F2864" s="559"/>
      <c r="G2864" s="467"/>
      <c r="H2864" s="755"/>
      <c r="I2864" s="467"/>
      <c r="J2864" s="467"/>
      <c r="K2864" s="467"/>
      <c r="L2864" s="467" t="s">
        <v>1362</v>
      </c>
      <c r="M2864" s="467" t="s">
        <v>863</v>
      </c>
      <c r="N2864" s="467"/>
      <c r="O2864" s="862">
        <v>165.04</v>
      </c>
    </row>
    <row r="2865" spans="1:15" ht="14.45" customHeight="1" outlineLevel="1" x14ac:dyDescent="0.2">
      <c r="A2865" s="473">
        <v>231</v>
      </c>
      <c r="B2865" s="470">
        <v>245</v>
      </c>
      <c r="C2865" s="470" t="s">
        <v>1392</v>
      </c>
      <c r="D2865" s="472" t="s">
        <v>1391</v>
      </c>
      <c r="E2865" s="467"/>
      <c r="F2865" s="559"/>
      <c r="G2865" s="467"/>
      <c r="H2865" s="755"/>
      <c r="I2865" s="467"/>
      <c r="J2865" s="467"/>
      <c r="K2865" s="467"/>
      <c r="L2865" s="467" t="s">
        <v>1362</v>
      </c>
      <c r="M2865" s="467" t="s">
        <v>863</v>
      </c>
      <c r="N2865" s="467"/>
      <c r="O2865" s="862">
        <v>165.04</v>
      </c>
    </row>
    <row r="2866" spans="1:15" ht="14.45" customHeight="1" outlineLevel="1" x14ac:dyDescent="0.2">
      <c r="A2866" s="481" t="s">
        <v>642</v>
      </c>
      <c r="B2866" s="478"/>
      <c r="C2866" s="498" t="s">
        <v>1394</v>
      </c>
      <c r="D2866" s="496" t="s">
        <v>1393</v>
      </c>
      <c r="E2866" s="497"/>
      <c r="F2866" s="561"/>
      <c r="G2866" s="497"/>
      <c r="H2866" s="761"/>
      <c r="I2866" s="497"/>
      <c r="J2866" s="497"/>
      <c r="K2866" s="497"/>
      <c r="L2866" s="497" t="s">
        <v>1035</v>
      </c>
      <c r="M2866" s="497" t="s">
        <v>1039</v>
      </c>
      <c r="N2866" s="497"/>
      <c r="O2866" s="494"/>
    </row>
    <row r="2867" spans="1:15" ht="14.45" customHeight="1" outlineLevel="1" x14ac:dyDescent="0.2">
      <c r="A2867" s="473">
        <v>231</v>
      </c>
      <c r="B2867" s="470">
        <v>245</v>
      </c>
      <c r="C2867" s="470" t="s">
        <v>1397</v>
      </c>
      <c r="D2867" s="472" t="s">
        <v>1395</v>
      </c>
      <c r="E2867" s="467"/>
      <c r="F2867" s="559"/>
      <c r="G2867" s="467"/>
      <c r="H2867" s="755"/>
      <c r="I2867" s="467"/>
      <c r="J2867" s="467"/>
      <c r="K2867" s="467"/>
      <c r="L2867" s="467" t="s">
        <v>1396</v>
      </c>
      <c r="M2867" s="467" t="s">
        <v>863</v>
      </c>
      <c r="N2867" s="467"/>
      <c r="O2867" s="862">
        <v>111.22</v>
      </c>
    </row>
    <row r="2868" spans="1:15" ht="14.45" customHeight="1" outlineLevel="1" x14ac:dyDescent="0.2">
      <c r="A2868" s="473">
        <v>231</v>
      </c>
      <c r="B2868" s="470">
        <v>245</v>
      </c>
      <c r="C2868" s="470" t="s">
        <v>1399</v>
      </c>
      <c r="D2868" s="472" t="s">
        <v>1398</v>
      </c>
      <c r="E2868" s="467"/>
      <c r="F2868" s="559"/>
      <c r="G2868" s="467"/>
      <c r="H2868" s="755"/>
      <c r="I2868" s="467"/>
      <c r="J2868" s="467"/>
      <c r="K2868" s="467"/>
      <c r="L2868" s="467" t="s">
        <v>1396</v>
      </c>
      <c r="M2868" s="467" t="s">
        <v>863</v>
      </c>
      <c r="N2868" s="467"/>
      <c r="O2868" s="862">
        <v>111.22</v>
      </c>
    </row>
    <row r="2869" spans="1:15" ht="14.45" customHeight="1" outlineLevel="1" x14ac:dyDescent="0.2">
      <c r="A2869" s="473">
        <v>231</v>
      </c>
      <c r="B2869" s="470">
        <v>245</v>
      </c>
      <c r="C2869" s="470" t="s">
        <v>1402</v>
      </c>
      <c r="D2869" s="472" t="s">
        <v>1400</v>
      </c>
      <c r="E2869" s="467"/>
      <c r="F2869" s="559"/>
      <c r="G2869" s="467"/>
      <c r="H2869" s="755"/>
      <c r="I2869" s="467"/>
      <c r="J2869" s="467"/>
      <c r="K2869" s="467"/>
      <c r="L2869" s="467" t="s">
        <v>1401</v>
      </c>
      <c r="M2869" s="467" t="s">
        <v>863</v>
      </c>
      <c r="N2869" s="467"/>
      <c r="O2869" s="862">
        <v>111.22</v>
      </c>
    </row>
    <row r="2870" spans="1:15" ht="14.45" customHeight="1" outlineLevel="1" x14ac:dyDescent="0.2">
      <c r="A2870" s="473">
        <v>231</v>
      </c>
      <c r="B2870" s="470">
        <v>245</v>
      </c>
      <c r="C2870" s="470" t="s">
        <v>1404</v>
      </c>
      <c r="D2870" s="472" t="s">
        <v>1403</v>
      </c>
      <c r="E2870" s="467"/>
      <c r="F2870" s="559"/>
      <c r="G2870" s="467"/>
      <c r="H2870" s="755"/>
      <c r="I2870" s="467"/>
      <c r="J2870" s="467"/>
      <c r="K2870" s="467"/>
      <c r="L2870" s="467" t="s">
        <v>1401</v>
      </c>
      <c r="M2870" s="467" t="s">
        <v>863</v>
      </c>
      <c r="N2870" s="467"/>
      <c r="O2870" s="862">
        <v>96.1</v>
      </c>
    </row>
    <row r="2871" spans="1:15" ht="14.45" customHeight="1" outlineLevel="1" x14ac:dyDescent="0.2">
      <c r="A2871" s="473">
        <v>231</v>
      </c>
      <c r="B2871" s="470">
        <v>245</v>
      </c>
      <c r="C2871" s="470" t="s">
        <v>1406</v>
      </c>
      <c r="D2871" s="472" t="s">
        <v>1405</v>
      </c>
      <c r="E2871" s="467"/>
      <c r="F2871" s="559"/>
      <c r="G2871" s="467"/>
      <c r="H2871" s="755"/>
      <c r="I2871" s="467"/>
      <c r="J2871" s="467"/>
      <c r="K2871" s="467"/>
      <c r="L2871" s="467" t="s">
        <v>1334</v>
      </c>
      <c r="M2871" s="467" t="s">
        <v>863</v>
      </c>
      <c r="N2871" s="467"/>
      <c r="O2871" s="862">
        <v>96.1</v>
      </c>
    </row>
    <row r="2872" spans="1:15" ht="14.45" customHeight="1" outlineLevel="1" x14ac:dyDescent="0.2">
      <c r="A2872" s="473">
        <v>231</v>
      </c>
      <c r="B2872" s="470">
        <v>245</v>
      </c>
      <c r="C2872" s="470" t="s">
        <v>1408</v>
      </c>
      <c r="D2872" s="472" t="s">
        <v>1407</v>
      </c>
      <c r="E2872" s="467"/>
      <c r="F2872" s="559"/>
      <c r="G2872" s="467"/>
      <c r="H2872" s="755"/>
      <c r="I2872" s="467"/>
      <c r="J2872" s="467"/>
      <c r="K2872" s="467"/>
      <c r="L2872" s="467" t="s">
        <v>1396</v>
      </c>
      <c r="M2872" s="467" t="s">
        <v>863</v>
      </c>
      <c r="N2872" s="467"/>
      <c r="O2872" s="862">
        <v>111.22</v>
      </c>
    </row>
    <row r="2873" spans="1:15" ht="14.45" customHeight="1" outlineLevel="1" x14ac:dyDescent="0.2">
      <c r="A2873" s="473">
        <v>231</v>
      </c>
      <c r="B2873" s="470">
        <v>245</v>
      </c>
      <c r="C2873" s="470" t="s">
        <v>1410</v>
      </c>
      <c r="D2873" s="472" t="s">
        <v>1409</v>
      </c>
      <c r="E2873" s="467"/>
      <c r="F2873" s="559"/>
      <c r="G2873" s="467"/>
      <c r="H2873" s="755"/>
      <c r="I2873" s="467"/>
      <c r="J2873" s="467"/>
      <c r="K2873" s="467"/>
      <c r="L2873" s="467" t="s">
        <v>1401</v>
      </c>
      <c r="M2873" s="467" t="s">
        <v>863</v>
      </c>
      <c r="N2873" s="467"/>
      <c r="O2873" s="862">
        <v>96.1</v>
      </c>
    </row>
    <row r="2874" spans="1:15" ht="14.45" customHeight="1" outlineLevel="1" x14ac:dyDescent="0.2">
      <c r="A2874" s="473">
        <v>231</v>
      </c>
      <c r="B2874" s="470">
        <v>245</v>
      </c>
      <c r="C2874" s="470" t="s">
        <v>1412</v>
      </c>
      <c r="D2874" s="472" t="s">
        <v>1411</v>
      </c>
      <c r="E2874" s="467"/>
      <c r="F2874" s="559"/>
      <c r="G2874" s="467"/>
      <c r="H2874" s="755"/>
      <c r="I2874" s="467"/>
      <c r="J2874" s="467"/>
      <c r="K2874" s="467"/>
      <c r="L2874" s="467" t="s">
        <v>1396</v>
      </c>
      <c r="M2874" s="467" t="s">
        <v>863</v>
      </c>
      <c r="N2874" s="467"/>
      <c r="O2874" s="862">
        <v>111.22</v>
      </c>
    </row>
    <row r="2875" spans="1:15" ht="14.45" customHeight="1" outlineLevel="1" x14ac:dyDescent="0.2">
      <c r="A2875" s="473">
        <v>231</v>
      </c>
      <c r="B2875" s="470">
        <v>245</v>
      </c>
      <c r="C2875" s="470" t="s">
        <v>1415</v>
      </c>
      <c r="D2875" s="472" t="s">
        <v>1414</v>
      </c>
      <c r="E2875" s="467"/>
      <c r="F2875" s="559"/>
      <c r="G2875" s="467"/>
      <c r="H2875" s="755"/>
      <c r="I2875" s="467"/>
      <c r="J2875" s="467"/>
      <c r="K2875" s="467"/>
      <c r="L2875" s="467" t="s">
        <v>1413</v>
      </c>
      <c r="M2875" s="467" t="s">
        <v>863</v>
      </c>
      <c r="N2875" s="467"/>
      <c r="O2875" s="862">
        <v>111.22</v>
      </c>
    </row>
    <row r="2876" spans="1:15" ht="14.45" customHeight="1" outlineLevel="1" x14ac:dyDescent="0.2">
      <c r="A2876" s="473">
        <v>231</v>
      </c>
      <c r="B2876" s="470">
        <v>245</v>
      </c>
      <c r="C2876" s="470" t="s">
        <v>1417</v>
      </c>
      <c r="D2876" s="472" t="s">
        <v>1416</v>
      </c>
      <c r="E2876" s="467"/>
      <c r="F2876" s="559"/>
      <c r="G2876" s="467"/>
      <c r="H2876" s="755"/>
      <c r="I2876" s="467"/>
      <c r="J2876" s="467"/>
      <c r="K2876" s="467"/>
      <c r="L2876" s="467" t="s">
        <v>1413</v>
      </c>
      <c r="M2876" s="467" t="s">
        <v>863</v>
      </c>
      <c r="N2876" s="467"/>
      <c r="O2876" s="862">
        <v>111.22</v>
      </c>
    </row>
    <row r="2877" spans="1:15" ht="14.45" customHeight="1" outlineLevel="1" x14ac:dyDescent="0.2">
      <c r="A2877" s="473">
        <v>231</v>
      </c>
      <c r="B2877" s="470">
        <v>245</v>
      </c>
      <c r="C2877" s="470" t="s">
        <v>1420</v>
      </c>
      <c r="D2877" s="472" t="s">
        <v>1418</v>
      </c>
      <c r="E2877" s="467"/>
      <c r="F2877" s="559"/>
      <c r="G2877" s="467"/>
      <c r="H2877" s="755"/>
      <c r="I2877" s="467"/>
      <c r="J2877" s="467"/>
      <c r="K2877" s="467"/>
      <c r="L2877" s="467" t="s">
        <v>1419</v>
      </c>
      <c r="M2877" s="467" t="s">
        <v>863</v>
      </c>
      <c r="N2877" s="467"/>
      <c r="O2877" s="862">
        <v>192.8</v>
      </c>
    </row>
    <row r="2878" spans="1:15" ht="14.45" customHeight="1" outlineLevel="1" x14ac:dyDescent="0.2">
      <c r="A2878" s="473">
        <v>231</v>
      </c>
      <c r="B2878" s="470">
        <v>245</v>
      </c>
      <c r="C2878" s="470" t="s">
        <v>1422</v>
      </c>
      <c r="D2878" s="472" t="s">
        <v>1421</v>
      </c>
      <c r="E2878" s="467"/>
      <c r="F2878" s="559"/>
      <c r="G2878" s="467"/>
      <c r="H2878" s="755"/>
      <c r="I2878" s="467"/>
      <c r="J2878" s="467"/>
      <c r="K2878" s="467"/>
      <c r="L2878" s="467" t="s">
        <v>1413</v>
      </c>
      <c r="M2878" s="467" t="s">
        <v>863</v>
      </c>
      <c r="N2878" s="467"/>
      <c r="O2878" s="862">
        <v>192.8</v>
      </c>
    </row>
    <row r="2879" spans="1:15" ht="14.45" customHeight="1" outlineLevel="1" x14ac:dyDescent="0.2">
      <c r="A2879" s="473">
        <v>231</v>
      </c>
      <c r="B2879" s="470">
        <v>245</v>
      </c>
      <c r="C2879" s="470" t="s">
        <v>1424</v>
      </c>
      <c r="D2879" s="472" t="s">
        <v>1423</v>
      </c>
      <c r="E2879" s="467"/>
      <c r="F2879" s="559"/>
      <c r="G2879" s="467"/>
      <c r="H2879" s="755"/>
      <c r="I2879" s="467"/>
      <c r="J2879" s="467"/>
      <c r="K2879" s="467"/>
      <c r="L2879" s="467" t="s">
        <v>1413</v>
      </c>
      <c r="M2879" s="467" t="s">
        <v>863</v>
      </c>
      <c r="N2879" s="467"/>
      <c r="O2879" s="862">
        <v>174.69</v>
      </c>
    </row>
    <row r="2880" spans="1:15" ht="14.45" customHeight="1" outlineLevel="1" x14ac:dyDescent="0.2">
      <c r="A2880" s="473">
        <v>231</v>
      </c>
      <c r="B2880" s="470">
        <v>245</v>
      </c>
      <c r="C2880" s="470" t="s">
        <v>1426</v>
      </c>
      <c r="D2880" s="472" t="s">
        <v>1425</v>
      </c>
      <c r="E2880" s="467"/>
      <c r="F2880" s="559"/>
      <c r="G2880" s="467"/>
      <c r="H2880" s="755"/>
      <c r="I2880" s="467"/>
      <c r="J2880" s="467"/>
      <c r="K2880" s="467"/>
      <c r="L2880" s="467" t="s">
        <v>1379</v>
      </c>
      <c r="M2880" s="467" t="s">
        <v>863</v>
      </c>
      <c r="N2880" s="467"/>
      <c r="O2880" s="862">
        <v>155.38999999999999</v>
      </c>
    </row>
    <row r="2881" spans="1:15" ht="14.45" customHeight="1" outlineLevel="1" x14ac:dyDescent="0.2">
      <c r="A2881" s="473">
        <v>231</v>
      </c>
      <c r="B2881" s="470">
        <v>245</v>
      </c>
      <c r="C2881" s="470" t="s">
        <v>1428</v>
      </c>
      <c r="D2881" s="472" t="s">
        <v>1427</v>
      </c>
      <c r="E2881" s="467"/>
      <c r="F2881" s="559"/>
      <c r="G2881" s="467"/>
      <c r="H2881" s="755"/>
      <c r="I2881" s="467"/>
      <c r="J2881" s="467"/>
      <c r="K2881" s="467"/>
      <c r="L2881" s="467" t="s">
        <v>1413</v>
      </c>
      <c r="M2881" s="467" t="s">
        <v>863</v>
      </c>
      <c r="N2881" s="467"/>
      <c r="O2881" s="862">
        <v>192.8</v>
      </c>
    </row>
    <row r="2882" spans="1:15" ht="14.45" customHeight="1" outlineLevel="1" x14ac:dyDescent="0.2">
      <c r="A2882" s="473">
        <v>231</v>
      </c>
      <c r="B2882" s="470">
        <v>245</v>
      </c>
      <c r="C2882" s="470" t="s">
        <v>1430</v>
      </c>
      <c r="D2882" s="472" t="s">
        <v>1429</v>
      </c>
      <c r="E2882" s="467"/>
      <c r="F2882" s="559"/>
      <c r="G2882" s="467"/>
      <c r="H2882" s="755"/>
      <c r="I2882" s="467"/>
      <c r="J2882" s="467"/>
      <c r="K2882" s="467"/>
      <c r="L2882" s="467" t="s">
        <v>1413</v>
      </c>
      <c r="M2882" s="467" t="s">
        <v>863</v>
      </c>
      <c r="N2882" s="467"/>
      <c r="O2882" s="862">
        <v>192.8</v>
      </c>
    </row>
    <row r="2883" spans="1:15" ht="14.45" customHeight="1" outlineLevel="1" x14ac:dyDescent="0.2">
      <c r="A2883" s="473">
        <v>231</v>
      </c>
      <c r="B2883" s="470">
        <v>245</v>
      </c>
      <c r="C2883" s="470" t="s">
        <v>1432</v>
      </c>
      <c r="D2883" s="472" t="s">
        <v>1431</v>
      </c>
      <c r="E2883" s="467"/>
      <c r="F2883" s="559"/>
      <c r="G2883" s="467"/>
      <c r="H2883" s="755"/>
      <c r="I2883" s="467"/>
      <c r="J2883" s="467"/>
      <c r="K2883" s="467"/>
      <c r="L2883" s="467" t="s">
        <v>1413</v>
      </c>
      <c r="M2883" s="467" t="s">
        <v>863</v>
      </c>
      <c r="N2883" s="467"/>
      <c r="O2883" s="862">
        <v>192.8</v>
      </c>
    </row>
    <row r="2884" spans="1:15" ht="14.45" customHeight="1" outlineLevel="1" x14ac:dyDescent="0.2">
      <c r="A2884" s="473">
        <v>231</v>
      </c>
      <c r="B2884" s="470">
        <v>245</v>
      </c>
      <c r="C2884" s="470" t="s">
        <v>1434</v>
      </c>
      <c r="D2884" s="472" t="s">
        <v>1433</v>
      </c>
      <c r="E2884" s="467"/>
      <c r="F2884" s="559"/>
      <c r="G2884" s="467"/>
      <c r="H2884" s="755"/>
      <c r="I2884" s="467"/>
      <c r="J2884" s="467"/>
      <c r="K2884" s="467"/>
      <c r="L2884" s="467" t="s">
        <v>1413</v>
      </c>
      <c r="M2884" s="467" t="s">
        <v>863</v>
      </c>
      <c r="N2884" s="467"/>
      <c r="O2884" s="862">
        <v>192.8</v>
      </c>
    </row>
    <row r="2885" spans="1:15" ht="14.45" customHeight="1" outlineLevel="1" x14ac:dyDescent="0.2">
      <c r="A2885" s="473">
        <v>231</v>
      </c>
      <c r="B2885" s="470">
        <v>245</v>
      </c>
      <c r="C2885" s="470" t="s">
        <v>1436</v>
      </c>
      <c r="D2885" s="472" t="s">
        <v>1435</v>
      </c>
      <c r="E2885" s="467"/>
      <c r="F2885" s="559"/>
      <c r="G2885" s="467"/>
      <c r="H2885" s="755"/>
      <c r="I2885" s="467"/>
      <c r="J2885" s="467"/>
      <c r="K2885" s="467"/>
      <c r="L2885" s="467" t="s">
        <v>1413</v>
      </c>
      <c r="M2885" s="467" t="s">
        <v>863</v>
      </c>
      <c r="N2885" s="467"/>
      <c r="O2885" s="862">
        <v>192.8</v>
      </c>
    </row>
    <row r="2886" spans="1:15" ht="14.45" customHeight="1" outlineLevel="1" x14ac:dyDescent="0.2">
      <c r="A2886" s="473">
        <v>231</v>
      </c>
      <c r="B2886" s="470">
        <v>245</v>
      </c>
      <c r="C2886" s="470" t="s">
        <v>3538</v>
      </c>
      <c r="D2886" s="479" t="s">
        <v>3541</v>
      </c>
      <c r="E2886" s="480"/>
      <c r="F2886" s="558"/>
      <c r="G2886" s="480"/>
      <c r="H2886" s="758"/>
      <c r="I2886" s="480"/>
      <c r="J2886" s="480"/>
      <c r="K2886" s="480"/>
      <c r="L2886" s="480"/>
      <c r="M2886" s="467" t="s">
        <v>863</v>
      </c>
      <c r="N2886" s="480"/>
      <c r="O2886" s="862">
        <v>192.8</v>
      </c>
    </row>
    <row r="2887" spans="1:15" ht="14.45" customHeight="1" outlineLevel="1" x14ac:dyDescent="0.2">
      <c r="A2887" s="473">
        <v>231</v>
      </c>
      <c r="B2887" s="470">
        <v>245</v>
      </c>
      <c r="C2887" s="470" t="s">
        <v>3539</v>
      </c>
      <c r="D2887" s="479" t="s">
        <v>3542</v>
      </c>
      <c r="E2887" s="480"/>
      <c r="F2887" s="558"/>
      <c r="G2887" s="480"/>
      <c r="H2887" s="758"/>
      <c r="I2887" s="480"/>
      <c r="J2887" s="480"/>
      <c r="K2887" s="480"/>
      <c r="L2887" s="480"/>
      <c r="M2887" s="467" t="s">
        <v>863</v>
      </c>
      <c r="N2887" s="480"/>
      <c r="O2887" s="862">
        <v>192.8</v>
      </c>
    </row>
    <row r="2888" spans="1:15" ht="14.45" customHeight="1" outlineLevel="1" x14ac:dyDescent="0.2">
      <c r="A2888" s="473">
        <v>231</v>
      </c>
      <c r="B2888" s="470">
        <v>245</v>
      </c>
      <c r="C2888" s="470" t="s">
        <v>3540</v>
      </c>
      <c r="D2888" s="479" t="s">
        <v>3543</v>
      </c>
      <c r="E2888" s="480"/>
      <c r="F2888" s="558"/>
      <c r="G2888" s="480"/>
      <c r="H2888" s="758"/>
      <c r="I2888" s="480"/>
      <c r="J2888" s="480"/>
      <c r="K2888" s="480"/>
      <c r="L2888" s="480"/>
      <c r="M2888" s="467" t="s">
        <v>863</v>
      </c>
      <c r="N2888" s="480"/>
      <c r="O2888" s="862">
        <v>192.8</v>
      </c>
    </row>
    <row r="2889" spans="1:15" ht="14.45" customHeight="1" outlineLevel="1" x14ac:dyDescent="0.2">
      <c r="A2889" s="473">
        <v>231</v>
      </c>
      <c r="B2889" s="470">
        <v>245</v>
      </c>
      <c r="C2889" s="1223" t="s">
        <v>3569</v>
      </c>
      <c r="D2889" s="479" t="s">
        <v>3544</v>
      </c>
      <c r="E2889" s="480"/>
      <c r="F2889" s="558"/>
      <c r="G2889" s="480"/>
      <c r="H2889" s="758"/>
      <c r="I2889" s="480"/>
      <c r="J2889" s="480"/>
      <c r="K2889" s="480"/>
      <c r="L2889" s="480"/>
      <c r="M2889" s="467" t="s">
        <v>863</v>
      </c>
      <c r="N2889" s="480"/>
      <c r="O2889" s="862">
        <v>141.57</v>
      </c>
    </row>
    <row r="2890" spans="1:15" ht="14.45" customHeight="1" outlineLevel="1" x14ac:dyDescent="0.2">
      <c r="A2890" s="481" t="s">
        <v>642</v>
      </c>
      <c r="B2890" s="478"/>
      <c r="C2890" s="498" t="s">
        <v>1438</v>
      </c>
      <c r="D2890" s="496" t="s">
        <v>1437</v>
      </c>
      <c r="E2890" s="497"/>
      <c r="F2890" s="561"/>
      <c r="G2890" s="497"/>
      <c r="H2890" s="761"/>
      <c r="I2890" s="497"/>
      <c r="J2890" s="497"/>
      <c r="K2890" s="497"/>
      <c r="L2890" s="497" t="s">
        <v>1035</v>
      </c>
      <c r="M2890" s="497" t="s">
        <v>1039</v>
      </c>
      <c r="N2890" s="497"/>
      <c r="O2890" s="494"/>
    </row>
    <row r="2891" spans="1:15" ht="14.45" customHeight="1" outlineLevel="1" x14ac:dyDescent="0.2">
      <c r="A2891" s="473">
        <v>231</v>
      </c>
      <c r="B2891" s="470">
        <v>245</v>
      </c>
      <c r="C2891" s="470" t="s">
        <v>1441</v>
      </c>
      <c r="D2891" s="472" t="s">
        <v>1439</v>
      </c>
      <c r="E2891" s="467"/>
      <c r="F2891" s="559"/>
      <c r="G2891" s="467"/>
      <c r="H2891" s="755"/>
      <c r="I2891" s="467"/>
      <c r="J2891" s="467"/>
      <c r="K2891" s="467"/>
      <c r="L2891" s="467" t="s">
        <v>1440</v>
      </c>
      <c r="M2891" s="467" t="s">
        <v>863</v>
      </c>
      <c r="N2891" s="467"/>
      <c r="O2891" s="862">
        <v>270.47000000000003</v>
      </c>
    </row>
    <row r="2892" spans="1:15" ht="14.45" customHeight="1" outlineLevel="1" x14ac:dyDescent="0.2">
      <c r="A2892" s="473">
        <v>231</v>
      </c>
      <c r="B2892" s="470">
        <v>245</v>
      </c>
      <c r="C2892" s="470" t="s">
        <v>1443</v>
      </c>
      <c r="D2892" s="472" t="s">
        <v>1442</v>
      </c>
      <c r="E2892" s="467"/>
      <c r="F2892" s="559"/>
      <c r="G2892" s="467"/>
      <c r="H2892" s="755"/>
      <c r="I2892" s="467"/>
      <c r="J2892" s="467"/>
      <c r="K2892" s="467"/>
      <c r="L2892" s="467" t="s">
        <v>1440</v>
      </c>
      <c r="M2892" s="467" t="s">
        <v>863</v>
      </c>
      <c r="N2892" s="467"/>
      <c r="O2892" s="862">
        <v>270.47000000000003</v>
      </c>
    </row>
    <row r="2893" spans="1:15" ht="14.45" customHeight="1" outlineLevel="1" x14ac:dyDescent="0.2">
      <c r="A2893" s="473">
        <v>231</v>
      </c>
      <c r="B2893" s="470">
        <v>245</v>
      </c>
      <c r="C2893" s="470" t="s">
        <v>1445</v>
      </c>
      <c r="D2893" s="472" t="s">
        <v>1444</v>
      </c>
      <c r="E2893" s="467"/>
      <c r="F2893" s="559"/>
      <c r="G2893" s="467"/>
      <c r="H2893" s="755"/>
      <c r="I2893" s="467"/>
      <c r="J2893" s="467"/>
      <c r="K2893" s="467"/>
      <c r="L2893" s="467" t="s">
        <v>1440</v>
      </c>
      <c r="M2893" s="467" t="s">
        <v>863</v>
      </c>
      <c r="N2893" s="467"/>
      <c r="O2893" s="862">
        <v>247.49</v>
      </c>
    </row>
    <row r="2894" spans="1:15" ht="14.45" customHeight="1" outlineLevel="1" x14ac:dyDescent="0.2">
      <c r="A2894" s="473">
        <v>231</v>
      </c>
      <c r="B2894" s="470">
        <v>245</v>
      </c>
      <c r="C2894" s="470" t="s">
        <v>1447</v>
      </c>
      <c r="D2894" s="472" t="s">
        <v>1446</v>
      </c>
      <c r="E2894" s="467"/>
      <c r="F2894" s="559"/>
      <c r="G2894" s="467"/>
      <c r="H2894" s="755"/>
      <c r="I2894" s="467"/>
      <c r="J2894" s="467"/>
      <c r="K2894" s="467"/>
      <c r="L2894" s="467" t="s">
        <v>1440</v>
      </c>
      <c r="M2894" s="467" t="s">
        <v>863</v>
      </c>
      <c r="N2894" s="467"/>
      <c r="O2894" s="862">
        <v>270.47000000000003</v>
      </c>
    </row>
    <row r="2895" spans="1:15" ht="14.45" customHeight="1" outlineLevel="1" x14ac:dyDescent="0.2">
      <c r="A2895" s="473">
        <v>231</v>
      </c>
      <c r="B2895" s="470">
        <v>245</v>
      </c>
      <c r="C2895" s="470" t="s">
        <v>1449</v>
      </c>
      <c r="D2895" s="472" t="s">
        <v>1448</v>
      </c>
      <c r="E2895" s="467"/>
      <c r="F2895" s="559"/>
      <c r="G2895" s="467"/>
      <c r="H2895" s="755"/>
      <c r="I2895" s="467"/>
      <c r="J2895" s="467"/>
      <c r="K2895" s="467"/>
      <c r="L2895" s="467" t="s">
        <v>1440</v>
      </c>
      <c r="M2895" s="467" t="s">
        <v>863</v>
      </c>
      <c r="N2895" s="467"/>
      <c r="O2895" s="862">
        <v>248.05</v>
      </c>
    </row>
    <row r="2896" spans="1:15" ht="14.45" customHeight="1" outlineLevel="1" x14ac:dyDescent="0.2">
      <c r="A2896" s="473">
        <v>231</v>
      </c>
      <c r="B2896" s="470">
        <v>245</v>
      </c>
      <c r="C2896" s="470" t="s">
        <v>1451</v>
      </c>
      <c r="D2896" s="472" t="s">
        <v>1450</v>
      </c>
      <c r="E2896" s="467"/>
      <c r="F2896" s="559"/>
      <c r="G2896" s="467"/>
      <c r="H2896" s="755"/>
      <c r="I2896" s="467"/>
      <c r="J2896" s="467"/>
      <c r="K2896" s="467"/>
      <c r="L2896" s="467" t="s">
        <v>1440</v>
      </c>
      <c r="M2896" s="467" t="s">
        <v>863</v>
      </c>
      <c r="N2896" s="467"/>
      <c r="O2896" s="862">
        <v>248.05</v>
      </c>
    </row>
    <row r="2897" spans="1:15" ht="14.45" customHeight="1" outlineLevel="1" x14ac:dyDescent="0.2">
      <c r="A2897" s="473">
        <v>231</v>
      </c>
      <c r="B2897" s="470">
        <v>245</v>
      </c>
      <c r="C2897" s="470" t="s">
        <v>1453</v>
      </c>
      <c r="D2897" s="472" t="s">
        <v>1452</v>
      </c>
      <c r="E2897" s="467"/>
      <c r="F2897" s="559"/>
      <c r="G2897" s="467"/>
      <c r="H2897" s="755"/>
      <c r="I2897" s="467"/>
      <c r="J2897" s="467"/>
      <c r="K2897" s="467"/>
      <c r="L2897" s="467" t="s">
        <v>1440</v>
      </c>
      <c r="M2897" s="467" t="s">
        <v>863</v>
      </c>
      <c r="N2897" s="467"/>
      <c r="O2897" s="862">
        <v>248.05</v>
      </c>
    </row>
    <row r="2898" spans="1:15" ht="14.45" customHeight="1" outlineLevel="1" x14ac:dyDescent="0.2">
      <c r="A2898" s="473">
        <v>231</v>
      </c>
      <c r="B2898" s="470">
        <v>245</v>
      </c>
      <c r="C2898" s="470" t="s">
        <v>1455</v>
      </c>
      <c r="D2898" s="472" t="s">
        <v>1454</v>
      </c>
      <c r="E2898" s="467"/>
      <c r="F2898" s="559"/>
      <c r="G2898" s="467"/>
      <c r="H2898" s="755"/>
      <c r="I2898" s="467"/>
      <c r="J2898" s="467"/>
      <c r="K2898" s="467"/>
      <c r="L2898" s="467" t="s">
        <v>1440</v>
      </c>
      <c r="M2898" s="467" t="s">
        <v>863</v>
      </c>
      <c r="N2898" s="467"/>
      <c r="O2898" s="862">
        <v>248.05</v>
      </c>
    </row>
    <row r="2899" spans="1:15" ht="14.45" customHeight="1" outlineLevel="1" x14ac:dyDescent="0.2">
      <c r="A2899" s="473">
        <v>231</v>
      </c>
      <c r="B2899" s="470">
        <v>245</v>
      </c>
      <c r="C2899" s="470" t="s">
        <v>1457</v>
      </c>
      <c r="D2899" s="472" t="s">
        <v>1456</v>
      </c>
      <c r="E2899" s="467"/>
      <c r="F2899" s="559"/>
      <c r="G2899" s="467"/>
      <c r="H2899" s="755"/>
      <c r="I2899" s="467"/>
      <c r="J2899" s="467"/>
      <c r="K2899" s="467"/>
      <c r="L2899" s="467" t="s">
        <v>1440</v>
      </c>
      <c r="M2899" s="467" t="s">
        <v>863</v>
      </c>
      <c r="N2899" s="467"/>
      <c r="O2899" s="862">
        <v>270.43</v>
      </c>
    </row>
    <row r="2900" spans="1:15" ht="14.45" customHeight="1" outlineLevel="1" x14ac:dyDescent="0.2">
      <c r="A2900" s="473">
        <v>231</v>
      </c>
      <c r="B2900" s="470">
        <v>245</v>
      </c>
      <c r="C2900" s="470" t="s">
        <v>1459</v>
      </c>
      <c r="D2900" s="472" t="s">
        <v>1458</v>
      </c>
      <c r="E2900" s="467"/>
      <c r="F2900" s="559"/>
      <c r="G2900" s="467"/>
      <c r="H2900" s="755"/>
      <c r="I2900" s="467"/>
      <c r="J2900" s="467"/>
      <c r="K2900" s="467"/>
      <c r="L2900" s="467" t="s">
        <v>1440</v>
      </c>
      <c r="M2900" s="467" t="s">
        <v>863</v>
      </c>
      <c r="N2900" s="467"/>
      <c r="O2900" s="862">
        <v>292.86</v>
      </c>
    </row>
    <row r="2901" spans="1:15" ht="14.45" customHeight="1" outlineLevel="1" x14ac:dyDescent="0.2">
      <c r="A2901" s="473">
        <v>231</v>
      </c>
      <c r="B2901" s="470">
        <v>245</v>
      </c>
      <c r="C2901" s="470" t="s">
        <v>1461</v>
      </c>
      <c r="D2901" s="472" t="s">
        <v>1460</v>
      </c>
      <c r="E2901" s="467"/>
      <c r="F2901" s="559"/>
      <c r="G2901" s="467"/>
      <c r="H2901" s="755"/>
      <c r="I2901" s="467"/>
      <c r="J2901" s="467"/>
      <c r="K2901" s="467"/>
      <c r="L2901" s="467" t="s">
        <v>1440</v>
      </c>
      <c r="M2901" s="467" t="s">
        <v>863</v>
      </c>
      <c r="N2901" s="467"/>
      <c r="O2901" s="862">
        <v>292.86</v>
      </c>
    </row>
    <row r="2902" spans="1:15" ht="14.45" customHeight="1" outlineLevel="1" x14ac:dyDescent="0.2">
      <c r="A2902" s="473">
        <v>231</v>
      </c>
      <c r="B2902" s="470">
        <v>245</v>
      </c>
      <c r="C2902" s="470" t="s">
        <v>1463</v>
      </c>
      <c r="D2902" s="472" t="s">
        <v>1462</v>
      </c>
      <c r="E2902" s="467"/>
      <c r="F2902" s="559"/>
      <c r="G2902" s="467"/>
      <c r="H2902" s="755"/>
      <c r="I2902" s="467"/>
      <c r="J2902" s="467"/>
      <c r="K2902" s="467"/>
      <c r="L2902" s="467" t="s">
        <v>1440</v>
      </c>
      <c r="M2902" s="467" t="s">
        <v>863</v>
      </c>
      <c r="N2902" s="467"/>
      <c r="O2902" s="862">
        <v>225.07</v>
      </c>
    </row>
    <row r="2903" spans="1:15" ht="14.45" customHeight="1" outlineLevel="1" x14ac:dyDescent="0.2">
      <c r="A2903" s="473">
        <v>231</v>
      </c>
      <c r="B2903" s="470">
        <v>245</v>
      </c>
      <c r="C2903" s="470" t="s">
        <v>1465</v>
      </c>
      <c r="D2903" s="472" t="s">
        <v>1464</v>
      </c>
      <c r="E2903" s="467"/>
      <c r="F2903" s="559"/>
      <c r="G2903" s="467"/>
      <c r="H2903" s="755"/>
      <c r="I2903" s="467"/>
      <c r="J2903" s="467"/>
      <c r="K2903" s="467"/>
      <c r="L2903" s="467" t="s">
        <v>1440</v>
      </c>
      <c r="M2903" s="467" t="s">
        <v>863</v>
      </c>
      <c r="N2903" s="467"/>
      <c r="O2903" s="862">
        <v>225.07</v>
      </c>
    </row>
    <row r="2904" spans="1:15" ht="14.45" customHeight="1" outlineLevel="1" x14ac:dyDescent="0.2">
      <c r="A2904" s="473">
        <v>231</v>
      </c>
      <c r="B2904" s="470">
        <v>245</v>
      </c>
      <c r="C2904" s="470" t="s">
        <v>1467</v>
      </c>
      <c r="D2904" s="472" t="s">
        <v>1466</v>
      </c>
      <c r="E2904" s="467"/>
      <c r="F2904" s="559"/>
      <c r="G2904" s="467"/>
      <c r="H2904" s="755"/>
      <c r="I2904" s="467"/>
      <c r="J2904" s="467"/>
      <c r="K2904" s="467"/>
      <c r="L2904" s="467" t="s">
        <v>1440</v>
      </c>
      <c r="M2904" s="467" t="s">
        <v>863</v>
      </c>
      <c r="N2904" s="467"/>
      <c r="O2904" s="862">
        <v>225.07</v>
      </c>
    </row>
    <row r="2905" spans="1:15" ht="14.45" customHeight="1" outlineLevel="1" x14ac:dyDescent="0.2">
      <c r="A2905" s="473">
        <v>231</v>
      </c>
      <c r="B2905" s="470">
        <v>245</v>
      </c>
      <c r="C2905" s="470" t="s">
        <v>1469</v>
      </c>
      <c r="D2905" s="472" t="s">
        <v>1468</v>
      </c>
      <c r="E2905" s="467"/>
      <c r="F2905" s="559"/>
      <c r="G2905" s="467"/>
      <c r="H2905" s="755"/>
      <c r="I2905" s="467"/>
      <c r="J2905" s="467"/>
      <c r="K2905" s="467"/>
      <c r="L2905" s="467" t="s">
        <v>1440</v>
      </c>
      <c r="M2905" s="467" t="s">
        <v>863</v>
      </c>
      <c r="N2905" s="467"/>
      <c r="O2905" s="862">
        <v>225.07</v>
      </c>
    </row>
    <row r="2906" spans="1:15" ht="14.45" customHeight="1" outlineLevel="1" x14ac:dyDescent="0.2">
      <c r="A2906" s="473">
        <v>231</v>
      </c>
      <c r="B2906" s="470">
        <v>245</v>
      </c>
      <c r="C2906" s="470" t="s">
        <v>3545</v>
      </c>
      <c r="D2906" s="479" t="s">
        <v>3627</v>
      </c>
      <c r="E2906" s="480"/>
      <c r="F2906" s="558"/>
      <c r="G2906" s="480"/>
      <c r="H2906" s="758"/>
      <c r="I2906" s="480"/>
      <c r="J2906" s="480"/>
      <c r="K2906" s="480"/>
      <c r="L2906" s="480"/>
      <c r="M2906" s="467" t="s">
        <v>863</v>
      </c>
      <c r="N2906" s="480"/>
      <c r="O2906" s="494">
        <v>297.82</v>
      </c>
    </row>
    <row r="2907" spans="1:15" ht="14.45" customHeight="1" outlineLevel="1" x14ac:dyDescent="0.2">
      <c r="A2907" s="473">
        <v>231</v>
      </c>
      <c r="B2907" s="470">
        <v>245</v>
      </c>
      <c r="C2907" s="470" t="s">
        <v>3546</v>
      </c>
      <c r="D2907" s="479" t="s">
        <v>3548</v>
      </c>
      <c r="E2907" s="480"/>
      <c r="F2907" s="558"/>
      <c r="G2907" s="480"/>
      <c r="H2907" s="758"/>
      <c r="I2907" s="480"/>
      <c r="J2907" s="480"/>
      <c r="K2907" s="480"/>
      <c r="L2907" s="480"/>
      <c r="M2907" s="467" t="s">
        <v>863</v>
      </c>
      <c r="N2907" s="480"/>
      <c r="O2907" s="494">
        <v>256.45999999999998</v>
      </c>
    </row>
    <row r="2908" spans="1:15" ht="14.45" customHeight="1" outlineLevel="1" x14ac:dyDescent="0.2">
      <c r="A2908" s="473">
        <v>231</v>
      </c>
      <c r="B2908" s="470">
        <v>245</v>
      </c>
      <c r="C2908" s="470" t="s">
        <v>3547</v>
      </c>
      <c r="D2908" s="479" t="s">
        <v>3549</v>
      </c>
      <c r="E2908" s="480"/>
      <c r="F2908" s="558"/>
      <c r="G2908" s="480"/>
      <c r="H2908" s="758"/>
      <c r="I2908" s="480"/>
      <c r="J2908" s="480"/>
      <c r="K2908" s="480"/>
      <c r="L2908" s="480"/>
      <c r="M2908" s="467" t="s">
        <v>863</v>
      </c>
      <c r="N2908" s="480"/>
      <c r="O2908" s="494">
        <v>297.82</v>
      </c>
    </row>
    <row r="2909" spans="1:15" ht="16.5" customHeight="1" x14ac:dyDescent="0.2">
      <c r="A2909" s="481" t="s">
        <v>642</v>
      </c>
      <c r="B2909" s="478"/>
      <c r="C2909" s="498" t="s">
        <v>1471</v>
      </c>
      <c r="D2909" s="496" t="s">
        <v>1470</v>
      </c>
      <c r="E2909" s="497"/>
      <c r="F2909" s="561"/>
      <c r="G2909" s="497"/>
      <c r="H2909" s="761"/>
      <c r="I2909" s="497"/>
      <c r="J2909" s="497"/>
      <c r="K2909" s="497"/>
      <c r="L2909" s="497" t="s">
        <v>1035</v>
      </c>
      <c r="M2909" s="497" t="s">
        <v>1039</v>
      </c>
      <c r="N2909" s="497"/>
      <c r="O2909" s="494"/>
    </row>
    <row r="2910" spans="1:15" ht="12" customHeight="1" x14ac:dyDescent="0.2">
      <c r="A2910" s="473">
        <v>231</v>
      </c>
      <c r="B2910" s="470">
        <v>245</v>
      </c>
      <c r="C2910" s="470" t="s">
        <v>1473</v>
      </c>
      <c r="D2910" s="472" t="s">
        <v>1472</v>
      </c>
      <c r="E2910" s="467"/>
      <c r="F2910" s="559"/>
      <c r="G2910" s="467"/>
      <c r="H2910" s="755"/>
      <c r="I2910" s="467"/>
      <c r="J2910" s="467"/>
      <c r="K2910" s="467"/>
      <c r="L2910" s="467" t="s">
        <v>1440</v>
      </c>
      <c r="M2910" s="467" t="s">
        <v>863</v>
      </c>
      <c r="N2910" s="467"/>
      <c r="O2910" s="862">
        <v>88.83</v>
      </c>
    </row>
    <row r="2911" spans="1:15" ht="14.45" customHeight="1" outlineLevel="1" x14ac:dyDescent="0.2">
      <c r="A2911" s="473">
        <v>231</v>
      </c>
      <c r="B2911" s="470">
        <v>245</v>
      </c>
      <c r="C2911" s="470" t="s">
        <v>1475</v>
      </c>
      <c r="D2911" s="472" t="s">
        <v>1474</v>
      </c>
      <c r="E2911" s="467"/>
      <c r="F2911" s="559"/>
      <c r="G2911" s="467"/>
      <c r="H2911" s="755"/>
      <c r="I2911" s="467"/>
      <c r="J2911" s="467"/>
      <c r="K2911" s="467"/>
      <c r="L2911" s="467" t="s">
        <v>1440</v>
      </c>
      <c r="M2911" s="467" t="s">
        <v>863</v>
      </c>
      <c r="N2911" s="467"/>
      <c r="O2911" s="862">
        <v>88.83</v>
      </c>
    </row>
    <row r="2912" spans="1:15" ht="14.45" customHeight="1" outlineLevel="1" x14ac:dyDescent="0.2">
      <c r="A2912" s="473">
        <v>231</v>
      </c>
      <c r="B2912" s="470">
        <v>245</v>
      </c>
      <c r="C2912" s="470" t="s">
        <v>1477</v>
      </c>
      <c r="D2912" s="472" t="s">
        <v>1476</v>
      </c>
      <c r="E2912" s="467"/>
      <c r="F2912" s="559"/>
      <c r="G2912" s="467"/>
      <c r="H2912" s="755"/>
      <c r="I2912" s="467"/>
      <c r="J2912" s="467"/>
      <c r="K2912" s="467"/>
      <c r="L2912" s="467" t="s">
        <v>1440</v>
      </c>
      <c r="M2912" s="467" t="s">
        <v>863</v>
      </c>
      <c r="N2912" s="467"/>
      <c r="O2912" s="862">
        <v>179.05</v>
      </c>
    </row>
    <row r="2913" spans="1:16" ht="14.45" customHeight="1" outlineLevel="1" x14ac:dyDescent="0.2">
      <c r="A2913" s="473">
        <v>231</v>
      </c>
      <c r="B2913" s="470">
        <v>245</v>
      </c>
      <c r="C2913" s="470" t="s">
        <v>1479</v>
      </c>
      <c r="D2913" s="472" t="s">
        <v>1478</v>
      </c>
      <c r="E2913" s="467"/>
      <c r="F2913" s="559"/>
      <c r="G2913" s="467"/>
      <c r="H2913" s="755"/>
      <c r="I2913" s="467"/>
      <c r="J2913" s="467"/>
      <c r="K2913" s="467"/>
      <c r="L2913" s="467" t="s">
        <v>1440</v>
      </c>
      <c r="M2913" s="467" t="s">
        <v>863</v>
      </c>
      <c r="N2913" s="467"/>
      <c r="O2913" s="862">
        <v>179.05</v>
      </c>
    </row>
    <row r="2914" spans="1:16" ht="14.45" customHeight="1" outlineLevel="1" x14ac:dyDescent="0.2">
      <c r="A2914" s="473">
        <v>231</v>
      </c>
      <c r="B2914" s="470">
        <v>245</v>
      </c>
      <c r="C2914" s="470" t="s">
        <v>1481</v>
      </c>
      <c r="D2914" s="472" t="s">
        <v>1480</v>
      </c>
      <c r="E2914" s="467"/>
      <c r="F2914" s="559"/>
      <c r="G2914" s="467"/>
      <c r="H2914" s="755"/>
      <c r="I2914" s="467"/>
      <c r="J2914" s="467"/>
      <c r="K2914" s="467"/>
      <c r="L2914" s="467" t="s">
        <v>1440</v>
      </c>
      <c r="M2914" s="467" t="s">
        <v>863</v>
      </c>
      <c r="N2914" s="467"/>
      <c r="O2914" s="862">
        <v>318.96510000000001</v>
      </c>
    </row>
    <row r="2915" spans="1:16" ht="14.45" customHeight="1" outlineLevel="1" x14ac:dyDescent="0.2">
      <c r="A2915" s="481" t="s">
        <v>642</v>
      </c>
      <c r="B2915" s="478"/>
      <c r="C2915" s="498" t="s">
        <v>1483</v>
      </c>
      <c r="D2915" s="496" t="s">
        <v>1482</v>
      </c>
      <c r="E2915" s="497"/>
      <c r="F2915" s="561"/>
      <c r="G2915" s="497"/>
      <c r="H2915" s="761"/>
      <c r="I2915" s="497"/>
      <c r="J2915" s="497"/>
      <c r="K2915" s="497"/>
      <c r="L2915" s="497" t="s">
        <v>1035</v>
      </c>
      <c r="M2915" s="497" t="s">
        <v>1039</v>
      </c>
      <c r="N2915" s="497"/>
      <c r="O2915" s="494"/>
    </row>
    <row r="2916" spans="1:16" ht="14.45" customHeight="1" outlineLevel="1" x14ac:dyDescent="0.2">
      <c r="A2916" s="473">
        <v>231</v>
      </c>
      <c r="B2916" s="470">
        <v>245</v>
      </c>
      <c r="C2916" s="470" t="s">
        <v>1485</v>
      </c>
      <c r="D2916" s="472" t="s">
        <v>1484</v>
      </c>
      <c r="E2916" s="467"/>
      <c r="F2916" s="559"/>
      <c r="G2916" s="467"/>
      <c r="H2916" s="755"/>
      <c r="I2916" s="467"/>
      <c r="J2916" s="467"/>
      <c r="K2916" s="467"/>
      <c r="L2916" s="467"/>
      <c r="M2916" s="467" t="s">
        <v>863</v>
      </c>
      <c r="N2916" s="467"/>
      <c r="O2916" s="862">
        <v>179.56</v>
      </c>
    </row>
    <row r="2917" spans="1:16" ht="14.45" customHeight="1" outlineLevel="1" x14ac:dyDescent="0.2">
      <c r="A2917" s="473">
        <v>231</v>
      </c>
      <c r="B2917" s="470">
        <v>245</v>
      </c>
      <c r="C2917" s="470" t="s">
        <v>1487</v>
      </c>
      <c r="D2917" s="472" t="s">
        <v>1486</v>
      </c>
      <c r="E2917" s="467"/>
      <c r="F2917" s="559"/>
      <c r="G2917" s="467"/>
      <c r="H2917" s="755"/>
      <c r="I2917" s="467"/>
      <c r="J2917" s="467"/>
      <c r="K2917" s="467"/>
      <c r="L2917" s="467"/>
      <c r="M2917" s="467" t="s">
        <v>863</v>
      </c>
      <c r="N2917" s="467"/>
      <c r="O2917" s="862">
        <v>179.56</v>
      </c>
    </row>
    <row r="2918" spans="1:16" ht="14.45" customHeight="1" outlineLevel="1" x14ac:dyDescent="0.2">
      <c r="A2918" s="473">
        <v>231</v>
      </c>
      <c r="B2918" s="470">
        <v>245</v>
      </c>
      <c r="C2918" s="470" t="s">
        <v>1489</v>
      </c>
      <c r="D2918" s="472" t="s">
        <v>1488</v>
      </c>
      <c r="E2918" s="467"/>
      <c r="F2918" s="559"/>
      <c r="G2918" s="467"/>
      <c r="H2918" s="755"/>
      <c r="I2918" s="467"/>
      <c r="J2918" s="467"/>
      <c r="K2918" s="467"/>
      <c r="L2918" s="467"/>
      <c r="M2918" s="467" t="s">
        <v>863</v>
      </c>
      <c r="N2918" s="467"/>
      <c r="O2918" s="862">
        <v>265.97399999999999</v>
      </c>
    </row>
    <row r="2919" spans="1:16" ht="14.45" customHeight="1" outlineLevel="1" x14ac:dyDescent="0.2">
      <c r="A2919" s="473">
        <v>231</v>
      </c>
      <c r="B2919" s="470">
        <v>245</v>
      </c>
      <c r="C2919" s="1224" t="s">
        <v>3551</v>
      </c>
      <c r="D2919" s="1144" t="s">
        <v>3552</v>
      </c>
      <c r="E2919" s="574"/>
      <c r="F2919" s="575"/>
      <c r="G2919" s="574"/>
      <c r="H2919" s="759"/>
      <c r="I2919" s="574"/>
      <c r="J2919" s="574"/>
      <c r="K2919" s="574"/>
      <c r="L2919" s="574"/>
      <c r="M2919" s="467" t="s">
        <v>863</v>
      </c>
      <c r="N2919" s="574"/>
      <c r="O2919" s="492">
        <v>179.56</v>
      </c>
    </row>
    <row r="2920" spans="1:16" ht="14.45" customHeight="1" outlineLevel="1" x14ac:dyDescent="0.2">
      <c r="A2920" s="473">
        <v>231</v>
      </c>
      <c r="B2920" s="470">
        <v>245</v>
      </c>
      <c r="C2920" s="1224" t="s">
        <v>3550</v>
      </c>
      <c r="D2920" s="1144" t="s">
        <v>3553</v>
      </c>
      <c r="E2920" s="574"/>
      <c r="F2920" s="575"/>
      <c r="G2920" s="574"/>
      <c r="H2920" s="759"/>
      <c r="I2920" s="574"/>
      <c r="J2920" s="574"/>
      <c r="K2920" s="574"/>
      <c r="L2920" s="574"/>
      <c r="M2920" s="467" t="s">
        <v>863</v>
      </c>
      <c r="N2920" s="574"/>
      <c r="O2920" s="492">
        <v>265.97000000000003</v>
      </c>
    </row>
    <row r="2921" spans="1:16" ht="14.45" customHeight="1" outlineLevel="1" x14ac:dyDescent="0.2">
      <c r="A2921" s="473">
        <v>231</v>
      </c>
      <c r="B2921" s="470">
        <v>245</v>
      </c>
      <c r="C2921" s="1224" t="s">
        <v>3570</v>
      </c>
      <c r="D2921" s="1144" t="s">
        <v>3554</v>
      </c>
      <c r="E2921" s="574"/>
      <c r="F2921" s="575"/>
      <c r="G2921" s="574"/>
      <c r="H2921" s="759"/>
      <c r="I2921" s="574"/>
      <c r="J2921" s="574"/>
      <c r="K2921" s="574"/>
      <c r="L2921" s="574"/>
      <c r="M2921" s="467" t="s">
        <v>863</v>
      </c>
      <c r="N2921" s="574"/>
      <c r="O2921" s="492">
        <v>134.19999999999999</v>
      </c>
    </row>
    <row r="2922" spans="1:16" ht="14.45" customHeight="1" outlineLevel="1" x14ac:dyDescent="0.2">
      <c r="A2922" s="576"/>
      <c r="B2922" s="572"/>
      <c r="C2922" s="498" t="s">
        <v>3555</v>
      </c>
      <c r="D2922" s="496" t="s">
        <v>3556</v>
      </c>
      <c r="E2922" s="574"/>
      <c r="F2922" s="575"/>
      <c r="G2922" s="574"/>
      <c r="H2922" s="759"/>
      <c r="I2922" s="574"/>
      <c r="J2922" s="574"/>
      <c r="K2922" s="574"/>
      <c r="L2922" s="574"/>
      <c r="M2922" s="574"/>
      <c r="N2922" s="574"/>
      <c r="O2922" s="492"/>
    </row>
    <row r="2923" spans="1:16" ht="14.45" customHeight="1" outlineLevel="1" x14ac:dyDescent="0.2">
      <c r="A2923" s="473">
        <v>231</v>
      </c>
      <c r="B2923" s="470">
        <v>245</v>
      </c>
      <c r="C2923" s="572" t="s">
        <v>3557</v>
      </c>
      <c r="D2923" s="1144" t="s">
        <v>3556</v>
      </c>
      <c r="E2923" s="574"/>
      <c r="F2923" s="575"/>
      <c r="G2923" s="574"/>
      <c r="H2923" s="759"/>
      <c r="I2923" s="574"/>
      <c r="J2923" s="574"/>
      <c r="K2923" s="574"/>
      <c r="L2923" s="574"/>
      <c r="M2923" s="467" t="s">
        <v>863</v>
      </c>
      <c r="N2923" s="574"/>
      <c r="O2923" s="492">
        <v>399.46</v>
      </c>
    </row>
    <row r="2924" spans="1:16" ht="14.45" customHeight="1" outlineLevel="1" x14ac:dyDescent="0.2">
      <c r="A2924" s="483" t="s">
        <v>642</v>
      </c>
      <c r="B2924" s="482"/>
      <c r="C2924" s="482"/>
      <c r="D2924" s="499" t="s">
        <v>1743</v>
      </c>
      <c r="E2924" s="469"/>
      <c r="F2924" s="560"/>
      <c r="G2924" s="469"/>
      <c r="H2924" s="756"/>
      <c r="I2924" s="469"/>
      <c r="J2924" s="469"/>
      <c r="K2924" s="469"/>
      <c r="L2924" s="469"/>
      <c r="M2924" s="469"/>
      <c r="N2924" s="469"/>
      <c r="O2924" s="865"/>
    </row>
    <row r="2925" spans="1:16" ht="14.45" customHeight="1" outlineLevel="1" x14ac:dyDescent="0.25">
      <c r="A2925" s="495" t="s">
        <v>642</v>
      </c>
      <c r="B2925" s="495"/>
      <c r="C2925" s="495"/>
      <c r="D2925" s="486" t="s">
        <v>1665</v>
      </c>
      <c r="E2925" s="484"/>
      <c r="F2925" s="557"/>
      <c r="G2925" s="484"/>
      <c r="H2925" s="757"/>
      <c r="I2925" s="484"/>
      <c r="J2925" s="484"/>
      <c r="K2925" s="484"/>
      <c r="L2925" s="484"/>
      <c r="M2925" s="484"/>
      <c r="N2925" s="484"/>
      <c r="O2925" s="505"/>
    </row>
    <row r="2926" spans="1:16" ht="14.45" customHeight="1" outlineLevel="1" x14ac:dyDescent="0.2">
      <c r="A2926" s="207">
        <v>232</v>
      </c>
      <c r="B2926" s="207">
        <v>249</v>
      </c>
      <c r="C2926" s="207" t="s">
        <v>1748</v>
      </c>
      <c r="D2926" s="479" t="s">
        <v>2066</v>
      </c>
      <c r="E2926" s="679">
        <v>6400</v>
      </c>
      <c r="F2926" s="562" t="s">
        <v>2068</v>
      </c>
      <c r="G2926" s="562" t="s">
        <v>2069</v>
      </c>
      <c r="H2926" s="2"/>
      <c r="I2926" s="1"/>
      <c r="J2926" s="1"/>
      <c r="K2926" s="1"/>
      <c r="L2926" s="1"/>
      <c r="M2926" s="1"/>
      <c r="N2926" s="1154">
        <v>189790.44</v>
      </c>
      <c r="O2926" s="493"/>
    </row>
    <row r="2927" spans="1:16" ht="14.45" customHeight="1" outlineLevel="1" x14ac:dyDescent="0.2">
      <c r="A2927" s="1219">
        <v>232</v>
      </c>
      <c r="B2927" s="692">
        <v>249</v>
      </c>
      <c r="C2927" s="692" t="s">
        <v>1490</v>
      </c>
      <c r="D2927" s="1225" t="s">
        <v>876</v>
      </c>
      <c r="E2927" s="758"/>
      <c r="F2927" s="1226"/>
      <c r="G2927" s="758"/>
      <c r="H2927" s="758"/>
      <c r="I2927" s="758"/>
      <c r="J2927" s="758"/>
      <c r="K2927" s="758"/>
      <c r="L2927" s="758"/>
      <c r="M2927" s="758" t="s">
        <v>705</v>
      </c>
      <c r="N2927" s="758"/>
      <c r="O2927" s="1146">
        <v>46.4</v>
      </c>
    </row>
    <row r="2928" spans="1:16" s="3" customFormat="1" ht="14.45" customHeight="1" outlineLevel="1" x14ac:dyDescent="0.2">
      <c r="A2928" s="878">
        <v>232</v>
      </c>
      <c r="B2928" s="690">
        <v>249</v>
      </c>
      <c r="C2928" s="690" t="s">
        <v>1491</v>
      </c>
      <c r="D2928" s="773" t="s">
        <v>878</v>
      </c>
      <c r="E2928" s="755"/>
      <c r="F2928" s="1110"/>
      <c r="G2928" s="755"/>
      <c r="H2928" s="755"/>
      <c r="I2928" s="755"/>
      <c r="J2928" s="755"/>
      <c r="K2928" s="755"/>
      <c r="L2928" s="755"/>
      <c r="M2928" s="755" t="s">
        <v>705</v>
      </c>
      <c r="N2928" s="755"/>
      <c r="O2928" s="1146">
        <v>29.41</v>
      </c>
      <c r="P2928"/>
    </row>
    <row r="2929" spans="1:16" ht="14.45" customHeight="1" outlineLevel="1" x14ac:dyDescent="0.2">
      <c r="A2929" s="878">
        <v>232</v>
      </c>
      <c r="B2929" s="690">
        <v>249</v>
      </c>
      <c r="C2929" s="690" t="s">
        <v>1492</v>
      </c>
      <c r="D2929" s="773" t="s">
        <v>880</v>
      </c>
      <c r="E2929" s="755"/>
      <c r="F2929" s="1110"/>
      <c r="G2929" s="755"/>
      <c r="H2929" s="755"/>
      <c r="I2929" s="755"/>
      <c r="J2929" s="755"/>
      <c r="K2929" s="755"/>
      <c r="L2929" s="755"/>
      <c r="M2929" s="755" t="s">
        <v>705</v>
      </c>
      <c r="N2929" s="755"/>
      <c r="O2929" s="1146">
        <v>13.16</v>
      </c>
    </row>
    <row r="2930" spans="1:16" ht="14.45" customHeight="1" outlineLevel="1" x14ac:dyDescent="0.2">
      <c r="A2930" s="878">
        <v>232</v>
      </c>
      <c r="B2930" s="690">
        <v>249</v>
      </c>
      <c r="C2930" s="690" t="s">
        <v>1494</v>
      </c>
      <c r="D2930" s="773" t="s">
        <v>1493</v>
      </c>
      <c r="E2930" s="755"/>
      <c r="F2930" s="1110"/>
      <c r="G2930" s="755"/>
      <c r="H2930" s="755"/>
      <c r="I2930" s="755"/>
      <c r="J2930" s="755"/>
      <c r="K2930" s="755"/>
      <c r="L2930" s="755"/>
      <c r="M2930" s="755" t="s">
        <v>830</v>
      </c>
      <c r="N2930" s="755"/>
      <c r="O2930" s="1146">
        <v>19.86</v>
      </c>
    </row>
    <row r="2931" spans="1:16" ht="14.45" customHeight="1" outlineLevel="1" x14ac:dyDescent="0.2">
      <c r="A2931" s="878">
        <v>232</v>
      </c>
      <c r="B2931" s="690">
        <v>249</v>
      </c>
      <c r="C2931" s="690" t="s">
        <v>1496</v>
      </c>
      <c r="D2931" s="773" t="s">
        <v>1495</v>
      </c>
      <c r="E2931" s="755"/>
      <c r="F2931" s="1110"/>
      <c r="G2931" s="755"/>
      <c r="H2931" s="755"/>
      <c r="I2931" s="755"/>
      <c r="J2931" s="755"/>
      <c r="K2931" s="755"/>
      <c r="L2931" s="755"/>
      <c r="M2931" s="755" t="s">
        <v>830</v>
      </c>
      <c r="N2931" s="755"/>
      <c r="O2931" s="1146">
        <v>28.37</v>
      </c>
    </row>
    <row r="2932" spans="1:16" ht="14.45" customHeight="1" outlineLevel="1" x14ac:dyDescent="0.2">
      <c r="A2932" s="878">
        <v>232</v>
      </c>
      <c r="B2932" s="690">
        <v>249</v>
      </c>
      <c r="C2932" s="690" t="s">
        <v>1497</v>
      </c>
      <c r="D2932" s="773" t="s">
        <v>3616</v>
      </c>
      <c r="E2932" s="755"/>
      <c r="F2932" s="1110"/>
      <c r="G2932" s="755"/>
      <c r="H2932" s="755"/>
      <c r="I2932" s="755"/>
      <c r="J2932" s="755"/>
      <c r="K2932" s="755"/>
      <c r="L2932" s="755"/>
      <c r="M2932" s="755" t="s">
        <v>830</v>
      </c>
      <c r="N2932" s="755"/>
      <c r="O2932" s="1146">
        <v>29.88</v>
      </c>
      <c r="P2932" s="3"/>
    </row>
    <row r="2933" spans="1:16" ht="14.45" customHeight="1" outlineLevel="1" x14ac:dyDescent="0.2">
      <c r="A2933" s="878">
        <v>232</v>
      </c>
      <c r="B2933" s="690">
        <v>249</v>
      </c>
      <c r="C2933" s="690" t="s">
        <v>1499</v>
      </c>
      <c r="D2933" s="773" t="s">
        <v>1498</v>
      </c>
      <c r="E2933" s="755"/>
      <c r="F2933" s="1110"/>
      <c r="G2933" s="755"/>
      <c r="H2933" s="755"/>
      <c r="I2933" s="755"/>
      <c r="J2933" s="755"/>
      <c r="K2933" s="755"/>
      <c r="L2933" s="755"/>
      <c r="M2933" s="755" t="s">
        <v>830</v>
      </c>
      <c r="N2933" s="755"/>
      <c r="O2933" s="1146">
        <v>7.26</v>
      </c>
    </row>
    <row r="2934" spans="1:16" ht="14.45" customHeight="1" outlineLevel="1" x14ac:dyDescent="0.2">
      <c r="A2934" s="878">
        <v>232</v>
      </c>
      <c r="B2934" s="690">
        <v>249</v>
      </c>
      <c r="C2934" s="690" t="s">
        <v>1501</v>
      </c>
      <c r="D2934" s="773" t="s">
        <v>1500</v>
      </c>
      <c r="E2934" s="755"/>
      <c r="F2934" s="1110"/>
      <c r="G2934" s="755"/>
      <c r="H2934" s="755"/>
      <c r="I2934" s="755"/>
      <c r="J2934" s="755"/>
      <c r="K2934" s="755"/>
      <c r="L2934" s="755"/>
      <c r="M2934" s="755" t="s">
        <v>830</v>
      </c>
      <c r="N2934" s="755"/>
      <c r="O2934" s="1146">
        <v>19.690000000000001</v>
      </c>
    </row>
    <row r="2935" spans="1:16" ht="14.45" customHeight="1" outlineLevel="1" x14ac:dyDescent="0.2">
      <c r="A2935" s="878">
        <v>232</v>
      </c>
      <c r="B2935" s="690">
        <v>249</v>
      </c>
      <c r="C2935" s="690" t="s">
        <v>1502</v>
      </c>
      <c r="D2935" s="773" t="s">
        <v>3291</v>
      </c>
      <c r="E2935" s="755"/>
      <c r="F2935" s="1110"/>
      <c r="G2935" s="755"/>
      <c r="H2935" s="755"/>
      <c r="I2935" s="755"/>
      <c r="J2935" s="755"/>
      <c r="K2935" s="755"/>
      <c r="L2935" s="755"/>
      <c r="M2935" s="755" t="s">
        <v>830</v>
      </c>
      <c r="N2935" s="755"/>
      <c r="O2935" s="1146">
        <v>25.25</v>
      </c>
    </row>
    <row r="2936" spans="1:16" ht="14.45" customHeight="1" outlineLevel="1" x14ac:dyDescent="0.2">
      <c r="A2936" s="878">
        <v>232</v>
      </c>
      <c r="B2936" s="690">
        <v>249</v>
      </c>
      <c r="C2936" s="690" t="s">
        <v>1504</v>
      </c>
      <c r="D2936" s="773" t="s">
        <v>1503</v>
      </c>
      <c r="E2936" s="755"/>
      <c r="F2936" s="1110"/>
      <c r="G2936" s="755"/>
      <c r="H2936" s="755"/>
      <c r="I2936" s="755"/>
      <c r="J2936" s="755"/>
      <c r="K2936" s="755"/>
      <c r="L2936" s="755"/>
      <c r="M2936" s="755" t="s">
        <v>830</v>
      </c>
      <c r="N2936" s="755"/>
      <c r="O2936" s="1146">
        <v>58.56</v>
      </c>
    </row>
    <row r="2937" spans="1:16" ht="14.45" customHeight="1" outlineLevel="1" x14ac:dyDescent="0.2">
      <c r="A2937" s="878">
        <v>232</v>
      </c>
      <c r="B2937" s="690">
        <v>249</v>
      </c>
      <c r="C2937" s="690" t="s">
        <v>1506</v>
      </c>
      <c r="D2937" s="773" t="s">
        <v>1505</v>
      </c>
      <c r="E2937" s="755"/>
      <c r="F2937" s="1110"/>
      <c r="G2937" s="755"/>
      <c r="H2937" s="755"/>
      <c r="I2937" s="755"/>
      <c r="J2937" s="755"/>
      <c r="K2937" s="755"/>
      <c r="L2937" s="755"/>
      <c r="M2937" s="755" t="s">
        <v>830</v>
      </c>
      <c r="N2937" s="755"/>
      <c r="O2937" s="1146">
        <v>38.83</v>
      </c>
    </row>
    <row r="2938" spans="1:16" ht="14.45" customHeight="1" outlineLevel="1" x14ac:dyDescent="0.2">
      <c r="A2938" s="878">
        <v>232</v>
      </c>
      <c r="B2938" s="690">
        <v>249</v>
      </c>
      <c r="C2938" s="690" t="s">
        <v>1508</v>
      </c>
      <c r="D2938" s="773" t="s">
        <v>1507</v>
      </c>
      <c r="E2938" s="755"/>
      <c r="F2938" s="1110"/>
      <c r="G2938" s="755"/>
      <c r="H2938" s="755"/>
      <c r="I2938" s="755"/>
      <c r="J2938" s="755"/>
      <c r="K2938" s="755"/>
      <c r="L2938" s="755"/>
      <c r="M2938" s="755" t="s">
        <v>830</v>
      </c>
      <c r="N2938" s="755"/>
      <c r="O2938" s="1146">
        <v>60.16</v>
      </c>
    </row>
    <row r="2939" spans="1:16" ht="14.45" customHeight="1" outlineLevel="1" x14ac:dyDescent="0.2">
      <c r="A2939" s="878">
        <v>232</v>
      </c>
      <c r="B2939" s="690">
        <v>249</v>
      </c>
      <c r="C2939" s="690" t="s">
        <v>1510</v>
      </c>
      <c r="D2939" s="773" t="s">
        <v>1509</v>
      </c>
      <c r="E2939" s="755"/>
      <c r="F2939" s="1110"/>
      <c r="G2939" s="755"/>
      <c r="H2939" s="755"/>
      <c r="I2939" s="755"/>
      <c r="J2939" s="755"/>
      <c r="K2939" s="755"/>
      <c r="L2939" s="755"/>
      <c r="M2939" s="755" t="s">
        <v>830</v>
      </c>
      <c r="N2939" s="755"/>
      <c r="O2939" s="1146">
        <v>105.87</v>
      </c>
    </row>
    <row r="2940" spans="1:16" ht="14.45" customHeight="1" outlineLevel="1" x14ac:dyDescent="0.2">
      <c r="A2940" s="878">
        <v>232</v>
      </c>
      <c r="B2940" s="690">
        <v>249</v>
      </c>
      <c r="C2940" s="690" t="s">
        <v>1511</v>
      </c>
      <c r="D2940" s="773" t="s">
        <v>3617</v>
      </c>
      <c r="E2940" s="755"/>
      <c r="F2940" s="1110"/>
      <c r="G2940" s="755"/>
      <c r="H2940" s="755"/>
      <c r="I2940" s="755"/>
      <c r="J2940" s="755"/>
      <c r="K2940" s="755"/>
      <c r="L2940" s="755"/>
      <c r="M2940" s="755" t="s">
        <v>830</v>
      </c>
      <c r="N2940" s="755"/>
      <c r="O2940" s="1146">
        <v>11.69</v>
      </c>
    </row>
    <row r="2941" spans="1:16" ht="14.45" customHeight="1" outlineLevel="1" x14ac:dyDescent="0.2">
      <c r="A2941" s="878">
        <v>232</v>
      </c>
      <c r="B2941" s="690">
        <v>249</v>
      </c>
      <c r="C2941" s="690" t="s">
        <v>1512</v>
      </c>
      <c r="D2941" s="773" t="s">
        <v>3618</v>
      </c>
      <c r="E2941" s="755"/>
      <c r="F2941" s="1110"/>
      <c r="G2941" s="755"/>
      <c r="H2941" s="755"/>
      <c r="I2941" s="755"/>
      <c r="J2941" s="755"/>
      <c r="K2941" s="755"/>
      <c r="L2941" s="755"/>
      <c r="M2941" s="755" t="s">
        <v>830</v>
      </c>
      <c r="N2941" s="755"/>
      <c r="O2941" s="1146">
        <v>31.95</v>
      </c>
    </row>
    <row r="2942" spans="1:16" ht="14.45" customHeight="1" outlineLevel="1" x14ac:dyDescent="0.2">
      <c r="A2942" s="878">
        <v>232</v>
      </c>
      <c r="B2942" s="690">
        <v>249</v>
      </c>
      <c r="C2942" s="690" t="s">
        <v>1514</v>
      </c>
      <c r="D2942" s="773" t="s">
        <v>1513</v>
      </c>
      <c r="E2942" s="755"/>
      <c r="F2942" s="1110"/>
      <c r="G2942" s="755"/>
      <c r="H2942" s="755"/>
      <c r="I2942" s="755"/>
      <c r="J2942" s="755"/>
      <c r="K2942" s="755"/>
      <c r="L2942" s="755"/>
      <c r="M2942" s="755" t="s">
        <v>830</v>
      </c>
      <c r="N2942" s="755"/>
      <c r="O2942" s="1146">
        <v>29.62</v>
      </c>
    </row>
    <row r="2943" spans="1:16" ht="14.45" customHeight="1" outlineLevel="1" x14ac:dyDescent="0.2">
      <c r="A2943" s="878">
        <v>232</v>
      </c>
      <c r="B2943" s="690">
        <v>249</v>
      </c>
      <c r="C2943" s="690" t="s">
        <v>1516</v>
      </c>
      <c r="D2943" s="773" t="s">
        <v>1515</v>
      </c>
      <c r="E2943" s="755"/>
      <c r="F2943" s="1110"/>
      <c r="G2943" s="755"/>
      <c r="H2943" s="755"/>
      <c r="I2943" s="755"/>
      <c r="J2943" s="755"/>
      <c r="K2943" s="755"/>
      <c r="L2943" s="755"/>
      <c r="M2943" s="755" t="s">
        <v>830</v>
      </c>
      <c r="N2943" s="755"/>
      <c r="O2943" s="1146">
        <v>19.170000000000002</v>
      </c>
    </row>
    <row r="2944" spans="1:16" ht="14.45" customHeight="1" outlineLevel="1" x14ac:dyDescent="0.2">
      <c r="A2944" s="878">
        <v>232</v>
      </c>
      <c r="B2944" s="690">
        <v>249</v>
      </c>
      <c r="C2944" s="690" t="s">
        <v>1518</v>
      </c>
      <c r="D2944" s="773" t="s">
        <v>1517</v>
      </c>
      <c r="E2944" s="755"/>
      <c r="F2944" s="1110"/>
      <c r="G2944" s="755"/>
      <c r="H2944" s="755"/>
      <c r="I2944" s="755"/>
      <c r="J2944" s="755"/>
      <c r="K2944" s="755"/>
      <c r="L2944" s="755"/>
      <c r="M2944" s="755" t="s">
        <v>830</v>
      </c>
      <c r="N2944" s="755"/>
      <c r="O2944" s="1146">
        <v>19.53</v>
      </c>
    </row>
    <row r="2945" spans="1:15" ht="14.45" customHeight="1" outlineLevel="1" x14ac:dyDescent="0.2">
      <c r="A2945" s="878">
        <v>232</v>
      </c>
      <c r="B2945" s="690">
        <v>249</v>
      </c>
      <c r="C2945" s="690" t="s">
        <v>1520</v>
      </c>
      <c r="D2945" s="773" t="s">
        <v>1519</v>
      </c>
      <c r="E2945" s="755"/>
      <c r="F2945" s="1110"/>
      <c r="G2945" s="755"/>
      <c r="H2945" s="755"/>
      <c r="I2945" s="755"/>
      <c r="J2945" s="755"/>
      <c r="K2945" s="755"/>
      <c r="L2945" s="755"/>
      <c r="M2945" s="755" t="s">
        <v>830</v>
      </c>
      <c r="N2945" s="755"/>
      <c r="O2945" s="1146">
        <v>11.91</v>
      </c>
    </row>
    <row r="2946" spans="1:15" ht="14.45" customHeight="1" outlineLevel="1" x14ac:dyDescent="0.2">
      <c r="A2946" s="878">
        <v>232</v>
      </c>
      <c r="B2946" s="690">
        <v>249</v>
      </c>
      <c r="C2946" s="690" t="s">
        <v>1522</v>
      </c>
      <c r="D2946" s="773" t="s">
        <v>1521</v>
      </c>
      <c r="E2946" s="755"/>
      <c r="F2946" s="1110"/>
      <c r="G2946" s="755"/>
      <c r="H2946" s="755"/>
      <c r="I2946" s="755"/>
      <c r="J2946" s="755"/>
      <c r="K2946" s="755"/>
      <c r="L2946" s="755"/>
      <c r="M2946" s="755" t="s">
        <v>830</v>
      </c>
      <c r="N2946" s="755"/>
      <c r="O2946" s="1146">
        <v>31.49</v>
      </c>
    </row>
    <row r="2947" spans="1:15" ht="14.45" customHeight="1" outlineLevel="1" x14ac:dyDescent="0.2">
      <c r="A2947" s="878">
        <v>232</v>
      </c>
      <c r="B2947" s="690">
        <v>249</v>
      </c>
      <c r="C2947" s="690" t="s">
        <v>1524</v>
      </c>
      <c r="D2947" s="773" t="s">
        <v>1523</v>
      </c>
      <c r="E2947" s="755"/>
      <c r="F2947" s="1110"/>
      <c r="G2947" s="755"/>
      <c r="H2947" s="755"/>
      <c r="I2947" s="755"/>
      <c r="J2947" s="755"/>
      <c r="K2947" s="755"/>
      <c r="L2947" s="755"/>
      <c r="M2947" s="755" t="s">
        <v>830</v>
      </c>
      <c r="N2947" s="755"/>
      <c r="O2947" s="1146">
        <v>7.95</v>
      </c>
    </row>
    <row r="2948" spans="1:15" ht="14.45" customHeight="1" outlineLevel="1" x14ac:dyDescent="0.2">
      <c r="A2948" s="878">
        <v>232</v>
      </c>
      <c r="B2948" s="690">
        <v>249</v>
      </c>
      <c r="C2948" s="690" t="s">
        <v>1772</v>
      </c>
      <c r="D2948" s="773" t="s">
        <v>2442</v>
      </c>
      <c r="E2948" s="755"/>
      <c r="F2948" s="1110"/>
      <c r="G2948" s="755"/>
      <c r="H2948" s="755"/>
      <c r="I2948" s="755"/>
      <c r="J2948" s="755"/>
      <c r="K2948" s="755"/>
      <c r="L2948" s="755"/>
      <c r="M2948" s="755" t="s">
        <v>830</v>
      </c>
      <c r="N2948" s="755"/>
      <c r="O2948" s="1146">
        <v>19.04</v>
      </c>
    </row>
    <row r="2949" spans="1:15" ht="14.45" customHeight="1" outlineLevel="1" x14ac:dyDescent="0.2">
      <c r="A2949" s="878">
        <v>232</v>
      </c>
      <c r="B2949" s="690">
        <v>249</v>
      </c>
      <c r="C2949" s="690" t="s">
        <v>1773</v>
      </c>
      <c r="D2949" s="773" t="s">
        <v>3615</v>
      </c>
      <c r="E2949" s="755"/>
      <c r="F2949" s="1110"/>
      <c r="G2949" s="755"/>
      <c r="H2949" s="755"/>
      <c r="I2949" s="755"/>
      <c r="J2949" s="755"/>
      <c r="K2949" s="755"/>
      <c r="L2949" s="755"/>
      <c r="M2949" s="755" t="s">
        <v>830</v>
      </c>
      <c r="N2949" s="755"/>
      <c r="O2949" s="1146">
        <v>21.98</v>
      </c>
    </row>
    <row r="2950" spans="1:15" ht="14.45" customHeight="1" outlineLevel="1" x14ac:dyDescent="0.2">
      <c r="A2950" s="878">
        <v>232</v>
      </c>
      <c r="B2950" s="690">
        <v>249</v>
      </c>
      <c r="C2950" s="690" t="s">
        <v>3289</v>
      </c>
      <c r="D2950" s="775" t="s">
        <v>3619</v>
      </c>
      <c r="E2950" s="2"/>
      <c r="F2950" s="1210"/>
      <c r="G2950" s="2"/>
      <c r="H2950" s="2"/>
      <c r="I2950" s="2"/>
      <c r="J2950" s="2"/>
      <c r="K2950" s="2"/>
      <c r="L2950" s="2"/>
      <c r="M2950" s="755" t="s">
        <v>830</v>
      </c>
      <c r="N2950" s="2"/>
      <c r="O2950" s="1146">
        <v>21.03</v>
      </c>
    </row>
    <row r="2951" spans="1:15" ht="14.45" customHeight="1" outlineLevel="1" x14ac:dyDescent="0.2">
      <c r="A2951" s="878">
        <v>232</v>
      </c>
      <c r="B2951" s="690">
        <v>249</v>
      </c>
      <c r="C2951" s="690" t="s">
        <v>3290</v>
      </c>
      <c r="D2951" s="775" t="s">
        <v>3620</v>
      </c>
      <c r="E2951" s="2"/>
      <c r="F2951" s="1210"/>
      <c r="G2951" s="2"/>
      <c r="H2951" s="2"/>
      <c r="I2951" s="2"/>
      <c r="J2951" s="2"/>
      <c r="K2951" s="2"/>
      <c r="L2951" s="2"/>
      <c r="M2951" s="755" t="s">
        <v>830</v>
      </c>
      <c r="N2951" s="2"/>
      <c r="O2951" s="1146">
        <v>42.46</v>
      </c>
    </row>
    <row r="2952" spans="1:15" ht="14.45" customHeight="1" outlineLevel="1" x14ac:dyDescent="0.25">
      <c r="A2952" s="484">
        <v>241</v>
      </c>
      <c r="B2952" s="484">
        <v>279</v>
      </c>
      <c r="C2952" s="484"/>
      <c r="D2952" s="486" t="s">
        <v>3165</v>
      </c>
      <c r="E2952" s="484"/>
      <c r="F2952" s="557"/>
      <c r="G2952" s="484"/>
      <c r="H2952" s="484"/>
      <c r="I2952" s="484"/>
      <c r="J2952" s="484"/>
      <c r="K2952" s="484"/>
      <c r="L2952" s="484"/>
      <c r="M2952" s="484"/>
      <c r="N2952" s="484"/>
      <c r="O2952" s="505"/>
    </row>
    <row r="2953" spans="1:15" ht="14.45" customHeight="1" outlineLevel="1" x14ac:dyDescent="0.3">
      <c r="A2953" s="473">
        <v>241</v>
      </c>
      <c r="B2953" s="470">
        <v>279</v>
      </c>
      <c r="C2953" s="1078" t="s">
        <v>1748</v>
      </c>
      <c r="D2953" s="775" t="s">
        <v>633</v>
      </c>
      <c r="E2953" s="1022" t="s">
        <v>2997</v>
      </c>
      <c r="H2953"/>
      <c r="N2953" s="1151">
        <v>170837.62</v>
      </c>
      <c r="O2953" s="1153"/>
    </row>
    <row r="2954" spans="1:15" ht="14.45" customHeight="1" outlineLevel="1" x14ac:dyDescent="0.2">
      <c r="A2954" s="473">
        <v>241</v>
      </c>
      <c r="B2954" s="470">
        <v>279</v>
      </c>
      <c r="C2954" s="470" t="s">
        <v>2907</v>
      </c>
      <c r="D2954" s="470" t="s">
        <v>876</v>
      </c>
      <c r="E2954" s="467"/>
      <c r="F2954" s="559"/>
      <c r="G2954" s="467"/>
      <c r="H2954" s="467"/>
      <c r="I2954" s="467"/>
      <c r="J2954" s="467"/>
      <c r="K2954" s="467"/>
      <c r="L2954" s="467"/>
      <c r="M2954" s="467" t="s">
        <v>705</v>
      </c>
      <c r="N2954" s="876"/>
      <c r="O2954" s="1149">
        <v>109.7</v>
      </c>
    </row>
    <row r="2955" spans="1:15" ht="14.45" customHeight="1" outlineLevel="1" x14ac:dyDescent="0.2">
      <c r="A2955" s="473">
        <v>241</v>
      </c>
      <c r="B2955" s="470">
        <v>279</v>
      </c>
      <c r="C2955" s="470" t="s">
        <v>2908</v>
      </c>
      <c r="D2955" s="470" t="s">
        <v>878</v>
      </c>
      <c r="E2955" s="467"/>
      <c r="F2955" s="559"/>
      <c r="G2955" s="467"/>
      <c r="H2955" s="467"/>
      <c r="I2955" s="467"/>
      <c r="J2955" s="467"/>
      <c r="K2955" s="467"/>
      <c r="L2955" s="467"/>
      <c r="M2955" s="467" t="s">
        <v>705</v>
      </c>
      <c r="N2955" s="876"/>
      <c r="O2955" s="1149">
        <v>43.34</v>
      </c>
    </row>
    <row r="2956" spans="1:15" ht="14.45" customHeight="1" outlineLevel="1" x14ac:dyDescent="0.2">
      <c r="A2956" s="473">
        <v>241</v>
      </c>
      <c r="B2956" s="470">
        <v>279</v>
      </c>
      <c r="C2956" s="470" t="s">
        <v>2909</v>
      </c>
      <c r="D2956" s="470" t="s">
        <v>2910</v>
      </c>
      <c r="E2956" s="467"/>
      <c r="F2956" s="559"/>
      <c r="G2956" s="467"/>
      <c r="H2956" s="467"/>
      <c r="I2956" s="467"/>
      <c r="J2956" s="467"/>
      <c r="K2956" s="467"/>
      <c r="L2956" s="467"/>
      <c r="M2956" s="467" t="s">
        <v>705</v>
      </c>
      <c r="N2956" s="876"/>
      <c r="O2956" s="1149">
        <v>8.59</v>
      </c>
    </row>
    <row r="2957" spans="1:15" ht="14.45" customHeight="1" outlineLevel="1" x14ac:dyDescent="0.2">
      <c r="A2957" s="473">
        <v>241</v>
      </c>
      <c r="B2957" s="470">
        <v>279</v>
      </c>
      <c r="C2957" s="470" t="s">
        <v>2911</v>
      </c>
      <c r="D2957" s="470" t="s">
        <v>2912</v>
      </c>
      <c r="E2957" s="467"/>
      <c r="F2957" s="559"/>
      <c r="G2957" s="467"/>
      <c r="H2957" s="467"/>
      <c r="I2957" s="467"/>
      <c r="J2957" s="467"/>
      <c r="K2957" s="467"/>
      <c r="L2957" s="467"/>
      <c r="M2957" s="467" t="s">
        <v>830</v>
      </c>
      <c r="N2957" s="876"/>
      <c r="O2957" s="1149">
        <v>19.78</v>
      </c>
    </row>
    <row r="2958" spans="1:15" ht="14.45" customHeight="1" outlineLevel="1" x14ac:dyDescent="0.2">
      <c r="A2958" s="473">
        <v>241</v>
      </c>
      <c r="B2958" s="470">
        <v>279</v>
      </c>
      <c r="C2958" s="470" t="s">
        <v>2913</v>
      </c>
      <c r="D2958" s="470" t="s">
        <v>2914</v>
      </c>
      <c r="E2958" s="467"/>
      <c r="F2958" s="559"/>
      <c r="G2958" s="467"/>
      <c r="H2958" s="467"/>
      <c r="I2958" s="467"/>
      <c r="J2958" s="467"/>
      <c r="K2958" s="467"/>
      <c r="L2958" s="467"/>
      <c r="M2958" s="467" t="s">
        <v>830</v>
      </c>
      <c r="N2958" s="876"/>
      <c r="O2958" s="1149">
        <v>8.59</v>
      </c>
    </row>
    <row r="2959" spans="1:15" ht="14.45" customHeight="1" outlineLevel="1" x14ac:dyDescent="0.2">
      <c r="A2959" s="473">
        <v>241</v>
      </c>
      <c r="B2959" s="470">
        <v>279</v>
      </c>
      <c r="C2959" s="470" t="s">
        <v>2915</v>
      </c>
      <c r="D2959" s="470" t="s">
        <v>2916</v>
      </c>
      <c r="E2959" s="467"/>
      <c r="F2959" s="559"/>
      <c r="G2959" s="467"/>
      <c r="H2959" s="467"/>
      <c r="I2959" s="467"/>
      <c r="J2959" s="467"/>
      <c r="K2959" s="467"/>
      <c r="L2959" s="467"/>
      <c r="M2959" s="467" t="s">
        <v>830</v>
      </c>
      <c r="N2959" s="876"/>
      <c r="O2959" s="1149">
        <v>25.18</v>
      </c>
    </row>
    <row r="2960" spans="1:15" ht="14.45" customHeight="1" outlineLevel="1" x14ac:dyDescent="0.2">
      <c r="A2960" s="473">
        <v>241</v>
      </c>
      <c r="B2960" s="470">
        <v>279</v>
      </c>
      <c r="C2960" s="470" t="s">
        <v>2917</v>
      </c>
      <c r="D2960" s="470" t="s">
        <v>2918</v>
      </c>
      <c r="E2960" s="467"/>
      <c r="F2960" s="559"/>
      <c r="G2960" s="467"/>
      <c r="H2960" s="467"/>
      <c r="I2960" s="467"/>
      <c r="J2960" s="467"/>
      <c r="K2960" s="467"/>
      <c r="L2960" s="467"/>
      <c r="M2960" s="467" t="s">
        <v>830</v>
      </c>
      <c r="N2960" s="876"/>
      <c r="O2960" s="1149">
        <v>25.18</v>
      </c>
    </row>
    <row r="2961" spans="1:15" ht="14.45" customHeight="1" outlineLevel="1" x14ac:dyDescent="0.2">
      <c r="A2961" s="473">
        <v>241</v>
      </c>
      <c r="B2961" s="470">
        <v>279</v>
      </c>
      <c r="C2961" s="470" t="s">
        <v>2919</v>
      </c>
      <c r="D2961" s="470" t="s">
        <v>2920</v>
      </c>
      <c r="E2961" s="467"/>
      <c r="F2961" s="559"/>
      <c r="G2961" s="467"/>
      <c r="H2961" s="467"/>
      <c r="I2961" s="467"/>
      <c r="J2961" s="467"/>
      <c r="K2961" s="467"/>
      <c r="L2961" s="467"/>
      <c r="M2961" s="467" t="s">
        <v>830</v>
      </c>
      <c r="N2961" s="876"/>
      <c r="O2961" s="1149">
        <v>25.18</v>
      </c>
    </row>
    <row r="2962" spans="1:15" ht="14.45" customHeight="1" outlineLevel="1" x14ac:dyDescent="0.2">
      <c r="A2962" s="473">
        <v>241</v>
      </c>
      <c r="B2962" s="470">
        <v>279</v>
      </c>
      <c r="C2962" s="470" t="s">
        <v>2921</v>
      </c>
      <c r="D2962" s="470" t="s">
        <v>2922</v>
      </c>
      <c r="E2962" s="467"/>
      <c r="F2962" s="559"/>
      <c r="G2962" s="467"/>
      <c r="H2962" s="467"/>
      <c r="I2962" s="467"/>
      <c r="J2962" s="467"/>
      <c r="K2962" s="467"/>
      <c r="L2962" s="467"/>
      <c r="M2962" s="467" t="s">
        <v>830</v>
      </c>
      <c r="N2962" s="876"/>
      <c r="O2962" s="1149">
        <v>65.34</v>
      </c>
    </row>
    <row r="2963" spans="1:15" ht="14.45" customHeight="1" outlineLevel="1" x14ac:dyDescent="0.2">
      <c r="A2963" s="473">
        <v>241</v>
      </c>
      <c r="B2963" s="470">
        <v>279</v>
      </c>
      <c r="C2963" s="470" t="s">
        <v>2923</v>
      </c>
      <c r="D2963" s="470" t="s">
        <v>2924</v>
      </c>
      <c r="E2963" s="467"/>
      <c r="F2963" s="559"/>
      <c r="G2963" s="467"/>
      <c r="H2963" s="467"/>
      <c r="I2963" s="467"/>
      <c r="J2963" s="467"/>
      <c r="K2963" s="467"/>
      <c r="L2963" s="467"/>
      <c r="M2963" s="467" t="s">
        <v>830</v>
      </c>
      <c r="N2963" s="876"/>
      <c r="O2963" s="1149">
        <v>190.35</v>
      </c>
    </row>
    <row r="2964" spans="1:15" ht="14.45" customHeight="1" outlineLevel="1" x14ac:dyDescent="0.2">
      <c r="A2964" s="473">
        <v>241</v>
      </c>
      <c r="B2964" s="470">
        <v>279</v>
      </c>
      <c r="C2964" s="470" t="s">
        <v>2925</v>
      </c>
      <c r="D2964" s="470" t="s">
        <v>2926</v>
      </c>
      <c r="E2964" s="467"/>
      <c r="F2964" s="559"/>
      <c r="G2964" s="467"/>
      <c r="H2964" s="467"/>
      <c r="I2964" s="467"/>
      <c r="J2964" s="467"/>
      <c r="K2964" s="467"/>
      <c r="L2964" s="467"/>
      <c r="M2964" s="467" t="s">
        <v>830</v>
      </c>
      <c r="N2964" s="876"/>
      <c r="O2964" s="1149">
        <v>190.35</v>
      </c>
    </row>
    <row r="2965" spans="1:15" ht="14.45" customHeight="1" outlineLevel="1" x14ac:dyDescent="0.2">
      <c r="A2965" s="473">
        <v>241</v>
      </c>
      <c r="B2965" s="470">
        <v>279</v>
      </c>
      <c r="C2965" s="470" t="s">
        <v>2927</v>
      </c>
      <c r="D2965" s="470" t="s">
        <v>2928</v>
      </c>
      <c r="E2965" s="467"/>
      <c r="F2965" s="559"/>
      <c r="G2965" s="467"/>
      <c r="H2965" s="467"/>
      <c r="I2965" s="467"/>
      <c r="J2965" s="467"/>
      <c r="K2965" s="467"/>
      <c r="L2965" s="467"/>
      <c r="M2965" s="467" t="s">
        <v>830</v>
      </c>
      <c r="N2965" s="876"/>
      <c r="O2965" s="1149">
        <v>135.79</v>
      </c>
    </row>
    <row r="2966" spans="1:15" ht="14.45" customHeight="1" outlineLevel="1" x14ac:dyDescent="0.2">
      <c r="A2966" s="473">
        <v>241</v>
      </c>
      <c r="B2966" s="470">
        <v>279</v>
      </c>
      <c r="C2966" s="470" t="s">
        <v>2929</v>
      </c>
      <c r="D2966" s="470" t="s">
        <v>2930</v>
      </c>
      <c r="E2966" s="467"/>
      <c r="F2966" s="559"/>
      <c r="G2966" s="467"/>
      <c r="H2966" s="467"/>
      <c r="I2966" s="467"/>
      <c r="J2966" s="467"/>
      <c r="K2966" s="467"/>
      <c r="L2966" s="467"/>
      <c r="M2966" s="467" t="s">
        <v>830</v>
      </c>
      <c r="N2966" s="876"/>
      <c r="O2966" s="1149">
        <v>52.84</v>
      </c>
    </row>
    <row r="2967" spans="1:15" ht="14.45" customHeight="1" outlineLevel="1" x14ac:dyDescent="0.2">
      <c r="A2967" s="473">
        <v>241</v>
      </c>
      <c r="B2967" s="470">
        <v>279</v>
      </c>
      <c r="C2967" s="470" t="s">
        <v>2931</v>
      </c>
      <c r="D2967" s="470" t="s">
        <v>2932</v>
      </c>
      <c r="E2967" s="467"/>
      <c r="F2967" s="559"/>
      <c r="G2967" s="467"/>
      <c r="H2967" s="467"/>
      <c r="I2967" s="467"/>
      <c r="J2967" s="467"/>
      <c r="K2967" s="467"/>
      <c r="L2967" s="467"/>
      <c r="M2967" s="467" t="s">
        <v>830</v>
      </c>
      <c r="N2967" s="876"/>
      <c r="O2967" s="1149">
        <v>5.28</v>
      </c>
    </row>
    <row r="2968" spans="1:15" ht="14.45" customHeight="1" outlineLevel="1" x14ac:dyDescent="0.2">
      <c r="A2968" s="473">
        <v>241</v>
      </c>
      <c r="B2968" s="470">
        <v>279</v>
      </c>
      <c r="C2968" s="470" t="s">
        <v>2933</v>
      </c>
      <c r="D2968" s="470" t="s">
        <v>2934</v>
      </c>
      <c r="E2968" s="467"/>
      <c r="F2968" s="559"/>
      <c r="G2968" s="467"/>
      <c r="H2968" s="467"/>
      <c r="I2968" s="467"/>
      <c r="J2968" s="467"/>
      <c r="K2968" s="467"/>
      <c r="L2968" s="467"/>
      <c r="M2968" s="467" t="s">
        <v>830</v>
      </c>
      <c r="N2968" s="876"/>
      <c r="O2968" s="1149">
        <v>141.63</v>
      </c>
    </row>
    <row r="2969" spans="1:15" ht="14.45" customHeight="1" outlineLevel="1" x14ac:dyDescent="0.2">
      <c r="A2969" s="473">
        <v>241</v>
      </c>
      <c r="B2969" s="470">
        <v>279</v>
      </c>
      <c r="C2969" s="470" t="s">
        <v>2935</v>
      </c>
      <c r="D2969" s="470" t="s">
        <v>2936</v>
      </c>
      <c r="E2969" s="467"/>
      <c r="F2969" s="559"/>
      <c r="G2969" s="467"/>
      <c r="H2969" s="467"/>
      <c r="I2969" s="467"/>
      <c r="J2969" s="467"/>
      <c r="K2969" s="467"/>
      <c r="L2969" s="467"/>
      <c r="M2969" s="467" t="s">
        <v>830</v>
      </c>
      <c r="N2969" s="876"/>
      <c r="O2969" s="1149">
        <v>16.22</v>
      </c>
    </row>
    <row r="2970" spans="1:15" ht="14.45" customHeight="1" outlineLevel="1" x14ac:dyDescent="0.2">
      <c r="A2970" s="473">
        <v>241</v>
      </c>
      <c r="B2970" s="470">
        <v>279</v>
      </c>
      <c r="C2970" s="470" t="s">
        <v>2937</v>
      </c>
      <c r="D2970" s="470" t="s">
        <v>2938</v>
      </c>
      <c r="E2970" s="467"/>
      <c r="F2970" s="559"/>
      <c r="G2970" s="467"/>
      <c r="H2970" s="467"/>
      <c r="I2970" s="467"/>
      <c r="J2970" s="467"/>
      <c r="K2970" s="467"/>
      <c r="L2970" s="467"/>
      <c r="M2970" s="467" t="s">
        <v>830</v>
      </c>
      <c r="N2970" s="876"/>
      <c r="O2970" s="1149">
        <v>69.430000000000007</v>
      </c>
    </row>
    <row r="2971" spans="1:15" ht="14.45" customHeight="1" outlineLevel="1" x14ac:dyDescent="0.2">
      <c r="A2971" s="473">
        <v>241</v>
      </c>
      <c r="B2971" s="470">
        <v>279</v>
      </c>
      <c r="C2971" s="470" t="s">
        <v>2939</v>
      </c>
      <c r="D2971" s="470" t="s">
        <v>2940</v>
      </c>
      <c r="E2971" s="467"/>
      <c r="F2971" s="559"/>
      <c r="G2971" s="467"/>
      <c r="H2971" s="467"/>
      <c r="I2971" s="467"/>
      <c r="J2971" s="467"/>
      <c r="K2971" s="467"/>
      <c r="L2971" s="467"/>
      <c r="M2971" s="467" t="s">
        <v>830</v>
      </c>
      <c r="N2971" s="876"/>
      <c r="O2971" s="1149">
        <v>54.28</v>
      </c>
    </row>
    <row r="2972" spans="1:15" ht="14.45" customHeight="1" outlineLevel="1" x14ac:dyDescent="0.2">
      <c r="A2972" s="473">
        <v>241</v>
      </c>
      <c r="B2972" s="470">
        <v>279</v>
      </c>
      <c r="C2972" s="470" t="s">
        <v>2941</v>
      </c>
      <c r="D2972" s="470" t="s">
        <v>2942</v>
      </c>
      <c r="E2972" s="467"/>
      <c r="F2972" s="559"/>
      <c r="G2972" s="467"/>
      <c r="H2972" s="467"/>
      <c r="I2972" s="467"/>
      <c r="J2972" s="467"/>
      <c r="K2972" s="467"/>
      <c r="L2972" s="467"/>
      <c r="M2972" s="467" t="s">
        <v>830</v>
      </c>
      <c r="N2972" s="876"/>
      <c r="O2972" s="1149">
        <v>27.28</v>
      </c>
    </row>
    <row r="2973" spans="1:15" ht="14.45" customHeight="1" outlineLevel="1" x14ac:dyDescent="0.2">
      <c r="A2973" s="473">
        <v>241</v>
      </c>
      <c r="B2973" s="470">
        <v>279</v>
      </c>
      <c r="C2973" s="470" t="s">
        <v>2943</v>
      </c>
      <c r="D2973" s="470" t="s">
        <v>2944</v>
      </c>
      <c r="E2973" s="467"/>
      <c r="F2973" s="559"/>
      <c r="G2973" s="467"/>
      <c r="H2973" s="467"/>
      <c r="I2973" s="467"/>
      <c r="J2973" s="467"/>
      <c r="K2973" s="467"/>
      <c r="L2973" s="467"/>
      <c r="M2973" s="467" t="s">
        <v>830</v>
      </c>
      <c r="N2973" s="876"/>
      <c r="O2973" s="1149">
        <v>71.52</v>
      </c>
    </row>
    <row r="2974" spans="1:15" ht="14.45" customHeight="1" outlineLevel="1" x14ac:dyDescent="0.2">
      <c r="A2974" s="473">
        <v>241</v>
      </c>
      <c r="B2974" s="470">
        <v>279</v>
      </c>
      <c r="C2974" s="470" t="s">
        <v>2945</v>
      </c>
      <c r="D2974" s="470" t="s">
        <v>2946</v>
      </c>
      <c r="E2974" s="467"/>
      <c r="F2974" s="559"/>
      <c r="G2974" s="467"/>
      <c r="H2974" s="467"/>
      <c r="I2974" s="467"/>
      <c r="J2974" s="467"/>
      <c r="K2974" s="467"/>
      <c r="L2974" s="467"/>
      <c r="M2974" s="467" t="s">
        <v>830</v>
      </c>
      <c r="N2974" s="876"/>
      <c r="O2974" s="1149">
        <v>32.28</v>
      </c>
    </row>
    <row r="2975" spans="1:15" ht="14.45" customHeight="1" outlineLevel="1" x14ac:dyDescent="0.2">
      <c r="A2975" s="473">
        <v>241</v>
      </c>
      <c r="B2975" s="470">
        <v>279</v>
      </c>
      <c r="C2975" s="470" t="s">
        <v>2947</v>
      </c>
      <c r="D2975" s="470" t="s">
        <v>2948</v>
      </c>
      <c r="E2975" s="467"/>
      <c r="F2975" s="559"/>
      <c r="G2975" s="467"/>
      <c r="H2975" s="467"/>
      <c r="I2975" s="467"/>
      <c r="J2975" s="467"/>
      <c r="K2975" s="467"/>
      <c r="L2975" s="467"/>
      <c r="M2975" s="467" t="s">
        <v>830</v>
      </c>
      <c r="N2975" s="876"/>
      <c r="O2975" s="1149">
        <v>32.28</v>
      </c>
    </row>
    <row r="2976" spans="1:15" ht="14.45" customHeight="1" outlineLevel="1" x14ac:dyDescent="0.2">
      <c r="A2976" s="473">
        <v>241</v>
      </c>
      <c r="B2976" s="470">
        <v>279</v>
      </c>
      <c r="C2976" s="470" t="s">
        <v>2949</v>
      </c>
      <c r="D2976" s="470" t="s">
        <v>2950</v>
      </c>
      <c r="E2976" s="467"/>
      <c r="F2976" s="559"/>
      <c r="G2976" s="467"/>
      <c r="H2976" s="467"/>
      <c r="I2976" s="467"/>
      <c r="J2976" s="467"/>
      <c r="K2976" s="467"/>
      <c r="L2976" s="467"/>
      <c r="M2976" s="467" t="s">
        <v>830</v>
      </c>
      <c r="N2976" s="876"/>
      <c r="O2976" s="1149">
        <v>21.22</v>
      </c>
    </row>
    <row r="2977" spans="1:15" ht="14.45" customHeight="1" outlineLevel="1" x14ac:dyDescent="0.2">
      <c r="A2977" s="473">
        <v>241</v>
      </c>
      <c r="B2977" s="470">
        <v>279</v>
      </c>
      <c r="C2977" s="470" t="s">
        <v>2951</v>
      </c>
      <c r="D2977" s="470" t="s">
        <v>2952</v>
      </c>
      <c r="E2977" s="467"/>
      <c r="F2977" s="559"/>
      <c r="G2977" s="467"/>
      <c r="H2977" s="467"/>
      <c r="I2977" s="467"/>
      <c r="J2977" s="467"/>
      <c r="K2977" s="467"/>
      <c r="L2977" s="467"/>
      <c r="M2977" s="467" t="s">
        <v>830</v>
      </c>
      <c r="N2977" s="876"/>
      <c r="O2977" s="1149">
        <v>21.22</v>
      </c>
    </row>
    <row r="2978" spans="1:15" ht="14.45" customHeight="1" outlineLevel="1" x14ac:dyDescent="0.2">
      <c r="A2978" s="473">
        <v>241</v>
      </c>
      <c r="B2978" s="470">
        <v>279</v>
      </c>
      <c r="C2978" s="470" t="s">
        <v>2953</v>
      </c>
      <c r="D2978" s="470" t="s">
        <v>2954</v>
      </c>
      <c r="E2978" s="467"/>
      <c r="F2978" s="559"/>
      <c r="G2978" s="467"/>
      <c r="H2978" s="467"/>
      <c r="I2978" s="467"/>
      <c r="J2978" s="467"/>
      <c r="K2978" s="467"/>
      <c r="L2978" s="467"/>
      <c r="M2978" s="467" t="s">
        <v>830</v>
      </c>
      <c r="N2978" s="876"/>
      <c r="O2978" s="1149">
        <v>21.22</v>
      </c>
    </row>
    <row r="2979" spans="1:15" ht="14.45" customHeight="1" outlineLevel="1" x14ac:dyDescent="0.2">
      <c r="A2979" s="473">
        <v>241</v>
      </c>
      <c r="B2979" s="470">
        <v>279</v>
      </c>
      <c r="C2979" s="470" t="s">
        <v>2955</v>
      </c>
      <c r="D2979" s="470" t="s">
        <v>2956</v>
      </c>
      <c r="E2979" s="467"/>
      <c r="F2979" s="559"/>
      <c r="G2979" s="467"/>
      <c r="H2979" s="467"/>
      <c r="I2979" s="467"/>
      <c r="J2979" s="467"/>
      <c r="K2979" s="467"/>
      <c r="L2979" s="467"/>
      <c r="M2979" s="467" t="s">
        <v>830</v>
      </c>
      <c r="N2979" s="876"/>
      <c r="O2979" s="1149">
        <v>21.22</v>
      </c>
    </row>
    <row r="2980" spans="1:15" ht="14.45" customHeight="1" outlineLevel="1" x14ac:dyDescent="0.2">
      <c r="A2980" s="473">
        <v>241</v>
      </c>
      <c r="B2980" s="470">
        <v>279</v>
      </c>
      <c r="C2980" s="470" t="s">
        <v>2957</v>
      </c>
      <c r="D2980" s="470" t="s">
        <v>2958</v>
      </c>
      <c r="E2980" s="467"/>
      <c r="F2980" s="559"/>
      <c r="G2980" s="467"/>
      <c r="H2980" s="467"/>
      <c r="I2980" s="467"/>
      <c r="J2980" s="467"/>
      <c r="K2980" s="467"/>
      <c r="L2980" s="467"/>
      <c r="M2980" s="467" t="s">
        <v>830</v>
      </c>
      <c r="N2980" s="876"/>
      <c r="O2980" s="1149">
        <v>23.8</v>
      </c>
    </row>
    <row r="2981" spans="1:15" ht="14.45" customHeight="1" outlineLevel="1" x14ac:dyDescent="0.2">
      <c r="A2981" s="473">
        <v>241</v>
      </c>
      <c r="B2981" s="470">
        <v>279</v>
      </c>
      <c r="C2981" s="470" t="s">
        <v>2959</v>
      </c>
      <c r="D2981" s="470" t="s">
        <v>2960</v>
      </c>
      <c r="E2981" s="467"/>
      <c r="F2981" s="559"/>
      <c r="G2981" s="467"/>
      <c r="H2981" s="467"/>
      <c r="I2981" s="467"/>
      <c r="J2981" s="467"/>
      <c r="K2981" s="467"/>
      <c r="L2981" s="467"/>
      <c r="M2981" s="467" t="s">
        <v>830</v>
      </c>
      <c r="N2981" s="876"/>
      <c r="O2981" s="1149">
        <v>23.8</v>
      </c>
    </row>
    <row r="2982" spans="1:15" ht="14.45" customHeight="1" outlineLevel="1" x14ac:dyDescent="0.2">
      <c r="A2982" s="473">
        <v>241</v>
      </c>
      <c r="B2982" s="470">
        <v>279</v>
      </c>
      <c r="C2982" s="470" t="s">
        <v>2961</v>
      </c>
      <c r="D2982" s="470" t="s">
        <v>2962</v>
      </c>
      <c r="E2982" s="467"/>
      <c r="F2982" s="559"/>
      <c r="G2982" s="467"/>
      <c r="H2982" s="467"/>
      <c r="I2982" s="467"/>
      <c r="J2982" s="467"/>
      <c r="K2982" s="467"/>
      <c r="L2982" s="467"/>
      <c r="M2982" s="467" t="s">
        <v>830</v>
      </c>
      <c r="N2982" s="876"/>
      <c r="O2982" s="1149">
        <v>23.8</v>
      </c>
    </row>
    <row r="2983" spans="1:15" ht="14.45" customHeight="1" x14ac:dyDescent="0.2">
      <c r="A2983" s="473">
        <v>241</v>
      </c>
      <c r="B2983" s="470">
        <v>279</v>
      </c>
      <c r="C2983" s="470" t="s">
        <v>2963</v>
      </c>
      <c r="D2983" s="470" t="s">
        <v>2964</v>
      </c>
      <c r="E2983" s="467"/>
      <c r="F2983" s="559"/>
      <c r="G2983" s="467"/>
      <c r="H2983" s="467"/>
      <c r="I2983" s="467"/>
      <c r="J2983" s="467"/>
      <c r="K2983" s="467"/>
      <c r="L2983" s="467"/>
      <c r="M2983" s="467" t="s">
        <v>830</v>
      </c>
      <c r="N2983" s="876"/>
      <c r="O2983" s="1149">
        <v>14.7</v>
      </c>
    </row>
    <row r="2984" spans="1:15" ht="14.45" customHeight="1" x14ac:dyDescent="0.2">
      <c r="A2984" s="473">
        <v>241</v>
      </c>
      <c r="B2984" s="470">
        <v>279</v>
      </c>
      <c r="C2984" s="470" t="s">
        <v>2965</v>
      </c>
      <c r="D2984" s="470" t="s">
        <v>2966</v>
      </c>
      <c r="E2984" s="467"/>
      <c r="F2984" s="559"/>
      <c r="G2984" s="467"/>
      <c r="H2984" s="467"/>
      <c r="I2984" s="467"/>
      <c r="J2984" s="467"/>
      <c r="K2984" s="467"/>
      <c r="L2984" s="467"/>
      <c r="M2984" s="467" t="s">
        <v>830</v>
      </c>
      <c r="N2984" s="876"/>
      <c r="O2984" s="1149">
        <v>43.34</v>
      </c>
    </row>
    <row r="2985" spans="1:15" ht="16.5" customHeight="1" x14ac:dyDescent="0.2">
      <c r="A2985" s="473">
        <v>241</v>
      </c>
      <c r="B2985" s="470">
        <v>279</v>
      </c>
      <c r="C2985" s="470" t="s">
        <v>2967</v>
      </c>
      <c r="D2985" s="470" t="s">
        <v>2968</v>
      </c>
      <c r="E2985" s="467"/>
      <c r="F2985" s="559"/>
      <c r="G2985" s="467"/>
      <c r="H2985" s="467"/>
      <c r="I2985" s="467"/>
      <c r="J2985" s="467"/>
      <c r="K2985" s="467"/>
      <c r="L2985" s="467"/>
      <c r="M2985" s="467" t="s">
        <v>830</v>
      </c>
      <c r="N2985" s="876"/>
      <c r="O2985" s="1149">
        <v>19.25</v>
      </c>
    </row>
    <row r="2986" spans="1:15" ht="16.5" customHeight="1" x14ac:dyDescent="0.2">
      <c r="A2986" s="473">
        <v>241</v>
      </c>
      <c r="B2986" s="470">
        <v>279</v>
      </c>
      <c r="C2986" s="470" t="s">
        <v>2969</v>
      </c>
      <c r="D2986" s="470" t="s">
        <v>2970</v>
      </c>
      <c r="E2986" s="467"/>
      <c r="F2986" s="559"/>
      <c r="G2986" s="467"/>
      <c r="H2986" s="467"/>
      <c r="I2986" s="467"/>
      <c r="J2986" s="467"/>
      <c r="K2986" s="467"/>
      <c r="L2986" s="467"/>
      <c r="M2986" s="467" t="s">
        <v>830</v>
      </c>
      <c r="N2986" s="876"/>
      <c r="O2986" s="1149">
        <v>19.25</v>
      </c>
    </row>
    <row r="2987" spans="1:15" ht="14.45" customHeight="1" x14ac:dyDescent="0.2">
      <c r="A2987" s="473">
        <v>241</v>
      </c>
      <c r="B2987" s="470">
        <v>279</v>
      </c>
      <c r="C2987" s="470" t="s">
        <v>2971</v>
      </c>
      <c r="D2987" s="470" t="s">
        <v>2972</v>
      </c>
      <c r="E2987" s="467"/>
      <c r="F2987" s="559"/>
      <c r="G2987" s="467"/>
      <c r="H2987" s="467"/>
      <c r="I2987" s="467"/>
      <c r="J2987" s="467"/>
      <c r="K2987" s="467"/>
      <c r="L2987" s="467"/>
      <c r="M2987" s="467" t="s">
        <v>830</v>
      </c>
      <c r="N2987" s="876"/>
      <c r="O2987" s="1149">
        <v>43.34</v>
      </c>
    </row>
    <row r="2988" spans="1:15" ht="14.45" customHeight="1" x14ac:dyDescent="0.2">
      <c r="A2988" s="473">
        <v>241</v>
      </c>
      <c r="B2988" s="470">
        <v>279</v>
      </c>
      <c r="C2988" s="470" t="s">
        <v>2973</v>
      </c>
      <c r="D2988" s="470" t="s">
        <v>2974</v>
      </c>
      <c r="E2988" s="467"/>
      <c r="F2988" s="559"/>
      <c r="G2988" s="467"/>
      <c r="H2988" s="467"/>
      <c r="I2988" s="467"/>
      <c r="J2988" s="467"/>
      <c r="K2988" s="467"/>
      <c r="L2988" s="467"/>
      <c r="M2988" s="467" t="s">
        <v>830</v>
      </c>
      <c r="N2988" s="876"/>
      <c r="O2988" s="1149">
        <v>29.25</v>
      </c>
    </row>
    <row r="2989" spans="1:15" ht="14.45" customHeight="1" x14ac:dyDescent="0.2">
      <c r="A2989" s="473">
        <v>241</v>
      </c>
      <c r="B2989" s="470">
        <v>279</v>
      </c>
      <c r="C2989" s="470" t="s">
        <v>2975</v>
      </c>
      <c r="D2989" s="470" t="s">
        <v>2976</v>
      </c>
      <c r="E2989" s="467"/>
      <c r="F2989" s="559"/>
      <c r="G2989" s="467"/>
      <c r="H2989" s="467"/>
      <c r="I2989" s="467"/>
      <c r="J2989" s="467"/>
      <c r="K2989" s="467"/>
      <c r="L2989" s="467"/>
      <c r="M2989" s="467" t="s">
        <v>830</v>
      </c>
      <c r="N2989" s="876"/>
      <c r="O2989" s="1149">
        <v>76.52</v>
      </c>
    </row>
    <row r="2990" spans="1:15" ht="14.45" customHeight="1" x14ac:dyDescent="0.2">
      <c r="A2990" s="473">
        <v>241</v>
      </c>
      <c r="B2990" s="470">
        <v>279</v>
      </c>
      <c r="C2990" s="470" t="s">
        <v>2977</v>
      </c>
      <c r="D2990" s="470" t="s">
        <v>2978</v>
      </c>
      <c r="E2990" s="467"/>
      <c r="F2990" s="559"/>
      <c r="G2990" s="467"/>
      <c r="H2990" s="467"/>
      <c r="I2990" s="467"/>
      <c r="J2990" s="467"/>
      <c r="K2990" s="467"/>
      <c r="L2990" s="467"/>
      <c r="M2990" s="467" t="s">
        <v>830</v>
      </c>
      <c r="N2990" s="876"/>
      <c r="O2990" s="1149">
        <v>76.52</v>
      </c>
    </row>
    <row r="2991" spans="1:15" ht="14.45" customHeight="1" x14ac:dyDescent="0.2">
      <c r="A2991" s="473">
        <v>241</v>
      </c>
      <c r="B2991" s="470">
        <v>279</v>
      </c>
      <c r="C2991" s="470" t="s">
        <v>2979</v>
      </c>
      <c r="D2991" s="470" t="s">
        <v>2980</v>
      </c>
      <c r="E2991" s="467"/>
      <c r="F2991" s="559"/>
      <c r="G2991" s="467"/>
      <c r="H2991" s="467"/>
      <c r="I2991" s="467"/>
      <c r="J2991" s="467"/>
      <c r="K2991" s="467"/>
      <c r="L2991" s="467"/>
      <c r="M2991" s="467" t="s">
        <v>830</v>
      </c>
      <c r="N2991" s="876"/>
      <c r="O2991" s="1149">
        <v>76.52</v>
      </c>
    </row>
    <row r="2992" spans="1:15" ht="14.45" customHeight="1" x14ac:dyDescent="0.2">
      <c r="A2992" s="473">
        <v>241</v>
      </c>
      <c r="B2992" s="470">
        <v>279</v>
      </c>
      <c r="C2992" s="470" t="s">
        <v>2981</v>
      </c>
      <c r="D2992" s="470" t="s">
        <v>2982</v>
      </c>
      <c r="E2992" s="467"/>
      <c r="F2992" s="559"/>
      <c r="G2992" s="467"/>
      <c r="H2992" s="467"/>
      <c r="I2992" s="467"/>
      <c r="J2992" s="467"/>
      <c r="K2992" s="467"/>
      <c r="L2992" s="467"/>
      <c r="M2992" s="467" t="s">
        <v>830</v>
      </c>
      <c r="N2992" s="876"/>
      <c r="O2992" s="1149">
        <v>142.88</v>
      </c>
    </row>
    <row r="2993" spans="1:15" ht="14.45" customHeight="1" x14ac:dyDescent="0.2">
      <c r="A2993" s="473">
        <v>241</v>
      </c>
      <c r="B2993" s="470">
        <v>279</v>
      </c>
      <c r="C2993" s="470" t="s">
        <v>2983</v>
      </c>
      <c r="D2993" s="470" t="s">
        <v>2984</v>
      </c>
      <c r="E2993" s="467"/>
      <c r="F2993" s="559"/>
      <c r="G2993" s="467"/>
      <c r="H2993" s="467"/>
      <c r="I2993" s="467"/>
      <c r="J2993" s="467"/>
      <c r="K2993" s="467"/>
      <c r="L2993" s="467"/>
      <c r="M2993" s="467" t="s">
        <v>830</v>
      </c>
      <c r="N2993" s="876"/>
      <c r="O2993" s="1149">
        <v>71.52</v>
      </c>
    </row>
    <row r="2994" spans="1:15" ht="14.45" customHeight="1" x14ac:dyDescent="0.2">
      <c r="A2994" s="473">
        <v>241</v>
      </c>
      <c r="B2994" s="470">
        <v>279</v>
      </c>
      <c r="C2994" s="470" t="s">
        <v>2985</v>
      </c>
      <c r="D2994" s="470" t="s">
        <v>2986</v>
      </c>
      <c r="E2994" s="467"/>
      <c r="F2994" s="559"/>
      <c r="G2994" s="467"/>
      <c r="H2994" s="467"/>
      <c r="I2994" s="467"/>
      <c r="J2994" s="467"/>
      <c r="K2994" s="467"/>
      <c r="L2994" s="467"/>
      <c r="M2994" s="467" t="s">
        <v>830</v>
      </c>
      <c r="N2994" s="876"/>
      <c r="O2994" s="1149">
        <v>101.52</v>
      </c>
    </row>
    <row r="2995" spans="1:15" ht="14.45" customHeight="1" x14ac:dyDescent="0.2">
      <c r="A2995" s="473">
        <v>241</v>
      </c>
      <c r="B2995" s="470">
        <v>279</v>
      </c>
      <c r="C2995" s="470" t="s">
        <v>2987</v>
      </c>
      <c r="D2995" s="470" t="s">
        <v>2988</v>
      </c>
      <c r="E2995" s="467"/>
      <c r="F2995" s="559"/>
      <c r="G2995" s="467"/>
      <c r="H2995" s="467"/>
      <c r="I2995" s="467"/>
      <c r="J2995" s="467"/>
      <c r="K2995" s="467"/>
      <c r="L2995" s="467"/>
      <c r="M2995" s="467" t="s">
        <v>830</v>
      </c>
      <c r="N2995" s="876"/>
      <c r="O2995" s="1149">
        <v>38.340000000000003</v>
      </c>
    </row>
    <row r="2996" spans="1:15" ht="14.45" customHeight="1" x14ac:dyDescent="0.2">
      <c r="A2996" s="473">
        <v>241</v>
      </c>
      <c r="B2996" s="470">
        <v>279</v>
      </c>
      <c r="C2996" s="470" t="s">
        <v>2989</v>
      </c>
      <c r="D2996" s="470" t="s">
        <v>2990</v>
      </c>
      <c r="E2996" s="467"/>
      <c r="F2996" s="559"/>
      <c r="G2996" s="467"/>
      <c r="H2996" s="467"/>
      <c r="I2996" s="467"/>
      <c r="J2996" s="467"/>
      <c r="K2996" s="467"/>
      <c r="L2996" s="467"/>
      <c r="M2996" s="467" t="s">
        <v>830</v>
      </c>
      <c r="N2996" s="876"/>
      <c r="O2996" s="1149">
        <v>21.75</v>
      </c>
    </row>
    <row r="2997" spans="1:15" ht="14.45" customHeight="1" x14ac:dyDescent="0.2">
      <c r="A2997" s="473">
        <v>241</v>
      </c>
      <c r="B2997" s="470">
        <v>279</v>
      </c>
      <c r="C2997" s="470" t="s">
        <v>2991</v>
      </c>
      <c r="D2997" s="470" t="s">
        <v>2992</v>
      </c>
      <c r="E2997" s="467"/>
      <c r="F2997" s="559"/>
      <c r="G2997" s="467"/>
      <c r="H2997" s="467"/>
      <c r="I2997" s="467"/>
      <c r="J2997" s="467"/>
      <c r="K2997" s="467"/>
      <c r="L2997" s="467"/>
      <c r="M2997" s="467" t="s">
        <v>830</v>
      </c>
      <c r="N2997" s="876"/>
      <c r="O2997" s="1149">
        <v>44.7</v>
      </c>
    </row>
    <row r="2998" spans="1:15" ht="14.45" customHeight="1" x14ac:dyDescent="0.2">
      <c r="A2998" s="576">
        <v>241</v>
      </c>
      <c r="B2998" s="572">
        <v>279</v>
      </c>
      <c r="C2998" s="572" t="s">
        <v>2993</v>
      </c>
      <c r="D2998" s="572" t="s">
        <v>2994</v>
      </c>
      <c r="E2998" s="574"/>
      <c r="F2998" s="575"/>
      <c r="G2998" s="574"/>
      <c r="H2998" s="574"/>
      <c r="I2998" s="574"/>
      <c r="J2998" s="574"/>
      <c r="K2998" s="574"/>
      <c r="L2998" s="574"/>
      <c r="M2998" s="574" t="s">
        <v>830</v>
      </c>
      <c r="N2998" s="1163"/>
      <c r="O2998" s="1153">
        <v>11.98</v>
      </c>
    </row>
    <row r="2999" spans="1:15" ht="14.45" customHeight="1" x14ac:dyDescent="0.25">
      <c r="A2999" s="484">
        <v>241</v>
      </c>
      <c r="B2999" s="484">
        <v>291</v>
      </c>
      <c r="C2999" s="484" t="s">
        <v>1748</v>
      </c>
      <c r="D2999" s="491" t="s">
        <v>3760</v>
      </c>
      <c r="E2999" s="484" t="s">
        <v>3761</v>
      </c>
      <c r="F2999" s="557"/>
      <c r="G2999" s="484"/>
      <c r="H2999" s="484"/>
      <c r="I2999" s="484"/>
      <c r="J2999" s="484"/>
      <c r="K2999" s="484"/>
      <c r="L2999" s="484"/>
      <c r="M2999" s="484"/>
      <c r="N2999" s="1388">
        <v>73611.960000000006</v>
      </c>
      <c r="O2999" s="505"/>
    </row>
    <row r="3000" spans="1:15" ht="14.45" customHeight="1" x14ac:dyDescent="0.2">
      <c r="A3000" s="1384">
        <v>241</v>
      </c>
      <c r="B3000" s="1384">
        <v>291</v>
      </c>
      <c r="C3000" s="1385" t="s">
        <v>3762</v>
      </c>
      <c r="D3000" s="1386" t="s">
        <v>3763</v>
      </c>
      <c r="E3000" s="1386"/>
      <c r="H3000"/>
      <c r="M3000" t="s">
        <v>643</v>
      </c>
      <c r="O3000" s="1387">
        <v>35.700000000000003</v>
      </c>
    </row>
    <row r="3001" spans="1:15" ht="14.45" customHeight="1" x14ac:dyDescent="0.2">
      <c r="A3001" s="1384">
        <v>241</v>
      </c>
      <c r="B3001" s="1384">
        <v>291</v>
      </c>
      <c r="C3001" s="1385" t="s">
        <v>3764</v>
      </c>
      <c r="D3001" s="1385" t="s">
        <v>3765</v>
      </c>
      <c r="E3001" s="1386"/>
      <c r="H3001"/>
      <c r="M3001" t="s">
        <v>643</v>
      </c>
      <c r="O3001" s="1387">
        <v>707.59</v>
      </c>
    </row>
    <row r="3002" spans="1:15" ht="14.45" customHeight="1" x14ac:dyDescent="0.2">
      <c r="A3002" s="1384">
        <v>241</v>
      </c>
      <c r="B3002" s="1384">
        <v>291</v>
      </c>
      <c r="C3002" s="1385" t="s">
        <v>3766</v>
      </c>
      <c r="D3002" s="1385" t="s">
        <v>3767</v>
      </c>
      <c r="E3002" s="1386"/>
      <c r="H3002"/>
      <c r="M3002" t="s">
        <v>643</v>
      </c>
      <c r="O3002" s="1387">
        <v>205.76</v>
      </c>
    </row>
    <row r="3003" spans="1:15" ht="14.45" customHeight="1" x14ac:dyDescent="0.2">
      <c r="A3003" s="1384">
        <v>241</v>
      </c>
      <c r="B3003" s="1384">
        <v>291</v>
      </c>
      <c r="C3003" s="1385" t="s">
        <v>3768</v>
      </c>
      <c r="D3003" s="1385" t="s">
        <v>3769</v>
      </c>
      <c r="E3003" s="1386"/>
      <c r="H3003"/>
      <c r="M3003" t="s">
        <v>643</v>
      </c>
      <c r="O3003" s="1387">
        <v>68.709999999999994</v>
      </c>
    </row>
    <row r="3004" spans="1:15" ht="14.45" customHeight="1" x14ac:dyDescent="0.2">
      <c r="A3004" s="1384">
        <v>241</v>
      </c>
      <c r="B3004" s="1384">
        <v>291</v>
      </c>
      <c r="C3004" s="1385" t="s">
        <v>3770</v>
      </c>
      <c r="D3004" s="1385" t="s">
        <v>3771</v>
      </c>
      <c r="E3004" s="1386"/>
      <c r="H3004"/>
      <c r="M3004" t="s">
        <v>643</v>
      </c>
      <c r="O3004" s="1387">
        <v>8.6</v>
      </c>
    </row>
    <row r="3005" spans="1:15" ht="14.45" customHeight="1" x14ac:dyDescent="0.2">
      <c r="A3005" s="1384">
        <v>241</v>
      </c>
      <c r="B3005" s="1384">
        <v>291</v>
      </c>
      <c r="C3005" s="1385" t="s">
        <v>3772</v>
      </c>
      <c r="D3005" s="1385" t="s">
        <v>3773</v>
      </c>
      <c r="E3005" s="1386"/>
      <c r="H3005"/>
      <c r="M3005" t="s">
        <v>643</v>
      </c>
      <c r="O3005" s="1387">
        <v>25.28</v>
      </c>
    </row>
    <row r="3006" spans="1:15" ht="14.45" customHeight="1" x14ac:dyDescent="0.2">
      <c r="A3006" s="1384">
        <v>241</v>
      </c>
      <c r="B3006" s="1384">
        <v>291</v>
      </c>
      <c r="C3006" s="1385" t="s">
        <v>3774</v>
      </c>
      <c r="D3006" s="1385" t="s">
        <v>3775</v>
      </c>
      <c r="E3006" s="1386"/>
      <c r="H3006"/>
      <c r="M3006" t="s">
        <v>643</v>
      </c>
      <c r="O3006" s="1384">
        <v>27.76</v>
      </c>
    </row>
    <row r="3007" spans="1:15" ht="14.45" customHeight="1" x14ac:dyDescent="0.2">
      <c r="A3007" s="1384">
        <v>241</v>
      </c>
      <c r="B3007" s="1384">
        <v>291</v>
      </c>
      <c r="C3007" s="1385" t="s">
        <v>3776</v>
      </c>
      <c r="D3007" s="1385" t="s">
        <v>3777</v>
      </c>
      <c r="E3007" s="1386"/>
      <c r="H3007"/>
      <c r="M3007" t="s">
        <v>643</v>
      </c>
      <c r="O3007" s="1384">
        <v>18.25</v>
      </c>
    </row>
    <row r="3008" spans="1:15" ht="14.45" customHeight="1" x14ac:dyDescent="0.2">
      <c r="A3008" s="1384">
        <v>241</v>
      </c>
      <c r="B3008" s="1384">
        <v>291</v>
      </c>
      <c r="C3008" s="1385" t="s">
        <v>3778</v>
      </c>
      <c r="D3008" s="1385" t="s">
        <v>3779</v>
      </c>
      <c r="E3008" s="1386"/>
      <c r="H3008"/>
      <c r="M3008" t="s">
        <v>643</v>
      </c>
      <c r="O3008" s="1384">
        <v>87.26</v>
      </c>
    </row>
    <row r="3009" spans="1:15" ht="14.45" customHeight="1" x14ac:dyDescent="0.2">
      <c r="A3009" s="1384">
        <v>241</v>
      </c>
      <c r="B3009" s="1384">
        <v>291</v>
      </c>
      <c r="C3009" s="1385" t="s">
        <v>3780</v>
      </c>
      <c r="D3009" s="1385" t="s">
        <v>3781</v>
      </c>
      <c r="E3009" s="1386"/>
      <c r="H3009"/>
      <c r="M3009" t="s">
        <v>643</v>
      </c>
      <c r="O3009" s="1384">
        <v>20.34</v>
      </c>
    </row>
    <row r="3010" spans="1:15" ht="14.45" customHeight="1" x14ac:dyDescent="0.25">
      <c r="A3010" s="495" t="s">
        <v>642</v>
      </c>
      <c r="B3010" s="495"/>
      <c r="C3010" s="495"/>
      <c r="D3010" s="486" t="s">
        <v>1661</v>
      </c>
      <c r="E3010" s="484"/>
      <c r="F3010" s="557"/>
      <c r="G3010" s="484"/>
      <c r="H3010" s="757"/>
      <c r="I3010" s="484"/>
      <c r="J3010" s="484"/>
      <c r="K3010" s="484"/>
      <c r="L3010" s="484"/>
      <c r="M3010" s="484"/>
      <c r="N3010" s="684"/>
      <c r="O3010" s="1152"/>
    </row>
    <row r="3011" spans="1:15" ht="16.5" customHeight="1" x14ac:dyDescent="0.2">
      <c r="A3011" s="500"/>
      <c r="B3011" s="500"/>
      <c r="C3011" s="207" t="s">
        <v>1817</v>
      </c>
      <c r="D3011" s="581" t="s">
        <v>1744</v>
      </c>
      <c r="E3011" s="1"/>
      <c r="F3011" s="562"/>
      <c r="G3011" s="1"/>
      <c r="H3011" s="2"/>
      <c r="I3011" s="1"/>
      <c r="J3011" s="1"/>
      <c r="K3011" s="1"/>
      <c r="L3011" s="1"/>
      <c r="M3011" s="1"/>
      <c r="N3011" s="207"/>
      <c r="O3011" s="1153"/>
    </row>
    <row r="3012" spans="1:15" ht="14.45" customHeight="1" x14ac:dyDescent="0.2">
      <c r="A3012" s="878"/>
      <c r="B3012" s="690"/>
      <c r="C3012" s="690" t="s">
        <v>1525</v>
      </c>
      <c r="D3012" s="1209" t="s">
        <v>3808</v>
      </c>
      <c r="E3012" s="875"/>
      <c r="F3012" s="1110"/>
      <c r="G3012" s="755"/>
      <c r="H3012" s="755"/>
      <c r="I3012" s="755"/>
      <c r="J3012" s="755"/>
      <c r="K3012" s="755"/>
      <c r="L3012" s="755"/>
      <c r="M3012" s="755" t="s">
        <v>1526</v>
      </c>
      <c r="N3012" s="875"/>
      <c r="O3012" s="1150">
        <v>11.84</v>
      </c>
    </row>
    <row r="3013" spans="1:15" ht="14.45" customHeight="1" x14ac:dyDescent="0.2">
      <c r="A3013" s="878"/>
      <c r="B3013" s="690"/>
      <c r="C3013" s="690" t="s">
        <v>1525</v>
      </c>
      <c r="D3013" s="1209" t="s">
        <v>3809</v>
      </c>
      <c r="E3013" s="875"/>
      <c r="F3013" s="1110"/>
      <c r="G3013" s="755"/>
      <c r="H3013" s="755"/>
      <c r="I3013" s="755"/>
      <c r="J3013" s="755"/>
      <c r="K3013" s="755"/>
      <c r="L3013" s="755"/>
      <c r="M3013" s="755"/>
      <c r="N3013" s="875"/>
      <c r="O3013" s="1150">
        <v>34.19</v>
      </c>
    </row>
    <row r="3014" spans="1:15" ht="14.45" customHeight="1" x14ac:dyDescent="0.2">
      <c r="A3014" s="878"/>
      <c r="B3014" s="690"/>
      <c r="C3014" s="690" t="s">
        <v>1527</v>
      </c>
      <c r="D3014" s="1209" t="s">
        <v>3810</v>
      </c>
      <c r="E3014" s="875"/>
      <c r="F3014" s="1110"/>
      <c r="G3014" s="755"/>
      <c r="H3014" s="755"/>
      <c r="I3014" s="755"/>
      <c r="J3014" s="755"/>
      <c r="K3014" s="755"/>
      <c r="L3014" s="755"/>
      <c r="M3014" s="755" t="s">
        <v>1526</v>
      </c>
      <c r="N3014" s="875"/>
      <c r="O3014" s="1150">
        <v>31.8</v>
      </c>
    </row>
    <row r="3015" spans="1:15" ht="14.45" customHeight="1" x14ac:dyDescent="0.2">
      <c r="A3015" s="878"/>
      <c r="B3015" s="690"/>
      <c r="C3015" s="690" t="s">
        <v>1527</v>
      </c>
      <c r="D3015" s="1209" t="s">
        <v>3811</v>
      </c>
      <c r="E3015" s="875"/>
      <c r="F3015" s="1110"/>
      <c r="G3015" s="755"/>
      <c r="H3015" s="755"/>
      <c r="I3015" s="755"/>
      <c r="J3015" s="755"/>
      <c r="K3015" s="755"/>
      <c r="L3015" s="755"/>
      <c r="M3015" s="755"/>
      <c r="N3015" s="875"/>
      <c r="O3015" s="1150">
        <v>49.94</v>
      </c>
    </row>
    <row r="3016" spans="1:15" ht="14.45" customHeight="1" x14ac:dyDescent="0.2">
      <c r="A3016" s="878"/>
      <c r="B3016" s="690"/>
      <c r="C3016" s="690" t="s">
        <v>1528</v>
      </c>
      <c r="D3016" s="1209" t="s">
        <v>3812</v>
      </c>
      <c r="E3016" s="875"/>
      <c r="F3016" s="1110"/>
      <c r="G3016" s="755"/>
      <c r="H3016" s="755"/>
      <c r="I3016" s="755"/>
      <c r="J3016" s="755"/>
      <c r="K3016" s="755"/>
      <c r="L3016" s="755"/>
      <c r="M3016" s="755" t="s">
        <v>1526</v>
      </c>
      <c r="N3016" s="875"/>
      <c r="O3016" s="1150">
        <v>44.9</v>
      </c>
    </row>
    <row r="3017" spans="1:15" ht="14.45" customHeight="1" x14ac:dyDescent="0.2">
      <c r="A3017" s="878"/>
      <c r="B3017" s="690"/>
      <c r="C3017" s="690" t="s">
        <v>1528</v>
      </c>
      <c r="D3017" s="1209" t="s">
        <v>3813</v>
      </c>
      <c r="E3017" s="875"/>
      <c r="F3017" s="1110"/>
      <c r="G3017" s="755"/>
      <c r="H3017" s="755"/>
      <c r="I3017" s="755"/>
      <c r="J3017" s="755"/>
      <c r="K3017" s="755"/>
      <c r="L3017" s="755"/>
      <c r="M3017" s="755" t="s">
        <v>1526</v>
      </c>
      <c r="N3017" s="875"/>
      <c r="O3017" s="1150">
        <v>60.29</v>
      </c>
    </row>
    <row r="3018" spans="1:15" ht="14.45" customHeight="1" x14ac:dyDescent="0.2">
      <c r="A3018" s="878"/>
      <c r="B3018" s="690"/>
      <c r="C3018" s="690" t="s">
        <v>1529</v>
      </c>
      <c r="D3018" s="1209" t="s">
        <v>3814</v>
      </c>
      <c r="E3018" s="875"/>
      <c r="F3018" s="1110"/>
      <c r="G3018" s="755"/>
      <c r="H3018" s="755"/>
      <c r="I3018" s="755"/>
      <c r="J3018" s="755"/>
      <c r="K3018" s="755"/>
      <c r="L3018" s="755"/>
      <c r="M3018" s="755" t="s">
        <v>1526</v>
      </c>
      <c r="N3018" s="875"/>
      <c r="O3018" s="1150">
        <v>70.56</v>
      </c>
    </row>
    <row r="3019" spans="1:15" ht="14.45" customHeight="1" x14ac:dyDescent="0.2">
      <c r="A3019" s="878"/>
      <c r="B3019" s="690"/>
      <c r="C3019" s="690" t="s">
        <v>1529</v>
      </c>
      <c r="D3019" s="1209" t="s">
        <v>3815</v>
      </c>
      <c r="E3019" s="875"/>
      <c r="F3019" s="1110"/>
      <c r="G3019" s="755"/>
      <c r="H3019" s="755"/>
      <c r="I3019" s="755"/>
      <c r="J3019" s="755"/>
      <c r="K3019" s="755"/>
      <c r="L3019" s="755"/>
      <c r="M3019" s="755" t="s">
        <v>1526</v>
      </c>
      <c r="N3019" s="875"/>
      <c r="O3019" s="1150">
        <v>88.37</v>
      </c>
    </row>
    <row r="3020" spans="1:15" ht="14.45" customHeight="1" x14ac:dyDescent="0.2">
      <c r="A3020" s="878"/>
      <c r="B3020" s="690"/>
      <c r="C3020" s="690" t="s">
        <v>1530</v>
      </c>
      <c r="D3020" s="1209" t="s">
        <v>3816</v>
      </c>
      <c r="E3020" s="875"/>
      <c r="F3020" s="1110"/>
      <c r="G3020" s="755"/>
      <c r="H3020" s="755"/>
      <c r="I3020" s="755"/>
      <c r="J3020" s="755"/>
      <c r="K3020" s="755"/>
      <c r="L3020" s="755"/>
      <c r="M3020" s="755" t="s">
        <v>1526</v>
      </c>
      <c r="N3020" s="875"/>
      <c r="O3020" s="1150">
        <v>125.15</v>
      </c>
    </row>
    <row r="3021" spans="1:15" ht="14.45" customHeight="1" x14ac:dyDescent="0.2">
      <c r="A3021" s="878"/>
      <c r="B3021" s="690"/>
      <c r="C3021" s="690" t="s">
        <v>1530</v>
      </c>
      <c r="D3021" s="1209" t="s">
        <v>3817</v>
      </c>
      <c r="E3021" s="875"/>
      <c r="F3021" s="1110"/>
      <c r="G3021" s="755"/>
      <c r="H3021" s="755"/>
      <c r="I3021" s="755"/>
      <c r="J3021" s="755"/>
      <c r="K3021" s="755"/>
      <c r="L3021" s="755"/>
      <c r="M3021" s="755" t="s">
        <v>1526</v>
      </c>
      <c r="N3021" s="875"/>
      <c r="O3021" s="1150">
        <v>139.65</v>
      </c>
    </row>
    <row r="3022" spans="1:15" ht="14.45" customHeight="1" x14ac:dyDescent="0.2">
      <c r="A3022" s="878"/>
      <c r="B3022" s="690"/>
      <c r="C3022" s="690" t="s">
        <v>1531</v>
      </c>
      <c r="D3022" s="1209" t="s">
        <v>3818</v>
      </c>
      <c r="E3022" s="875"/>
      <c r="F3022" s="1110"/>
      <c r="G3022" s="755"/>
      <c r="H3022" s="755"/>
      <c r="I3022" s="755"/>
      <c r="J3022" s="755"/>
      <c r="K3022" s="755"/>
      <c r="L3022" s="755"/>
      <c r="M3022" s="755" t="s">
        <v>1526</v>
      </c>
      <c r="N3022" s="875"/>
      <c r="O3022" s="1150">
        <v>161.13</v>
      </c>
    </row>
    <row r="3023" spans="1:15" ht="14.45" customHeight="1" x14ac:dyDescent="0.2">
      <c r="A3023" s="878"/>
      <c r="B3023" s="690"/>
      <c r="C3023" s="690" t="s">
        <v>1531</v>
      </c>
      <c r="D3023" s="1209" t="s">
        <v>3819</v>
      </c>
      <c r="E3023" s="875"/>
      <c r="F3023" s="1110"/>
      <c r="G3023" s="755"/>
      <c r="H3023" s="755"/>
      <c r="I3023" s="755"/>
      <c r="J3023" s="755"/>
      <c r="K3023" s="755"/>
      <c r="L3023" s="755"/>
      <c r="M3023" s="755" t="s">
        <v>1526</v>
      </c>
      <c r="N3023" s="875"/>
      <c r="O3023" s="1150">
        <v>176.82</v>
      </c>
    </row>
    <row r="3024" spans="1:15" ht="14.45" customHeight="1" x14ac:dyDescent="0.2">
      <c r="A3024" s="878"/>
      <c r="B3024" s="690"/>
      <c r="C3024" s="690" t="s">
        <v>1532</v>
      </c>
      <c r="D3024" s="1209" t="s">
        <v>3820</v>
      </c>
      <c r="E3024" s="875"/>
      <c r="F3024" s="1110"/>
      <c r="G3024" s="755"/>
      <c r="H3024" s="755"/>
      <c r="I3024" s="755"/>
      <c r="J3024" s="755"/>
      <c r="K3024" s="755"/>
      <c r="L3024" s="755"/>
      <c r="M3024" s="755" t="s">
        <v>1526</v>
      </c>
      <c r="N3024" s="875"/>
      <c r="O3024" s="1150">
        <v>277.44</v>
      </c>
    </row>
    <row r="3025" spans="1:15" ht="14.45" customHeight="1" x14ac:dyDescent="0.2">
      <c r="A3025" s="878"/>
      <c r="B3025" s="690"/>
      <c r="C3025" s="690" t="s">
        <v>1532</v>
      </c>
      <c r="D3025" s="1209" t="s">
        <v>3821</v>
      </c>
      <c r="E3025" s="875"/>
      <c r="F3025" s="1110"/>
      <c r="G3025" s="755"/>
      <c r="H3025" s="755"/>
      <c r="I3025" s="755"/>
      <c r="J3025" s="755"/>
      <c r="K3025" s="755"/>
      <c r="L3025" s="755"/>
      <c r="M3025" s="755" t="s">
        <v>1526</v>
      </c>
      <c r="N3025" s="875"/>
      <c r="O3025" s="1150">
        <v>294.95</v>
      </c>
    </row>
    <row r="3026" spans="1:15" ht="16.5" customHeight="1" x14ac:dyDescent="0.2">
      <c r="A3026" s="878"/>
      <c r="B3026" s="690"/>
      <c r="C3026" s="690" t="s">
        <v>1533</v>
      </c>
      <c r="D3026" s="1209" t="s">
        <v>3822</v>
      </c>
      <c r="E3026" s="875"/>
      <c r="F3026" s="1110"/>
      <c r="G3026" s="755"/>
      <c r="H3026" s="755"/>
      <c r="I3026" s="755"/>
      <c r="J3026" s="755"/>
      <c r="K3026" s="755"/>
      <c r="L3026" s="755"/>
      <c r="M3026" s="755" t="s">
        <v>1526</v>
      </c>
      <c r="N3026" s="875"/>
      <c r="O3026" s="1150">
        <v>337.04</v>
      </c>
    </row>
    <row r="3027" spans="1:15" ht="14.45" customHeight="1" x14ac:dyDescent="0.2">
      <c r="A3027" s="878"/>
      <c r="B3027" s="690"/>
      <c r="C3027" s="690" t="s">
        <v>3492</v>
      </c>
      <c r="D3027" s="1209" t="s">
        <v>3823</v>
      </c>
      <c r="E3027" s="875"/>
      <c r="F3027" s="1110"/>
      <c r="G3027" s="755"/>
      <c r="H3027" s="755"/>
      <c r="I3027" s="755"/>
      <c r="J3027" s="755"/>
      <c r="K3027" s="755"/>
      <c r="L3027" s="755"/>
      <c r="M3027" s="755" t="s">
        <v>1526</v>
      </c>
      <c r="N3027" s="755"/>
      <c r="O3027" s="1150">
        <v>23.72</v>
      </c>
    </row>
    <row r="3028" spans="1:15" ht="14.45" customHeight="1" x14ac:dyDescent="0.2">
      <c r="A3028" s="878"/>
      <c r="B3028" s="690"/>
      <c r="C3028" s="690" t="s">
        <v>3493</v>
      </c>
      <c r="D3028" s="1209" t="s">
        <v>3824</v>
      </c>
      <c r="E3028" s="875"/>
      <c r="F3028" s="1110"/>
      <c r="G3028" s="755"/>
      <c r="H3028" s="755"/>
      <c r="I3028" s="755"/>
      <c r="J3028" s="755"/>
      <c r="K3028" s="755"/>
      <c r="L3028" s="755"/>
      <c r="M3028" s="755" t="s">
        <v>1526</v>
      </c>
      <c r="N3028" s="755"/>
      <c r="O3028" s="1150">
        <v>41.67</v>
      </c>
    </row>
    <row r="3029" spans="1:15" ht="14.45" customHeight="1" x14ac:dyDescent="0.2">
      <c r="A3029" s="473" t="s">
        <v>642</v>
      </c>
      <c r="B3029" s="470"/>
      <c r="C3029" s="470"/>
      <c r="D3029" s="490" t="s">
        <v>3446</v>
      </c>
      <c r="E3029" s="467"/>
      <c r="F3029" s="559"/>
      <c r="G3029" s="467"/>
      <c r="H3029" s="755"/>
      <c r="I3029" s="467"/>
      <c r="J3029" s="467"/>
      <c r="K3029" s="467"/>
      <c r="L3029" s="467"/>
      <c r="M3029" s="467"/>
      <c r="N3029" s="467"/>
      <c r="O3029" s="862"/>
    </row>
    <row r="3030" spans="1:15" ht="14.45" customHeight="1" x14ac:dyDescent="0.2">
      <c r="A3030" s="473" t="s">
        <v>642</v>
      </c>
      <c r="B3030" s="470"/>
      <c r="C3030" s="470"/>
      <c r="D3030" s="490" t="s">
        <v>1735</v>
      </c>
      <c r="E3030" s="467"/>
      <c r="F3030" s="559"/>
      <c r="G3030" s="467"/>
      <c r="H3030" s="755"/>
      <c r="I3030" s="467"/>
      <c r="J3030" s="467"/>
      <c r="K3030" s="467"/>
      <c r="L3030" s="467"/>
      <c r="M3030" s="467"/>
      <c r="N3030" s="467"/>
      <c r="O3030" s="862"/>
    </row>
    <row r="3031" spans="1:15" ht="14.45" customHeight="1" x14ac:dyDescent="0.2">
      <c r="A3031" s="576" t="s">
        <v>642</v>
      </c>
      <c r="B3031" s="572"/>
      <c r="C3031" s="572"/>
      <c r="D3031" s="573" t="s">
        <v>1736</v>
      </c>
      <c r="E3031" s="574"/>
      <c r="F3031" s="575"/>
      <c r="G3031" s="574"/>
      <c r="H3031" s="759"/>
      <c r="I3031" s="574"/>
      <c r="J3031" s="574"/>
      <c r="K3031" s="574"/>
      <c r="L3031" s="574"/>
      <c r="M3031" s="574"/>
      <c r="N3031" s="574"/>
      <c r="O3031" s="492"/>
    </row>
    <row r="3032" spans="1:15" ht="14.45" customHeight="1" x14ac:dyDescent="0.2">
      <c r="A3032" s="576" t="s">
        <v>642</v>
      </c>
      <c r="B3032" s="572"/>
      <c r="C3032" s="572"/>
      <c r="D3032" s="573" t="s">
        <v>3447</v>
      </c>
      <c r="E3032" s="574"/>
      <c r="F3032" s="575"/>
      <c r="G3032" s="574"/>
      <c r="H3032" s="759"/>
      <c r="I3032" s="574"/>
      <c r="J3032" s="574"/>
      <c r="K3032" s="574"/>
      <c r="L3032" s="574"/>
      <c r="M3032" s="574"/>
      <c r="N3032" s="574"/>
      <c r="O3032" s="492"/>
    </row>
    <row r="3033" spans="1:15" ht="14.45" customHeight="1" x14ac:dyDescent="0.2">
      <c r="A3033" s="576" t="s">
        <v>642</v>
      </c>
      <c r="B3033" s="572"/>
      <c r="C3033" s="572"/>
      <c r="D3033" s="573" t="s">
        <v>3494</v>
      </c>
      <c r="E3033" s="574"/>
      <c r="F3033" s="575"/>
      <c r="G3033" s="574"/>
      <c r="H3033" s="759"/>
      <c r="I3033" s="574"/>
      <c r="J3033" s="574"/>
      <c r="K3033" s="574"/>
      <c r="L3033" s="574"/>
      <c r="M3033" s="574"/>
      <c r="N3033" s="574"/>
      <c r="O3033" s="492"/>
    </row>
    <row r="3034" spans="1:15" ht="14.45" customHeight="1" x14ac:dyDescent="0.25">
      <c r="A3034" s="777" t="s">
        <v>642</v>
      </c>
      <c r="B3034" s="777"/>
      <c r="C3034" s="777"/>
      <c r="D3034" s="881" t="s">
        <v>2369</v>
      </c>
      <c r="E3034" s="880"/>
      <c r="F3034" s="882"/>
      <c r="G3034" s="883"/>
      <c r="H3034" s="754"/>
      <c r="I3034" s="880"/>
      <c r="J3034" s="880"/>
      <c r="K3034" s="880"/>
      <c r="L3034" s="880"/>
      <c r="M3034" s="880"/>
      <c r="N3034" s="880"/>
      <c r="O3034" s="884"/>
    </row>
    <row r="3035" spans="1:15" ht="14.45" customHeight="1" x14ac:dyDescent="0.2">
      <c r="A3035" s="473">
        <v>302</v>
      </c>
      <c r="B3035" s="778" t="s">
        <v>188</v>
      </c>
      <c r="C3035" s="470" t="s">
        <v>2367</v>
      </c>
      <c r="D3035" s="472" t="s">
        <v>2368</v>
      </c>
      <c r="E3035" s="467"/>
      <c r="F3035" s="559"/>
      <c r="G3035" s="467"/>
      <c r="H3035" s="755"/>
      <c r="I3035" s="467"/>
      <c r="J3035" s="467"/>
      <c r="K3035" s="467"/>
      <c r="L3035" s="467"/>
      <c r="M3035" s="467" t="s">
        <v>830</v>
      </c>
      <c r="N3035" s="467"/>
      <c r="O3035" s="862">
        <v>175</v>
      </c>
    </row>
    <row r="3036" spans="1:15" ht="15" customHeight="1" x14ac:dyDescent="0.2">
      <c r="A3036" s="473">
        <v>302</v>
      </c>
      <c r="B3036" s="778" t="s">
        <v>189</v>
      </c>
      <c r="C3036" s="470" t="s">
        <v>2367</v>
      </c>
      <c r="D3036" s="472" t="s">
        <v>2368</v>
      </c>
      <c r="E3036" s="467"/>
      <c r="F3036" s="559"/>
      <c r="G3036" s="467"/>
      <c r="H3036" s="755"/>
      <c r="I3036" s="467"/>
      <c r="J3036" s="467"/>
      <c r="K3036" s="467"/>
      <c r="L3036" s="467"/>
      <c r="M3036" s="467" t="s">
        <v>830</v>
      </c>
      <c r="N3036" s="467"/>
      <c r="O3036" s="862">
        <v>175</v>
      </c>
    </row>
    <row r="3037" spans="1:15" ht="15" customHeight="1" x14ac:dyDescent="0.2">
      <c r="A3037" s="473">
        <v>302</v>
      </c>
      <c r="B3037" s="778" t="s">
        <v>3663</v>
      </c>
      <c r="C3037" s="470" t="s">
        <v>2367</v>
      </c>
      <c r="D3037" s="477" t="s">
        <v>3825</v>
      </c>
      <c r="E3037" s="467"/>
      <c r="F3037" s="559"/>
      <c r="G3037" s="467"/>
      <c r="H3037" s="755"/>
      <c r="I3037" s="467"/>
      <c r="J3037" s="467"/>
      <c r="K3037" s="467"/>
      <c r="L3037" s="467"/>
      <c r="M3037" s="467" t="s">
        <v>830</v>
      </c>
      <c r="N3037" s="467"/>
      <c r="O3037" s="862">
        <v>175</v>
      </c>
    </row>
    <row r="3038" spans="1:15" ht="16.5" customHeight="1" x14ac:dyDescent="0.2">
      <c r="A3038" s="473">
        <v>327</v>
      </c>
      <c r="B3038" s="778" t="s">
        <v>193</v>
      </c>
      <c r="C3038" s="470" t="s">
        <v>2367</v>
      </c>
      <c r="D3038" s="472" t="s">
        <v>2368</v>
      </c>
      <c r="E3038" s="467"/>
      <c r="F3038" s="559"/>
      <c r="G3038" s="467"/>
      <c r="H3038" s="755"/>
      <c r="I3038" s="467"/>
      <c r="J3038" s="467"/>
      <c r="K3038" s="467"/>
      <c r="L3038" s="467"/>
      <c r="M3038" s="467" t="s">
        <v>830</v>
      </c>
      <c r="N3038" s="467"/>
      <c r="O3038" s="862">
        <v>175</v>
      </c>
    </row>
    <row r="3039" spans="1:15" ht="14.45" customHeight="1" x14ac:dyDescent="0.2">
      <c r="A3039" s="755">
        <v>327</v>
      </c>
      <c r="B3039" s="778" t="s">
        <v>194</v>
      </c>
      <c r="C3039" s="470" t="s">
        <v>2367</v>
      </c>
      <c r="D3039" s="472" t="s">
        <v>2368</v>
      </c>
      <c r="E3039" s="467"/>
      <c r="F3039" s="559"/>
      <c r="G3039" s="467"/>
      <c r="H3039" s="755"/>
      <c r="I3039" s="467"/>
      <c r="J3039" s="467"/>
      <c r="K3039" s="467"/>
      <c r="L3039" s="467"/>
      <c r="M3039" s="467" t="s">
        <v>830</v>
      </c>
      <c r="N3039" s="467"/>
      <c r="O3039" s="862">
        <v>175</v>
      </c>
    </row>
    <row r="3040" spans="1:15" ht="14.45" customHeight="1" x14ac:dyDescent="0.2">
      <c r="A3040" s="755">
        <v>327</v>
      </c>
      <c r="B3040" s="778" t="s">
        <v>2394</v>
      </c>
      <c r="C3040" s="470" t="s">
        <v>2367</v>
      </c>
      <c r="D3040" s="472" t="s">
        <v>2368</v>
      </c>
      <c r="E3040" s="467"/>
      <c r="F3040" s="559"/>
      <c r="G3040" s="467"/>
      <c r="H3040" s="755"/>
      <c r="I3040" s="467"/>
      <c r="J3040" s="467"/>
      <c r="K3040" s="467"/>
      <c r="L3040" s="467"/>
      <c r="M3040" s="467" t="s">
        <v>830</v>
      </c>
      <c r="N3040" s="467"/>
      <c r="O3040" s="862">
        <v>175</v>
      </c>
    </row>
    <row r="3041" spans="1:15" ht="14.45" customHeight="1" x14ac:dyDescent="0.2">
      <c r="A3041" s="755">
        <v>338</v>
      </c>
      <c r="B3041" s="778" t="s">
        <v>392</v>
      </c>
      <c r="C3041" s="470" t="s">
        <v>2367</v>
      </c>
      <c r="D3041" s="472" t="s">
        <v>2368</v>
      </c>
      <c r="E3041" s="467"/>
      <c r="F3041" s="559"/>
      <c r="G3041" s="467"/>
      <c r="H3041" s="755"/>
      <c r="I3041" s="467"/>
      <c r="J3041" s="467"/>
      <c r="K3041" s="467"/>
      <c r="L3041" s="467"/>
      <c r="M3041" s="467" t="s">
        <v>830</v>
      </c>
      <c r="N3041" s="467"/>
      <c r="O3041" s="862">
        <v>175</v>
      </c>
    </row>
    <row r="3042" spans="1:15" ht="14.45" customHeight="1" x14ac:dyDescent="0.2">
      <c r="A3042" s="759" t="s">
        <v>642</v>
      </c>
      <c r="B3042" s="779"/>
      <c r="C3042" s="574"/>
      <c r="D3042" s="499" t="s">
        <v>2395</v>
      </c>
      <c r="E3042" s="574"/>
      <c r="F3042" s="575"/>
      <c r="G3042" s="574"/>
      <c r="H3042" s="759"/>
      <c r="I3042" s="574"/>
      <c r="J3042" s="574"/>
      <c r="K3042" s="574"/>
      <c r="L3042" s="574"/>
      <c r="M3042" s="574"/>
      <c r="N3042" s="574"/>
      <c r="O3042" s="492"/>
    </row>
    <row r="3043" spans="1:15" ht="14.45" customHeight="1" x14ac:dyDescent="0.25">
      <c r="A3043" s="495" t="s">
        <v>642</v>
      </c>
      <c r="B3043" s="495"/>
      <c r="C3043" s="495"/>
      <c r="D3043" s="491" t="s">
        <v>1534</v>
      </c>
      <c r="E3043" s="484"/>
      <c r="F3043" s="557"/>
      <c r="G3043" s="484"/>
      <c r="H3043" s="757"/>
      <c r="I3043" s="484"/>
      <c r="J3043" s="484"/>
      <c r="K3043" s="484"/>
      <c r="L3043" s="484"/>
      <c r="M3043" s="484"/>
      <c r="N3043" s="484"/>
      <c r="O3043" s="505"/>
    </row>
    <row r="3044" spans="1:15" ht="14.45" customHeight="1" x14ac:dyDescent="0.2">
      <c r="A3044" s="480">
        <v>401</v>
      </c>
      <c r="B3044" s="480" t="s">
        <v>1536</v>
      </c>
      <c r="C3044" s="480" t="s">
        <v>1537</v>
      </c>
      <c r="D3044" s="480" t="s">
        <v>1535</v>
      </c>
      <c r="E3044" s="480"/>
      <c r="F3044" s="558"/>
      <c r="G3044" s="480"/>
      <c r="H3044" s="758"/>
      <c r="I3044" s="480"/>
      <c r="J3044" s="480"/>
      <c r="K3044" s="680"/>
      <c r="L3044" s="680"/>
      <c r="M3044" s="680" t="s">
        <v>1538</v>
      </c>
      <c r="N3044" s="506"/>
      <c r="O3044" s="683"/>
    </row>
    <row r="3045" spans="1:15" ht="14.45" customHeight="1" x14ac:dyDescent="0.2">
      <c r="A3045" s="473">
        <v>402</v>
      </c>
      <c r="B3045" s="470" t="s">
        <v>1540</v>
      </c>
      <c r="C3045" s="470" t="s">
        <v>1541</v>
      </c>
      <c r="D3045" s="472" t="s">
        <v>1539</v>
      </c>
      <c r="E3045" s="467"/>
      <c r="F3045" s="559"/>
      <c r="G3045" s="467"/>
      <c r="H3045" s="755"/>
      <c r="I3045" s="467"/>
      <c r="J3045" s="467"/>
      <c r="K3045" s="681"/>
      <c r="L3045" s="681"/>
      <c r="M3045" s="681" t="s">
        <v>1538</v>
      </c>
      <c r="N3045" s="468"/>
      <c r="O3045" s="867"/>
    </row>
    <row r="3046" spans="1:15" ht="14.45" customHeight="1" x14ac:dyDescent="0.2">
      <c r="A3046" s="473">
        <v>404</v>
      </c>
      <c r="B3046" s="470" t="s">
        <v>1542</v>
      </c>
      <c r="C3046" s="470" t="s">
        <v>1541</v>
      </c>
      <c r="D3046" s="472" t="s">
        <v>1539</v>
      </c>
      <c r="E3046" s="467"/>
      <c r="F3046" s="559"/>
      <c r="G3046" s="467"/>
      <c r="H3046" s="755"/>
      <c r="I3046" s="467"/>
      <c r="J3046" s="467"/>
      <c r="K3046" s="681"/>
      <c r="L3046" s="681"/>
      <c r="M3046" s="681" t="s">
        <v>1538</v>
      </c>
      <c r="N3046" s="468"/>
      <c r="O3046" s="867"/>
    </row>
    <row r="3047" spans="1:15" ht="14.45" customHeight="1" x14ac:dyDescent="0.2">
      <c r="A3047" s="473">
        <v>404</v>
      </c>
      <c r="B3047" s="470" t="s">
        <v>1544</v>
      </c>
      <c r="C3047" s="470" t="s">
        <v>1545</v>
      </c>
      <c r="D3047" s="472" t="s">
        <v>1543</v>
      </c>
      <c r="E3047" s="467"/>
      <c r="F3047" s="559"/>
      <c r="G3047" s="467"/>
      <c r="H3047" s="755"/>
      <c r="I3047" s="467"/>
      <c r="J3047" s="467"/>
      <c r="K3047" s="681"/>
      <c r="L3047" s="681"/>
      <c r="M3047" s="681" t="s">
        <v>1538</v>
      </c>
      <c r="N3047" s="468"/>
      <c r="O3047" s="867"/>
    </row>
    <row r="3048" spans="1:15" ht="14.45" customHeight="1" x14ac:dyDescent="0.2">
      <c r="A3048" s="473">
        <v>404</v>
      </c>
      <c r="B3048" s="470" t="s">
        <v>1546</v>
      </c>
      <c r="C3048" s="470" t="s">
        <v>1545</v>
      </c>
      <c r="D3048" s="472" t="s">
        <v>1543</v>
      </c>
      <c r="E3048" s="467"/>
      <c r="F3048" s="559"/>
      <c r="G3048" s="467"/>
      <c r="H3048" s="755"/>
      <c r="I3048" s="467"/>
      <c r="J3048" s="467"/>
      <c r="K3048" s="681"/>
      <c r="L3048" s="681"/>
      <c r="M3048" s="681" t="s">
        <v>1538</v>
      </c>
      <c r="N3048" s="468"/>
      <c r="O3048" s="867"/>
    </row>
    <row r="3049" spans="1:15" ht="14.45" customHeight="1" x14ac:dyDescent="0.2">
      <c r="A3049" s="473">
        <v>404</v>
      </c>
      <c r="B3049" s="470" t="s">
        <v>1548</v>
      </c>
      <c r="C3049" s="470" t="s">
        <v>1549</v>
      </c>
      <c r="D3049" s="472" t="s">
        <v>1547</v>
      </c>
      <c r="E3049" s="467"/>
      <c r="F3049" s="559"/>
      <c r="G3049" s="467"/>
      <c r="H3049" s="755"/>
      <c r="I3049" s="467"/>
      <c r="J3049" s="467"/>
      <c r="K3049" s="681"/>
      <c r="L3049" s="681"/>
      <c r="M3049" s="681" t="s">
        <v>1538</v>
      </c>
      <c r="N3049" s="468"/>
      <c r="O3049" s="867"/>
    </row>
    <row r="3050" spans="1:15" ht="14.45" customHeight="1" x14ac:dyDescent="0.2">
      <c r="A3050" s="473">
        <v>404</v>
      </c>
      <c r="B3050" s="470" t="s">
        <v>1550</v>
      </c>
      <c r="C3050" s="470" t="s">
        <v>1549</v>
      </c>
      <c r="D3050" s="472" t="s">
        <v>1547</v>
      </c>
      <c r="E3050" s="467"/>
      <c r="F3050" s="559"/>
      <c r="G3050" s="467"/>
      <c r="H3050" s="755"/>
      <c r="I3050" s="467"/>
      <c r="J3050" s="467"/>
      <c r="K3050" s="681"/>
      <c r="L3050" s="681"/>
      <c r="M3050" s="681" t="s">
        <v>1538</v>
      </c>
      <c r="N3050" s="468"/>
      <c r="O3050" s="867"/>
    </row>
    <row r="3051" spans="1:15" ht="16.5" customHeight="1" x14ac:dyDescent="0.2">
      <c r="A3051" s="483">
        <v>405</v>
      </c>
      <c r="B3051" s="1143">
        <v>113</v>
      </c>
      <c r="C3051" s="482" t="s">
        <v>1552</v>
      </c>
      <c r="D3051" s="485" t="s">
        <v>1551</v>
      </c>
      <c r="E3051" s="469"/>
      <c r="F3051" s="560"/>
      <c r="G3051" s="469"/>
      <c r="H3051" s="756"/>
      <c r="I3051" s="469"/>
      <c r="J3051" s="469"/>
      <c r="K3051" s="682"/>
      <c r="L3051" s="682"/>
      <c r="M3051" s="682" t="s">
        <v>1538</v>
      </c>
      <c r="N3051" s="501"/>
      <c r="O3051" s="868"/>
    </row>
    <row r="3052" spans="1:15" ht="14.45" customHeight="1" x14ac:dyDescent="0.25">
      <c r="A3052" s="495"/>
      <c r="B3052" s="495"/>
      <c r="C3052" s="495"/>
      <c r="D3052" s="491" t="s">
        <v>1554</v>
      </c>
      <c r="E3052" s="484"/>
      <c r="F3052" s="557"/>
      <c r="G3052" s="484"/>
      <c r="H3052" s="757"/>
      <c r="I3052" s="484"/>
      <c r="J3052" s="484"/>
      <c r="K3052" s="484"/>
      <c r="L3052" s="484"/>
      <c r="M3052" s="484"/>
      <c r="N3052" s="484"/>
      <c r="O3052" s="505"/>
    </row>
    <row r="3053" spans="1:15" ht="14.45" customHeight="1" x14ac:dyDescent="0.2">
      <c r="A3053" s="480">
        <v>346</v>
      </c>
      <c r="B3053" s="586" t="s">
        <v>327</v>
      </c>
      <c r="C3053" s="480" t="s">
        <v>1556</v>
      </c>
      <c r="D3053" s="480" t="s">
        <v>1555</v>
      </c>
      <c r="E3053" s="480"/>
      <c r="F3053" s="558"/>
      <c r="G3053" s="480"/>
      <c r="H3053" s="758"/>
      <c r="I3053" s="480"/>
      <c r="J3053" s="480"/>
      <c r="K3053" s="480"/>
      <c r="L3053" s="480"/>
      <c r="M3053" s="480" t="s">
        <v>830</v>
      </c>
      <c r="N3053" s="480"/>
      <c r="O3053" s="507">
        <v>2.62</v>
      </c>
    </row>
    <row r="3054" spans="1:15" ht="14.45" customHeight="1" x14ac:dyDescent="0.2">
      <c r="A3054" s="473">
        <v>346</v>
      </c>
      <c r="B3054" s="585" t="s">
        <v>327</v>
      </c>
      <c r="C3054" s="470" t="s">
        <v>1558</v>
      </c>
      <c r="D3054" s="472" t="s">
        <v>1557</v>
      </c>
      <c r="E3054" s="467"/>
      <c r="F3054" s="559"/>
      <c r="G3054" s="467"/>
      <c r="H3054" s="755"/>
      <c r="I3054" s="467"/>
      <c r="J3054" s="467"/>
      <c r="K3054" s="467"/>
      <c r="L3054" s="467"/>
      <c r="M3054" s="467" t="s">
        <v>830</v>
      </c>
      <c r="N3054" s="467"/>
      <c r="O3054" s="862">
        <v>5.43</v>
      </c>
    </row>
    <row r="3055" spans="1:15" ht="14.45" customHeight="1" x14ac:dyDescent="0.2">
      <c r="A3055" s="473">
        <v>511</v>
      </c>
      <c r="B3055" s="585" t="s">
        <v>1560</v>
      </c>
      <c r="C3055" s="470" t="s">
        <v>1561</v>
      </c>
      <c r="D3055" s="773" t="s">
        <v>1559</v>
      </c>
      <c r="E3055" s="755"/>
      <c r="F3055" s="1110"/>
      <c r="G3055" s="755"/>
      <c r="H3055" s="755"/>
      <c r="I3055" s="755"/>
      <c r="J3055" s="755"/>
      <c r="K3055" s="755"/>
      <c r="L3055" s="755"/>
      <c r="M3055" s="755" t="s">
        <v>863</v>
      </c>
      <c r="N3055" s="755"/>
      <c r="O3055" s="1146">
        <v>386.44</v>
      </c>
    </row>
    <row r="3056" spans="1:15" ht="14.45" customHeight="1" x14ac:dyDescent="0.2">
      <c r="A3056" s="473">
        <v>511</v>
      </c>
      <c r="B3056" s="585" t="s">
        <v>1560</v>
      </c>
      <c r="C3056" s="470" t="s">
        <v>1563</v>
      </c>
      <c r="D3056" s="773" t="s">
        <v>3621</v>
      </c>
      <c r="E3056" s="755"/>
      <c r="F3056" s="1110"/>
      <c r="G3056" s="755"/>
      <c r="H3056" s="755"/>
      <c r="I3056" s="755"/>
      <c r="J3056" s="755"/>
      <c r="K3056" s="755"/>
      <c r="L3056" s="755"/>
      <c r="M3056" s="755" t="s">
        <v>863</v>
      </c>
      <c r="N3056" s="755"/>
      <c r="O3056" s="1146">
        <v>452.54</v>
      </c>
    </row>
    <row r="3057" spans="1:15" ht="14.45" customHeight="1" x14ac:dyDescent="0.2">
      <c r="A3057" s="473">
        <v>511</v>
      </c>
      <c r="B3057" s="585" t="s">
        <v>1560</v>
      </c>
      <c r="C3057" s="470" t="s">
        <v>1565</v>
      </c>
      <c r="D3057" s="773" t="s">
        <v>3622</v>
      </c>
      <c r="E3057" s="755"/>
      <c r="F3057" s="1110"/>
      <c r="G3057" s="755"/>
      <c r="H3057" s="755"/>
      <c r="I3057" s="755"/>
      <c r="J3057" s="755"/>
      <c r="K3057" s="755"/>
      <c r="L3057" s="755"/>
      <c r="M3057" s="755" t="s">
        <v>863</v>
      </c>
      <c r="N3057" s="755"/>
      <c r="O3057" s="1146">
        <v>72.41</v>
      </c>
    </row>
    <row r="3058" spans="1:15" ht="14.45" customHeight="1" x14ac:dyDescent="0.2">
      <c r="A3058" s="473">
        <v>511</v>
      </c>
      <c r="B3058" s="585" t="s">
        <v>1560</v>
      </c>
      <c r="C3058" s="470" t="s">
        <v>1567</v>
      </c>
      <c r="D3058" s="773" t="s">
        <v>1566</v>
      </c>
      <c r="E3058" s="755"/>
      <c r="F3058" s="1110"/>
      <c r="G3058" s="755"/>
      <c r="H3058" s="755"/>
      <c r="I3058" s="755"/>
      <c r="J3058" s="755"/>
      <c r="K3058" s="755"/>
      <c r="L3058" s="755"/>
      <c r="M3058" s="755" t="s">
        <v>863</v>
      </c>
      <c r="N3058" s="755"/>
      <c r="O3058" s="1146">
        <v>147.29</v>
      </c>
    </row>
    <row r="3059" spans="1:15" ht="14.45" customHeight="1" x14ac:dyDescent="0.2">
      <c r="A3059" s="473">
        <v>511</v>
      </c>
      <c r="B3059" s="585" t="s">
        <v>1560</v>
      </c>
      <c r="C3059" s="470" t="s">
        <v>1569</v>
      </c>
      <c r="D3059" s="773" t="s">
        <v>1568</v>
      </c>
      <c r="E3059" s="755"/>
      <c r="F3059" s="1110"/>
      <c r="G3059" s="755"/>
      <c r="H3059" s="755"/>
      <c r="I3059" s="755"/>
      <c r="J3059" s="755"/>
      <c r="K3059" s="755"/>
      <c r="L3059" s="755"/>
      <c r="M3059" s="755" t="s">
        <v>863</v>
      </c>
      <c r="N3059" s="755"/>
      <c r="O3059" s="1146">
        <v>1777.07</v>
      </c>
    </row>
    <row r="3060" spans="1:15" ht="14.45" customHeight="1" x14ac:dyDescent="0.2">
      <c r="A3060" s="473">
        <v>511</v>
      </c>
      <c r="B3060" s="585" t="s">
        <v>1560</v>
      </c>
      <c r="C3060" s="470" t="s">
        <v>1571</v>
      </c>
      <c r="D3060" s="773" t="s">
        <v>1570</v>
      </c>
      <c r="E3060" s="755"/>
      <c r="F3060" s="1110"/>
      <c r="G3060" s="755"/>
      <c r="H3060" s="755"/>
      <c r="I3060" s="755"/>
      <c r="J3060" s="755"/>
      <c r="K3060" s="755"/>
      <c r="L3060" s="755"/>
      <c r="M3060" s="755" t="s">
        <v>863</v>
      </c>
      <c r="N3060" s="755"/>
      <c r="O3060" s="1146">
        <v>2509.2399999999998</v>
      </c>
    </row>
    <row r="3061" spans="1:15" ht="14.45" customHeight="1" x14ac:dyDescent="0.2">
      <c r="A3061" s="473">
        <v>511</v>
      </c>
      <c r="B3061" s="585" t="s">
        <v>1560</v>
      </c>
      <c r="C3061" s="470" t="s">
        <v>2452</v>
      </c>
      <c r="D3061" s="773" t="s">
        <v>2453</v>
      </c>
      <c r="E3061" s="755"/>
      <c r="F3061" s="1110"/>
      <c r="G3061" s="755"/>
      <c r="H3061" s="755"/>
      <c r="I3061" s="755"/>
      <c r="J3061" s="755"/>
      <c r="K3061" s="755"/>
      <c r="L3061" s="755"/>
      <c r="M3061" s="755" t="s">
        <v>863</v>
      </c>
      <c r="N3061" s="755"/>
      <c r="O3061" s="1146">
        <v>1452.56</v>
      </c>
    </row>
    <row r="3062" spans="1:15" ht="14.45" customHeight="1" x14ac:dyDescent="0.2">
      <c r="A3062" s="473">
        <v>511</v>
      </c>
      <c r="B3062" s="585" t="s">
        <v>1560</v>
      </c>
      <c r="C3062" s="470" t="s">
        <v>1573</v>
      </c>
      <c r="D3062" s="472" t="s">
        <v>1572</v>
      </c>
      <c r="E3062" s="467"/>
      <c r="F3062" s="559"/>
      <c r="G3062" s="467"/>
      <c r="H3062" s="755"/>
      <c r="I3062" s="467"/>
      <c r="J3062" s="467"/>
      <c r="K3062" s="467"/>
      <c r="L3062" s="467"/>
      <c r="M3062" s="467" t="s">
        <v>830</v>
      </c>
      <c r="N3062" s="467"/>
      <c r="O3062" s="1146">
        <v>92.65</v>
      </c>
    </row>
    <row r="3063" spans="1:15" ht="14.1" customHeight="1" x14ac:dyDescent="0.2">
      <c r="A3063" s="473">
        <v>511</v>
      </c>
      <c r="B3063" s="585" t="s">
        <v>1560</v>
      </c>
      <c r="C3063" s="470" t="s">
        <v>1575</v>
      </c>
      <c r="D3063" s="472" t="s">
        <v>1574</v>
      </c>
      <c r="E3063" s="467"/>
      <c r="F3063" s="559"/>
      <c r="G3063" s="467"/>
      <c r="H3063" s="755"/>
      <c r="I3063" s="467"/>
      <c r="J3063" s="467"/>
      <c r="K3063" s="467"/>
      <c r="L3063" s="467"/>
      <c r="M3063" s="467" t="s">
        <v>830</v>
      </c>
      <c r="N3063" s="467"/>
      <c r="O3063" s="1146">
        <v>157.9</v>
      </c>
    </row>
    <row r="3064" spans="1:15" ht="14.45" customHeight="1" x14ac:dyDescent="0.2">
      <c r="A3064" s="483">
        <v>511</v>
      </c>
      <c r="B3064" s="584" t="s">
        <v>1560</v>
      </c>
      <c r="C3064" s="482" t="s">
        <v>1577</v>
      </c>
      <c r="D3064" s="485" t="s">
        <v>1576</v>
      </c>
      <c r="E3064" s="469"/>
      <c r="F3064" s="560"/>
      <c r="G3064" s="469"/>
      <c r="H3064" s="755"/>
      <c r="I3064" s="467"/>
      <c r="J3064" s="467"/>
      <c r="K3064" s="467"/>
      <c r="L3064" s="467"/>
      <c r="M3064" s="467" t="s">
        <v>830</v>
      </c>
      <c r="N3064" s="467"/>
      <c r="O3064" s="1146">
        <v>274.35000000000002</v>
      </c>
    </row>
    <row r="3065" spans="1:15" ht="14.45" customHeight="1" x14ac:dyDescent="0.25">
      <c r="A3065" s="500" t="s">
        <v>642</v>
      </c>
      <c r="B3065" s="500"/>
      <c r="C3065" s="500"/>
      <c r="D3065" s="780" t="s">
        <v>2071</v>
      </c>
      <c r="E3065" s="1"/>
      <c r="F3065" s="562"/>
      <c r="G3065" s="1"/>
      <c r="H3065" s="757"/>
      <c r="I3065" s="511"/>
      <c r="J3065" s="484"/>
      <c r="K3065" s="484"/>
      <c r="L3065" s="484"/>
      <c r="M3065" s="484"/>
      <c r="N3065" s="484"/>
      <c r="O3065" s="505"/>
    </row>
    <row r="3066" spans="1:15" ht="14.45" customHeight="1" x14ac:dyDescent="0.2">
      <c r="A3066" s="207">
        <v>510</v>
      </c>
      <c r="B3066" s="207" t="s">
        <v>1579</v>
      </c>
      <c r="C3066" s="207" t="s">
        <v>937</v>
      </c>
      <c r="D3066" s="480" t="s">
        <v>1662</v>
      </c>
      <c r="E3066" s="686">
        <v>1350</v>
      </c>
      <c r="F3066" s="562" t="s">
        <v>643</v>
      </c>
      <c r="G3066" s="781"/>
      <c r="H3066" s="2"/>
      <c r="I3066" s="582"/>
      <c r="J3066" s="1"/>
      <c r="K3066" s="1"/>
      <c r="L3066" s="1"/>
      <c r="M3066" s="1"/>
      <c r="N3066" s="1154">
        <v>50899.519999999997</v>
      </c>
      <c r="O3066" s="1153"/>
    </row>
    <row r="3067" spans="1:15" ht="14.45" customHeight="1" x14ac:dyDescent="0.2">
      <c r="A3067" s="480">
        <v>510</v>
      </c>
      <c r="B3067" s="585" t="s">
        <v>1579</v>
      </c>
      <c r="C3067" s="480" t="s">
        <v>1580</v>
      </c>
      <c r="D3067" s="480" t="s">
        <v>1578</v>
      </c>
      <c r="E3067" s="480"/>
      <c r="F3067" s="558"/>
      <c r="G3067" s="782"/>
      <c r="H3067" s="758"/>
      <c r="I3067" s="480"/>
      <c r="J3067" s="480"/>
      <c r="K3067" s="480"/>
      <c r="L3067" s="480"/>
      <c r="M3067" s="480" t="s">
        <v>830</v>
      </c>
      <c r="N3067" s="872"/>
      <c r="O3067" s="864">
        <v>36.729999999999997</v>
      </c>
    </row>
    <row r="3068" spans="1:15" ht="14.45" customHeight="1" x14ac:dyDescent="0.2">
      <c r="A3068" s="473">
        <v>510</v>
      </c>
      <c r="B3068" s="585" t="s">
        <v>1579</v>
      </c>
      <c r="C3068" s="470" t="s">
        <v>1581</v>
      </c>
      <c r="D3068" s="472" t="s">
        <v>2404</v>
      </c>
      <c r="E3068" s="467"/>
      <c r="F3068" s="559"/>
      <c r="G3068" s="467"/>
      <c r="H3068" s="755"/>
      <c r="I3068" s="467"/>
      <c r="J3068" s="467"/>
      <c r="K3068" s="467"/>
      <c r="L3068" s="467"/>
      <c r="M3068" s="467" t="s">
        <v>830</v>
      </c>
      <c r="N3068" s="876"/>
      <c r="O3068" s="864">
        <v>50.41</v>
      </c>
    </row>
    <row r="3069" spans="1:15" ht="16.5" customHeight="1" x14ac:dyDescent="0.2">
      <c r="A3069" s="473">
        <v>510</v>
      </c>
      <c r="B3069" s="585" t="s">
        <v>1579</v>
      </c>
      <c r="C3069" s="470" t="s">
        <v>1582</v>
      </c>
      <c r="D3069" s="472" t="s">
        <v>2405</v>
      </c>
      <c r="E3069" s="467"/>
      <c r="F3069" s="559"/>
      <c r="G3069" s="467"/>
      <c r="H3069" s="755"/>
      <c r="I3069" s="467"/>
      <c r="J3069" s="467"/>
      <c r="K3069" s="467"/>
      <c r="L3069" s="467"/>
      <c r="M3069" s="467" t="s">
        <v>830</v>
      </c>
      <c r="N3069" s="876"/>
      <c r="O3069" s="864">
        <v>41.29</v>
      </c>
    </row>
    <row r="3070" spans="1:15" ht="14.45" customHeight="1" x14ac:dyDescent="0.2">
      <c r="A3070" s="473">
        <v>510</v>
      </c>
      <c r="B3070" s="585" t="s">
        <v>1579</v>
      </c>
      <c r="C3070" s="470" t="s">
        <v>1584</v>
      </c>
      <c r="D3070" s="472" t="s">
        <v>1583</v>
      </c>
      <c r="E3070" s="467"/>
      <c r="F3070" s="559"/>
      <c r="G3070" s="467"/>
      <c r="H3070" s="755"/>
      <c r="I3070" s="467"/>
      <c r="J3070" s="467"/>
      <c r="K3070" s="467"/>
      <c r="L3070" s="467"/>
      <c r="M3070" s="467" t="s">
        <v>830</v>
      </c>
      <c r="N3070" s="876"/>
      <c r="O3070" s="864">
        <v>36.729999999999997</v>
      </c>
    </row>
    <row r="3071" spans="1:15" ht="14.45" customHeight="1" x14ac:dyDescent="0.2">
      <c r="A3071" s="473">
        <v>510</v>
      </c>
      <c r="B3071" s="585" t="s">
        <v>1579</v>
      </c>
      <c r="C3071" s="470" t="s">
        <v>1585</v>
      </c>
      <c r="D3071" s="472" t="s">
        <v>2403</v>
      </c>
      <c r="E3071" s="467"/>
      <c r="F3071" s="559"/>
      <c r="G3071" s="467"/>
      <c r="H3071" s="755"/>
      <c r="I3071" s="467"/>
      <c r="J3071" s="467"/>
      <c r="K3071" s="467"/>
      <c r="L3071" s="467"/>
      <c r="M3071" s="467" t="s">
        <v>830</v>
      </c>
      <c r="N3071" s="876"/>
      <c r="O3071" s="864">
        <v>64.099999999999994</v>
      </c>
    </row>
    <row r="3072" spans="1:15" ht="14.45" customHeight="1" x14ac:dyDescent="0.2">
      <c r="A3072" s="473">
        <v>510</v>
      </c>
      <c r="B3072" s="585" t="s">
        <v>1579</v>
      </c>
      <c r="C3072" s="470" t="s">
        <v>1586</v>
      </c>
      <c r="D3072" s="472" t="s">
        <v>2402</v>
      </c>
      <c r="E3072" s="467"/>
      <c r="F3072" s="559"/>
      <c r="G3072" s="467"/>
      <c r="H3072" s="755"/>
      <c r="I3072" s="467"/>
      <c r="J3072" s="467"/>
      <c r="K3072" s="467"/>
      <c r="L3072" s="467"/>
      <c r="M3072" s="467" t="s">
        <v>830</v>
      </c>
      <c r="N3072" s="876"/>
      <c r="O3072" s="864">
        <v>36.729999999999997</v>
      </c>
    </row>
    <row r="3073" spans="1:15" ht="14.45" customHeight="1" x14ac:dyDescent="0.2">
      <c r="A3073" s="473">
        <v>510</v>
      </c>
      <c r="B3073" s="585" t="s">
        <v>1579</v>
      </c>
      <c r="C3073" s="470" t="s">
        <v>1588</v>
      </c>
      <c r="D3073" s="472" t="s">
        <v>2401</v>
      </c>
      <c r="E3073" s="467"/>
      <c r="F3073" s="559"/>
      <c r="G3073" s="467"/>
      <c r="H3073" s="755"/>
      <c r="I3073" s="467"/>
      <c r="J3073" s="467"/>
      <c r="K3073" s="467"/>
      <c r="L3073" s="467"/>
      <c r="M3073" s="467" t="s">
        <v>830</v>
      </c>
      <c r="N3073" s="876"/>
      <c r="O3073" s="864">
        <v>36.729999999999997</v>
      </c>
    </row>
    <row r="3074" spans="1:15" ht="14.45" customHeight="1" x14ac:dyDescent="0.2">
      <c r="A3074" s="473">
        <v>510</v>
      </c>
      <c r="B3074" s="585" t="s">
        <v>1579</v>
      </c>
      <c r="C3074" s="470" t="s">
        <v>1590</v>
      </c>
      <c r="D3074" s="472" t="s">
        <v>1589</v>
      </c>
      <c r="E3074" s="467"/>
      <c r="F3074" s="559"/>
      <c r="G3074" s="467"/>
      <c r="H3074" s="755"/>
      <c r="I3074" s="467"/>
      <c r="J3074" s="467"/>
      <c r="K3074" s="467"/>
      <c r="L3074" s="467"/>
      <c r="M3074" s="467" t="s">
        <v>830</v>
      </c>
      <c r="N3074" s="876"/>
      <c r="O3074" s="864">
        <v>44.28</v>
      </c>
    </row>
    <row r="3075" spans="1:15" ht="14.45" customHeight="1" x14ac:dyDescent="0.2">
      <c r="A3075" s="473">
        <v>510</v>
      </c>
      <c r="B3075" s="585" t="s">
        <v>1579</v>
      </c>
      <c r="C3075" s="470" t="s">
        <v>1592</v>
      </c>
      <c r="D3075" s="472" t="s">
        <v>1591</v>
      </c>
      <c r="E3075" s="467"/>
      <c r="F3075" s="559"/>
      <c r="G3075" s="467"/>
      <c r="H3075" s="755"/>
      <c r="I3075" s="467"/>
      <c r="J3075" s="467"/>
      <c r="K3075" s="467"/>
      <c r="L3075" s="467"/>
      <c r="M3075" s="467" t="s">
        <v>830</v>
      </c>
      <c r="N3075" s="876"/>
      <c r="O3075" s="864">
        <v>35.159999999999997</v>
      </c>
    </row>
    <row r="3076" spans="1:15" ht="14.45" customHeight="1" x14ac:dyDescent="0.2">
      <c r="A3076" s="473">
        <v>510</v>
      </c>
      <c r="B3076" s="585" t="s">
        <v>1579</v>
      </c>
      <c r="C3076" s="470" t="s">
        <v>1594</v>
      </c>
      <c r="D3076" s="472" t="s">
        <v>1593</v>
      </c>
      <c r="E3076" s="467"/>
      <c r="F3076" s="559"/>
      <c r="G3076" s="467"/>
      <c r="H3076" s="755"/>
      <c r="I3076" s="467"/>
      <c r="J3076" s="467"/>
      <c r="K3076" s="467"/>
      <c r="L3076" s="467"/>
      <c r="M3076" s="467" t="s">
        <v>830</v>
      </c>
      <c r="N3076" s="876"/>
      <c r="O3076" s="864">
        <v>53.41</v>
      </c>
    </row>
    <row r="3077" spans="1:15" ht="14.45" customHeight="1" x14ac:dyDescent="0.2">
      <c r="A3077" s="473">
        <v>510</v>
      </c>
      <c r="B3077" s="585" t="s">
        <v>1579</v>
      </c>
      <c r="C3077" s="470" t="s">
        <v>1596</v>
      </c>
      <c r="D3077" s="472" t="s">
        <v>1595</v>
      </c>
      <c r="E3077" s="467"/>
      <c r="F3077" s="559"/>
      <c r="G3077" s="467"/>
      <c r="H3077" s="755"/>
      <c r="I3077" s="467"/>
      <c r="J3077" s="467"/>
      <c r="K3077" s="467"/>
      <c r="L3077" s="467"/>
      <c r="M3077" s="467" t="s">
        <v>830</v>
      </c>
      <c r="N3077" s="876"/>
      <c r="O3077" s="864">
        <v>35.159999999999997</v>
      </c>
    </row>
    <row r="3078" spans="1:15" ht="14.45" customHeight="1" x14ac:dyDescent="0.2">
      <c r="A3078" s="473">
        <v>510</v>
      </c>
      <c r="B3078" s="585" t="s">
        <v>1579</v>
      </c>
      <c r="C3078" s="470" t="s">
        <v>1598</v>
      </c>
      <c r="D3078" s="472" t="s">
        <v>1597</v>
      </c>
      <c r="E3078" s="467"/>
      <c r="F3078" s="559"/>
      <c r="G3078" s="467"/>
      <c r="H3078" s="755"/>
      <c r="I3078" s="467"/>
      <c r="J3078" s="467"/>
      <c r="K3078" s="467"/>
      <c r="L3078" s="467"/>
      <c r="M3078" s="467" t="s">
        <v>830</v>
      </c>
      <c r="N3078" s="876"/>
      <c r="O3078" s="864">
        <v>53.41</v>
      </c>
    </row>
    <row r="3079" spans="1:15" ht="14.45" customHeight="1" x14ac:dyDescent="0.2">
      <c r="A3079" s="585">
        <v>510</v>
      </c>
      <c r="B3079" s="470" t="s">
        <v>1579</v>
      </c>
      <c r="C3079" s="470" t="s">
        <v>1600</v>
      </c>
      <c r="D3079" s="467" t="s">
        <v>1599</v>
      </c>
      <c r="E3079" s="467"/>
      <c r="F3079" s="467"/>
      <c r="G3079" s="467"/>
      <c r="H3079" s="755"/>
      <c r="I3079" s="467"/>
      <c r="J3079" s="467"/>
      <c r="K3079" s="467"/>
      <c r="L3079" s="467"/>
      <c r="M3079" s="467" t="s">
        <v>830</v>
      </c>
      <c r="N3079" s="876"/>
      <c r="O3079" s="864">
        <v>10.68</v>
      </c>
    </row>
    <row r="3080" spans="1:15" ht="14.45" customHeight="1" x14ac:dyDescent="0.2">
      <c r="A3080" s="585">
        <v>510</v>
      </c>
      <c r="B3080" s="470" t="s">
        <v>1579</v>
      </c>
      <c r="C3080" s="470" t="s">
        <v>2384</v>
      </c>
      <c r="D3080" s="467" t="s">
        <v>2379</v>
      </c>
      <c r="E3080" s="467"/>
      <c r="F3080" s="467"/>
      <c r="G3080" s="467"/>
      <c r="H3080" s="755"/>
      <c r="I3080" s="467"/>
      <c r="J3080" s="467"/>
      <c r="K3080" s="467"/>
      <c r="L3080" s="467"/>
      <c r="M3080" s="467" t="s">
        <v>830</v>
      </c>
      <c r="N3080" s="876"/>
      <c r="O3080" s="864">
        <v>61.64</v>
      </c>
    </row>
    <row r="3081" spans="1:15" ht="14.45" customHeight="1" x14ac:dyDescent="0.2">
      <c r="A3081" s="585">
        <v>510</v>
      </c>
      <c r="B3081" s="470" t="s">
        <v>1579</v>
      </c>
      <c r="C3081" s="470" t="s">
        <v>2385</v>
      </c>
      <c r="D3081" s="467" t="s">
        <v>2380</v>
      </c>
      <c r="E3081" s="467"/>
      <c r="F3081" s="467"/>
      <c r="G3081" s="467"/>
      <c r="H3081" s="755"/>
      <c r="I3081" s="467"/>
      <c r="J3081" s="467"/>
      <c r="K3081" s="467"/>
      <c r="L3081" s="467"/>
      <c r="M3081" s="467" t="s">
        <v>830</v>
      </c>
      <c r="N3081" s="876"/>
      <c r="O3081" s="864">
        <v>87.61</v>
      </c>
    </row>
    <row r="3082" spans="1:15" ht="14.45" customHeight="1" x14ac:dyDescent="0.2">
      <c r="A3082" s="585">
        <v>510</v>
      </c>
      <c r="B3082" s="470" t="s">
        <v>1579</v>
      </c>
      <c r="C3082" s="470" t="s">
        <v>2386</v>
      </c>
      <c r="D3082" s="467" t="s">
        <v>2381</v>
      </c>
      <c r="E3082" s="467"/>
      <c r="F3082" s="467"/>
      <c r="G3082" s="467"/>
      <c r="H3082" s="755"/>
      <c r="I3082" s="467"/>
      <c r="J3082" s="467"/>
      <c r="K3082" s="467"/>
      <c r="L3082" s="467"/>
      <c r="M3082" s="467" t="s">
        <v>830</v>
      </c>
      <c r="N3082" s="876"/>
      <c r="O3082" s="864">
        <v>48.88</v>
      </c>
    </row>
    <row r="3083" spans="1:15" ht="14.45" customHeight="1" x14ac:dyDescent="0.2">
      <c r="A3083" s="585">
        <v>510</v>
      </c>
      <c r="B3083" s="470" t="s">
        <v>1579</v>
      </c>
      <c r="C3083" s="470" t="s">
        <v>2387</v>
      </c>
      <c r="D3083" s="467" t="s">
        <v>2382</v>
      </c>
      <c r="E3083" s="467"/>
      <c r="F3083" s="467"/>
      <c r="G3083" s="467"/>
      <c r="H3083" s="755"/>
      <c r="I3083" s="467"/>
      <c r="J3083" s="467"/>
      <c r="K3083" s="467"/>
      <c r="L3083" s="467"/>
      <c r="M3083" s="467" t="s">
        <v>830</v>
      </c>
      <c r="N3083" s="876"/>
      <c r="O3083" s="864">
        <v>61.64</v>
      </c>
    </row>
    <row r="3084" spans="1:15" ht="16.5" customHeight="1" x14ac:dyDescent="0.2">
      <c r="A3084" s="585">
        <v>510</v>
      </c>
      <c r="B3084" s="470" t="s">
        <v>1579</v>
      </c>
      <c r="C3084" s="470" t="s">
        <v>2388</v>
      </c>
      <c r="D3084" s="467" t="s">
        <v>2383</v>
      </c>
      <c r="E3084" s="467"/>
      <c r="F3084" s="467"/>
      <c r="G3084" s="467"/>
      <c r="H3084" s="755"/>
      <c r="I3084" s="467"/>
      <c r="J3084" s="467"/>
      <c r="K3084" s="467"/>
      <c r="L3084" s="467"/>
      <c r="M3084" s="467" t="s">
        <v>830</v>
      </c>
      <c r="N3084" s="876"/>
      <c r="O3084" s="864">
        <v>318.41000000000003</v>
      </c>
    </row>
    <row r="3085" spans="1:15" ht="14.45" customHeight="1" x14ac:dyDescent="0.2">
      <c r="A3085" s="585">
        <v>510</v>
      </c>
      <c r="B3085" s="470" t="s">
        <v>1579</v>
      </c>
      <c r="C3085" s="470" t="s">
        <v>2407</v>
      </c>
      <c r="D3085" s="467" t="s">
        <v>3782</v>
      </c>
      <c r="E3085" s="467"/>
      <c r="F3085" s="467"/>
      <c r="G3085" s="467"/>
      <c r="H3085" s="755"/>
      <c r="I3085" s="467"/>
      <c r="J3085" s="467"/>
      <c r="K3085" s="467"/>
      <c r="L3085" s="467"/>
      <c r="M3085" s="467" t="s">
        <v>830</v>
      </c>
      <c r="N3085" s="876"/>
      <c r="O3085" s="864">
        <v>34.729999999999997</v>
      </c>
    </row>
    <row r="3086" spans="1:15" ht="14.45" customHeight="1" x14ac:dyDescent="0.2">
      <c r="A3086" s="585">
        <v>510</v>
      </c>
      <c r="B3086" s="470" t="s">
        <v>1579</v>
      </c>
      <c r="C3086" s="470" t="s">
        <v>2408</v>
      </c>
      <c r="D3086" s="467" t="s">
        <v>3783</v>
      </c>
      <c r="E3086" s="467"/>
      <c r="F3086" s="467"/>
      <c r="G3086" s="467"/>
      <c r="H3086" s="755"/>
      <c r="I3086" s="467"/>
      <c r="J3086" s="467"/>
      <c r="K3086" s="467"/>
      <c r="L3086" s="467"/>
      <c r="M3086" s="467" t="s">
        <v>830</v>
      </c>
      <c r="N3086" s="876"/>
      <c r="O3086" s="864">
        <v>57.83</v>
      </c>
    </row>
    <row r="3087" spans="1:15" ht="14.45" customHeight="1" x14ac:dyDescent="0.2">
      <c r="A3087" s="470">
        <v>510</v>
      </c>
      <c r="B3087" s="470" t="s">
        <v>1579</v>
      </c>
      <c r="C3087" s="472" t="s">
        <v>2373</v>
      </c>
      <c r="D3087" s="467" t="s">
        <v>2375</v>
      </c>
      <c r="E3087" s="467"/>
      <c r="F3087" s="467"/>
      <c r="G3087" s="467"/>
      <c r="H3087" s="755"/>
      <c r="I3087" s="467"/>
      <c r="J3087" s="467"/>
      <c r="K3087" s="467"/>
      <c r="L3087" s="467"/>
      <c r="M3087" s="467" t="s">
        <v>830</v>
      </c>
      <c r="N3087" s="876"/>
      <c r="O3087" s="864">
        <v>5.41</v>
      </c>
    </row>
    <row r="3088" spans="1:15" ht="16.5" customHeight="1" x14ac:dyDescent="0.2">
      <c r="A3088" s="473">
        <v>510</v>
      </c>
      <c r="B3088" s="585" t="s">
        <v>1579</v>
      </c>
      <c r="C3088" s="470" t="s">
        <v>2374</v>
      </c>
      <c r="D3088" s="467" t="s">
        <v>2376</v>
      </c>
      <c r="E3088" s="467"/>
      <c r="F3088" s="467"/>
      <c r="G3088" s="467"/>
      <c r="H3088" s="755"/>
      <c r="I3088" s="467"/>
      <c r="J3088" s="467"/>
      <c r="K3088" s="467"/>
      <c r="L3088" s="467"/>
      <c r="M3088" s="467" t="s">
        <v>830</v>
      </c>
      <c r="N3088" s="876"/>
      <c r="O3088" s="864">
        <v>13.52</v>
      </c>
    </row>
    <row r="3089" spans="1:15" ht="14.45" customHeight="1" x14ac:dyDescent="0.2">
      <c r="A3089" s="473">
        <v>510</v>
      </c>
      <c r="B3089" s="585" t="s">
        <v>1579</v>
      </c>
      <c r="C3089" s="472" t="s">
        <v>2449</v>
      </c>
      <c r="D3089" s="467" t="s">
        <v>2448</v>
      </c>
      <c r="E3089" s="467"/>
      <c r="F3089" s="467"/>
      <c r="G3089" s="467"/>
      <c r="H3089" s="755"/>
      <c r="I3089" s="467"/>
      <c r="J3089" s="467"/>
      <c r="K3089" s="467"/>
      <c r="L3089" s="467"/>
      <c r="M3089" s="467" t="s">
        <v>830</v>
      </c>
      <c r="N3089" s="876"/>
      <c r="O3089" s="864">
        <v>5.41</v>
      </c>
    </row>
    <row r="3090" spans="1:15" ht="14.45" customHeight="1" x14ac:dyDescent="0.2">
      <c r="A3090" s="483">
        <v>510</v>
      </c>
      <c r="B3090" s="584" t="s">
        <v>1579</v>
      </c>
      <c r="C3090" s="482" t="s">
        <v>2450</v>
      </c>
      <c r="D3090" s="467" t="s">
        <v>2447</v>
      </c>
      <c r="E3090" s="467"/>
      <c r="F3090" s="467"/>
      <c r="G3090" s="467"/>
      <c r="H3090" s="755"/>
      <c r="I3090" s="467"/>
      <c r="J3090" s="467"/>
      <c r="K3090" s="467"/>
      <c r="L3090" s="467"/>
      <c r="M3090" s="467" t="s">
        <v>830</v>
      </c>
      <c r="N3090" s="876"/>
      <c r="O3090" s="864">
        <v>13.52</v>
      </c>
    </row>
    <row r="3091" spans="1:15" ht="14.45" customHeight="1" x14ac:dyDescent="0.25">
      <c r="A3091" s="886">
        <v>510</v>
      </c>
      <c r="B3091" s="887" t="s">
        <v>1579</v>
      </c>
      <c r="C3091" s="886" t="s">
        <v>937</v>
      </c>
      <c r="D3091" s="881" t="s">
        <v>2076</v>
      </c>
      <c r="E3091" s="880"/>
      <c r="F3091" s="882"/>
      <c r="G3091" s="880"/>
      <c r="H3091" s="754"/>
      <c r="I3091" s="888"/>
      <c r="J3091" s="880"/>
      <c r="K3091" s="880"/>
      <c r="L3091" s="880"/>
      <c r="M3091" s="880"/>
      <c r="N3091" s="886"/>
      <c r="O3091" s="1162"/>
    </row>
    <row r="3092" spans="1:15" ht="14.45" customHeight="1" x14ac:dyDescent="0.2">
      <c r="A3092" s="473">
        <v>510</v>
      </c>
      <c r="B3092" s="585" t="s">
        <v>1579</v>
      </c>
      <c r="C3092" s="470" t="s">
        <v>1602</v>
      </c>
      <c r="D3092" s="472" t="s">
        <v>1601</v>
      </c>
      <c r="E3092" s="467"/>
      <c r="F3092" s="559"/>
      <c r="G3092" s="467"/>
      <c r="H3092" s="755"/>
      <c r="I3092" s="467"/>
      <c r="J3092" s="467"/>
      <c r="K3092" s="467"/>
      <c r="L3092" s="467"/>
      <c r="M3092" s="467" t="s">
        <v>830</v>
      </c>
      <c r="N3092" s="876"/>
      <c r="O3092" s="864">
        <v>64.099999999999994</v>
      </c>
    </row>
    <row r="3093" spans="1:15" ht="16.5" customHeight="1" x14ac:dyDescent="0.2">
      <c r="A3093" s="473">
        <v>510</v>
      </c>
      <c r="B3093" s="585" t="s">
        <v>1579</v>
      </c>
      <c r="C3093" s="470" t="s">
        <v>1604</v>
      </c>
      <c r="D3093" s="472" t="s">
        <v>1603</v>
      </c>
      <c r="E3093" s="467"/>
      <c r="F3093" s="559"/>
      <c r="G3093" s="467"/>
      <c r="H3093" s="755"/>
      <c r="I3093" s="467"/>
      <c r="J3093" s="467"/>
      <c r="K3093" s="467"/>
      <c r="L3093" s="467"/>
      <c r="M3093" s="467" t="s">
        <v>830</v>
      </c>
      <c r="N3093" s="876"/>
      <c r="O3093" s="864">
        <v>36.729999999999997</v>
      </c>
    </row>
    <row r="3094" spans="1:15" ht="16.5" customHeight="1" x14ac:dyDescent="0.2">
      <c r="A3094" s="473">
        <v>510</v>
      </c>
      <c r="B3094" s="585" t="s">
        <v>1579</v>
      </c>
      <c r="C3094" s="470" t="s">
        <v>1606</v>
      </c>
      <c r="D3094" s="472" t="s">
        <v>2730</v>
      </c>
      <c r="E3094" s="467"/>
      <c r="F3094" s="559"/>
      <c r="G3094" s="467"/>
      <c r="H3094" s="755"/>
      <c r="I3094" s="467"/>
      <c r="J3094" s="467"/>
      <c r="K3094" s="467"/>
      <c r="L3094" s="467"/>
      <c r="M3094" s="467" t="s">
        <v>830</v>
      </c>
      <c r="N3094" s="876"/>
      <c r="O3094" s="864">
        <v>36.729999999999997</v>
      </c>
    </row>
    <row r="3095" spans="1:15" ht="14.45" customHeight="1" x14ac:dyDescent="0.2">
      <c r="A3095" s="473">
        <v>510</v>
      </c>
      <c r="B3095" s="585" t="s">
        <v>1579</v>
      </c>
      <c r="C3095" s="470" t="s">
        <v>1608</v>
      </c>
      <c r="D3095" s="472" t="s">
        <v>1607</v>
      </c>
      <c r="E3095" s="467"/>
      <c r="F3095" s="559"/>
      <c r="G3095" s="467"/>
      <c r="H3095" s="755"/>
      <c r="I3095" s="467"/>
      <c r="J3095" s="467"/>
      <c r="K3095" s="467"/>
      <c r="L3095" s="467"/>
      <c r="M3095" s="467" t="s">
        <v>830</v>
      </c>
      <c r="N3095" s="876"/>
      <c r="O3095" s="864">
        <v>44.28</v>
      </c>
    </row>
    <row r="3096" spans="1:15" ht="14.45" customHeight="1" x14ac:dyDescent="0.2">
      <c r="A3096" s="473">
        <v>510</v>
      </c>
      <c r="B3096" s="585" t="s">
        <v>1579</v>
      </c>
      <c r="C3096" s="470" t="s">
        <v>1610</v>
      </c>
      <c r="D3096" s="472" t="s">
        <v>1609</v>
      </c>
      <c r="E3096" s="467"/>
      <c r="F3096" s="559"/>
      <c r="G3096" s="467"/>
      <c r="H3096" s="755"/>
      <c r="I3096" s="467"/>
      <c r="J3096" s="467"/>
      <c r="K3096" s="467"/>
      <c r="L3096" s="467"/>
      <c r="M3096" s="467" t="s">
        <v>830</v>
      </c>
      <c r="N3096" s="876"/>
      <c r="O3096" s="864">
        <v>35.159999999999997</v>
      </c>
    </row>
    <row r="3097" spans="1:15" ht="14.45" customHeight="1" x14ac:dyDescent="0.2">
      <c r="A3097" s="473">
        <v>510</v>
      </c>
      <c r="B3097" s="585" t="s">
        <v>1579</v>
      </c>
      <c r="C3097" s="470" t="s">
        <v>1612</v>
      </c>
      <c r="D3097" s="472" t="s">
        <v>1611</v>
      </c>
      <c r="E3097" s="467"/>
      <c r="F3097" s="559"/>
      <c r="G3097" s="467"/>
      <c r="H3097" s="755"/>
      <c r="I3097" s="467"/>
      <c r="J3097" s="467"/>
      <c r="K3097" s="467"/>
      <c r="L3097" s="467"/>
      <c r="M3097" s="467" t="s">
        <v>830</v>
      </c>
      <c r="N3097" s="876"/>
      <c r="O3097" s="864">
        <v>53.41</v>
      </c>
    </row>
    <row r="3098" spans="1:15" ht="14.45" customHeight="1" x14ac:dyDescent="0.2">
      <c r="A3098" s="473">
        <v>510</v>
      </c>
      <c r="B3098" s="585" t="s">
        <v>1579</v>
      </c>
      <c r="C3098" s="470" t="s">
        <v>1614</v>
      </c>
      <c r="D3098" s="472" t="s">
        <v>1613</v>
      </c>
      <c r="E3098" s="467"/>
      <c r="F3098" s="559"/>
      <c r="G3098" s="467"/>
      <c r="H3098" s="755"/>
      <c r="I3098" s="467"/>
      <c r="J3098" s="467"/>
      <c r="K3098" s="467"/>
      <c r="L3098" s="467"/>
      <c r="M3098" s="467" t="s">
        <v>830</v>
      </c>
      <c r="N3098" s="876"/>
      <c r="O3098" s="864">
        <v>35.159999999999997</v>
      </c>
    </row>
    <row r="3099" spans="1:15" ht="14.45" customHeight="1" x14ac:dyDescent="0.2">
      <c r="A3099" s="585">
        <v>510</v>
      </c>
      <c r="B3099" s="470" t="s">
        <v>1579</v>
      </c>
      <c r="C3099" s="470" t="s">
        <v>1616</v>
      </c>
      <c r="D3099" s="467" t="s">
        <v>1615</v>
      </c>
      <c r="E3099" s="467"/>
      <c r="F3099" s="467"/>
      <c r="G3099" s="467"/>
      <c r="H3099" s="755"/>
      <c r="I3099" s="467"/>
      <c r="J3099" s="467"/>
      <c r="K3099" s="467"/>
      <c r="L3099" s="467"/>
      <c r="M3099" s="467" t="s">
        <v>830</v>
      </c>
      <c r="N3099" s="876"/>
      <c r="O3099" s="864">
        <v>53.41</v>
      </c>
    </row>
    <row r="3100" spans="1:15" ht="14.45" customHeight="1" x14ac:dyDescent="0.2">
      <c r="A3100" s="585">
        <v>510</v>
      </c>
      <c r="B3100" s="470" t="s">
        <v>1579</v>
      </c>
      <c r="C3100" s="470" t="s">
        <v>2410</v>
      </c>
      <c r="D3100" s="755" t="s">
        <v>2409</v>
      </c>
      <c r="E3100" s="467"/>
      <c r="F3100" s="467"/>
      <c r="G3100" s="467"/>
      <c r="H3100" s="755"/>
      <c r="I3100" s="467"/>
      <c r="J3100" s="467"/>
      <c r="K3100" s="467"/>
      <c r="L3100" s="467"/>
      <c r="M3100" s="467" t="s">
        <v>830</v>
      </c>
      <c r="N3100" s="876"/>
      <c r="O3100" s="864">
        <v>34.729999999999997</v>
      </c>
    </row>
    <row r="3101" spans="1:15" ht="14.45" customHeight="1" x14ac:dyDescent="0.2">
      <c r="A3101" s="585">
        <v>510</v>
      </c>
      <c r="B3101" s="470" t="s">
        <v>1579</v>
      </c>
      <c r="C3101" s="470" t="s">
        <v>2411</v>
      </c>
      <c r="D3101" s="755" t="s">
        <v>2412</v>
      </c>
      <c r="E3101" s="467"/>
      <c r="F3101" s="467"/>
      <c r="G3101" s="467"/>
      <c r="H3101" s="755"/>
      <c r="I3101" s="467"/>
      <c r="J3101" s="467"/>
      <c r="K3101" s="467"/>
      <c r="L3101" s="467"/>
      <c r="M3101" s="467" t="s">
        <v>830</v>
      </c>
      <c r="N3101" s="876"/>
      <c r="O3101" s="864">
        <v>57.83</v>
      </c>
    </row>
    <row r="3102" spans="1:15" ht="14.45" customHeight="1" x14ac:dyDescent="0.2">
      <c r="A3102" s="470">
        <v>510</v>
      </c>
      <c r="B3102" s="470" t="s">
        <v>1579</v>
      </c>
      <c r="C3102" s="472" t="s">
        <v>2373</v>
      </c>
      <c r="D3102" s="755" t="s">
        <v>2375</v>
      </c>
      <c r="E3102" s="467"/>
      <c r="F3102" s="559"/>
      <c r="G3102" s="467"/>
      <c r="H3102" s="755"/>
      <c r="I3102" s="467"/>
      <c r="J3102" s="467"/>
      <c r="K3102" s="467"/>
      <c r="L3102" s="467"/>
      <c r="M3102" s="467" t="s">
        <v>830</v>
      </c>
      <c r="N3102" s="876"/>
      <c r="O3102" s="864">
        <v>5.41</v>
      </c>
    </row>
    <row r="3103" spans="1:15" ht="14.45" customHeight="1" x14ac:dyDescent="0.2">
      <c r="A3103" s="473">
        <v>510</v>
      </c>
      <c r="B3103" s="585" t="s">
        <v>1579</v>
      </c>
      <c r="C3103" s="470" t="s">
        <v>2374</v>
      </c>
      <c r="D3103" s="755" t="s">
        <v>2376</v>
      </c>
      <c r="E3103" s="467"/>
      <c r="F3103" s="559"/>
      <c r="G3103" s="467"/>
      <c r="H3103" s="755"/>
      <c r="I3103" s="467"/>
      <c r="J3103" s="467"/>
      <c r="K3103" s="467"/>
      <c r="L3103" s="467"/>
      <c r="M3103" s="467" t="s">
        <v>830</v>
      </c>
      <c r="N3103" s="876"/>
      <c r="O3103" s="864">
        <v>13.52</v>
      </c>
    </row>
    <row r="3104" spans="1:15" ht="14.45" customHeight="1" x14ac:dyDescent="0.2">
      <c r="A3104" s="473">
        <v>510</v>
      </c>
      <c r="B3104" s="585" t="s">
        <v>1579</v>
      </c>
      <c r="C3104" s="472" t="s">
        <v>2449</v>
      </c>
      <c r="D3104" s="755" t="s">
        <v>2448</v>
      </c>
      <c r="E3104" s="467"/>
      <c r="F3104" s="559"/>
      <c r="G3104" s="467"/>
      <c r="H3104" s="755"/>
      <c r="I3104" s="467"/>
      <c r="J3104" s="467"/>
      <c r="K3104" s="467"/>
      <c r="L3104" s="467"/>
      <c r="M3104" s="467" t="s">
        <v>830</v>
      </c>
      <c r="N3104" s="876"/>
      <c r="O3104" s="864">
        <v>5.41</v>
      </c>
    </row>
    <row r="3105" spans="1:15" ht="14.45" customHeight="1" x14ac:dyDescent="0.2">
      <c r="A3105" s="483">
        <v>510</v>
      </c>
      <c r="B3105" s="584" t="s">
        <v>1579</v>
      </c>
      <c r="C3105" s="482" t="s">
        <v>2450</v>
      </c>
      <c r="D3105" s="756" t="s">
        <v>2447</v>
      </c>
      <c r="E3105" s="469"/>
      <c r="F3105" s="560"/>
      <c r="G3105" s="469"/>
      <c r="H3105" s="756"/>
      <c r="I3105" s="469"/>
      <c r="J3105" s="469"/>
      <c r="K3105" s="469"/>
      <c r="L3105" s="469"/>
      <c r="M3105" s="469" t="s">
        <v>830</v>
      </c>
      <c r="N3105" s="1157"/>
      <c r="O3105" s="1155">
        <v>13.52</v>
      </c>
    </row>
    <row r="3106" spans="1:15" ht="14.45" customHeight="1" x14ac:dyDescent="0.25">
      <c r="A3106" s="207">
        <v>510</v>
      </c>
      <c r="B3106" s="688" t="s">
        <v>1579</v>
      </c>
      <c r="C3106" s="207" t="s">
        <v>1821</v>
      </c>
      <c r="D3106" s="780" t="s">
        <v>2075</v>
      </c>
      <c r="E3106" s="1"/>
      <c r="F3106" s="562"/>
      <c r="G3106" s="1"/>
      <c r="H3106" s="2"/>
      <c r="I3106" s="582"/>
      <c r="J3106" s="1"/>
      <c r="K3106" s="1"/>
      <c r="L3106" s="1"/>
      <c r="M3106" s="1"/>
      <c r="N3106" s="207"/>
      <c r="O3106" s="1153"/>
    </row>
    <row r="3107" spans="1:15" ht="14.45" customHeight="1" x14ac:dyDescent="0.2">
      <c r="A3107" s="481">
        <v>510</v>
      </c>
      <c r="B3107" s="586" t="s">
        <v>1579</v>
      </c>
      <c r="C3107" s="478" t="s">
        <v>1618</v>
      </c>
      <c r="D3107" s="479" t="s">
        <v>1617</v>
      </c>
      <c r="E3107" s="480"/>
      <c r="F3107" s="558"/>
      <c r="G3107" s="480"/>
      <c r="H3107" s="758"/>
      <c r="I3107" s="480"/>
      <c r="J3107" s="480"/>
      <c r="K3107" s="480"/>
      <c r="L3107" s="480"/>
      <c r="M3107" s="480" t="s">
        <v>830</v>
      </c>
      <c r="N3107" s="872"/>
      <c r="O3107" s="864">
        <v>53.81</v>
      </c>
    </row>
    <row r="3108" spans="1:15" ht="14.45" customHeight="1" x14ac:dyDescent="0.2">
      <c r="A3108" s="473">
        <v>510</v>
      </c>
      <c r="B3108" s="585" t="s">
        <v>1579</v>
      </c>
      <c r="C3108" s="470" t="s">
        <v>1620</v>
      </c>
      <c r="D3108" s="472" t="s">
        <v>1619</v>
      </c>
      <c r="E3108" s="467"/>
      <c r="F3108" s="559"/>
      <c r="G3108" s="467"/>
      <c r="H3108" s="755"/>
      <c r="I3108" s="467"/>
      <c r="J3108" s="467"/>
      <c r="K3108" s="467"/>
      <c r="L3108" s="467"/>
      <c r="M3108" s="467" t="s">
        <v>830</v>
      </c>
      <c r="N3108" s="876"/>
      <c r="O3108" s="864">
        <v>39.64</v>
      </c>
    </row>
    <row r="3109" spans="1:15" ht="14.45" customHeight="1" x14ac:dyDescent="0.2">
      <c r="A3109" s="483">
        <v>510</v>
      </c>
      <c r="B3109" s="584" t="s">
        <v>1579</v>
      </c>
      <c r="C3109" s="482" t="s">
        <v>1622</v>
      </c>
      <c r="D3109" s="485" t="s">
        <v>1621</v>
      </c>
      <c r="E3109" s="469"/>
      <c r="F3109" s="560"/>
      <c r="G3109" s="469"/>
      <c r="H3109" s="756"/>
      <c r="I3109" s="469"/>
      <c r="J3109" s="469"/>
      <c r="K3109" s="469"/>
      <c r="L3109" s="469"/>
      <c r="M3109" s="469" t="s">
        <v>830</v>
      </c>
      <c r="N3109" s="1157"/>
      <c r="O3109" s="1155">
        <v>39.64</v>
      </c>
    </row>
    <row r="3110" spans="1:15" ht="14.45" customHeight="1" x14ac:dyDescent="0.25">
      <c r="A3110" s="684">
        <v>510</v>
      </c>
      <c r="B3110" s="687" t="s">
        <v>1579</v>
      </c>
      <c r="C3110" s="684" t="s">
        <v>1821</v>
      </c>
      <c r="D3110" s="491" t="s">
        <v>2074</v>
      </c>
      <c r="E3110" s="484"/>
      <c r="F3110" s="557"/>
      <c r="G3110" s="508"/>
      <c r="H3110" s="757"/>
      <c r="I3110" s="484"/>
      <c r="J3110" s="511"/>
      <c r="K3110" s="484"/>
      <c r="L3110" s="484"/>
      <c r="M3110" s="484"/>
      <c r="N3110" s="684"/>
      <c r="O3110" s="1149"/>
    </row>
    <row r="3111" spans="1:15" ht="14.45" customHeight="1" x14ac:dyDescent="0.2">
      <c r="A3111" s="481">
        <v>510</v>
      </c>
      <c r="B3111" s="586" t="s">
        <v>1579</v>
      </c>
      <c r="C3111" s="478" t="s">
        <v>1623</v>
      </c>
      <c r="D3111" s="479" t="s">
        <v>1617</v>
      </c>
      <c r="E3111" s="480"/>
      <c r="F3111" s="558"/>
      <c r="G3111" s="480"/>
      <c r="H3111" s="758"/>
      <c r="I3111" s="480"/>
      <c r="J3111" s="480"/>
      <c r="K3111" s="480"/>
      <c r="L3111" s="480"/>
      <c r="M3111" s="480" t="s">
        <v>830</v>
      </c>
      <c r="N3111" s="872"/>
      <c r="O3111" s="864">
        <v>40.9</v>
      </c>
    </row>
    <row r="3112" spans="1:15" ht="14.45" customHeight="1" x14ac:dyDescent="0.2">
      <c r="A3112" s="473">
        <v>510</v>
      </c>
      <c r="B3112" s="585" t="s">
        <v>1579</v>
      </c>
      <c r="C3112" s="470" t="s">
        <v>1624</v>
      </c>
      <c r="D3112" s="472" t="s">
        <v>1619</v>
      </c>
      <c r="E3112" s="467"/>
      <c r="F3112" s="559"/>
      <c r="G3112" s="467"/>
      <c r="H3112" s="755"/>
      <c r="I3112" s="467"/>
      <c r="J3112" s="467"/>
      <c r="K3112" s="467"/>
      <c r="L3112" s="467"/>
      <c r="M3112" s="467" t="s">
        <v>830</v>
      </c>
      <c r="N3112" s="876"/>
      <c r="O3112" s="864">
        <v>26.71</v>
      </c>
    </row>
    <row r="3113" spans="1:15" ht="14.45" customHeight="1" x14ac:dyDescent="0.2">
      <c r="A3113" s="483">
        <v>510</v>
      </c>
      <c r="B3113" s="584" t="s">
        <v>1579</v>
      </c>
      <c r="C3113" s="482" t="s">
        <v>1625</v>
      </c>
      <c r="D3113" s="485" t="s">
        <v>1621</v>
      </c>
      <c r="E3113" s="469"/>
      <c r="F3113" s="560"/>
      <c r="G3113" s="469"/>
      <c r="H3113" s="756"/>
      <c r="I3113" s="469"/>
      <c r="J3113" s="469"/>
      <c r="K3113" s="469"/>
      <c r="L3113" s="469"/>
      <c r="M3113" s="469" t="s">
        <v>830</v>
      </c>
      <c r="N3113" s="1157"/>
      <c r="O3113" s="1155">
        <v>26.71</v>
      </c>
    </row>
    <row r="3114" spans="1:15" ht="14.45" customHeight="1" x14ac:dyDescent="0.2">
      <c r="A3114" s="878">
        <v>510</v>
      </c>
      <c r="B3114" s="1227" t="s">
        <v>1579</v>
      </c>
      <c r="C3114" s="690" t="s">
        <v>3473</v>
      </c>
      <c r="D3114" s="773" t="s">
        <v>3623</v>
      </c>
      <c r="E3114" s="1228"/>
      <c r="F3114" s="1229"/>
      <c r="G3114" s="1228"/>
      <c r="H3114" s="1228"/>
      <c r="I3114" s="1228"/>
      <c r="J3114" s="1228"/>
      <c r="K3114" s="1228"/>
      <c r="L3114" s="1228"/>
      <c r="M3114" s="1228"/>
      <c r="N3114" s="1228"/>
      <c r="O3114" s="1230">
        <v>0</v>
      </c>
    </row>
    <row r="3115" spans="1:15" ht="16.5" customHeight="1" x14ac:dyDescent="0.25">
      <c r="A3115" s="495" t="s">
        <v>642</v>
      </c>
      <c r="B3115" s="495"/>
      <c r="C3115" s="495"/>
      <c r="D3115" s="491" t="s">
        <v>2073</v>
      </c>
      <c r="E3115" s="484"/>
      <c r="F3115" s="557"/>
      <c r="G3115" s="509"/>
      <c r="H3115" s="757"/>
      <c r="I3115" s="484"/>
      <c r="J3115" s="484"/>
      <c r="K3115" s="484"/>
      <c r="L3115" s="484"/>
      <c r="M3115" s="484"/>
      <c r="N3115" s="484"/>
      <c r="O3115" s="505"/>
    </row>
    <row r="3116" spans="1:15" ht="14.45" customHeight="1" x14ac:dyDescent="0.2">
      <c r="A3116" s="207">
        <v>544</v>
      </c>
      <c r="B3116" s="688" t="s">
        <v>1626</v>
      </c>
      <c r="C3116" s="207" t="s">
        <v>937</v>
      </c>
      <c r="D3116" s="479" t="s">
        <v>2072</v>
      </c>
      <c r="E3116" s="686">
        <v>1350</v>
      </c>
      <c r="F3116" s="562" t="s">
        <v>643</v>
      </c>
      <c r="G3116" s="783"/>
      <c r="H3116" s="2"/>
      <c r="I3116" s="1"/>
      <c r="J3116" s="1"/>
      <c r="K3116" s="1"/>
      <c r="L3116" s="1"/>
      <c r="M3116" s="1"/>
      <c r="N3116" s="1154">
        <v>36438.39</v>
      </c>
      <c r="O3116" s="1153"/>
    </row>
    <row r="3117" spans="1:15" ht="14.45" customHeight="1" x14ac:dyDescent="0.2">
      <c r="A3117" s="481">
        <v>544</v>
      </c>
      <c r="B3117" s="585" t="s">
        <v>1626</v>
      </c>
      <c r="C3117" s="478" t="s">
        <v>1627</v>
      </c>
      <c r="D3117" s="479" t="s">
        <v>1578</v>
      </c>
      <c r="E3117" s="480"/>
      <c r="F3117" s="558"/>
      <c r="G3117" s="782"/>
      <c r="H3117" s="758"/>
      <c r="I3117" s="480"/>
      <c r="J3117" s="480"/>
      <c r="K3117" s="480"/>
      <c r="L3117" s="480"/>
      <c r="M3117" s="480" t="s">
        <v>830</v>
      </c>
      <c r="N3117" s="872"/>
      <c r="O3117" s="864">
        <v>27.19</v>
      </c>
    </row>
    <row r="3118" spans="1:15" ht="14.45" customHeight="1" x14ac:dyDescent="0.2">
      <c r="A3118" s="473">
        <v>544</v>
      </c>
      <c r="B3118" s="585" t="s">
        <v>1626</v>
      </c>
      <c r="C3118" s="470" t="s">
        <v>1629</v>
      </c>
      <c r="D3118" s="472" t="s">
        <v>1628</v>
      </c>
      <c r="E3118" s="467"/>
      <c r="F3118" s="559"/>
      <c r="G3118" s="467"/>
      <c r="H3118" s="755"/>
      <c r="I3118" s="467"/>
      <c r="J3118" s="467"/>
      <c r="K3118" s="467"/>
      <c r="L3118" s="467"/>
      <c r="M3118" s="467" t="s">
        <v>830</v>
      </c>
      <c r="N3118" s="876"/>
      <c r="O3118" s="864">
        <v>36.1</v>
      </c>
    </row>
    <row r="3119" spans="1:15" ht="14.45" customHeight="1" x14ac:dyDescent="0.2">
      <c r="A3119" s="473">
        <v>544</v>
      </c>
      <c r="B3119" s="585" t="s">
        <v>1626</v>
      </c>
      <c r="C3119" s="470" t="s">
        <v>1631</v>
      </c>
      <c r="D3119" s="472" t="s">
        <v>1630</v>
      </c>
      <c r="E3119" s="467"/>
      <c r="F3119" s="559"/>
      <c r="G3119" s="467"/>
      <c r="H3119" s="755"/>
      <c r="I3119" s="467"/>
      <c r="J3119" s="467"/>
      <c r="K3119" s="467"/>
      <c r="L3119" s="467"/>
      <c r="M3119" s="467" t="s">
        <v>830</v>
      </c>
      <c r="N3119" s="876"/>
      <c r="O3119" s="864">
        <v>30.16</v>
      </c>
    </row>
    <row r="3120" spans="1:15" ht="14.45" customHeight="1" x14ac:dyDescent="0.2">
      <c r="A3120" s="473">
        <v>544</v>
      </c>
      <c r="B3120" s="586" t="s">
        <v>1626</v>
      </c>
      <c r="C3120" s="470" t="s">
        <v>1632</v>
      </c>
      <c r="D3120" s="472" t="s">
        <v>1583</v>
      </c>
      <c r="E3120" s="467"/>
      <c r="F3120" s="559"/>
      <c r="G3120" s="467"/>
      <c r="H3120" s="755"/>
      <c r="I3120" s="467"/>
      <c r="J3120" s="467"/>
      <c r="K3120" s="467"/>
      <c r="L3120" s="467"/>
      <c r="M3120" s="467" t="s">
        <v>830</v>
      </c>
      <c r="N3120" s="876"/>
      <c r="O3120" s="864">
        <v>27.19</v>
      </c>
    </row>
    <row r="3121" spans="1:16" ht="14.45" customHeight="1" x14ac:dyDescent="0.2">
      <c r="A3121" s="473">
        <v>544</v>
      </c>
      <c r="B3121" s="586" t="s">
        <v>1626</v>
      </c>
      <c r="C3121" s="470" t="s">
        <v>1634</v>
      </c>
      <c r="D3121" s="472" t="s">
        <v>1633</v>
      </c>
      <c r="E3121" s="467"/>
      <c r="F3121" s="559"/>
      <c r="G3121" s="467"/>
      <c r="H3121" s="755"/>
      <c r="I3121" s="467"/>
      <c r="J3121" s="467"/>
      <c r="K3121" s="467"/>
      <c r="L3121" s="467"/>
      <c r="M3121" s="467" t="s">
        <v>830</v>
      </c>
      <c r="N3121" s="876"/>
      <c r="O3121" s="864">
        <v>30.16</v>
      </c>
    </row>
    <row r="3122" spans="1:16" ht="14.45" customHeight="1" x14ac:dyDescent="0.2">
      <c r="A3122" s="473">
        <v>544</v>
      </c>
      <c r="B3122" s="586" t="s">
        <v>1626</v>
      </c>
      <c r="C3122" s="470" t="s">
        <v>1636</v>
      </c>
      <c r="D3122" s="472" t="s">
        <v>1635</v>
      </c>
      <c r="E3122" s="467"/>
      <c r="F3122" s="559"/>
      <c r="G3122" s="467"/>
      <c r="H3122" s="755"/>
      <c r="I3122" s="467"/>
      <c r="J3122" s="467"/>
      <c r="K3122" s="467"/>
      <c r="L3122" s="467"/>
      <c r="M3122" s="467" t="s">
        <v>830</v>
      </c>
      <c r="N3122" s="876"/>
      <c r="O3122" s="864">
        <v>24.21</v>
      </c>
    </row>
    <row r="3123" spans="1:16" ht="14.45" customHeight="1" x14ac:dyDescent="0.2">
      <c r="A3123" s="473">
        <v>544</v>
      </c>
      <c r="B3123" s="586" t="s">
        <v>1626</v>
      </c>
      <c r="C3123" s="470" t="s">
        <v>1637</v>
      </c>
      <c r="D3123" s="472" t="s">
        <v>1587</v>
      </c>
      <c r="E3123" s="467"/>
      <c r="F3123" s="559"/>
      <c r="G3123" s="467"/>
      <c r="H3123" s="755"/>
      <c r="I3123" s="467"/>
      <c r="J3123" s="467"/>
      <c r="K3123" s="467"/>
      <c r="L3123" s="467"/>
      <c r="M3123" s="467" t="s">
        <v>830</v>
      </c>
      <c r="N3123" s="876"/>
      <c r="O3123" s="864">
        <v>27.19</v>
      </c>
    </row>
    <row r="3124" spans="1:16" ht="14.45" customHeight="1" x14ac:dyDescent="0.2">
      <c r="A3124" s="473">
        <v>544</v>
      </c>
      <c r="B3124" s="586" t="s">
        <v>1626</v>
      </c>
      <c r="C3124" s="470" t="s">
        <v>1638</v>
      </c>
      <c r="D3124" s="472" t="s">
        <v>1589</v>
      </c>
      <c r="E3124" s="467"/>
      <c r="F3124" s="559"/>
      <c r="G3124" s="467"/>
      <c r="H3124" s="755"/>
      <c r="I3124" s="467"/>
      <c r="J3124" s="467"/>
      <c r="K3124" s="467"/>
      <c r="L3124" s="467"/>
      <c r="M3124" s="467" t="s">
        <v>830</v>
      </c>
      <c r="N3124" s="876"/>
      <c r="O3124" s="864">
        <v>33.15</v>
      </c>
    </row>
    <row r="3125" spans="1:16" ht="14.45" customHeight="1" x14ac:dyDescent="0.2">
      <c r="A3125" s="473">
        <v>544</v>
      </c>
      <c r="B3125" s="586" t="s">
        <v>1626</v>
      </c>
      <c r="C3125" s="470" t="s">
        <v>1639</v>
      </c>
      <c r="D3125" s="472" t="s">
        <v>1591</v>
      </c>
      <c r="E3125" s="467"/>
      <c r="F3125" s="559"/>
      <c r="G3125" s="467"/>
      <c r="H3125" s="755"/>
      <c r="I3125" s="467"/>
      <c r="J3125" s="467"/>
      <c r="K3125" s="467"/>
      <c r="L3125" s="467"/>
      <c r="M3125" s="467" t="s">
        <v>830</v>
      </c>
      <c r="N3125" s="876"/>
      <c r="O3125" s="864">
        <v>27.21</v>
      </c>
    </row>
    <row r="3126" spans="1:16" ht="14.45" customHeight="1" x14ac:dyDescent="0.2">
      <c r="A3126" s="473">
        <v>544</v>
      </c>
      <c r="B3126" s="586" t="s">
        <v>1626</v>
      </c>
      <c r="C3126" s="470" t="s">
        <v>1641</v>
      </c>
      <c r="D3126" s="472" t="s">
        <v>1640</v>
      </c>
      <c r="E3126" s="467"/>
      <c r="F3126" s="559"/>
      <c r="G3126" s="467"/>
      <c r="H3126" s="755"/>
      <c r="I3126" s="467"/>
      <c r="J3126" s="467"/>
      <c r="K3126" s="467"/>
      <c r="L3126" s="467"/>
      <c r="M3126" s="467" t="s">
        <v>830</v>
      </c>
      <c r="N3126" s="876"/>
      <c r="O3126" s="864">
        <v>39.090000000000003</v>
      </c>
    </row>
    <row r="3127" spans="1:16" ht="14.45" customHeight="1" x14ac:dyDescent="0.2">
      <c r="A3127" s="473">
        <v>544</v>
      </c>
      <c r="B3127" s="586" t="s">
        <v>1626</v>
      </c>
      <c r="C3127" s="470" t="s">
        <v>1643</v>
      </c>
      <c r="D3127" s="472" t="s">
        <v>1642</v>
      </c>
      <c r="E3127" s="467"/>
      <c r="F3127" s="559"/>
      <c r="G3127" s="467"/>
      <c r="H3127" s="755"/>
      <c r="I3127" s="467"/>
      <c r="J3127" s="467"/>
      <c r="K3127" s="467"/>
      <c r="L3127" s="467"/>
      <c r="M3127" s="467" t="s">
        <v>830</v>
      </c>
      <c r="N3127" s="876"/>
      <c r="O3127" s="864">
        <v>27.21</v>
      </c>
    </row>
    <row r="3128" spans="1:16" s="512" customFormat="1" ht="14.45" customHeight="1" x14ac:dyDescent="0.2">
      <c r="A3128" s="473">
        <v>544</v>
      </c>
      <c r="B3128" s="586" t="s">
        <v>1626</v>
      </c>
      <c r="C3128" s="470" t="s">
        <v>1645</v>
      </c>
      <c r="D3128" s="472" t="s">
        <v>1644</v>
      </c>
      <c r="E3128" s="467"/>
      <c r="F3128" s="559"/>
      <c r="G3128" s="467"/>
      <c r="H3128" s="755"/>
      <c r="I3128" s="467"/>
      <c r="J3128" s="467"/>
      <c r="K3128" s="467"/>
      <c r="L3128" s="467"/>
      <c r="M3128" s="467" t="s">
        <v>830</v>
      </c>
      <c r="N3128" s="876"/>
      <c r="O3128" s="864">
        <v>39.090000000000003</v>
      </c>
      <c r="P3128"/>
    </row>
    <row r="3129" spans="1:16" s="512" customFormat="1" ht="14.45" customHeight="1" x14ac:dyDescent="0.2">
      <c r="A3129" s="473">
        <v>544</v>
      </c>
      <c r="B3129" s="586" t="s">
        <v>1626</v>
      </c>
      <c r="C3129" s="470" t="s">
        <v>1646</v>
      </c>
      <c r="D3129" s="472" t="s">
        <v>1599</v>
      </c>
      <c r="E3129" s="467"/>
      <c r="F3129" s="559"/>
      <c r="G3129" s="467"/>
      <c r="H3129" s="755"/>
      <c r="I3129" s="467"/>
      <c r="J3129" s="467"/>
      <c r="K3129" s="467"/>
      <c r="L3129" s="467"/>
      <c r="M3129" s="467" t="s">
        <v>830</v>
      </c>
      <c r="N3129" s="876"/>
      <c r="O3129" s="864">
        <v>7.5</v>
      </c>
      <c r="P3129"/>
    </row>
    <row r="3130" spans="1:16" s="512" customFormat="1" ht="14.45" customHeight="1" x14ac:dyDescent="0.2">
      <c r="A3130" s="473">
        <v>544</v>
      </c>
      <c r="B3130" s="586" t="s">
        <v>1626</v>
      </c>
      <c r="C3130" s="470" t="s">
        <v>2377</v>
      </c>
      <c r="D3130" s="2" t="s">
        <v>2375</v>
      </c>
      <c r="E3130" s="467"/>
      <c r="F3130" s="559"/>
      <c r="G3130" s="467"/>
      <c r="H3130" s="755"/>
      <c r="I3130" s="467"/>
      <c r="J3130" s="467"/>
      <c r="K3130" s="467"/>
      <c r="L3130" s="467"/>
      <c r="M3130" s="467" t="s">
        <v>830</v>
      </c>
      <c r="N3130" s="876"/>
      <c r="O3130" s="864">
        <v>3.89</v>
      </c>
      <c r="P3130"/>
    </row>
    <row r="3131" spans="1:16" s="512" customFormat="1" ht="14.45" customHeight="1" x14ac:dyDescent="0.2">
      <c r="A3131" s="473">
        <v>544</v>
      </c>
      <c r="B3131" s="586" t="s">
        <v>1626</v>
      </c>
      <c r="C3131" s="470" t="s">
        <v>2378</v>
      </c>
      <c r="D3131" s="2" t="s">
        <v>2376</v>
      </c>
      <c r="E3131" s="467"/>
      <c r="F3131" s="559"/>
      <c r="G3131" s="467"/>
      <c r="H3131" s="755"/>
      <c r="I3131" s="467"/>
      <c r="J3131" s="467"/>
      <c r="K3131" s="467"/>
      <c r="L3131" s="467"/>
      <c r="M3131" s="467" t="s">
        <v>830</v>
      </c>
      <c r="N3131" s="876"/>
      <c r="O3131" s="864">
        <v>9.7200000000000006</v>
      </c>
      <c r="P3131"/>
    </row>
    <row r="3132" spans="1:16" s="512" customFormat="1" ht="14.45" customHeight="1" x14ac:dyDescent="0.2">
      <c r="A3132" s="473">
        <v>544</v>
      </c>
      <c r="B3132" s="586" t="s">
        <v>1626</v>
      </c>
      <c r="C3132" s="470" t="s">
        <v>2445</v>
      </c>
      <c r="D3132" s="2" t="s">
        <v>2448</v>
      </c>
      <c r="E3132" s="467"/>
      <c r="F3132" s="559"/>
      <c r="G3132" s="467"/>
      <c r="H3132" s="755"/>
      <c r="I3132" s="467"/>
      <c r="J3132" s="467"/>
      <c r="K3132" s="467"/>
      <c r="L3132" s="467"/>
      <c r="M3132" s="467" t="s">
        <v>830</v>
      </c>
      <c r="N3132" s="876"/>
      <c r="O3132" s="864">
        <v>3.89</v>
      </c>
      <c r="P3132"/>
    </row>
    <row r="3133" spans="1:16" s="512" customFormat="1" ht="14.45" customHeight="1" x14ac:dyDescent="0.2">
      <c r="A3133" s="473">
        <v>544</v>
      </c>
      <c r="B3133" s="586" t="s">
        <v>1626</v>
      </c>
      <c r="C3133" s="470" t="s">
        <v>2446</v>
      </c>
      <c r="D3133" s="2" t="s">
        <v>2447</v>
      </c>
      <c r="E3133" s="467"/>
      <c r="F3133" s="559"/>
      <c r="G3133" s="467"/>
      <c r="H3133" s="755"/>
      <c r="I3133" s="467"/>
      <c r="J3133" s="467"/>
      <c r="K3133" s="467"/>
      <c r="L3133" s="467"/>
      <c r="M3133" s="467" t="s">
        <v>830</v>
      </c>
      <c r="N3133" s="876"/>
      <c r="O3133" s="864">
        <v>9.7200000000000006</v>
      </c>
      <c r="P3133"/>
    </row>
    <row r="3134" spans="1:16" s="512" customFormat="1" ht="14.45" customHeight="1" x14ac:dyDescent="0.2">
      <c r="A3134" s="473" t="s">
        <v>642</v>
      </c>
      <c r="B3134" s="470"/>
      <c r="C3134" s="470"/>
      <c r="D3134" s="490" t="s">
        <v>1737</v>
      </c>
      <c r="E3134" s="510"/>
      <c r="F3134" s="559"/>
      <c r="G3134" s="467"/>
      <c r="H3134" s="755"/>
      <c r="I3134" s="467"/>
      <c r="J3134" s="467"/>
      <c r="K3134" s="467"/>
      <c r="L3134" s="467"/>
      <c r="M3134" s="467"/>
      <c r="N3134" s="876"/>
      <c r="O3134" s="864"/>
      <c r="P3134"/>
    </row>
    <row r="3135" spans="1:16" ht="16.5" customHeight="1" x14ac:dyDescent="0.2">
      <c r="A3135" s="576" t="s">
        <v>642</v>
      </c>
      <c r="B3135" s="572"/>
      <c r="C3135" s="572"/>
      <c r="D3135" s="573" t="s">
        <v>1738</v>
      </c>
      <c r="E3135" s="577"/>
      <c r="F3135" s="575"/>
      <c r="G3135" s="574"/>
      <c r="H3135" s="759"/>
      <c r="I3135" s="574"/>
      <c r="J3135" s="574"/>
      <c r="K3135" s="574"/>
      <c r="L3135" s="574"/>
      <c r="M3135" s="574"/>
      <c r="N3135" s="1163"/>
      <c r="O3135" s="1164"/>
    </row>
    <row r="3136" spans="1:16" ht="14.45" customHeight="1" x14ac:dyDescent="0.2">
      <c r="A3136" s="483" t="s">
        <v>642</v>
      </c>
      <c r="B3136" s="482"/>
      <c r="C3136" s="482"/>
      <c r="D3136" s="499" t="s">
        <v>1663</v>
      </c>
      <c r="E3136" s="489"/>
      <c r="F3136" s="560"/>
      <c r="G3136" s="469"/>
      <c r="H3136" s="756"/>
      <c r="I3136" s="469"/>
      <c r="J3136" s="469"/>
      <c r="K3136" s="469"/>
      <c r="L3136" s="469"/>
      <c r="M3136" s="469"/>
      <c r="N3136" s="1157"/>
      <c r="O3136" s="1155"/>
      <c r="P3136" s="512"/>
    </row>
    <row r="3137" spans="1:16" ht="15" customHeight="1" x14ac:dyDescent="0.25">
      <c r="A3137" s="684">
        <v>544</v>
      </c>
      <c r="B3137" s="687" t="s">
        <v>1626</v>
      </c>
      <c r="C3137" s="684" t="s">
        <v>937</v>
      </c>
      <c r="D3137" s="491" t="s">
        <v>2077</v>
      </c>
      <c r="E3137" s="484"/>
      <c r="F3137" s="557"/>
      <c r="G3137" s="1"/>
      <c r="H3137" s="757"/>
      <c r="I3137" s="511"/>
      <c r="J3137" s="484"/>
      <c r="K3137" s="484"/>
      <c r="L3137" s="484"/>
      <c r="M3137" s="484"/>
      <c r="N3137" s="684"/>
      <c r="O3137" s="1152"/>
      <c r="P3137" s="512"/>
    </row>
    <row r="3138" spans="1:16" x14ac:dyDescent="0.2">
      <c r="A3138" s="481">
        <v>544</v>
      </c>
      <c r="B3138" s="586" t="s">
        <v>1626</v>
      </c>
      <c r="C3138" s="478" t="s">
        <v>1648</v>
      </c>
      <c r="D3138" s="479" t="s">
        <v>1647</v>
      </c>
      <c r="E3138" s="480"/>
      <c r="F3138" s="558"/>
      <c r="G3138" s="480"/>
      <c r="H3138" s="758"/>
      <c r="I3138" s="480"/>
      <c r="J3138" s="480"/>
      <c r="K3138" s="480"/>
      <c r="L3138" s="480"/>
      <c r="M3138" s="480" t="s">
        <v>830</v>
      </c>
      <c r="N3138" s="872"/>
      <c r="O3138" s="864">
        <v>30.16</v>
      </c>
      <c r="P3138" s="512"/>
    </row>
    <row r="3139" spans="1:16" x14ac:dyDescent="0.2">
      <c r="A3139" s="473">
        <v>544</v>
      </c>
      <c r="B3139" s="585" t="s">
        <v>1626</v>
      </c>
      <c r="C3139" s="470" t="s">
        <v>1650</v>
      </c>
      <c r="D3139" s="472" t="s">
        <v>1649</v>
      </c>
      <c r="E3139" s="467"/>
      <c r="F3139" s="559"/>
      <c r="G3139" s="467"/>
      <c r="H3139" s="755"/>
      <c r="I3139" s="467"/>
      <c r="J3139" s="467"/>
      <c r="K3139" s="467"/>
      <c r="L3139" s="467"/>
      <c r="M3139" s="467" t="s">
        <v>830</v>
      </c>
      <c r="N3139" s="876"/>
      <c r="O3139" s="864">
        <v>24.21</v>
      </c>
      <c r="P3139" s="512"/>
    </row>
    <row r="3140" spans="1:16" x14ac:dyDescent="0.2">
      <c r="A3140" s="473">
        <v>544</v>
      </c>
      <c r="B3140" s="585" t="s">
        <v>1626</v>
      </c>
      <c r="C3140" s="470" t="s">
        <v>1651</v>
      </c>
      <c r="D3140" s="472" t="s">
        <v>1605</v>
      </c>
      <c r="E3140" s="467"/>
      <c r="F3140" s="559"/>
      <c r="G3140" s="467"/>
      <c r="H3140" s="755"/>
      <c r="I3140" s="467"/>
      <c r="J3140" s="467"/>
      <c r="K3140" s="467"/>
      <c r="L3140" s="467"/>
      <c r="M3140" s="467" t="s">
        <v>830</v>
      </c>
      <c r="N3140" s="876"/>
      <c r="O3140" s="864">
        <v>27.19</v>
      </c>
      <c r="P3140" s="512"/>
    </row>
    <row r="3141" spans="1:16" x14ac:dyDescent="0.2">
      <c r="A3141" s="473">
        <v>544</v>
      </c>
      <c r="B3141" s="585" t="s">
        <v>1626</v>
      </c>
      <c r="C3141" s="470" t="s">
        <v>1652</v>
      </c>
      <c r="D3141" s="472" t="s">
        <v>1607</v>
      </c>
      <c r="E3141" s="467"/>
      <c r="F3141" s="559"/>
      <c r="G3141" s="467"/>
      <c r="H3141" s="755"/>
      <c r="I3141" s="467"/>
      <c r="J3141" s="467"/>
      <c r="K3141" s="467"/>
      <c r="L3141" s="467"/>
      <c r="M3141" s="467" t="s">
        <v>830</v>
      </c>
      <c r="N3141" s="876"/>
      <c r="O3141" s="864">
        <v>33.15</v>
      </c>
      <c r="P3141" s="512"/>
    </row>
    <row r="3142" spans="1:16" x14ac:dyDescent="0.2">
      <c r="A3142" s="473">
        <v>544</v>
      </c>
      <c r="B3142" s="585" t="s">
        <v>1626</v>
      </c>
      <c r="C3142" s="470" t="s">
        <v>1653</v>
      </c>
      <c r="D3142" s="472" t="s">
        <v>1609</v>
      </c>
      <c r="E3142" s="467"/>
      <c r="F3142" s="559"/>
      <c r="G3142" s="467"/>
      <c r="H3142" s="755"/>
      <c r="I3142" s="467"/>
      <c r="J3142" s="467"/>
      <c r="K3142" s="467"/>
      <c r="L3142" s="467"/>
      <c r="M3142" s="467" t="s">
        <v>830</v>
      </c>
      <c r="N3142" s="876"/>
      <c r="O3142" s="864">
        <v>27.21</v>
      </c>
      <c r="P3142" s="512"/>
    </row>
    <row r="3143" spans="1:16" x14ac:dyDescent="0.2">
      <c r="A3143" s="473">
        <v>544</v>
      </c>
      <c r="B3143" s="585" t="s">
        <v>1626</v>
      </c>
      <c r="C3143" s="470" t="s">
        <v>1654</v>
      </c>
      <c r="D3143" s="472" t="s">
        <v>1611</v>
      </c>
      <c r="E3143" s="467"/>
      <c r="F3143" s="559"/>
      <c r="G3143" s="467"/>
      <c r="H3143" s="755"/>
      <c r="I3143" s="467"/>
      <c r="J3143" s="467"/>
      <c r="K3143" s="467"/>
      <c r="L3143" s="467"/>
      <c r="M3143" s="467" t="s">
        <v>830</v>
      </c>
      <c r="N3143" s="876"/>
      <c r="O3143" s="864">
        <v>39.090000000000003</v>
      </c>
    </row>
    <row r="3144" spans="1:16" x14ac:dyDescent="0.2">
      <c r="A3144" s="473">
        <v>544</v>
      </c>
      <c r="B3144" s="585" t="s">
        <v>1626</v>
      </c>
      <c r="C3144" s="470" t="s">
        <v>1655</v>
      </c>
      <c r="D3144" s="472" t="s">
        <v>1613</v>
      </c>
      <c r="E3144" s="467"/>
      <c r="F3144" s="559"/>
      <c r="G3144" s="467"/>
      <c r="H3144" s="755"/>
      <c r="I3144" s="467"/>
      <c r="J3144" s="467"/>
      <c r="K3144" s="467"/>
      <c r="L3144" s="467"/>
      <c r="M3144" s="467" t="s">
        <v>830</v>
      </c>
      <c r="N3144" s="876"/>
      <c r="O3144" s="864">
        <v>27.21</v>
      </c>
    </row>
    <row r="3145" spans="1:16" x14ac:dyDescent="0.2">
      <c r="A3145" s="473">
        <v>544</v>
      </c>
      <c r="B3145" s="585" t="s">
        <v>1626</v>
      </c>
      <c r="C3145" s="470" t="s">
        <v>1656</v>
      </c>
      <c r="D3145" s="472" t="s">
        <v>1615</v>
      </c>
      <c r="E3145" s="467"/>
      <c r="F3145" s="559"/>
      <c r="G3145" s="467"/>
      <c r="H3145" s="755"/>
      <c r="I3145" s="467"/>
      <c r="J3145" s="467"/>
      <c r="K3145" s="467"/>
      <c r="L3145" s="467"/>
      <c r="M3145" s="467" t="s">
        <v>830</v>
      </c>
      <c r="N3145" s="876"/>
      <c r="O3145" s="864">
        <v>39.090000000000003</v>
      </c>
    </row>
    <row r="3146" spans="1:16" x14ac:dyDescent="0.2">
      <c r="A3146" s="473">
        <v>544</v>
      </c>
      <c r="B3146" s="586" t="s">
        <v>1626</v>
      </c>
      <c r="C3146" s="470" t="s">
        <v>2377</v>
      </c>
      <c r="D3146" s="2" t="s">
        <v>2375</v>
      </c>
      <c r="E3146" s="467"/>
      <c r="F3146" s="559"/>
      <c r="G3146" s="467"/>
      <c r="H3146" s="755"/>
      <c r="I3146" s="467"/>
      <c r="J3146" s="467"/>
      <c r="K3146" s="467"/>
      <c r="L3146" s="467"/>
      <c r="M3146" s="467" t="s">
        <v>830</v>
      </c>
      <c r="N3146" s="876"/>
      <c r="O3146" s="864">
        <v>3.89</v>
      </c>
    </row>
    <row r="3147" spans="1:16" x14ac:dyDescent="0.2">
      <c r="A3147" s="473">
        <v>544</v>
      </c>
      <c r="B3147" s="586" t="s">
        <v>1626</v>
      </c>
      <c r="C3147" s="470" t="s">
        <v>2378</v>
      </c>
      <c r="D3147" s="2" t="s">
        <v>2376</v>
      </c>
      <c r="E3147" s="467"/>
      <c r="F3147" s="559"/>
      <c r="G3147" s="467"/>
      <c r="H3147" s="755"/>
      <c r="I3147" s="467"/>
      <c r="J3147" s="467"/>
      <c r="K3147" s="467"/>
      <c r="L3147" s="467"/>
      <c r="M3147" s="467" t="s">
        <v>830</v>
      </c>
      <c r="N3147" s="876"/>
      <c r="O3147" s="864">
        <v>9.7200000000000006</v>
      </c>
    </row>
    <row r="3148" spans="1:16" x14ac:dyDescent="0.2">
      <c r="A3148" s="473">
        <v>544</v>
      </c>
      <c r="B3148" s="586" t="s">
        <v>1626</v>
      </c>
      <c r="C3148" s="470" t="s">
        <v>2445</v>
      </c>
      <c r="D3148" s="2" t="s">
        <v>2448</v>
      </c>
      <c r="E3148" s="467"/>
      <c r="F3148" s="559"/>
      <c r="G3148" s="467"/>
      <c r="H3148" s="755"/>
      <c r="I3148" s="467"/>
      <c r="J3148" s="467"/>
      <c r="K3148" s="467"/>
      <c r="L3148" s="467"/>
      <c r="M3148" s="467" t="s">
        <v>830</v>
      </c>
      <c r="N3148" s="876"/>
      <c r="O3148" s="864">
        <v>3.89</v>
      </c>
    </row>
    <row r="3149" spans="1:16" x14ac:dyDescent="0.2">
      <c r="A3149" s="473">
        <v>544</v>
      </c>
      <c r="B3149" s="586" t="s">
        <v>1626</v>
      </c>
      <c r="C3149" s="470" t="s">
        <v>2446</v>
      </c>
      <c r="D3149" s="2" t="s">
        <v>2447</v>
      </c>
      <c r="E3149" s="467"/>
      <c r="F3149" s="559"/>
      <c r="G3149" s="467"/>
      <c r="H3149" s="755"/>
      <c r="I3149" s="467"/>
      <c r="J3149" s="467"/>
      <c r="K3149" s="467"/>
      <c r="L3149" s="467"/>
      <c r="M3149" s="467" t="s">
        <v>830</v>
      </c>
      <c r="N3149" s="876"/>
      <c r="O3149" s="864">
        <v>9.7200000000000006</v>
      </c>
    </row>
    <row r="3150" spans="1:16" x14ac:dyDescent="0.2">
      <c r="A3150" s="513" t="s">
        <v>642</v>
      </c>
      <c r="B3150" s="487"/>
      <c r="C3150" s="487"/>
      <c r="D3150" s="490" t="s">
        <v>1739</v>
      </c>
      <c r="E3150" s="510"/>
      <c r="F3150" s="564"/>
      <c r="G3150" s="510"/>
      <c r="H3150" s="762"/>
      <c r="I3150" s="510"/>
      <c r="J3150" s="510"/>
      <c r="K3150" s="510"/>
      <c r="L3150" s="510"/>
      <c r="M3150" s="510"/>
      <c r="N3150" s="876"/>
      <c r="O3150" s="864"/>
    </row>
    <row r="3151" spans="1:16" x14ac:dyDescent="0.2">
      <c r="A3151" s="580" t="s">
        <v>642</v>
      </c>
      <c r="B3151" s="578"/>
      <c r="C3151" s="578"/>
      <c r="D3151" s="573" t="s">
        <v>1740</v>
      </c>
      <c r="E3151" s="577"/>
      <c r="F3151" s="579"/>
      <c r="G3151" s="577"/>
      <c r="H3151" s="763"/>
      <c r="I3151" s="577"/>
      <c r="J3151" s="577"/>
      <c r="K3151" s="577"/>
      <c r="L3151" s="577"/>
      <c r="M3151" s="577"/>
      <c r="N3151" s="577"/>
      <c r="O3151" s="869"/>
    </row>
    <row r="3152" spans="1:16" x14ac:dyDescent="0.2">
      <c r="A3152" s="514" t="s">
        <v>642</v>
      </c>
      <c r="B3152" s="488"/>
      <c r="C3152" s="488"/>
      <c r="D3152" s="499" t="s">
        <v>1664</v>
      </c>
      <c r="E3152" s="489"/>
      <c r="F3152" s="565"/>
      <c r="G3152" s="489"/>
      <c r="H3152" s="764"/>
      <c r="I3152" s="489"/>
      <c r="J3152" s="489"/>
      <c r="K3152" s="489"/>
      <c r="L3152" s="489"/>
      <c r="M3152" s="489"/>
      <c r="N3152" s="489"/>
      <c r="O3152" s="870"/>
    </row>
    <row r="3153" spans="1:15" x14ac:dyDescent="0.2">
      <c r="A3153" s="878">
        <v>544</v>
      </c>
      <c r="B3153" s="1231" t="s">
        <v>1626</v>
      </c>
      <c r="C3153" s="690" t="s">
        <v>3473</v>
      </c>
      <c r="D3153" s="773" t="s">
        <v>3624</v>
      </c>
      <c r="E3153" s="1228"/>
      <c r="F3153" s="1229"/>
      <c r="G3153" s="1228"/>
      <c r="H3153" s="1228"/>
      <c r="I3153" s="1228"/>
      <c r="J3153" s="1228"/>
      <c r="K3153" s="1228"/>
      <c r="L3153" s="1228"/>
      <c r="M3153" s="1228"/>
      <c r="N3153" s="1228"/>
      <c r="O3153" s="1146">
        <v>0</v>
      </c>
    </row>
    <row r="3154" spans="1:15" ht="15" x14ac:dyDescent="0.25">
      <c r="A3154" s="1232"/>
      <c r="B3154" s="1232"/>
      <c r="C3154" s="1232"/>
      <c r="D3154" s="1233" t="s">
        <v>3572</v>
      </c>
      <c r="E3154" s="757"/>
      <c r="F3154" s="1212"/>
      <c r="G3154" s="1234"/>
      <c r="H3154" s="757"/>
      <c r="I3154" s="757"/>
      <c r="J3154" s="757"/>
      <c r="K3154" s="757"/>
      <c r="L3154" s="757"/>
      <c r="M3154" s="757"/>
      <c r="N3154" s="757"/>
      <c r="O3154" s="866"/>
    </row>
    <row r="3155" spans="1:15" x14ac:dyDescent="0.2">
      <c r="A3155" s="1235">
        <v>701</v>
      </c>
      <c r="B3155" s="2">
        <v>825</v>
      </c>
      <c r="C3155" s="2" t="s">
        <v>3459</v>
      </c>
      <c r="D3155" s="2" t="s">
        <v>3458</v>
      </c>
      <c r="E3155" s="2"/>
      <c r="F3155" s="1210"/>
      <c r="G3155" s="2"/>
      <c r="H3155" s="2"/>
      <c r="I3155" s="2"/>
      <c r="J3155" s="2"/>
      <c r="K3155" s="2"/>
      <c r="L3155" s="2"/>
      <c r="M3155" s="2"/>
      <c r="N3155" s="2"/>
      <c r="O3155" s="1211">
        <v>14</v>
      </c>
    </row>
    <row r="3156" spans="1:15" x14ac:dyDescent="0.2">
      <c r="A3156" s="1235">
        <v>701</v>
      </c>
      <c r="B3156" s="2">
        <v>825</v>
      </c>
      <c r="C3156" s="2" t="s">
        <v>3626</v>
      </c>
      <c r="D3156" s="2" t="s">
        <v>3631</v>
      </c>
      <c r="E3156" s="2"/>
      <c r="F3156" s="1210"/>
      <c r="G3156" s="2"/>
      <c r="H3156" s="2"/>
      <c r="I3156" s="2"/>
      <c r="J3156" s="2"/>
      <c r="K3156" s="2"/>
      <c r="L3156" s="2"/>
      <c r="M3156" s="2"/>
      <c r="N3156" s="2"/>
      <c r="O3156" s="1211">
        <v>14</v>
      </c>
    </row>
    <row r="3157" spans="1:15" x14ac:dyDescent="0.2">
      <c r="A3157" s="2">
        <v>701</v>
      </c>
      <c r="B3157" s="2">
        <v>825</v>
      </c>
      <c r="C3157" s="2" t="s">
        <v>3799</v>
      </c>
      <c r="D3157" s="2" t="s">
        <v>3632</v>
      </c>
      <c r="E3157" s="2"/>
      <c r="F3157" s="1210"/>
      <c r="G3157" s="2"/>
      <c r="H3157" s="2"/>
      <c r="I3157" s="2"/>
      <c r="J3157" s="2"/>
      <c r="K3157" s="2"/>
      <c r="L3157" s="2"/>
      <c r="M3157" s="2"/>
      <c r="N3157" s="2"/>
      <c r="O3157" s="1211">
        <v>14</v>
      </c>
    </row>
    <row r="3158" spans="1:15" x14ac:dyDescent="0.2">
      <c r="A3158" s="2"/>
      <c r="B3158" s="2"/>
      <c r="C3158" s="2"/>
      <c r="D3158" s="2" t="s">
        <v>3633</v>
      </c>
      <c r="E3158" s="2"/>
      <c r="F3158" s="1210"/>
      <c r="G3158" s="2"/>
      <c r="H3158" s="2"/>
      <c r="I3158" s="2"/>
      <c r="J3158" s="2"/>
      <c r="K3158" s="2"/>
      <c r="L3158" s="2"/>
      <c r="M3158" s="2"/>
      <c r="N3158" s="2"/>
      <c r="O3158" s="1211"/>
    </row>
    <row r="3159" spans="1:15" x14ac:dyDescent="0.2">
      <c r="A3159" s="1431">
        <v>701</v>
      </c>
      <c r="B3159" s="1431">
        <v>825</v>
      </c>
      <c r="C3159" s="1431" t="s">
        <v>3807</v>
      </c>
      <c r="D3159" s="1432" t="s">
        <v>3806</v>
      </c>
      <c r="E3159" s="1431"/>
      <c r="F3159" s="1433"/>
      <c r="G3159" s="1431"/>
      <c r="H3159" s="1431"/>
      <c r="I3159" s="1431"/>
      <c r="J3159" s="1431"/>
      <c r="K3159" s="1431"/>
      <c r="L3159" s="1431"/>
      <c r="M3159" s="1431"/>
      <c r="N3159" s="1431"/>
      <c r="O3159" s="1434">
        <v>14</v>
      </c>
    </row>
    <row r="3160" spans="1:15" ht="15" x14ac:dyDescent="0.25">
      <c r="A3160" s="495" t="s">
        <v>642</v>
      </c>
      <c r="B3160" s="495"/>
      <c r="C3160" s="495"/>
      <c r="D3160" s="491" t="s">
        <v>1657</v>
      </c>
      <c r="E3160" s="484"/>
      <c r="F3160" s="557"/>
      <c r="G3160" s="509"/>
      <c r="H3160" s="757"/>
      <c r="I3160" s="484"/>
      <c r="J3160" s="484"/>
      <c r="K3160" s="484"/>
      <c r="L3160" s="484"/>
      <c r="M3160" s="484"/>
      <c r="N3160" s="484"/>
      <c r="O3160" s="505"/>
    </row>
    <row r="3161" spans="1:15" x14ac:dyDescent="0.2">
      <c r="A3161" s="504">
        <v>703</v>
      </c>
      <c r="B3161" s="502">
        <v>801</v>
      </c>
      <c r="C3161" s="502" t="s">
        <v>1658</v>
      </c>
      <c r="D3161" s="503" t="s">
        <v>1745</v>
      </c>
      <c r="E3161" s="88"/>
      <c r="F3161" s="563"/>
      <c r="G3161" s="88"/>
      <c r="H3161" s="760"/>
      <c r="I3161" s="88"/>
      <c r="J3161" s="88"/>
      <c r="K3161" s="88"/>
      <c r="L3161" s="88"/>
      <c r="M3161" s="88" t="s">
        <v>863</v>
      </c>
      <c r="N3161" s="88"/>
      <c r="O3161" s="583">
        <v>13.63</v>
      </c>
    </row>
    <row r="3162" spans="1:15" x14ac:dyDescent="0.2">
      <c r="A3162" s="504">
        <v>703</v>
      </c>
      <c r="B3162" s="502">
        <v>801</v>
      </c>
      <c r="C3162" s="502"/>
      <c r="D3162" s="1121" t="s">
        <v>3477</v>
      </c>
      <c r="E3162" s="88"/>
      <c r="F3162" s="563"/>
      <c r="G3162" s="88"/>
      <c r="H3162" s="760"/>
      <c r="I3162" s="88"/>
      <c r="J3162" s="88"/>
      <c r="K3162" s="88"/>
      <c r="L3162" s="88"/>
      <c r="M3162" s="88"/>
      <c r="N3162" s="1122">
        <v>10278916.18083</v>
      </c>
      <c r="O3162" s="583"/>
    </row>
    <row r="3163" spans="1:15" x14ac:dyDescent="0.2">
      <c r="D3163" s="490" t="s">
        <v>3628</v>
      </c>
    </row>
  </sheetData>
  <autoFilter ref="A6:O2002" xr:uid="{00000000-0001-0000-0600-000000000000}"/>
  <mergeCells count="1">
    <mergeCell ref="A2004:J2006"/>
  </mergeCells>
  <phoneticPr fontId="12" type="noConversion"/>
  <printOptions horizontalCentered="1"/>
  <pageMargins left="0.35433070866141736" right="0.31496062992125984" top="0.51181102362204722" bottom="0.39370078740157483" header="0.15748031496062992" footer="0.15748031496062992"/>
  <pageSetup paperSize="9" scale="54" fitToHeight="50" orientation="portrait" r:id="rId1"/>
  <headerFooter>
    <oddFooter>&amp;Cstran &amp;P&amp;R&amp;F</oddFooter>
  </headerFooter>
  <rowBreaks count="12" manualBreakCount="12">
    <brk id="183" max="16383" man="1"/>
    <brk id="303" max="16383" man="1"/>
    <brk id="418" max="16383" man="1"/>
    <brk id="515" max="16383" man="1"/>
    <brk id="571" max="16383" man="1"/>
    <brk id="767" max="16383" man="1"/>
    <brk id="1082" max="16383" man="1"/>
    <brk id="1244" max="16383" man="1"/>
    <brk id="1478" max="16383" man="1"/>
    <brk id="1561" max="16383" man="1"/>
    <brk id="1859" max="16383" man="1"/>
    <brk id="308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5</vt:i4>
      </vt:variant>
      <vt:variant>
        <vt:lpstr>Imenovani obsegi</vt:lpstr>
      </vt:variant>
      <vt:variant>
        <vt:i4>82</vt:i4>
      </vt:variant>
    </vt:vector>
  </HeadingPairs>
  <TitlesOfParts>
    <vt:vector size="87" baseType="lpstr">
      <vt:lpstr>Priloga I-seznam</vt:lpstr>
      <vt:lpstr>Priloga Ia-seznam</vt:lpstr>
      <vt:lpstr>prazna</vt:lpstr>
      <vt:lpstr>Kazalo</vt:lpstr>
      <vt:lpstr>P I</vt:lpstr>
      <vt:lpstr>aa_PRIL_Ia</vt:lpstr>
      <vt:lpstr>aa_Pril_Ib</vt:lpstr>
      <vt:lpstr>aa_SAD</vt:lpstr>
      <vt:lpstr>aa_SPLOŠNA</vt:lpstr>
      <vt:lpstr>aa_ZOB</vt:lpstr>
      <vt:lpstr>ab_DRUGE</vt:lpstr>
      <vt:lpstr>ab_PREVOZI</vt:lpstr>
      <vt:lpstr>ab_SVZ</vt:lpstr>
      <vt:lpstr>ABO</vt:lpstr>
      <vt:lpstr>Alergolog</vt:lpstr>
      <vt:lpstr>Antikoag</vt:lpstr>
      <vt:lpstr>bol_psih</vt:lpstr>
      <vt:lpstr>Center_droge</vt:lpstr>
      <vt:lpstr>Cepljenje</vt:lpstr>
      <vt:lpstr>Delavnice</vt:lpstr>
      <vt:lpstr>Dermat_stor</vt:lpstr>
      <vt:lpstr>Dermatol_stor</vt:lpstr>
      <vt:lpstr>Dermatološke_stor</vt:lpstr>
      <vt:lpstr>Diabet</vt:lpstr>
      <vt:lpstr>Dializa</vt:lpstr>
      <vt:lpstr>Doj_matere</vt:lpstr>
      <vt:lpstr>DORA</vt:lpstr>
      <vt:lpstr>DRUGE</vt:lpstr>
      <vt:lpstr>Fiziatrija</vt:lpstr>
      <vt:lpstr>FTH</vt:lpstr>
      <vt:lpstr>Gastro</vt:lpstr>
      <vt:lpstr>Ginek</vt:lpstr>
      <vt:lpstr>HCV</vt:lpstr>
      <vt:lpstr>Hematol_stor</vt:lpstr>
      <vt:lpstr>HIV</vt:lpstr>
      <vt:lpstr>Infekt</vt:lpstr>
      <vt:lpstr>Intern</vt:lpstr>
      <vt:lpstr>Inval_mlad</vt:lpstr>
      <vt:lpstr>Izhodišča</vt:lpstr>
      <vt:lpstr>Izrez</vt:lpstr>
      <vt:lpstr>Kardio</vt:lpstr>
      <vt:lpstr>Kirurg</vt:lpstr>
      <vt:lpstr>Lekarn_dej</vt:lpstr>
      <vt:lpstr>Maksilo</vt:lpstr>
      <vt:lpstr>Mamogr</vt:lpstr>
      <vt:lpstr>Molekul_gen</vt:lpstr>
      <vt:lpstr>Možg_pošk</vt:lpstr>
      <vt:lpstr>NBO</vt:lpstr>
      <vt:lpstr>Nega_na_domu</vt:lpstr>
      <vt:lpstr>NMP</vt:lpstr>
      <vt:lpstr>OD_ŠD</vt:lpstr>
      <vt:lpstr>Okulist</vt:lpstr>
      <vt:lpstr>Onko</vt:lpstr>
      <vt:lpstr>Ortop_op_rame</vt:lpstr>
      <vt:lpstr>Ortoped</vt:lpstr>
      <vt:lpstr>Patronaža</vt:lpstr>
      <vt:lpstr>Pediatr</vt:lpstr>
      <vt:lpstr>Pedopsih</vt:lpstr>
      <vt:lpstr>Kazalo!Področje_tiskanja</vt:lpstr>
      <vt:lpstr>'P I'!Področje_tiskanja</vt:lpstr>
      <vt:lpstr>'Priloga Ia-seznam'!Področje_tiskanja</vt:lpstr>
      <vt:lpstr>'Priloga I-seznam'!Področje_tiskanja</vt:lpstr>
      <vt:lpstr>Pripr_apl_zdr</vt:lpstr>
      <vt:lpstr>Psih_bol</vt:lpstr>
      <vt:lpstr>Psih_spec</vt:lpstr>
      <vt:lpstr>Radioterap_stor</vt:lpstr>
      <vt:lpstr>Reš_prev</vt:lpstr>
      <vt:lpstr>Revmatol_stor</vt:lpstr>
      <vt:lpstr>SA</vt:lpstr>
      <vt:lpstr>SAD</vt:lpstr>
      <vt:lpstr>SPLOŠNA</vt:lpstr>
      <vt:lpstr>SVIT</vt:lpstr>
      <vt:lpstr>Kazalo!Tiskanje_naslovov</vt:lpstr>
      <vt:lpstr>'P I'!Tiskanje_naslovov</vt:lpstr>
      <vt:lpstr>'Priloga I-seznam'!Tiskanje_naslovov</vt:lpstr>
      <vt:lpstr>Transpl</vt:lpstr>
      <vt:lpstr>UA</vt:lpstr>
      <vt:lpstr>UC</vt:lpstr>
      <vt:lpstr>URI_Soča</vt:lpstr>
      <vt:lpstr>URI_spec</vt:lpstr>
      <vt:lpstr>Urolog</vt:lpstr>
      <vt:lpstr>UZ</vt:lpstr>
      <vt:lpstr>Vitreo</vt:lpstr>
      <vt:lpstr>Zdr_nega</vt:lpstr>
      <vt:lpstr>Zdr_vzgoja</vt:lpstr>
      <vt:lpstr>Zdrav_zdrav</vt:lpstr>
      <vt:lpstr>ZOBOZDR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ZD-OBD96</dc:title>
  <dc:subject>TABELE ZA IZRAČUN FN</dc:subject>
  <dc:creator>ZZZS OE KOPER</dc:creator>
  <cp:lastModifiedBy>Tomaž Bregar Horvat</cp:lastModifiedBy>
  <cp:lastPrinted>2023-09-21T08:52:57Z</cp:lastPrinted>
  <dcterms:created xsi:type="dcterms:W3CDTF">2004-12-09T12:05:32Z</dcterms:created>
  <dcterms:modified xsi:type="dcterms:W3CDTF">2025-02-14T13:11:46Z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e26bbd60-0e75-4dab-9162-345b6d5eca1f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